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AndreaShapiro\Box\COMMS NEW LEVEL 1\05 - Website\Website Redesign 2020\Content\Files\SSL and LUNA Application Forms\"/>
    </mc:Choice>
  </mc:AlternateContent>
  <xr:revisionPtr revIDLastSave="0" documentId="8_{D1CBFE79-B6DA-4BF5-A90B-EE64FE65A709}" xr6:coauthVersionLast="47" xr6:coauthVersionMax="47" xr10:uidLastSave="{00000000-0000-0000-0000-000000000000}"/>
  <workbookProtection lockStructure="1"/>
  <bookViews>
    <workbookView xWindow="-120" yWindow="-120" windowWidth="29040" windowHeight="15840" xr2:uid="{00000000-000D-0000-FFFF-FFFF00000000}"/>
  </bookViews>
  <sheets>
    <sheet name="EXAMPLE OVERVIEW" sheetId="8" r:id="rId1"/>
    <sheet name="Reported Performance Table" sheetId="2" r:id="rId2"/>
    <sheet name="Components" sheetId="5" r:id="rId3"/>
    <sheet name="Master List" sheetId="4" state="hidden" r:id="rId4"/>
    <sheet name="Internal Data" sheetId="7" state="hidden" r:id="rId5"/>
    <sheet name="Version History" sheetId="6" state="hidden" r:id="rId6"/>
  </sheets>
  <externalReferences>
    <externalReference r:id="rId7"/>
  </externalReferences>
  <definedNames>
    <definedName name="_xlnm._FilterDatabase" localSheetId="2" hidden="1">Components!$A$8:$D$8</definedName>
    <definedName name="_xlnm._FilterDatabase" localSheetId="3" hidden="1">'Master List'!$B$382:$B$390</definedName>
    <definedName name="_xlnm._FilterDatabase" localSheetId="1" hidden="1">'Reported Performance Table'!$A$8:$CE$8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List'!$AM$61:$AM$65</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0">'[1]Master List'!$B$11:$B$17</definedName>
    <definedName name="Category" localSheetId="5">'Master List'!$B$11:$B$17</definedName>
    <definedName name="Category">'Master List'!$B$11:$B$17</definedName>
    <definedName name="Category_Trim">'Master List'!$C$11:$C$17</definedName>
    <definedName name="Classification" localSheetId="0">'[1]Master List'!$B$132:$B$133</definedName>
    <definedName name="Classification" localSheetId="5">'Master List'!$B$133:$B$134</definedName>
    <definedName name="Classification">'Master List'!$B$133:$B$134</definedName>
    <definedName name="Component_Type" localSheetId="0">'[1]Master List'!$B$313:$B$314</definedName>
    <definedName name="Component_Type" localSheetId="5">'Master List'!$B$314:$B$315</definedName>
    <definedName name="Component_Type">'Master List'!$B$314:$B$315</definedName>
    <definedName name="Dimming_Capability_and_Range" localSheetId="0">'[1]Master List'!$B$270:$B$273</definedName>
    <definedName name="Dimming_Capability_and_Range" localSheetId="5">'Master List'!$B$271:$B$274</definedName>
    <definedName name="Dimming_Capability_and_Range">'Master List'!$B$271:$B$274</definedName>
    <definedName name="DirectLinearAmbientLuminaires">'Master List'!$X$41:$X$48</definedName>
    <definedName name="DisplayCaseLuminaires">'Master List'!$T$41:$T$48</definedName>
    <definedName name="DualModeInternalDriverULTypeAandTypeB">'Master List'!$BM$41:$BM$56</definedName>
    <definedName name="FALD_Type" localSheetId="0">'[1]Master List'!$B$308:$B$310</definedName>
    <definedName name="FALD_Type" localSheetId="5">'Master List'!$B$309:$B$311</definedName>
    <definedName name="FALD_Type">'Master List'!$B$309:$B$311</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0">'[1]Master List'!$B$20:$B$39</definedName>
    <definedName name="General_Application" localSheetId="5">'Master List'!$B$20:$B$39</definedName>
    <definedName name="General_Application">'Master List'!$B$20:$B$39</definedName>
    <definedName name="General_Application_Trim">'Master List'!$C$20:$C$39</definedName>
    <definedName name="HighBay">'Master List'!$N$6:$N$21</definedName>
    <definedName name="HighBay_GAIndoorLuminaires_Cat">'Master List'!$X$61:$X$66</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List'!$L$61:$L$84</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List'!$B$253:$B$268</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List'!$R$61:$R$65</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List'!$AA$61:$AA$65</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List'!$F$61:$F$85</definedName>
    <definedName name="LowOutput_GAOutdoorRetrofitKit_Cat">'Master List'!$G$61:$G$66</definedName>
    <definedName name="LUNA_CCT">'Master List'!$B$333:$B$341</definedName>
    <definedName name="LUNA_Dimming">'Master List'!$B$273:$B$274</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List'!$I$61:$I$84</definedName>
    <definedName name="MidOutput_GAOutdoorRetrofitKit_Cat">'Master List'!$J$61:$J$66</definedName>
    <definedName name="MogulE39ScrewBaseReplacementsforHIDLamps_Cat">'Master List'!$K$107:$K$112</definedName>
    <definedName name="NEMA_Beam_Spread" localSheetId="0">'[1]Master List'!$B$182:$B$188</definedName>
    <definedName name="NEMA_Beam_Spread" localSheetId="5">'Master List'!$B$183:$B$189</definedName>
    <definedName name="NEMA_Beam_Spread">'Master List'!$B$183:$B$189</definedName>
    <definedName name="No">'Master List'!$B$330:$B$330</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List'!$B$42:$B$129</definedName>
    <definedName name="PUD_Trim">'Master List'!$C$42:$C$129</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0">'[1]Master List'!$B$199:$B$204</definedName>
    <definedName name="Reported_BUG" localSheetId="5">'Master List'!$B$200:$B$205</definedName>
    <definedName name="Reported_BUG">'Master List'!$B$200:$B$205</definedName>
    <definedName name="Reported_CCT" localSheetId="0">'[1]Master List'!$B$136:$B$179</definedName>
    <definedName name="Reported_CCT" localSheetId="5">'Master List'!$B$137:$B$180</definedName>
    <definedName name="Reported_CCT">'Master List'!$B$137:$B$180</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 localSheetId="0">'[1]Master List'!$B$317:$B$323</definedName>
    <definedName name="Sensor_Receptacle_Standard_LUNA">'Master List'!$B$318:$B$324</definedName>
    <definedName name="Sensor_Type_Full_List">'Master List'!$B$208:$B$250</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List'!$BS$41:$BS$48</definedName>
    <definedName name="SpecialtyHazardousAreaLighting">'Master List'!$BT$41:$BT$48</definedName>
    <definedName name="SpecialtyHazardousAreaURating">'Master List'!$K$118:$K$119</definedName>
    <definedName name="SpecialtyHazardousDirectLinearAmbientLuminaires">'Master List'!$BU$41:$BU$48</definedName>
    <definedName name="SpecialtyHazardousEnvironmentHighBay">'Master List'!$BV$41:$BV$48</definedName>
    <definedName name="SpecialtyHazardousEnvironmentLowBay">'Master List'!$BW$41:$BW$48</definedName>
    <definedName name="SpecialtyHazardousFloodandSpotLuminaires">'Master List'!$BX$41:$BX$48</definedName>
    <definedName name="SpecialtyHazardousOutdoorPoleArmMountedAreaandRoadwayLuminaires">'Master List'!$BY$41:$BY$48</definedName>
    <definedName name="SpecialtyHazardousOutdoorPoleArmMountedAreaAndRoadwayURating">'Master List'!$L$118:$L$119</definedName>
    <definedName name="SpecialtyHazardousWallMountedLuminaire">'Master List'!$BZ$41:$BZ$48</definedName>
    <definedName name="SpecialtyHazardousWallMountedURating">'Master List'!$M$118:$M$119</definedName>
    <definedName name="SpecialtyIndirectFuelPumpCanopy">'Master List'!$CA$41:$CA$48</definedName>
    <definedName name="SpecialtyIndirectHighBay">'Master List'!$CC$41:$CC$48</definedName>
    <definedName name="SpecialtyIndirectLowBay">'Master List'!$CB$41:$CB$48</definedName>
    <definedName name="SpecialtyIndoorFlood">'Master List'!$CD$41:$CD$48</definedName>
    <definedName name="SpecialtyMetricTroffer">'Master List'!$CE$41:$CE$48</definedName>
    <definedName name="SpecialtyNatatoriumLighting">'Master List'!$CF$41:$CF$48</definedName>
    <definedName name="SpecialtyNonCutoffWallPack">'Master List'!$CG$41:$CG$48</definedName>
    <definedName name="SpecialtyOther">'Master List'!$CO$41:$CO$48</definedName>
    <definedName name="SpecialtySoffitLighting">'Master List'!$CH$41:$CH$48</definedName>
    <definedName name="SpecialtySpecialtyDimensionTroffers">'Master List'!$CI$41:$CI$48</definedName>
    <definedName name="SpecialtySpecialtyFlood">'Master List'!$CJ$41:$CJ$48</definedName>
    <definedName name="SpecialtySportsFlood">'Master List'!$CK$41:$CK$48</definedName>
    <definedName name="SpecialtyTransportation">'Master List'!$CL$41:$CL$48</definedName>
    <definedName name="SpecialtyTransportationURating">'Master List'!$P$118:$P$120</definedName>
    <definedName name="SpecialtyTunnelLighting">'Master List'!$CM$41:$CM$48</definedName>
    <definedName name="SpecialtyWallGrazingSlicing">'Master List'!$CN$41:$CN$48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List'!$T$61:$T$68</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0">'[1]Master List'!$B$191:$B$196</definedName>
    <definedName name="UGR_Bin" localSheetId="5">'Master List'!$B$192:$B$197</definedName>
    <definedName name="UGR_Bin">'Master List'!$B$192:$B$197</definedName>
    <definedName name="Version_History_Change_Type" localSheetId="5">'Master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List'!$O$61:$O$84</definedName>
    <definedName name="VeryHighOutput_GAOutdoorRetrofitKit_Cat">'Master List'!$P$61:$P$66</definedName>
    <definedName name="WallWashLuminaires">'Master List'!$P$41:$P$48</definedName>
    <definedName name="Wired_Communication_Protocol" localSheetId="0">'[1]Master List'!$B$276:$B$291</definedName>
    <definedName name="Wired_Communication_Protocol" localSheetId="5">'Master List'!$B$278:$B$292</definedName>
    <definedName name="Wired_Communication_Protocol">'Master List'!$B$277:$B$292</definedName>
    <definedName name="Wireless_Communication_Protocol" localSheetId="0">'[1]Master List'!$B$294:$B$301</definedName>
    <definedName name="Wireless_Communication_Protocol" localSheetId="5">'Master List'!$B$296:$B$302</definedName>
    <definedName name="Wireless_Communication_Protocol">'Master List'!$B$295:$B$302</definedName>
    <definedName name="Yes_No" localSheetId="0">'[1]Master List'!$B$304:$B$305</definedName>
    <definedName name="Yes_No" localSheetId="5">'Master List'!$B$305:$B$306</definedName>
    <definedName name="Yes_No">'Master List'!$B$305:$B$306</definedName>
    <definedName name="Z_F092BC4C_24E2_4F37_8B15_63CD85F12429_.wvu.Rows" localSheetId="1" hidden="1">'Reported Performance Table'!$8:$8</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 l="1"/>
  <c r="E5" i="2"/>
  <c r="AG5" i="2" s="1"/>
  <c r="AU5" i="2"/>
  <c r="AF5" i="2" l="1"/>
  <c r="AR5" i="2"/>
  <c r="AC5" i="2"/>
  <c r="AI5" i="2"/>
  <c r="L25" i="7" l="1"/>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K11" i="7"/>
  <c r="L11" i="7" s="1"/>
  <c r="K12" i="7"/>
  <c r="L12" i="7" s="1"/>
  <c r="K13" i="7"/>
  <c r="L13" i="7" s="1"/>
  <c r="K14" i="7"/>
  <c r="L14" i="7" s="1"/>
  <c r="K15" i="7"/>
  <c r="L15" i="7" s="1"/>
  <c r="K16" i="7"/>
  <c r="L16" i="7" s="1"/>
  <c r="K17" i="7"/>
  <c r="L17" i="7" s="1"/>
  <c r="K18" i="7"/>
  <c r="L18" i="7" s="1"/>
  <c r="K19" i="7"/>
  <c r="L19" i="7" s="1"/>
  <c r="K20" i="7"/>
  <c r="L20" i="7" s="1"/>
  <c r="K21" i="7"/>
  <c r="L21" i="7" s="1"/>
  <c r="K22" i="7"/>
  <c r="L22" i="7" s="1"/>
  <c r="K23" i="7"/>
  <c r="L23" i="7" s="1"/>
  <c r="K24" i="7"/>
  <c r="L24" i="7" s="1"/>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L10" i="7" s="1"/>
  <c r="M12" i="7" l="1"/>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11" i="7"/>
  <c r="M10" i="7"/>
  <c r="P12" i="7" l="1"/>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89"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0" i="7"/>
  <c r="P921" i="7"/>
  <c r="P922" i="7"/>
  <c r="P923" i="7"/>
  <c r="P924" i="7"/>
  <c r="P925" i="7"/>
  <c r="P926" i="7"/>
  <c r="P927" i="7"/>
  <c r="P928" i="7"/>
  <c r="P929" i="7"/>
  <c r="P930" i="7"/>
  <c r="P931" i="7"/>
  <c r="P932" i="7"/>
  <c r="P933" i="7"/>
  <c r="P934" i="7"/>
  <c r="P935" i="7"/>
  <c r="P936" i="7"/>
  <c r="P937" i="7"/>
  <c r="P938" i="7"/>
  <c r="P939" i="7"/>
  <c r="P940"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7" i="7"/>
  <c r="P988" i="7"/>
  <c r="P989" i="7"/>
  <c r="P990" i="7"/>
  <c r="P991" i="7"/>
  <c r="P992" i="7"/>
  <c r="P993" i="7"/>
  <c r="P994" i="7"/>
  <c r="P995" i="7"/>
  <c r="P996" i="7"/>
  <c r="P997" i="7"/>
  <c r="P998" i="7"/>
  <c r="P999" i="7"/>
  <c r="P1000" i="7"/>
  <c r="P1001" i="7"/>
  <c r="P1002" i="7"/>
  <c r="P1003" i="7"/>
  <c r="P1004" i="7"/>
  <c r="P1005" i="7"/>
  <c r="P1006" i="7"/>
  <c r="P1007" i="7"/>
  <c r="P1008" i="7"/>
  <c r="P1009" i="7"/>
  <c r="P1010" i="7"/>
  <c r="P1011" i="7"/>
  <c r="P1012" i="7"/>
  <c r="P1013" i="7"/>
  <c r="P1014" i="7"/>
  <c r="P1015" i="7"/>
  <c r="P1016" i="7"/>
  <c r="P1017" i="7"/>
  <c r="P1018" i="7"/>
  <c r="P1019" i="7"/>
  <c r="P1020" i="7"/>
  <c r="P1021" i="7"/>
  <c r="P1022" i="7"/>
  <c r="P1023" i="7"/>
  <c r="P1024" i="7"/>
  <c r="P1025" i="7"/>
  <c r="P1026" i="7"/>
  <c r="P1027" i="7"/>
  <c r="P1028" i="7"/>
  <c r="P1029" i="7"/>
  <c r="P1030" i="7"/>
  <c r="P1031" i="7"/>
  <c r="P1032" i="7"/>
  <c r="P1033" i="7"/>
  <c r="P1034" i="7"/>
  <c r="P1035" i="7"/>
  <c r="P1036" i="7"/>
  <c r="P1037" i="7"/>
  <c r="P1038" i="7"/>
  <c r="P1039" i="7"/>
  <c r="P1040" i="7"/>
  <c r="P1041" i="7"/>
  <c r="P1042" i="7"/>
  <c r="P1043" i="7"/>
  <c r="P1044" i="7"/>
  <c r="P1045" i="7"/>
  <c r="P1046" i="7"/>
  <c r="P1047" i="7"/>
  <c r="P1048" i="7"/>
  <c r="P1049" i="7"/>
  <c r="P1050" i="7"/>
  <c r="P1051" i="7"/>
  <c r="P1052" i="7"/>
  <c r="P1053" i="7"/>
  <c r="P1054" i="7"/>
  <c r="P1055" i="7"/>
  <c r="P1056" i="7"/>
  <c r="P1057" i="7"/>
  <c r="P1058" i="7"/>
  <c r="P1059" i="7"/>
  <c r="P1060" i="7"/>
  <c r="P1061" i="7"/>
  <c r="P1062" i="7"/>
  <c r="P1063" i="7"/>
  <c r="P1064" i="7"/>
  <c r="P1065" i="7"/>
  <c r="P1066" i="7"/>
  <c r="P1067" i="7"/>
  <c r="P1068" i="7"/>
  <c r="P1069" i="7"/>
  <c r="P1070" i="7"/>
  <c r="P1071" i="7"/>
  <c r="P1072" i="7"/>
  <c r="P1073" i="7"/>
  <c r="P1074" i="7"/>
  <c r="P1075" i="7"/>
  <c r="P1076" i="7"/>
  <c r="P1077" i="7"/>
  <c r="P1078" i="7"/>
  <c r="P1079" i="7"/>
  <c r="P1080" i="7"/>
  <c r="P1081" i="7"/>
  <c r="P1082" i="7"/>
  <c r="P1083" i="7"/>
  <c r="P1084" i="7"/>
  <c r="P1085" i="7"/>
  <c r="P1086" i="7"/>
  <c r="P1087" i="7"/>
  <c r="P1088" i="7"/>
  <c r="P1089" i="7"/>
  <c r="P1090" i="7"/>
  <c r="P1091" i="7"/>
  <c r="P1092" i="7"/>
  <c r="P1093" i="7"/>
  <c r="P1094" i="7"/>
  <c r="P1095" i="7"/>
  <c r="P1096" i="7"/>
  <c r="P1097" i="7"/>
  <c r="P1098" i="7"/>
  <c r="P1099" i="7"/>
  <c r="P1100" i="7"/>
  <c r="P1101" i="7"/>
  <c r="P1102" i="7"/>
  <c r="P1103" i="7"/>
  <c r="P1104" i="7"/>
  <c r="P1105" i="7"/>
  <c r="P1106" i="7"/>
  <c r="P1107" i="7"/>
  <c r="P1108" i="7"/>
  <c r="P1109" i="7"/>
  <c r="P1110" i="7"/>
  <c r="P1111" i="7"/>
  <c r="P1112" i="7"/>
  <c r="P1113" i="7"/>
  <c r="P1114" i="7"/>
  <c r="P1115" i="7"/>
  <c r="P1116" i="7"/>
  <c r="P1117" i="7"/>
  <c r="P1118" i="7"/>
  <c r="P1119" i="7"/>
  <c r="P1120" i="7"/>
  <c r="P1121" i="7"/>
  <c r="P1122" i="7"/>
  <c r="P1123" i="7"/>
  <c r="P1124" i="7"/>
  <c r="P1125" i="7"/>
  <c r="P1126" i="7"/>
  <c r="P1127" i="7"/>
  <c r="P1128" i="7"/>
  <c r="P1129" i="7"/>
  <c r="P1130" i="7"/>
  <c r="P1131" i="7"/>
  <c r="P1132" i="7"/>
  <c r="P1133" i="7"/>
  <c r="P1134" i="7"/>
  <c r="P1135" i="7"/>
  <c r="P1136" i="7"/>
  <c r="P1137" i="7"/>
  <c r="P1138" i="7"/>
  <c r="P1139" i="7"/>
  <c r="P1140" i="7"/>
  <c r="P1141" i="7"/>
  <c r="P1142" i="7"/>
  <c r="P1143" i="7"/>
  <c r="P1144" i="7"/>
  <c r="P1145" i="7"/>
  <c r="P1146" i="7"/>
  <c r="P1147" i="7"/>
  <c r="P1148" i="7"/>
  <c r="P1149" i="7"/>
  <c r="P1150" i="7"/>
  <c r="P1151" i="7"/>
  <c r="P1152" i="7"/>
  <c r="P1153" i="7"/>
  <c r="P1154" i="7"/>
  <c r="P1155" i="7"/>
  <c r="P1156" i="7"/>
  <c r="P1157" i="7"/>
  <c r="P1158" i="7"/>
  <c r="P1159" i="7"/>
  <c r="P1160" i="7"/>
  <c r="P1161" i="7"/>
  <c r="P1162" i="7"/>
  <c r="P1163" i="7"/>
  <c r="P1164" i="7"/>
  <c r="P1165" i="7"/>
  <c r="P1166" i="7"/>
  <c r="P1167" i="7"/>
  <c r="P1168" i="7"/>
  <c r="P1169" i="7"/>
  <c r="P1170" i="7"/>
  <c r="P1171" i="7"/>
  <c r="P1172" i="7"/>
  <c r="P1173" i="7"/>
  <c r="P1174" i="7"/>
  <c r="P1175" i="7"/>
  <c r="P1176" i="7"/>
  <c r="P1177" i="7"/>
  <c r="P1178" i="7"/>
  <c r="P1179" i="7"/>
  <c r="P1180" i="7"/>
  <c r="P1181" i="7"/>
  <c r="P1182" i="7"/>
  <c r="P1183" i="7"/>
  <c r="P1184" i="7"/>
  <c r="P1185" i="7"/>
  <c r="P1186" i="7"/>
  <c r="P1187" i="7"/>
  <c r="P1188" i="7"/>
  <c r="P1189" i="7"/>
  <c r="P1190" i="7"/>
  <c r="P1191" i="7"/>
  <c r="P1192" i="7"/>
  <c r="P1193" i="7"/>
  <c r="P1194" i="7"/>
  <c r="P1195" i="7"/>
  <c r="P1196" i="7"/>
  <c r="P1197" i="7"/>
  <c r="P1198" i="7"/>
  <c r="P1199" i="7"/>
  <c r="P1200" i="7"/>
  <c r="P1201" i="7"/>
  <c r="P1202" i="7"/>
  <c r="P1203" i="7"/>
  <c r="P1204" i="7"/>
  <c r="P1205" i="7"/>
  <c r="P1206" i="7"/>
  <c r="P1207" i="7"/>
  <c r="P1208" i="7"/>
  <c r="P1209" i="7"/>
  <c r="P1210" i="7"/>
  <c r="P1211" i="7"/>
  <c r="P1212" i="7"/>
  <c r="P1213" i="7"/>
  <c r="P1214" i="7"/>
  <c r="P1215" i="7"/>
  <c r="P1216" i="7"/>
  <c r="P1217" i="7"/>
  <c r="P1218" i="7"/>
  <c r="P1219" i="7"/>
  <c r="P1220" i="7"/>
  <c r="P1221" i="7"/>
  <c r="P1222" i="7"/>
  <c r="P1223" i="7"/>
  <c r="P1224" i="7"/>
  <c r="P1225" i="7"/>
  <c r="P1226" i="7"/>
  <c r="P1227" i="7"/>
  <c r="P1228" i="7"/>
  <c r="P1229" i="7"/>
  <c r="P1230" i="7"/>
  <c r="P1231" i="7"/>
  <c r="P1232" i="7"/>
  <c r="P1233" i="7"/>
  <c r="P1234" i="7"/>
  <c r="P1235" i="7"/>
  <c r="P1236" i="7"/>
  <c r="P1237" i="7"/>
  <c r="P1238" i="7"/>
  <c r="P1239" i="7"/>
  <c r="P1240" i="7"/>
  <c r="P1241" i="7"/>
  <c r="P1242" i="7"/>
  <c r="P1243" i="7"/>
  <c r="P1244" i="7"/>
  <c r="P1245" i="7"/>
  <c r="P1246" i="7"/>
  <c r="P1247" i="7"/>
  <c r="P1248" i="7"/>
  <c r="P1249" i="7"/>
  <c r="P1250" i="7"/>
  <c r="P1251" i="7"/>
  <c r="P1252" i="7"/>
  <c r="P1253" i="7"/>
  <c r="P1254" i="7"/>
  <c r="P1255" i="7"/>
  <c r="P1256" i="7"/>
  <c r="P1257" i="7"/>
  <c r="P1258" i="7"/>
  <c r="P1259" i="7"/>
  <c r="P1260" i="7"/>
  <c r="P1261" i="7"/>
  <c r="P1262" i="7"/>
  <c r="P1263" i="7"/>
  <c r="P1264" i="7"/>
  <c r="P1265" i="7"/>
  <c r="P1266" i="7"/>
  <c r="P1267" i="7"/>
  <c r="P1268" i="7"/>
  <c r="P1269" i="7"/>
  <c r="P1270" i="7"/>
  <c r="P1271" i="7"/>
  <c r="P1272" i="7"/>
  <c r="P1273" i="7"/>
  <c r="P1274" i="7"/>
  <c r="P1275" i="7"/>
  <c r="P1276" i="7"/>
  <c r="P1277" i="7"/>
  <c r="P1278" i="7"/>
  <c r="P1279" i="7"/>
  <c r="P1280" i="7"/>
  <c r="P1281" i="7"/>
  <c r="P1282" i="7"/>
  <c r="P1283" i="7"/>
  <c r="P1284" i="7"/>
  <c r="P1285" i="7"/>
  <c r="P1286" i="7"/>
  <c r="P1287" i="7"/>
  <c r="P1288" i="7"/>
  <c r="P1289" i="7"/>
  <c r="P1290" i="7"/>
  <c r="P1291" i="7"/>
  <c r="P1292" i="7"/>
  <c r="P1293" i="7"/>
  <c r="P1294" i="7"/>
  <c r="P1295" i="7"/>
  <c r="P1296" i="7"/>
  <c r="P1297" i="7"/>
  <c r="P1298" i="7"/>
  <c r="P1299" i="7"/>
  <c r="P1300" i="7"/>
  <c r="P1301" i="7"/>
  <c r="P1302" i="7"/>
  <c r="P1303" i="7"/>
  <c r="P1304" i="7"/>
  <c r="P1305" i="7"/>
  <c r="P1306" i="7"/>
  <c r="P1307" i="7"/>
  <c r="P1308" i="7"/>
  <c r="P1309" i="7"/>
  <c r="P1310" i="7"/>
  <c r="P1311" i="7"/>
  <c r="P1312" i="7"/>
  <c r="P1313" i="7"/>
  <c r="P1314" i="7"/>
  <c r="P1315" i="7"/>
  <c r="P1316" i="7"/>
  <c r="P1317" i="7"/>
  <c r="P1318" i="7"/>
  <c r="P1319" i="7"/>
  <c r="P1320" i="7"/>
  <c r="P1321" i="7"/>
  <c r="P1322" i="7"/>
  <c r="P1323" i="7"/>
  <c r="P1324" i="7"/>
  <c r="P1325" i="7"/>
  <c r="P1326" i="7"/>
  <c r="P1327" i="7"/>
  <c r="P1328" i="7"/>
  <c r="P1329" i="7"/>
  <c r="P1330" i="7"/>
  <c r="P1331" i="7"/>
  <c r="P1332" i="7"/>
  <c r="P1333" i="7"/>
  <c r="P1334" i="7"/>
  <c r="P1335" i="7"/>
  <c r="P1336" i="7"/>
  <c r="P1337" i="7"/>
  <c r="P1338" i="7"/>
  <c r="P1339" i="7"/>
  <c r="P1340" i="7"/>
  <c r="P1341" i="7"/>
  <c r="P1342" i="7"/>
  <c r="P1343" i="7"/>
  <c r="P1344" i="7"/>
  <c r="P1345" i="7"/>
  <c r="P1346" i="7"/>
  <c r="P1347" i="7"/>
  <c r="P1348" i="7"/>
  <c r="P1349" i="7"/>
  <c r="P1350" i="7"/>
  <c r="P1351" i="7"/>
  <c r="P1352" i="7"/>
  <c r="P1353" i="7"/>
  <c r="P1354" i="7"/>
  <c r="P1355" i="7"/>
  <c r="P1356" i="7"/>
  <c r="P1357" i="7"/>
  <c r="P1358" i="7"/>
  <c r="P1359" i="7"/>
  <c r="P1360" i="7"/>
  <c r="P1361" i="7"/>
  <c r="P1362" i="7"/>
  <c r="P1363" i="7"/>
  <c r="P1364" i="7"/>
  <c r="P1365" i="7"/>
  <c r="P1366" i="7"/>
  <c r="P1367" i="7"/>
  <c r="P1368" i="7"/>
  <c r="P1369" i="7"/>
  <c r="P1370" i="7"/>
  <c r="P1371" i="7"/>
  <c r="P1372" i="7"/>
  <c r="P1373" i="7"/>
  <c r="P1374" i="7"/>
  <c r="P1375" i="7"/>
  <c r="P1376" i="7"/>
  <c r="P1377" i="7"/>
  <c r="P1378" i="7"/>
  <c r="P1379" i="7"/>
  <c r="P1380" i="7"/>
  <c r="P1381" i="7"/>
  <c r="P1382" i="7"/>
  <c r="P1383" i="7"/>
  <c r="P1384" i="7"/>
  <c r="P1385" i="7"/>
  <c r="P1386" i="7"/>
  <c r="P1387" i="7"/>
  <c r="P1388" i="7"/>
  <c r="P1389" i="7"/>
  <c r="P1390" i="7"/>
  <c r="P1391" i="7"/>
  <c r="P1392" i="7"/>
  <c r="P1393" i="7"/>
  <c r="P1394" i="7"/>
  <c r="P1395" i="7"/>
  <c r="P1396" i="7"/>
  <c r="P1397" i="7"/>
  <c r="P1398" i="7"/>
  <c r="P1399" i="7"/>
  <c r="P1400" i="7"/>
  <c r="P1401" i="7"/>
  <c r="P1402" i="7"/>
  <c r="P1403" i="7"/>
  <c r="P1404" i="7"/>
  <c r="P1405" i="7"/>
  <c r="P1406" i="7"/>
  <c r="P1407" i="7"/>
  <c r="P1408" i="7"/>
  <c r="P1409" i="7"/>
  <c r="P1410" i="7"/>
  <c r="P1411" i="7"/>
  <c r="P1412" i="7"/>
  <c r="P1413" i="7"/>
  <c r="P1414" i="7"/>
  <c r="P1415" i="7"/>
  <c r="P1416" i="7"/>
  <c r="P1417" i="7"/>
  <c r="P1418" i="7"/>
  <c r="P1419" i="7"/>
  <c r="P1420" i="7"/>
  <c r="P1421" i="7"/>
  <c r="P1422" i="7"/>
  <c r="P1423" i="7"/>
  <c r="P1424" i="7"/>
  <c r="P1425" i="7"/>
  <c r="P1426" i="7"/>
  <c r="P1427" i="7"/>
  <c r="P1428" i="7"/>
  <c r="P1429" i="7"/>
  <c r="P1430" i="7"/>
  <c r="P1431" i="7"/>
  <c r="P1432" i="7"/>
  <c r="P1433" i="7"/>
  <c r="P1434" i="7"/>
  <c r="P1435" i="7"/>
  <c r="P1436" i="7"/>
  <c r="P1437" i="7"/>
  <c r="P1438" i="7"/>
  <c r="P1439" i="7"/>
  <c r="P1440" i="7"/>
  <c r="P1441" i="7"/>
  <c r="P1442" i="7"/>
  <c r="P1443" i="7"/>
  <c r="P1444" i="7"/>
  <c r="P1445" i="7"/>
  <c r="P1446" i="7"/>
  <c r="P1447" i="7"/>
  <c r="P1448" i="7"/>
  <c r="P1449" i="7"/>
  <c r="P1450" i="7"/>
  <c r="P1451" i="7"/>
  <c r="P1452" i="7"/>
  <c r="P1453" i="7"/>
  <c r="P1454" i="7"/>
  <c r="P1455" i="7"/>
  <c r="P1456" i="7"/>
  <c r="P1457" i="7"/>
  <c r="P1458" i="7"/>
  <c r="P1459" i="7"/>
  <c r="P1460" i="7"/>
  <c r="P1461" i="7"/>
  <c r="P1462" i="7"/>
  <c r="P1463" i="7"/>
  <c r="P1464" i="7"/>
  <c r="P1465" i="7"/>
  <c r="P1466" i="7"/>
  <c r="P1467" i="7"/>
  <c r="P1468" i="7"/>
  <c r="P1469" i="7"/>
  <c r="P1470" i="7"/>
  <c r="P1471" i="7"/>
  <c r="P1472" i="7"/>
  <c r="P1473" i="7"/>
  <c r="P1474" i="7"/>
  <c r="P1475" i="7"/>
  <c r="P1476" i="7"/>
  <c r="P1477" i="7"/>
  <c r="P1478" i="7"/>
  <c r="P1479" i="7"/>
  <c r="P1480" i="7"/>
  <c r="P1481" i="7"/>
  <c r="P1482" i="7"/>
  <c r="P1483" i="7"/>
  <c r="P1484" i="7"/>
  <c r="P1485" i="7"/>
  <c r="P1486" i="7"/>
  <c r="P1487" i="7"/>
  <c r="P1488" i="7"/>
  <c r="P1489" i="7"/>
  <c r="P1490" i="7"/>
  <c r="P1491" i="7"/>
  <c r="P1492" i="7"/>
  <c r="P1493" i="7"/>
  <c r="P1494" i="7"/>
  <c r="P1495" i="7"/>
  <c r="P1496" i="7"/>
  <c r="P1497" i="7"/>
  <c r="P1498" i="7"/>
  <c r="P1499" i="7"/>
  <c r="P1500" i="7"/>
  <c r="P1501" i="7"/>
  <c r="P1502" i="7"/>
  <c r="P1503" i="7"/>
  <c r="P1504" i="7"/>
  <c r="P1505" i="7"/>
  <c r="P1506" i="7"/>
  <c r="P1507" i="7"/>
  <c r="P1508" i="7"/>
  <c r="P1509" i="7"/>
  <c r="P1510" i="7"/>
  <c r="P1511" i="7"/>
  <c r="P1512" i="7"/>
  <c r="P1513" i="7"/>
  <c r="P1514" i="7"/>
  <c r="P1515" i="7"/>
  <c r="P1516" i="7"/>
  <c r="P1517" i="7"/>
  <c r="P1518" i="7"/>
  <c r="P1519" i="7"/>
  <c r="P1520" i="7"/>
  <c r="P1521" i="7"/>
  <c r="P1522" i="7"/>
  <c r="P1523" i="7"/>
  <c r="P1524" i="7"/>
  <c r="P1525" i="7"/>
  <c r="P1526" i="7"/>
  <c r="P1527" i="7"/>
  <c r="P1528" i="7"/>
  <c r="P1529" i="7"/>
  <c r="P1530" i="7"/>
  <c r="P1531" i="7"/>
  <c r="P1532" i="7"/>
  <c r="P1533" i="7"/>
  <c r="P1534" i="7"/>
  <c r="P1535" i="7"/>
  <c r="P1536" i="7"/>
  <c r="P1537" i="7"/>
  <c r="P1538" i="7"/>
  <c r="P1539" i="7"/>
  <c r="P1540" i="7"/>
  <c r="P1541" i="7"/>
  <c r="P1542" i="7"/>
  <c r="P1543" i="7"/>
  <c r="P1544" i="7"/>
  <c r="P1545" i="7"/>
  <c r="P1546" i="7"/>
  <c r="P1547" i="7"/>
  <c r="P1548" i="7"/>
  <c r="P1549" i="7"/>
  <c r="P1550" i="7"/>
  <c r="P1551" i="7"/>
  <c r="P1552" i="7"/>
  <c r="P1553" i="7"/>
  <c r="P1554" i="7"/>
  <c r="P1555" i="7"/>
  <c r="P1556" i="7"/>
  <c r="P1557" i="7"/>
  <c r="P1558" i="7"/>
  <c r="P1559" i="7"/>
  <c r="P1560" i="7"/>
  <c r="P1561" i="7"/>
  <c r="P1562" i="7"/>
  <c r="P1563" i="7"/>
  <c r="P1564" i="7"/>
  <c r="P1565" i="7"/>
  <c r="P1566" i="7"/>
  <c r="P1567" i="7"/>
  <c r="P1568" i="7"/>
  <c r="P1569" i="7"/>
  <c r="P1570" i="7"/>
  <c r="P1571" i="7"/>
  <c r="P1572" i="7"/>
  <c r="P1573" i="7"/>
  <c r="P1574" i="7"/>
  <c r="P1575" i="7"/>
  <c r="P1576" i="7"/>
  <c r="P1577" i="7"/>
  <c r="P1578" i="7"/>
  <c r="P1579" i="7"/>
  <c r="P1580" i="7"/>
  <c r="P1581" i="7"/>
  <c r="P1582" i="7"/>
  <c r="P1583" i="7"/>
  <c r="P1584" i="7"/>
  <c r="P1585" i="7"/>
  <c r="P1586" i="7"/>
  <c r="P1587" i="7"/>
  <c r="P1588" i="7"/>
  <c r="P1589" i="7"/>
  <c r="P1590" i="7"/>
  <c r="P1591" i="7"/>
  <c r="P1592" i="7"/>
  <c r="P1593" i="7"/>
  <c r="P1594" i="7"/>
  <c r="P1595" i="7"/>
  <c r="P1596" i="7"/>
  <c r="P1597" i="7"/>
  <c r="P1598" i="7"/>
  <c r="P1599" i="7"/>
  <c r="P1600" i="7"/>
  <c r="P1601" i="7"/>
  <c r="P1602" i="7"/>
  <c r="P1603" i="7"/>
  <c r="P1604" i="7"/>
  <c r="P1605" i="7"/>
  <c r="P1606" i="7"/>
  <c r="P1607" i="7"/>
  <c r="P1608" i="7"/>
  <c r="P1609" i="7"/>
  <c r="P1610" i="7"/>
  <c r="P1611" i="7"/>
  <c r="P1612" i="7"/>
  <c r="P1613" i="7"/>
  <c r="P1614" i="7"/>
  <c r="P1615" i="7"/>
  <c r="P1616" i="7"/>
  <c r="P1617" i="7"/>
  <c r="P1618" i="7"/>
  <c r="P1619" i="7"/>
  <c r="P1620" i="7"/>
  <c r="P1621" i="7"/>
  <c r="P1622" i="7"/>
  <c r="P1623" i="7"/>
  <c r="P1624" i="7"/>
  <c r="P1625" i="7"/>
  <c r="P1626" i="7"/>
  <c r="P1627" i="7"/>
  <c r="P1628" i="7"/>
  <c r="P1629" i="7"/>
  <c r="P1630" i="7"/>
  <c r="P1631" i="7"/>
  <c r="P1632" i="7"/>
  <c r="P1633" i="7"/>
  <c r="P1634" i="7"/>
  <c r="P1635" i="7"/>
  <c r="P1636" i="7"/>
  <c r="P1637" i="7"/>
  <c r="P1638" i="7"/>
  <c r="P1639" i="7"/>
  <c r="P1640" i="7"/>
  <c r="P1641" i="7"/>
  <c r="P1642" i="7"/>
  <c r="P1643" i="7"/>
  <c r="P1644" i="7"/>
  <c r="P1645" i="7"/>
  <c r="P1646" i="7"/>
  <c r="P1647" i="7"/>
  <c r="P1648" i="7"/>
  <c r="P1649" i="7"/>
  <c r="P1650" i="7"/>
  <c r="P1651" i="7"/>
  <c r="P1652" i="7"/>
  <c r="P1653" i="7"/>
  <c r="P1654" i="7"/>
  <c r="P1655" i="7"/>
  <c r="P1656" i="7"/>
  <c r="P1657" i="7"/>
  <c r="P1658" i="7"/>
  <c r="P1659" i="7"/>
  <c r="P1660" i="7"/>
  <c r="P1661" i="7"/>
  <c r="P1662" i="7"/>
  <c r="P1663" i="7"/>
  <c r="P1664" i="7"/>
  <c r="P1665" i="7"/>
  <c r="P1666" i="7"/>
  <c r="P1667" i="7"/>
  <c r="P1668" i="7"/>
  <c r="P1669" i="7"/>
  <c r="P1670" i="7"/>
  <c r="P1671" i="7"/>
  <c r="P1672" i="7"/>
  <c r="P1673" i="7"/>
  <c r="P1674" i="7"/>
  <c r="P1675" i="7"/>
  <c r="P1676" i="7"/>
  <c r="P1677" i="7"/>
  <c r="P1678" i="7"/>
  <c r="P1679" i="7"/>
  <c r="P1680" i="7"/>
  <c r="P1681" i="7"/>
  <c r="P1682" i="7"/>
  <c r="P1683" i="7"/>
  <c r="P1684" i="7"/>
  <c r="P1685" i="7"/>
  <c r="P1686" i="7"/>
  <c r="P1687" i="7"/>
  <c r="P1688" i="7"/>
  <c r="P1689" i="7"/>
  <c r="P1690" i="7"/>
  <c r="P1691" i="7"/>
  <c r="P1692" i="7"/>
  <c r="P1693" i="7"/>
  <c r="P1694" i="7"/>
  <c r="P1695" i="7"/>
  <c r="P1696" i="7"/>
  <c r="P1697" i="7"/>
  <c r="P1698" i="7"/>
  <c r="P1699" i="7"/>
  <c r="P1700" i="7"/>
  <c r="P1701" i="7"/>
  <c r="P1702" i="7"/>
  <c r="P1703" i="7"/>
  <c r="P1704" i="7"/>
  <c r="P1705" i="7"/>
  <c r="P1706" i="7"/>
  <c r="P1707" i="7"/>
  <c r="P1708" i="7"/>
  <c r="P1709" i="7"/>
  <c r="P1710" i="7"/>
  <c r="P1711" i="7"/>
  <c r="P1712" i="7"/>
  <c r="P1713" i="7"/>
  <c r="P1714" i="7"/>
  <c r="P1715" i="7"/>
  <c r="P1716" i="7"/>
  <c r="P1717" i="7"/>
  <c r="P1718" i="7"/>
  <c r="P1719" i="7"/>
  <c r="P1720" i="7"/>
  <c r="P1721" i="7"/>
  <c r="P1722" i="7"/>
  <c r="P1723" i="7"/>
  <c r="P1724" i="7"/>
  <c r="P1725" i="7"/>
  <c r="P1726" i="7"/>
  <c r="P1727" i="7"/>
  <c r="P1728" i="7"/>
  <c r="P1729" i="7"/>
  <c r="P1730" i="7"/>
  <c r="P1731" i="7"/>
  <c r="P1732" i="7"/>
  <c r="P1733" i="7"/>
  <c r="P1734" i="7"/>
  <c r="P1735" i="7"/>
  <c r="P1736" i="7"/>
  <c r="P1737" i="7"/>
  <c r="P1738" i="7"/>
  <c r="P1739" i="7"/>
  <c r="P1740" i="7"/>
  <c r="P1741" i="7"/>
  <c r="P1742" i="7"/>
  <c r="P1743" i="7"/>
  <c r="P1744" i="7"/>
  <c r="P1745" i="7"/>
  <c r="P1746" i="7"/>
  <c r="P1747" i="7"/>
  <c r="P1748" i="7"/>
  <c r="P1749" i="7"/>
  <c r="P1750" i="7"/>
  <c r="P1751" i="7"/>
  <c r="P1752" i="7"/>
  <c r="P1753" i="7"/>
  <c r="P1754" i="7"/>
  <c r="P1755" i="7"/>
  <c r="P1756" i="7"/>
  <c r="P1757" i="7"/>
  <c r="P1758" i="7"/>
  <c r="P1759" i="7"/>
  <c r="P1760" i="7"/>
  <c r="P1761" i="7"/>
  <c r="P1762" i="7"/>
  <c r="P1763" i="7"/>
  <c r="P1764" i="7"/>
  <c r="P1765" i="7"/>
  <c r="P1766" i="7"/>
  <c r="P1767" i="7"/>
  <c r="P1768" i="7"/>
  <c r="P1769" i="7"/>
  <c r="P1770" i="7"/>
  <c r="P1771" i="7"/>
  <c r="P1772" i="7"/>
  <c r="P1773" i="7"/>
  <c r="P1774" i="7"/>
  <c r="P1775" i="7"/>
  <c r="P1776" i="7"/>
  <c r="P1777" i="7"/>
  <c r="P1778" i="7"/>
  <c r="P1779" i="7"/>
  <c r="P1780" i="7"/>
  <c r="P1781" i="7"/>
  <c r="P1782" i="7"/>
  <c r="P1783" i="7"/>
  <c r="P1784" i="7"/>
  <c r="P1785" i="7"/>
  <c r="P1786" i="7"/>
  <c r="P1787" i="7"/>
  <c r="P1788" i="7"/>
  <c r="P1789" i="7"/>
  <c r="P1790" i="7"/>
  <c r="P1791" i="7"/>
  <c r="P1792" i="7"/>
  <c r="P1793" i="7"/>
  <c r="P1794" i="7"/>
  <c r="P1795" i="7"/>
  <c r="P1796" i="7"/>
  <c r="P1797" i="7"/>
  <c r="P1798" i="7"/>
  <c r="P1799" i="7"/>
  <c r="P1800" i="7"/>
  <c r="P1801" i="7"/>
  <c r="P1802" i="7"/>
  <c r="P1803" i="7"/>
  <c r="P1804" i="7"/>
  <c r="P1805" i="7"/>
  <c r="P1806" i="7"/>
  <c r="P1807" i="7"/>
  <c r="P1808" i="7"/>
  <c r="P1809" i="7"/>
  <c r="P1810" i="7"/>
  <c r="P1811" i="7"/>
  <c r="P1812" i="7"/>
  <c r="P1813" i="7"/>
  <c r="P1814" i="7"/>
  <c r="P1815" i="7"/>
  <c r="P1816" i="7"/>
  <c r="P1817" i="7"/>
  <c r="P1818" i="7"/>
  <c r="P1819" i="7"/>
  <c r="P1820" i="7"/>
  <c r="P1821" i="7"/>
  <c r="P1822" i="7"/>
  <c r="P1823" i="7"/>
  <c r="P1824" i="7"/>
  <c r="P1825" i="7"/>
  <c r="P1826" i="7"/>
  <c r="P1827" i="7"/>
  <c r="P1828" i="7"/>
  <c r="P1829" i="7"/>
  <c r="P1830" i="7"/>
  <c r="P1831" i="7"/>
  <c r="P1832" i="7"/>
  <c r="P1833" i="7"/>
  <c r="P1834" i="7"/>
  <c r="P1835" i="7"/>
  <c r="P1836" i="7"/>
  <c r="P1837" i="7"/>
  <c r="P1838" i="7"/>
  <c r="P1839" i="7"/>
  <c r="P1840" i="7"/>
  <c r="P1841" i="7"/>
  <c r="P1842" i="7"/>
  <c r="P1843" i="7"/>
  <c r="P1844" i="7"/>
  <c r="P1845" i="7"/>
  <c r="P1846" i="7"/>
  <c r="P1847" i="7"/>
  <c r="P1848" i="7"/>
  <c r="P1849" i="7"/>
  <c r="P1850" i="7"/>
  <c r="P1851" i="7"/>
  <c r="P1852" i="7"/>
  <c r="P1853" i="7"/>
  <c r="P1854" i="7"/>
  <c r="P1855" i="7"/>
  <c r="P1856" i="7"/>
  <c r="P1857" i="7"/>
  <c r="P1858" i="7"/>
  <c r="P1859" i="7"/>
  <c r="P1860" i="7"/>
  <c r="P1861" i="7"/>
  <c r="P1862" i="7"/>
  <c r="P1863" i="7"/>
  <c r="P1864" i="7"/>
  <c r="P1865" i="7"/>
  <c r="P1866" i="7"/>
  <c r="P1867" i="7"/>
  <c r="P1868" i="7"/>
  <c r="P1869" i="7"/>
  <c r="P1870" i="7"/>
  <c r="P1871" i="7"/>
  <c r="P1872" i="7"/>
  <c r="P1873" i="7"/>
  <c r="P1874" i="7"/>
  <c r="P1875" i="7"/>
  <c r="P1876" i="7"/>
  <c r="P1877" i="7"/>
  <c r="P1878" i="7"/>
  <c r="P1879" i="7"/>
  <c r="P1880" i="7"/>
  <c r="P1881" i="7"/>
  <c r="P1882" i="7"/>
  <c r="P1883" i="7"/>
  <c r="P1884" i="7"/>
  <c r="P1885" i="7"/>
  <c r="P1886" i="7"/>
  <c r="P1887" i="7"/>
  <c r="P1888" i="7"/>
  <c r="P1889" i="7"/>
  <c r="P1890" i="7"/>
  <c r="P1891" i="7"/>
  <c r="P1892" i="7"/>
  <c r="P1893" i="7"/>
  <c r="P1894" i="7"/>
  <c r="P1895" i="7"/>
  <c r="P1896" i="7"/>
  <c r="P1897" i="7"/>
  <c r="P1898" i="7"/>
  <c r="P1899" i="7"/>
  <c r="P1900" i="7"/>
  <c r="P1901" i="7"/>
  <c r="P1902" i="7"/>
  <c r="P1903" i="7"/>
  <c r="P1904" i="7"/>
  <c r="P1905" i="7"/>
  <c r="P1906" i="7"/>
  <c r="P1907" i="7"/>
  <c r="P1908" i="7"/>
  <c r="P1909" i="7"/>
  <c r="P1910" i="7"/>
  <c r="P1911" i="7"/>
  <c r="P1912" i="7"/>
  <c r="P1913" i="7"/>
  <c r="P1914" i="7"/>
  <c r="P1915" i="7"/>
  <c r="P1916" i="7"/>
  <c r="P1917" i="7"/>
  <c r="P1918" i="7"/>
  <c r="P1919" i="7"/>
  <c r="P1920" i="7"/>
  <c r="P1921" i="7"/>
  <c r="P1922" i="7"/>
  <c r="P1923" i="7"/>
  <c r="P1924" i="7"/>
  <c r="P1925" i="7"/>
  <c r="P1926" i="7"/>
  <c r="P1927" i="7"/>
  <c r="P1928" i="7"/>
  <c r="P1929" i="7"/>
  <c r="P1930" i="7"/>
  <c r="P1931" i="7"/>
  <c r="P1932" i="7"/>
  <c r="P1933" i="7"/>
  <c r="P1934" i="7"/>
  <c r="P1935" i="7"/>
  <c r="P1936" i="7"/>
  <c r="P1937" i="7"/>
  <c r="P1938" i="7"/>
  <c r="P1939" i="7"/>
  <c r="P1940" i="7"/>
  <c r="P1941" i="7"/>
  <c r="P1942" i="7"/>
  <c r="P1943" i="7"/>
  <c r="P1944" i="7"/>
  <c r="P1945" i="7"/>
  <c r="P1946" i="7"/>
  <c r="P1947" i="7"/>
  <c r="P1948" i="7"/>
  <c r="P1949" i="7"/>
  <c r="P1950" i="7"/>
  <c r="P1951" i="7"/>
  <c r="P1952" i="7"/>
  <c r="P1953" i="7"/>
  <c r="P1954" i="7"/>
  <c r="P1955" i="7"/>
  <c r="P1956" i="7"/>
  <c r="P1957" i="7"/>
  <c r="P1958" i="7"/>
  <c r="P1959" i="7"/>
  <c r="P1960" i="7"/>
  <c r="P1961" i="7"/>
  <c r="P1962" i="7"/>
  <c r="P1963" i="7"/>
  <c r="P1964" i="7"/>
  <c r="P1965" i="7"/>
  <c r="P1966" i="7"/>
  <c r="P1967" i="7"/>
  <c r="P1968" i="7"/>
  <c r="P1969" i="7"/>
  <c r="P1970" i="7"/>
  <c r="P1971" i="7"/>
  <c r="P1972" i="7"/>
  <c r="P1973" i="7"/>
  <c r="P1974" i="7"/>
  <c r="P1975" i="7"/>
  <c r="P1976" i="7"/>
  <c r="P1977" i="7"/>
  <c r="P1978" i="7"/>
  <c r="P1979" i="7"/>
  <c r="P1980" i="7"/>
  <c r="P1981" i="7"/>
  <c r="P1982" i="7"/>
  <c r="P1983" i="7"/>
  <c r="P1984" i="7"/>
  <c r="P1985" i="7"/>
  <c r="P1986" i="7"/>
  <c r="P1987" i="7"/>
  <c r="P1988" i="7"/>
  <c r="P1989" i="7"/>
  <c r="P1990" i="7"/>
  <c r="P1991" i="7"/>
  <c r="P1992" i="7"/>
  <c r="P1993" i="7"/>
  <c r="P1994" i="7"/>
  <c r="P1995" i="7"/>
  <c r="P1996" i="7"/>
  <c r="P1997" i="7"/>
  <c r="P1998" i="7"/>
  <c r="P1999" i="7"/>
  <c r="P2000"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O508" i="7"/>
  <c r="O509" i="7"/>
  <c r="O510" i="7"/>
  <c r="O511" i="7"/>
  <c r="O512" i="7"/>
  <c r="O513" i="7"/>
  <c r="O514" i="7"/>
  <c r="O515" i="7"/>
  <c r="O516" i="7"/>
  <c r="O517" i="7"/>
  <c r="O518" i="7"/>
  <c r="O519" i="7"/>
  <c r="O520" i="7"/>
  <c r="O521" i="7"/>
  <c r="O522" i="7"/>
  <c r="O523" i="7"/>
  <c r="O524" i="7"/>
  <c r="O525" i="7"/>
  <c r="O526" i="7"/>
  <c r="O527" i="7"/>
  <c r="O528" i="7"/>
  <c r="O529" i="7"/>
  <c r="O530" i="7"/>
  <c r="O531" i="7"/>
  <c r="O532" i="7"/>
  <c r="O533" i="7"/>
  <c r="O534" i="7"/>
  <c r="O535" i="7"/>
  <c r="O536" i="7"/>
  <c r="O537" i="7"/>
  <c r="O538" i="7"/>
  <c r="O539" i="7"/>
  <c r="O540" i="7"/>
  <c r="O541" i="7"/>
  <c r="O542" i="7"/>
  <c r="O543" i="7"/>
  <c r="O544" i="7"/>
  <c r="O545" i="7"/>
  <c r="O546" i="7"/>
  <c r="O547"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O629" i="7"/>
  <c r="O630" i="7"/>
  <c r="O631" i="7"/>
  <c r="O632" i="7"/>
  <c r="O633" i="7"/>
  <c r="O634" i="7"/>
  <c r="O635" i="7"/>
  <c r="O636" i="7"/>
  <c r="O637" i="7"/>
  <c r="O638" i="7"/>
  <c r="O639" i="7"/>
  <c r="O640" i="7"/>
  <c r="O641" i="7"/>
  <c r="O642" i="7"/>
  <c r="O643" i="7"/>
  <c r="O644" i="7"/>
  <c r="O645" i="7"/>
  <c r="O646" i="7"/>
  <c r="O647" i="7"/>
  <c r="O648" i="7"/>
  <c r="O649" i="7"/>
  <c r="O650" i="7"/>
  <c r="O651" i="7"/>
  <c r="O652" i="7"/>
  <c r="O653" i="7"/>
  <c r="O654" i="7"/>
  <c r="O655" i="7"/>
  <c r="O656" i="7"/>
  <c r="O657" i="7"/>
  <c r="O658" i="7"/>
  <c r="O659" i="7"/>
  <c r="O660" i="7"/>
  <c r="O661" i="7"/>
  <c r="O662" i="7"/>
  <c r="O663" i="7"/>
  <c r="O664" i="7"/>
  <c r="O665" i="7"/>
  <c r="O666" i="7"/>
  <c r="O667" i="7"/>
  <c r="O668" i="7"/>
  <c r="O669" i="7"/>
  <c r="O670" i="7"/>
  <c r="O671" i="7"/>
  <c r="O672" i="7"/>
  <c r="O673" i="7"/>
  <c r="O674" i="7"/>
  <c r="O675" i="7"/>
  <c r="O676" i="7"/>
  <c r="O677" i="7"/>
  <c r="O678" i="7"/>
  <c r="O679" i="7"/>
  <c r="O680" i="7"/>
  <c r="O681" i="7"/>
  <c r="O682" i="7"/>
  <c r="O683" i="7"/>
  <c r="O684" i="7"/>
  <c r="O685" i="7"/>
  <c r="O686" i="7"/>
  <c r="O687" i="7"/>
  <c r="O688" i="7"/>
  <c r="O689" i="7"/>
  <c r="O690" i="7"/>
  <c r="O691" i="7"/>
  <c r="O692" i="7"/>
  <c r="O693" i="7"/>
  <c r="O694" i="7"/>
  <c r="O695" i="7"/>
  <c r="O696" i="7"/>
  <c r="O697" i="7"/>
  <c r="O698" i="7"/>
  <c r="O699" i="7"/>
  <c r="O700" i="7"/>
  <c r="O701" i="7"/>
  <c r="O702" i="7"/>
  <c r="O703" i="7"/>
  <c r="O704" i="7"/>
  <c r="O705" i="7"/>
  <c r="O706" i="7"/>
  <c r="O707" i="7"/>
  <c r="O708" i="7"/>
  <c r="O709" i="7"/>
  <c r="O710" i="7"/>
  <c r="O711" i="7"/>
  <c r="O712" i="7"/>
  <c r="O713" i="7"/>
  <c r="O714" i="7"/>
  <c r="O715" i="7"/>
  <c r="O716" i="7"/>
  <c r="O717" i="7"/>
  <c r="O718" i="7"/>
  <c r="O719" i="7"/>
  <c r="O720" i="7"/>
  <c r="O721" i="7"/>
  <c r="O722" i="7"/>
  <c r="O723" i="7"/>
  <c r="O724" i="7"/>
  <c r="O725" i="7"/>
  <c r="O726" i="7"/>
  <c r="O727" i="7"/>
  <c r="O728" i="7"/>
  <c r="O729" i="7"/>
  <c r="O730" i="7"/>
  <c r="O731" i="7"/>
  <c r="O732" i="7"/>
  <c r="O733" i="7"/>
  <c r="O734" i="7"/>
  <c r="O735" i="7"/>
  <c r="O736" i="7"/>
  <c r="O737" i="7"/>
  <c r="O738" i="7"/>
  <c r="O739" i="7"/>
  <c r="O740" i="7"/>
  <c r="O741" i="7"/>
  <c r="O742" i="7"/>
  <c r="O743" i="7"/>
  <c r="O744" i="7"/>
  <c r="O745" i="7"/>
  <c r="O746" i="7"/>
  <c r="O747" i="7"/>
  <c r="O748" i="7"/>
  <c r="O749" i="7"/>
  <c r="O750" i="7"/>
  <c r="O751" i="7"/>
  <c r="O752" i="7"/>
  <c r="O753" i="7"/>
  <c r="O754" i="7"/>
  <c r="O755" i="7"/>
  <c r="O756" i="7"/>
  <c r="O757" i="7"/>
  <c r="O758" i="7"/>
  <c r="O759" i="7"/>
  <c r="O760" i="7"/>
  <c r="O761" i="7"/>
  <c r="O762" i="7"/>
  <c r="O763" i="7"/>
  <c r="O764" i="7"/>
  <c r="O765" i="7"/>
  <c r="O766" i="7"/>
  <c r="O767" i="7"/>
  <c r="O768" i="7"/>
  <c r="O769" i="7"/>
  <c r="O770" i="7"/>
  <c r="O771" i="7"/>
  <c r="O772" i="7"/>
  <c r="O773" i="7"/>
  <c r="O774" i="7"/>
  <c r="O775" i="7"/>
  <c r="O776" i="7"/>
  <c r="O777" i="7"/>
  <c r="O778" i="7"/>
  <c r="O779" i="7"/>
  <c r="O780" i="7"/>
  <c r="O781" i="7"/>
  <c r="O782" i="7"/>
  <c r="O783" i="7"/>
  <c r="O784" i="7"/>
  <c r="O785" i="7"/>
  <c r="O786" i="7"/>
  <c r="O787" i="7"/>
  <c r="O788" i="7"/>
  <c r="O789" i="7"/>
  <c r="O790" i="7"/>
  <c r="O791" i="7"/>
  <c r="O792" i="7"/>
  <c r="O793" i="7"/>
  <c r="O794" i="7"/>
  <c r="O795" i="7"/>
  <c r="O796" i="7"/>
  <c r="O797" i="7"/>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O830" i="7"/>
  <c r="O831" i="7"/>
  <c r="O832" i="7"/>
  <c r="O833" i="7"/>
  <c r="O834" i="7"/>
  <c r="O835" i="7"/>
  <c r="O836" i="7"/>
  <c r="O837" i="7"/>
  <c r="O838" i="7"/>
  <c r="O839" i="7"/>
  <c r="O840" i="7"/>
  <c r="O841" i="7"/>
  <c r="O842" i="7"/>
  <c r="O843" i="7"/>
  <c r="O844" i="7"/>
  <c r="O845" i="7"/>
  <c r="O846" i="7"/>
  <c r="O847" i="7"/>
  <c r="O848" i="7"/>
  <c r="O849" i="7"/>
  <c r="O850" i="7"/>
  <c r="O851" i="7"/>
  <c r="O852" i="7"/>
  <c r="O853" i="7"/>
  <c r="O854" i="7"/>
  <c r="O855" i="7"/>
  <c r="O856" i="7"/>
  <c r="O857" i="7"/>
  <c r="O858" i="7"/>
  <c r="O859" i="7"/>
  <c r="O860" i="7"/>
  <c r="O861" i="7"/>
  <c r="O862" i="7"/>
  <c r="O863" i="7"/>
  <c r="O864" i="7"/>
  <c r="O865" i="7"/>
  <c r="O866" i="7"/>
  <c r="O867" i="7"/>
  <c r="O868" i="7"/>
  <c r="O869" i="7"/>
  <c r="O870" i="7"/>
  <c r="O871" i="7"/>
  <c r="O872" i="7"/>
  <c r="O873" i="7"/>
  <c r="O874" i="7"/>
  <c r="O875" i="7"/>
  <c r="O876" i="7"/>
  <c r="O877" i="7"/>
  <c r="O878" i="7"/>
  <c r="O879" i="7"/>
  <c r="O880" i="7"/>
  <c r="O881" i="7"/>
  <c r="O882" i="7"/>
  <c r="O883" i="7"/>
  <c r="O884" i="7"/>
  <c r="O885" i="7"/>
  <c r="O886" i="7"/>
  <c r="O887" i="7"/>
  <c r="O888" i="7"/>
  <c r="O889" i="7"/>
  <c r="O890" i="7"/>
  <c r="O891" i="7"/>
  <c r="O892" i="7"/>
  <c r="O893" i="7"/>
  <c r="O894" i="7"/>
  <c r="O895" i="7"/>
  <c r="O896" i="7"/>
  <c r="O897" i="7"/>
  <c r="O898" i="7"/>
  <c r="O899" i="7"/>
  <c r="O900" i="7"/>
  <c r="O901" i="7"/>
  <c r="O902" i="7"/>
  <c r="O903" i="7"/>
  <c r="O904" i="7"/>
  <c r="O905" i="7"/>
  <c r="O906" i="7"/>
  <c r="O907" i="7"/>
  <c r="O908" i="7"/>
  <c r="O909" i="7"/>
  <c r="O910" i="7"/>
  <c r="O911" i="7"/>
  <c r="O912" i="7"/>
  <c r="O913" i="7"/>
  <c r="O914" i="7"/>
  <c r="O915" i="7"/>
  <c r="O916" i="7"/>
  <c r="O917" i="7"/>
  <c r="O918" i="7"/>
  <c r="O919" i="7"/>
  <c r="O920" i="7"/>
  <c r="O921" i="7"/>
  <c r="O922" i="7"/>
  <c r="O923" i="7"/>
  <c r="O924" i="7"/>
  <c r="O925" i="7"/>
  <c r="O926" i="7"/>
  <c r="O927" i="7"/>
  <c r="O928" i="7"/>
  <c r="O929" i="7"/>
  <c r="O930" i="7"/>
  <c r="O931" i="7"/>
  <c r="O932" i="7"/>
  <c r="O933" i="7"/>
  <c r="O934" i="7"/>
  <c r="O935" i="7"/>
  <c r="O936" i="7"/>
  <c r="O937" i="7"/>
  <c r="O938" i="7"/>
  <c r="O939" i="7"/>
  <c r="O940" i="7"/>
  <c r="O941" i="7"/>
  <c r="O942" i="7"/>
  <c r="O943" i="7"/>
  <c r="O944" i="7"/>
  <c r="O945" i="7"/>
  <c r="O946" i="7"/>
  <c r="O947" i="7"/>
  <c r="O948" i="7"/>
  <c r="O949" i="7"/>
  <c r="O950" i="7"/>
  <c r="O951" i="7"/>
  <c r="O952" i="7"/>
  <c r="O953" i="7"/>
  <c r="O954" i="7"/>
  <c r="O955" i="7"/>
  <c r="O956" i="7"/>
  <c r="O957" i="7"/>
  <c r="O958" i="7"/>
  <c r="O959" i="7"/>
  <c r="O960" i="7"/>
  <c r="O961" i="7"/>
  <c r="O962" i="7"/>
  <c r="O963" i="7"/>
  <c r="O964" i="7"/>
  <c r="O965" i="7"/>
  <c r="O966" i="7"/>
  <c r="O967" i="7"/>
  <c r="O968" i="7"/>
  <c r="O969" i="7"/>
  <c r="O970" i="7"/>
  <c r="O971" i="7"/>
  <c r="O972" i="7"/>
  <c r="O973" i="7"/>
  <c r="O974" i="7"/>
  <c r="O975" i="7"/>
  <c r="O976" i="7"/>
  <c r="O977" i="7"/>
  <c r="O978" i="7"/>
  <c r="O979" i="7"/>
  <c r="O980" i="7"/>
  <c r="O981" i="7"/>
  <c r="O982" i="7"/>
  <c r="O983" i="7"/>
  <c r="O984" i="7"/>
  <c r="O985" i="7"/>
  <c r="O986" i="7"/>
  <c r="O987" i="7"/>
  <c r="O988" i="7"/>
  <c r="O989" i="7"/>
  <c r="O990" i="7"/>
  <c r="O991" i="7"/>
  <c r="O992" i="7"/>
  <c r="O993" i="7"/>
  <c r="O994" i="7"/>
  <c r="O995" i="7"/>
  <c r="O996" i="7"/>
  <c r="O997" i="7"/>
  <c r="O998" i="7"/>
  <c r="O999" i="7"/>
  <c r="O1000" i="7"/>
  <c r="O1001" i="7"/>
  <c r="O1002" i="7"/>
  <c r="O1003" i="7"/>
  <c r="O1004" i="7"/>
  <c r="O1005" i="7"/>
  <c r="O1006" i="7"/>
  <c r="O1007" i="7"/>
  <c r="O1008" i="7"/>
  <c r="O1009" i="7"/>
  <c r="O1010" i="7"/>
  <c r="O1011" i="7"/>
  <c r="O1012" i="7"/>
  <c r="O1013" i="7"/>
  <c r="O1014" i="7"/>
  <c r="O1015" i="7"/>
  <c r="O1016" i="7"/>
  <c r="O1017" i="7"/>
  <c r="O1018" i="7"/>
  <c r="O1019" i="7"/>
  <c r="O1020" i="7"/>
  <c r="O1021" i="7"/>
  <c r="O1022" i="7"/>
  <c r="O1023" i="7"/>
  <c r="O1024" i="7"/>
  <c r="O1025" i="7"/>
  <c r="O1026" i="7"/>
  <c r="O1027" i="7"/>
  <c r="O1028" i="7"/>
  <c r="O1029" i="7"/>
  <c r="O1030" i="7"/>
  <c r="O1031" i="7"/>
  <c r="O1032" i="7"/>
  <c r="O1033" i="7"/>
  <c r="O1034" i="7"/>
  <c r="O1035" i="7"/>
  <c r="O1036" i="7"/>
  <c r="O1037" i="7"/>
  <c r="O1038" i="7"/>
  <c r="O1039" i="7"/>
  <c r="O1040" i="7"/>
  <c r="O1041" i="7"/>
  <c r="O1042" i="7"/>
  <c r="O1043" i="7"/>
  <c r="O1044" i="7"/>
  <c r="O1045" i="7"/>
  <c r="O1046" i="7"/>
  <c r="O1047" i="7"/>
  <c r="O1048" i="7"/>
  <c r="O1049" i="7"/>
  <c r="O1050" i="7"/>
  <c r="O1051" i="7"/>
  <c r="O1052" i="7"/>
  <c r="O1053" i="7"/>
  <c r="O1054" i="7"/>
  <c r="O1055" i="7"/>
  <c r="O1056" i="7"/>
  <c r="O1057" i="7"/>
  <c r="O1058" i="7"/>
  <c r="O1059" i="7"/>
  <c r="O1060" i="7"/>
  <c r="O1061" i="7"/>
  <c r="O1062" i="7"/>
  <c r="O1063" i="7"/>
  <c r="O1064" i="7"/>
  <c r="O1065" i="7"/>
  <c r="O1066" i="7"/>
  <c r="O1067" i="7"/>
  <c r="O1068" i="7"/>
  <c r="O1069" i="7"/>
  <c r="O1070" i="7"/>
  <c r="O1071" i="7"/>
  <c r="O1072" i="7"/>
  <c r="O1073" i="7"/>
  <c r="O1074" i="7"/>
  <c r="O1075" i="7"/>
  <c r="O1076" i="7"/>
  <c r="O1077" i="7"/>
  <c r="O1078" i="7"/>
  <c r="O1079" i="7"/>
  <c r="O1080" i="7"/>
  <c r="O1081" i="7"/>
  <c r="O1082" i="7"/>
  <c r="O1083" i="7"/>
  <c r="O1084" i="7"/>
  <c r="O1085" i="7"/>
  <c r="O1086" i="7"/>
  <c r="O1087" i="7"/>
  <c r="O1088" i="7"/>
  <c r="O1089" i="7"/>
  <c r="O1090" i="7"/>
  <c r="O1091" i="7"/>
  <c r="O1092" i="7"/>
  <c r="O1093" i="7"/>
  <c r="O1094" i="7"/>
  <c r="O1095" i="7"/>
  <c r="O1096" i="7"/>
  <c r="O1097" i="7"/>
  <c r="O1098" i="7"/>
  <c r="O1099" i="7"/>
  <c r="O1100" i="7"/>
  <c r="O1101" i="7"/>
  <c r="O1102" i="7"/>
  <c r="O1103" i="7"/>
  <c r="O1104" i="7"/>
  <c r="O1105" i="7"/>
  <c r="O1106" i="7"/>
  <c r="O1107" i="7"/>
  <c r="O1108" i="7"/>
  <c r="O1109" i="7"/>
  <c r="O1110" i="7"/>
  <c r="O1111" i="7"/>
  <c r="O1112" i="7"/>
  <c r="O1113" i="7"/>
  <c r="O1114" i="7"/>
  <c r="O1115" i="7"/>
  <c r="O1116" i="7"/>
  <c r="O1117" i="7"/>
  <c r="O1118" i="7"/>
  <c r="O1119" i="7"/>
  <c r="O1120" i="7"/>
  <c r="O1121" i="7"/>
  <c r="O1122" i="7"/>
  <c r="O1123" i="7"/>
  <c r="O1124" i="7"/>
  <c r="O1125" i="7"/>
  <c r="O1126" i="7"/>
  <c r="O1127" i="7"/>
  <c r="O1128" i="7"/>
  <c r="O1129" i="7"/>
  <c r="O1130" i="7"/>
  <c r="O1131" i="7"/>
  <c r="O1132" i="7"/>
  <c r="O1133" i="7"/>
  <c r="O1134" i="7"/>
  <c r="O1135" i="7"/>
  <c r="O1136" i="7"/>
  <c r="O1137" i="7"/>
  <c r="O1138" i="7"/>
  <c r="O1139" i="7"/>
  <c r="O1140" i="7"/>
  <c r="O1141" i="7"/>
  <c r="O1142" i="7"/>
  <c r="O1143" i="7"/>
  <c r="O1144" i="7"/>
  <c r="O1145" i="7"/>
  <c r="O1146" i="7"/>
  <c r="O1147" i="7"/>
  <c r="O1148" i="7"/>
  <c r="O1149" i="7"/>
  <c r="O1150" i="7"/>
  <c r="O1151" i="7"/>
  <c r="O1152" i="7"/>
  <c r="O1153" i="7"/>
  <c r="O1154" i="7"/>
  <c r="O1155" i="7"/>
  <c r="O1156" i="7"/>
  <c r="O1157" i="7"/>
  <c r="O1158" i="7"/>
  <c r="O1159" i="7"/>
  <c r="O1160" i="7"/>
  <c r="O1161" i="7"/>
  <c r="O1162" i="7"/>
  <c r="O1163" i="7"/>
  <c r="O1164" i="7"/>
  <c r="O1165" i="7"/>
  <c r="O1166" i="7"/>
  <c r="O1167" i="7"/>
  <c r="O1168" i="7"/>
  <c r="O1169" i="7"/>
  <c r="O1170" i="7"/>
  <c r="O1171" i="7"/>
  <c r="O1172" i="7"/>
  <c r="O1173" i="7"/>
  <c r="O1174" i="7"/>
  <c r="O1175" i="7"/>
  <c r="O1176" i="7"/>
  <c r="O1177" i="7"/>
  <c r="O1178" i="7"/>
  <c r="O1179" i="7"/>
  <c r="O1180" i="7"/>
  <c r="O1181" i="7"/>
  <c r="O1182" i="7"/>
  <c r="O1183" i="7"/>
  <c r="O1184" i="7"/>
  <c r="O1185" i="7"/>
  <c r="O1186" i="7"/>
  <c r="O1187" i="7"/>
  <c r="O1188" i="7"/>
  <c r="O1189" i="7"/>
  <c r="O1190" i="7"/>
  <c r="O1191" i="7"/>
  <c r="O1192" i="7"/>
  <c r="O1193" i="7"/>
  <c r="O1194" i="7"/>
  <c r="O1195" i="7"/>
  <c r="O1196" i="7"/>
  <c r="O1197" i="7"/>
  <c r="O1198" i="7"/>
  <c r="O1199" i="7"/>
  <c r="O1200" i="7"/>
  <c r="O1201" i="7"/>
  <c r="O1202" i="7"/>
  <c r="O1203" i="7"/>
  <c r="O1204" i="7"/>
  <c r="O1205" i="7"/>
  <c r="O1206" i="7"/>
  <c r="O1207" i="7"/>
  <c r="O1208" i="7"/>
  <c r="O1209" i="7"/>
  <c r="O1210" i="7"/>
  <c r="O1211" i="7"/>
  <c r="O1212" i="7"/>
  <c r="O1213" i="7"/>
  <c r="O1214" i="7"/>
  <c r="O1215" i="7"/>
  <c r="O1216" i="7"/>
  <c r="O1217" i="7"/>
  <c r="O1218" i="7"/>
  <c r="O1219" i="7"/>
  <c r="O1220" i="7"/>
  <c r="O1221" i="7"/>
  <c r="O1222" i="7"/>
  <c r="O1223" i="7"/>
  <c r="O1224" i="7"/>
  <c r="O1225" i="7"/>
  <c r="O1226" i="7"/>
  <c r="O1227" i="7"/>
  <c r="O1228" i="7"/>
  <c r="O1229" i="7"/>
  <c r="O1230" i="7"/>
  <c r="O1231" i="7"/>
  <c r="O1232" i="7"/>
  <c r="O1233" i="7"/>
  <c r="O1234" i="7"/>
  <c r="O1235" i="7"/>
  <c r="O1236" i="7"/>
  <c r="O1237" i="7"/>
  <c r="O1238" i="7"/>
  <c r="O1239" i="7"/>
  <c r="O1240" i="7"/>
  <c r="O1241" i="7"/>
  <c r="O1242" i="7"/>
  <c r="O1243" i="7"/>
  <c r="O1244" i="7"/>
  <c r="O1245" i="7"/>
  <c r="O1246" i="7"/>
  <c r="O1247" i="7"/>
  <c r="O1248" i="7"/>
  <c r="O1249" i="7"/>
  <c r="O1250" i="7"/>
  <c r="O1251" i="7"/>
  <c r="O1252" i="7"/>
  <c r="O1253" i="7"/>
  <c r="O1254" i="7"/>
  <c r="O1255" i="7"/>
  <c r="O1256" i="7"/>
  <c r="O1257" i="7"/>
  <c r="O1258" i="7"/>
  <c r="O1259" i="7"/>
  <c r="O1260" i="7"/>
  <c r="O1261" i="7"/>
  <c r="O1262" i="7"/>
  <c r="O1263" i="7"/>
  <c r="O1264" i="7"/>
  <c r="O1265" i="7"/>
  <c r="O1266" i="7"/>
  <c r="O1267" i="7"/>
  <c r="O1268" i="7"/>
  <c r="O1269" i="7"/>
  <c r="O1270" i="7"/>
  <c r="O1271" i="7"/>
  <c r="O1272" i="7"/>
  <c r="O1273" i="7"/>
  <c r="O1274" i="7"/>
  <c r="O1275" i="7"/>
  <c r="O1276" i="7"/>
  <c r="O1277" i="7"/>
  <c r="O1278" i="7"/>
  <c r="O1279" i="7"/>
  <c r="O1280" i="7"/>
  <c r="O1281" i="7"/>
  <c r="O1282" i="7"/>
  <c r="O1283" i="7"/>
  <c r="O1284" i="7"/>
  <c r="O1285" i="7"/>
  <c r="O1286" i="7"/>
  <c r="O1287" i="7"/>
  <c r="O1288" i="7"/>
  <c r="O1289" i="7"/>
  <c r="O1290" i="7"/>
  <c r="O1291" i="7"/>
  <c r="O1292" i="7"/>
  <c r="O1293" i="7"/>
  <c r="O1294" i="7"/>
  <c r="O1295" i="7"/>
  <c r="O1296" i="7"/>
  <c r="O1297" i="7"/>
  <c r="O1298" i="7"/>
  <c r="O1299" i="7"/>
  <c r="O1300" i="7"/>
  <c r="O1301" i="7"/>
  <c r="O1302" i="7"/>
  <c r="O1303" i="7"/>
  <c r="O1304" i="7"/>
  <c r="O1305" i="7"/>
  <c r="O1306" i="7"/>
  <c r="O1307" i="7"/>
  <c r="O1308" i="7"/>
  <c r="O1309" i="7"/>
  <c r="O1310" i="7"/>
  <c r="O1311" i="7"/>
  <c r="O1312" i="7"/>
  <c r="O1313" i="7"/>
  <c r="O1314" i="7"/>
  <c r="O1315" i="7"/>
  <c r="O1316" i="7"/>
  <c r="O1317" i="7"/>
  <c r="O1318" i="7"/>
  <c r="O1319" i="7"/>
  <c r="O1320" i="7"/>
  <c r="O1321" i="7"/>
  <c r="O1322" i="7"/>
  <c r="O1323" i="7"/>
  <c r="O1324" i="7"/>
  <c r="O1325" i="7"/>
  <c r="O1326" i="7"/>
  <c r="O1327" i="7"/>
  <c r="O1328" i="7"/>
  <c r="O1329" i="7"/>
  <c r="O1330" i="7"/>
  <c r="O1331" i="7"/>
  <c r="O1332" i="7"/>
  <c r="O1333" i="7"/>
  <c r="O1334" i="7"/>
  <c r="O1335" i="7"/>
  <c r="O1336" i="7"/>
  <c r="O1337" i="7"/>
  <c r="O1338" i="7"/>
  <c r="O1339" i="7"/>
  <c r="O1340" i="7"/>
  <c r="O1341" i="7"/>
  <c r="O1342" i="7"/>
  <c r="O1343" i="7"/>
  <c r="O1344" i="7"/>
  <c r="O1345" i="7"/>
  <c r="O1346" i="7"/>
  <c r="O1347" i="7"/>
  <c r="O1348" i="7"/>
  <c r="O1349" i="7"/>
  <c r="O1350" i="7"/>
  <c r="O1351" i="7"/>
  <c r="O1352" i="7"/>
  <c r="O1353" i="7"/>
  <c r="O1354" i="7"/>
  <c r="O1355" i="7"/>
  <c r="O1356" i="7"/>
  <c r="O1357" i="7"/>
  <c r="O1358" i="7"/>
  <c r="O1359" i="7"/>
  <c r="O1360" i="7"/>
  <c r="O1361" i="7"/>
  <c r="O1362" i="7"/>
  <c r="O1363" i="7"/>
  <c r="O1364" i="7"/>
  <c r="O1365" i="7"/>
  <c r="O1366" i="7"/>
  <c r="O1367" i="7"/>
  <c r="O1368" i="7"/>
  <c r="O1369" i="7"/>
  <c r="O1370" i="7"/>
  <c r="O1371" i="7"/>
  <c r="O1372" i="7"/>
  <c r="O1373" i="7"/>
  <c r="O1374" i="7"/>
  <c r="O1375" i="7"/>
  <c r="O1376" i="7"/>
  <c r="O1377" i="7"/>
  <c r="O1378" i="7"/>
  <c r="O1379" i="7"/>
  <c r="O1380" i="7"/>
  <c r="O1381" i="7"/>
  <c r="O1382" i="7"/>
  <c r="O1383" i="7"/>
  <c r="O1384" i="7"/>
  <c r="O1385" i="7"/>
  <c r="O1386" i="7"/>
  <c r="O1387" i="7"/>
  <c r="O1388" i="7"/>
  <c r="O1389" i="7"/>
  <c r="O1390" i="7"/>
  <c r="O1391" i="7"/>
  <c r="O1392" i="7"/>
  <c r="O1393" i="7"/>
  <c r="O1394" i="7"/>
  <c r="O1395" i="7"/>
  <c r="O1396" i="7"/>
  <c r="O1397" i="7"/>
  <c r="O1398" i="7"/>
  <c r="O1399" i="7"/>
  <c r="O1400" i="7"/>
  <c r="O1401" i="7"/>
  <c r="O1402" i="7"/>
  <c r="O1403" i="7"/>
  <c r="O1404" i="7"/>
  <c r="O1405" i="7"/>
  <c r="O1406" i="7"/>
  <c r="O1407" i="7"/>
  <c r="O1408" i="7"/>
  <c r="O1409" i="7"/>
  <c r="O1410" i="7"/>
  <c r="O1411" i="7"/>
  <c r="O1412" i="7"/>
  <c r="O1413" i="7"/>
  <c r="O1414" i="7"/>
  <c r="O1415" i="7"/>
  <c r="O1416" i="7"/>
  <c r="O1417" i="7"/>
  <c r="O1418" i="7"/>
  <c r="O1419" i="7"/>
  <c r="O1420" i="7"/>
  <c r="O1421" i="7"/>
  <c r="O1422" i="7"/>
  <c r="O1423" i="7"/>
  <c r="O1424" i="7"/>
  <c r="O1425" i="7"/>
  <c r="O1426" i="7"/>
  <c r="O1427" i="7"/>
  <c r="O1428" i="7"/>
  <c r="O1429" i="7"/>
  <c r="O1430" i="7"/>
  <c r="O1431" i="7"/>
  <c r="O1432" i="7"/>
  <c r="O1433" i="7"/>
  <c r="O1434" i="7"/>
  <c r="O1435" i="7"/>
  <c r="O1436" i="7"/>
  <c r="O1437" i="7"/>
  <c r="O1438" i="7"/>
  <c r="O1439" i="7"/>
  <c r="O1440" i="7"/>
  <c r="O1441" i="7"/>
  <c r="O1442" i="7"/>
  <c r="O1443" i="7"/>
  <c r="O1444" i="7"/>
  <c r="O1445" i="7"/>
  <c r="O1446" i="7"/>
  <c r="O1447" i="7"/>
  <c r="O1448" i="7"/>
  <c r="O1449" i="7"/>
  <c r="O1450" i="7"/>
  <c r="O1451" i="7"/>
  <c r="O1452" i="7"/>
  <c r="O1453" i="7"/>
  <c r="O1454" i="7"/>
  <c r="O1455" i="7"/>
  <c r="O1456" i="7"/>
  <c r="O1457" i="7"/>
  <c r="O1458" i="7"/>
  <c r="O1459" i="7"/>
  <c r="O1460" i="7"/>
  <c r="O1461" i="7"/>
  <c r="O1462" i="7"/>
  <c r="O1463" i="7"/>
  <c r="O1464" i="7"/>
  <c r="O1465" i="7"/>
  <c r="O1466" i="7"/>
  <c r="O1467" i="7"/>
  <c r="O1468" i="7"/>
  <c r="O1469" i="7"/>
  <c r="O1470" i="7"/>
  <c r="O1471" i="7"/>
  <c r="O1472" i="7"/>
  <c r="O1473" i="7"/>
  <c r="O1474" i="7"/>
  <c r="O1475" i="7"/>
  <c r="O1476" i="7"/>
  <c r="O1477" i="7"/>
  <c r="O1478" i="7"/>
  <c r="O1479" i="7"/>
  <c r="O1480" i="7"/>
  <c r="O1481" i="7"/>
  <c r="O1482" i="7"/>
  <c r="O1483" i="7"/>
  <c r="O1484" i="7"/>
  <c r="O1485" i="7"/>
  <c r="O1486" i="7"/>
  <c r="O1487" i="7"/>
  <c r="O1488" i="7"/>
  <c r="O1489" i="7"/>
  <c r="O1490" i="7"/>
  <c r="O1491" i="7"/>
  <c r="O1492" i="7"/>
  <c r="O1493" i="7"/>
  <c r="O1494" i="7"/>
  <c r="O1495" i="7"/>
  <c r="O1496" i="7"/>
  <c r="O1497" i="7"/>
  <c r="O1498" i="7"/>
  <c r="O1499" i="7"/>
  <c r="O1500" i="7"/>
  <c r="O1501" i="7"/>
  <c r="O1502" i="7"/>
  <c r="O1503" i="7"/>
  <c r="O1504" i="7"/>
  <c r="O1505" i="7"/>
  <c r="O1506" i="7"/>
  <c r="O1507" i="7"/>
  <c r="O1508" i="7"/>
  <c r="O1509" i="7"/>
  <c r="O1510" i="7"/>
  <c r="O1511" i="7"/>
  <c r="O1512" i="7"/>
  <c r="O1513" i="7"/>
  <c r="O1514" i="7"/>
  <c r="O1515" i="7"/>
  <c r="O1516" i="7"/>
  <c r="O1517" i="7"/>
  <c r="O1518" i="7"/>
  <c r="O1519" i="7"/>
  <c r="O1520" i="7"/>
  <c r="O1521" i="7"/>
  <c r="O1522" i="7"/>
  <c r="O1523" i="7"/>
  <c r="O1524" i="7"/>
  <c r="O1525" i="7"/>
  <c r="O1526" i="7"/>
  <c r="O1527" i="7"/>
  <c r="O1528" i="7"/>
  <c r="O1529" i="7"/>
  <c r="O1530" i="7"/>
  <c r="O1531" i="7"/>
  <c r="O1532" i="7"/>
  <c r="O1533" i="7"/>
  <c r="O1534" i="7"/>
  <c r="O1535" i="7"/>
  <c r="O1536" i="7"/>
  <c r="O1537" i="7"/>
  <c r="O1538" i="7"/>
  <c r="O1539" i="7"/>
  <c r="O1540" i="7"/>
  <c r="O1541" i="7"/>
  <c r="O1542" i="7"/>
  <c r="O1543" i="7"/>
  <c r="O1544" i="7"/>
  <c r="O1545" i="7"/>
  <c r="O1546" i="7"/>
  <c r="O1547" i="7"/>
  <c r="O1548" i="7"/>
  <c r="O1549" i="7"/>
  <c r="O1550" i="7"/>
  <c r="O1551" i="7"/>
  <c r="O1552" i="7"/>
  <c r="O1553" i="7"/>
  <c r="O1554" i="7"/>
  <c r="O1555" i="7"/>
  <c r="O1556" i="7"/>
  <c r="O1557" i="7"/>
  <c r="O1558" i="7"/>
  <c r="O1559" i="7"/>
  <c r="O1560" i="7"/>
  <c r="O1561" i="7"/>
  <c r="O1562" i="7"/>
  <c r="O1563" i="7"/>
  <c r="O1564" i="7"/>
  <c r="O1565" i="7"/>
  <c r="O1566" i="7"/>
  <c r="O1567" i="7"/>
  <c r="O1568" i="7"/>
  <c r="O1569" i="7"/>
  <c r="O1570" i="7"/>
  <c r="O1571" i="7"/>
  <c r="O1572" i="7"/>
  <c r="O1573" i="7"/>
  <c r="O1574" i="7"/>
  <c r="O1575" i="7"/>
  <c r="O1576" i="7"/>
  <c r="O1577" i="7"/>
  <c r="O1578" i="7"/>
  <c r="O1579" i="7"/>
  <c r="O1580" i="7"/>
  <c r="O1581" i="7"/>
  <c r="O1582" i="7"/>
  <c r="O1583" i="7"/>
  <c r="O1584" i="7"/>
  <c r="O1585" i="7"/>
  <c r="O1586" i="7"/>
  <c r="O1587" i="7"/>
  <c r="O1588" i="7"/>
  <c r="O1589" i="7"/>
  <c r="O1590" i="7"/>
  <c r="O1591" i="7"/>
  <c r="O1592" i="7"/>
  <c r="O1593" i="7"/>
  <c r="O1594" i="7"/>
  <c r="O1595" i="7"/>
  <c r="O1596" i="7"/>
  <c r="O1597" i="7"/>
  <c r="O1598" i="7"/>
  <c r="O1599" i="7"/>
  <c r="O1600" i="7"/>
  <c r="O1601" i="7"/>
  <c r="O1602" i="7"/>
  <c r="O1603" i="7"/>
  <c r="O1604" i="7"/>
  <c r="O1605" i="7"/>
  <c r="O1606" i="7"/>
  <c r="O1607" i="7"/>
  <c r="O1608" i="7"/>
  <c r="O1609" i="7"/>
  <c r="O1610" i="7"/>
  <c r="O1611" i="7"/>
  <c r="O1612" i="7"/>
  <c r="O1613" i="7"/>
  <c r="O1614" i="7"/>
  <c r="O1615" i="7"/>
  <c r="O1616" i="7"/>
  <c r="O1617" i="7"/>
  <c r="O1618" i="7"/>
  <c r="O1619" i="7"/>
  <c r="O1620" i="7"/>
  <c r="O1621" i="7"/>
  <c r="O1622" i="7"/>
  <c r="O1623" i="7"/>
  <c r="O1624" i="7"/>
  <c r="O1625" i="7"/>
  <c r="O1626" i="7"/>
  <c r="O1627" i="7"/>
  <c r="O1628" i="7"/>
  <c r="O1629" i="7"/>
  <c r="O1630" i="7"/>
  <c r="O1631" i="7"/>
  <c r="O1632" i="7"/>
  <c r="O1633" i="7"/>
  <c r="O1634" i="7"/>
  <c r="O1635" i="7"/>
  <c r="O1636" i="7"/>
  <c r="O1637" i="7"/>
  <c r="O1638" i="7"/>
  <c r="O1639" i="7"/>
  <c r="O1640" i="7"/>
  <c r="O1641" i="7"/>
  <c r="O1642" i="7"/>
  <c r="O1643" i="7"/>
  <c r="O1644" i="7"/>
  <c r="O1645" i="7"/>
  <c r="O1646" i="7"/>
  <c r="O1647" i="7"/>
  <c r="O1648" i="7"/>
  <c r="O1649" i="7"/>
  <c r="O1650" i="7"/>
  <c r="O1651" i="7"/>
  <c r="O1652" i="7"/>
  <c r="O1653" i="7"/>
  <c r="O1654" i="7"/>
  <c r="O1655" i="7"/>
  <c r="O1656" i="7"/>
  <c r="O1657" i="7"/>
  <c r="O1658" i="7"/>
  <c r="O1659" i="7"/>
  <c r="O1660" i="7"/>
  <c r="O1661" i="7"/>
  <c r="O1662" i="7"/>
  <c r="O1663" i="7"/>
  <c r="O1664" i="7"/>
  <c r="O1665" i="7"/>
  <c r="O1666" i="7"/>
  <c r="O1667" i="7"/>
  <c r="O1668" i="7"/>
  <c r="O1669" i="7"/>
  <c r="O1670" i="7"/>
  <c r="O1671" i="7"/>
  <c r="O1672" i="7"/>
  <c r="O1673" i="7"/>
  <c r="O1674" i="7"/>
  <c r="O1675" i="7"/>
  <c r="O1676" i="7"/>
  <c r="O1677" i="7"/>
  <c r="O1678" i="7"/>
  <c r="O1679" i="7"/>
  <c r="O1680" i="7"/>
  <c r="O1681" i="7"/>
  <c r="O1682" i="7"/>
  <c r="O1683" i="7"/>
  <c r="O1684" i="7"/>
  <c r="O1685" i="7"/>
  <c r="O1686" i="7"/>
  <c r="O1687" i="7"/>
  <c r="O1688" i="7"/>
  <c r="O1689" i="7"/>
  <c r="O1690" i="7"/>
  <c r="O1691" i="7"/>
  <c r="O1692" i="7"/>
  <c r="O1693" i="7"/>
  <c r="O1694" i="7"/>
  <c r="O1695" i="7"/>
  <c r="O1696" i="7"/>
  <c r="O1697" i="7"/>
  <c r="O1698" i="7"/>
  <c r="O1699" i="7"/>
  <c r="O1700" i="7"/>
  <c r="O1701" i="7"/>
  <c r="O1702" i="7"/>
  <c r="O1703" i="7"/>
  <c r="O1704" i="7"/>
  <c r="O1705" i="7"/>
  <c r="O1706" i="7"/>
  <c r="O1707" i="7"/>
  <c r="O1708" i="7"/>
  <c r="O1709" i="7"/>
  <c r="O1710" i="7"/>
  <c r="O1711" i="7"/>
  <c r="O1712" i="7"/>
  <c r="O1713" i="7"/>
  <c r="O1714" i="7"/>
  <c r="O1715" i="7"/>
  <c r="O1716" i="7"/>
  <c r="O1717" i="7"/>
  <c r="O1718" i="7"/>
  <c r="O1719" i="7"/>
  <c r="O1720" i="7"/>
  <c r="O1721" i="7"/>
  <c r="O1722" i="7"/>
  <c r="O1723" i="7"/>
  <c r="O1724" i="7"/>
  <c r="O1725" i="7"/>
  <c r="O1726" i="7"/>
  <c r="O1727" i="7"/>
  <c r="O1728" i="7"/>
  <c r="O1729" i="7"/>
  <c r="O1730" i="7"/>
  <c r="O1731" i="7"/>
  <c r="O1732" i="7"/>
  <c r="O1733" i="7"/>
  <c r="O1734" i="7"/>
  <c r="O1735" i="7"/>
  <c r="O1736" i="7"/>
  <c r="O1737" i="7"/>
  <c r="O1738" i="7"/>
  <c r="O1739" i="7"/>
  <c r="O1740" i="7"/>
  <c r="O1741" i="7"/>
  <c r="O1742" i="7"/>
  <c r="O1743" i="7"/>
  <c r="O1744" i="7"/>
  <c r="O1745" i="7"/>
  <c r="O1746" i="7"/>
  <c r="O1747" i="7"/>
  <c r="O1748" i="7"/>
  <c r="O1749" i="7"/>
  <c r="O1750" i="7"/>
  <c r="O1751" i="7"/>
  <c r="O1752" i="7"/>
  <c r="O1753" i="7"/>
  <c r="O1754" i="7"/>
  <c r="O1755" i="7"/>
  <c r="O1756" i="7"/>
  <c r="O1757" i="7"/>
  <c r="O1758" i="7"/>
  <c r="O1759" i="7"/>
  <c r="O1760" i="7"/>
  <c r="O1761" i="7"/>
  <c r="O1762" i="7"/>
  <c r="O1763" i="7"/>
  <c r="O1764" i="7"/>
  <c r="O1765" i="7"/>
  <c r="O1766" i="7"/>
  <c r="O1767" i="7"/>
  <c r="O1768" i="7"/>
  <c r="O1769" i="7"/>
  <c r="O1770" i="7"/>
  <c r="O1771" i="7"/>
  <c r="O1772" i="7"/>
  <c r="O1773" i="7"/>
  <c r="O1774" i="7"/>
  <c r="O1775" i="7"/>
  <c r="O1776" i="7"/>
  <c r="O1777" i="7"/>
  <c r="O1778" i="7"/>
  <c r="O1779" i="7"/>
  <c r="O1780" i="7"/>
  <c r="O1781" i="7"/>
  <c r="O1782" i="7"/>
  <c r="O1783" i="7"/>
  <c r="O1784" i="7"/>
  <c r="O1785" i="7"/>
  <c r="O1786" i="7"/>
  <c r="O1787" i="7"/>
  <c r="O1788" i="7"/>
  <c r="O1789" i="7"/>
  <c r="O1790" i="7"/>
  <c r="O1791" i="7"/>
  <c r="O1792" i="7"/>
  <c r="O1793" i="7"/>
  <c r="O1794" i="7"/>
  <c r="O1795" i="7"/>
  <c r="O1796" i="7"/>
  <c r="O1797" i="7"/>
  <c r="O1798" i="7"/>
  <c r="O1799" i="7"/>
  <c r="O1800" i="7"/>
  <c r="O1801" i="7"/>
  <c r="O1802" i="7"/>
  <c r="O1803" i="7"/>
  <c r="O1804" i="7"/>
  <c r="O1805" i="7"/>
  <c r="O1806" i="7"/>
  <c r="O1807" i="7"/>
  <c r="O1808" i="7"/>
  <c r="O1809" i="7"/>
  <c r="O1810" i="7"/>
  <c r="O1811" i="7"/>
  <c r="O1812" i="7"/>
  <c r="O1813" i="7"/>
  <c r="O1814" i="7"/>
  <c r="O1815" i="7"/>
  <c r="O1816" i="7"/>
  <c r="O1817" i="7"/>
  <c r="O1818" i="7"/>
  <c r="O1819" i="7"/>
  <c r="O1820" i="7"/>
  <c r="O1821" i="7"/>
  <c r="O1822" i="7"/>
  <c r="O1823" i="7"/>
  <c r="O1824" i="7"/>
  <c r="O1825" i="7"/>
  <c r="O1826" i="7"/>
  <c r="O1827" i="7"/>
  <c r="O1828" i="7"/>
  <c r="O1829" i="7"/>
  <c r="O1830" i="7"/>
  <c r="O1831" i="7"/>
  <c r="O1832" i="7"/>
  <c r="O1833" i="7"/>
  <c r="O1834" i="7"/>
  <c r="O1835" i="7"/>
  <c r="O1836" i="7"/>
  <c r="O1837" i="7"/>
  <c r="O1838" i="7"/>
  <c r="O1839" i="7"/>
  <c r="O1840" i="7"/>
  <c r="O1841" i="7"/>
  <c r="O1842" i="7"/>
  <c r="O1843" i="7"/>
  <c r="O1844" i="7"/>
  <c r="O1845" i="7"/>
  <c r="O1846" i="7"/>
  <c r="O1847" i="7"/>
  <c r="O1848" i="7"/>
  <c r="O1849" i="7"/>
  <c r="O1850" i="7"/>
  <c r="O1851" i="7"/>
  <c r="O1852" i="7"/>
  <c r="O1853" i="7"/>
  <c r="O1854" i="7"/>
  <c r="O1855" i="7"/>
  <c r="O1856" i="7"/>
  <c r="O1857" i="7"/>
  <c r="O1858" i="7"/>
  <c r="O1859" i="7"/>
  <c r="O1860" i="7"/>
  <c r="O1861" i="7"/>
  <c r="O1862" i="7"/>
  <c r="O1863" i="7"/>
  <c r="O1864" i="7"/>
  <c r="O1865" i="7"/>
  <c r="O1866" i="7"/>
  <c r="O1867" i="7"/>
  <c r="O1868" i="7"/>
  <c r="O1869" i="7"/>
  <c r="O1870" i="7"/>
  <c r="O1871" i="7"/>
  <c r="O1872" i="7"/>
  <c r="O1873" i="7"/>
  <c r="O1874" i="7"/>
  <c r="O1875" i="7"/>
  <c r="O1876" i="7"/>
  <c r="O1877" i="7"/>
  <c r="O1878" i="7"/>
  <c r="O1879" i="7"/>
  <c r="O1880" i="7"/>
  <c r="O1881" i="7"/>
  <c r="O1882" i="7"/>
  <c r="O1883" i="7"/>
  <c r="O1884" i="7"/>
  <c r="O1885" i="7"/>
  <c r="O1886" i="7"/>
  <c r="O1887" i="7"/>
  <c r="O1888" i="7"/>
  <c r="O1889" i="7"/>
  <c r="O1890" i="7"/>
  <c r="O1891" i="7"/>
  <c r="O1892" i="7"/>
  <c r="O1893" i="7"/>
  <c r="O1894" i="7"/>
  <c r="O1895" i="7"/>
  <c r="O1896" i="7"/>
  <c r="O1897" i="7"/>
  <c r="O1898" i="7"/>
  <c r="O1899" i="7"/>
  <c r="O1900" i="7"/>
  <c r="O1901" i="7"/>
  <c r="O1902" i="7"/>
  <c r="O1903" i="7"/>
  <c r="O1904" i="7"/>
  <c r="O1905" i="7"/>
  <c r="O1906" i="7"/>
  <c r="O1907" i="7"/>
  <c r="O1908" i="7"/>
  <c r="O1909" i="7"/>
  <c r="O1910" i="7"/>
  <c r="O1911" i="7"/>
  <c r="O1912" i="7"/>
  <c r="O1913" i="7"/>
  <c r="O1914" i="7"/>
  <c r="O1915" i="7"/>
  <c r="O1916" i="7"/>
  <c r="O1917" i="7"/>
  <c r="O1918" i="7"/>
  <c r="O1919" i="7"/>
  <c r="O1920" i="7"/>
  <c r="O1921" i="7"/>
  <c r="O1922" i="7"/>
  <c r="O1923" i="7"/>
  <c r="O1924" i="7"/>
  <c r="O1925" i="7"/>
  <c r="O1926" i="7"/>
  <c r="O1927" i="7"/>
  <c r="O1928" i="7"/>
  <c r="O1929" i="7"/>
  <c r="O1930" i="7"/>
  <c r="O1931" i="7"/>
  <c r="O1932" i="7"/>
  <c r="O1933" i="7"/>
  <c r="O1934" i="7"/>
  <c r="O1935" i="7"/>
  <c r="O1936" i="7"/>
  <c r="O1937" i="7"/>
  <c r="O1938" i="7"/>
  <c r="O1939" i="7"/>
  <c r="O1940" i="7"/>
  <c r="O1941" i="7"/>
  <c r="O1942" i="7"/>
  <c r="O1943" i="7"/>
  <c r="O1944" i="7"/>
  <c r="O1945" i="7"/>
  <c r="O1946" i="7"/>
  <c r="O1947" i="7"/>
  <c r="O1948" i="7"/>
  <c r="O1949" i="7"/>
  <c r="O1950" i="7"/>
  <c r="O1951" i="7"/>
  <c r="O1952" i="7"/>
  <c r="O1953" i="7"/>
  <c r="O1954" i="7"/>
  <c r="O1955" i="7"/>
  <c r="O1956" i="7"/>
  <c r="O1957" i="7"/>
  <c r="O1958" i="7"/>
  <c r="O1959" i="7"/>
  <c r="O1960" i="7"/>
  <c r="O1961" i="7"/>
  <c r="O1962" i="7"/>
  <c r="O1963" i="7"/>
  <c r="O1964" i="7"/>
  <c r="O1965" i="7"/>
  <c r="O1966" i="7"/>
  <c r="O1967" i="7"/>
  <c r="O1968" i="7"/>
  <c r="O1969" i="7"/>
  <c r="O1970" i="7"/>
  <c r="O1971" i="7"/>
  <c r="O1972" i="7"/>
  <c r="O1973" i="7"/>
  <c r="O1974" i="7"/>
  <c r="O1975" i="7"/>
  <c r="O1976" i="7"/>
  <c r="O1977" i="7"/>
  <c r="O1978" i="7"/>
  <c r="O1979" i="7"/>
  <c r="O1980" i="7"/>
  <c r="O1981" i="7"/>
  <c r="O1982" i="7"/>
  <c r="O1983" i="7"/>
  <c r="O1984" i="7"/>
  <c r="O1985" i="7"/>
  <c r="O1986" i="7"/>
  <c r="O1987" i="7"/>
  <c r="O1988" i="7"/>
  <c r="O1989" i="7"/>
  <c r="O1990" i="7"/>
  <c r="O1991" i="7"/>
  <c r="O1992" i="7"/>
  <c r="O1993" i="7"/>
  <c r="O1994" i="7"/>
  <c r="O1995" i="7"/>
  <c r="O1996" i="7"/>
  <c r="O1997" i="7"/>
  <c r="O1998" i="7"/>
  <c r="O1999" i="7"/>
  <c r="O2000" i="7"/>
  <c r="N12" i="7"/>
  <c r="Q12" i="7" s="1"/>
  <c r="N13" i="7"/>
  <c r="N14" i="7"/>
  <c r="Q14" i="7" s="1"/>
  <c r="N15" i="7"/>
  <c r="Q15" i="7" s="1"/>
  <c r="N16" i="7"/>
  <c r="Q16" i="7" s="1"/>
  <c r="N17" i="7"/>
  <c r="N18" i="7"/>
  <c r="Q18" i="7" s="1"/>
  <c r="N19" i="7"/>
  <c r="Q19" i="7" s="1"/>
  <c r="N20" i="7"/>
  <c r="Q20" i="7" s="1"/>
  <c r="N21" i="7"/>
  <c r="Q21" i="7" s="1"/>
  <c r="N22" i="7"/>
  <c r="Q22" i="7" s="1"/>
  <c r="N23" i="7"/>
  <c r="Q23" i="7" s="1"/>
  <c r="N24" i="7"/>
  <c r="Q24" i="7" s="1"/>
  <c r="N25" i="7"/>
  <c r="Q25" i="7" s="1"/>
  <c r="N26" i="7"/>
  <c r="Q26" i="7" s="1"/>
  <c r="N27" i="7"/>
  <c r="Q27" i="7" s="1"/>
  <c r="N28" i="7"/>
  <c r="Q28" i="7" s="1"/>
  <c r="N29" i="7"/>
  <c r="Q29" i="7" s="1"/>
  <c r="N30" i="7"/>
  <c r="Q30" i="7" s="1"/>
  <c r="N31" i="7"/>
  <c r="Q31" i="7" s="1"/>
  <c r="N32" i="7"/>
  <c r="Q32" i="7" s="1"/>
  <c r="N33" i="7"/>
  <c r="Q33" i="7" s="1"/>
  <c r="N34" i="7"/>
  <c r="Q34" i="7" s="1"/>
  <c r="N35" i="7"/>
  <c r="Q35" i="7" s="1"/>
  <c r="N36" i="7"/>
  <c r="Q36" i="7" s="1"/>
  <c r="N37" i="7"/>
  <c r="Q37" i="7" s="1"/>
  <c r="N38" i="7"/>
  <c r="Q38" i="7" s="1"/>
  <c r="N39" i="7"/>
  <c r="Q39" i="7" s="1"/>
  <c r="N40" i="7"/>
  <c r="Q40" i="7" s="1"/>
  <c r="N41" i="7"/>
  <c r="Q41" i="7" s="1"/>
  <c r="N42" i="7"/>
  <c r="Q42" i="7" s="1"/>
  <c r="N43" i="7"/>
  <c r="Q43" i="7" s="1"/>
  <c r="N44" i="7"/>
  <c r="Q44" i="7" s="1"/>
  <c r="N45" i="7"/>
  <c r="Q45" i="7" s="1"/>
  <c r="N46" i="7"/>
  <c r="Q46" i="7" s="1"/>
  <c r="N47" i="7"/>
  <c r="Q47" i="7" s="1"/>
  <c r="N48" i="7"/>
  <c r="Q48" i="7" s="1"/>
  <c r="N49" i="7"/>
  <c r="Q49" i="7" s="1"/>
  <c r="N50" i="7"/>
  <c r="Q50" i="7" s="1"/>
  <c r="N51" i="7"/>
  <c r="Q51" i="7" s="1"/>
  <c r="N52" i="7"/>
  <c r="Q52" i="7" s="1"/>
  <c r="N53" i="7"/>
  <c r="Q53" i="7" s="1"/>
  <c r="N54" i="7"/>
  <c r="Q54" i="7" s="1"/>
  <c r="N55" i="7"/>
  <c r="Q55" i="7" s="1"/>
  <c r="N56" i="7"/>
  <c r="Q56" i="7" s="1"/>
  <c r="N57" i="7"/>
  <c r="Q57" i="7" s="1"/>
  <c r="N58" i="7"/>
  <c r="Q58" i="7" s="1"/>
  <c r="N59" i="7"/>
  <c r="Q59" i="7" s="1"/>
  <c r="N60" i="7"/>
  <c r="Q60" i="7" s="1"/>
  <c r="N61" i="7"/>
  <c r="Q61" i="7" s="1"/>
  <c r="N62" i="7"/>
  <c r="Q62" i="7" s="1"/>
  <c r="N63" i="7"/>
  <c r="Q63" i="7" s="1"/>
  <c r="N64" i="7"/>
  <c r="Q64" i="7" s="1"/>
  <c r="N65" i="7"/>
  <c r="Q65" i="7" s="1"/>
  <c r="N66" i="7"/>
  <c r="Q66" i="7" s="1"/>
  <c r="N67" i="7"/>
  <c r="Q67" i="7" s="1"/>
  <c r="N68" i="7"/>
  <c r="Q68" i="7" s="1"/>
  <c r="N69" i="7"/>
  <c r="Q69" i="7" s="1"/>
  <c r="N70" i="7"/>
  <c r="Q70" i="7" s="1"/>
  <c r="N71" i="7"/>
  <c r="Q71" i="7" s="1"/>
  <c r="N72" i="7"/>
  <c r="Q72" i="7" s="1"/>
  <c r="N73" i="7"/>
  <c r="Q73" i="7" s="1"/>
  <c r="N74" i="7"/>
  <c r="Q74" i="7" s="1"/>
  <c r="N75" i="7"/>
  <c r="Q75" i="7" s="1"/>
  <c r="N76" i="7"/>
  <c r="Q76" i="7" s="1"/>
  <c r="N77" i="7"/>
  <c r="Q77" i="7" s="1"/>
  <c r="N78" i="7"/>
  <c r="Q78" i="7" s="1"/>
  <c r="N79" i="7"/>
  <c r="Q79" i="7" s="1"/>
  <c r="N80" i="7"/>
  <c r="Q80" i="7" s="1"/>
  <c r="N81" i="7"/>
  <c r="Q81" i="7" s="1"/>
  <c r="N82" i="7"/>
  <c r="Q82" i="7" s="1"/>
  <c r="N83" i="7"/>
  <c r="Q83" i="7" s="1"/>
  <c r="N84" i="7"/>
  <c r="Q84" i="7" s="1"/>
  <c r="N85" i="7"/>
  <c r="Q85" i="7" s="1"/>
  <c r="N86" i="7"/>
  <c r="Q86" i="7" s="1"/>
  <c r="N87" i="7"/>
  <c r="Q87" i="7" s="1"/>
  <c r="N88" i="7"/>
  <c r="Q88" i="7" s="1"/>
  <c r="N89" i="7"/>
  <c r="Q89" i="7" s="1"/>
  <c r="N90" i="7"/>
  <c r="Q90" i="7" s="1"/>
  <c r="N91" i="7"/>
  <c r="Q91" i="7" s="1"/>
  <c r="N92" i="7"/>
  <c r="Q92" i="7" s="1"/>
  <c r="N93" i="7"/>
  <c r="Q93" i="7" s="1"/>
  <c r="N94" i="7"/>
  <c r="Q94" i="7" s="1"/>
  <c r="N95" i="7"/>
  <c r="Q95" i="7" s="1"/>
  <c r="N96" i="7"/>
  <c r="Q96" i="7" s="1"/>
  <c r="N97" i="7"/>
  <c r="Q97" i="7" s="1"/>
  <c r="N98" i="7"/>
  <c r="Q98" i="7" s="1"/>
  <c r="N99" i="7"/>
  <c r="Q99" i="7" s="1"/>
  <c r="N100" i="7"/>
  <c r="Q100" i="7" s="1"/>
  <c r="N101" i="7"/>
  <c r="Q101" i="7" s="1"/>
  <c r="N102" i="7"/>
  <c r="Q102" i="7" s="1"/>
  <c r="N103" i="7"/>
  <c r="Q103" i="7" s="1"/>
  <c r="N104" i="7"/>
  <c r="Q104" i="7" s="1"/>
  <c r="N105" i="7"/>
  <c r="Q105" i="7" s="1"/>
  <c r="N106" i="7"/>
  <c r="Q106" i="7" s="1"/>
  <c r="N107" i="7"/>
  <c r="Q107" i="7" s="1"/>
  <c r="N108" i="7"/>
  <c r="Q108" i="7" s="1"/>
  <c r="N109" i="7"/>
  <c r="Q109" i="7" s="1"/>
  <c r="N110" i="7"/>
  <c r="Q110" i="7" s="1"/>
  <c r="N111" i="7"/>
  <c r="Q111" i="7" s="1"/>
  <c r="N112" i="7"/>
  <c r="Q112" i="7" s="1"/>
  <c r="N113" i="7"/>
  <c r="Q113" i="7" s="1"/>
  <c r="N114" i="7"/>
  <c r="Q114" i="7" s="1"/>
  <c r="N115" i="7"/>
  <c r="Q115" i="7" s="1"/>
  <c r="N116" i="7"/>
  <c r="Q116" i="7" s="1"/>
  <c r="N117" i="7"/>
  <c r="Q117" i="7" s="1"/>
  <c r="N118" i="7"/>
  <c r="Q118" i="7" s="1"/>
  <c r="N119" i="7"/>
  <c r="Q119" i="7" s="1"/>
  <c r="N120" i="7"/>
  <c r="Q120" i="7" s="1"/>
  <c r="N121" i="7"/>
  <c r="Q121" i="7" s="1"/>
  <c r="N122" i="7"/>
  <c r="Q122" i="7" s="1"/>
  <c r="N123" i="7"/>
  <c r="Q123" i="7" s="1"/>
  <c r="N124" i="7"/>
  <c r="Q124" i="7" s="1"/>
  <c r="N125" i="7"/>
  <c r="Q125" i="7" s="1"/>
  <c r="N126" i="7"/>
  <c r="Q126" i="7" s="1"/>
  <c r="N127" i="7"/>
  <c r="Q127" i="7" s="1"/>
  <c r="N128" i="7"/>
  <c r="Q128" i="7" s="1"/>
  <c r="N129" i="7"/>
  <c r="Q129" i="7" s="1"/>
  <c r="N130" i="7"/>
  <c r="Q130" i="7" s="1"/>
  <c r="N131" i="7"/>
  <c r="Q131" i="7" s="1"/>
  <c r="N132" i="7"/>
  <c r="Q132" i="7" s="1"/>
  <c r="N133" i="7"/>
  <c r="Q133" i="7" s="1"/>
  <c r="N134" i="7"/>
  <c r="Q134" i="7" s="1"/>
  <c r="N135" i="7"/>
  <c r="Q135" i="7" s="1"/>
  <c r="N136" i="7"/>
  <c r="Q136" i="7" s="1"/>
  <c r="N137" i="7"/>
  <c r="Q137" i="7" s="1"/>
  <c r="N138" i="7"/>
  <c r="Q138" i="7" s="1"/>
  <c r="N139" i="7"/>
  <c r="Q139" i="7" s="1"/>
  <c r="N140" i="7"/>
  <c r="Q140" i="7" s="1"/>
  <c r="N141" i="7"/>
  <c r="Q141" i="7" s="1"/>
  <c r="N142" i="7"/>
  <c r="Q142" i="7" s="1"/>
  <c r="N143" i="7"/>
  <c r="Q143" i="7" s="1"/>
  <c r="N144" i="7"/>
  <c r="Q144" i="7" s="1"/>
  <c r="N145" i="7"/>
  <c r="Q145" i="7" s="1"/>
  <c r="N146" i="7"/>
  <c r="Q146" i="7" s="1"/>
  <c r="N147" i="7"/>
  <c r="Q147" i="7" s="1"/>
  <c r="N148" i="7"/>
  <c r="Q148" i="7" s="1"/>
  <c r="N149" i="7"/>
  <c r="Q149" i="7" s="1"/>
  <c r="N150" i="7"/>
  <c r="Q150" i="7" s="1"/>
  <c r="N151" i="7"/>
  <c r="Q151" i="7" s="1"/>
  <c r="N152" i="7"/>
  <c r="Q152" i="7" s="1"/>
  <c r="N153" i="7"/>
  <c r="Q153" i="7" s="1"/>
  <c r="N154" i="7"/>
  <c r="Q154" i="7" s="1"/>
  <c r="N155" i="7"/>
  <c r="Q155" i="7" s="1"/>
  <c r="N156" i="7"/>
  <c r="Q156" i="7" s="1"/>
  <c r="N157" i="7"/>
  <c r="Q157" i="7" s="1"/>
  <c r="N158" i="7"/>
  <c r="Q158" i="7" s="1"/>
  <c r="N159" i="7"/>
  <c r="Q159" i="7" s="1"/>
  <c r="N160" i="7"/>
  <c r="Q160" i="7" s="1"/>
  <c r="N161" i="7"/>
  <c r="Q161" i="7" s="1"/>
  <c r="N162" i="7"/>
  <c r="Q162" i="7" s="1"/>
  <c r="N163" i="7"/>
  <c r="Q163" i="7" s="1"/>
  <c r="N164" i="7"/>
  <c r="Q164" i="7" s="1"/>
  <c r="N165" i="7"/>
  <c r="Q165" i="7" s="1"/>
  <c r="N166" i="7"/>
  <c r="Q166" i="7" s="1"/>
  <c r="N167" i="7"/>
  <c r="Q167" i="7" s="1"/>
  <c r="N168" i="7"/>
  <c r="Q168" i="7" s="1"/>
  <c r="N169" i="7"/>
  <c r="Q169" i="7" s="1"/>
  <c r="N170" i="7"/>
  <c r="Q170" i="7" s="1"/>
  <c r="N171" i="7"/>
  <c r="Q171" i="7" s="1"/>
  <c r="N172" i="7"/>
  <c r="Q172" i="7" s="1"/>
  <c r="N173" i="7"/>
  <c r="Q173" i="7" s="1"/>
  <c r="N174" i="7"/>
  <c r="Q174" i="7" s="1"/>
  <c r="N175" i="7"/>
  <c r="Q175" i="7" s="1"/>
  <c r="N176" i="7"/>
  <c r="Q176" i="7" s="1"/>
  <c r="N177" i="7"/>
  <c r="Q177" i="7" s="1"/>
  <c r="N178" i="7"/>
  <c r="Q178" i="7" s="1"/>
  <c r="N179" i="7"/>
  <c r="Q179" i="7" s="1"/>
  <c r="N180" i="7"/>
  <c r="Q180" i="7" s="1"/>
  <c r="N181" i="7"/>
  <c r="Q181" i="7" s="1"/>
  <c r="N182" i="7"/>
  <c r="Q182" i="7" s="1"/>
  <c r="N183" i="7"/>
  <c r="Q183" i="7" s="1"/>
  <c r="N184" i="7"/>
  <c r="Q184" i="7" s="1"/>
  <c r="N185" i="7"/>
  <c r="Q185" i="7" s="1"/>
  <c r="N186" i="7"/>
  <c r="Q186" i="7" s="1"/>
  <c r="N187" i="7"/>
  <c r="Q187" i="7" s="1"/>
  <c r="N188" i="7"/>
  <c r="Q188" i="7" s="1"/>
  <c r="N189" i="7"/>
  <c r="Q189" i="7" s="1"/>
  <c r="N190" i="7"/>
  <c r="Q190" i="7" s="1"/>
  <c r="N191" i="7"/>
  <c r="Q191" i="7" s="1"/>
  <c r="N192" i="7"/>
  <c r="Q192" i="7" s="1"/>
  <c r="N193" i="7"/>
  <c r="Q193" i="7" s="1"/>
  <c r="N194" i="7"/>
  <c r="Q194" i="7" s="1"/>
  <c r="N195" i="7"/>
  <c r="Q195" i="7" s="1"/>
  <c r="N196" i="7"/>
  <c r="Q196" i="7" s="1"/>
  <c r="N197" i="7"/>
  <c r="Q197" i="7" s="1"/>
  <c r="N198" i="7"/>
  <c r="Q198" i="7" s="1"/>
  <c r="N199" i="7"/>
  <c r="Q199" i="7" s="1"/>
  <c r="N200" i="7"/>
  <c r="Q200" i="7" s="1"/>
  <c r="N201" i="7"/>
  <c r="Q201" i="7" s="1"/>
  <c r="N202" i="7"/>
  <c r="Q202" i="7" s="1"/>
  <c r="N203" i="7"/>
  <c r="Q203" i="7" s="1"/>
  <c r="N204" i="7"/>
  <c r="Q204" i="7" s="1"/>
  <c r="N205" i="7"/>
  <c r="Q205" i="7" s="1"/>
  <c r="N206" i="7"/>
  <c r="Q206" i="7" s="1"/>
  <c r="N207" i="7"/>
  <c r="Q207" i="7" s="1"/>
  <c r="N208" i="7"/>
  <c r="Q208" i="7" s="1"/>
  <c r="N209" i="7"/>
  <c r="Q209" i="7" s="1"/>
  <c r="N210" i="7"/>
  <c r="Q210" i="7" s="1"/>
  <c r="N211" i="7"/>
  <c r="Q211" i="7" s="1"/>
  <c r="N212" i="7"/>
  <c r="Q212" i="7" s="1"/>
  <c r="N213" i="7"/>
  <c r="Q213" i="7" s="1"/>
  <c r="N214" i="7"/>
  <c r="Q214" i="7" s="1"/>
  <c r="N215" i="7"/>
  <c r="Q215" i="7" s="1"/>
  <c r="N216" i="7"/>
  <c r="Q216" i="7" s="1"/>
  <c r="N217" i="7"/>
  <c r="Q217" i="7" s="1"/>
  <c r="N218" i="7"/>
  <c r="Q218" i="7" s="1"/>
  <c r="N219" i="7"/>
  <c r="Q219" i="7" s="1"/>
  <c r="N220" i="7"/>
  <c r="Q220" i="7" s="1"/>
  <c r="N221" i="7"/>
  <c r="Q221" i="7" s="1"/>
  <c r="N222" i="7"/>
  <c r="Q222" i="7" s="1"/>
  <c r="N223" i="7"/>
  <c r="Q223" i="7" s="1"/>
  <c r="N224" i="7"/>
  <c r="Q224" i="7" s="1"/>
  <c r="N225" i="7"/>
  <c r="Q225" i="7" s="1"/>
  <c r="N226" i="7"/>
  <c r="Q226" i="7" s="1"/>
  <c r="N227" i="7"/>
  <c r="Q227" i="7" s="1"/>
  <c r="N228" i="7"/>
  <c r="Q228" i="7" s="1"/>
  <c r="N229" i="7"/>
  <c r="Q229" i="7" s="1"/>
  <c r="N230" i="7"/>
  <c r="Q230" i="7" s="1"/>
  <c r="N231" i="7"/>
  <c r="Q231" i="7" s="1"/>
  <c r="N232" i="7"/>
  <c r="Q232" i="7" s="1"/>
  <c r="N233" i="7"/>
  <c r="Q233" i="7" s="1"/>
  <c r="N234" i="7"/>
  <c r="Q234" i="7" s="1"/>
  <c r="N235" i="7"/>
  <c r="Q235" i="7" s="1"/>
  <c r="N236" i="7"/>
  <c r="Q236" i="7" s="1"/>
  <c r="N237" i="7"/>
  <c r="Q237" i="7" s="1"/>
  <c r="N238" i="7"/>
  <c r="Q238" i="7" s="1"/>
  <c r="N239" i="7"/>
  <c r="Q239" i="7" s="1"/>
  <c r="N240" i="7"/>
  <c r="Q240" i="7" s="1"/>
  <c r="N241" i="7"/>
  <c r="Q241" i="7" s="1"/>
  <c r="N242" i="7"/>
  <c r="Q242" i="7" s="1"/>
  <c r="N243" i="7"/>
  <c r="Q243" i="7" s="1"/>
  <c r="N244" i="7"/>
  <c r="Q244" i="7" s="1"/>
  <c r="N245" i="7"/>
  <c r="Q245" i="7" s="1"/>
  <c r="N246" i="7"/>
  <c r="Q246" i="7" s="1"/>
  <c r="N247" i="7"/>
  <c r="Q247" i="7" s="1"/>
  <c r="N248" i="7"/>
  <c r="Q248" i="7" s="1"/>
  <c r="N249" i="7"/>
  <c r="Q249" i="7" s="1"/>
  <c r="N250" i="7"/>
  <c r="Q250" i="7" s="1"/>
  <c r="N251" i="7"/>
  <c r="Q251" i="7" s="1"/>
  <c r="N252" i="7"/>
  <c r="Q252" i="7" s="1"/>
  <c r="N253" i="7"/>
  <c r="Q253" i="7" s="1"/>
  <c r="N254" i="7"/>
  <c r="Q254" i="7" s="1"/>
  <c r="N255" i="7"/>
  <c r="Q255" i="7" s="1"/>
  <c r="N256" i="7"/>
  <c r="Q256" i="7" s="1"/>
  <c r="N257" i="7"/>
  <c r="Q257" i="7" s="1"/>
  <c r="N258" i="7"/>
  <c r="Q258" i="7" s="1"/>
  <c r="N259" i="7"/>
  <c r="Q259" i="7" s="1"/>
  <c r="N260" i="7"/>
  <c r="Q260" i="7" s="1"/>
  <c r="N261" i="7"/>
  <c r="Q261" i="7" s="1"/>
  <c r="N262" i="7"/>
  <c r="Q262" i="7" s="1"/>
  <c r="N263" i="7"/>
  <c r="Q263" i="7" s="1"/>
  <c r="N264" i="7"/>
  <c r="Q264" i="7" s="1"/>
  <c r="N265" i="7"/>
  <c r="Q265" i="7" s="1"/>
  <c r="N266" i="7"/>
  <c r="Q266" i="7" s="1"/>
  <c r="N267" i="7"/>
  <c r="Q267" i="7" s="1"/>
  <c r="N268" i="7"/>
  <c r="Q268" i="7" s="1"/>
  <c r="N269" i="7"/>
  <c r="Q269" i="7" s="1"/>
  <c r="N270" i="7"/>
  <c r="Q270" i="7" s="1"/>
  <c r="N271" i="7"/>
  <c r="Q271" i="7" s="1"/>
  <c r="N272" i="7"/>
  <c r="Q272" i="7" s="1"/>
  <c r="N273" i="7"/>
  <c r="Q273" i="7" s="1"/>
  <c r="N274" i="7"/>
  <c r="Q274" i="7" s="1"/>
  <c r="N275" i="7"/>
  <c r="Q275" i="7" s="1"/>
  <c r="N276" i="7"/>
  <c r="Q276" i="7" s="1"/>
  <c r="N277" i="7"/>
  <c r="Q277" i="7" s="1"/>
  <c r="N278" i="7"/>
  <c r="Q278" i="7" s="1"/>
  <c r="N279" i="7"/>
  <c r="Q279" i="7" s="1"/>
  <c r="N280" i="7"/>
  <c r="Q280" i="7" s="1"/>
  <c r="N281" i="7"/>
  <c r="Q281" i="7" s="1"/>
  <c r="N282" i="7"/>
  <c r="Q282" i="7" s="1"/>
  <c r="N283" i="7"/>
  <c r="Q283" i="7" s="1"/>
  <c r="N284" i="7"/>
  <c r="Q284" i="7" s="1"/>
  <c r="N285" i="7"/>
  <c r="Q285" i="7" s="1"/>
  <c r="N286" i="7"/>
  <c r="Q286" i="7" s="1"/>
  <c r="N287" i="7"/>
  <c r="Q287" i="7" s="1"/>
  <c r="N288" i="7"/>
  <c r="Q288" i="7" s="1"/>
  <c r="N289" i="7"/>
  <c r="Q289" i="7" s="1"/>
  <c r="N290" i="7"/>
  <c r="Q290" i="7" s="1"/>
  <c r="N291" i="7"/>
  <c r="Q291" i="7" s="1"/>
  <c r="N292" i="7"/>
  <c r="Q292" i="7" s="1"/>
  <c r="N293" i="7"/>
  <c r="Q293" i="7" s="1"/>
  <c r="N294" i="7"/>
  <c r="Q294" i="7" s="1"/>
  <c r="N295" i="7"/>
  <c r="Q295" i="7" s="1"/>
  <c r="N296" i="7"/>
  <c r="Q296" i="7" s="1"/>
  <c r="N297" i="7"/>
  <c r="Q297" i="7" s="1"/>
  <c r="N298" i="7"/>
  <c r="Q298" i="7" s="1"/>
  <c r="N299" i="7"/>
  <c r="Q299" i="7" s="1"/>
  <c r="N300" i="7"/>
  <c r="Q300" i="7" s="1"/>
  <c r="N301" i="7"/>
  <c r="Q301" i="7" s="1"/>
  <c r="N302" i="7"/>
  <c r="Q302" i="7" s="1"/>
  <c r="N303" i="7"/>
  <c r="Q303" i="7" s="1"/>
  <c r="N304" i="7"/>
  <c r="Q304" i="7" s="1"/>
  <c r="N305" i="7"/>
  <c r="Q305" i="7" s="1"/>
  <c r="N306" i="7"/>
  <c r="Q306" i="7" s="1"/>
  <c r="N307" i="7"/>
  <c r="Q307" i="7" s="1"/>
  <c r="N308" i="7"/>
  <c r="Q308" i="7" s="1"/>
  <c r="N309" i="7"/>
  <c r="Q309" i="7" s="1"/>
  <c r="N310" i="7"/>
  <c r="Q310" i="7" s="1"/>
  <c r="N311" i="7"/>
  <c r="Q311" i="7" s="1"/>
  <c r="N312" i="7"/>
  <c r="Q312" i="7" s="1"/>
  <c r="N313" i="7"/>
  <c r="Q313" i="7" s="1"/>
  <c r="N314" i="7"/>
  <c r="Q314" i="7" s="1"/>
  <c r="N315" i="7"/>
  <c r="Q315" i="7" s="1"/>
  <c r="N316" i="7"/>
  <c r="Q316" i="7" s="1"/>
  <c r="N317" i="7"/>
  <c r="Q317" i="7" s="1"/>
  <c r="N318" i="7"/>
  <c r="Q318" i="7" s="1"/>
  <c r="N319" i="7"/>
  <c r="Q319" i="7" s="1"/>
  <c r="N320" i="7"/>
  <c r="Q320" i="7" s="1"/>
  <c r="N321" i="7"/>
  <c r="Q321" i="7" s="1"/>
  <c r="N322" i="7"/>
  <c r="Q322" i="7" s="1"/>
  <c r="N323" i="7"/>
  <c r="Q323" i="7" s="1"/>
  <c r="N324" i="7"/>
  <c r="Q324" i="7" s="1"/>
  <c r="N325" i="7"/>
  <c r="Q325" i="7" s="1"/>
  <c r="N326" i="7"/>
  <c r="Q326" i="7" s="1"/>
  <c r="N327" i="7"/>
  <c r="Q327" i="7" s="1"/>
  <c r="N328" i="7"/>
  <c r="Q328" i="7" s="1"/>
  <c r="N329" i="7"/>
  <c r="Q329" i="7" s="1"/>
  <c r="N330" i="7"/>
  <c r="Q330" i="7" s="1"/>
  <c r="N331" i="7"/>
  <c r="Q331" i="7" s="1"/>
  <c r="N332" i="7"/>
  <c r="Q332" i="7" s="1"/>
  <c r="N333" i="7"/>
  <c r="Q333" i="7" s="1"/>
  <c r="N334" i="7"/>
  <c r="Q334" i="7" s="1"/>
  <c r="N335" i="7"/>
  <c r="Q335" i="7" s="1"/>
  <c r="N336" i="7"/>
  <c r="Q336" i="7" s="1"/>
  <c r="N337" i="7"/>
  <c r="Q337" i="7" s="1"/>
  <c r="N338" i="7"/>
  <c r="Q338" i="7" s="1"/>
  <c r="N339" i="7"/>
  <c r="Q339" i="7" s="1"/>
  <c r="N340" i="7"/>
  <c r="Q340" i="7" s="1"/>
  <c r="N341" i="7"/>
  <c r="Q341" i="7" s="1"/>
  <c r="N342" i="7"/>
  <c r="Q342" i="7" s="1"/>
  <c r="N343" i="7"/>
  <c r="Q343" i="7" s="1"/>
  <c r="N344" i="7"/>
  <c r="Q344" i="7" s="1"/>
  <c r="N345" i="7"/>
  <c r="Q345" i="7" s="1"/>
  <c r="N346" i="7"/>
  <c r="Q346" i="7" s="1"/>
  <c r="N347" i="7"/>
  <c r="Q347" i="7" s="1"/>
  <c r="N348" i="7"/>
  <c r="Q348" i="7" s="1"/>
  <c r="N349" i="7"/>
  <c r="Q349" i="7" s="1"/>
  <c r="N350" i="7"/>
  <c r="Q350" i="7" s="1"/>
  <c r="N351" i="7"/>
  <c r="Q351" i="7" s="1"/>
  <c r="N352" i="7"/>
  <c r="Q352" i="7" s="1"/>
  <c r="N353" i="7"/>
  <c r="Q353" i="7" s="1"/>
  <c r="N354" i="7"/>
  <c r="Q354" i="7" s="1"/>
  <c r="N355" i="7"/>
  <c r="Q355" i="7" s="1"/>
  <c r="N356" i="7"/>
  <c r="Q356" i="7" s="1"/>
  <c r="N357" i="7"/>
  <c r="Q357" i="7" s="1"/>
  <c r="N358" i="7"/>
  <c r="Q358" i="7" s="1"/>
  <c r="N359" i="7"/>
  <c r="Q359" i="7" s="1"/>
  <c r="N360" i="7"/>
  <c r="Q360" i="7" s="1"/>
  <c r="N361" i="7"/>
  <c r="Q361" i="7" s="1"/>
  <c r="N362" i="7"/>
  <c r="Q362" i="7" s="1"/>
  <c r="N363" i="7"/>
  <c r="Q363" i="7" s="1"/>
  <c r="N364" i="7"/>
  <c r="Q364" i="7" s="1"/>
  <c r="N365" i="7"/>
  <c r="Q365" i="7" s="1"/>
  <c r="N366" i="7"/>
  <c r="Q366" i="7" s="1"/>
  <c r="N367" i="7"/>
  <c r="Q367" i="7" s="1"/>
  <c r="N368" i="7"/>
  <c r="Q368" i="7" s="1"/>
  <c r="N369" i="7"/>
  <c r="Q369" i="7" s="1"/>
  <c r="N370" i="7"/>
  <c r="Q370" i="7" s="1"/>
  <c r="N371" i="7"/>
  <c r="Q371" i="7" s="1"/>
  <c r="N372" i="7"/>
  <c r="Q372" i="7" s="1"/>
  <c r="N373" i="7"/>
  <c r="Q373" i="7" s="1"/>
  <c r="N374" i="7"/>
  <c r="Q374" i="7" s="1"/>
  <c r="N375" i="7"/>
  <c r="Q375" i="7" s="1"/>
  <c r="N376" i="7"/>
  <c r="Q376" i="7" s="1"/>
  <c r="N377" i="7"/>
  <c r="Q377" i="7" s="1"/>
  <c r="N378" i="7"/>
  <c r="Q378" i="7" s="1"/>
  <c r="N379" i="7"/>
  <c r="Q379" i="7" s="1"/>
  <c r="N380" i="7"/>
  <c r="Q380" i="7" s="1"/>
  <c r="N381" i="7"/>
  <c r="Q381" i="7" s="1"/>
  <c r="N382" i="7"/>
  <c r="Q382" i="7" s="1"/>
  <c r="N383" i="7"/>
  <c r="Q383" i="7" s="1"/>
  <c r="N384" i="7"/>
  <c r="Q384" i="7" s="1"/>
  <c r="N385" i="7"/>
  <c r="Q385" i="7" s="1"/>
  <c r="N386" i="7"/>
  <c r="Q386" i="7" s="1"/>
  <c r="N387" i="7"/>
  <c r="Q387" i="7" s="1"/>
  <c r="N388" i="7"/>
  <c r="Q388" i="7" s="1"/>
  <c r="N389" i="7"/>
  <c r="Q389" i="7" s="1"/>
  <c r="N390" i="7"/>
  <c r="Q390" i="7" s="1"/>
  <c r="N391" i="7"/>
  <c r="Q391" i="7" s="1"/>
  <c r="N392" i="7"/>
  <c r="Q392" i="7" s="1"/>
  <c r="N393" i="7"/>
  <c r="Q393" i="7" s="1"/>
  <c r="N394" i="7"/>
  <c r="Q394" i="7" s="1"/>
  <c r="N395" i="7"/>
  <c r="Q395" i="7" s="1"/>
  <c r="N396" i="7"/>
  <c r="Q396" i="7" s="1"/>
  <c r="N397" i="7"/>
  <c r="Q397" i="7" s="1"/>
  <c r="N398" i="7"/>
  <c r="Q398" i="7" s="1"/>
  <c r="N399" i="7"/>
  <c r="Q399" i="7" s="1"/>
  <c r="N400" i="7"/>
  <c r="Q400" i="7" s="1"/>
  <c r="N401" i="7"/>
  <c r="Q401" i="7" s="1"/>
  <c r="N402" i="7"/>
  <c r="Q402" i="7" s="1"/>
  <c r="N403" i="7"/>
  <c r="Q403" i="7" s="1"/>
  <c r="N404" i="7"/>
  <c r="Q404" i="7" s="1"/>
  <c r="N405" i="7"/>
  <c r="Q405" i="7" s="1"/>
  <c r="N406" i="7"/>
  <c r="Q406" i="7" s="1"/>
  <c r="N407" i="7"/>
  <c r="Q407" i="7" s="1"/>
  <c r="N408" i="7"/>
  <c r="Q408" i="7" s="1"/>
  <c r="N409" i="7"/>
  <c r="Q409" i="7" s="1"/>
  <c r="N410" i="7"/>
  <c r="Q410" i="7" s="1"/>
  <c r="N411" i="7"/>
  <c r="Q411" i="7" s="1"/>
  <c r="N412" i="7"/>
  <c r="Q412" i="7" s="1"/>
  <c r="N413" i="7"/>
  <c r="Q413" i="7" s="1"/>
  <c r="N414" i="7"/>
  <c r="Q414" i="7" s="1"/>
  <c r="N415" i="7"/>
  <c r="Q415" i="7" s="1"/>
  <c r="N416" i="7"/>
  <c r="Q416" i="7" s="1"/>
  <c r="N417" i="7"/>
  <c r="Q417" i="7" s="1"/>
  <c r="N418" i="7"/>
  <c r="Q418" i="7" s="1"/>
  <c r="N419" i="7"/>
  <c r="Q419" i="7" s="1"/>
  <c r="N420" i="7"/>
  <c r="Q420" i="7" s="1"/>
  <c r="N421" i="7"/>
  <c r="Q421" i="7" s="1"/>
  <c r="N422" i="7"/>
  <c r="Q422" i="7" s="1"/>
  <c r="N423" i="7"/>
  <c r="Q423" i="7" s="1"/>
  <c r="N424" i="7"/>
  <c r="Q424" i="7" s="1"/>
  <c r="N425" i="7"/>
  <c r="Q425" i="7" s="1"/>
  <c r="N426" i="7"/>
  <c r="Q426" i="7" s="1"/>
  <c r="N427" i="7"/>
  <c r="Q427" i="7" s="1"/>
  <c r="N428" i="7"/>
  <c r="Q428" i="7" s="1"/>
  <c r="N429" i="7"/>
  <c r="Q429" i="7" s="1"/>
  <c r="N430" i="7"/>
  <c r="Q430" i="7" s="1"/>
  <c r="N431" i="7"/>
  <c r="Q431" i="7" s="1"/>
  <c r="N432" i="7"/>
  <c r="Q432" i="7" s="1"/>
  <c r="N433" i="7"/>
  <c r="Q433" i="7" s="1"/>
  <c r="N434" i="7"/>
  <c r="Q434" i="7" s="1"/>
  <c r="N435" i="7"/>
  <c r="Q435" i="7" s="1"/>
  <c r="N436" i="7"/>
  <c r="Q436" i="7" s="1"/>
  <c r="N437" i="7"/>
  <c r="Q437" i="7" s="1"/>
  <c r="N438" i="7"/>
  <c r="Q438" i="7" s="1"/>
  <c r="N439" i="7"/>
  <c r="Q439" i="7" s="1"/>
  <c r="N440" i="7"/>
  <c r="Q440" i="7" s="1"/>
  <c r="N441" i="7"/>
  <c r="Q441" i="7" s="1"/>
  <c r="N442" i="7"/>
  <c r="Q442" i="7" s="1"/>
  <c r="N443" i="7"/>
  <c r="Q443" i="7" s="1"/>
  <c r="N444" i="7"/>
  <c r="Q444" i="7" s="1"/>
  <c r="N445" i="7"/>
  <c r="Q445" i="7" s="1"/>
  <c r="N446" i="7"/>
  <c r="Q446" i="7" s="1"/>
  <c r="N447" i="7"/>
  <c r="Q447" i="7" s="1"/>
  <c r="N448" i="7"/>
  <c r="Q448" i="7" s="1"/>
  <c r="N449" i="7"/>
  <c r="Q449" i="7" s="1"/>
  <c r="N450" i="7"/>
  <c r="Q450" i="7" s="1"/>
  <c r="N451" i="7"/>
  <c r="Q451" i="7" s="1"/>
  <c r="N452" i="7"/>
  <c r="Q452" i="7" s="1"/>
  <c r="N453" i="7"/>
  <c r="Q453" i="7" s="1"/>
  <c r="N454" i="7"/>
  <c r="Q454" i="7" s="1"/>
  <c r="N455" i="7"/>
  <c r="Q455" i="7" s="1"/>
  <c r="N456" i="7"/>
  <c r="Q456" i="7" s="1"/>
  <c r="N457" i="7"/>
  <c r="Q457" i="7" s="1"/>
  <c r="N458" i="7"/>
  <c r="Q458" i="7" s="1"/>
  <c r="N459" i="7"/>
  <c r="Q459" i="7" s="1"/>
  <c r="N460" i="7"/>
  <c r="Q460" i="7" s="1"/>
  <c r="N461" i="7"/>
  <c r="Q461" i="7" s="1"/>
  <c r="N462" i="7"/>
  <c r="Q462" i="7" s="1"/>
  <c r="N463" i="7"/>
  <c r="Q463" i="7" s="1"/>
  <c r="N464" i="7"/>
  <c r="Q464" i="7" s="1"/>
  <c r="N465" i="7"/>
  <c r="Q465" i="7" s="1"/>
  <c r="N466" i="7"/>
  <c r="Q466" i="7" s="1"/>
  <c r="N467" i="7"/>
  <c r="Q467" i="7" s="1"/>
  <c r="N468" i="7"/>
  <c r="Q468" i="7" s="1"/>
  <c r="N469" i="7"/>
  <c r="Q469" i="7" s="1"/>
  <c r="N470" i="7"/>
  <c r="Q470" i="7" s="1"/>
  <c r="N471" i="7"/>
  <c r="Q471" i="7" s="1"/>
  <c r="N472" i="7"/>
  <c r="Q472" i="7" s="1"/>
  <c r="N473" i="7"/>
  <c r="Q473" i="7" s="1"/>
  <c r="N474" i="7"/>
  <c r="Q474" i="7" s="1"/>
  <c r="N475" i="7"/>
  <c r="Q475" i="7" s="1"/>
  <c r="N476" i="7"/>
  <c r="Q476" i="7" s="1"/>
  <c r="N477" i="7"/>
  <c r="Q477" i="7" s="1"/>
  <c r="N478" i="7"/>
  <c r="Q478" i="7" s="1"/>
  <c r="N479" i="7"/>
  <c r="Q479" i="7" s="1"/>
  <c r="N480" i="7"/>
  <c r="Q480" i="7" s="1"/>
  <c r="N481" i="7"/>
  <c r="Q481" i="7" s="1"/>
  <c r="N482" i="7"/>
  <c r="Q482" i="7" s="1"/>
  <c r="N483" i="7"/>
  <c r="Q483" i="7" s="1"/>
  <c r="N484" i="7"/>
  <c r="Q484" i="7" s="1"/>
  <c r="N485" i="7"/>
  <c r="Q485" i="7" s="1"/>
  <c r="N486" i="7"/>
  <c r="Q486" i="7" s="1"/>
  <c r="N487" i="7"/>
  <c r="Q487" i="7" s="1"/>
  <c r="N488" i="7"/>
  <c r="Q488" i="7" s="1"/>
  <c r="N489" i="7"/>
  <c r="Q489" i="7" s="1"/>
  <c r="N490" i="7"/>
  <c r="Q490" i="7" s="1"/>
  <c r="N491" i="7"/>
  <c r="Q491" i="7" s="1"/>
  <c r="N492" i="7"/>
  <c r="Q492" i="7" s="1"/>
  <c r="N493" i="7"/>
  <c r="Q493" i="7" s="1"/>
  <c r="N494" i="7"/>
  <c r="Q494" i="7" s="1"/>
  <c r="N495" i="7"/>
  <c r="Q495" i="7" s="1"/>
  <c r="N496" i="7"/>
  <c r="Q496" i="7" s="1"/>
  <c r="N497" i="7"/>
  <c r="Q497" i="7" s="1"/>
  <c r="N498" i="7"/>
  <c r="Q498" i="7" s="1"/>
  <c r="N499" i="7"/>
  <c r="Q499" i="7" s="1"/>
  <c r="N500" i="7"/>
  <c r="Q500" i="7" s="1"/>
  <c r="N501" i="7"/>
  <c r="Q501" i="7" s="1"/>
  <c r="N502" i="7"/>
  <c r="Q502" i="7" s="1"/>
  <c r="N503" i="7"/>
  <c r="Q503" i="7" s="1"/>
  <c r="N504" i="7"/>
  <c r="Q504" i="7" s="1"/>
  <c r="N505" i="7"/>
  <c r="Q505" i="7" s="1"/>
  <c r="N506" i="7"/>
  <c r="Q506" i="7" s="1"/>
  <c r="N507" i="7"/>
  <c r="Q507" i="7" s="1"/>
  <c r="N508" i="7"/>
  <c r="Q508" i="7" s="1"/>
  <c r="N509" i="7"/>
  <c r="Q509" i="7" s="1"/>
  <c r="N510" i="7"/>
  <c r="Q510" i="7" s="1"/>
  <c r="N511" i="7"/>
  <c r="Q511" i="7" s="1"/>
  <c r="N512" i="7"/>
  <c r="Q512" i="7" s="1"/>
  <c r="N513" i="7"/>
  <c r="Q513" i="7" s="1"/>
  <c r="N514" i="7"/>
  <c r="Q514" i="7" s="1"/>
  <c r="N515" i="7"/>
  <c r="Q515" i="7" s="1"/>
  <c r="N516" i="7"/>
  <c r="Q516" i="7" s="1"/>
  <c r="N517" i="7"/>
  <c r="Q517" i="7" s="1"/>
  <c r="N518" i="7"/>
  <c r="Q518" i="7" s="1"/>
  <c r="N519" i="7"/>
  <c r="Q519" i="7" s="1"/>
  <c r="N520" i="7"/>
  <c r="Q520" i="7" s="1"/>
  <c r="N521" i="7"/>
  <c r="Q521" i="7" s="1"/>
  <c r="N522" i="7"/>
  <c r="Q522" i="7" s="1"/>
  <c r="N523" i="7"/>
  <c r="Q523" i="7" s="1"/>
  <c r="N524" i="7"/>
  <c r="Q524" i="7" s="1"/>
  <c r="N525" i="7"/>
  <c r="Q525" i="7" s="1"/>
  <c r="N526" i="7"/>
  <c r="Q526" i="7" s="1"/>
  <c r="N527" i="7"/>
  <c r="Q527" i="7" s="1"/>
  <c r="N528" i="7"/>
  <c r="Q528" i="7" s="1"/>
  <c r="N529" i="7"/>
  <c r="Q529" i="7" s="1"/>
  <c r="N530" i="7"/>
  <c r="Q530" i="7" s="1"/>
  <c r="N531" i="7"/>
  <c r="Q531" i="7" s="1"/>
  <c r="N532" i="7"/>
  <c r="Q532" i="7" s="1"/>
  <c r="N533" i="7"/>
  <c r="Q533" i="7" s="1"/>
  <c r="N534" i="7"/>
  <c r="Q534" i="7" s="1"/>
  <c r="N535" i="7"/>
  <c r="Q535" i="7" s="1"/>
  <c r="N536" i="7"/>
  <c r="Q536" i="7" s="1"/>
  <c r="N537" i="7"/>
  <c r="Q537" i="7" s="1"/>
  <c r="N538" i="7"/>
  <c r="Q538" i="7" s="1"/>
  <c r="N539" i="7"/>
  <c r="Q539" i="7" s="1"/>
  <c r="N540" i="7"/>
  <c r="Q540" i="7" s="1"/>
  <c r="N541" i="7"/>
  <c r="Q541" i="7" s="1"/>
  <c r="N542" i="7"/>
  <c r="Q542" i="7" s="1"/>
  <c r="N543" i="7"/>
  <c r="Q543" i="7" s="1"/>
  <c r="N544" i="7"/>
  <c r="Q544" i="7" s="1"/>
  <c r="N545" i="7"/>
  <c r="Q545" i="7" s="1"/>
  <c r="N546" i="7"/>
  <c r="Q546" i="7" s="1"/>
  <c r="N547" i="7"/>
  <c r="Q547" i="7" s="1"/>
  <c r="N548" i="7"/>
  <c r="Q548" i="7" s="1"/>
  <c r="N549" i="7"/>
  <c r="Q549" i="7" s="1"/>
  <c r="N550" i="7"/>
  <c r="Q550" i="7" s="1"/>
  <c r="N551" i="7"/>
  <c r="Q551" i="7" s="1"/>
  <c r="N552" i="7"/>
  <c r="Q552" i="7" s="1"/>
  <c r="N553" i="7"/>
  <c r="Q553" i="7" s="1"/>
  <c r="N554" i="7"/>
  <c r="Q554" i="7" s="1"/>
  <c r="N555" i="7"/>
  <c r="Q555" i="7" s="1"/>
  <c r="N556" i="7"/>
  <c r="Q556" i="7" s="1"/>
  <c r="N557" i="7"/>
  <c r="Q557" i="7" s="1"/>
  <c r="N558" i="7"/>
  <c r="Q558" i="7" s="1"/>
  <c r="N559" i="7"/>
  <c r="Q559" i="7" s="1"/>
  <c r="N560" i="7"/>
  <c r="Q560" i="7" s="1"/>
  <c r="N561" i="7"/>
  <c r="Q561" i="7" s="1"/>
  <c r="N562" i="7"/>
  <c r="Q562" i="7" s="1"/>
  <c r="N563" i="7"/>
  <c r="Q563" i="7" s="1"/>
  <c r="N564" i="7"/>
  <c r="Q564" i="7" s="1"/>
  <c r="N565" i="7"/>
  <c r="Q565" i="7" s="1"/>
  <c r="N566" i="7"/>
  <c r="Q566" i="7" s="1"/>
  <c r="N567" i="7"/>
  <c r="Q567" i="7" s="1"/>
  <c r="N568" i="7"/>
  <c r="Q568" i="7" s="1"/>
  <c r="N569" i="7"/>
  <c r="Q569" i="7" s="1"/>
  <c r="N570" i="7"/>
  <c r="Q570" i="7" s="1"/>
  <c r="N571" i="7"/>
  <c r="Q571" i="7" s="1"/>
  <c r="N572" i="7"/>
  <c r="Q572" i="7" s="1"/>
  <c r="N573" i="7"/>
  <c r="Q573" i="7" s="1"/>
  <c r="N574" i="7"/>
  <c r="Q574" i="7" s="1"/>
  <c r="N575" i="7"/>
  <c r="Q575" i="7" s="1"/>
  <c r="N576" i="7"/>
  <c r="Q576" i="7" s="1"/>
  <c r="N577" i="7"/>
  <c r="Q577" i="7" s="1"/>
  <c r="N578" i="7"/>
  <c r="Q578" i="7" s="1"/>
  <c r="N579" i="7"/>
  <c r="Q579" i="7" s="1"/>
  <c r="N580" i="7"/>
  <c r="Q580" i="7" s="1"/>
  <c r="N581" i="7"/>
  <c r="Q581" i="7" s="1"/>
  <c r="N582" i="7"/>
  <c r="Q582" i="7" s="1"/>
  <c r="N583" i="7"/>
  <c r="Q583" i="7" s="1"/>
  <c r="N584" i="7"/>
  <c r="Q584" i="7" s="1"/>
  <c r="N585" i="7"/>
  <c r="Q585" i="7" s="1"/>
  <c r="N586" i="7"/>
  <c r="Q586" i="7" s="1"/>
  <c r="N587" i="7"/>
  <c r="Q587" i="7" s="1"/>
  <c r="N588" i="7"/>
  <c r="Q588" i="7" s="1"/>
  <c r="N589" i="7"/>
  <c r="Q589" i="7" s="1"/>
  <c r="N590" i="7"/>
  <c r="Q590" i="7" s="1"/>
  <c r="N591" i="7"/>
  <c r="Q591" i="7" s="1"/>
  <c r="N592" i="7"/>
  <c r="Q592" i="7" s="1"/>
  <c r="N593" i="7"/>
  <c r="Q593" i="7" s="1"/>
  <c r="N594" i="7"/>
  <c r="Q594" i="7" s="1"/>
  <c r="N595" i="7"/>
  <c r="Q595" i="7" s="1"/>
  <c r="N596" i="7"/>
  <c r="Q596" i="7" s="1"/>
  <c r="N597" i="7"/>
  <c r="Q597" i="7" s="1"/>
  <c r="N598" i="7"/>
  <c r="Q598" i="7" s="1"/>
  <c r="N599" i="7"/>
  <c r="Q599" i="7" s="1"/>
  <c r="N600" i="7"/>
  <c r="Q600" i="7" s="1"/>
  <c r="N601" i="7"/>
  <c r="Q601" i="7" s="1"/>
  <c r="N602" i="7"/>
  <c r="Q602" i="7" s="1"/>
  <c r="N603" i="7"/>
  <c r="Q603" i="7" s="1"/>
  <c r="N604" i="7"/>
  <c r="Q604" i="7" s="1"/>
  <c r="N605" i="7"/>
  <c r="Q605" i="7" s="1"/>
  <c r="N606" i="7"/>
  <c r="Q606" i="7" s="1"/>
  <c r="N607" i="7"/>
  <c r="Q607" i="7" s="1"/>
  <c r="N608" i="7"/>
  <c r="Q608" i="7" s="1"/>
  <c r="N609" i="7"/>
  <c r="Q609" i="7" s="1"/>
  <c r="N610" i="7"/>
  <c r="Q610" i="7" s="1"/>
  <c r="N611" i="7"/>
  <c r="Q611" i="7" s="1"/>
  <c r="N612" i="7"/>
  <c r="Q612" i="7" s="1"/>
  <c r="N613" i="7"/>
  <c r="Q613" i="7" s="1"/>
  <c r="N614" i="7"/>
  <c r="Q614" i="7" s="1"/>
  <c r="N615" i="7"/>
  <c r="Q615" i="7" s="1"/>
  <c r="N616" i="7"/>
  <c r="Q616" i="7" s="1"/>
  <c r="N617" i="7"/>
  <c r="Q617" i="7" s="1"/>
  <c r="N618" i="7"/>
  <c r="Q618" i="7" s="1"/>
  <c r="N619" i="7"/>
  <c r="Q619" i="7" s="1"/>
  <c r="N620" i="7"/>
  <c r="Q620" i="7" s="1"/>
  <c r="N621" i="7"/>
  <c r="Q621" i="7" s="1"/>
  <c r="N622" i="7"/>
  <c r="Q622" i="7" s="1"/>
  <c r="N623" i="7"/>
  <c r="Q623" i="7" s="1"/>
  <c r="N624" i="7"/>
  <c r="Q624" i="7" s="1"/>
  <c r="N625" i="7"/>
  <c r="Q625" i="7" s="1"/>
  <c r="N626" i="7"/>
  <c r="Q626" i="7" s="1"/>
  <c r="N627" i="7"/>
  <c r="Q627" i="7" s="1"/>
  <c r="N628" i="7"/>
  <c r="Q628" i="7" s="1"/>
  <c r="N629" i="7"/>
  <c r="Q629" i="7" s="1"/>
  <c r="N630" i="7"/>
  <c r="Q630" i="7" s="1"/>
  <c r="N631" i="7"/>
  <c r="Q631" i="7" s="1"/>
  <c r="N632" i="7"/>
  <c r="Q632" i="7" s="1"/>
  <c r="N633" i="7"/>
  <c r="Q633" i="7" s="1"/>
  <c r="N634" i="7"/>
  <c r="Q634" i="7" s="1"/>
  <c r="N635" i="7"/>
  <c r="Q635" i="7" s="1"/>
  <c r="N636" i="7"/>
  <c r="Q636" i="7" s="1"/>
  <c r="N637" i="7"/>
  <c r="Q637" i="7" s="1"/>
  <c r="N638" i="7"/>
  <c r="Q638" i="7" s="1"/>
  <c r="N639" i="7"/>
  <c r="Q639" i="7" s="1"/>
  <c r="N640" i="7"/>
  <c r="Q640" i="7" s="1"/>
  <c r="N641" i="7"/>
  <c r="Q641" i="7" s="1"/>
  <c r="N642" i="7"/>
  <c r="Q642" i="7" s="1"/>
  <c r="N643" i="7"/>
  <c r="Q643" i="7" s="1"/>
  <c r="N644" i="7"/>
  <c r="Q644" i="7" s="1"/>
  <c r="N645" i="7"/>
  <c r="Q645" i="7" s="1"/>
  <c r="N646" i="7"/>
  <c r="Q646" i="7" s="1"/>
  <c r="N647" i="7"/>
  <c r="Q647" i="7" s="1"/>
  <c r="N648" i="7"/>
  <c r="Q648" i="7" s="1"/>
  <c r="N649" i="7"/>
  <c r="Q649" i="7" s="1"/>
  <c r="N650" i="7"/>
  <c r="Q650" i="7" s="1"/>
  <c r="N651" i="7"/>
  <c r="Q651" i="7" s="1"/>
  <c r="N652" i="7"/>
  <c r="Q652" i="7" s="1"/>
  <c r="N653" i="7"/>
  <c r="Q653" i="7" s="1"/>
  <c r="N654" i="7"/>
  <c r="Q654" i="7" s="1"/>
  <c r="N655" i="7"/>
  <c r="Q655" i="7" s="1"/>
  <c r="N656" i="7"/>
  <c r="Q656" i="7" s="1"/>
  <c r="N657" i="7"/>
  <c r="Q657" i="7" s="1"/>
  <c r="N658" i="7"/>
  <c r="Q658" i="7" s="1"/>
  <c r="N659" i="7"/>
  <c r="Q659" i="7" s="1"/>
  <c r="N660" i="7"/>
  <c r="Q660" i="7" s="1"/>
  <c r="N661" i="7"/>
  <c r="Q661" i="7" s="1"/>
  <c r="N662" i="7"/>
  <c r="Q662" i="7" s="1"/>
  <c r="N663" i="7"/>
  <c r="Q663" i="7" s="1"/>
  <c r="N664" i="7"/>
  <c r="Q664" i="7" s="1"/>
  <c r="N665" i="7"/>
  <c r="Q665" i="7" s="1"/>
  <c r="N666" i="7"/>
  <c r="Q666" i="7" s="1"/>
  <c r="N667" i="7"/>
  <c r="Q667" i="7" s="1"/>
  <c r="N668" i="7"/>
  <c r="Q668" i="7" s="1"/>
  <c r="N669" i="7"/>
  <c r="Q669" i="7" s="1"/>
  <c r="N670" i="7"/>
  <c r="Q670" i="7" s="1"/>
  <c r="N671" i="7"/>
  <c r="Q671" i="7" s="1"/>
  <c r="N672" i="7"/>
  <c r="Q672" i="7" s="1"/>
  <c r="N673" i="7"/>
  <c r="Q673" i="7" s="1"/>
  <c r="N674" i="7"/>
  <c r="Q674" i="7" s="1"/>
  <c r="N675" i="7"/>
  <c r="Q675" i="7" s="1"/>
  <c r="N676" i="7"/>
  <c r="Q676" i="7" s="1"/>
  <c r="N677" i="7"/>
  <c r="Q677" i="7" s="1"/>
  <c r="N678" i="7"/>
  <c r="Q678" i="7" s="1"/>
  <c r="N679" i="7"/>
  <c r="Q679" i="7" s="1"/>
  <c r="N680" i="7"/>
  <c r="Q680" i="7" s="1"/>
  <c r="N681" i="7"/>
  <c r="Q681" i="7" s="1"/>
  <c r="N682" i="7"/>
  <c r="Q682" i="7" s="1"/>
  <c r="N683" i="7"/>
  <c r="Q683" i="7" s="1"/>
  <c r="N684" i="7"/>
  <c r="Q684" i="7" s="1"/>
  <c r="N685" i="7"/>
  <c r="Q685" i="7" s="1"/>
  <c r="N686" i="7"/>
  <c r="Q686" i="7" s="1"/>
  <c r="N687" i="7"/>
  <c r="Q687" i="7" s="1"/>
  <c r="N688" i="7"/>
  <c r="Q688" i="7" s="1"/>
  <c r="N689" i="7"/>
  <c r="Q689" i="7" s="1"/>
  <c r="N690" i="7"/>
  <c r="Q690" i="7" s="1"/>
  <c r="N691" i="7"/>
  <c r="Q691" i="7" s="1"/>
  <c r="N692" i="7"/>
  <c r="Q692" i="7" s="1"/>
  <c r="N693" i="7"/>
  <c r="Q693" i="7" s="1"/>
  <c r="N694" i="7"/>
  <c r="Q694" i="7" s="1"/>
  <c r="N695" i="7"/>
  <c r="Q695" i="7" s="1"/>
  <c r="N696" i="7"/>
  <c r="Q696" i="7" s="1"/>
  <c r="N697" i="7"/>
  <c r="Q697" i="7" s="1"/>
  <c r="N698" i="7"/>
  <c r="Q698" i="7" s="1"/>
  <c r="N699" i="7"/>
  <c r="Q699" i="7" s="1"/>
  <c r="N700" i="7"/>
  <c r="Q700" i="7" s="1"/>
  <c r="N701" i="7"/>
  <c r="Q701" i="7" s="1"/>
  <c r="N702" i="7"/>
  <c r="Q702" i="7" s="1"/>
  <c r="N703" i="7"/>
  <c r="Q703" i="7" s="1"/>
  <c r="N704" i="7"/>
  <c r="Q704" i="7" s="1"/>
  <c r="N705" i="7"/>
  <c r="Q705" i="7" s="1"/>
  <c r="N706" i="7"/>
  <c r="Q706" i="7" s="1"/>
  <c r="N707" i="7"/>
  <c r="Q707" i="7" s="1"/>
  <c r="N708" i="7"/>
  <c r="Q708" i="7" s="1"/>
  <c r="N709" i="7"/>
  <c r="Q709" i="7" s="1"/>
  <c r="N710" i="7"/>
  <c r="Q710" i="7" s="1"/>
  <c r="N711" i="7"/>
  <c r="Q711" i="7" s="1"/>
  <c r="N712" i="7"/>
  <c r="Q712" i="7" s="1"/>
  <c r="N713" i="7"/>
  <c r="Q713" i="7" s="1"/>
  <c r="N714" i="7"/>
  <c r="Q714" i="7" s="1"/>
  <c r="N715" i="7"/>
  <c r="Q715" i="7" s="1"/>
  <c r="N716" i="7"/>
  <c r="Q716" i="7" s="1"/>
  <c r="N717" i="7"/>
  <c r="Q717" i="7" s="1"/>
  <c r="N718" i="7"/>
  <c r="Q718" i="7" s="1"/>
  <c r="N719" i="7"/>
  <c r="Q719" i="7" s="1"/>
  <c r="N720" i="7"/>
  <c r="Q720" i="7" s="1"/>
  <c r="N721" i="7"/>
  <c r="Q721" i="7" s="1"/>
  <c r="N722" i="7"/>
  <c r="Q722" i="7" s="1"/>
  <c r="N723" i="7"/>
  <c r="Q723" i="7" s="1"/>
  <c r="N724" i="7"/>
  <c r="Q724" i="7" s="1"/>
  <c r="N725" i="7"/>
  <c r="Q725" i="7" s="1"/>
  <c r="N726" i="7"/>
  <c r="Q726" i="7" s="1"/>
  <c r="N727" i="7"/>
  <c r="Q727" i="7" s="1"/>
  <c r="N728" i="7"/>
  <c r="Q728" i="7" s="1"/>
  <c r="N729" i="7"/>
  <c r="Q729" i="7" s="1"/>
  <c r="N730" i="7"/>
  <c r="Q730" i="7" s="1"/>
  <c r="N731" i="7"/>
  <c r="Q731" i="7" s="1"/>
  <c r="N732" i="7"/>
  <c r="Q732" i="7" s="1"/>
  <c r="N733" i="7"/>
  <c r="Q733" i="7" s="1"/>
  <c r="N734" i="7"/>
  <c r="Q734" i="7" s="1"/>
  <c r="N735" i="7"/>
  <c r="Q735" i="7" s="1"/>
  <c r="N736" i="7"/>
  <c r="Q736" i="7" s="1"/>
  <c r="N737" i="7"/>
  <c r="Q737" i="7" s="1"/>
  <c r="N738" i="7"/>
  <c r="Q738" i="7" s="1"/>
  <c r="N739" i="7"/>
  <c r="Q739" i="7" s="1"/>
  <c r="N740" i="7"/>
  <c r="Q740" i="7" s="1"/>
  <c r="N741" i="7"/>
  <c r="Q741" i="7" s="1"/>
  <c r="N742" i="7"/>
  <c r="Q742" i="7" s="1"/>
  <c r="N743" i="7"/>
  <c r="Q743" i="7" s="1"/>
  <c r="N744" i="7"/>
  <c r="Q744" i="7" s="1"/>
  <c r="N745" i="7"/>
  <c r="Q745" i="7" s="1"/>
  <c r="N746" i="7"/>
  <c r="Q746" i="7" s="1"/>
  <c r="N747" i="7"/>
  <c r="Q747" i="7" s="1"/>
  <c r="N748" i="7"/>
  <c r="Q748" i="7" s="1"/>
  <c r="N749" i="7"/>
  <c r="Q749" i="7" s="1"/>
  <c r="N750" i="7"/>
  <c r="Q750" i="7" s="1"/>
  <c r="N751" i="7"/>
  <c r="Q751" i="7" s="1"/>
  <c r="N752" i="7"/>
  <c r="Q752" i="7" s="1"/>
  <c r="N753" i="7"/>
  <c r="Q753" i="7" s="1"/>
  <c r="N754" i="7"/>
  <c r="Q754" i="7" s="1"/>
  <c r="N755" i="7"/>
  <c r="Q755" i="7" s="1"/>
  <c r="N756" i="7"/>
  <c r="Q756" i="7" s="1"/>
  <c r="N757" i="7"/>
  <c r="Q757" i="7" s="1"/>
  <c r="N758" i="7"/>
  <c r="Q758" i="7" s="1"/>
  <c r="N759" i="7"/>
  <c r="Q759" i="7" s="1"/>
  <c r="N760" i="7"/>
  <c r="Q760" i="7" s="1"/>
  <c r="N761" i="7"/>
  <c r="Q761" i="7" s="1"/>
  <c r="N762" i="7"/>
  <c r="Q762" i="7" s="1"/>
  <c r="N763" i="7"/>
  <c r="Q763" i="7" s="1"/>
  <c r="N764" i="7"/>
  <c r="Q764" i="7" s="1"/>
  <c r="N765" i="7"/>
  <c r="Q765" i="7" s="1"/>
  <c r="N766" i="7"/>
  <c r="Q766" i="7" s="1"/>
  <c r="N767" i="7"/>
  <c r="Q767" i="7" s="1"/>
  <c r="N768" i="7"/>
  <c r="Q768" i="7" s="1"/>
  <c r="N769" i="7"/>
  <c r="Q769" i="7" s="1"/>
  <c r="N770" i="7"/>
  <c r="Q770" i="7" s="1"/>
  <c r="N771" i="7"/>
  <c r="Q771" i="7" s="1"/>
  <c r="N772" i="7"/>
  <c r="Q772" i="7" s="1"/>
  <c r="N773" i="7"/>
  <c r="Q773" i="7" s="1"/>
  <c r="N774" i="7"/>
  <c r="Q774" i="7" s="1"/>
  <c r="N775" i="7"/>
  <c r="Q775" i="7" s="1"/>
  <c r="N776" i="7"/>
  <c r="Q776" i="7" s="1"/>
  <c r="N777" i="7"/>
  <c r="Q777" i="7" s="1"/>
  <c r="N778" i="7"/>
  <c r="Q778" i="7" s="1"/>
  <c r="N779" i="7"/>
  <c r="Q779" i="7" s="1"/>
  <c r="N780" i="7"/>
  <c r="Q780" i="7" s="1"/>
  <c r="N781" i="7"/>
  <c r="Q781" i="7" s="1"/>
  <c r="N782" i="7"/>
  <c r="Q782" i="7" s="1"/>
  <c r="N783" i="7"/>
  <c r="Q783" i="7" s="1"/>
  <c r="N784" i="7"/>
  <c r="Q784" i="7" s="1"/>
  <c r="N785" i="7"/>
  <c r="Q785" i="7" s="1"/>
  <c r="N786" i="7"/>
  <c r="Q786" i="7" s="1"/>
  <c r="N787" i="7"/>
  <c r="Q787" i="7" s="1"/>
  <c r="N788" i="7"/>
  <c r="Q788" i="7" s="1"/>
  <c r="N789" i="7"/>
  <c r="Q789" i="7" s="1"/>
  <c r="N790" i="7"/>
  <c r="Q790" i="7" s="1"/>
  <c r="N791" i="7"/>
  <c r="Q791" i="7" s="1"/>
  <c r="N792" i="7"/>
  <c r="Q792" i="7" s="1"/>
  <c r="N793" i="7"/>
  <c r="Q793" i="7" s="1"/>
  <c r="N794" i="7"/>
  <c r="Q794" i="7" s="1"/>
  <c r="N795" i="7"/>
  <c r="Q795" i="7" s="1"/>
  <c r="N796" i="7"/>
  <c r="Q796" i="7" s="1"/>
  <c r="N797" i="7"/>
  <c r="Q797" i="7" s="1"/>
  <c r="N798" i="7"/>
  <c r="Q798" i="7" s="1"/>
  <c r="N799" i="7"/>
  <c r="Q799" i="7" s="1"/>
  <c r="N800" i="7"/>
  <c r="Q800" i="7" s="1"/>
  <c r="N801" i="7"/>
  <c r="Q801" i="7" s="1"/>
  <c r="N802" i="7"/>
  <c r="Q802" i="7" s="1"/>
  <c r="N803" i="7"/>
  <c r="Q803" i="7" s="1"/>
  <c r="N804" i="7"/>
  <c r="Q804" i="7" s="1"/>
  <c r="N805" i="7"/>
  <c r="Q805" i="7" s="1"/>
  <c r="N806" i="7"/>
  <c r="Q806" i="7" s="1"/>
  <c r="N807" i="7"/>
  <c r="Q807" i="7" s="1"/>
  <c r="N808" i="7"/>
  <c r="Q808" i="7" s="1"/>
  <c r="N809" i="7"/>
  <c r="Q809" i="7" s="1"/>
  <c r="N810" i="7"/>
  <c r="Q810" i="7" s="1"/>
  <c r="N811" i="7"/>
  <c r="Q811" i="7" s="1"/>
  <c r="N812" i="7"/>
  <c r="Q812" i="7" s="1"/>
  <c r="N813" i="7"/>
  <c r="Q813" i="7" s="1"/>
  <c r="N814" i="7"/>
  <c r="Q814" i="7" s="1"/>
  <c r="N815" i="7"/>
  <c r="Q815" i="7" s="1"/>
  <c r="N816" i="7"/>
  <c r="Q816" i="7" s="1"/>
  <c r="N817" i="7"/>
  <c r="Q817" i="7" s="1"/>
  <c r="N818" i="7"/>
  <c r="Q818" i="7" s="1"/>
  <c r="N819" i="7"/>
  <c r="Q819" i="7" s="1"/>
  <c r="N820" i="7"/>
  <c r="Q820" i="7" s="1"/>
  <c r="N821" i="7"/>
  <c r="Q821" i="7" s="1"/>
  <c r="N822" i="7"/>
  <c r="Q822" i="7" s="1"/>
  <c r="N823" i="7"/>
  <c r="Q823" i="7" s="1"/>
  <c r="N824" i="7"/>
  <c r="Q824" i="7" s="1"/>
  <c r="N825" i="7"/>
  <c r="Q825" i="7" s="1"/>
  <c r="N826" i="7"/>
  <c r="Q826" i="7" s="1"/>
  <c r="N827" i="7"/>
  <c r="Q827" i="7" s="1"/>
  <c r="N828" i="7"/>
  <c r="Q828" i="7" s="1"/>
  <c r="N829" i="7"/>
  <c r="Q829" i="7" s="1"/>
  <c r="N830" i="7"/>
  <c r="Q830" i="7" s="1"/>
  <c r="N831" i="7"/>
  <c r="Q831" i="7" s="1"/>
  <c r="N832" i="7"/>
  <c r="Q832" i="7" s="1"/>
  <c r="N833" i="7"/>
  <c r="Q833" i="7" s="1"/>
  <c r="N834" i="7"/>
  <c r="Q834" i="7" s="1"/>
  <c r="N835" i="7"/>
  <c r="Q835" i="7" s="1"/>
  <c r="N836" i="7"/>
  <c r="Q836" i="7" s="1"/>
  <c r="N837" i="7"/>
  <c r="Q837" i="7" s="1"/>
  <c r="N838" i="7"/>
  <c r="Q838" i="7" s="1"/>
  <c r="N839" i="7"/>
  <c r="Q839" i="7" s="1"/>
  <c r="N840" i="7"/>
  <c r="Q840" i="7" s="1"/>
  <c r="N841" i="7"/>
  <c r="Q841" i="7" s="1"/>
  <c r="N842" i="7"/>
  <c r="Q842" i="7" s="1"/>
  <c r="N843" i="7"/>
  <c r="Q843" i="7" s="1"/>
  <c r="N844" i="7"/>
  <c r="Q844" i="7" s="1"/>
  <c r="N845" i="7"/>
  <c r="Q845" i="7" s="1"/>
  <c r="N846" i="7"/>
  <c r="Q846" i="7" s="1"/>
  <c r="N847" i="7"/>
  <c r="Q847" i="7" s="1"/>
  <c r="N848" i="7"/>
  <c r="Q848" i="7" s="1"/>
  <c r="N849" i="7"/>
  <c r="Q849" i="7" s="1"/>
  <c r="N850" i="7"/>
  <c r="Q850" i="7" s="1"/>
  <c r="N851" i="7"/>
  <c r="Q851" i="7" s="1"/>
  <c r="N852" i="7"/>
  <c r="Q852" i="7" s="1"/>
  <c r="N853" i="7"/>
  <c r="Q853" i="7" s="1"/>
  <c r="N854" i="7"/>
  <c r="Q854" i="7" s="1"/>
  <c r="N855" i="7"/>
  <c r="Q855" i="7" s="1"/>
  <c r="N856" i="7"/>
  <c r="Q856" i="7" s="1"/>
  <c r="N857" i="7"/>
  <c r="Q857" i="7" s="1"/>
  <c r="N858" i="7"/>
  <c r="Q858" i="7" s="1"/>
  <c r="N859" i="7"/>
  <c r="Q859" i="7" s="1"/>
  <c r="N860" i="7"/>
  <c r="Q860" i="7" s="1"/>
  <c r="N861" i="7"/>
  <c r="Q861" i="7" s="1"/>
  <c r="N862" i="7"/>
  <c r="Q862" i="7" s="1"/>
  <c r="N863" i="7"/>
  <c r="Q863" i="7" s="1"/>
  <c r="N864" i="7"/>
  <c r="Q864" i="7" s="1"/>
  <c r="N865" i="7"/>
  <c r="Q865" i="7" s="1"/>
  <c r="N866" i="7"/>
  <c r="Q866" i="7" s="1"/>
  <c r="N867" i="7"/>
  <c r="Q867" i="7" s="1"/>
  <c r="N868" i="7"/>
  <c r="Q868" i="7" s="1"/>
  <c r="N869" i="7"/>
  <c r="Q869" i="7" s="1"/>
  <c r="N870" i="7"/>
  <c r="Q870" i="7" s="1"/>
  <c r="N871" i="7"/>
  <c r="Q871" i="7" s="1"/>
  <c r="N872" i="7"/>
  <c r="Q872" i="7" s="1"/>
  <c r="N873" i="7"/>
  <c r="Q873" i="7" s="1"/>
  <c r="N874" i="7"/>
  <c r="Q874" i="7" s="1"/>
  <c r="N875" i="7"/>
  <c r="Q875" i="7" s="1"/>
  <c r="N876" i="7"/>
  <c r="Q876" i="7" s="1"/>
  <c r="N877" i="7"/>
  <c r="Q877" i="7" s="1"/>
  <c r="N878" i="7"/>
  <c r="Q878" i="7" s="1"/>
  <c r="N879" i="7"/>
  <c r="Q879" i="7" s="1"/>
  <c r="N880" i="7"/>
  <c r="Q880" i="7" s="1"/>
  <c r="N881" i="7"/>
  <c r="Q881" i="7" s="1"/>
  <c r="N882" i="7"/>
  <c r="Q882" i="7" s="1"/>
  <c r="N883" i="7"/>
  <c r="Q883" i="7" s="1"/>
  <c r="N884" i="7"/>
  <c r="Q884" i="7" s="1"/>
  <c r="N885" i="7"/>
  <c r="Q885" i="7" s="1"/>
  <c r="N886" i="7"/>
  <c r="Q886" i="7" s="1"/>
  <c r="N887" i="7"/>
  <c r="Q887" i="7" s="1"/>
  <c r="N888" i="7"/>
  <c r="Q888" i="7" s="1"/>
  <c r="N889" i="7"/>
  <c r="Q889" i="7" s="1"/>
  <c r="N890" i="7"/>
  <c r="Q890" i="7" s="1"/>
  <c r="N891" i="7"/>
  <c r="Q891" i="7" s="1"/>
  <c r="N892" i="7"/>
  <c r="Q892" i="7" s="1"/>
  <c r="N893" i="7"/>
  <c r="Q893" i="7" s="1"/>
  <c r="N894" i="7"/>
  <c r="Q894" i="7" s="1"/>
  <c r="N895" i="7"/>
  <c r="Q895" i="7" s="1"/>
  <c r="N896" i="7"/>
  <c r="Q896" i="7" s="1"/>
  <c r="N897" i="7"/>
  <c r="Q897" i="7" s="1"/>
  <c r="N898" i="7"/>
  <c r="Q898" i="7" s="1"/>
  <c r="N899" i="7"/>
  <c r="Q899" i="7" s="1"/>
  <c r="N900" i="7"/>
  <c r="Q900" i="7" s="1"/>
  <c r="N901" i="7"/>
  <c r="Q901" i="7" s="1"/>
  <c r="N902" i="7"/>
  <c r="Q902" i="7" s="1"/>
  <c r="N903" i="7"/>
  <c r="Q903" i="7" s="1"/>
  <c r="N904" i="7"/>
  <c r="Q904" i="7" s="1"/>
  <c r="N905" i="7"/>
  <c r="Q905" i="7" s="1"/>
  <c r="N906" i="7"/>
  <c r="Q906" i="7" s="1"/>
  <c r="N907" i="7"/>
  <c r="Q907" i="7" s="1"/>
  <c r="N908" i="7"/>
  <c r="Q908" i="7" s="1"/>
  <c r="N909" i="7"/>
  <c r="Q909" i="7" s="1"/>
  <c r="N910" i="7"/>
  <c r="Q910" i="7" s="1"/>
  <c r="N911" i="7"/>
  <c r="Q911" i="7" s="1"/>
  <c r="N912" i="7"/>
  <c r="Q912" i="7" s="1"/>
  <c r="N913" i="7"/>
  <c r="Q913" i="7" s="1"/>
  <c r="N914" i="7"/>
  <c r="Q914" i="7" s="1"/>
  <c r="N915" i="7"/>
  <c r="Q915" i="7" s="1"/>
  <c r="N916" i="7"/>
  <c r="Q916" i="7" s="1"/>
  <c r="N917" i="7"/>
  <c r="Q917" i="7" s="1"/>
  <c r="N918" i="7"/>
  <c r="Q918" i="7" s="1"/>
  <c r="N919" i="7"/>
  <c r="Q919" i="7" s="1"/>
  <c r="N920" i="7"/>
  <c r="Q920" i="7" s="1"/>
  <c r="N921" i="7"/>
  <c r="Q921" i="7" s="1"/>
  <c r="N922" i="7"/>
  <c r="Q922" i="7" s="1"/>
  <c r="N923" i="7"/>
  <c r="Q923" i="7" s="1"/>
  <c r="N924" i="7"/>
  <c r="Q924" i="7" s="1"/>
  <c r="N925" i="7"/>
  <c r="Q925" i="7" s="1"/>
  <c r="N926" i="7"/>
  <c r="Q926" i="7" s="1"/>
  <c r="N927" i="7"/>
  <c r="Q927" i="7" s="1"/>
  <c r="N928" i="7"/>
  <c r="Q928" i="7" s="1"/>
  <c r="N929" i="7"/>
  <c r="Q929" i="7" s="1"/>
  <c r="N930" i="7"/>
  <c r="Q930" i="7" s="1"/>
  <c r="N931" i="7"/>
  <c r="Q931" i="7" s="1"/>
  <c r="N932" i="7"/>
  <c r="Q932" i="7" s="1"/>
  <c r="N933" i="7"/>
  <c r="Q933" i="7" s="1"/>
  <c r="N934" i="7"/>
  <c r="Q934" i="7" s="1"/>
  <c r="N935" i="7"/>
  <c r="Q935" i="7" s="1"/>
  <c r="N936" i="7"/>
  <c r="Q936" i="7" s="1"/>
  <c r="N937" i="7"/>
  <c r="Q937" i="7" s="1"/>
  <c r="N938" i="7"/>
  <c r="Q938" i="7" s="1"/>
  <c r="N939" i="7"/>
  <c r="Q939" i="7" s="1"/>
  <c r="N940" i="7"/>
  <c r="Q940" i="7" s="1"/>
  <c r="N941" i="7"/>
  <c r="Q941" i="7" s="1"/>
  <c r="N942" i="7"/>
  <c r="Q942" i="7" s="1"/>
  <c r="N943" i="7"/>
  <c r="Q943" i="7" s="1"/>
  <c r="N944" i="7"/>
  <c r="Q944" i="7" s="1"/>
  <c r="N945" i="7"/>
  <c r="Q945" i="7" s="1"/>
  <c r="N946" i="7"/>
  <c r="Q946" i="7" s="1"/>
  <c r="N947" i="7"/>
  <c r="Q947" i="7" s="1"/>
  <c r="N948" i="7"/>
  <c r="Q948" i="7" s="1"/>
  <c r="N949" i="7"/>
  <c r="Q949" i="7" s="1"/>
  <c r="N950" i="7"/>
  <c r="Q950" i="7" s="1"/>
  <c r="N951" i="7"/>
  <c r="Q951" i="7" s="1"/>
  <c r="N952" i="7"/>
  <c r="Q952" i="7" s="1"/>
  <c r="N953" i="7"/>
  <c r="Q953" i="7" s="1"/>
  <c r="N954" i="7"/>
  <c r="Q954" i="7" s="1"/>
  <c r="N955" i="7"/>
  <c r="Q955" i="7" s="1"/>
  <c r="N956" i="7"/>
  <c r="Q956" i="7" s="1"/>
  <c r="N957" i="7"/>
  <c r="Q957" i="7" s="1"/>
  <c r="N958" i="7"/>
  <c r="Q958" i="7" s="1"/>
  <c r="N959" i="7"/>
  <c r="Q959" i="7" s="1"/>
  <c r="N960" i="7"/>
  <c r="Q960" i="7" s="1"/>
  <c r="N961" i="7"/>
  <c r="Q961" i="7" s="1"/>
  <c r="N962" i="7"/>
  <c r="Q962" i="7" s="1"/>
  <c r="N963" i="7"/>
  <c r="Q963" i="7" s="1"/>
  <c r="N964" i="7"/>
  <c r="Q964" i="7" s="1"/>
  <c r="N965" i="7"/>
  <c r="Q965" i="7" s="1"/>
  <c r="N966" i="7"/>
  <c r="Q966" i="7" s="1"/>
  <c r="N967" i="7"/>
  <c r="Q967" i="7" s="1"/>
  <c r="N968" i="7"/>
  <c r="Q968" i="7" s="1"/>
  <c r="N969" i="7"/>
  <c r="Q969" i="7" s="1"/>
  <c r="N970" i="7"/>
  <c r="Q970" i="7" s="1"/>
  <c r="N971" i="7"/>
  <c r="Q971" i="7" s="1"/>
  <c r="N972" i="7"/>
  <c r="Q972" i="7" s="1"/>
  <c r="N973" i="7"/>
  <c r="Q973" i="7" s="1"/>
  <c r="N974" i="7"/>
  <c r="Q974" i="7" s="1"/>
  <c r="N975" i="7"/>
  <c r="Q975" i="7" s="1"/>
  <c r="N976" i="7"/>
  <c r="Q976" i="7" s="1"/>
  <c r="N977" i="7"/>
  <c r="Q977" i="7" s="1"/>
  <c r="N978" i="7"/>
  <c r="Q978" i="7" s="1"/>
  <c r="N979" i="7"/>
  <c r="Q979" i="7" s="1"/>
  <c r="N980" i="7"/>
  <c r="Q980" i="7" s="1"/>
  <c r="N981" i="7"/>
  <c r="Q981" i="7" s="1"/>
  <c r="N982" i="7"/>
  <c r="Q982" i="7" s="1"/>
  <c r="N983" i="7"/>
  <c r="Q983" i="7" s="1"/>
  <c r="N984" i="7"/>
  <c r="Q984" i="7" s="1"/>
  <c r="N985" i="7"/>
  <c r="Q985" i="7" s="1"/>
  <c r="N986" i="7"/>
  <c r="Q986" i="7" s="1"/>
  <c r="N987" i="7"/>
  <c r="Q987" i="7" s="1"/>
  <c r="N988" i="7"/>
  <c r="Q988" i="7" s="1"/>
  <c r="N989" i="7"/>
  <c r="Q989" i="7" s="1"/>
  <c r="N990" i="7"/>
  <c r="Q990" i="7" s="1"/>
  <c r="N991" i="7"/>
  <c r="Q991" i="7" s="1"/>
  <c r="N992" i="7"/>
  <c r="Q992" i="7" s="1"/>
  <c r="N993" i="7"/>
  <c r="Q993" i="7" s="1"/>
  <c r="N994" i="7"/>
  <c r="Q994" i="7" s="1"/>
  <c r="N995" i="7"/>
  <c r="Q995" i="7" s="1"/>
  <c r="N996" i="7"/>
  <c r="Q996" i="7" s="1"/>
  <c r="N997" i="7"/>
  <c r="Q997" i="7" s="1"/>
  <c r="N998" i="7"/>
  <c r="Q998" i="7" s="1"/>
  <c r="N999" i="7"/>
  <c r="Q999" i="7" s="1"/>
  <c r="N1000" i="7"/>
  <c r="Q1000" i="7" s="1"/>
  <c r="N1001" i="7"/>
  <c r="Q1001" i="7" s="1"/>
  <c r="N1002" i="7"/>
  <c r="Q1002" i="7" s="1"/>
  <c r="N1003" i="7"/>
  <c r="Q1003" i="7" s="1"/>
  <c r="N1004" i="7"/>
  <c r="Q1004" i="7" s="1"/>
  <c r="N1005" i="7"/>
  <c r="Q1005" i="7" s="1"/>
  <c r="N1006" i="7"/>
  <c r="Q1006" i="7" s="1"/>
  <c r="N1007" i="7"/>
  <c r="Q1007" i="7" s="1"/>
  <c r="N1008" i="7"/>
  <c r="Q1008" i="7" s="1"/>
  <c r="N1009" i="7"/>
  <c r="Q1009" i="7" s="1"/>
  <c r="N1010" i="7"/>
  <c r="Q1010" i="7" s="1"/>
  <c r="N1011" i="7"/>
  <c r="Q1011" i="7" s="1"/>
  <c r="N1012" i="7"/>
  <c r="Q1012" i="7" s="1"/>
  <c r="N1013" i="7"/>
  <c r="Q1013" i="7" s="1"/>
  <c r="N1014" i="7"/>
  <c r="Q1014" i="7" s="1"/>
  <c r="N1015" i="7"/>
  <c r="Q1015" i="7" s="1"/>
  <c r="N1016" i="7"/>
  <c r="Q1016" i="7" s="1"/>
  <c r="N1017" i="7"/>
  <c r="Q1017" i="7" s="1"/>
  <c r="N1018" i="7"/>
  <c r="Q1018" i="7" s="1"/>
  <c r="N1019" i="7"/>
  <c r="Q1019" i="7" s="1"/>
  <c r="N1020" i="7"/>
  <c r="Q1020" i="7" s="1"/>
  <c r="N1021" i="7"/>
  <c r="Q1021" i="7" s="1"/>
  <c r="N1022" i="7"/>
  <c r="Q1022" i="7" s="1"/>
  <c r="N1023" i="7"/>
  <c r="Q1023" i="7" s="1"/>
  <c r="N1024" i="7"/>
  <c r="Q1024" i="7" s="1"/>
  <c r="N1025" i="7"/>
  <c r="Q1025" i="7" s="1"/>
  <c r="N1026" i="7"/>
  <c r="Q1026" i="7" s="1"/>
  <c r="N1027" i="7"/>
  <c r="Q1027" i="7" s="1"/>
  <c r="N1028" i="7"/>
  <c r="Q1028" i="7" s="1"/>
  <c r="N1029" i="7"/>
  <c r="Q1029" i="7" s="1"/>
  <c r="N1030" i="7"/>
  <c r="Q1030" i="7" s="1"/>
  <c r="N1031" i="7"/>
  <c r="Q1031" i="7" s="1"/>
  <c r="N1032" i="7"/>
  <c r="Q1032" i="7" s="1"/>
  <c r="N1033" i="7"/>
  <c r="Q1033" i="7" s="1"/>
  <c r="N1034" i="7"/>
  <c r="Q1034" i="7" s="1"/>
  <c r="N1035" i="7"/>
  <c r="Q1035" i="7" s="1"/>
  <c r="N1036" i="7"/>
  <c r="Q1036" i="7" s="1"/>
  <c r="N1037" i="7"/>
  <c r="Q1037" i="7" s="1"/>
  <c r="N1038" i="7"/>
  <c r="Q1038" i="7" s="1"/>
  <c r="N1039" i="7"/>
  <c r="Q1039" i="7" s="1"/>
  <c r="N1040" i="7"/>
  <c r="Q1040" i="7" s="1"/>
  <c r="N1041" i="7"/>
  <c r="Q1041" i="7" s="1"/>
  <c r="N1042" i="7"/>
  <c r="Q1042" i="7" s="1"/>
  <c r="N1043" i="7"/>
  <c r="Q1043" i="7" s="1"/>
  <c r="N1044" i="7"/>
  <c r="Q1044" i="7" s="1"/>
  <c r="N1045" i="7"/>
  <c r="Q1045" i="7" s="1"/>
  <c r="N1046" i="7"/>
  <c r="Q1046" i="7" s="1"/>
  <c r="N1047" i="7"/>
  <c r="Q1047" i="7" s="1"/>
  <c r="N1048" i="7"/>
  <c r="Q1048" i="7" s="1"/>
  <c r="N1049" i="7"/>
  <c r="Q1049" i="7" s="1"/>
  <c r="N1050" i="7"/>
  <c r="Q1050" i="7" s="1"/>
  <c r="N1051" i="7"/>
  <c r="Q1051" i="7" s="1"/>
  <c r="N1052" i="7"/>
  <c r="Q1052" i="7" s="1"/>
  <c r="N1053" i="7"/>
  <c r="Q1053" i="7" s="1"/>
  <c r="N1054" i="7"/>
  <c r="Q1054" i="7" s="1"/>
  <c r="N1055" i="7"/>
  <c r="Q1055" i="7" s="1"/>
  <c r="N1056" i="7"/>
  <c r="Q1056" i="7" s="1"/>
  <c r="N1057" i="7"/>
  <c r="Q1057" i="7" s="1"/>
  <c r="N1058" i="7"/>
  <c r="Q1058" i="7" s="1"/>
  <c r="N1059" i="7"/>
  <c r="Q1059" i="7" s="1"/>
  <c r="N1060" i="7"/>
  <c r="Q1060" i="7" s="1"/>
  <c r="N1061" i="7"/>
  <c r="Q1061" i="7" s="1"/>
  <c r="N1062" i="7"/>
  <c r="Q1062" i="7" s="1"/>
  <c r="N1063" i="7"/>
  <c r="Q1063" i="7" s="1"/>
  <c r="N1064" i="7"/>
  <c r="Q1064" i="7" s="1"/>
  <c r="N1065" i="7"/>
  <c r="Q1065" i="7" s="1"/>
  <c r="N1066" i="7"/>
  <c r="Q1066" i="7" s="1"/>
  <c r="N1067" i="7"/>
  <c r="Q1067" i="7" s="1"/>
  <c r="N1068" i="7"/>
  <c r="Q1068" i="7" s="1"/>
  <c r="N1069" i="7"/>
  <c r="Q1069" i="7" s="1"/>
  <c r="N1070" i="7"/>
  <c r="Q1070" i="7" s="1"/>
  <c r="N1071" i="7"/>
  <c r="Q1071" i="7" s="1"/>
  <c r="N1072" i="7"/>
  <c r="Q1072" i="7" s="1"/>
  <c r="N1073" i="7"/>
  <c r="Q1073" i="7" s="1"/>
  <c r="N1074" i="7"/>
  <c r="Q1074" i="7" s="1"/>
  <c r="N1075" i="7"/>
  <c r="Q1075" i="7" s="1"/>
  <c r="N1076" i="7"/>
  <c r="Q1076" i="7" s="1"/>
  <c r="N1077" i="7"/>
  <c r="Q1077" i="7" s="1"/>
  <c r="N1078" i="7"/>
  <c r="Q1078" i="7" s="1"/>
  <c r="N1079" i="7"/>
  <c r="Q1079" i="7" s="1"/>
  <c r="N1080" i="7"/>
  <c r="Q1080" i="7" s="1"/>
  <c r="N1081" i="7"/>
  <c r="Q1081" i="7" s="1"/>
  <c r="N1082" i="7"/>
  <c r="Q1082" i="7" s="1"/>
  <c r="N1083" i="7"/>
  <c r="Q1083" i="7" s="1"/>
  <c r="N1084" i="7"/>
  <c r="Q1084" i="7" s="1"/>
  <c r="N1085" i="7"/>
  <c r="Q1085" i="7" s="1"/>
  <c r="N1086" i="7"/>
  <c r="Q1086" i="7" s="1"/>
  <c r="N1087" i="7"/>
  <c r="Q1087" i="7" s="1"/>
  <c r="N1088" i="7"/>
  <c r="Q1088" i="7" s="1"/>
  <c r="N1089" i="7"/>
  <c r="Q1089" i="7" s="1"/>
  <c r="N1090" i="7"/>
  <c r="Q1090" i="7" s="1"/>
  <c r="N1091" i="7"/>
  <c r="Q1091" i="7" s="1"/>
  <c r="N1092" i="7"/>
  <c r="Q1092" i="7" s="1"/>
  <c r="N1093" i="7"/>
  <c r="Q1093" i="7" s="1"/>
  <c r="N1094" i="7"/>
  <c r="Q1094" i="7" s="1"/>
  <c r="N1095" i="7"/>
  <c r="Q1095" i="7" s="1"/>
  <c r="N1096" i="7"/>
  <c r="Q1096" i="7" s="1"/>
  <c r="N1097" i="7"/>
  <c r="Q1097" i="7" s="1"/>
  <c r="N1098" i="7"/>
  <c r="Q1098" i="7" s="1"/>
  <c r="N1099" i="7"/>
  <c r="Q1099" i="7" s="1"/>
  <c r="N1100" i="7"/>
  <c r="Q1100" i="7" s="1"/>
  <c r="N1101" i="7"/>
  <c r="Q1101" i="7" s="1"/>
  <c r="N1102" i="7"/>
  <c r="Q1102" i="7" s="1"/>
  <c r="N1103" i="7"/>
  <c r="Q1103" i="7" s="1"/>
  <c r="N1104" i="7"/>
  <c r="Q1104" i="7" s="1"/>
  <c r="N1105" i="7"/>
  <c r="Q1105" i="7" s="1"/>
  <c r="N1106" i="7"/>
  <c r="Q1106" i="7" s="1"/>
  <c r="N1107" i="7"/>
  <c r="Q1107" i="7" s="1"/>
  <c r="N1108" i="7"/>
  <c r="Q1108" i="7" s="1"/>
  <c r="N1109" i="7"/>
  <c r="Q1109" i="7" s="1"/>
  <c r="N1110" i="7"/>
  <c r="Q1110" i="7" s="1"/>
  <c r="N1111" i="7"/>
  <c r="Q1111" i="7" s="1"/>
  <c r="N1112" i="7"/>
  <c r="Q1112" i="7" s="1"/>
  <c r="N1113" i="7"/>
  <c r="Q1113" i="7" s="1"/>
  <c r="N1114" i="7"/>
  <c r="Q1114" i="7" s="1"/>
  <c r="N1115" i="7"/>
  <c r="Q1115" i="7" s="1"/>
  <c r="N1116" i="7"/>
  <c r="Q1116" i="7" s="1"/>
  <c r="N1117" i="7"/>
  <c r="Q1117" i="7" s="1"/>
  <c r="N1118" i="7"/>
  <c r="Q1118" i="7" s="1"/>
  <c r="N1119" i="7"/>
  <c r="Q1119" i="7" s="1"/>
  <c r="N1120" i="7"/>
  <c r="Q1120" i="7" s="1"/>
  <c r="N1121" i="7"/>
  <c r="Q1121" i="7" s="1"/>
  <c r="N1122" i="7"/>
  <c r="Q1122" i="7" s="1"/>
  <c r="N1123" i="7"/>
  <c r="Q1123" i="7" s="1"/>
  <c r="N1124" i="7"/>
  <c r="Q1124" i="7" s="1"/>
  <c r="N1125" i="7"/>
  <c r="Q1125" i="7" s="1"/>
  <c r="N1126" i="7"/>
  <c r="Q1126" i="7" s="1"/>
  <c r="N1127" i="7"/>
  <c r="Q1127" i="7" s="1"/>
  <c r="N1128" i="7"/>
  <c r="Q1128" i="7" s="1"/>
  <c r="N1129" i="7"/>
  <c r="Q1129" i="7" s="1"/>
  <c r="N1130" i="7"/>
  <c r="Q1130" i="7" s="1"/>
  <c r="N1131" i="7"/>
  <c r="Q1131" i="7" s="1"/>
  <c r="N1132" i="7"/>
  <c r="Q1132" i="7" s="1"/>
  <c r="N1133" i="7"/>
  <c r="Q1133" i="7" s="1"/>
  <c r="N1134" i="7"/>
  <c r="Q1134" i="7" s="1"/>
  <c r="N1135" i="7"/>
  <c r="Q1135" i="7" s="1"/>
  <c r="N1136" i="7"/>
  <c r="Q1136" i="7" s="1"/>
  <c r="N1137" i="7"/>
  <c r="Q1137" i="7" s="1"/>
  <c r="N1138" i="7"/>
  <c r="Q1138" i="7" s="1"/>
  <c r="N1139" i="7"/>
  <c r="Q1139" i="7" s="1"/>
  <c r="N1140" i="7"/>
  <c r="Q1140" i="7" s="1"/>
  <c r="N1141" i="7"/>
  <c r="Q1141" i="7" s="1"/>
  <c r="N1142" i="7"/>
  <c r="Q1142" i="7" s="1"/>
  <c r="N1143" i="7"/>
  <c r="Q1143" i="7" s="1"/>
  <c r="N1144" i="7"/>
  <c r="Q1144" i="7" s="1"/>
  <c r="N1145" i="7"/>
  <c r="Q1145" i="7" s="1"/>
  <c r="N1146" i="7"/>
  <c r="Q1146" i="7" s="1"/>
  <c r="N1147" i="7"/>
  <c r="Q1147" i="7" s="1"/>
  <c r="N1148" i="7"/>
  <c r="Q1148" i="7" s="1"/>
  <c r="N1149" i="7"/>
  <c r="Q1149" i="7" s="1"/>
  <c r="N1150" i="7"/>
  <c r="Q1150" i="7" s="1"/>
  <c r="N1151" i="7"/>
  <c r="Q1151" i="7" s="1"/>
  <c r="N1152" i="7"/>
  <c r="Q1152" i="7" s="1"/>
  <c r="N1153" i="7"/>
  <c r="Q1153" i="7" s="1"/>
  <c r="N1154" i="7"/>
  <c r="Q1154" i="7" s="1"/>
  <c r="N1155" i="7"/>
  <c r="Q1155" i="7" s="1"/>
  <c r="N1156" i="7"/>
  <c r="Q1156" i="7" s="1"/>
  <c r="N1157" i="7"/>
  <c r="Q1157" i="7" s="1"/>
  <c r="N1158" i="7"/>
  <c r="Q1158" i="7" s="1"/>
  <c r="N1159" i="7"/>
  <c r="Q1159" i="7" s="1"/>
  <c r="N1160" i="7"/>
  <c r="Q1160" i="7" s="1"/>
  <c r="N1161" i="7"/>
  <c r="Q1161" i="7" s="1"/>
  <c r="N1162" i="7"/>
  <c r="Q1162" i="7" s="1"/>
  <c r="N1163" i="7"/>
  <c r="Q1163" i="7" s="1"/>
  <c r="N1164" i="7"/>
  <c r="Q1164" i="7" s="1"/>
  <c r="N1165" i="7"/>
  <c r="Q1165" i="7" s="1"/>
  <c r="N1166" i="7"/>
  <c r="Q1166" i="7" s="1"/>
  <c r="N1167" i="7"/>
  <c r="Q1167" i="7" s="1"/>
  <c r="N1168" i="7"/>
  <c r="Q1168" i="7" s="1"/>
  <c r="N1169" i="7"/>
  <c r="Q1169" i="7" s="1"/>
  <c r="N1170" i="7"/>
  <c r="Q1170" i="7" s="1"/>
  <c r="N1171" i="7"/>
  <c r="Q1171" i="7" s="1"/>
  <c r="N1172" i="7"/>
  <c r="Q1172" i="7" s="1"/>
  <c r="N1173" i="7"/>
  <c r="Q1173" i="7" s="1"/>
  <c r="N1174" i="7"/>
  <c r="Q1174" i="7" s="1"/>
  <c r="N1175" i="7"/>
  <c r="Q1175" i="7" s="1"/>
  <c r="N1176" i="7"/>
  <c r="Q1176" i="7" s="1"/>
  <c r="N1177" i="7"/>
  <c r="Q1177" i="7" s="1"/>
  <c r="N1178" i="7"/>
  <c r="Q1178" i="7" s="1"/>
  <c r="N1179" i="7"/>
  <c r="Q1179" i="7" s="1"/>
  <c r="N1180" i="7"/>
  <c r="Q1180" i="7" s="1"/>
  <c r="N1181" i="7"/>
  <c r="Q1181" i="7" s="1"/>
  <c r="N1182" i="7"/>
  <c r="Q1182" i="7" s="1"/>
  <c r="N1183" i="7"/>
  <c r="Q1183" i="7" s="1"/>
  <c r="N1184" i="7"/>
  <c r="Q1184" i="7" s="1"/>
  <c r="N1185" i="7"/>
  <c r="Q1185" i="7" s="1"/>
  <c r="N1186" i="7"/>
  <c r="Q1186" i="7" s="1"/>
  <c r="N1187" i="7"/>
  <c r="Q1187" i="7" s="1"/>
  <c r="N1188" i="7"/>
  <c r="Q1188" i="7" s="1"/>
  <c r="N1189" i="7"/>
  <c r="Q1189" i="7" s="1"/>
  <c r="N1190" i="7"/>
  <c r="Q1190" i="7" s="1"/>
  <c r="N1191" i="7"/>
  <c r="Q1191" i="7" s="1"/>
  <c r="N1192" i="7"/>
  <c r="Q1192" i="7" s="1"/>
  <c r="N1193" i="7"/>
  <c r="Q1193" i="7" s="1"/>
  <c r="N1194" i="7"/>
  <c r="Q1194" i="7" s="1"/>
  <c r="N1195" i="7"/>
  <c r="Q1195" i="7" s="1"/>
  <c r="N1196" i="7"/>
  <c r="Q1196" i="7" s="1"/>
  <c r="N1197" i="7"/>
  <c r="Q1197" i="7" s="1"/>
  <c r="N1198" i="7"/>
  <c r="Q1198" i="7" s="1"/>
  <c r="N1199" i="7"/>
  <c r="Q1199" i="7" s="1"/>
  <c r="N1200" i="7"/>
  <c r="Q1200" i="7" s="1"/>
  <c r="N1201" i="7"/>
  <c r="Q1201" i="7" s="1"/>
  <c r="N1202" i="7"/>
  <c r="Q1202" i="7" s="1"/>
  <c r="N1203" i="7"/>
  <c r="Q1203" i="7" s="1"/>
  <c r="N1204" i="7"/>
  <c r="Q1204" i="7" s="1"/>
  <c r="N1205" i="7"/>
  <c r="Q1205" i="7" s="1"/>
  <c r="N1206" i="7"/>
  <c r="Q1206" i="7" s="1"/>
  <c r="N1207" i="7"/>
  <c r="Q1207" i="7" s="1"/>
  <c r="N1208" i="7"/>
  <c r="Q1208" i="7" s="1"/>
  <c r="N1209" i="7"/>
  <c r="Q1209" i="7" s="1"/>
  <c r="N1210" i="7"/>
  <c r="Q1210" i="7" s="1"/>
  <c r="N1211" i="7"/>
  <c r="Q1211" i="7" s="1"/>
  <c r="N1212" i="7"/>
  <c r="Q1212" i="7" s="1"/>
  <c r="N1213" i="7"/>
  <c r="Q1213" i="7" s="1"/>
  <c r="N1214" i="7"/>
  <c r="Q1214" i="7" s="1"/>
  <c r="N1215" i="7"/>
  <c r="Q1215" i="7" s="1"/>
  <c r="N1216" i="7"/>
  <c r="Q1216" i="7" s="1"/>
  <c r="N1217" i="7"/>
  <c r="Q1217" i="7" s="1"/>
  <c r="N1218" i="7"/>
  <c r="Q1218" i="7" s="1"/>
  <c r="N1219" i="7"/>
  <c r="Q1219" i="7" s="1"/>
  <c r="N1220" i="7"/>
  <c r="Q1220" i="7" s="1"/>
  <c r="N1221" i="7"/>
  <c r="Q1221" i="7" s="1"/>
  <c r="N1222" i="7"/>
  <c r="Q1222" i="7" s="1"/>
  <c r="N1223" i="7"/>
  <c r="Q1223" i="7" s="1"/>
  <c r="N1224" i="7"/>
  <c r="Q1224" i="7" s="1"/>
  <c r="N1225" i="7"/>
  <c r="Q1225" i="7" s="1"/>
  <c r="N1226" i="7"/>
  <c r="Q1226" i="7" s="1"/>
  <c r="N1227" i="7"/>
  <c r="Q1227" i="7" s="1"/>
  <c r="N1228" i="7"/>
  <c r="Q1228" i="7" s="1"/>
  <c r="N1229" i="7"/>
  <c r="Q1229" i="7" s="1"/>
  <c r="N1230" i="7"/>
  <c r="Q1230" i="7" s="1"/>
  <c r="N1231" i="7"/>
  <c r="Q1231" i="7" s="1"/>
  <c r="N1232" i="7"/>
  <c r="Q1232" i="7" s="1"/>
  <c r="N1233" i="7"/>
  <c r="Q1233" i="7" s="1"/>
  <c r="N1234" i="7"/>
  <c r="Q1234" i="7" s="1"/>
  <c r="N1235" i="7"/>
  <c r="Q1235" i="7" s="1"/>
  <c r="N1236" i="7"/>
  <c r="Q1236" i="7" s="1"/>
  <c r="N1237" i="7"/>
  <c r="Q1237" i="7" s="1"/>
  <c r="N1238" i="7"/>
  <c r="Q1238" i="7" s="1"/>
  <c r="N1239" i="7"/>
  <c r="Q1239" i="7" s="1"/>
  <c r="N1240" i="7"/>
  <c r="Q1240" i="7" s="1"/>
  <c r="N1241" i="7"/>
  <c r="Q1241" i="7" s="1"/>
  <c r="N1242" i="7"/>
  <c r="Q1242" i="7" s="1"/>
  <c r="N1243" i="7"/>
  <c r="Q1243" i="7" s="1"/>
  <c r="N1244" i="7"/>
  <c r="Q1244" i="7" s="1"/>
  <c r="N1245" i="7"/>
  <c r="Q1245" i="7" s="1"/>
  <c r="N1246" i="7"/>
  <c r="Q1246" i="7" s="1"/>
  <c r="N1247" i="7"/>
  <c r="Q1247" i="7" s="1"/>
  <c r="N1248" i="7"/>
  <c r="Q1248" i="7" s="1"/>
  <c r="N1249" i="7"/>
  <c r="Q1249" i="7" s="1"/>
  <c r="N1250" i="7"/>
  <c r="Q1250" i="7" s="1"/>
  <c r="N1251" i="7"/>
  <c r="Q1251" i="7" s="1"/>
  <c r="N1252" i="7"/>
  <c r="Q1252" i="7" s="1"/>
  <c r="N1253" i="7"/>
  <c r="Q1253" i="7" s="1"/>
  <c r="N1254" i="7"/>
  <c r="Q1254" i="7" s="1"/>
  <c r="N1255" i="7"/>
  <c r="Q1255" i="7" s="1"/>
  <c r="N1256" i="7"/>
  <c r="Q1256" i="7" s="1"/>
  <c r="N1257" i="7"/>
  <c r="Q1257" i="7" s="1"/>
  <c r="N1258" i="7"/>
  <c r="Q1258" i="7" s="1"/>
  <c r="N1259" i="7"/>
  <c r="Q1259" i="7" s="1"/>
  <c r="N1260" i="7"/>
  <c r="Q1260" i="7" s="1"/>
  <c r="N1261" i="7"/>
  <c r="Q1261" i="7" s="1"/>
  <c r="N1262" i="7"/>
  <c r="Q1262" i="7" s="1"/>
  <c r="N1263" i="7"/>
  <c r="Q1263" i="7" s="1"/>
  <c r="N1264" i="7"/>
  <c r="Q1264" i="7" s="1"/>
  <c r="N1265" i="7"/>
  <c r="Q1265" i="7" s="1"/>
  <c r="N1266" i="7"/>
  <c r="Q1266" i="7" s="1"/>
  <c r="N1267" i="7"/>
  <c r="Q1267" i="7" s="1"/>
  <c r="N1268" i="7"/>
  <c r="Q1268" i="7" s="1"/>
  <c r="N1269" i="7"/>
  <c r="Q1269" i="7" s="1"/>
  <c r="N1270" i="7"/>
  <c r="Q1270" i="7" s="1"/>
  <c r="N1271" i="7"/>
  <c r="Q1271" i="7" s="1"/>
  <c r="N1272" i="7"/>
  <c r="Q1272" i="7" s="1"/>
  <c r="N1273" i="7"/>
  <c r="Q1273" i="7" s="1"/>
  <c r="N1274" i="7"/>
  <c r="Q1274" i="7" s="1"/>
  <c r="N1275" i="7"/>
  <c r="Q1275" i="7" s="1"/>
  <c r="N1276" i="7"/>
  <c r="Q1276" i="7" s="1"/>
  <c r="N1277" i="7"/>
  <c r="Q1277" i="7" s="1"/>
  <c r="N1278" i="7"/>
  <c r="Q1278" i="7" s="1"/>
  <c r="N1279" i="7"/>
  <c r="Q1279" i="7" s="1"/>
  <c r="N1280" i="7"/>
  <c r="Q1280" i="7" s="1"/>
  <c r="N1281" i="7"/>
  <c r="Q1281" i="7" s="1"/>
  <c r="N1282" i="7"/>
  <c r="Q1282" i="7" s="1"/>
  <c r="N1283" i="7"/>
  <c r="Q1283" i="7" s="1"/>
  <c r="N1284" i="7"/>
  <c r="Q1284" i="7" s="1"/>
  <c r="N1285" i="7"/>
  <c r="Q1285" i="7" s="1"/>
  <c r="N1286" i="7"/>
  <c r="Q1286" i="7" s="1"/>
  <c r="N1287" i="7"/>
  <c r="Q1287" i="7" s="1"/>
  <c r="N1288" i="7"/>
  <c r="Q1288" i="7" s="1"/>
  <c r="N1289" i="7"/>
  <c r="Q1289" i="7" s="1"/>
  <c r="N1290" i="7"/>
  <c r="Q1290" i="7" s="1"/>
  <c r="N1291" i="7"/>
  <c r="Q1291" i="7" s="1"/>
  <c r="N1292" i="7"/>
  <c r="Q1292" i="7" s="1"/>
  <c r="N1293" i="7"/>
  <c r="Q1293" i="7" s="1"/>
  <c r="N1294" i="7"/>
  <c r="Q1294" i="7" s="1"/>
  <c r="N1295" i="7"/>
  <c r="Q1295" i="7" s="1"/>
  <c r="N1296" i="7"/>
  <c r="Q1296" i="7" s="1"/>
  <c r="N1297" i="7"/>
  <c r="Q1297" i="7" s="1"/>
  <c r="N1298" i="7"/>
  <c r="Q1298" i="7" s="1"/>
  <c r="N1299" i="7"/>
  <c r="Q1299" i="7" s="1"/>
  <c r="N1300" i="7"/>
  <c r="Q1300" i="7" s="1"/>
  <c r="N1301" i="7"/>
  <c r="Q1301" i="7" s="1"/>
  <c r="N1302" i="7"/>
  <c r="Q1302" i="7" s="1"/>
  <c r="N1303" i="7"/>
  <c r="Q1303" i="7" s="1"/>
  <c r="N1304" i="7"/>
  <c r="Q1304" i="7" s="1"/>
  <c r="N1305" i="7"/>
  <c r="Q1305" i="7" s="1"/>
  <c r="N1306" i="7"/>
  <c r="Q1306" i="7" s="1"/>
  <c r="N1307" i="7"/>
  <c r="Q1307" i="7" s="1"/>
  <c r="N1308" i="7"/>
  <c r="Q1308" i="7" s="1"/>
  <c r="N1309" i="7"/>
  <c r="Q1309" i="7" s="1"/>
  <c r="N1310" i="7"/>
  <c r="Q1310" i="7" s="1"/>
  <c r="N1311" i="7"/>
  <c r="Q1311" i="7" s="1"/>
  <c r="N1312" i="7"/>
  <c r="Q1312" i="7" s="1"/>
  <c r="N1313" i="7"/>
  <c r="Q1313" i="7" s="1"/>
  <c r="N1314" i="7"/>
  <c r="Q1314" i="7" s="1"/>
  <c r="N1315" i="7"/>
  <c r="Q1315" i="7" s="1"/>
  <c r="N1316" i="7"/>
  <c r="Q1316" i="7" s="1"/>
  <c r="N1317" i="7"/>
  <c r="Q1317" i="7" s="1"/>
  <c r="N1318" i="7"/>
  <c r="Q1318" i="7" s="1"/>
  <c r="N1319" i="7"/>
  <c r="Q1319" i="7" s="1"/>
  <c r="N1320" i="7"/>
  <c r="Q1320" i="7" s="1"/>
  <c r="N1321" i="7"/>
  <c r="Q1321" i="7" s="1"/>
  <c r="N1322" i="7"/>
  <c r="Q1322" i="7" s="1"/>
  <c r="N1323" i="7"/>
  <c r="Q1323" i="7" s="1"/>
  <c r="N1324" i="7"/>
  <c r="Q1324" i="7" s="1"/>
  <c r="N1325" i="7"/>
  <c r="Q1325" i="7" s="1"/>
  <c r="N1326" i="7"/>
  <c r="Q1326" i="7" s="1"/>
  <c r="N1327" i="7"/>
  <c r="Q1327" i="7" s="1"/>
  <c r="N1328" i="7"/>
  <c r="Q1328" i="7" s="1"/>
  <c r="N1329" i="7"/>
  <c r="Q1329" i="7" s="1"/>
  <c r="N1330" i="7"/>
  <c r="Q1330" i="7" s="1"/>
  <c r="N1331" i="7"/>
  <c r="Q1331" i="7" s="1"/>
  <c r="N1332" i="7"/>
  <c r="Q1332" i="7" s="1"/>
  <c r="N1333" i="7"/>
  <c r="Q1333" i="7" s="1"/>
  <c r="N1334" i="7"/>
  <c r="Q1334" i="7" s="1"/>
  <c r="N1335" i="7"/>
  <c r="Q1335" i="7" s="1"/>
  <c r="N1336" i="7"/>
  <c r="Q1336" i="7" s="1"/>
  <c r="N1337" i="7"/>
  <c r="Q1337" i="7" s="1"/>
  <c r="N1338" i="7"/>
  <c r="Q1338" i="7" s="1"/>
  <c r="N1339" i="7"/>
  <c r="Q1339" i="7" s="1"/>
  <c r="N1340" i="7"/>
  <c r="Q1340" i="7" s="1"/>
  <c r="N1341" i="7"/>
  <c r="Q1341" i="7" s="1"/>
  <c r="N1342" i="7"/>
  <c r="Q1342" i="7" s="1"/>
  <c r="N1343" i="7"/>
  <c r="Q1343" i="7" s="1"/>
  <c r="N1344" i="7"/>
  <c r="Q1344" i="7" s="1"/>
  <c r="N1345" i="7"/>
  <c r="Q1345" i="7" s="1"/>
  <c r="N1346" i="7"/>
  <c r="Q1346" i="7" s="1"/>
  <c r="N1347" i="7"/>
  <c r="Q1347" i="7" s="1"/>
  <c r="N1348" i="7"/>
  <c r="Q1348" i="7" s="1"/>
  <c r="N1349" i="7"/>
  <c r="Q1349" i="7" s="1"/>
  <c r="N1350" i="7"/>
  <c r="Q1350" i="7" s="1"/>
  <c r="N1351" i="7"/>
  <c r="Q1351" i="7" s="1"/>
  <c r="N1352" i="7"/>
  <c r="Q1352" i="7" s="1"/>
  <c r="N1353" i="7"/>
  <c r="Q1353" i="7" s="1"/>
  <c r="N1354" i="7"/>
  <c r="Q1354" i="7" s="1"/>
  <c r="N1355" i="7"/>
  <c r="Q1355" i="7" s="1"/>
  <c r="N1356" i="7"/>
  <c r="Q1356" i="7" s="1"/>
  <c r="N1357" i="7"/>
  <c r="Q1357" i="7" s="1"/>
  <c r="N1358" i="7"/>
  <c r="Q1358" i="7" s="1"/>
  <c r="N1359" i="7"/>
  <c r="Q1359" i="7" s="1"/>
  <c r="N1360" i="7"/>
  <c r="Q1360" i="7" s="1"/>
  <c r="N1361" i="7"/>
  <c r="Q1361" i="7" s="1"/>
  <c r="N1362" i="7"/>
  <c r="Q1362" i="7" s="1"/>
  <c r="N1363" i="7"/>
  <c r="Q1363" i="7" s="1"/>
  <c r="N1364" i="7"/>
  <c r="Q1364" i="7" s="1"/>
  <c r="N1365" i="7"/>
  <c r="Q1365" i="7" s="1"/>
  <c r="N1366" i="7"/>
  <c r="Q1366" i="7" s="1"/>
  <c r="N1367" i="7"/>
  <c r="Q1367" i="7" s="1"/>
  <c r="N1368" i="7"/>
  <c r="Q1368" i="7" s="1"/>
  <c r="N1369" i="7"/>
  <c r="Q1369" i="7" s="1"/>
  <c r="N1370" i="7"/>
  <c r="Q1370" i="7" s="1"/>
  <c r="N1371" i="7"/>
  <c r="Q1371" i="7" s="1"/>
  <c r="N1372" i="7"/>
  <c r="Q1372" i="7" s="1"/>
  <c r="N1373" i="7"/>
  <c r="Q1373" i="7" s="1"/>
  <c r="N1374" i="7"/>
  <c r="Q1374" i="7" s="1"/>
  <c r="N1375" i="7"/>
  <c r="Q1375" i="7" s="1"/>
  <c r="N1376" i="7"/>
  <c r="Q1376" i="7" s="1"/>
  <c r="N1377" i="7"/>
  <c r="Q1377" i="7" s="1"/>
  <c r="N1378" i="7"/>
  <c r="Q1378" i="7" s="1"/>
  <c r="N1379" i="7"/>
  <c r="Q1379" i="7" s="1"/>
  <c r="N1380" i="7"/>
  <c r="Q1380" i="7" s="1"/>
  <c r="N1381" i="7"/>
  <c r="Q1381" i="7" s="1"/>
  <c r="N1382" i="7"/>
  <c r="Q1382" i="7" s="1"/>
  <c r="N1383" i="7"/>
  <c r="Q1383" i="7" s="1"/>
  <c r="N1384" i="7"/>
  <c r="Q1384" i="7" s="1"/>
  <c r="N1385" i="7"/>
  <c r="Q1385" i="7" s="1"/>
  <c r="N1386" i="7"/>
  <c r="Q1386" i="7" s="1"/>
  <c r="N1387" i="7"/>
  <c r="Q1387" i="7" s="1"/>
  <c r="N1388" i="7"/>
  <c r="Q1388" i="7" s="1"/>
  <c r="N1389" i="7"/>
  <c r="Q1389" i="7" s="1"/>
  <c r="N1390" i="7"/>
  <c r="Q1390" i="7" s="1"/>
  <c r="N1391" i="7"/>
  <c r="Q1391" i="7" s="1"/>
  <c r="N1392" i="7"/>
  <c r="Q1392" i="7" s="1"/>
  <c r="N1393" i="7"/>
  <c r="Q1393" i="7" s="1"/>
  <c r="N1394" i="7"/>
  <c r="Q1394" i="7" s="1"/>
  <c r="N1395" i="7"/>
  <c r="Q1395" i="7" s="1"/>
  <c r="N1396" i="7"/>
  <c r="Q1396" i="7" s="1"/>
  <c r="N1397" i="7"/>
  <c r="Q1397" i="7" s="1"/>
  <c r="N1398" i="7"/>
  <c r="Q1398" i="7" s="1"/>
  <c r="N1399" i="7"/>
  <c r="Q1399" i="7" s="1"/>
  <c r="N1400" i="7"/>
  <c r="Q1400" i="7" s="1"/>
  <c r="N1401" i="7"/>
  <c r="Q1401" i="7" s="1"/>
  <c r="N1402" i="7"/>
  <c r="Q1402" i="7" s="1"/>
  <c r="N1403" i="7"/>
  <c r="Q1403" i="7" s="1"/>
  <c r="N1404" i="7"/>
  <c r="Q1404" i="7" s="1"/>
  <c r="N1405" i="7"/>
  <c r="Q1405" i="7" s="1"/>
  <c r="N1406" i="7"/>
  <c r="Q1406" i="7" s="1"/>
  <c r="N1407" i="7"/>
  <c r="Q1407" i="7" s="1"/>
  <c r="N1408" i="7"/>
  <c r="Q1408" i="7" s="1"/>
  <c r="N1409" i="7"/>
  <c r="Q1409" i="7" s="1"/>
  <c r="N1410" i="7"/>
  <c r="Q1410" i="7" s="1"/>
  <c r="N1411" i="7"/>
  <c r="Q1411" i="7" s="1"/>
  <c r="N1412" i="7"/>
  <c r="Q1412" i="7" s="1"/>
  <c r="N1413" i="7"/>
  <c r="Q1413" i="7" s="1"/>
  <c r="N1414" i="7"/>
  <c r="Q1414" i="7" s="1"/>
  <c r="N1415" i="7"/>
  <c r="Q1415" i="7" s="1"/>
  <c r="N1416" i="7"/>
  <c r="Q1416" i="7" s="1"/>
  <c r="N1417" i="7"/>
  <c r="Q1417" i="7" s="1"/>
  <c r="N1418" i="7"/>
  <c r="Q1418" i="7" s="1"/>
  <c r="N1419" i="7"/>
  <c r="Q1419" i="7" s="1"/>
  <c r="N1420" i="7"/>
  <c r="Q1420" i="7" s="1"/>
  <c r="N1421" i="7"/>
  <c r="Q1421" i="7" s="1"/>
  <c r="N1422" i="7"/>
  <c r="Q1422" i="7" s="1"/>
  <c r="N1423" i="7"/>
  <c r="Q1423" i="7" s="1"/>
  <c r="N1424" i="7"/>
  <c r="Q1424" i="7" s="1"/>
  <c r="N1425" i="7"/>
  <c r="Q1425" i="7" s="1"/>
  <c r="N1426" i="7"/>
  <c r="Q1426" i="7" s="1"/>
  <c r="N1427" i="7"/>
  <c r="Q1427" i="7" s="1"/>
  <c r="N1428" i="7"/>
  <c r="Q1428" i="7" s="1"/>
  <c r="N1429" i="7"/>
  <c r="Q1429" i="7" s="1"/>
  <c r="N1430" i="7"/>
  <c r="Q1430" i="7" s="1"/>
  <c r="N1431" i="7"/>
  <c r="Q1431" i="7" s="1"/>
  <c r="N1432" i="7"/>
  <c r="Q1432" i="7" s="1"/>
  <c r="N1433" i="7"/>
  <c r="Q1433" i="7" s="1"/>
  <c r="N1434" i="7"/>
  <c r="Q1434" i="7" s="1"/>
  <c r="N1435" i="7"/>
  <c r="Q1435" i="7" s="1"/>
  <c r="N1436" i="7"/>
  <c r="Q1436" i="7" s="1"/>
  <c r="N1437" i="7"/>
  <c r="Q1437" i="7" s="1"/>
  <c r="N1438" i="7"/>
  <c r="Q1438" i="7" s="1"/>
  <c r="N1439" i="7"/>
  <c r="Q1439" i="7" s="1"/>
  <c r="N1440" i="7"/>
  <c r="Q1440" i="7" s="1"/>
  <c r="N1441" i="7"/>
  <c r="Q1441" i="7" s="1"/>
  <c r="N1442" i="7"/>
  <c r="Q1442" i="7" s="1"/>
  <c r="N1443" i="7"/>
  <c r="Q1443" i="7" s="1"/>
  <c r="N1444" i="7"/>
  <c r="Q1444" i="7" s="1"/>
  <c r="N1445" i="7"/>
  <c r="Q1445" i="7" s="1"/>
  <c r="N1446" i="7"/>
  <c r="Q1446" i="7" s="1"/>
  <c r="N1447" i="7"/>
  <c r="Q1447" i="7" s="1"/>
  <c r="N1448" i="7"/>
  <c r="Q1448" i="7" s="1"/>
  <c r="N1449" i="7"/>
  <c r="Q1449" i="7" s="1"/>
  <c r="N1450" i="7"/>
  <c r="Q1450" i="7" s="1"/>
  <c r="N1451" i="7"/>
  <c r="Q1451" i="7" s="1"/>
  <c r="N1452" i="7"/>
  <c r="Q1452" i="7" s="1"/>
  <c r="N1453" i="7"/>
  <c r="Q1453" i="7" s="1"/>
  <c r="N1454" i="7"/>
  <c r="Q1454" i="7" s="1"/>
  <c r="N1455" i="7"/>
  <c r="Q1455" i="7" s="1"/>
  <c r="N1456" i="7"/>
  <c r="Q1456" i="7" s="1"/>
  <c r="N1457" i="7"/>
  <c r="Q1457" i="7" s="1"/>
  <c r="N1458" i="7"/>
  <c r="Q1458" i="7" s="1"/>
  <c r="N1459" i="7"/>
  <c r="Q1459" i="7" s="1"/>
  <c r="N1460" i="7"/>
  <c r="Q1460" i="7" s="1"/>
  <c r="N1461" i="7"/>
  <c r="Q1461" i="7" s="1"/>
  <c r="N1462" i="7"/>
  <c r="Q1462" i="7" s="1"/>
  <c r="N1463" i="7"/>
  <c r="Q1463" i="7" s="1"/>
  <c r="N1464" i="7"/>
  <c r="Q1464" i="7" s="1"/>
  <c r="N1465" i="7"/>
  <c r="Q1465" i="7" s="1"/>
  <c r="N1466" i="7"/>
  <c r="Q1466" i="7" s="1"/>
  <c r="N1467" i="7"/>
  <c r="Q1467" i="7" s="1"/>
  <c r="N1468" i="7"/>
  <c r="Q1468" i="7" s="1"/>
  <c r="N1469" i="7"/>
  <c r="Q1469" i="7" s="1"/>
  <c r="N1470" i="7"/>
  <c r="Q1470" i="7" s="1"/>
  <c r="N1471" i="7"/>
  <c r="Q1471" i="7" s="1"/>
  <c r="N1472" i="7"/>
  <c r="Q1472" i="7" s="1"/>
  <c r="N1473" i="7"/>
  <c r="Q1473" i="7" s="1"/>
  <c r="N1474" i="7"/>
  <c r="Q1474" i="7" s="1"/>
  <c r="N1475" i="7"/>
  <c r="Q1475" i="7" s="1"/>
  <c r="N1476" i="7"/>
  <c r="Q1476" i="7" s="1"/>
  <c r="N1477" i="7"/>
  <c r="Q1477" i="7" s="1"/>
  <c r="N1478" i="7"/>
  <c r="Q1478" i="7" s="1"/>
  <c r="N1479" i="7"/>
  <c r="Q1479" i="7" s="1"/>
  <c r="N1480" i="7"/>
  <c r="Q1480" i="7" s="1"/>
  <c r="N1481" i="7"/>
  <c r="Q1481" i="7" s="1"/>
  <c r="N1482" i="7"/>
  <c r="Q1482" i="7" s="1"/>
  <c r="N1483" i="7"/>
  <c r="Q1483" i="7" s="1"/>
  <c r="N1484" i="7"/>
  <c r="Q1484" i="7" s="1"/>
  <c r="N1485" i="7"/>
  <c r="Q1485" i="7" s="1"/>
  <c r="N1486" i="7"/>
  <c r="Q1486" i="7" s="1"/>
  <c r="N1487" i="7"/>
  <c r="Q1487" i="7" s="1"/>
  <c r="N1488" i="7"/>
  <c r="Q1488" i="7" s="1"/>
  <c r="N1489" i="7"/>
  <c r="Q1489" i="7" s="1"/>
  <c r="N1490" i="7"/>
  <c r="Q1490" i="7" s="1"/>
  <c r="N1491" i="7"/>
  <c r="Q1491" i="7" s="1"/>
  <c r="N1492" i="7"/>
  <c r="Q1492" i="7" s="1"/>
  <c r="N1493" i="7"/>
  <c r="Q1493" i="7" s="1"/>
  <c r="N1494" i="7"/>
  <c r="Q1494" i="7" s="1"/>
  <c r="N1495" i="7"/>
  <c r="Q1495" i="7" s="1"/>
  <c r="N1496" i="7"/>
  <c r="Q1496" i="7" s="1"/>
  <c r="N1497" i="7"/>
  <c r="Q1497" i="7" s="1"/>
  <c r="N1498" i="7"/>
  <c r="Q1498" i="7" s="1"/>
  <c r="N1499" i="7"/>
  <c r="Q1499" i="7" s="1"/>
  <c r="N1500" i="7"/>
  <c r="Q1500" i="7" s="1"/>
  <c r="N1501" i="7"/>
  <c r="Q1501" i="7" s="1"/>
  <c r="N1502" i="7"/>
  <c r="Q1502" i="7" s="1"/>
  <c r="N1503" i="7"/>
  <c r="Q1503" i="7" s="1"/>
  <c r="N1504" i="7"/>
  <c r="Q1504" i="7" s="1"/>
  <c r="N1505" i="7"/>
  <c r="Q1505" i="7" s="1"/>
  <c r="N1506" i="7"/>
  <c r="Q1506" i="7" s="1"/>
  <c r="N1507" i="7"/>
  <c r="Q1507" i="7" s="1"/>
  <c r="N1508" i="7"/>
  <c r="Q1508" i="7" s="1"/>
  <c r="N1509" i="7"/>
  <c r="Q1509" i="7" s="1"/>
  <c r="N1510" i="7"/>
  <c r="Q1510" i="7" s="1"/>
  <c r="N1511" i="7"/>
  <c r="Q1511" i="7" s="1"/>
  <c r="N1512" i="7"/>
  <c r="Q1512" i="7" s="1"/>
  <c r="N1513" i="7"/>
  <c r="Q1513" i="7" s="1"/>
  <c r="N1514" i="7"/>
  <c r="Q1514" i="7" s="1"/>
  <c r="N1515" i="7"/>
  <c r="Q1515" i="7" s="1"/>
  <c r="N1516" i="7"/>
  <c r="Q1516" i="7" s="1"/>
  <c r="N1517" i="7"/>
  <c r="Q1517" i="7" s="1"/>
  <c r="N1518" i="7"/>
  <c r="Q1518" i="7" s="1"/>
  <c r="N1519" i="7"/>
  <c r="Q1519" i="7" s="1"/>
  <c r="N1520" i="7"/>
  <c r="Q1520" i="7" s="1"/>
  <c r="N1521" i="7"/>
  <c r="Q1521" i="7" s="1"/>
  <c r="N1522" i="7"/>
  <c r="Q1522" i="7" s="1"/>
  <c r="N1523" i="7"/>
  <c r="Q1523" i="7" s="1"/>
  <c r="N1524" i="7"/>
  <c r="Q1524" i="7" s="1"/>
  <c r="N1525" i="7"/>
  <c r="Q1525" i="7" s="1"/>
  <c r="N1526" i="7"/>
  <c r="Q1526" i="7" s="1"/>
  <c r="N1527" i="7"/>
  <c r="Q1527" i="7" s="1"/>
  <c r="N1528" i="7"/>
  <c r="Q1528" i="7" s="1"/>
  <c r="N1529" i="7"/>
  <c r="Q1529" i="7" s="1"/>
  <c r="N1530" i="7"/>
  <c r="Q1530" i="7" s="1"/>
  <c r="N1531" i="7"/>
  <c r="Q1531" i="7" s="1"/>
  <c r="N1532" i="7"/>
  <c r="Q1532" i="7" s="1"/>
  <c r="N1533" i="7"/>
  <c r="Q1533" i="7" s="1"/>
  <c r="N1534" i="7"/>
  <c r="Q1534" i="7" s="1"/>
  <c r="N1535" i="7"/>
  <c r="Q1535" i="7" s="1"/>
  <c r="N1536" i="7"/>
  <c r="Q1536" i="7" s="1"/>
  <c r="N1537" i="7"/>
  <c r="Q1537" i="7" s="1"/>
  <c r="N1538" i="7"/>
  <c r="Q1538" i="7" s="1"/>
  <c r="N1539" i="7"/>
  <c r="Q1539" i="7" s="1"/>
  <c r="N1540" i="7"/>
  <c r="Q1540" i="7" s="1"/>
  <c r="N1541" i="7"/>
  <c r="Q1541" i="7" s="1"/>
  <c r="N1542" i="7"/>
  <c r="Q1542" i="7" s="1"/>
  <c r="N1543" i="7"/>
  <c r="Q1543" i="7" s="1"/>
  <c r="N1544" i="7"/>
  <c r="Q1544" i="7" s="1"/>
  <c r="N1545" i="7"/>
  <c r="Q1545" i="7" s="1"/>
  <c r="N1546" i="7"/>
  <c r="Q1546" i="7" s="1"/>
  <c r="N1547" i="7"/>
  <c r="Q1547" i="7" s="1"/>
  <c r="N1548" i="7"/>
  <c r="Q1548" i="7" s="1"/>
  <c r="N1549" i="7"/>
  <c r="Q1549" i="7" s="1"/>
  <c r="N1550" i="7"/>
  <c r="Q1550" i="7" s="1"/>
  <c r="N1551" i="7"/>
  <c r="Q1551" i="7" s="1"/>
  <c r="N1552" i="7"/>
  <c r="Q1552" i="7" s="1"/>
  <c r="N1553" i="7"/>
  <c r="Q1553" i="7" s="1"/>
  <c r="N1554" i="7"/>
  <c r="Q1554" i="7" s="1"/>
  <c r="N1555" i="7"/>
  <c r="Q1555" i="7" s="1"/>
  <c r="N1556" i="7"/>
  <c r="Q1556" i="7" s="1"/>
  <c r="N1557" i="7"/>
  <c r="Q1557" i="7" s="1"/>
  <c r="N1558" i="7"/>
  <c r="Q1558" i="7" s="1"/>
  <c r="N1559" i="7"/>
  <c r="Q1559" i="7" s="1"/>
  <c r="N1560" i="7"/>
  <c r="Q1560" i="7" s="1"/>
  <c r="N1561" i="7"/>
  <c r="Q1561" i="7" s="1"/>
  <c r="N1562" i="7"/>
  <c r="Q1562" i="7" s="1"/>
  <c r="N1563" i="7"/>
  <c r="Q1563" i="7" s="1"/>
  <c r="N1564" i="7"/>
  <c r="Q1564" i="7" s="1"/>
  <c r="N1565" i="7"/>
  <c r="Q1565" i="7" s="1"/>
  <c r="N1566" i="7"/>
  <c r="Q1566" i="7" s="1"/>
  <c r="N1567" i="7"/>
  <c r="Q1567" i="7" s="1"/>
  <c r="N1568" i="7"/>
  <c r="Q1568" i="7" s="1"/>
  <c r="N1569" i="7"/>
  <c r="Q1569" i="7" s="1"/>
  <c r="N1570" i="7"/>
  <c r="Q1570" i="7" s="1"/>
  <c r="N1571" i="7"/>
  <c r="Q1571" i="7" s="1"/>
  <c r="N1572" i="7"/>
  <c r="Q1572" i="7" s="1"/>
  <c r="N1573" i="7"/>
  <c r="Q1573" i="7" s="1"/>
  <c r="N1574" i="7"/>
  <c r="Q1574" i="7" s="1"/>
  <c r="N1575" i="7"/>
  <c r="Q1575" i="7" s="1"/>
  <c r="N1576" i="7"/>
  <c r="Q1576" i="7" s="1"/>
  <c r="N1577" i="7"/>
  <c r="Q1577" i="7" s="1"/>
  <c r="N1578" i="7"/>
  <c r="Q1578" i="7" s="1"/>
  <c r="N1579" i="7"/>
  <c r="Q1579" i="7" s="1"/>
  <c r="N1580" i="7"/>
  <c r="Q1580" i="7" s="1"/>
  <c r="N1581" i="7"/>
  <c r="Q1581" i="7" s="1"/>
  <c r="N1582" i="7"/>
  <c r="Q1582" i="7" s="1"/>
  <c r="N1583" i="7"/>
  <c r="Q1583" i="7" s="1"/>
  <c r="N1584" i="7"/>
  <c r="Q1584" i="7" s="1"/>
  <c r="N1585" i="7"/>
  <c r="Q1585" i="7" s="1"/>
  <c r="N1586" i="7"/>
  <c r="Q1586" i="7" s="1"/>
  <c r="N1587" i="7"/>
  <c r="Q1587" i="7" s="1"/>
  <c r="N1588" i="7"/>
  <c r="Q1588" i="7" s="1"/>
  <c r="N1589" i="7"/>
  <c r="Q1589" i="7" s="1"/>
  <c r="N1590" i="7"/>
  <c r="Q1590" i="7" s="1"/>
  <c r="N1591" i="7"/>
  <c r="Q1591" i="7" s="1"/>
  <c r="N1592" i="7"/>
  <c r="Q1592" i="7" s="1"/>
  <c r="N1593" i="7"/>
  <c r="Q1593" i="7" s="1"/>
  <c r="N1594" i="7"/>
  <c r="Q1594" i="7" s="1"/>
  <c r="N1595" i="7"/>
  <c r="Q1595" i="7" s="1"/>
  <c r="N1596" i="7"/>
  <c r="Q1596" i="7" s="1"/>
  <c r="N1597" i="7"/>
  <c r="Q1597" i="7" s="1"/>
  <c r="N1598" i="7"/>
  <c r="Q1598" i="7" s="1"/>
  <c r="N1599" i="7"/>
  <c r="Q1599" i="7" s="1"/>
  <c r="N1600" i="7"/>
  <c r="Q1600" i="7" s="1"/>
  <c r="N1601" i="7"/>
  <c r="Q1601" i="7" s="1"/>
  <c r="N1602" i="7"/>
  <c r="Q1602" i="7" s="1"/>
  <c r="N1603" i="7"/>
  <c r="Q1603" i="7" s="1"/>
  <c r="N1604" i="7"/>
  <c r="Q1604" i="7" s="1"/>
  <c r="N1605" i="7"/>
  <c r="Q1605" i="7" s="1"/>
  <c r="N1606" i="7"/>
  <c r="Q1606" i="7" s="1"/>
  <c r="N1607" i="7"/>
  <c r="Q1607" i="7" s="1"/>
  <c r="N1608" i="7"/>
  <c r="Q1608" i="7" s="1"/>
  <c r="N1609" i="7"/>
  <c r="Q1609" i="7" s="1"/>
  <c r="N1610" i="7"/>
  <c r="Q1610" i="7" s="1"/>
  <c r="N1611" i="7"/>
  <c r="Q1611" i="7" s="1"/>
  <c r="N1612" i="7"/>
  <c r="Q1612" i="7" s="1"/>
  <c r="N1613" i="7"/>
  <c r="Q1613" i="7" s="1"/>
  <c r="N1614" i="7"/>
  <c r="Q1614" i="7" s="1"/>
  <c r="N1615" i="7"/>
  <c r="Q1615" i="7" s="1"/>
  <c r="N1616" i="7"/>
  <c r="Q1616" i="7" s="1"/>
  <c r="N1617" i="7"/>
  <c r="Q1617" i="7" s="1"/>
  <c r="N1618" i="7"/>
  <c r="Q1618" i="7" s="1"/>
  <c r="N1619" i="7"/>
  <c r="Q1619" i="7" s="1"/>
  <c r="N1620" i="7"/>
  <c r="Q1620" i="7" s="1"/>
  <c r="N1621" i="7"/>
  <c r="Q1621" i="7" s="1"/>
  <c r="N1622" i="7"/>
  <c r="Q1622" i="7" s="1"/>
  <c r="N1623" i="7"/>
  <c r="Q1623" i="7" s="1"/>
  <c r="N1624" i="7"/>
  <c r="Q1624" i="7" s="1"/>
  <c r="N1625" i="7"/>
  <c r="Q1625" i="7" s="1"/>
  <c r="N1626" i="7"/>
  <c r="Q1626" i="7" s="1"/>
  <c r="N1627" i="7"/>
  <c r="Q1627" i="7" s="1"/>
  <c r="N1628" i="7"/>
  <c r="Q1628" i="7" s="1"/>
  <c r="N1629" i="7"/>
  <c r="Q1629" i="7" s="1"/>
  <c r="N1630" i="7"/>
  <c r="Q1630" i="7" s="1"/>
  <c r="N1631" i="7"/>
  <c r="Q1631" i="7" s="1"/>
  <c r="N1632" i="7"/>
  <c r="Q1632" i="7" s="1"/>
  <c r="N1633" i="7"/>
  <c r="Q1633" i="7" s="1"/>
  <c r="N1634" i="7"/>
  <c r="Q1634" i="7" s="1"/>
  <c r="N1635" i="7"/>
  <c r="Q1635" i="7" s="1"/>
  <c r="N1636" i="7"/>
  <c r="Q1636" i="7" s="1"/>
  <c r="N1637" i="7"/>
  <c r="Q1637" i="7" s="1"/>
  <c r="N1638" i="7"/>
  <c r="Q1638" i="7" s="1"/>
  <c r="N1639" i="7"/>
  <c r="Q1639" i="7" s="1"/>
  <c r="N1640" i="7"/>
  <c r="Q1640" i="7" s="1"/>
  <c r="N1641" i="7"/>
  <c r="Q1641" i="7" s="1"/>
  <c r="N1642" i="7"/>
  <c r="Q1642" i="7" s="1"/>
  <c r="N1643" i="7"/>
  <c r="Q1643" i="7" s="1"/>
  <c r="N1644" i="7"/>
  <c r="Q1644" i="7" s="1"/>
  <c r="N1645" i="7"/>
  <c r="Q1645" i="7" s="1"/>
  <c r="N1646" i="7"/>
  <c r="Q1646" i="7" s="1"/>
  <c r="N1647" i="7"/>
  <c r="Q1647" i="7" s="1"/>
  <c r="N1648" i="7"/>
  <c r="Q1648" i="7" s="1"/>
  <c r="N1649" i="7"/>
  <c r="Q1649" i="7" s="1"/>
  <c r="N1650" i="7"/>
  <c r="Q1650" i="7" s="1"/>
  <c r="N1651" i="7"/>
  <c r="Q1651" i="7" s="1"/>
  <c r="N1652" i="7"/>
  <c r="Q1652" i="7" s="1"/>
  <c r="N1653" i="7"/>
  <c r="Q1653" i="7" s="1"/>
  <c r="N1654" i="7"/>
  <c r="Q1654" i="7" s="1"/>
  <c r="N1655" i="7"/>
  <c r="Q1655" i="7" s="1"/>
  <c r="N1656" i="7"/>
  <c r="Q1656" i="7" s="1"/>
  <c r="N1657" i="7"/>
  <c r="Q1657" i="7" s="1"/>
  <c r="N1658" i="7"/>
  <c r="Q1658" i="7" s="1"/>
  <c r="N1659" i="7"/>
  <c r="Q1659" i="7" s="1"/>
  <c r="N1660" i="7"/>
  <c r="Q1660" i="7" s="1"/>
  <c r="N1661" i="7"/>
  <c r="Q1661" i="7" s="1"/>
  <c r="N1662" i="7"/>
  <c r="Q1662" i="7" s="1"/>
  <c r="N1663" i="7"/>
  <c r="Q1663" i="7" s="1"/>
  <c r="N1664" i="7"/>
  <c r="Q1664" i="7" s="1"/>
  <c r="N1665" i="7"/>
  <c r="Q1665" i="7" s="1"/>
  <c r="N1666" i="7"/>
  <c r="Q1666" i="7" s="1"/>
  <c r="N1667" i="7"/>
  <c r="Q1667" i="7" s="1"/>
  <c r="N1668" i="7"/>
  <c r="Q1668" i="7" s="1"/>
  <c r="N1669" i="7"/>
  <c r="Q1669" i="7" s="1"/>
  <c r="N1670" i="7"/>
  <c r="Q1670" i="7" s="1"/>
  <c r="N1671" i="7"/>
  <c r="Q1671" i="7" s="1"/>
  <c r="N1672" i="7"/>
  <c r="Q1672" i="7" s="1"/>
  <c r="N1673" i="7"/>
  <c r="Q1673" i="7" s="1"/>
  <c r="N1674" i="7"/>
  <c r="Q1674" i="7" s="1"/>
  <c r="N1675" i="7"/>
  <c r="Q1675" i="7" s="1"/>
  <c r="N1676" i="7"/>
  <c r="Q1676" i="7" s="1"/>
  <c r="N1677" i="7"/>
  <c r="Q1677" i="7" s="1"/>
  <c r="N1678" i="7"/>
  <c r="Q1678" i="7" s="1"/>
  <c r="N1679" i="7"/>
  <c r="Q1679" i="7" s="1"/>
  <c r="N1680" i="7"/>
  <c r="Q1680" i="7" s="1"/>
  <c r="N1681" i="7"/>
  <c r="Q1681" i="7" s="1"/>
  <c r="N1682" i="7"/>
  <c r="Q1682" i="7" s="1"/>
  <c r="N1683" i="7"/>
  <c r="Q1683" i="7" s="1"/>
  <c r="N1684" i="7"/>
  <c r="Q1684" i="7" s="1"/>
  <c r="N1685" i="7"/>
  <c r="Q1685" i="7" s="1"/>
  <c r="N1686" i="7"/>
  <c r="Q1686" i="7" s="1"/>
  <c r="N1687" i="7"/>
  <c r="Q1687" i="7" s="1"/>
  <c r="N1688" i="7"/>
  <c r="Q1688" i="7" s="1"/>
  <c r="N1689" i="7"/>
  <c r="Q1689" i="7" s="1"/>
  <c r="N1690" i="7"/>
  <c r="Q1690" i="7" s="1"/>
  <c r="N1691" i="7"/>
  <c r="Q1691" i="7" s="1"/>
  <c r="N1692" i="7"/>
  <c r="Q1692" i="7" s="1"/>
  <c r="N1693" i="7"/>
  <c r="Q1693" i="7" s="1"/>
  <c r="N1694" i="7"/>
  <c r="Q1694" i="7" s="1"/>
  <c r="N1695" i="7"/>
  <c r="Q1695" i="7" s="1"/>
  <c r="N1696" i="7"/>
  <c r="Q1696" i="7" s="1"/>
  <c r="N1697" i="7"/>
  <c r="Q1697" i="7" s="1"/>
  <c r="N1698" i="7"/>
  <c r="Q1698" i="7" s="1"/>
  <c r="N1699" i="7"/>
  <c r="Q1699" i="7" s="1"/>
  <c r="N1700" i="7"/>
  <c r="Q1700" i="7" s="1"/>
  <c r="N1701" i="7"/>
  <c r="Q1701" i="7" s="1"/>
  <c r="N1702" i="7"/>
  <c r="Q1702" i="7" s="1"/>
  <c r="N1703" i="7"/>
  <c r="Q1703" i="7" s="1"/>
  <c r="N1704" i="7"/>
  <c r="Q1704" i="7" s="1"/>
  <c r="N1705" i="7"/>
  <c r="Q1705" i="7" s="1"/>
  <c r="N1706" i="7"/>
  <c r="Q1706" i="7" s="1"/>
  <c r="N1707" i="7"/>
  <c r="Q1707" i="7" s="1"/>
  <c r="N1708" i="7"/>
  <c r="Q1708" i="7" s="1"/>
  <c r="N1709" i="7"/>
  <c r="Q1709" i="7" s="1"/>
  <c r="N1710" i="7"/>
  <c r="Q1710" i="7" s="1"/>
  <c r="N1711" i="7"/>
  <c r="Q1711" i="7" s="1"/>
  <c r="N1712" i="7"/>
  <c r="Q1712" i="7" s="1"/>
  <c r="N1713" i="7"/>
  <c r="Q1713" i="7" s="1"/>
  <c r="N1714" i="7"/>
  <c r="Q1714" i="7" s="1"/>
  <c r="N1715" i="7"/>
  <c r="Q1715" i="7" s="1"/>
  <c r="N1716" i="7"/>
  <c r="Q1716" i="7" s="1"/>
  <c r="N1717" i="7"/>
  <c r="Q1717" i="7" s="1"/>
  <c r="N1718" i="7"/>
  <c r="Q1718" i="7" s="1"/>
  <c r="N1719" i="7"/>
  <c r="Q1719" i="7" s="1"/>
  <c r="N1720" i="7"/>
  <c r="Q1720" i="7" s="1"/>
  <c r="N1721" i="7"/>
  <c r="Q1721" i="7" s="1"/>
  <c r="N1722" i="7"/>
  <c r="Q1722" i="7" s="1"/>
  <c r="N1723" i="7"/>
  <c r="Q1723" i="7" s="1"/>
  <c r="N1724" i="7"/>
  <c r="Q1724" i="7" s="1"/>
  <c r="N1725" i="7"/>
  <c r="Q1725" i="7" s="1"/>
  <c r="N1726" i="7"/>
  <c r="Q1726" i="7" s="1"/>
  <c r="N1727" i="7"/>
  <c r="Q1727" i="7" s="1"/>
  <c r="N1728" i="7"/>
  <c r="Q1728" i="7" s="1"/>
  <c r="N1729" i="7"/>
  <c r="Q1729" i="7" s="1"/>
  <c r="N1730" i="7"/>
  <c r="Q1730" i="7" s="1"/>
  <c r="N1731" i="7"/>
  <c r="Q1731" i="7" s="1"/>
  <c r="N1732" i="7"/>
  <c r="Q1732" i="7" s="1"/>
  <c r="N1733" i="7"/>
  <c r="Q1733" i="7" s="1"/>
  <c r="N1734" i="7"/>
  <c r="Q1734" i="7" s="1"/>
  <c r="N1735" i="7"/>
  <c r="Q1735" i="7" s="1"/>
  <c r="N1736" i="7"/>
  <c r="Q1736" i="7" s="1"/>
  <c r="N1737" i="7"/>
  <c r="Q1737" i="7" s="1"/>
  <c r="N1738" i="7"/>
  <c r="Q1738" i="7" s="1"/>
  <c r="N1739" i="7"/>
  <c r="Q1739" i="7" s="1"/>
  <c r="N1740" i="7"/>
  <c r="Q1740" i="7" s="1"/>
  <c r="N1741" i="7"/>
  <c r="Q1741" i="7" s="1"/>
  <c r="N1742" i="7"/>
  <c r="Q1742" i="7" s="1"/>
  <c r="N1743" i="7"/>
  <c r="Q1743" i="7" s="1"/>
  <c r="N1744" i="7"/>
  <c r="Q1744" i="7" s="1"/>
  <c r="N1745" i="7"/>
  <c r="Q1745" i="7" s="1"/>
  <c r="N1746" i="7"/>
  <c r="Q1746" i="7" s="1"/>
  <c r="N1747" i="7"/>
  <c r="Q1747" i="7" s="1"/>
  <c r="N1748" i="7"/>
  <c r="Q1748" i="7" s="1"/>
  <c r="N1749" i="7"/>
  <c r="Q1749" i="7" s="1"/>
  <c r="N1750" i="7"/>
  <c r="Q1750" i="7" s="1"/>
  <c r="N1751" i="7"/>
  <c r="Q1751" i="7" s="1"/>
  <c r="N1752" i="7"/>
  <c r="Q1752" i="7" s="1"/>
  <c r="N1753" i="7"/>
  <c r="Q1753" i="7" s="1"/>
  <c r="N1754" i="7"/>
  <c r="Q1754" i="7" s="1"/>
  <c r="N1755" i="7"/>
  <c r="Q1755" i="7" s="1"/>
  <c r="N1756" i="7"/>
  <c r="Q1756" i="7" s="1"/>
  <c r="N1757" i="7"/>
  <c r="Q1757" i="7" s="1"/>
  <c r="N1758" i="7"/>
  <c r="Q1758" i="7" s="1"/>
  <c r="N1759" i="7"/>
  <c r="Q1759" i="7" s="1"/>
  <c r="N1760" i="7"/>
  <c r="Q1760" i="7" s="1"/>
  <c r="N1761" i="7"/>
  <c r="Q1761" i="7" s="1"/>
  <c r="N1762" i="7"/>
  <c r="Q1762" i="7" s="1"/>
  <c r="N1763" i="7"/>
  <c r="Q1763" i="7" s="1"/>
  <c r="N1764" i="7"/>
  <c r="Q1764" i="7" s="1"/>
  <c r="N1765" i="7"/>
  <c r="Q1765" i="7" s="1"/>
  <c r="N1766" i="7"/>
  <c r="Q1766" i="7" s="1"/>
  <c r="N1767" i="7"/>
  <c r="Q1767" i="7" s="1"/>
  <c r="N1768" i="7"/>
  <c r="Q1768" i="7" s="1"/>
  <c r="N1769" i="7"/>
  <c r="Q1769" i="7" s="1"/>
  <c r="N1770" i="7"/>
  <c r="Q1770" i="7" s="1"/>
  <c r="N1771" i="7"/>
  <c r="Q1771" i="7" s="1"/>
  <c r="N1772" i="7"/>
  <c r="Q1772" i="7" s="1"/>
  <c r="N1773" i="7"/>
  <c r="Q1773" i="7" s="1"/>
  <c r="N1774" i="7"/>
  <c r="Q1774" i="7" s="1"/>
  <c r="N1775" i="7"/>
  <c r="Q1775" i="7" s="1"/>
  <c r="N1776" i="7"/>
  <c r="Q1776" i="7" s="1"/>
  <c r="N1777" i="7"/>
  <c r="Q1777" i="7" s="1"/>
  <c r="N1778" i="7"/>
  <c r="Q1778" i="7" s="1"/>
  <c r="N1779" i="7"/>
  <c r="Q1779" i="7" s="1"/>
  <c r="N1780" i="7"/>
  <c r="Q1780" i="7" s="1"/>
  <c r="N1781" i="7"/>
  <c r="Q1781" i="7" s="1"/>
  <c r="N1782" i="7"/>
  <c r="Q1782" i="7" s="1"/>
  <c r="N1783" i="7"/>
  <c r="Q1783" i="7" s="1"/>
  <c r="N1784" i="7"/>
  <c r="Q1784" i="7" s="1"/>
  <c r="N1785" i="7"/>
  <c r="Q1785" i="7" s="1"/>
  <c r="N1786" i="7"/>
  <c r="Q1786" i="7" s="1"/>
  <c r="N1787" i="7"/>
  <c r="Q1787" i="7" s="1"/>
  <c r="N1788" i="7"/>
  <c r="Q1788" i="7" s="1"/>
  <c r="N1789" i="7"/>
  <c r="Q1789" i="7" s="1"/>
  <c r="N1790" i="7"/>
  <c r="Q1790" i="7" s="1"/>
  <c r="N1791" i="7"/>
  <c r="Q1791" i="7" s="1"/>
  <c r="N1792" i="7"/>
  <c r="Q1792" i="7" s="1"/>
  <c r="N1793" i="7"/>
  <c r="Q1793" i="7" s="1"/>
  <c r="N1794" i="7"/>
  <c r="Q1794" i="7" s="1"/>
  <c r="N1795" i="7"/>
  <c r="Q1795" i="7" s="1"/>
  <c r="N1796" i="7"/>
  <c r="Q1796" i="7" s="1"/>
  <c r="N1797" i="7"/>
  <c r="Q1797" i="7" s="1"/>
  <c r="N1798" i="7"/>
  <c r="Q1798" i="7" s="1"/>
  <c r="N1799" i="7"/>
  <c r="Q1799" i="7" s="1"/>
  <c r="N1800" i="7"/>
  <c r="Q1800" i="7" s="1"/>
  <c r="N1801" i="7"/>
  <c r="Q1801" i="7" s="1"/>
  <c r="N1802" i="7"/>
  <c r="Q1802" i="7" s="1"/>
  <c r="N1803" i="7"/>
  <c r="Q1803" i="7" s="1"/>
  <c r="N1804" i="7"/>
  <c r="Q1804" i="7" s="1"/>
  <c r="N1805" i="7"/>
  <c r="Q1805" i="7" s="1"/>
  <c r="N1806" i="7"/>
  <c r="Q1806" i="7" s="1"/>
  <c r="N1807" i="7"/>
  <c r="Q1807" i="7" s="1"/>
  <c r="N1808" i="7"/>
  <c r="Q1808" i="7" s="1"/>
  <c r="N1809" i="7"/>
  <c r="Q1809" i="7" s="1"/>
  <c r="N1810" i="7"/>
  <c r="Q1810" i="7" s="1"/>
  <c r="N1811" i="7"/>
  <c r="Q1811" i="7" s="1"/>
  <c r="N1812" i="7"/>
  <c r="Q1812" i="7" s="1"/>
  <c r="N1813" i="7"/>
  <c r="Q1813" i="7" s="1"/>
  <c r="N1814" i="7"/>
  <c r="Q1814" i="7" s="1"/>
  <c r="N1815" i="7"/>
  <c r="Q1815" i="7" s="1"/>
  <c r="N1816" i="7"/>
  <c r="Q1816" i="7" s="1"/>
  <c r="N1817" i="7"/>
  <c r="Q1817" i="7" s="1"/>
  <c r="N1818" i="7"/>
  <c r="Q1818" i="7" s="1"/>
  <c r="N1819" i="7"/>
  <c r="Q1819" i="7" s="1"/>
  <c r="N1820" i="7"/>
  <c r="Q1820" i="7" s="1"/>
  <c r="N1821" i="7"/>
  <c r="Q1821" i="7" s="1"/>
  <c r="N1822" i="7"/>
  <c r="Q1822" i="7" s="1"/>
  <c r="N1823" i="7"/>
  <c r="Q1823" i="7" s="1"/>
  <c r="N1824" i="7"/>
  <c r="Q1824" i="7" s="1"/>
  <c r="N1825" i="7"/>
  <c r="Q1825" i="7" s="1"/>
  <c r="N1826" i="7"/>
  <c r="Q1826" i="7" s="1"/>
  <c r="N1827" i="7"/>
  <c r="Q1827" i="7" s="1"/>
  <c r="N1828" i="7"/>
  <c r="Q1828" i="7" s="1"/>
  <c r="N1829" i="7"/>
  <c r="Q1829" i="7" s="1"/>
  <c r="N1830" i="7"/>
  <c r="Q1830" i="7" s="1"/>
  <c r="N1831" i="7"/>
  <c r="Q1831" i="7" s="1"/>
  <c r="N1832" i="7"/>
  <c r="Q1832" i="7" s="1"/>
  <c r="N1833" i="7"/>
  <c r="Q1833" i="7" s="1"/>
  <c r="N1834" i="7"/>
  <c r="Q1834" i="7" s="1"/>
  <c r="N1835" i="7"/>
  <c r="Q1835" i="7" s="1"/>
  <c r="N1836" i="7"/>
  <c r="Q1836" i="7" s="1"/>
  <c r="N1837" i="7"/>
  <c r="Q1837" i="7" s="1"/>
  <c r="N1838" i="7"/>
  <c r="Q1838" i="7" s="1"/>
  <c r="N1839" i="7"/>
  <c r="Q1839" i="7" s="1"/>
  <c r="N1840" i="7"/>
  <c r="Q1840" i="7" s="1"/>
  <c r="N1841" i="7"/>
  <c r="Q1841" i="7" s="1"/>
  <c r="N1842" i="7"/>
  <c r="Q1842" i="7" s="1"/>
  <c r="N1843" i="7"/>
  <c r="Q1843" i="7" s="1"/>
  <c r="N1844" i="7"/>
  <c r="Q1844" i="7" s="1"/>
  <c r="N1845" i="7"/>
  <c r="Q1845" i="7" s="1"/>
  <c r="N1846" i="7"/>
  <c r="Q1846" i="7" s="1"/>
  <c r="N1847" i="7"/>
  <c r="Q1847" i="7" s="1"/>
  <c r="N1848" i="7"/>
  <c r="Q1848" i="7" s="1"/>
  <c r="N1849" i="7"/>
  <c r="Q1849" i="7" s="1"/>
  <c r="N1850" i="7"/>
  <c r="Q1850" i="7" s="1"/>
  <c r="N1851" i="7"/>
  <c r="Q1851" i="7" s="1"/>
  <c r="N1852" i="7"/>
  <c r="Q1852" i="7" s="1"/>
  <c r="N1853" i="7"/>
  <c r="Q1853" i="7" s="1"/>
  <c r="N1854" i="7"/>
  <c r="Q1854" i="7" s="1"/>
  <c r="N1855" i="7"/>
  <c r="Q1855" i="7" s="1"/>
  <c r="N1856" i="7"/>
  <c r="Q1856" i="7" s="1"/>
  <c r="N1857" i="7"/>
  <c r="Q1857" i="7" s="1"/>
  <c r="N1858" i="7"/>
  <c r="Q1858" i="7" s="1"/>
  <c r="N1859" i="7"/>
  <c r="Q1859" i="7" s="1"/>
  <c r="N1860" i="7"/>
  <c r="Q1860" i="7" s="1"/>
  <c r="N1861" i="7"/>
  <c r="Q1861" i="7" s="1"/>
  <c r="N1862" i="7"/>
  <c r="Q1862" i="7" s="1"/>
  <c r="N1863" i="7"/>
  <c r="Q1863" i="7" s="1"/>
  <c r="N1864" i="7"/>
  <c r="Q1864" i="7" s="1"/>
  <c r="N1865" i="7"/>
  <c r="Q1865" i="7" s="1"/>
  <c r="N1866" i="7"/>
  <c r="Q1866" i="7" s="1"/>
  <c r="N1867" i="7"/>
  <c r="Q1867" i="7" s="1"/>
  <c r="N1868" i="7"/>
  <c r="Q1868" i="7" s="1"/>
  <c r="N1869" i="7"/>
  <c r="Q1869" i="7" s="1"/>
  <c r="N1870" i="7"/>
  <c r="Q1870" i="7" s="1"/>
  <c r="N1871" i="7"/>
  <c r="Q1871" i="7" s="1"/>
  <c r="N1872" i="7"/>
  <c r="Q1872" i="7" s="1"/>
  <c r="N1873" i="7"/>
  <c r="Q1873" i="7" s="1"/>
  <c r="N1874" i="7"/>
  <c r="Q1874" i="7" s="1"/>
  <c r="N1875" i="7"/>
  <c r="Q1875" i="7" s="1"/>
  <c r="N1876" i="7"/>
  <c r="Q1876" i="7" s="1"/>
  <c r="N1877" i="7"/>
  <c r="Q1877" i="7" s="1"/>
  <c r="N1878" i="7"/>
  <c r="Q1878" i="7" s="1"/>
  <c r="N1879" i="7"/>
  <c r="Q1879" i="7" s="1"/>
  <c r="N1880" i="7"/>
  <c r="Q1880" i="7" s="1"/>
  <c r="N1881" i="7"/>
  <c r="Q1881" i="7" s="1"/>
  <c r="N1882" i="7"/>
  <c r="Q1882" i="7" s="1"/>
  <c r="N1883" i="7"/>
  <c r="Q1883" i="7" s="1"/>
  <c r="N1884" i="7"/>
  <c r="Q1884" i="7" s="1"/>
  <c r="N1885" i="7"/>
  <c r="Q1885" i="7" s="1"/>
  <c r="N1886" i="7"/>
  <c r="Q1886" i="7" s="1"/>
  <c r="N1887" i="7"/>
  <c r="Q1887" i="7" s="1"/>
  <c r="N1888" i="7"/>
  <c r="Q1888" i="7" s="1"/>
  <c r="N1889" i="7"/>
  <c r="Q1889" i="7" s="1"/>
  <c r="N1890" i="7"/>
  <c r="Q1890" i="7" s="1"/>
  <c r="N1891" i="7"/>
  <c r="Q1891" i="7" s="1"/>
  <c r="N1892" i="7"/>
  <c r="Q1892" i="7" s="1"/>
  <c r="N1893" i="7"/>
  <c r="Q1893" i="7" s="1"/>
  <c r="N1894" i="7"/>
  <c r="Q1894" i="7" s="1"/>
  <c r="N1895" i="7"/>
  <c r="Q1895" i="7" s="1"/>
  <c r="N1896" i="7"/>
  <c r="Q1896" i="7" s="1"/>
  <c r="N1897" i="7"/>
  <c r="Q1897" i="7" s="1"/>
  <c r="N1898" i="7"/>
  <c r="Q1898" i="7" s="1"/>
  <c r="N1899" i="7"/>
  <c r="Q1899" i="7" s="1"/>
  <c r="N1900" i="7"/>
  <c r="Q1900" i="7" s="1"/>
  <c r="N1901" i="7"/>
  <c r="Q1901" i="7" s="1"/>
  <c r="N1902" i="7"/>
  <c r="Q1902" i="7" s="1"/>
  <c r="N1903" i="7"/>
  <c r="Q1903" i="7" s="1"/>
  <c r="N1904" i="7"/>
  <c r="Q1904" i="7" s="1"/>
  <c r="N1905" i="7"/>
  <c r="Q1905" i="7" s="1"/>
  <c r="N1906" i="7"/>
  <c r="Q1906" i="7" s="1"/>
  <c r="N1907" i="7"/>
  <c r="Q1907" i="7" s="1"/>
  <c r="N1908" i="7"/>
  <c r="Q1908" i="7" s="1"/>
  <c r="N1909" i="7"/>
  <c r="Q1909" i="7" s="1"/>
  <c r="N1910" i="7"/>
  <c r="Q1910" i="7" s="1"/>
  <c r="N1911" i="7"/>
  <c r="Q1911" i="7" s="1"/>
  <c r="N1912" i="7"/>
  <c r="Q1912" i="7" s="1"/>
  <c r="N1913" i="7"/>
  <c r="Q1913" i="7" s="1"/>
  <c r="N1914" i="7"/>
  <c r="Q1914" i="7" s="1"/>
  <c r="N1915" i="7"/>
  <c r="Q1915" i="7" s="1"/>
  <c r="N1916" i="7"/>
  <c r="Q1916" i="7" s="1"/>
  <c r="N1917" i="7"/>
  <c r="Q1917" i="7" s="1"/>
  <c r="N1918" i="7"/>
  <c r="Q1918" i="7" s="1"/>
  <c r="N1919" i="7"/>
  <c r="Q1919" i="7" s="1"/>
  <c r="N1920" i="7"/>
  <c r="Q1920" i="7" s="1"/>
  <c r="N1921" i="7"/>
  <c r="Q1921" i="7" s="1"/>
  <c r="N1922" i="7"/>
  <c r="Q1922" i="7" s="1"/>
  <c r="N1923" i="7"/>
  <c r="Q1923" i="7" s="1"/>
  <c r="N1924" i="7"/>
  <c r="Q1924" i="7" s="1"/>
  <c r="N1925" i="7"/>
  <c r="Q1925" i="7" s="1"/>
  <c r="N1926" i="7"/>
  <c r="Q1926" i="7" s="1"/>
  <c r="N1927" i="7"/>
  <c r="Q1927" i="7" s="1"/>
  <c r="N1928" i="7"/>
  <c r="Q1928" i="7" s="1"/>
  <c r="N1929" i="7"/>
  <c r="Q1929" i="7" s="1"/>
  <c r="N1930" i="7"/>
  <c r="Q1930" i="7" s="1"/>
  <c r="N1931" i="7"/>
  <c r="Q1931" i="7" s="1"/>
  <c r="N1932" i="7"/>
  <c r="Q1932" i="7" s="1"/>
  <c r="N1933" i="7"/>
  <c r="Q1933" i="7" s="1"/>
  <c r="N1934" i="7"/>
  <c r="Q1934" i="7" s="1"/>
  <c r="N1935" i="7"/>
  <c r="Q1935" i="7" s="1"/>
  <c r="N1936" i="7"/>
  <c r="Q1936" i="7" s="1"/>
  <c r="N1937" i="7"/>
  <c r="Q1937" i="7" s="1"/>
  <c r="N1938" i="7"/>
  <c r="Q1938" i="7" s="1"/>
  <c r="N1939" i="7"/>
  <c r="Q1939" i="7" s="1"/>
  <c r="N1940" i="7"/>
  <c r="Q1940" i="7" s="1"/>
  <c r="N1941" i="7"/>
  <c r="Q1941" i="7" s="1"/>
  <c r="N1942" i="7"/>
  <c r="Q1942" i="7" s="1"/>
  <c r="N1943" i="7"/>
  <c r="Q1943" i="7" s="1"/>
  <c r="N1944" i="7"/>
  <c r="Q1944" i="7" s="1"/>
  <c r="N1945" i="7"/>
  <c r="Q1945" i="7" s="1"/>
  <c r="N1946" i="7"/>
  <c r="Q1946" i="7" s="1"/>
  <c r="N1947" i="7"/>
  <c r="Q1947" i="7" s="1"/>
  <c r="N1948" i="7"/>
  <c r="Q1948" i="7" s="1"/>
  <c r="N1949" i="7"/>
  <c r="Q1949" i="7" s="1"/>
  <c r="N1950" i="7"/>
  <c r="Q1950" i="7" s="1"/>
  <c r="N1951" i="7"/>
  <c r="Q1951" i="7" s="1"/>
  <c r="N1952" i="7"/>
  <c r="Q1952" i="7" s="1"/>
  <c r="N1953" i="7"/>
  <c r="Q1953" i="7" s="1"/>
  <c r="N1954" i="7"/>
  <c r="Q1954" i="7" s="1"/>
  <c r="N1955" i="7"/>
  <c r="Q1955" i="7" s="1"/>
  <c r="N1956" i="7"/>
  <c r="Q1956" i="7" s="1"/>
  <c r="N1957" i="7"/>
  <c r="Q1957" i="7" s="1"/>
  <c r="N1958" i="7"/>
  <c r="Q1958" i="7" s="1"/>
  <c r="N1959" i="7"/>
  <c r="Q1959" i="7" s="1"/>
  <c r="N1960" i="7"/>
  <c r="Q1960" i="7" s="1"/>
  <c r="N1961" i="7"/>
  <c r="Q1961" i="7" s="1"/>
  <c r="N1962" i="7"/>
  <c r="Q1962" i="7" s="1"/>
  <c r="N1963" i="7"/>
  <c r="Q1963" i="7" s="1"/>
  <c r="N1964" i="7"/>
  <c r="Q1964" i="7" s="1"/>
  <c r="N1965" i="7"/>
  <c r="Q1965" i="7" s="1"/>
  <c r="N1966" i="7"/>
  <c r="Q1966" i="7" s="1"/>
  <c r="N1967" i="7"/>
  <c r="Q1967" i="7" s="1"/>
  <c r="N1968" i="7"/>
  <c r="Q1968" i="7" s="1"/>
  <c r="N1969" i="7"/>
  <c r="Q1969" i="7" s="1"/>
  <c r="N1970" i="7"/>
  <c r="Q1970" i="7" s="1"/>
  <c r="N1971" i="7"/>
  <c r="Q1971" i="7" s="1"/>
  <c r="N1972" i="7"/>
  <c r="Q1972" i="7" s="1"/>
  <c r="N1973" i="7"/>
  <c r="Q1973" i="7" s="1"/>
  <c r="N1974" i="7"/>
  <c r="Q1974" i="7" s="1"/>
  <c r="N1975" i="7"/>
  <c r="Q1975" i="7" s="1"/>
  <c r="N1976" i="7"/>
  <c r="Q1976" i="7" s="1"/>
  <c r="N1977" i="7"/>
  <c r="Q1977" i="7" s="1"/>
  <c r="N1978" i="7"/>
  <c r="Q1978" i="7" s="1"/>
  <c r="N1979" i="7"/>
  <c r="Q1979" i="7" s="1"/>
  <c r="N1980" i="7"/>
  <c r="Q1980" i="7" s="1"/>
  <c r="N1981" i="7"/>
  <c r="Q1981" i="7" s="1"/>
  <c r="N1982" i="7"/>
  <c r="Q1982" i="7" s="1"/>
  <c r="N1983" i="7"/>
  <c r="Q1983" i="7" s="1"/>
  <c r="N1984" i="7"/>
  <c r="Q1984" i="7" s="1"/>
  <c r="N1985" i="7"/>
  <c r="Q1985" i="7" s="1"/>
  <c r="N1986" i="7"/>
  <c r="Q1986" i="7" s="1"/>
  <c r="N1987" i="7"/>
  <c r="Q1987" i="7" s="1"/>
  <c r="N1988" i="7"/>
  <c r="Q1988" i="7" s="1"/>
  <c r="N1989" i="7"/>
  <c r="Q1989" i="7" s="1"/>
  <c r="N1990" i="7"/>
  <c r="Q1990" i="7" s="1"/>
  <c r="N1991" i="7"/>
  <c r="Q1991" i="7" s="1"/>
  <c r="N1992" i="7"/>
  <c r="Q1992" i="7" s="1"/>
  <c r="N1993" i="7"/>
  <c r="Q1993" i="7" s="1"/>
  <c r="N1994" i="7"/>
  <c r="Q1994" i="7" s="1"/>
  <c r="N1995" i="7"/>
  <c r="Q1995" i="7" s="1"/>
  <c r="N1996" i="7"/>
  <c r="Q1996" i="7" s="1"/>
  <c r="N1997" i="7"/>
  <c r="Q1997" i="7" s="1"/>
  <c r="N1998" i="7"/>
  <c r="Q1998" i="7" s="1"/>
  <c r="N1999" i="7"/>
  <c r="Q1999" i="7" s="1"/>
  <c r="N2000" i="7"/>
  <c r="Q2000" i="7" s="1"/>
  <c r="P11" i="7"/>
  <c r="O11" i="7"/>
  <c r="N11" i="7"/>
  <c r="Q11" i="7" s="1"/>
  <c r="P10" i="7"/>
  <c r="O10" i="7"/>
  <c r="N10" i="7"/>
  <c r="Q10" i="7" s="1"/>
  <c r="Q13" i="7" l="1"/>
  <c r="Q17" i="7"/>
  <c r="BE5" i="2"/>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663" i="7" l="1"/>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0" i="7" l="1"/>
  <c r="D5" i="2" l="1" a="1"/>
  <c r="D5" i="2" s="1"/>
  <c r="AL5" i="2" l="1"/>
  <c r="AJ5" i="2"/>
  <c r="I5" i="2"/>
  <c r="G2000" i="7"/>
  <c r="F2000" i="7"/>
  <c r="E2000" i="7"/>
  <c r="D2000" i="7"/>
  <c r="G1999" i="7"/>
  <c r="F1999" i="7"/>
  <c r="E1999" i="7"/>
  <c r="D1999" i="7"/>
  <c r="G1998" i="7"/>
  <c r="F1998" i="7"/>
  <c r="E1998" i="7"/>
  <c r="D1998" i="7"/>
  <c r="G1997" i="7"/>
  <c r="F1997" i="7"/>
  <c r="E1997" i="7"/>
  <c r="D1997" i="7"/>
  <c r="G1996" i="7"/>
  <c r="F1996" i="7"/>
  <c r="E1996" i="7"/>
  <c r="D1996" i="7"/>
  <c r="G1995" i="7"/>
  <c r="F1995" i="7"/>
  <c r="E1995" i="7"/>
  <c r="D1995" i="7"/>
  <c r="G1994" i="7"/>
  <c r="F1994" i="7"/>
  <c r="E1994" i="7"/>
  <c r="D1994" i="7"/>
  <c r="G1993" i="7"/>
  <c r="F1993" i="7"/>
  <c r="E1993" i="7"/>
  <c r="D1993" i="7"/>
  <c r="G1992" i="7"/>
  <c r="F1992" i="7"/>
  <c r="E1992" i="7"/>
  <c r="D1992" i="7"/>
  <c r="G1991" i="7"/>
  <c r="F1991" i="7"/>
  <c r="E1991" i="7"/>
  <c r="D1991" i="7"/>
  <c r="G1990" i="7"/>
  <c r="F1990" i="7"/>
  <c r="E1990" i="7"/>
  <c r="D1990" i="7"/>
  <c r="G1989" i="7"/>
  <c r="F1989" i="7"/>
  <c r="E1989" i="7"/>
  <c r="D1989" i="7"/>
  <c r="G1988" i="7"/>
  <c r="F1988" i="7"/>
  <c r="E1988" i="7"/>
  <c r="D1988" i="7"/>
  <c r="G1987" i="7"/>
  <c r="F1987" i="7"/>
  <c r="E1987" i="7"/>
  <c r="D1987" i="7"/>
  <c r="G1986" i="7"/>
  <c r="F1986" i="7"/>
  <c r="E1986" i="7"/>
  <c r="D1986" i="7"/>
  <c r="G1985" i="7"/>
  <c r="F1985" i="7"/>
  <c r="E1985" i="7"/>
  <c r="D1985" i="7"/>
  <c r="G1984" i="7"/>
  <c r="F1984" i="7"/>
  <c r="E1984" i="7"/>
  <c r="D1984" i="7"/>
  <c r="G1983" i="7"/>
  <c r="F1983" i="7"/>
  <c r="E1983" i="7"/>
  <c r="D1983" i="7"/>
  <c r="G1982" i="7"/>
  <c r="F1982" i="7"/>
  <c r="E1982" i="7"/>
  <c r="D1982" i="7"/>
  <c r="G1981" i="7"/>
  <c r="F1981" i="7"/>
  <c r="E1981" i="7"/>
  <c r="D1981" i="7"/>
  <c r="G1980" i="7"/>
  <c r="F1980" i="7"/>
  <c r="E1980" i="7"/>
  <c r="D1980" i="7"/>
  <c r="G1979" i="7"/>
  <c r="F1979" i="7"/>
  <c r="E1979" i="7"/>
  <c r="D1979" i="7"/>
  <c r="G1978" i="7"/>
  <c r="F1978" i="7"/>
  <c r="E1978" i="7"/>
  <c r="D1978" i="7"/>
  <c r="G1977" i="7"/>
  <c r="F1977" i="7"/>
  <c r="E1977" i="7"/>
  <c r="D1977" i="7"/>
  <c r="G1976" i="7"/>
  <c r="F1976" i="7"/>
  <c r="E1976" i="7"/>
  <c r="D1976" i="7"/>
  <c r="G1975" i="7"/>
  <c r="F1975" i="7"/>
  <c r="E1975" i="7"/>
  <c r="D1975" i="7"/>
  <c r="G1974" i="7"/>
  <c r="F1974" i="7"/>
  <c r="E1974" i="7"/>
  <c r="D1974" i="7"/>
  <c r="G1973" i="7"/>
  <c r="F1973" i="7"/>
  <c r="E1973" i="7"/>
  <c r="D1973" i="7"/>
  <c r="G1972" i="7"/>
  <c r="F1972" i="7"/>
  <c r="E1972" i="7"/>
  <c r="D1972" i="7"/>
  <c r="G1971" i="7"/>
  <c r="F1971" i="7"/>
  <c r="E1971" i="7"/>
  <c r="D1971" i="7"/>
  <c r="G1970" i="7"/>
  <c r="F1970" i="7"/>
  <c r="E1970" i="7"/>
  <c r="D1970" i="7"/>
  <c r="G1969" i="7"/>
  <c r="F1969" i="7"/>
  <c r="E1969" i="7"/>
  <c r="D1969" i="7"/>
  <c r="G1968" i="7"/>
  <c r="F1968" i="7"/>
  <c r="E1968" i="7"/>
  <c r="D1968" i="7"/>
  <c r="G1967" i="7"/>
  <c r="F1967" i="7"/>
  <c r="E1967" i="7"/>
  <c r="D1967" i="7"/>
  <c r="G1966" i="7"/>
  <c r="F1966" i="7"/>
  <c r="E1966" i="7"/>
  <c r="D1966" i="7"/>
  <c r="G1965" i="7"/>
  <c r="F1965" i="7"/>
  <c r="E1965" i="7"/>
  <c r="D1965" i="7"/>
  <c r="G1964" i="7"/>
  <c r="F1964" i="7"/>
  <c r="E1964" i="7"/>
  <c r="D1964" i="7"/>
  <c r="G1963" i="7"/>
  <c r="F1963" i="7"/>
  <c r="E1963" i="7"/>
  <c r="D1963" i="7"/>
  <c r="G1962" i="7"/>
  <c r="F1962" i="7"/>
  <c r="E1962" i="7"/>
  <c r="D1962" i="7"/>
  <c r="G1961" i="7"/>
  <c r="F1961" i="7"/>
  <c r="E1961" i="7"/>
  <c r="D1961" i="7"/>
  <c r="G1960" i="7"/>
  <c r="F1960" i="7"/>
  <c r="E1960" i="7"/>
  <c r="D1960" i="7"/>
  <c r="G1959" i="7"/>
  <c r="F1959" i="7"/>
  <c r="E1959" i="7"/>
  <c r="D1959" i="7"/>
  <c r="G1958" i="7"/>
  <c r="F1958" i="7"/>
  <c r="E1958" i="7"/>
  <c r="D1958" i="7"/>
  <c r="G1957" i="7"/>
  <c r="F1957" i="7"/>
  <c r="E1957" i="7"/>
  <c r="D1957" i="7"/>
  <c r="G1956" i="7"/>
  <c r="F1956" i="7"/>
  <c r="E1956" i="7"/>
  <c r="D1956" i="7"/>
  <c r="G1955" i="7"/>
  <c r="F1955" i="7"/>
  <c r="E1955" i="7"/>
  <c r="D1955" i="7"/>
  <c r="G1954" i="7"/>
  <c r="F1954" i="7"/>
  <c r="E1954" i="7"/>
  <c r="D1954" i="7"/>
  <c r="G1953" i="7"/>
  <c r="F1953" i="7"/>
  <c r="E1953" i="7"/>
  <c r="D1953" i="7"/>
  <c r="G1952" i="7"/>
  <c r="F1952" i="7"/>
  <c r="E1952" i="7"/>
  <c r="D1952" i="7"/>
  <c r="G1951" i="7"/>
  <c r="F1951" i="7"/>
  <c r="E1951" i="7"/>
  <c r="D1951" i="7"/>
  <c r="G1950" i="7"/>
  <c r="F1950" i="7"/>
  <c r="E1950" i="7"/>
  <c r="D1950" i="7"/>
  <c r="G1949" i="7"/>
  <c r="F1949" i="7"/>
  <c r="E1949" i="7"/>
  <c r="D1949" i="7"/>
  <c r="G1948" i="7"/>
  <c r="F1948" i="7"/>
  <c r="E1948" i="7"/>
  <c r="D1948" i="7"/>
  <c r="G1947" i="7"/>
  <c r="F1947" i="7"/>
  <c r="E1947" i="7"/>
  <c r="D1947" i="7"/>
  <c r="G1946" i="7"/>
  <c r="F1946" i="7"/>
  <c r="E1946" i="7"/>
  <c r="D1946" i="7"/>
  <c r="G1945" i="7"/>
  <c r="F1945" i="7"/>
  <c r="E1945" i="7"/>
  <c r="D1945" i="7"/>
  <c r="G1944" i="7"/>
  <c r="F1944" i="7"/>
  <c r="E1944" i="7"/>
  <c r="D1944" i="7"/>
  <c r="G1943" i="7"/>
  <c r="F1943" i="7"/>
  <c r="E1943" i="7"/>
  <c r="D1943" i="7"/>
  <c r="G1942" i="7"/>
  <c r="F1942" i="7"/>
  <c r="E1942" i="7"/>
  <c r="D1942" i="7"/>
  <c r="G1941" i="7"/>
  <c r="F1941" i="7"/>
  <c r="E1941" i="7"/>
  <c r="D1941" i="7"/>
  <c r="G1940" i="7"/>
  <c r="F1940" i="7"/>
  <c r="E1940" i="7"/>
  <c r="D1940" i="7"/>
  <c r="G1939" i="7"/>
  <c r="F1939" i="7"/>
  <c r="E1939" i="7"/>
  <c r="D1939" i="7"/>
  <c r="G1938" i="7"/>
  <c r="F1938" i="7"/>
  <c r="E1938" i="7"/>
  <c r="D1938" i="7"/>
  <c r="G1937" i="7"/>
  <c r="F1937" i="7"/>
  <c r="E1937" i="7"/>
  <c r="D1937" i="7"/>
  <c r="G1936" i="7"/>
  <c r="F1936" i="7"/>
  <c r="E1936" i="7"/>
  <c r="D1936" i="7"/>
  <c r="G1935" i="7"/>
  <c r="F1935" i="7"/>
  <c r="E1935" i="7"/>
  <c r="D1935" i="7"/>
  <c r="G1934" i="7"/>
  <c r="F1934" i="7"/>
  <c r="E1934" i="7"/>
  <c r="D1934" i="7"/>
  <c r="G1933" i="7"/>
  <c r="F1933" i="7"/>
  <c r="E1933" i="7"/>
  <c r="D1933" i="7"/>
  <c r="G1932" i="7"/>
  <c r="F1932" i="7"/>
  <c r="E1932" i="7"/>
  <c r="D1932" i="7"/>
  <c r="G1931" i="7"/>
  <c r="F1931" i="7"/>
  <c r="E1931" i="7"/>
  <c r="D1931" i="7"/>
  <c r="G1930" i="7"/>
  <c r="F1930" i="7"/>
  <c r="E1930" i="7"/>
  <c r="D1930" i="7"/>
  <c r="G1929" i="7"/>
  <c r="F1929" i="7"/>
  <c r="E1929" i="7"/>
  <c r="D1929" i="7"/>
  <c r="G1928" i="7"/>
  <c r="F1928" i="7"/>
  <c r="E1928" i="7"/>
  <c r="D1928" i="7"/>
  <c r="G1927" i="7"/>
  <c r="F1927" i="7"/>
  <c r="E1927" i="7"/>
  <c r="D1927" i="7"/>
  <c r="G1926" i="7"/>
  <c r="F1926" i="7"/>
  <c r="E1926" i="7"/>
  <c r="D1926" i="7"/>
  <c r="G1925" i="7"/>
  <c r="F1925" i="7"/>
  <c r="E1925" i="7"/>
  <c r="D1925" i="7"/>
  <c r="G1924" i="7"/>
  <c r="F1924" i="7"/>
  <c r="E1924" i="7"/>
  <c r="D1924" i="7"/>
  <c r="G1923" i="7"/>
  <c r="F1923" i="7"/>
  <c r="E1923" i="7"/>
  <c r="D1923" i="7"/>
  <c r="G1922" i="7"/>
  <c r="F1922" i="7"/>
  <c r="E1922" i="7"/>
  <c r="D1922" i="7"/>
  <c r="G1921" i="7"/>
  <c r="F1921" i="7"/>
  <c r="E1921" i="7"/>
  <c r="D1921" i="7"/>
  <c r="G1920" i="7"/>
  <c r="F1920" i="7"/>
  <c r="E1920" i="7"/>
  <c r="D1920" i="7"/>
  <c r="G1919" i="7"/>
  <c r="F1919" i="7"/>
  <c r="E1919" i="7"/>
  <c r="D1919" i="7"/>
  <c r="G1918" i="7"/>
  <c r="F1918" i="7"/>
  <c r="E1918" i="7"/>
  <c r="D1918" i="7"/>
  <c r="G1917" i="7"/>
  <c r="F1917" i="7"/>
  <c r="E1917" i="7"/>
  <c r="D1917" i="7"/>
  <c r="G1916" i="7"/>
  <c r="F1916" i="7"/>
  <c r="E1916" i="7"/>
  <c r="D1916" i="7"/>
  <c r="G1915" i="7"/>
  <c r="F1915" i="7"/>
  <c r="E1915" i="7"/>
  <c r="D1915" i="7"/>
  <c r="G1914" i="7"/>
  <c r="F1914" i="7"/>
  <c r="E1914" i="7"/>
  <c r="D1914" i="7"/>
  <c r="G1913" i="7"/>
  <c r="F1913" i="7"/>
  <c r="E1913" i="7"/>
  <c r="D1913" i="7"/>
  <c r="G1912" i="7"/>
  <c r="F1912" i="7"/>
  <c r="E1912" i="7"/>
  <c r="D1912" i="7"/>
  <c r="G1911" i="7"/>
  <c r="F1911" i="7"/>
  <c r="E1911" i="7"/>
  <c r="D1911" i="7"/>
  <c r="G1910" i="7"/>
  <c r="F1910" i="7"/>
  <c r="E1910" i="7"/>
  <c r="D1910" i="7"/>
  <c r="G1909" i="7"/>
  <c r="F1909" i="7"/>
  <c r="E1909" i="7"/>
  <c r="D1909" i="7"/>
  <c r="G1908" i="7"/>
  <c r="F1908" i="7"/>
  <c r="E1908" i="7"/>
  <c r="D1908" i="7"/>
  <c r="G1907" i="7"/>
  <c r="F1907" i="7"/>
  <c r="E1907" i="7"/>
  <c r="D1907" i="7"/>
  <c r="G1906" i="7"/>
  <c r="F1906" i="7"/>
  <c r="E1906" i="7"/>
  <c r="D1906" i="7"/>
  <c r="G1905" i="7"/>
  <c r="F1905" i="7"/>
  <c r="E1905" i="7"/>
  <c r="D1905" i="7"/>
  <c r="G1904" i="7"/>
  <c r="F1904" i="7"/>
  <c r="E1904" i="7"/>
  <c r="D1904" i="7"/>
  <c r="G1903" i="7"/>
  <c r="F1903" i="7"/>
  <c r="E1903" i="7"/>
  <c r="D1903" i="7"/>
  <c r="G1902" i="7"/>
  <c r="F1902" i="7"/>
  <c r="E1902" i="7"/>
  <c r="D1902" i="7"/>
  <c r="G1901" i="7"/>
  <c r="F1901" i="7"/>
  <c r="E1901" i="7"/>
  <c r="D1901" i="7"/>
  <c r="G1900" i="7"/>
  <c r="F1900" i="7"/>
  <c r="E1900" i="7"/>
  <c r="D1900" i="7"/>
  <c r="G1899" i="7"/>
  <c r="F1899" i="7"/>
  <c r="E1899" i="7"/>
  <c r="D1899" i="7"/>
  <c r="G1898" i="7"/>
  <c r="F1898" i="7"/>
  <c r="E1898" i="7"/>
  <c r="D1898" i="7"/>
  <c r="G1897" i="7"/>
  <c r="F1897" i="7"/>
  <c r="E1897" i="7"/>
  <c r="D1897" i="7"/>
  <c r="G1896" i="7"/>
  <c r="F1896" i="7"/>
  <c r="E1896" i="7"/>
  <c r="D1896" i="7"/>
  <c r="G1895" i="7"/>
  <c r="F1895" i="7"/>
  <c r="E1895" i="7"/>
  <c r="D1895" i="7"/>
  <c r="G1894" i="7"/>
  <c r="F1894" i="7"/>
  <c r="E1894" i="7"/>
  <c r="D1894" i="7"/>
  <c r="G1893" i="7"/>
  <c r="F1893" i="7"/>
  <c r="E1893" i="7"/>
  <c r="D1893" i="7"/>
  <c r="G1892" i="7"/>
  <c r="F1892" i="7"/>
  <c r="E1892" i="7"/>
  <c r="D1892" i="7"/>
  <c r="G1891" i="7"/>
  <c r="F1891" i="7"/>
  <c r="E1891" i="7"/>
  <c r="D1891" i="7"/>
  <c r="G1890" i="7"/>
  <c r="F1890" i="7"/>
  <c r="E1890" i="7"/>
  <c r="D1890" i="7"/>
  <c r="G1889" i="7"/>
  <c r="F1889" i="7"/>
  <c r="E1889" i="7"/>
  <c r="D1889" i="7"/>
  <c r="G1888" i="7"/>
  <c r="F1888" i="7"/>
  <c r="E1888" i="7"/>
  <c r="D1888" i="7"/>
  <c r="G1887" i="7"/>
  <c r="F1887" i="7"/>
  <c r="E1887" i="7"/>
  <c r="D1887" i="7"/>
  <c r="G1886" i="7"/>
  <c r="F1886" i="7"/>
  <c r="E1886" i="7"/>
  <c r="D1886" i="7"/>
  <c r="G1885" i="7"/>
  <c r="F1885" i="7"/>
  <c r="E1885" i="7"/>
  <c r="D1885" i="7"/>
  <c r="G1884" i="7"/>
  <c r="F1884" i="7"/>
  <c r="E1884" i="7"/>
  <c r="D1884" i="7"/>
  <c r="G1883" i="7"/>
  <c r="F1883" i="7"/>
  <c r="E1883" i="7"/>
  <c r="D1883" i="7"/>
  <c r="G1882" i="7"/>
  <c r="F1882" i="7"/>
  <c r="E1882" i="7"/>
  <c r="D1882" i="7"/>
  <c r="G1881" i="7"/>
  <c r="F1881" i="7"/>
  <c r="E1881" i="7"/>
  <c r="D1881" i="7"/>
  <c r="G1880" i="7"/>
  <c r="F1880" i="7"/>
  <c r="E1880" i="7"/>
  <c r="D1880" i="7"/>
  <c r="G1879" i="7"/>
  <c r="F1879" i="7"/>
  <c r="E1879" i="7"/>
  <c r="D1879" i="7"/>
  <c r="G1878" i="7"/>
  <c r="F1878" i="7"/>
  <c r="E1878" i="7"/>
  <c r="D1878" i="7"/>
  <c r="G1877" i="7"/>
  <c r="F1877" i="7"/>
  <c r="E1877" i="7"/>
  <c r="D1877" i="7"/>
  <c r="G1876" i="7"/>
  <c r="F1876" i="7"/>
  <c r="E1876" i="7"/>
  <c r="D1876" i="7"/>
  <c r="G1875" i="7"/>
  <c r="F1875" i="7"/>
  <c r="E1875" i="7"/>
  <c r="D1875" i="7"/>
  <c r="G1874" i="7"/>
  <c r="F1874" i="7"/>
  <c r="E1874" i="7"/>
  <c r="D1874" i="7"/>
  <c r="G1873" i="7"/>
  <c r="F1873" i="7"/>
  <c r="E1873" i="7"/>
  <c r="D1873" i="7"/>
  <c r="G1872" i="7"/>
  <c r="F1872" i="7"/>
  <c r="E1872" i="7"/>
  <c r="D1872" i="7"/>
  <c r="G1871" i="7"/>
  <c r="F1871" i="7"/>
  <c r="E1871" i="7"/>
  <c r="D1871" i="7"/>
  <c r="G1870" i="7"/>
  <c r="F1870" i="7"/>
  <c r="E1870" i="7"/>
  <c r="D1870" i="7"/>
  <c r="G1869" i="7"/>
  <c r="F1869" i="7"/>
  <c r="E1869" i="7"/>
  <c r="D1869" i="7"/>
  <c r="G1868" i="7"/>
  <c r="F1868" i="7"/>
  <c r="E1868" i="7"/>
  <c r="D1868" i="7"/>
  <c r="G1867" i="7"/>
  <c r="F1867" i="7"/>
  <c r="E1867" i="7"/>
  <c r="D1867" i="7"/>
  <c r="G1866" i="7"/>
  <c r="F1866" i="7"/>
  <c r="E1866" i="7"/>
  <c r="D1866" i="7"/>
  <c r="G1865" i="7"/>
  <c r="F1865" i="7"/>
  <c r="E1865" i="7"/>
  <c r="D1865" i="7"/>
  <c r="G1864" i="7"/>
  <c r="F1864" i="7"/>
  <c r="E1864" i="7"/>
  <c r="D1864" i="7"/>
  <c r="G1863" i="7"/>
  <c r="F1863" i="7"/>
  <c r="E1863" i="7"/>
  <c r="D1863" i="7"/>
  <c r="G1862" i="7"/>
  <c r="F1862" i="7"/>
  <c r="E1862" i="7"/>
  <c r="D1862" i="7"/>
  <c r="G1861" i="7"/>
  <c r="F1861" i="7"/>
  <c r="E1861" i="7"/>
  <c r="D1861" i="7"/>
  <c r="G1860" i="7"/>
  <c r="F1860" i="7"/>
  <c r="E1860" i="7"/>
  <c r="D1860" i="7"/>
  <c r="G1859" i="7"/>
  <c r="F1859" i="7"/>
  <c r="E1859" i="7"/>
  <c r="D1859" i="7"/>
  <c r="G1858" i="7"/>
  <c r="F1858" i="7"/>
  <c r="E1858" i="7"/>
  <c r="D1858" i="7"/>
  <c r="G1857" i="7"/>
  <c r="F1857" i="7"/>
  <c r="E1857" i="7"/>
  <c r="D1857" i="7"/>
  <c r="G1856" i="7"/>
  <c r="F1856" i="7"/>
  <c r="E1856" i="7"/>
  <c r="D1856" i="7"/>
  <c r="G1855" i="7"/>
  <c r="F1855" i="7"/>
  <c r="E1855" i="7"/>
  <c r="D1855" i="7"/>
  <c r="G1854" i="7"/>
  <c r="F1854" i="7"/>
  <c r="E1854" i="7"/>
  <c r="D1854" i="7"/>
  <c r="G1853" i="7"/>
  <c r="F1853" i="7"/>
  <c r="E1853" i="7"/>
  <c r="D1853" i="7"/>
  <c r="G1852" i="7"/>
  <c r="F1852" i="7"/>
  <c r="E1852" i="7"/>
  <c r="D1852" i="7"/>
  <c r="G1851" i="7"/>
  <c r="F1851" i="7"/>
  <c r="E1851" i="7"/>
  <c r="D1851" i="7"/>
  <c r="G1850" i="7"/>
  <c r="F1850" i="7"/>
  <c r="H1850" i="7" s="1"/>
  <c r="E1850" i="7"/>
  <c r="D1850" i="7"/>
  <c r="G1849" i="7"/>
  <c r="F1849" i="7"/>
  <c r="E1849" i="7"/>
  <c r="D1849" i="7"/>
  <c r="G1848" i="7"/>
  <c r="F1848" i="7"/>
  <c r="E1848" i="7"/>
  <c r="D1848" i="7"/>
  <c r="G1847" i="7"/>
  <c r="F1847" i="7"/>
  <c r="H1847" i="7" s="1"/>
  <c r="E1847" i="7"/>
  <c r="D1847" i="7"/>
  <c r="G1846" i="7"/>
  <c r="F1846" i="7"/>
  <c r="E1846" i="7"/>
  <c r="D1846" i="7"/>
  <c r="G1845" i="7"/>
  <c r="F1845" i="7"/>
  <c r="E1845" i="7"/>
  <c r="D1845" i="7"/>
  <c r="G1844" i="7"/>
  <c r="F1844" i="7"/>
  <c r="E1844" i="7"/>
  <c r="D1844" i="7"/>
  <c r="G1843" i="7"/>
  <c r="F1843" i="7"/>
  <c r="E1843" i="7"/>
  <c r="D1843" i="7"/>
  <c r="G1842" i="7"/>
  <c r="F1842" i="7"/>
  <c r="E1842" i="7"/>
  <c r="D1842" i="7"/>
  <c r="G1841" i="7"/>
  <c r="F1841" i="7"/>
  <c r="H1841" i="7" s="1"/>
  <c r="E1841" i="7"/>
  <c r="D1841" i="7"/>
  <c r="G1840" i="7"/>
  <c r="F1840" i="7"/>
  <c r="E1840" i="7"/>
  <c r="D1840" i="7"/>
  <c r="G1839" i="7"/>
  <c r="F1839" i="7"/>
  <c r="E1839" i="7"/>
  <c r="D1839" i="7"/>
  <c r="G1838" i="7"/>
  <c r="F1838" i="7"/>
  <c r="H1838" i="7" s="1"/>
  <c r="E1838" i="7"/>
  <c r="D1838" i="7"/>
  <c r="G1837" i="7"/>
  <c r="F1837" i="7"/>
  <c r="E1837" i="7"/>
  <c r="D1837" i="7"/>
  <c r="G1836" i="7"/>
  <c r="F1836" i="7"/>
  <c r="E1836" i="7"/>
  <c r="D1836" i="7"/>
  <c r="G1835" i="7"/>
  <c r="F1835" i="7"/>
  <c r="E1835" i="7"/>
  <c r="D1835" i="7"/>
  <c r="G1834" i="7"/>
  <c r="F1834" i="7"/>
  <c r="E1834" i="7"/>
  <c r="D1834" i="7"/>
  <c r="G1833" i="7"/>
  <c r="F1833" i="7"/>
  <c r="E1833" i="7"/>
  <c r="D1833" i="7"/>
  <c r="G1832" i="7"/>
  <c r="F1832" i="7"/>
  <c r="E1832" i="7"/>
  <c r="D1832" i="7"/>
  <c r="G1831" i="7"/>
  <c r="F1831" i="7"/>
  <c r="E1831" i="7"/>
  <c r="D1831" i="7"/>
  <c r="G1830" i="7"/>
  <c r="F1830" i="7"/>
  <c r="E1830" i="7"/>
  <c r="D1830" i="7"/>
  <c r="G1829" i="7"/>
  <c r="F1829" i="7"/>
  <c r="H1829" i="7" s="1"/>
  <c r="E1829" i="7"/>
  <c r="D1829" i="7"/>
  <c r="G1828" i="7"/>
  <c r="F1828" i="7"/>
  <c r="E1828" i="7"/>
  <c r="D1828" i="7"/>
  <c r="G1827" i="7"/>
  <c r="F1827" i="7"/>
  <c r="H1827" i="7" s="1"/>
  <c r="E1827" i="7"/>
  <c r="D1827" i="7"/>
  <c r="G1826" i="7"/>
  <c r="F1826" i="7"/>
  <c r="E1826" i="7"/>
  <c r="D1826" i="7"/>
  <c r="G1825" i="7"/>
  <c r="F1825" i="7"/>
  <c r="H1825" i="7" s="1"/>
  <c r="E1825" i="7"/>
  <c r="D1825" i="7"/>
  <c r="G1824" i="7"/>
  <c r="F1824" i="7"/>
  <c r="E1824" i="7"/>
  <c r="D1824" i="7"/>
  <c r="G1823" i="7"/>
  <c r="F1823" i="7"/>
  <c r="E1823" i="7"/>
  <c r="D1823" i="7"/>
  <c r="G1822" i="7"/>
  <c r="F1822" i="7"/>
  <c r="E1822" i="7"/>
  <c r="D1822" i="7"/>
  <c r="G1821" i="7"/>
  <c r="F1821" i="7"/>
  <c r="E1821" i="7"/>
  <c r="D1821" i="7"/>
  <c r="G1820" i="7"/>
  <c r="F1820" i="7"/>
  <c r="E1820" i="7"/>
  <c r="D1820" i="7"/>
  <c r="G1819" i="7"/>
  <c r="F1819" i="7"/>
  <c r="E1819" i="7"/>
  <c r="D1819" i="7"/>
  <c r="G1818" i="7"/>
  <c r="F1818" i="7"/>
  <c r="E1818" i="7"/>
  <c r="D1818" i="7"/>
  <c r="G1817" i="7"/>
  <c r="F1817" i="7"/>
  <c r="E1817" i="7"/>
  <c r="D1817" i="7"/>
  <c r="G1816" i="7"/>
  <c r="F1816" i="7"/>
  <c r="E1816" i="7"/>
  <c r="D1816" i="7"/>
  <c r="G1815" i="7"/>
  <c r="F1815" i="7"/>
  <c r="E1815" i="7"/>
  <c r="D1815" i="7"/>
  <c r="G1814" i="7"/>
  <c r="F1814" i="7"/>
  <c r="E1814" i="7"/>
  <c r="D1814" i="7"/>
  <c r="G1813" i="7"/>
  <c r="F1813" i="7"/>
  <c r="E1813" i="7"/>
  <c r="D1813" i="7"/>
  <c r="G1812" i="7"/>
  <c r="F1812" i="7"/>
  <c r="E1812" i="7"/>
  <c r="D1812" i="7"/>
  <c r="G1811" i="7"/>
  <c r="F1811" i="7"/>
  <c r="E1811" i="7"/>
  <c r="D1811" i="7"/>
  <c r="G1810" i="7"/>
  <c r="F1810" i="7"/>
  <c r="E1810" i="7"/>
  <c r="D1810" i="7"/>
  <c r="G1809" i="7"/>
  <c r="F1809" i="7"/>
  <c r="E1809" i="7"/>
  <c r="D1809" i="7"/>
  <c r="G1808" i="7"/>
  <c r="F1808" i="7"/>
  <c r="E1808" i="7"/>
  <c r="D1808" i="7"/>
  <c r="G1807" i="7"/>
  <c r="F1807" i="7"/>
  <c r="E1807" i="7"/>
  <c r="D1807" i="7"/>
  <c r="G1806" i="7"/>
  <c r="F1806" i="7"/>
  <c r="E1806" i="7"/>
  <c r="D1806" i="7"/>
  <c r="G1805" i="7"/>
  <c r="F1805" i="7"/>
  <c r="E1805" i="7"/>
  <c r="D1805" i="7"/>
  <c r="G1804" i="7"/>
  <c r="F1804" i="7"/>
  <c r="E1804" i="7"/>
  <c r="D1804" i="7"/>
  <c r="G1803" i="7"/>
  <c r="F1803" i="7"/>
  <c r="E1803" i="7"/>
  <c r="D1803" i="7"/>
  <c r="G1802" i="7"/>
  <c r="F1802" i="7"/>
  <c r="E1802" i="7"/>
  <c r="D1802" i="7"/>
  <c r="G1801" i="7"/>
  <c r="F1801" i="7"/>
  <c r="E1801" i="7"/>
  <c r="D1801" i="7"/>
  <c r="G1800" i="7"/>
  <c r="F1800" i="7"/>
  <c r="E1800" i="7"/>
  <c r="D1800" i="7"/>
  <c r="G1799" i="7"/>
  <c r="F1799" i="7"/>
  <c r="E1799" i="7"/>
  <c r="D1799" i="7"/>
  <c r="G1798" i="7"/>
  <c r="F1798" i="7"/>
  <c r="E1798" i="7"/>
  <c r="D1798" i="7"/>
  <c r="G1797" i="7"/>
  <c r="F1797" i="7"/>
  <c r="E1797" i="7"/>
  <c r="D1797" i="7"/>
  <c r="G1796" i="7"/>
  <c r="F1796" i="7"/>
  <c r="E1796" i="7"/>
  <c r="D1796" i="7"/>
  <c r="G1795" i="7"/>
  <c r="F1795" i="7"/>
  <c r="E1795" i="7"/>
  <c r="D1795" i="7"/>
  <c r="G1794" i="7"/>
  <c r="F1794" i="7"/>
  <c r="E1794" i="7"/>
  <c r="D1794" i="7"/>
  <c r="G1793" i="7"/>
  <c r="F1793" i="7"/>
  <c r="E1793" i="7"/>
  <c r="D1793" i="7"/>
  <c r="G1792" i="7"/>
  <c r="F1792" i="7"/>
  <c r="E1792" i="7"/>
  <c r="D1792" i="7"/>
  <c r="G1791" i="7"/>
  <c r="F1791" i="7"/>
  <c r="E1791" i="7"/>
  <c r="D1791" i="7"/>
  <c r="G1790" i="7"/>
  <c r="F1790" i="7"/>
  <c r="E1790" i="7"/>
  <c r="D1790" i="7"/>
  <c r="G1789" i="7"/>
  <c r="F1789" i="7"/>
  <c r="E1789" i="7"/>
  <c r="D1789" i="7"/>
  <c r="G1788" i="7"/>
  <c r="F1788" i="7"/>
  <c r="E1788" i="7"/>
  <c r="D1788" i="7"/>
  <c r="G1787" i="7"/>
  <c r="F1787" i="7"/>
  <c r="E1787" i="7"/>
  <c r="D1787" i="7"/>
  <c r="G1786" i="7"/>
  <c r="F1786" i="7"/>
  <c r="E1786" i="7"/>
  <c r="D1786" i="7"/>
  <c r="G1785" i="7"/>
  <c r="F1785" i="7"/>
  <c r="E1785" i="7"/>
  <c r="D1785" i="7"/>
  <c r="G1784" i="7"/>
  <c r="F1784" i="7"/>
  <c r="E1784" i="7"/>
  <c r="D1784" i="7"/>
  <c r="G1783" i="7"/>
  <c r="F1783" i="7"/>
  <c r="E1783" i="7"/>
  <c r="D1783" i="7"/>
  <c r="G1782" i="7"/>
  <c r="F1782" i="7"/>
  <c r="E1782" i="7"/>
  <c r="D1782" i="7"/>
  <c r="G1781" i="7"/>
  <c r="F1781" i="7"/>
  <c r="E1781" i="7"/>
  <c r="D1781" i="7"/>
  <c r="G1780" i="7"/>
  <c r="F1780" i="7"/>
  <c r="E1780" i="7"/>
  <c r="D1780" i="7"/>
  <c r="G1779" i="7"/>
  <c r="F1779" i="7"/>
  <c r="E1779" i="7"/>
  <c r="D1779" i="7"/>
  <c r="G1778" i="7"/>
  <c r="F1778" i="7"/>
  <c r="E1778" i="7"/>
  <c r="D1778" i="7"/>
  <c r="G1777" i="7"/>
  <c r="F1777" i="7"/>
  <c r="E1777" i="7"/>
  <c r="D1777" i="7"/>
  <c r="G1776" i="7"/>
  <c r="F1776" i="7"/>
  <c r="E1776" i="7"/>
  <c r="D1776" i="7"/>
  <c r="G1775" i="7"/>
  <c r="F1775" i="7"/>
  <c r="E1775" i="7"/>
  <c r="D1775" i="7"/>
  <c r="G1774" i="7"/>
  <c r="F1774" i="7"/>
  <c r="E1774" i="7"/>
  <c r="D1774" i="7"/>
  <c r="G1773" i="7"/>
  <c r="F1773" i="7"/>
  <c r="E1773" i="7"/>
  <c r="D1773" i="7"/>
  <c r="G1772" i="7"/>
  <c r="F1772" i="7"/>
  <c r="E1772" i="7"/>
  <c r="D1772" i="7"/>
  <c r="G1771" i="7"/>
  <c r="F1771" i="7"/>
  <c r="E1771" i="7"/>
  <c r="D1771" i="7"/>
  <c r="G1770" i="7"/>
  <c r="F1770" i="7"/>
  <c r="E1770" i="7"/>
  <c r="D1770" i="7"/>
  <c r="G1769" i="7"/>
  <c r="F1769" i="7"/>
  <c r="E1769" i="7"/>
  <c r="D1769" i="7"/>
  <c r="G1768" i="7"/>
  <c r="F1768" i="7"/>
  <c r="E1768" i="7"/>
  <c r="D1768" i="7"/>
  <c r="G1767" i="7"/>
  <c r="F1767" i="7"/>
  <c r="E1767" i="7"/>
  <c r="D1767" i="7"/>
  <c r="G1766" i="7"/>
  <c r="F1766" i="7"/>
  <c r="E1766" i="7"/>
  <c r="D1766" i="7"/>
  <c r="G1765" i="7"/>
  <c r="F1765" i="7"/>
  <c r="E1765" i="7"/>
  <c r="D1765" i="7"/>
  <c r="G1764" i="7"/>
  <c r="F1764" i="7"/>
  <c r="E1764" i="7"/>
  <c r="D1764" i="7"/>
  <c r="G1763" i="7"/>
  <c r="F1763" i="7"/>
  <c r="E1763" i="7"/>
  <c r="D1763" i="7"/>
  <c r="G1762" i="7"/>
  <c r="F1762" i="7"/>
  <c r="E1762" i="7"/>
  <c r="D1762" i="7"/>
  <c r="G1761" i="7"/>
  <c r="F1761" i="7"/>
  <c r="E1761" i="7"/>
  <c r="D1761" i="7"/>
  <c r="G1760" i="7"/>
  <c r="F1760" i="7"/>
  <c r="E1760" i="7"/>
  <c r="D1760" i="7"/>
  <c r="G1759" i="7"/>
  <c r="F1759" i="7"/>
  <c r="E1759" i="7"/>
  <c r="D1759" i="7"/>
  <c r="G1758" i="7"/>
  <c r="F1758" i="7"/>
  <c r="E1758" i="7"/>
  <c r="D1758" i="7"/>
  <c r="G1757" i="7"/>
  <c r="F1757" i="7"/>
  <c r="E1757" i="7"/>
  <c r="D1757" i="7"/>
  <c r="G1756" i="7"/>
  <c r="F1756" i="7"/>
  <c r="E1756" i="7"/>
  <c r="D1756" i="7"/>
  <c r="G1755" i="7"/>
  <c r="F1755" i="7"/>
  <c r="E1755" i="7"/>
  <c r="D1755" i="7"/>
  <c r="G1754" i="7"/>
  <c r="F1754" i="7"/>
  <c r="E1754" i="7"/>
  <c r="D1754" i="7"/>
  <c r="G1753" i="7"/>
  <c r="F1753" i="7"/>
  <c r="E1753" i="7"/>
  <c r="D1753" i="7"/>
  <c r="G1752" i="7"/>
  <c r="F1752" i="7"/>
  <c r="E1752" i="7"/>
  <c r="D1752" i="7"/>
  <c r="G1751" i="7"/>
  <c r="F1751" i="7"/>
  <c r="E1751" i="7"/>
  <c r="D1751" i="7"/>
  <c r="G1750" i="7"/>
  <c r="F1750" i="7"/>
  <c r="E1750" i="7"/>
  <c r="D1750" i="7"/>
  <c r="G1749" i="7"/>
  <c r="F1749" i="7"/>
  <c r="E1749" i="7"/>
  <c r="D1749" i="7"/>
  <c r="G1748" i="7"/>
  <c r="F1748" i="7"/>
  <c r="E1748" i="7"/>
  <c r="D1748" i="7"/>
  <c r="G1747" i="7"/>
  <c r="F1747" i="7"/>
  <c r="E1747" i="7"/>
  <c r="D1747" i="7"/>
  <c r="G1746" i="7"/>
  <c r="F1746" i="7"/>
  <c r="E1746" i="7"/>
  <c r="D1746" i="7"/>
  <c r="G1745" i="7"/>
  <c r="F1745" i="7"/>
  <c r="E1745" i="7"/>
  <c r="D1745" i="7"/>
  <c r="G1744" i="7"/>
  <c r="F1744" i="7"/>
  <c r="E1744" i="7"/>
  <c r="D1744" i="7"/>
  <c r="G1743" i="7"/>
  <c r="F1743" i="7"/>
  <c r="E1743" i="7"/>
  <c r="D1743" i="7"/>
  <c r="G1742" i="7"/>
  <c r="F1742" i="7"/>
  <c r="E1742" i="7"/>
  <c r="D1742" i="7"/>
  <c r="G1741" i="7"/>
  <c r="F1741" i="7"/>
  <c r="E1741" i="7"/>
  <c r="D1741" i="7"/>
  <c r="G1740" i="7"/>
  <c r="F1740" i="7"/>
  <c r="E1740" i="7"/>
  <c r="D1740" i="7"/>
  <c r="G1739" i="7"/>
  <c r="F1739" i="7"/>
  <c r="E1739" i="7"/>
  <c r="D1739" i="7"/>
  <c r="G1738" i="7"/>
  <c r="F1738" i="7"/>
  <c r="E1738" i="7"/>
  <c r="D1738" i="7"/>
  <c r="G1737" i="7"/>
  <c r="F1737" i="7"/>
  <c r="E1737" i="7"/>
  <c r="D1737" i="7"/>
  <c r="G1736" i="7"/>
  <c r="F1736" i="7"/>
  <c r="E1736" i="7"/>
  <c r="D1736" i="7"/>
  <c r="G1735" i="7"/>
  <c r="F1735" i="7"/>
  <c r="E1735" i="7"/>
  <c r="D1735" i="7"/>
  <c r="G1734" i="7"/>
  <c r="F1734" i="7"/>
  <c r="E1734" i="7"/>
  <c r="D1734" i="7"/>
  <c r="G1733" i="7"/>
  <c r="F1733" i="7"/>
  <c r="E1733" i="7"/>
  <c r="D1733" i="7"/>
  <c r="G1732" i="7"/>
  <c r="F1732" i="7"/>
  <c r="E1732" i="7"/>
  <c r="D1732" i="7"/>
  <c r="G1731" i="7"/>
  <c r="F1731" i="7"/>
  <c r="E1731" i="7"/>
  <c r="D1731" i="7"/>
  <c r="G1730" i="7"/>
  <c r="F1730" i="7"/>
  <c r="E1730" i="7"/>
  <c r="D1730" i="7"/>
  <c r="G1729" i="7"/>
  <c r="F1729" i="7"/>
  <c r="E1729" i="7"/>
  <c r="D1729" i="7"/>
  <c r="G1728" i="7"/>
  <c r="F1728" i="7"/>
  <c r="E1728" i="7"/>
  <c r="D1728" i="7"/>
  <c r="G1727" i="7"/>
  <c r="F1727" i="7"/>
  <c r="E1727" i="7"/>
  <c r="D1727" i="7"/>
  <c r="G1726" i="7"/>
  <c r="F1726" i="7"/>
  <c r="E1726" i="7"/>
  <c r="D1726" i="7"/>
  <c r="G1725" i="7"/>
  <c r="F1725" i="7"/>
  <c r="E1725" i="7"/>
  <c r="D1725" i="7"/>
  <c r="G1724" i="7"/>
  <c r="F1724" i="7"/>
  <c r="E1724" i="7"/>
  <c r="D1724" i="7"/>
  <c r="G1723" i="7"/>
  <c r="F1723" i="7"/>
  <c r="E1723" i="7"/>
  <c r="D1723" i="7"/>
  <c r="G1722" i="7"/>
  <c r="F1722" i="7"/>
  <c r="E1722" i="7"/>
  <c r="D1722" i="7"/>
  <c r="G1721" i="7"/>
  <c r="F1721" i="7"/>
  <c r="E1721" i="7"/>
  <c r="D1721" i="7"/>
  <c r="G1720" i="7"/>
  <c r="F1720" i="7"/>
  <c r="E1720" i="7"/>
  <c r="D1720" i="7"/>
  <c r="G1719" i="7"/>
  <c r="F1719" i="7"/>
  <c r="E1719" i="7"/>
  <c r="D1719" i="7"/>
  <c r="G1718" i="7"/>
  <c r="F1718" i="7"/>
  <c r="E1718" i="7"/>
  <c r="D1718" i="7"/>
  <c r="G1717" i="7"/>
  <c r="F1717" i="7"/>
  <c r="E1717" i="7"/>
  <c r="D1717" i="7"/>
  <c r="G1716" i="7"/>
  <c r="F1716" i="7"/>
  <c r="E1716" i="7"/>
  <c r="D1716" i="7"/>
  <c r="G1715" i="7"/>
  <c r="F1715" i="7"/>
  <c r="E1715" i="7"/>
  <c r="D1715" i="7"/>
  <c r="G1714" i="7"/>
  <c r="F1714" i="7"/>
  <c r="E1714" i="7"/>
  <c r="D1714" i="7"/>
  <c r="G1713" i="7"/>
  <c r="F1713" i="7"/>
  <c r="E1713" i="7"/>
  <c r="D1713" i="7"/>
  <c r="G1712" i="7"/>
  <c r="F1712" i="7"/>
  <c r="E1712" i="7"/>
  <c r="D1712" i="7"/>
  <c r="G1711" i="7"/>
  <c r="F1711" i="7"/>
  <c r="E1711" i="7"/>
  <c r="D1711" i="7"/>
  <c r="G1710" i="7"/>
  <c r="F1710" i="7"/>
  <c r="E1710" i="7"/>
  <c r="D1710" i="7"/>
  <c r="G1709" i="7"/>
  <c r="F1709" i="7"/>
  <c r="E1709" i="7"/>
  <c r="D1709" i="7"/>
  <c r="G1708" i="7"/>
  <c r="F1708" i="7"/>
  <c r="E1708" i="7"/>
  <c r="D1708" i="7"/>
  <c r="G1707" i="7"/>
  <c r="F1707" i="7"/>
  <c r="E1707" i="7"/>
  <c r="D1707" i="7"/>
  <c r="G1706" i="7"/>
  <c r="F1706" i="7"/>
  <c r="E1706" i="7"/>
  <c r="D1706" i="7"/>
  <c r="G1705" i="7"/>
  <c r="F1705" i="7"/>
  <c r="E1705" i="7"/>
  <c r="D1705" i="7"/>
  <c r="G1704" i="7"/>
  <c r="F1704" i="7"/>
  <c r="E1704" i="7"/>
  <c r="D1704" i="7"/>
  <c r="G1703" i="7"/>
  <c r="F1703" i="7"/>
  <c r="H1703" i="7" s="1"/>
  <c r="E1703" i="7"/>
  <c r="D1703" i="7"/>
  <c r="G1702" i="7"/>
  <c r="F1702" i="7"/>
  <c r="E1702" i="7"/>
  <c r="D1702" i="7"/>
  <c r="G1701" i="7"/>
  <c r="F1701" i="7"/>
  <c r="E1701" i="7"/>
  <c r="D1701" i="7"/>
  <c r="G1700" i="7"/>
  <c r="F1700" i="7"/>
  <c r="E1700" i="7"/>
  <c r="D1700" i="7"/>
  <c r="G1699" i="7"/>
  <c r="F1699" i="7"/>
  <c r="E1699" i="7"/>
  <c r="D1699" i="7"/>
  <c r="G1698" i="7"/>
  <c r="F1698" i="7"/>
  <c r="E1698" i="7"/>
  <c r="D1698" i="7"/>
  <c r="G1697" i="7"/>
  <c r="F1697" i="7"/>
  <c r="H1697" i="7" s="1"/>
  <c r="E1697" i="7"/>
  <c r="D1697" i="7"/>
  <c r="G1696" i="7"/>
  <c r="F1696" i="7"/>
  <c r="E1696" i="7"/>
  <c r="D1696" i="7"/>
  <c r="G1695" i="7"/>
  <c r="F1695" i="7"/>
  <c r="E1695" i="7"/>
  <c r="D1695" i="7"/>
  <c r="G1694" i="7"/>
  <c r="F1694" i="7"/>
  <c r="H1694" i="7" s="1"/>
  <c r="E1694" i="7"/>
  <c r="D1694" i="7"/>
  <c r="G1693" i="7"/>
  <c r="F1693" i="7"/>
  <c r="E1693" i="7"/>
  <c r="D1693" i="7"/>
  <c r="G1692" i="7"/>
  <c r="F1692" i="7"/>
  <c r="E1692" i="7"/>
  <c r="D1692" i="7"/>
  <c r="G1691" i="7"/>
  <c r="F1691" i="7"/>
  <c r="E1691" i="7"/>
  <c r="D1691" i="7"/>
  <c r="G1690" i="7"/>
  <c r="F1690" i="7"/>
  <c r="E1690" i="7"/>
  <c r="D1690" i="7"/>
  <c r="G1689" i="7"/>
  <c r="F1689" i="7"/>
  <c r="E1689" i="7"/>
  <c r="D1689" i="7"/>
  <c r="G1688" i="7"/>
  <c r="F1688" i="7"/>
  <c r="E1688" i="7"/>
  <c r="D1688" i="7"/>
  <c r="G1687" i="7"/>
  <c r="F1687" i="7"/>
  <c r="E1687" i="7"/>
  <c r="D1687" i="7"/>
  <c r="G1686" i="7"/>
  <c r="F1686" i="7"/>
  <c r="E1686" i="7"/>
  <c r="D1686" i="7"/>
  <c r="G1685" i="7"/>
  <c r="F1685" i="7"/>
  <c r="H1685" i="7" s="1"/>
  <c r="E1685" i="7"/>
  <c r="D1685" i="7"/>
  <c r="G1684" i="7"/>
  <c r="F1684" i="7"/>
  <c r="E1684" i="7"/>
  <c r="D1684" i="7"/>
  <c r="G1683" i="7"/>
  <c r="F1683" i="7"/>
  <c r="E1683" i="7"/>
  <c r="D1683" i="7"/>
  <c r="G1682" i="7"/>
  <c r="F1682" i="7"/>
  <c r="E1682" i="7"/>
  <c r="D1682" i="7"/>
  <c r="G1681" i="7"/>
  <c r="F1681" i="7"/>
  <c r="H1681" i="7" s="1"/>
  <c r="E1681" i="7"/>
  <c r="D1681" i="7"/>
  <c r="G1680" i="7"/>
  <c r="F1680" i="7"/>
  <c r="E1680" i="7"/>
  <c r="D1680" i="7"/>
  <c r="G1679" i="7"/>
  <c r="F1679" i="7"/>
  <c r="E1679" i="7"/>
  <c r="D1679" i="7"/>
  <c r="G1678" i="7"/>
  <c r="F1678" i="7"/>
  <c r="E1678" i="7"/>
  <c r="D1678" i="7"/>
  <c r="G1677" i="7"/>
  <c r="F1677" i="7"/>
  <c r="E1677" i="7"/>
  <c r="D1677" i="7"/>
  <c r="G1676" i="7"/>
  <c r="F1676" i="7"/>
  <c r="E1676" i="7"/>
  <c r="D1676" i="7"/>
  <c r="G1675" i="7"/>
  <c r="F1675" i="7"/>
  <c r="E1675" i="7"/>
  <c r="D1675" i="7"/>
  <c r="G1674" i="7"/>
  <c r="F1674" i="7"/>
  <c r="E1674" i="7"/>
  <c r="D1674" i="7"/>
  <c r="G1673" i="7"/>
  <c r="F1673" i="7"/>
  <c r="E1673" i="7"/>
  <c r="D1673" i="7"/>
  <c r="G1672" i="7"/>
  <c r="F1672" i="7"/>
  <c r="E1672" i="7"/>
  <c r="D1672" i="7"/>
  <c r="G1671" i="7"/>
  <c r="F1671" i="7"/>
  <c r="E1671" i="7"/>
  <c r="D1671" i="7"/>
  <c r="G1670" i="7"/>
  <c r="F1670" i="7"/>
  <c r="E1670" i="7"/>
  <c r="D1670" i="7"/>
  <c r="G1669" i="7"/>
  <c r="F1669" i="7"/>
  <c r="E1669" i="7"/>
  <c r="D1669" i="7"/>
  <c r="G1668" i="7"/>
  <c r="F1668" i="7"/>
  <c r="E1668" i="7"/>
  <c r="D1668" i="7"/>
  <c r="G1667" i="7"/>
  <c r="F1667" i="7"/>
  <c r="E1667" i="7"/>
  <c r="D1667" i="7"/>
  <c r="G1666" i="7"/>
  <c r="F1666" i="7"/>
  <c r="E1666" i="7"/>
  <c r="D1666" i="7"/>
  <c r="G1665" i="7"/>
  <c r="F1665" i="7"/>
  <c r="E1665" i="7"/>
  <c r="D1665" i="7"/>
  <c r="G1664" i="7"/>
  <c r="F1664" i="7"/>
  <c r="E1664" i="7"/>
  <c r="D1664" i="7"/>
  <c r="G1663" i="7"/>
  <c r="F1663" i="7"/>
  <c r="E1663" i="7"/>
  <c r="D1663" i="7"/>
  <c r="G1662" i="7"/>
  <c r="F1662" i="7"/>
  <c r="E1662" i="7"/>
  <c r="D1662" i="7"/>
  <c r="G1661" i="7"/>
  <c r="F1661" i="7"/>
  <c r="E1661" i="7"/>
  <c r="D1661" i="7"/>
  <c r="G1660" i="7"/>
  <c r="F1660" i="7"/>
  <c r="E1660" i="7"/>
  <c r="D1660" i="7"/>
  <c r="G1659" i="7"/>
  <c r="F1659" i="7"/>
  <c r="E1659" i="7"/>
  <c r="D1659" i="7"/>
  <c r="G1658" i="7"/>
  <c r="F1658" i="7"/>
  <c r="E1658" i="7"/>
  <c r="D1658" i="7"/>
  <c r="G1657" i="7"/>
  <c r="F1657" i="7"/>
  <c r="E1657" i="7"/>
  <c r="D1657" i="7"/>
  <c r="G1656" i="7"/>
  <c r="F1656" i="7"/>
  <c r="E1656" i="7"/>
  <c r="D1656" i="7"/>
  <c r="G1655" i="7"/>
  <c r="F1655" i="7"/>
  <c r="H1655" i="7"/>
  <c r="E1655" i="7"/>
  <c r="D1655" i="7"/>
  <c r="G1654" i="7"/>
  <c r="F1654" i="7"/>
  <c r="E1654" i="7"/>
  <c r="D1654" i="7"/>
  <c r="G1653" i="7"/>
  <c r="F1653" i="7"/>
  <c r="E1653" i="7"/>
  <c r="D1653" i="7"/>
  <c r="G1652" i="7"/>
  <c r="F1652" i="7"/>
  <c r="H1652" i="7" s="1"/>
  <c r="E1652" i="7"/>
  <c r="D1652" i="7"/>
  <c r="G1651" i="7"/>
  <c r="F1651" i="7"/>
  <c r="E1651" i="7"/>
  <c r="D1651" i="7"/>
  <c r="G1650" i="7"/>
  <c r="F1650" i="7"/>
  <c r="E1650" i="7"/>
  <c r="D1650" i="7"/>
  <c r="G1649" i="7"/>
  <c r="F1649" i="7"/>
  <c r="E1649" i="7"/>
  <c r="D1649" i="7"/>
  <c r="G1648" i="7"/>
  <c r="F1648" i="7"/>
  <c r="E1648" i="7"/>
  <c r="D1648" i="7"/>
  <c r="G1647" i="7"/>
  <c r="F1647" i="7"/>
  <c r="E1647" i="7"/>
  <c r="D1647" i="7"/>
  <c r="G1646" i="7"/>
  <c r="F1646" i="7"/>
  <c r="H1646" i="7" s="1"/>
  <c r="E1646" i="7"/>
  <c r="D1646" i="7"/>
  <c r="G1645" i="7"/>
  <c r="F1645" i="7"/>
  <c r="E1645" i="7"/>
  <c r="D1645" i="7"/>
  <c r="G1644" i="7"/>
  <c r="F1644" i="7"/>
  <c r="E1644" i="7"/>
  <c r="D1644" i="7"/>
  <c r="G1643" i="7"/>
  <c r="F1643" i="7"/>
  <c r="E1643" i="7"/>
  <c r="D1643" i="7"/>
  <c r="G1642" i="7"/>
  <c r="F1642" i="7"/>
  <c r="E1642" i="7"/>
  <c r="D1642" i="7"/>
  <c r="G1641" i="7"/>
  <c r="F1641" i="7"/>
  <c r="E1641" i="7"/>
  <c r="D1641" i="7"/>
  <c r="G1640" i="7"/>
  <c r="F1640" i="7"/>
  <c r="H1640" i="7" s="1"/>
  <c r="E1640" i="7"/>
  <c r="D1640" i="7"/>
  <c r="G1639" i="7"/>
  <c r="F1639" i="7"/>
  <c r="E1639" i="7"/>
  <c r="D1639" i="7"/>
  <c r="G1638" i="7"/>
  <c r="F1638" i="7"/>
  <c r="E1638" i="7"/>
  <c r="D1638" i="7"/>
  <c r="G1637" i="7"/>
  <c r="F1637" i="7"/>
  <c r="E1637" i="7"/>
  <c r="D1637" i="7"/>
  <c r="G1636" i="7"/>
  <c r="F1636" i="7"/>
  <c r="E1636" i="7"/>
  <c r="D1636" i="7"/>
  <c r="G1635" i="7"/>
  <c r="F1635" i="7"/>
  <c r="E1635" i="7"/>
  <c r="D1635" i="7"/>
  <c r="G1634" i="7"/>
  <c r="F1634" i="7"/>
  <c r="H1634" i="7" s="1"/>
  <c r="E1634" i="7"/>
  <c r="D1634" i="7"/>
  <c r="G1633" i="7"/>
  <c r="F1633" i="7"/>
  <c r="E1633" i="7"/>
  <c r="D1633" i="7"/>
  <c r="G1632" i="7"/>
  <c r="F1632" i="7"/>
  <c r="E1632" i="7"/>
  <c r="D1632" i="7"/>
  <c r="G1631" i="7"/>
  <c r="F1631" i="7"/>
  <c r="H1631" i="7" s="1"/>
  <c r="E1631" i="7"/>
  <c r="D1631" i="7"/>
  <c r="G1630" i="7"/>
  <c r="F1630" i="7"/>
  <c r="E1630" i="7"/>
  <c r="D1630" i="7"/>
  <c r="G1629" i="7"/>
  <c r="F1629" i="7"/>
  <c r="E1629" i="7"/>
  <c r="D1629" i="7"/>
  <c r="G1628" i="7"/>
  <c r="F1628" i="7"/>
  <c r="E1628" i="7"/>
  <c r="D1628" i="7"/>
  <c r="G1627" i="7"/>
  <c r="F1627" i="7"/>
  <c r="E1627" i="7"/>
  <c r="D1627" i="7"/>
  <c r="G1626" i="7"/>
  <c r="F1626" i="7"/>
  <c r="E1626" i="7"/>
  <c r="D1626" i="7"/>
  <c r="G1625" i="7"/>
  <c r="F1625" i="7"/>
  <c r="E1625" i="7"/>
  <c r="D1625" i="7"/>
  <c r="G1624" i="7"/>
  <c r="F1624" i="7"/>
  <c r="E1624" i="7"/>
  <c r="D1624" i="7"/>
  <c r="G1623" i="7"/>
  <c r="F1623" i="7"/>
  <c r="E1623" i="7"/>
  <c r="D1623" i="7"/>
  <c r="G1622" i="7"/>
  <c r="F1622" i="7"/>
  <c r="H1622" i="7" s="1"/>
  <c r="E1622" i="7"/>
  <c r="D1622" i="7"/>
  <c r="G1621" i="7"/>
  <c r="F1621" i="7"/>
  <c r="E1621" i="7"/>
  <c r="D1621" i="7"/>
  <c r="G1620" i="7"/>
  <c r="F1620" i="7"/>
  <c r="E1620" i="7"/>
  <c r="D1620" i="7"/>
  <c r="G1619" i="7"/>
  <c r="F1619" i="7"/>
  <c r="E1619" i="7"/>
  <c r="D1619" i="7"/>
  <c r="G1618" i="7"/>
  <c r="F1618" i="7"/>
  <c r="E1618" i="7"/>
  <c r="D1618" i="7"/>
  <c r="G1617" i="7"/>
  <c r="F1617" i="7"/>
  <c r="E1617" i="7"/>
  <c r="D1617" i="7"/>
  <c r="G1616" i="7"/>
  <c r="F1616" i="7"/>
  <c r="E1616" i="7"/>
  <c r="D1616" i="7"/>
  <c r="G1615" i="7"/>
  <c r="F1615" i="7"/>
  <c r="E1615" i="7"/>
  <c r="D1615" i="7"/>
  <c r="G1614" i="7"/>
  <c r="F1614" i="7"/>
  <c r="E1614" i="7"/>
  <c r="D1614" i="7"/>
  <c r="G1613" i="7"/>
  <c r="F1613" i="7"/>
  <c r="E1613" i="7"/>
  <c r="D1613" i="7"/>
  <c r="G1612" i="7"/>
  <c r="F1612" i="7"/>
  <c r="E1612" i="7"/>
  <c r="D1612" i="7"/>
  <c r="G1611" i="7"/>
  <c r="F1611" i="7"/>
  <c r="E1611" i="7"/>
  <c r="D1611" i="7"/>
  <c r="G1610" i="7"/>
  <c r="F1610" i="7"/>
  <c r="E1610" i="7"/>
  <c r="D1610" i="7"/>
  <c r="G1609" i="7"/>
  <c r="F1609" i="7"/>
  <c r="E1609" i="7"/>
  <c r="D1609" i="7"/>
  <c r="G1608" i="7"/>
  <c r="F1608" i="7"/>
  <c r="E1608" i="7"/>
  <c r="D1608" i="7"/>
  <c r="G1607" i="7"/>
  <c r="F1607" i="7"/>
  <c r="E1607" i="7"/>
  <c r="D1607" i="7"/>
  <c r="G1606" i="7"/>
  <c r="F1606" i="7"/>
  <c r="E1606" i="7"/>
  <c r="D1606" i="7"/>
  <c r="G1605" i="7"/>
  <c r="F1605" i="7"/>
  <c r="E1605" i="7"/>
  <c r="D1605" i="7"/>
  <c r="G1604" i="7"/>
  <c r="F1604" i="7"/>
  <c r="E1604" i="7"/>
  <c r="D1604" i="7"/>
  <c r="G1603" i="7"/>
  <c r="F1603" i="7"/>
  <c r="E1603" i="7"/>
  <c r="D1603" i="7"/>
  <c r="G1602" i="7"/>
  <c r="F1602" i="7"/>
  <c r="E1602" i="7"/>
  <c r="D1602" i="7"/>
  <c r="G1601" i="7"/>
  <c r="F1601" i="7"/>
  <c r="E1601" i="7"/>
  <c r="D1601" i="7"/>
  <c r="G1600" i="7"/>
  <c r="F1600" i="7"/>
  <c r="E1600" i="7"/>
  <c r="D1600" i="7"/>
  <c r="G1599" i="7"/>
  <c r="F1599" i="7"/>
  <c r="E1599" i="7"/>
  <c r="D1599" i="7"/>
  <c r="G1598" i="7"/>
  <c r="F1598" i="7"/>
  <c r="E1598" i="7"/>
  <c r="D1598" i="7"/>
  <c r="G1597" i="7"/>
  <c r="F1597" i="7"/>
  <c r="E1597" i="7"/>
  <c r="D1597" i="7"/>
  <c r="G1596" i="7"/>
  <c r="F1596" i="7"/>
  <c r="E1596" i="7"/>
  <c r="D1596" i="7"/>
  <c r="G1595" i="7"/>
  <c r="F1595" i="7"/>
  <c r="E1595" i="7"/>
  <c r="D1595" i="7"/>
  <c r="G1594" i="7"/>
  <c r="F1594" i="7"/>
  <c r="E1594" i="7"/>
  <c r="D1594" i="7"/>
  <c r="G1593" i="7"/>
  <c r="F1593" i="7"/>
  <c r="E1593" i="7"/>
  <c r="D1593" i="7"/>
  <c r="G1592" i="7"/>
  <c r="F1592" i="7"/>
  <c r="E1592" i="7"/>
  <c r="D1592" i="7"/>
  <c r="G1591" i="7"/>
  <c r="F1591" i="7"/>
  <c r="E1591" i="7"/>
  <c r="D1591" i="7"/>
  <c r="G1590" i="7"/>
  <c r="F1590" i="7"/>
  <c r="E1590" i="7"/>
  <c r="D1590" i="7"/>
  <c r="G1589" i="7"/>
  <c r="F1589" i="7"/>
  <c r="E1589" i="7"/>
  <c r="D1589" i="7"/>
  <c r="G1588" i="7"/>
  <c r="F1588" i="7"/>
  <c r="E1588" i="7"/>
  <c r="D1588" i="7"/>
  <c r="G1587" i="7"/>
  <c r="F1587" i="7"/>
  <c r="E1587" i="7"/>
  <c r="D1587" i="7"/>
  <c r="G1586" i="7"/>
  <c r="F1586" i="7"/>
  <c r="E1586" i="7"/>
  <c r="D1586" i="7"/>
  <c r="G1585" i="7"/>
  <c r="F1585" i="7"/>
  <c r="E1585" i="7"/>
  <c r="D1585" i="7"/>
  <c r="G1584" i="7"/>
  <c r="F1584" i="7"/>
  <c r="E1584" i="7"/>
  <c r="D1584" i="7"/>
  <c r="G1583" i="7"/>
  <c r="F1583" i="7"/>
  <c r="H1583" i="7" s="1"/>
  <c r="E1583" i="7"/>
  <c r="D1583" i="7"/>
  <c r="G1582" i="7"/>
  <c r="F1582" i="7"/>
  <c r="E1582" i="7"/>
  <c r="D1582" i="7"/>
  <c r="G1581" i="7"/>
  <c r="F1581" i="7"/>
  <c r="E1581" i="7"/>
  <c r="D1581" i="7"/>
  <c r="G1580" i="7"/>
  <c r="F1580" i="7"/>
  <c r="E1580" i="7"/>
  <c r="D1580" i="7"/>
  <c r="G1579" i="7"/>
  <c r="F1579" i="7"/>
  <c r="E1579" i="7"/>
  <c r="D1579" i="7"/>
  <c r="G1578" i="7"/>
  <c r="F1578" i="7"/>
  <c r="E1578" i="7"/>
  <c r="D1578" i="7"/>
  <c r="G1577" i="7"/>
  <c r="F1577" i="7"/>
  <c r="E1577" i="7"/>
  <c r="D1577" i="7"/>
  <c r="G1576" i="7"/>
  <c r="F1576" i="7"/>
  <c r="E1576" i="7"/>
  <c r="D1576" i="7"/>
  <c r="G1575" i="7"/>
  <c r="F1575" i="7"/>
  <c r="E1575" i="7"/>
  <c r="D1575" i="7"/>
  <c r="G1574" i="7"/>
  <c r="F1574" i="7"/>
  <c r="H1574" i="7" s="1"/>
  <c r="E1574" i="7"/>
  <c r="D1574" i="7"/>
  <c r="G1573" i="7"/>
  <c r="F1573" i="7"/>
  <c r="E1573" i="7"/>
  <c r="D1573" i="7"/>
  <c r="G1572" i="7"/>
  <c r="F1572" i="7"/>
  <c r="E1572" i="7"/>
  <c r="D1572" i="7"/>
  <c r="G1571" i="7"/>
  <c r="F1571" i="7"/>
  <c r="E1571" i="7"/>
  <c r="D1571" i="7"/>
  <c r="G1570" i="7"/>
  <c r="F1570" i="7"/>
  <c r="E1570" i="7"/>
  <c r="D1570" i="7"/>
  <c r="G1569" i="7"/>
  <c r="F1569" i="7"/>
  <c r="E1569" i="7"/>
  <c r="D1569" i="7"/>
  <c r="G1568" i="7"/>
  <c r="F1568" i="7"/>
  <c r="H1568" i="7" s="1"/>
  <c r="E1568" i="7"/>
  <c r="D1568" i="7"/>
  <c r="G1567" i="7"/>
  <c r="F1567" i="7"/>
  <c r="E1567" i="7"/>
  <c r="D1567" i="7"/>
  <c r="G1566" i="7"/>
  <c r="F1566" i="7"/>
  <c r="E1566" i="7"/>
  <c r="D1566" i="7"/>
  <c r="G1565" i="7"/>
  <c r="F1565" i="7"/>
  <c r="E1565" i="7"/>
  <c r="D1565" i="7"/>
  <c r="G1564" i="7"/>
  <c r="F1564" i="7"/>
  <c r="E1564" i="7"/>
  <c r="D1564" i="7"/>
  <c r="G1563" i="7"/>
  <c r="F1563" i="7"/>
  <c r="E1563" i="7"/>
  <c r="D1563" i="7"/>
  <c r="G1562" i="7"/>
  <c r="F1562" i="7"/>
  <c r="H1562" i="7" s="1"/>
  <c r="E1562" i="7"/>
  <c r="D1562" i="7"/>
  <c r="G1561" i="7"/>
  <c r="F1561" i="7"/>
  <c r="E1561" i="7"/>
  <c r="D1561" i="7"/>
  <c r="G1560" i="7"/>
  <c r="F1560" i="7"/>
  <c r="E1560" i="7"/>
  <c r="D1560" i="7"/>
  <c r="G1559" i="7"/>
  <c r="F1559" i="7"/>
  <c r="E1559" i="7"/>
  <c r="D1559" i="7"/>
  <c r="G1558" i="7"/>
  <c r="F1558" i="7"/>
  <c r="E1558" i="7"/>
  <c r="D1558" i="7"/>
  <c r="G1557" i="7"/>
  <c r="F1557" i="7"/>
  <c r="E1557" i="7"/>
  <c r="D1557" i="7"/>
  <c r="G1556" i="7"/>
  <c r="F1556" i="7"/>
  <c r="H1556" i="7" s="1"/>
  <c r="E1556" i="7"/>
  <c r="D1556" i="7"/>
  <c r="G1555" i="7"/>
  <c r="F1555" i="7"/>
  <c r="E1555" i="7"/>
  <c r="D1555" i="7"/>
  <c r="G1554" i="7"/>
  <c r="F1554" i="7"/>
  <c r="E1554" i="7"/>
  <c r="D1554" i="7"/>
  <c r="G1553" i="7"/>
  <c r="F1553" i="7"/>
  <c r="E1553" i="7"/>
  <c r="D1553" i="7"/>
  <c r="G1552" i="7"/>
  <c r="F1552" i="7"/>
  <c r="E1552" i="7"/>
  <c r="D1552" i="7"/>
  <c r="G1551" i="7"/>
  <c r="F1551" i="7"/>
  <c r="E1551" i="7"/>
  <c r="D1551" i="7"/>
  <c r="G1550" i="7"/>
  <c r="F1550" i="7"/>
  <c r="H1550" i="7" s="1"/>
  <c r="E1550" i="7"/>
  <c r="D1550" i="7"/>
  <c r="G1549" i="7"/>
  <c r="F1549" i="7"/>
  <c r="E1549" i="7"/>
  <c r="D1549" i="7"/>
  <c r="G1548" i="7"/>
  <c r="F1548" i="7"/>
  <c r="E1548" i="7"/>
  <c r="D1548" i="7"/>
  <c r="G1547" i="7"/>
  <c r="F1547" i="7"/>
  <c r="E1547" i="7"/>
  <c r="D1547" i="7"/>
  <c r="G1546" i="7"/>
  <c r="F1546" i="7"/>
  <c r="E1546" i="7"/>
  <c r="D1546" i="7"/>
  <c r="G1545" i="7"/>
  <c r="F1545" i="7"/>
  <c r="E1545" i="7"/>
  <c r="D1545" i="7"/>
  <c r="G1544" i="7"/>
  <c r="F1544" i="7"/>
  <c r="H1544" i="7" s="1"/>
  <c r="E1544" i="7"/>
  <c r="D1544" i="7"/>
  <c r="G1543" i="7"/>
  <c r="F1543" i="7"/>
  <c r="E1543" i="7"/>
  <c r="D1543" i="7"/>
  <c r="G1542" i="7"/>
  <c r="F1542" i="7"/>
  <c r="E1542" i="7"/>
  <c r="D1542" i="7"/>
  <c r="G1541" i="7"/>
  <c r="F1541" i="7"/>
  <c r="E1541" i="7"/>
  <c r="D1541" i="7"/>
  <c r="G1540" i="7"/>
  <c r="F1540" i="7"/>
  <c r="E1540" i="7"/>
  <c r="D1540" i="7"/>
  <c r="G1539" i="7"/>
  <c r="F1539" i="7"/>
  <c r="E1539" i="7"/>
  <c r="D1539" i="7"/>
  <c r="G1538" i="7"/>
  <c r="F1538" i="7"/>
  <c r="H1538" i="7" s="1"/>
  <c r="E1538" i="7"/>
  <c r="D1538" i="7"/>
  <c r="G1537" i="7"/>
  <c r="F1537" i="7"/>
  <c r="E1537" i="7"/>
  <c r="D1537" i="7"/>
  <c r="G1536" i="7"/>
  <c r="F1536" i="7"/>
  <c r="E1536" i="7"/>
  <c r="D1536" i="7"/>
  <c r="G1535" i="7"/>
  <c r="F1535" i="7"/>
  <c r="E1535" i="7"/>
  <c r="D1535" i="7"/>
  <c r="G1534" i="7"/>
  <c r="F1534" i="7"/>
  <c r="E1534" i="7"/>
  <c r="D1534" i="7"/>
  <c r="G1533" i="7"/>
  <c r="F1533" i="7"/>
  <c r="E1533" i="7"/>
  <c r="D1533" i="7"/>
  <c r="G1532" i="7"/>
  <c r="F1532" i="7"/>
  <c r="H1532" i="7" s="1"/>
  <c r="E1532" i="7"/>
  <c r="D1532" i="7"/>
  <c r="G1531" i="7"/>
  <c r="F1531" i="7"/>
  <c r="E1531" i="7"/>
  <c r="D1531" i="7"/>
  <c r="G1530" i="7"/>
  <c r="F1530" i="7"/>
  <c r="E1530" i="7"/>
  <c r="D1530" i="7"/>
  <c r="G1529" i="7"/>
  <c r="F1529" i="7"/>
  <c r="E1529" i="7"/>
  <c r="D1529" i="7"/>
  <c r="G1528" i="7"/>
  <c r="F1528" i="7"/>
  <c r="E1528" i="7"/>
  <c r="D1528" i="7"/>
  <c r="G1527" i="7"/>
  <c r="F1527" i="7"/>
  <c r="E1527" i="7"/>
  <c r="D1527" i="7"/>
  <c r="G1526" i="7"/>
  <c r="F1526" i="7"/>
  <c r="H1526" i="7" s="1"/>
  <c r="E1526" i="7"/>
  <c r="D1526" i="7"/>
  <c r="G1525" i="7"/>
  <c r="F1525" i="7"/>
  <c r="E1525" i="7"/>
  <c r="D1525" i="7"/>
  <c r="G1524" i="7"/>
  <c r="F1524" i="7"/>
  <c r="E1524" i="7"/>
  <c r="D1524" i="7"/>
  <c r="G1523" i="7"/>
  <c r="F1523" i="7"/>
  <c r="H1523" i="7" s="1"/>
  <c r="E1523" i="7"/>
  <c r="D1523" i="7"/>
  <c r="G1522" i="7"/>
  <c r="F1522" i="7"/>
  <c r="E1522" i="7"/>
  <c r="D1522" i="7"/>
  <c r="G1521" i="7"/>
  <c r="F1521" i="7"/>
  <c r="E1521" i="7"/>
  <c r="D1521" i="7"/>
  <c r="G1520" i="7"/>
  <c r="F1520" i="7"/>
  <c r="E1520" i="7"/>
  <c r="D1520" i="7"/>
  <c r="G1519" i="7"/>
  <c r="F1519" i="7"/>
  <c r="E1519" i="7"/>
  <c r="D1519" i="7"/>
  <c r="G1518" i="7"/>
  <c r="F1518" i="7"/>
  <c r="E1518" i="7"/>
  <c r="D1518" i="7"/>
  <c r="G1517" i="7"/>
  <c r="F1517" i="7"/>
  <c r="E1517" i="7"/>
  <c r="D1517" i="7"/>
  <c r="G1516" i="7"/>
  <c r="F1516" i="7"/>
  <c r="E1516" i="7"/>
  <c r="D1516" i="7"/>
  <c r="G1515" i="7"/>
  <c r="F1515" i="7"/>
  <c r="E1515" i="7"/>
  <c r="D1515" i="7"/>
  <c r="G1514" i="7"/>
  <c r="F1514" i="7"/>
  <c r="E1514" i="7"/>
  <c r="D1514" i="7"/>
  <c r="G1513" i="7"/>
  <c r="F1513" i="7"/>
  <c r="E1513" i="7"/>
  <c r="D1513" i="7"/>
  <c r="G1512" i="7"/>
  <c r="F1512" i="7"/>
  <c r="E1512" i="7"/>
  <c r="D1512" i="7"/>
  <c r="G1511" i="7"/>
  <c r="F1511" i="7"/>
  <c r="E1511" i="7"/>
  <c r="D1511" i="7"/>
  <c r="G1510" i="7"/>
  <c r="F1510" i="7"/>
  <c r="H1510" i="7" s="1"/>
  <c r="E1510" i="7"/>
  <c r="D1510" i="7"/>
  <c r="G1509" i="7"/>
  <c r="F1509" i="7"/>
  <c r="E1509" i="7"/>
  <c r="D1509" i="7"/>
  <c r="G1508" i="7"/>
  <c r="F1508" i="7"/>
  <c r="E1508" i="7"/>
  <c r="D1508" i="7"/>
  <c r="G1507" i="7"/>
  <c r="F1507" i="7"/>
  <c r="E1507" i="7"/>
  <c r="D1507" i="7"/>
  <c r="G1506" i="7"/>
  <c r="F1506" i="7"/>
  <c r="E1506" i="7"/>
  <c r="D1506" i="7"/>
  <c r="G1505" i="7"/>
  <c r="F1505" i="7"/>
  <c r="E1505" i="7"/>
  <c r="D1505" i="7"/>
  <c r="G1504" i="7"/>
  <c r="F1504" i="7"/>
  <c r="H1504" i="7" s="1"/>
  <c r="E1504" i="7"/>
  <c r="D1504" i="7"/>
  <c r="G1503" i="7"/>
  <c r="F1503" i="7"/>
  <c r="E1503" i="7"/>
  <c r="D1503" i="7"/>
  <c r="G1502" i="7"/>
  <c r="F1502" i="7"/>
  <c r="E1502" i="7"/>
  <c r="D1502" i="7"/>
  <c r="G1501" i="7"/>
  <c r="F1501" i="7"/>
  <c r="H1501" i="7" s="1"/>
  <c r="E1501" i="7"/>
  <c r="D1501" i="7"/>
  <c r="G1500" i="7"/>
  <c r="F1500" i="7"/>
  <c r="E1500" i="7"/>
  <c r="D1500" i="7"/>
  <c r="G1499" i="7"/>
  <c r="F1499" i="7"/>
  <c r="E1499" i="7"/>
  <c r="D1499" i="7"/>
  <c r="G1498" i="7"/>
  <c r="F1498" i="7"/>
  <c r="H1498" i="7" s="1"/>
  <c r="E1498" i="7"/>
  <c r="D1498" i="7"/>
  <c r="G1497" i="7"/>
  <c r="F1497" i="7"/>
  <c r="E1497" i="7"/>
  <c r="D1497" i="7"/>
  <c r="G1496" i="7"/>
  <c r="F1496" i="7"/>
  <c r="E1496" i="7"/>
  <c r="D1496" i="7"/>
  <c r="G1495" i="7"/>
  <c r="F1495" i="7"/>
  <c r="E1495" i="7"/>
  <c r="D1495" i="7"/>
  <c r="G1494" i="7"/>
  <c r="F1494" i="7"/>
  <c r="E1494" i="7"/>
  <c r="D1494" i="7"/>
  <c r="G1493" i="7"/>
  <c r="F1493" i="7"/>
  <c r="E1493" i="7"/>
  <c r="D1493" i="7"/>
  <c r="G1492" i="7"/>
  <c r="F1492" i="7"/>
  <c r="H1492" i="7" s="1"/>
  <c r="E1492" i="7"/>
  <c r="D1492" i="7"/>
  <c r="G1491" i="7"/>
  <c r="F1491" i="7"/>
  <c r="E1491" i="7"/>
  <c r="D1491" i="7"/>
  <c r="G1490" i="7"/>
  <c r="F1490" i="7"/>
  <c r="E1490" i="7"/>
  <c r="D1490" i="7"/>
  <c r="G1489" i="7"/>
  <c r="F1489" i="7"/>
  <c r="H1489" i="7" s="1"/>
  <c r="E1489" i="7"/>
  <c r="D1489" i="7"/>
  <c r="G1488" i="7"/>
  <c r="F1488" i="7"/>
  <c r="E1488" i="7"/>
  <c r="D1488" i="7"/>
  <c r="G1487" i="7"/>
  <c r="F1487" i="7"/>
  <c r="H1487" i="7" s="1"/>
  <c r="E1487" i="7"/>
  <c r="D1487" i="7"/>
  <c r="G1486" i="7"/>
  <c r="F1486" i="7"/>
  <c r="E1486" i="7"/>
  <c r="D1486" i="7"/>
  <c r="G1485" i="7"/>
  <c r="F1485" i="7"/>
  <c r="E1485" i="7"/>
  <c r="D1485" i="7"/>
  <c r="G1484" i="7"/>
  <c r="F1484" i="7"/>
  <c r="E1484" i="7"/>
  <c r="D1484" i="7"/>
  <c r="G1483" i="7"/>
  <c r="F1483" i="7"/>
  <c r="E1483" i="7"/>
  <c r="D1483" i="7"/>
  <c r="G1482" i="7"/>
  <c r="F1482" i="7"/>
  <c r="E1482" i="7"/>
  <c r="D1482" i="7"/>
  <c r="G1481" i="7"/>
  <c r="F1481" i="7"/>
  <c r="E1481" i="7"/>
  <c r="D1481" i="7"/>
  <c r="G1480" i="7"/>
  <c r="F1480" i="7"/>
  <c r="E1480" i="7"/>
  <c r="D1480" i="7"/>
  <c r="G1479" i="7"/>
  <c r="F1479" i="7"/>
  <c r="E1479" i="7"/>
  <c r="D1479" i="7"/>
  <c r="G1478" i="7"/>
  <c r="F1478" i="7"/>
  <c r="E1478" i="7"/>
  <c r="D1478" i="7"/>
  <c r="G1477" i="7"/>
  <c r="F1477" i="7"/>
  <c r="E1477" i="7"/>
  <c r="D1477" i="7"/>
  <c r="G1476" i="7"/>
  <c r="F1476" i="7"/>
  <c r="E1476" i="7"/>
  <c r="D1476" i="7"/>
  <c r="G1475" i="7"/>
  <c r="F1475" i="7"/>
  <c r="E1475" i="7"/>
  <c r="D1475" i="7"/>
  <c r="G1474" i="7"/>
  <c r="F1474" i="7"/>
  <c r="E1474" i="7"/>
  <c r="D1474" i="7"/>
  <c r="G1473" i="7"/>
  <c r="F1473" i="7"/>
  <c r="E1473" i="7"/>
  <c r="D1473" i="7"/>
  <c r="G1472" i="7"/>
  <c r="F1472" i="7"/>
  <c r="E1472" i="7"/>
  <c r="D1472" i="7"/>
  <c r="G1471" i="7"/>
  <c r="F1471" i="7"/>
  <c r="E1471" i="7"/>
  <c r="D1471" i="7"/>
  <c r="G1470" i="7"/>
  <c r="F1470" i="7"/>
  <c r="E1470" i="7"/>
  <c r="D1470" i="7"/>
  <c r="G1469" i="7"/>
  <c r="F1469" i="7"/>
  <c r="E1469" i="7"/>
  <c r="D1469" i="7"/>
  <c r="G1468" i="7"/>
  <c r="F1468" i="7"/>
  <c r="E1468" i="7"/>
  <c r="D1468" i="7"/>
  <c r="G1467" i="7"/>
  <c r="F1467" i="7"/>
  <c r="E1467" i="7"/>
  <c r="D1467" i="7"/>
  <c r="G1466" i="7"/>
  <c r="F1466" i="7"/>
  <c r="E1466" i="7"/>
  <c r="D1466" i="7"/>
  <c r="G1465" i="7"/>
  <c r="F1465" i="7"/>
  <c r="E1465" i="7"/>
  <c r="D1465" i="7"/>
  <c r="G1464" i="7"/>
  <c r="F1464" i="7"/>
  <c r="E1464" i="7"/>
  <c r="D1464" i="7"/>
  <c r="G1463" i="7"/>
  <c r="F1463" i="7"/>
  <c r="E1463" i="7"/>
  <c r="D1463" i="7"/>
  <c r="G1462" i="7"/>
  <c r="F1462" i="7"/>
  <c r="E1462" i="7"/>
  <c r="D1462" i="7"/>
  <c r="G1461" i="7"/>
  <c r="F1461" i="7"/>
  <c r="E1461" i="7"/>
  <c r="D1461" i="7"/>
  <c r="G1460" i="7"/>
  <c r="F1460" i="7"/>
  <c r="E1460" i="7"/>
  <c r="D1460" i="7"/>
  <c r="G1459" i="7"/>
  <c r="F1459" i="7"/>
  <c r="E1459" i="7"/>
  <c r="D1459" i="7"/>
  <c r="G1458" i="7"/>
  <c r="F1458" i="7"/>
  <c r="E1458" i="7"/>
  <c r="D1458" i="7"/>
  <c r="G1457" i="7"/>
  <c r="F1457" i="7"/>
  <c r="E1457" i="7"/>
  <c r="D1457" i="7"/>
  <c r="G1456" i="7"/>
  <c r="F1456" i="7"/>
  <c r="E1456" i="7"/>
  <c r="D1456" i="7"/>
  <c r="G1455" i="7"/>
  <c r="F1455" i="7"/>
  <c r="E1455" i="7"/>
  <c r="D1455" i="7"/>
  <c r="G1454" i="7"/>
  <c r="F1454" i="7"/>
  <c r="E1454" i="7"/>
  <c r="D1454" i="7"/>
  <c r="G1453" i="7"/>
  <c r="F1453" i="7"/>
  <c r="E1453" i="7"/>
  <c r="D1453" i="7"/>
  <c r="G1452" i="7"/>
  <c r="F1452" i="7"/>
  <c r="E1452" i="7"/>
  <c r="D1452" i="7"/>
  <c r="G1451" i="7"/>
  <c r="F1451" i="7"/>
  <c r="E1451" i="7"/>
  <c r="D1451" i="7"/>
  <c r="G1450" i="7"/>
  <c r="F1450" i="7"/>
  <c r="E1450" i="7"/>
  <c r="D1450" i="7"/>
  <c r="G1449" i="7"/>
  <c r="F1449" i="7"/>
  <c r="E1449" i="7"/>
  <c r="D1449" i="7"/>
  <c r="G1448" i="7"/>
  <c r="F1448" i="7"/>
  <c r="E1448" i="7"/>
  <c r="D1448" i="7"/>
  <c r="G1447" i="7"/>
  <c r="F1447" i="7"/>
  <c r="E1447" i="7"/>
  <c r="D1447" i="7"/>
  <c r="G1446" i="7"/>
  <c r="F1446" i="7"/>
  <c r="E1446" i="7"/>
  <c r="D1446" i="7"/>
  <c r="G1445" i="7"/>
  <c r="F1445" i="7"/>
  <c r="E1445" i="7"/>
  <c r="D1445" i="7"/>
  <c r="G1444" i="7"/>
  <c r="F1444" i="7"/>
  <c r="E1444" i="7"/>
  <c r="D1444" i="7"/>
  <c r="G1443" i="7"/>
  <c r="F1443" i="7"/>
  <c r="E1443" i="7"/>
  <c r="D1443" i="7"/>
  <c r="G1442" i="7"/>
  <c r="F1442" i="7"/>
  <c r="E1442" i="7"/>
  <c r="D1442" i="7"/>
  <c r="G1441" i="7"/>
  <c r="F1441" i="7"/>
  <c r="E1441" i="7"/>
  <c r="D1441" i="7"/>
  <c r="G1440" i="7"/>
  <c r="F1440" i="7"/>
  <c r="E1440" i="7"/>
  <c r="D1440" i="7"/>
  <c r="G1439" i="7"/>
  <c r="F1439" i="7"/>
  <c r="E1439" i="7"/>
  <c r="D1439" i="7"/>
  <c r="G1438" i="7"/>
  <c r="F1438" i="7"/>
  <c r="E1438" i="7"/>
  <c r="D1438" i="7"/>
  <c r="G1437" i="7"/>
  <c r="F1437" i="7"/>
  <c r="E1437" i="7"/>
  <c r="D1437" i="7"/>
  <c r="G1436" i="7"/>
  <c r="F1436" i="7"/>
  <c r="E1436" i="7"/>
  <c r="D1436" i="7"/>
  <c r="G1435" i="7"/>
  <c r="F1435" i="7"/>
  <c r="E1435" i="7"/>
  <c r="D1435" i="7"/>
  <c r="G1434" i="7"/>
  <c r="F1434" i="7"/>
  <c r="E1434" i="7"/>
  <c r="D1434" i="7"/>
  <c r="G1433" i="7"/>
  <c r="F1433" i="7"/>
  <c r="E1433" i="7"/>
  <c r="D1433" i="7"/>
  <c r="G1432" i="7"/>
  <c r="F1432" i="7"/>
  <c r="E1432" i="7"/>
  <c r="D1432" i="7"/>
  <c r="G1431" i="7"/>
  <c r="F1431" i="7"/>
  <c r="E1431" i="7"/>
  <c r="D1431" i="7"/>
  <c r="G1430" i="7"/>
  <c r="F1430" i="7"/>
  <c r="E1430" i="7"/>
  <c r="D1430" i="7"/>
  <c r="G1429" i="7"/>
  <c r="F1429" i="7"/>
  <c r="E1429" i="7"/>
  <c r="D1429" i="7"/>
  <c r="G1428" i="7"/>
  <c r="F1428" i="7"/>
  <c r="E1428" i="7"/>
  <c r="D1428" i="7"/>
  <c r="G1427" i="7"/>
  <c r="F1427" i="7"/>
  <c r="E1427" i="7"/>
  <c r="D1427" i="7"/>
  <c r="G1426" i="7"/>
  <c r="F1426" i="7"/>
  <c r="E1426" i="7"/>
  <c r="D1426" i="7"/>
  <c r="G1425" i="7"/>
  <c r="F1425" i="7"/>
  <c r="E1425" i="7"/>
  <c r="D1425" i="7"/>
  <c r="G1424" i="7"/>
  <c r="F1424" i="7"/>
  <c r="E1424" i="7"/>
  <c r="D1424" i="7"/>
  <c r="G1423" i="7"/>
  <c r="F1423" i="7"/>
  <c r="E1423" i="7"/>
  <c r="D1423" i="7"/>
  <c r="G1422" i="7"/>
  <c r="F1422" i="7"/>
  <c r="E1422" i="7"/>
  <c r="D1422" i="7"/>
  <c r="G1421" i="7"/>
  <c r="F1421" i="7"/>
  <c r="E1421" i="7"/>
  <c r="D1421" i="7"/>
  <c r="G1420" i="7"/>
  <c r="F1420" i="7"/>
  <c r="E1420" i="7"/>
  <c r="D1420" i="7"/>
  <c r="G1419" i="7"/>
  <c r="F1419" i="7"/>
  <c r="E1419" i="7"/>
  <c r="D1419" i="7"/>
  <c r="G1418" i="7"/>
  <c r="F1418" i="7"/>
  <c r="E1418" i="7"/>
  <c r="D1418" i="7"/>
  <c r="G1417" i="7"/>
  <c r="F1417" i="7"/>
  <c r="E1417" i="7"/>
  <c r="D1417" i="7"/>
  <c r="G1416" i="7"/>
  <c r="F1416" i="7"/>
  <c r="E1416" i="7"/>
  <c r="D1416" i="7"/>
  <c r="G1415" i="7"/>
  <c r="F1415" i="7"/>
  <c r="E1415" i="7"/>
  <c r="D1415" i="7"/>
  <c r="G1414" i="7"/>
  <c r="F1414" i="7"/>
  <c r="E1414" i="7"/>
  <c r="D1414" i="7"/>
  <c r="G1413" i="7"/>
  <c r="F1413" i="7"/>
  <c r="E1413" i="7"/>
  <c r="D1413" i="7"/>
  <c r="G1412" i="7"/>
  <c r="F1412" i="7"/>
  <c r="E1412" i="7"/>
  <c r="D1412" i="7"/>
  <c r="G1411" i="7"/>
  <c r="F1411" i="7"/>
  <c r="E1411" i="7"/>
  <c r="D1411" i="7"/>
  <c r="G1410" i="7"/>
  <c r="F1410" i="7"/>
  <c r="E1410" i="7"/>
  <c r="D1410" i="7"/>
  <c r="G1409" i="7"/>
  <c r="F1409" i="7"/>
  <c r="E1409" i="7"/>
  <c r="D1409" i="7"/>
  <c r="G1408" i="7"/>
  <c r="F1408" i="7"/>
  <c r="E1408" i="7"/>
  <c r="D1408" i="7"/>
  <c r="G1407" i="7"/>
  <c r="F1407" i="7"/>
  <c r="E1407" i="7"/>
  <c r="D1407" i="7"/>
  <c r="G1406" i="7"/>
  <c r="F1406" i="7"/>
  <c r="E1406" i="7"/>
  <c r="D1406" i="7"/>
  <c r="G1405" i="7"/>
  <c r="F1405" i="7"/>
  <c r="E1405" i="7"/>
  <c r="D1405" i="7"/>
  <c r="G1404" i="7"/>
  <c r="F1404" i="7"/>
  <c r="E1404" i="7"/>
  <c r="D1404" i="7"/>
  <c r="G1403" i="7"/>
  <c r="F1403" i="7"/>
  <c r="E1403" i="7"/>
  <c r="D1403" i="7"/>
  <c r="G1402" i="7"/>
  <c r="F1402" i="7"/>
  <c r="E1402" i="7"/>
  <c r="D1402" i="7"/>
  <c r="G1401" i="7"/>
  <c r="F1401" i="7"/>
  <c r="E1401" i="7"/>
  <c r="D1401" i="7"/>
  <c r="G1400" i="7"/>
  <c r="F1400" i="7"/>
  <c r="E1400" i="7"/>
  <c r="D1400" i="7"/>
  <c r="G1399" i="7"/>
  <c r="F1399" i="7"/>
  <c r="E1399" i="7"/>
  <c r="D1399" i="7"/>
  <c r="G1398" i="7"/>
  <c r="F1398" i="7"/>
  <c r="E1398" i="7"/>
  <c r="D1398" i="7"/>
  <c r="G1397" i="7"/>
  <c r="F1397" i="7"/>
  <c r="E1397" i="7"/>
  <c r="D1397" i="7"/>
  <c r="G1396" i="7"/>
  <c r="F1396" i="7"/>
  <c r="E1396" i="7"/>
  <c r="D1396" i="7"/>
  <c r="G1395" i="7"/>
  <c r="F1395" i="7"/>
  <c r="E1395" i="7"/>
  <c r="D1395" i="7"/>
  <c r="G1394" i="7"/>
  <c r="F1394" i="7"/>
  <c r="E1394" i="7"/>
  <c r="D1394" i="7"/>
  <c r="G1393" i="7"/>
  <c r="F1393" i="7"/>
  <c r="E1393" i="7"/>
  <c r="D1393" i="7"/>
  <c r="G1392" i="7"/>
  <c r="F1392" i="7"/>
  <c r="E1392" i="7"/>
  <c r="D1392" i="7"/>
  <c r="G1391" i="7"/>
  <c r="F1391" i="7"/>
  <c r="E1391" i="7"/>
  <c r="D1391" i="7"/>
  <c r="G1390" i="7"/>
  <c r="F1390" i="7"/>
  <c r="E1390" i="7"/>
  <c r="D1390" i="7"/>
  <c r="G1389" i="7"/>
  <c r="F1389" i="7"/>
  <c r="E1389" i="7"/>
  <c r="D1389" i="7"/>
  <c r="G1388" i="7"/>
  <c r="F1388" i="7"/>
  <c r="E1388" i="7"/>
  <c r="D1388" i="7"/>
  <c r="G1387" i="7"/>
  <c r="F1387" i="7"/>
  <c r="E1387" i="7"/>
  <c r="D1387" i="7"/>
  <c r="G1386" i="7"/>
  <c r="F1386" i="7"/>
  <c r="E1386" i="7"/>
  <c r="D1386" i="7"/>
  <c r="G1385" i="7"/>
  <c r="F1385" i="7"/>
  <c r="E1385" i="7"/>
  <c r="D1385" i="7"/>
  <c r="G1384" i="7"/>
  <c r="F1384" i="7"/>
  <c r="E1384" i="7"/>
  <c r="D1384" i="7"/>
  <c r="G1383" i="7"/>
  <c r="F1383" i="7"/>
  <c r="E1383" i="7"/>
  <c r="D1383" i="7"/>
  <c r="G1382" i="7"/>
  <c r="F1382" i="7"/>
  <c r="E1382" i="7"/>
  <c r="D1382" i="7"/>
  <c r="G1381" i="7"/>
  <c r="F1381" i="7"/>
  <c r="E1381" i="7"/>
  <c r="D1381" i="7"/>
  <c r="G1380" i="7"/>
  <c r="F1380" i="7"/>
  <c r="E1380" i="7"/>
  <c r="D1380" i="7"/>
  <c r="G1379" i="7"/>
  <c r="F1379" i="7"/>
  <c r="E1379" i="7"/>
  <c r="D1379" i="7"/>
  <c r="G1378" i="7"/>
  <c r="F1378" i="7"/>
  <c r="H1378" i="7" s="1"/>
  <c r="E1378" i="7"/>
  <c r="D1378" i="7"/>
  <c r="G1377" i="7"/>
  <c r="F1377" i="7"/>
  <c r="E1377" i="7"/>
  <c r="D1377" i="7"/>
  <c r="G1376" i="7"/>
  <c r="F1376" i="7"/>
  <c r="E1376" i="7"/>
  <c r="D1376" i="7"/>
  <c r="G1375" i="7"/>
  <c r="F1375" i="7"/>
  <c r="E1375" i="7"/>
  <c r="D1375" i="7"/>
  <c r="G1374" i="7"/>
  <c r="F1374" i="7"/>
  <c r="E1374" i="7"/>
  <c r="D1374" i="7"/>
  <c r="G1373" i="7"/>
  <c r="F1373" i="7"/>
  <c r="E1373" i="7"/>
  <c r="D1373" i="7"/>
  <c r="G1372" i="7"/>
  <c r="F1372" i="7"/>
  <c r="H1372" i="7" s="1"/>
  <c r="E1372" i="7"/>
  <c r="D1372" i="7"/>
  <c r="G1371" i="7"/>
  <c r="F1371" i="7"/>
  <c r="E1371" i="7"/>
  <c r="D1371" i="7"/>
  <c r="G1370" i="7"/>
  <c r="F1370" i="7"/>
  <c r="E1370" i="7"/>
  <c r="D1370" i="7"/>
  <c r="G1369" i="7"/>
  <c r="F1369" i="7"/>
  <c r="E1369" i="7"/>
  <c r="D1369" i="7"/>
  <c r="G1368" i="7"/>
  <c r="F1368" i="7"/>
  <c r="E1368" i="7"/>
  <c r="D1368" i="7"/>
  <c r="G1367" i="7"/>
  <c r="F1367" i="7"/>
  <c r="E1367" i="7"/>
  <c r="D1367" i="7"/>
  <c r="G1366" i="7"/>
  <c r="F1366" i="7"/>
  <c r="H1366" i="7" s="1"/>
  <c r="E1366" i="7"/>
  <c r="D1366" i="7"/>
  <c r="G1365" i="7"/>
  <c r="F1365" i="7"/>
  <c r="E1365" i="7"/>
  <c r="D1365" i="7"/>
  <c r="G1364" i="7"/>
  <c r="F1364" i="7"/>
  <c r="E1364" i="7"/>
  <c r="D1364" i="7"/>
  <c r="G1363" i="7"/>
  <c r="F1363" i="7"/>
  <c r="E1363" i="7"/>
  <c r="D1363" i="7"/>
  <c r="G1362" i="7"/>
  <c r="F1362" i="7"/>
  <c r="E1362" i="7"/>
  <c r="D1362" i="7"/>
  <c r="G1361" i="7"/>
  <c r="F1361" i="7"/>
  <c r="E1361" i="7"/>
  <c r="D1361" i="7"/>
  <c r="G1360" i="7"/>
  <c r="F1360" i="7"/>
  <c r="H1360" i="7" s="1"/>
  <c r="E1360" i="7"/>
  <c r="D1360" i="7"/>
  <c r="G1359" i="7"/>
  <c r="F1359" i="7"/>
  <c r="E1359" i="7"/>
  <c r="D1359" i="7"/>
  <c r="G1358" i="7"/>
  <c r="F1358" i="7"/>
  <c r="E1358" i="7"/>
  <c r="D1358" i="7"/>
  <c r="G1357" i="7"/>
  <c r="F1357" i="7"/>
  <c r="H1357" i="7" s="1"/>
  <c r="E1357" i="7"/>
  <c r="D1357" i="7"/>
  <c r="G1356" i="7"/>
  <c r="F1356" i="7"/>
  <c r="E1356" i="7"/>
  <c r="D1356" i="7"/>
  <c r="G1355" i="7"/>
  <c r="F1355" i="7"/>
  <c r="E1355" i="7"/>
  <c r="D1355" i="7"/>
  <c r="G1354" i="7"/>
  <c r="F1354" i="7"/>
  <c r="E1354" i="7"/>
  <c r="D1354" i="7"/>
  <c r="G1353" i="7"/>
  <c r="F1353" i="7"/>
  <c r="E1353" i="7"/>
  <c r="D1353" i="7"/>
  <c r="G1352" i="7"/>
  <c r="F1352" i="7"/>
  <c r="E1352" i="7"/>
  <c r="D1352" i="7"/>
  <c r="G1351" i="7"/>
  <c r="F1351" i="7"/>
  <c r="E1351" i="7"/>
  <c r="D1351" i="7"/>
  <c r="G1350" i="7"/>
  <c r="F1350" i="7"/>
  <c r="E1350" i="7"/>
  <c r="D1350" i="7"/>
  <c r="G1349" i="7"/>
  <c r="F1349" i="7"/>
  <c r="E1349" i="7"/>
  <c r="D1349" i="7"/>
  <c r="G1348" i="7"/>
  <c r="F1348" i="7"/>
  <c r="H1348" i="7" s="1"/>
  <c r="E1348" i="7"/>
  <c r="D1348" i="7"/>
  <c r="G1347" i="7"/>
  <c r="F1347" i="7"/>
  <c r="E1347" i="7"/>
  <c r="D1347" i="7"/>
  <c r="G1346" i="7"/>
  <c r="F1346" i="7"/>
  <c r="E1346" i="7"/>
  <c r="D1346" i="7"/>
  <c r="G1345" i="7"/>
  <c r="F1345" i="7"/>
  <c r="E1345" i="7"/>
  <c r="D1345" i="7"/>
  <c r="G1344" i="7"/>
  <c r="F1344" i="7"/>
  <c r="E1344" i="7"/>
  <c r="D1344" i="7"/>
  <c r="G1343" i="7"/>
  <c r="F1343" i="7"/>
  <c r="H1343" i="7" s="1"/>
  <c r="E1343" i="7"/>
  <c r="D1343" i="7"/>
  <c r="G1342" i="7"/>
  <c r="F1342" i="7"/>
  <c r="E1342" i="7"/>
  <c r="D1342" i="7"/>
  <c r="G1341" i="7"/>
  <c r="F1341" i="7"/>
  <c r="E1341" i="7"/>
  <c r="D1341" i="7"/>
  <c r="G1340" i="7"/>
  <c r="F1340" i="7"/>
  <c r="H1340" i="7" s="1"/>
  <c r="E1340" i="7"/>
  <c r="D1340" i="7"/>
  <c r="G1339" i="7"/>
  <c r="F1339" i="7"/>
  <c r="E1339" i="7"/>
  <c r="D1339" i="7"/>
  <c r="G1338" i="7"/>
  <c r="F1338" i="7"/>
  <c r="E1338" i="7"/>
  <c r="D1338" i="7"/>
  <c r="G1337" i="7"/>
  <c r="F1337" i="7"/>
  <c r="E1337" i="7"/>
  <c r="D1337" i="7"/>
  <c r="G1336" i="7"/>
  <c r="F1336" i="7"/>
  <c r="E1336" i="7"/>
  <c r="D1336" i="7"/>
  <c r="G1335" i="7"/>
  <c r="F1335" i="7"/>
  <c r="E1335" i="7"/>
  <c r="D1335" i="7"/>
  <c r="G1334" i="7"/>
  <c r="F1334" i="7"/>
  <c r="H1334" i="7" s="1"/>
  <c r="E1334" i="7"/>
  <c r="D1334" i="7"/>
  <c r="G1333" i="7"/>
  <c r="F1333" i="7"/>
  <c r="E1333" i="7"/>
  <c r="D1333" i="7"/>
  <c r="G1332" i="7"/>
  <c r="F1332" i="7"/>
  <c r="E1332" i="7"/>
  <c r="D1332" i="7"/>
  <c r="G1331" i="7"/>
  <c r="F1331" i="7"/>
  <c r="E1331" i="7"/>
  <c r="D1331" i="7"/>
  <c r="G1330" i="7"/>
  <c r="F1330" i="7"/>
  <c r="H1330" i="7" s="1"/>
  <c r="E1330" i="7"/>
  <c r="D1330" i="7"/>
  <c r="G1329" i="7"/>
  <c r="F1329" i="7"/>
  <c r="E1329" i="7"/>
  <c r="D1329" i="7"/>
  <c r="G1328" i="7"/>
  <c r="F1328" i="7"/>
  <c r="E1328" i="7"/>
  <c r="D1328" i="7"/>
  <c r="G1327" i="7"/>
  <c r="F1327" i="7"/>
  <c r="E1327" i="7"/>
  <c r="D1327" i="7"/>
  <c r="G1326" i="7"/>
  <c r="F1326" i="7"/>
  <c r="E1326" i="7"/>
  <c r="D1326" i="7"/>
  <c r="G1325" i="7"/>
  <c r="F1325" i="7"/>
  <c r="E1325" i="7"/>
  <c r="D1325" i="7"/>
  <c r="G1324" i="7"/>
  <c r="F1324" i="7"/>
  <c r="H1324" i="7" s="1"/>
  <c r="E1324" i="7"/>
  <c r="D1324" i="7"/>
  <c r="G1323" i="7"/>
  <c r="F1323" i="7"/>
  <c r="E1323" i="7"/>
  <c r="D1323" i="7"/>
  <c r="G1322" i="7"/>
  <c r="F1322" i="7"/>
  <c r="E1322" i="7"/>
  <c r="D1322" i="7"/>
  <c r="G1321" i="7"/>
  <c r="F1321" i="7"/>
  <c r="H1321" i="7" s="1"/>
  <c r="E1321" i="7"/>
  <c r="D1321" i="7"/>
  <c r="G1320" i="7"/>
  <c r="F1320" i="7"/>
  <c r="E1320" i="7"/>
  <c r="D1320" i="7"/>
  <c r="G1319" i="7"/>
  <c r="F1319" i="7"/>
  <c r="E1319" i="7"/>
  <c r="D1319" i="7"/>
  <c r="G1318" i="7"/>
  <c r="F1318" i="7"/>
  <c r="E1318" i="7"/>
  <c r="D1318" i="7"/>
  <c r="G1317" i="7"/>
  <c r="F1317" i="7"/>
  <c r="E1317" i="7"/>
  <c r="D1317" i="7"/>
  <c r="G1316" i="7"/>
  <c r="F1316" i="7"/>
  <c r="E1316" i="7"/>
  <c r="D1316" i="7"/>
  <c r="G1315" i="7"/>
  <c r="F1315" i="7"/>
  <c r="E1315" i="7"/>
  <c r="D1315" i="7"/>
  <c r="G1314" i="7"/>
  <c r="F1314" i="7"/>
  <c r="E1314" i="7"/>
  <c r="D1314" i="7"/>
  <c r="G1313" i="7"/>
  <c r="F1313" i="7"/>
  <c r="E1313" i="7"/>
  <c r="D1313" i="7"/>
  <c r="G1312" i="7"/>
  <c r="F1312" i="7"/>
  <c r="H1312" i="7" s="1"/>
  <c r="E1312" i="7"/>
  <c r="D1312" i="7"/>
  <c r="G1311" i="7"/>
  <c r="F1311" i="7"/>
  <c r="E1311" i="7"/>
  <c r="D1311" i="7"/>
  <c r="G1310" i="7"/>
  <c r="F1310" i="7"/>
  <c r="E1310" i="7"/>
  <c r="D1310" i="7"/>
  <c r="G1309" i="7"/>
  <c r="F1309" i="7"/>
  <c r="E1309" i="7"/>
  <c r="D1309" i="7"/>
  <c r="G1308" i="7"/>
  <c r="F1308" i="7"/>
  <c r="E1308" i="7"/>
  <c r="D1308" i="7"/>
  <c r="G1307" i="7"/>
  <c r="F1307" i="7"/>
  <c r="H1307" i="7" s="1"/>
  <c r="E1307" i="7"/>
  <c r="D1307" i="7"/>
  <c r="G1306" i="7"/>
  <c r="F1306" i="7"/>
  <c r="E1306" i="7"/>
  <c r="D1306" i="7"/>
  <c r="G1305" i="7"/>
  <c r="F1305" i="7"/>
  <c r="E1305" i="7"/>
  <c r="D1305" i="7"/>
  <c r="G1304" i="7"/>
  <c r="F1304" i="7"/>
  <c r="H1304" i="7" s="1"/>
  <c r="E1304" i="7"/>
  <c r="D1304" i="7"/>
  <c r="G1303" i="7"/>
  <c r="F1303" i="7"/>
  <c r="E1303" i="7"/>
  <c r="D1303" i="7"/>
  <c r="G1302" i="7"/>
  <c r="F1302" i="7"/>
  <c r="E1302" i="7"/>
  <c r="D1302" i="7"/>
  <c r="G1301" i="7"/>
  <c r="F1301" i="7"/>
  <c r="E1301" i="7"/>
  <c r="D1301" i="7"/>
  <c r="G1300" i="7"/>
  <c r="F1300" i="7"/>
  <c r="E1300" i="7"/>
  <c r="D1300" i="7"/>
  <c r="G1299" i="7"/>
  <c r="F1299" i="7"/>
  <c r="E1299" i="7"/>
  <c r="D1299" i="7"/>
  <c r="G1298" i="7"/>
  <c r="F1298" i="7"/>
  <c r="H1298" i="7" s="1"/>
  <c r="E1298" i="7"/>
  <c r="D1298" i="7"/>
  <c r="G1297" i="7"/>
  <c r="F1297" i="7"/>
  <c r="E1297" i="7"/>
  <c r="D1297" i="7"/>
  <c r="G1296" i="7"/>
  <c r="F1296" i="7"/>
  <c r="E1296" i="7"/>
  <c r="D1296" i="7"/>
  <c r="G1295" i="7"/>
  <c r="F1295" i="7"/>
  <c r="E1295" i="7"/>
  <c r="D1295" i="7"/>
  <c r="G1294" i="7"/>
  <c r="F1294" i="7"/>
  <c r="H1294" i="7" s="1"/>
  <c r="E1294" i="7"/>
  <c r="D1294" i="7"/>
  <c r="G1293" i="7"/>
  <c r="F1293" i="7"/>
  <c r="E1293" i="7"/>
  <c r="D1293" i="7"/>
  <c r="G1292" i="7"/>
  <c r="F1292" i="7"/>
  <c r="E1292" i="7"/>
  <c r="D1292" i="7"/>
  <c r="G1291" i="7"/>
  <c r="F1291" i="7"/>
  <c r="E1291" i="7"/>
  <c r="D1291" i="7"/>
  <c r="G1290" i="7"/>
  <c r="F1290" i="7"/>
  <c r="E1290" i="7"/>
  <c r="D1290" i="7"/>
  <c r="G1289" i="7"/>
  <c r="F1289" i="7"/>
  <c r="E1289" i="7"/>
  <c r="D1289" i="7"/>
  <c r="G1288" i="7"/>
  <c r="F1288" i="7"/>
  <c r="H1288" i="7" s="1"/>
  <c r="E1288" i="7"/>
  <c r="D1288" i="7"/>
  <c r="G1287" i="7"/>
  <c r="F1287" i="7"/>
  <c r="E1287" i="7"/>
  <c r="D1287" i="7"/>
  <c r="G1286" i="7"/>
  <c r="F1286" i="7"/>
  <c r="E1286" i="7"/>
  <c r="D1286" i="7"/>
  <c r="G1285" i="7"/>
  <c r="F1285" i="7"/>
  <c r="H1285" i="7" s="1"/>
  <c r="E1285" i="7"/>
  <c r="D1285" i="7"/>
  <c r="G1284" i="7"/>
  <c r="F1284" i="7"/>
  <c r="E1284" i="7"/>
  <c r="D1284" i="7"/>
  <c r="G1283" i="7"/>
  <c r="F1283" i="7"/>
  <c r="E1283" i="7"/>
  <c r="D1283" i="7"/>
  <c r="G1282" i="7"/>
  <c r="F1282" i="7"/>
  <c r="E1282" i="7"/>
  <c r="D1282" i="7"/>
  <c r="G1281" i="7"/>
  <c r="F1281" i="7"/>
  <c r="E1281" i="7"/>
  <c r="D1281" i="7"/>
  <c r="G1280" i="7"/>
  <c r="F1280" i="7"/>
  <c r="E1280" i="7"/>
  <c r="D1280" i="7"/>
  <c r="G1279" i="7"/>
  <c r="F1279" i="7"/>
  <c r="E1279" i="7"/>
  <c r="D1279" i="7"/>
  <c r="G1278" i="7"/>
  <c r="F1278" i="7"/>
  <c r="E1278" i="7"/>
  <c r="D1278" i="7"/>
  <c r="G1277" i="7"/>
  <c r="F1277" i="7"/>
  <c r="E1277" i="7"/>
  <c r="D1277" i="7"/>
  <c r="G1276" i="7"/>
  <c r="F1276" i="7"/>
  <c r="H1276" i="7" s="1"/>
  <c r="E1276" i="7"/>
  <c r="D1276" i="7"/>
  <c r="G1275" i="7"/>
  <c r="F1275" i="7"/>
  <c r="E1275" i="7"/>
  <c r="D1275" i="7"/>
  <c r="G1274" i="7"/>
  <c r="F1274" i="7"/>
  <c r="E1274" i="7"/>
  <c r="D1274" i="7"/>
  <c r="G1273" i="7"/>
  <c r="F1273" i="7"/>
  <c r="E1273" i="7"/>
  <c r="D1273" i="7"/>
  <c r="G1272" i="7"/>
  <c r="F1272" i="7"/>
  <c r="E1272" i="7"/>
  <c r="D1272" i="7"/>
  <c r="G1271" i="7"/>
  <c r="F1271" i="7"/>
  <c r="E1271" i="7"/>
  <c r="D1271" i="7"/>
  <c r="G1270" i="7"/>
  <c r="F1270" i="7"/>
  <c r="E1270" i="7"/>
  <c r="D1270" i="7"/>
  <c r="G1269" i="7"/>
  <c r="F1269" i="7"/>
  <c r="E1269" i="7"/>
  <c r="D1269" i="7"/>
  <c r="G1268" i="7"/>
  <c r="F1268" i="7"/>
  <c r="E1268" i="7"/>
  <c r="D1268" i="7"/>
  <c r="G1267" i="7"/>
  <c r="F1267" i="7"/>
  <c r="E1267" i="7"/>
  <c r="D1267" i="7"/>
  <c r="G1266" i="7"/>
  <c r="F1266" i="7"/>
  <c r="E1266" i="7"/>
  <c r="D1266" i="7"/>
  <c r="G1265" i="7"/>
  <c r="F1265" i="7"/>
  <c r="E1265" i="7"/>
  <c r="D1265" i="7"/>
  <c r="G1264" i="7"/>
  <c r="F1264" i="7"/>
  <c r="E1264" i="7"/>
  <c r="D1264" i="7"/>
  <c r="G1263" i="7"/>
  <c r="F1263" i="7"/>
  <c r="E1263" i="7"/>
  <c r="D1263" i="7"/>
  <c r="G1262" i="7"/>
  <c r="F1262" i="7"/>
  <c r="E1262" i="7"/>
  <c r="D1262" i="7"/>
  <c r="G1261" i="7"/>
  <c r="F1261" i="7"/>
  <c r="E1261" i="7"/>
  <c r="D1261" i="7"/>
  <c r="G1260" i="7"/>
  <c r="F1260" i="7"/>
  <c r="E1260" i="7"/>
  <c r="D1260" i="7"/>
  <c r="G1259" i="7"/>
  <c r="F1259" i="7"/>
  <c r="E1259" i="7"/>
  <c r="D1259" i="7"/>
  <c r="G1258" i="7"/>
  <c r="F1258" i="7"/>
  <c r="H1258" i="7" s="1"/>
  <c r="E1258" i="7"/>
  <c r="D1258" i="7"/>
  <c r="G1257" i="7"/>
  <c r="F1257" i="7"/>
  <c r="E1257" i="7"/>
  <c r="D1257" i="7"/>
  <c r="G1256" i="7"/>
  <c r="F1256" i="7"/>
  <c r="E1256" i="7"/>
  <c r="D1256" i="7"/>
  <c r="G1255" i="7"/>
  <c r="F1255" i="7"/>
  <c r="E1255" i="7"/>
  <c r="D1255" i="7"/>
  <c r="G1254" i="7"/>
  <c r="F1254" i="7"/>
  <c r="E1254" i="7"/>
  <c r="D1254" i="7"/>
  <c r="G1253" i="7"/>
  <c r="F1253" i="7"/>
  <c r="E1253" i="7"/>
  <c r="D1253" i="7"/>
  <c r="G1252" i="7"/>
  <c r="F1252" i="7"/>
  <c r="H1252" i="7" s="1"/>
  <c r="E1252" i="7"/>
  <c r="D1252" i="7"/>
  <c r="G1251" i="7"/>
  <c r="F1251" i="7"/>
  <c r="E1251" i="7"/>
  <c r="D1251" i="7"/>
  <c r="G1250" i="7"/>
  <c r="F1250" i="7"/>
  <c r="E1250" i="7"/>
  <c r="D1250" i="7"/>
  <c r="G1249" i="7"/>
  <c r="F1249" i="7"/>
  <c r="H1249" i="7" s="1"/>
  <c r="E1249" i="7"/>
  <c r="D1249" i="7"/>
  <c r="G1248" i="7"/>
  <c r="F1248" i="7"/>
  <c r="E1248" i="7"/>
  <c r="D1248" i="7"/>
  <c r="G1247" i="7"/>
  <c r="F1247" i="7"/>
  <c r="E1247" i="7"/>
  <c r="D1247" i="7"/>
  <c r="G1246" i="7"/>
  <c r="F1246" i="7"/>
  <c r="E1246" i="7"/>
  <c r="D1246" i="7"/>
  <c r="G1245" i="7"/>
  <c r="F1245" i="7"/>
  <c r="E1245" i="7"/>
  <c r="D1245" i="7"/>
  <c r="G1244" i="7"/>
  <c r="F1244" i="7"/>
  <c r="E1244" i="7"/>
  <c r="D1244" i="7"/>
  <c r="G1243" i="7"/>
  <c r="F1243" i="7"/>
  <c r="E1243" i="7"/>
  <c r="D1243" i="7"/>
  <c r="G1242" i="7"/>
  <c r="F1242" i="7"/>
  <c r="E1242" i="7"/>
  <c r="D1242" i="7"/>
  <c r="G1241" i="7"/>
  <c r="F1241" i="7"/>
  <c r="E1241" i="7"/>
  <c r="D1241" i="7"/>
  <c r="G1240" i="7"/>
  <c r="F1240" i="7"/>
  <c r="H1240" i="7" s="1"/>
  <c r="E1240" i="7"/>
  <c r="D1240" i="7"/>
  <c r="G1239" i="7"/>
  <c r="F1239" i="7"/>
  <c r="E1239" i="7"/>
  <c r="D1239" i="7"/>
  <c r="G1238" i="7"/>
  <c r="F1238" i="7"/>
  <c r="E1238" i="7"/>
  <c r="D1238" i="7"/>
  <c r="G1237" i="7"/>
  <c r="F1237" i="7"/>
  <c r="E1237" i="7"/>
  <c r="D1237" i="7"/>
  <c r="G1236" i="7"/>
  <c r="F1236" i="7"/>
  <c r="E1236" i="7"/>
  <c r="D1236" i="7"/>
  <c r="G1235" i="7"/>
  <c r="F1235" i="7"/>
  <c r="E1235" i="7"/>
  <c r="D1235" i="7"/>
  <c r="G1234" i="7"/>
  <c r="F1234" i="7"/>
  <c r="E1234" i="7"/>
  <c r="D1234" i="7"/>
  <c r="G1233" i="7"/>
  <c r="F1233" i="7"/>
  <c r="E1233" i="7"/>
  <c r="D1233" i="7"/>
  <c r="G1232" i="7"/>
  <c r="F1232" i="7"/>
  <c r="E1232" i="7"/>
  <c r="D1232" i="7"/>
  <c r="G1231" i="7"/>
  <c r="F1231" i="7"/>
  <c r="E1231" i="7"/>
  <c r="D1231" i="7"/>
  <c r="G1230" i="7"/>
  <c r="F1230" i="7"/>
  <c r="E1230" i="7"/>
  <c r="D1230" i="7"/>
  <c r="G1229" i="7"/>
  <c r="F1229" i="7"/>
  <c r="E1229" i="7"/>
  <c r="D1229" i="7"/>
  <c r="G1228" i="7"/>
  <c r="F1228" i="7"/>
  <c r="E1228" i="7"/>
  <c r="D1228" i="7"/>
  <c r="G1227" i="7"/>
  <c r="F1227" i="7"/>
  <c r="E1227" i="7"/>
  <c r="D1227" i="7"/>
  <c r="G1226" i="7"/>
  <c r="F1226" i="7"/>
  <c r="E1226" i="7"/>
  <c r="D1226" i="7"/>
  <c r="G1225" i="7"/>
  <c r="F1225" i="7"/>
  <c r="E1225" i="7"/>
  <c r="D1225" i="7"/>
  <c r="G1224" i="7"/>
  <c r="F1224" i="7"/>
  <c r="E1224" i="7"/>
  <c r="D1224" i="7"/>
  <c r="G1223" i="7"/>
  <c r="F1223" i="7"/>
  <c r="E1223" i="7"/>
  <c r="D1223" i="7"/>
  <c r="G1222" i="7"/>
  <c r="F1222" i="7"/>
  <c r="E1222" i="7"/>
  <c r="D1222" i="7"/>
  <c r="G1221" i="7"/>
  <c r="F1221" i="7"/>
  <c r="E1221" i="7"/>
  <c r="D1221" i="7"/>
  <c r="G1220" i="7"/>
  <c r="F1220" i="7"/>
  <c r="E1220" i="7"/>
  <c r="D1220" i="7"/>
  <c r="G1219" i="7"/>
  <c r="F1219" i="7"/>
  <c r="E1219" i="7"/>
  <c r="D1219" i="7"/>
  <c r="G1218" i="7"/>
  <c r="F1218" i="7"/>
  <c r="E1218" i="7"/>
  <c r="D1218" i="7"/>
  <c r="G1217" i="7"/>
  <c r="F1217" i="7"/>
  <c r="E1217" i="7"/>
  <c r="D1217" i="7"/>
  <c r="G1216" i="7"/>
  <c r="F1216" i="7"/>
  <c r="E1216" i="7"/>
  <c r="D1216" i="7"/>
  <c r="G1215" i="7"/>
  <c r="F1215" i="7"/>
  <c r="E1215" i="7"/>
  <c r="D1215" i="7"/>
  <c r="G1214" i="7"/>
  <c r="F1214" i="7"/>
  <c r="E1214" i="7"/>
  <c r="D1214" i="7"/>
  <c r="G1213" i="7"/>
  <c r="F1213" i="7"/>
  <c r="E1213" i="7"/>
  <c r="D1213" i="7"/>
  <c r="G1212" i="7"/>
  <c r="F1212" i="7"/>
  <c r="E1212" i="7"/>
  <c r="D1212" i="7"/>
  <c r="G1211" i="7"/>
  <c r="F1211" i="7"/>
  <c r="E1211" i="7"/>
  <c r="D1211" i="7"/>
  <c r="G1210" i="7"/>
  <c r="F1210" i="7"/>
  <c r="E1210" i="7"/>
  <c r="D1210" i="7"/>
  <c r="G1209" i="7"/>
  <c r="F1209" i="7"/>
  <c r="E1209" i="7"/>
  <c r="D1209" i="7"/>
  <c r="G1208" i="7"/>
  <c r="F1208" i="7"/>
  <c r="E1208" i="7"/>
  <c r="D1208" i="7"/>
  <c r="G1207" i="7"/>
  <c r="F1207" i="7"/>
  <c r="E1207" i="7"/>
  <c r="D1207" i="7"/>
  <c r="G1206" i="7"/>
  <c r="F1206" i="7"/>
  <c r="E1206" i="7"/>
  <c r="D1206" i="7"/>
  <c r="G1205" i="7"/>
  <c r="F1205" i="7"/>
  <c r="E1205" i="7"/>
  <c r="D1205" i="7"/>
  <c r="G1204" i="7"/>
  <c r="F1204" i="7"/>
  <c r="E1204" i="7"/>
  <c r="D1204" i="7"/>
  <c r="G1203" i="7"/>
  <c r="F1203" i="7"/>
  <c r="E1203" i="7"/>
  <c r="D1203" i="7"/>
  <c r="G1202" i="7"/>
  <c r="F1202" i="7"/>
  <c r="E1202" i="7"/>
  <c r="D1202" i="7"/>
  <c r="G1201" i="7"/>
  <c r="F1201" i="7"/>
  <c r="H1201" i="7" s="1"/>
  <c r="E1201" i="7"/>
  <c r="D1201" i="7"/>
  <c r="G1200" i="7"/>
  <c r="F1200" i="7"/>
  <c r="E1200" i="7"/>
  <c r="D1200" i="7"/>
  <c r="G1199" i="7"/>
  <c r="F1199" i="7"/>
  <c r="E1199" i="7"/>
  <c r="D1199" i="7"/>
  <c r="G1198" i="7"/>
  <c r="F1198" i="7"/>
  <c r="H1198" i="7" s="1"/>
  <c r="E1198" i="7"/>
  <c r="D1198" i="7"/>
  <c r="G1197" i="7"/>
  <c r="F1197" i="7"/>
  <c r="E1197" i="7"/>
  <c r="D1197" i="7"/>
  <c r="G1196" i="7"/>
  <c r="F1196" i="7"/>
  <c r="E1196" i="7"/>
  <c r="D1196" i="7"/>
  <c r="G1195" i="7"/>
  <c r="F1195" i="7"/>
  <c r="E1195" i="7"/>
  <c r="D1195" i="7"/>
  <c r="G1194" i="7"/>
  <c r="F1194" i="7"/>
  <c r="E1194" i="7"/>
  <c r="D1194" i="7"/>
  <c r="G1193" i="7"/>
  <c r="F1193" i="7"/>
  <c r="E1193" i="7"/>
  <c r="D1193" i="7"/>
  <c r="G1192" i="7"/>
  <c r="F1192" i="7"/>
  <c r="H1192" i="7" s="1"/>
  <c r="E1192" i="7"/>
  <c r="D1192" i="7"/>
  <c r="G1191" i="7"/>
  <c r="F1191" i="7"/>
  <c r="E1191" i="7"/>
  <c r="D1191" i="7"/>
  <c r="G1190" i="7"/>
  <c r="F1190" i="7"/>
  <c r="H1190" i="7" s="1"/>
  <c r="E1190" i="7"/>
  <c r="D1190" i="7"/>
  <c r="G1189" i="7"/>
  <c r="F1189" i="7"/>
  <c r="E1189" i="7"/>
  <c r="D1189" i="7"/>
  <c r="G1188" i="7"/>
  <c r="F1188" i="7"/>
  <c r="E1188" i="7"/>
  <c r="D1188" i="7"/>
  <c r="G1187" i="7"/>
  <c r="F1187" i="7"/>
  <c r="E1187" i="7"/>
  <c r="D1187" i="7"/>
  <c r="G1186" i="7"/>
  <c r="F1186" i="7"/>
  <c r="E1186" i="7"/>
  <c r="D1186" i="7"/>
  <c r="G1185" i="7"/>
  <c r="F1185" i="7"/>
  <c r="E1185" i="7"/>
  <c r="D1185" i="7"/>
  <c r="G1184" i="7"/>
  <c r="F1184" i="7"/>
  <c r="E1184" i="7"/>
  <c r="D1184" i="7"/>
  <c r="G1183" i="7"/>
  <c r="F1183" i="7"/>
  <c r="E1183" i="7"/>
  <c r="D1183" i="7"/>
  <c r="G1182" i="7"/>
  <c r="F1182" i="7"/>
  <c r="E1182" i="7"/>
  <c r="D1182" i="7"/>
  <c r="G1181" i="7"/>
  <c r="F1181" i="7"/>
  <c r="E1181" i="7"/>
  <c r="D1181" i="7"/>
  <c r="G1180" i="7"/>
  <c r="F1180" i="7"/>
  <c r="E1180" i="7"/>
  <c r="D1180" i="7"/>
  <c r="G1179" i="7"/>
  <c r="F1179" i="7"/>
  <c r="E1179" i="7"/>
  <c r="D1179" i="7"/>
  <c r="G1178" i="7"/>
  <c r="F1178" i="7"/>
  <c r="E1178" i="7"/>
  <c r="D1178" i="7"/>
  <c r="G1177" i="7"/>
  <c r="F1177" i="7"/>
  <c r="E1177" i="7"/>
  <c r="D1177" i="7"/>
  <c r="G1176" i="7"/>
  <c r="F1176" i="7"/>
  <c r="E1176" i="7"/>
  <c r="D1176" i="7"/>
  <c r="G1175" i="7"/>
  <c r="F1175" i="7"/>
  <c r="E1175" i="7"/>
  <c r="D1175" i="7"/>
  <c r="G1174" i="7"/>
  <c r="F1174" i="7"/>
  <c r="E1174" i="7"/>
  <c r="D1174" i="7"/>
  <c r="G1173" i="7"/>
  <c r="F1173" i="7"/>
  <c r="E1173" i="7"/>
  <c r="D1173" i="7"/>
  <c r="G1172" i="7"/>
  <c r="F1172" i="7"/>
  <c r="E1172" i="7"/>
  <c r="D1172" i="7"/>
  <c r="G1171" i="7"/>
  <c r="F1171" i="7"/>
  <c r="E1171" i="7"/>
  <c r="D1171" i="7"/>
  <c r="G1170" i="7"/>
  <c r="F1170" i="7"/>
  <c r="E1170" i="7"/>
  <c r="D1170" i="7"/>
  <c r="G1169" i="7"/>
  <c r="F1169" i="7"/>
  <c r="E1169" i="7"/>
  <c r="D1169" i="7"/>
  <c r="G1168" i="7"/>
  <c r="F1168" i="7"/>
  <c r="E1168" i="7"/>
  <c r="D1168" i="7"/>
  <c r="G1167" i="7"/>
  <c r="F1167" i="7"/>
  <c r="E1167" i="7"/>
  <c r="D1167" i="7"/>
  <c r="G1166" i="7"/>
  <c r="F1166" i="7"/>
  <c r="E1166" i="7"/>
  <c r="D1166" i="7"/>
  <c r="G1165" i="7"/>
  <c r="F1165" i="7"/>
  <c r="E1165" i="7"/>
  <c r="D1165" i="7"/>
  <c r="G1164" i="7"/>
  <c r="F1164" i="7"/>
  <c r="E1164" i="7"/>
  <c r="D1164" i="7"/>
  <c r="G1163" i="7"/>
  <c r="F1163" i="7"/>
  <c r="E1163" i="7"/>
  <c r="D1163" i="7"/>
  <c r="G1162" i="7"/>
  <c r="F1162" i="7"/>
  <c r="E1162" i="7"/>
  <c r="D1162" i="7"/>
  <c r="G1161" i="7"/>
  <c r="F1161" i="7"/>
  <c r="E1161" i="7"/>
  <c r="D1161" i="7"/>
  <c r="G1160" i="7"/>
  <c r="F1160" i="7"/>
  <c r="E1160" i="7"/>
  <c r="D1160" i="7"/>
  <c r="G1159" i="7"/>
  <c r="F1159" i="7"/>
  <c r="E1159" i="7"/>
  <c r="D1159" i="7"/>
  <c r="G1158" i="7"/>
  <c r="F1158" i="7"/>
  <c r="E1158" i="7"/>
  <c r="D1158" i="7"/>
  <c r="G1157" i="7"/>
  <c r="F1157" i="7"/>
  <c r="E1157" i="7"/>
  <c r="D1157" i="7"/>
  <c r="G1156" i="7"/>
  <c r="F1156" i="7"/>
  <c r="E1156" i="7"/>
  <c r="D1156" i="7"/>
  <c r="G1155" i="7"/>
  <c r="F1155" i="7"/>
  <c r="E1155" i="7"/>
  <c r="D1155" i="7"/>
  <c r="G1154" i="7"/>
  <c r="F1154" i="7"/>
  <c r="E1154" i="7"/>
  <c r="D1154" i="7"/>
  <c r="G1153" i="7"/>
  <c r="F1153" i="7"/>
  <c r="E1153" i="7"/>
  <c r="D1153" i="7"/>
  <c r="G1152" i="7"/>
  <c r="F1152" i="7"/>
  <c r="E1152" i="7"/>
  <c r="D1152" i="7"/>
  <c r="G1151" i="7"/>
  <c r="F1151" i="7"/>
  <c r="E1151" i="7"/>
  <c r="D1151" i="7"/>
  <c r="G1150" i="7"/>
  <c r="F1150" i="7"/>
  <c r="E1150" i="7"/>
  <c r="D1150" i="7"/>
  <c r="G1149" i="7"/>
  <c r="F1149" i="7"/>
  <c r="E1149" i="7"/>
  <c r="D1149" i="7"/>
  <c r="G1148" i="7"/>
  <c r="F1148" i="7"/>
  <c r="E1148" i="7"/>
  <c r="D1148" i="7"/>
  <c r="G1147" i="7"/>
  <c r="F1147" i="7"/>
  <c r="E1147" i="7"/>
  <c r="D1147" i="7"/>
  <c r="G1146" i="7"/>
  <c r="F1146" i="7"/>
  <c r="E1146" i="7"/>
  <c r="D1146" i="7"/>
  <c r="G1145" i="7"/>
  <c r="F1145" i="7"/>
  <c r="E1145" i="7"/>
  <c r="D1145" i="7"/>
  <c r="G1144" i="7"/>
  <c r="F1144" i="7"/>
  <c r="E1144" i="7"/>
  <c r="D1144" i="7"/>
  <c r="G1143" i="7"/>
  <c r="F1143" i="7"/>
  <c r="E1143" i="7"/>
  <c r="D1143" i="7"/>
  <c r="G1142" i="7"/>
  <c r="F1142" i="7"/>
  <c r="E1142" i="7"/>
  <c r="D1142" i="7"/>
  <c r="G1141" i="7"/>
  <c r="F1141" i="7"/>
  <c r="E1141" i="7"/>
  <c r="D1141" i="7"/>
  <c r="G1140" i="7"/>
  <c r="F1140" i="7"/>
  <c r="E1140" i="7"/>
  <c r="D1140" i="7"/>
  <c r="G1139" i="7"/>
  <c r="F1139" i="7"/>
  <c r="E1139" i="7"/>
  <c r="D1139" i="7"/>
  <c r="G1138" i="7"/>
  <c r="F1138" i="7"/>
  <c r="E1138" i="7"/>
  <c r="D1138" i="7"/>
  <c r="G1137" i="7"/>
  <c r="F1137" i="7"/>
  <c r="E1137" i="7"/>
  <c r="D1137" i="7"/>
  <c r="G1136" i="7"/>
  <c r="F1136" i="7"/>
  <c r="E1136" i="7"/>
  <c r="D1136" i="7"/>
  <c r="G1135" i="7"/>
  <c r="F1135" i="7"/>
  <c r="E1135" i="7"/>
  <c r="D1135" i="7"/>
  <c r="G1134" i="7"/>
  <c r="F1134" i="7"/>
  <c r="E1134" i="7"/>
  <c r="D1134" i="7"/>
  <c r="G1133" i="7"/>
  <c r="F1133" i="7"/>
  <c r="H1133" i="7" s="1"/>
  <c r="E1133" i="7"/>
  <c r="D1133" i="7"/>
  <c r="G1132" i="7"/>
  <c r="F1132" i="7"/>
  <c r="E1132" i="7"/>
  <c r="D1132" i="7"/>
  <c r="G1131" i="7"/>
  <c r="F1131" i="7"/>
  <c r="E1131" i="7"/>
  <c r="D1131" i="7"/>
  <c r="G1130" i="7"/>
  <c r="F1130" i="7"/>
  <c r="H1130" i="7" s="1"/>
  <c r="E1130" i="7"/>
  <c r="D1130" i="7"/>
  <c r="G1129" i="7"/>
  <c r="F1129" i="7"/>
  <c r="E1129" i="7"/>
  <c r="D1129" i="7"/>
  <c r="G1128" i="7"/>
  <c r="F1128" i="7"/>
  <c r="E1128" i="7"/>
  <c r="D1128" i="7"/>
  <c r="G1127" i="7"/>
  <c r="F1127" i="7"/>
  <c r="H1127" i="7" s="1"/>
  <c r="E1127" i="7"/>
  <c r="D1127" i="7"/>
  <c r="G1126" i="7"/>
  <c r="F1126" i="7"/>
  <c r="E1126" i="7"/>
  <c r="D1126" i="7"/>
  <c r="G1125" i="7"/>
  <c r="F1125" i="7"/>
  <c r="E1125" i="7"/>
  <c r="D1125" i="7"/>
  <c r="G1124" i="7"/>
  <c r="F1124" i="7"/>
  <c r="E1124" i="7"/>
  <c r="D1124" i="7"/>
  <c r="G1123" i="7"/>
  <c r="F1123" i="7"/>
  <c r="E1123" i="7"/>
  <c r="D1123" i="7"/>
  <c r="G1122" i="7"/>
  <c r="F1122" i="7"/>
  <c r="E1122" i="7"/>
  <c r="D1122" i="7"/>
  <c r="G1121" i="7"/>
  <c r="F1121" i="7"/>
  <c r="H1121" i="7" s="1"/>
  <c r="E1121" i="7"/>
  <c r="D1121" i="7"/>
  <c r="G1120" i="7"/>
  <c r="F1120" i="7"/>
  <c r="E1120" i="7"/>
  <c r="D1120" i="7"/>
  <c r="G1119" i="7"/>
  <c r="F1119" i="7"/>
  <c r="E1119" i="7"/>
  <c r="D1119" i="7"/>
  <c r="G1118" i="7"/>
  <c r="F1118" i="7"/>
  <c r="E1118" i="7"/>
  <c r="D1118" i="7"/>
  <c r="G1117" i="7"/>
  <c r="F1117" i="7"/>
  <c r="E1117" i="7"/>
  <c r="D1117" i="7"/>
  <c r="G1116" i="7"/>
  <c r="F1116" i="7"/>
  <c r="E1116" i="7"/>
  <c r="D1116" i="7"/>
  <c r="G1115" i="7"/>
  <c r="F1115" i="7"/>
  <c r="E1115" i="7"/>
  <c r="D1115" i="7"/>
  <c r="G1114" i="7"/>
  <c r="F1114" i="7"/>
  <c r="E1114" i="7"/>
  <c r="D1114" i="7"/>
  <c r="G1113" i="7"/>
  <c r="F1113" i="7"/>
  <c r="E1113" i="7"/>
  <c r="D1113" i="7"/>
  <c r="G1112" i="7"/>
  <c r="F1112" i="7"/>
  <c r="E1112" i="7"/>
  <c r="D1112" i="7"/>
  <c r="G1111" i="7"/>
  <c r="F1111" i="7"/>
  <c r="E1111" i="7"/>
  <c r="D1111" i="7"/>
  <c r="G1110" i="7"/>
  <c r="F1110" i="7"/>
  <c r="E1110" i="7"/>
  <c r="D1110" i="7"/>
  <c r="G1109" i="7"/>
  <c r="F1109" i="7"/>
  <c r="E1109" i="7"/>
  <c r="D1109" i="7"/>
  <c r="G1108" i="7"/>
  <c r="F1108" i="7"/>
  <c r="E1108" i="7"/>
  <c r="D1108" i="7"/>
  <c r="G1107" i="7"/>
  <c r="F1107" i="7"/>
  <c r="H1107" i="7" s="1"/>
  <c r="E1107" i="7"/>
  <c r="D1107" i="7"/>
  <c r="G1106" i="7"/>
  <c r="F1106" i="7"/>
  <c r="E1106" i="7"/>
  <c r="D1106" i="7"/>
  <c r="G1105" i="7"/>
  <c r="F1105" i="7"/>
  <c r="E1105" i="7"/>
  <c r="D1105" i="7"/>
  <c r="G1104" i="7"/>
  <c r="F1104" i="7"/>
  <c r="H1104" i="7" s="1"/>
  <c r="E1104" i="7"/>
  <c r="D1104" i="7"/>
  <c r="G1103" i="7"/>
  <c r="F1103" i="7"/>
  <c r="E1103" i="7"/>
  <c r="D1103" i="7"/>
  <c r="G1102" i="7"/>
  <c r="F1102" i="7"/>
  <c r="E1102" i="7"/>
  <c r="D1102" i="7"/>
  <c r="G1101" i="7"/>
  <c r="F1101" i="7"/>
  <c r="E1101" i="7"/>
  <c r="D1101" i="7"/>
  <c r="G1100" i="7"/>
  <c r="F1100" i="7"/>
  <c r="E1100" i="7"/>
  <c r="D1100" i="7"/>
  <c r="G1099" i="7"/>
  <c r="F1099" i="7"/>
  <c r="E1099" i="7"/>
  <c r="D1099" i="7"/>
  <c r="G1098" i="7"/>
  <c r="F1098" i="7"/>
  <c r="E1098" i="7"/>
  <c r="D1098" i="7"/>
  <c r="G1097" i="7"/>
  <c r="F1097" i="7"/>
  <c r="E1097" i="7"/>
  <c r="D1097" i="7"/>
  <c r="G1096" i="7"/>
  <c r="F1096" i="7"/>
  <c r="E1096" i="7"/>
  <c r="D1096" i="7"/>
  <c r="G1095" i="7"/>
  <c r="F1095" i="7"/>
  <c r="E1095" i="7"/>
  <c r="D1095" i="7"/>
  <c r="G1094" i="7"/>
  <c r="F1094" i="7"/>
  <c r="H1094" i="7" s="1"/>
  <c r="E1094" i="7"/>
  <c r="D1094" i="7"/>
  <c r="G1093" i="7"/>
  <c r="F1093" i="7"/>
  <c r="E1093" i="7"/>
  <c r="D1093" i="7"/>
  <c r="G1092" i="7"/>
  <c r="F1092" i="7"/>
  <c r="E1092" i="7"/>
  <c r="D1092" i="7"/>
  <c r="G1091" i="7"/>
  <c r="F1091" i="7"/>
  <c r="H1091" i="7" s="1"/>
  <c r="E1091" i="7"/>
  <c r="D1091" i="7"/>
  <c r="G1090" i="7"/>
  <c r="F1090" i="7"/>
  <c r="E1090" i="7"/>
  <c r="D1090" i="7"/>
  <c r="G1089" i="7"/>
  <c r="F1089" i="7"/>
  <c r="E1089" i="7"/>
  <c r="D1089" i="7"/>
  <c r="G1088" i="7"/>
  <c r="F1088" i="7"/>
  <c r="E1088" i="7"/>
  <c r="D1088" i="7"/>
  <c r="G1087" i="7"/>
  <c r="F1087" i="7"/>
  <c r="E1087" i="7"/>
  <c r="D1087" i="7"/>
  <c r="G1086" i="7"/>
  <c r="F1086" i="7"/>
  <c r="E1086" i="7"/>
  <c r="D1086" i="7"/>
  <c r="G1085" i="7"/>
  <c r="F1085" i="7"/>
  <c r="H1085" i="7"/>
  <c r="E1085" i="7"/>
  <c r="D1085" i="7"/>
  <c r="G1084" i="7"/>
  <c r="F1084" i="7"/>
  <c r="E1084" i="7"/>
  <c r="D1084" i="7"/>
  <c r="G1083" i="7"/>
  <c r="F1083" i="7"/>
  <c r="H1083" i="7" s="1"/>
  <c r="E1083" i="7"/>
  <c r="D1083" i="7"/>
  <c r="G1082" i="7"/>
  <c r="F1082" i="7"/>
  <c r="H1082" i="7" s="1"/>
  <c r="E1082" i="7"/>
  <c r="D1082" i="7"/>
  <c r="G1081" i="7"/>
  <c r="F1081" i="7"/>
  <c r="E1081" i="7"/>
  <c r="D1081" i="7"/>
  <c r="G1080" i="7"/>
  <c r="F1080" i="7"/>
  <c r="H1080" i="7" s="1"/>
  <c r="E1080" i="7"/>
  <c r="D1080" i="7"/>
  <c r="G1079" i="7"/>
  <c r="F1079" i="7"/>
  <c r="E1079" i="7"/>
  <c r="D1079" i="7"/>
  <c r="G1078" i="7"/>
  <c r="F1078" i="7"/>
  <c r="E1078" i="7"/>
  <c r="D1078" i="7"/>
  <c r="G1077" i="7"/>
  <c r="F1077" i="7"/>
  <c r="H1077" i="7" s="1"/>
  <c r="E1077" i="7"/>
  <c r="D1077" i="7"/>
  <c r="G1076" i="7"/>
  <c r="F1076" i="7"/>
  <c r="E1076" i="7"/>
  <c r="D1076" i="7"/>
  <c r="G1075" i="7"/>
  <c r="F1075" i="7"/>
  <c r="E1075" i="7"/>
  <c r="D1075" i="7"/>
  <c r="G1074" i="7"/>
  <c r="F1074" i="7"/>
  <c r="H1074" i="7" s="1"/>
  <c r="E1074" i="7"/>
  <c r="D1074" i="7"/>
  <c r="G1073" i="7"/>
  <c r="F1073" i="7"/>
  <c r="H1073" i="7" s="1"/>
  <c r="E1073" i="7"/>
  <c r="D1073" i="7"/>
  <c r="G1072" i="7"/>
  <c r="F1072" i="7"/>
  <c r="E1072" i="7"/>
  <c r="D1072" i="7"/>
  <c r="G1071" i="7"/>
  <c r="F1071" i="7"/>
  <c r="H1071" i="7" s="1"/>
  <c r="E1071" i="7"/>
  <c r="D1071" i="7"/>
  <c r="G1070" i="7"/>
  <c r="F1070" i="7"/>
  <c r="E1070" i="7"/>
  <c r="D1070" i="7"/>
  <c r="G1069" i="7"/>
  <c r="F1069" i="7"/>
  <c r="E1069" i="7"/>
  <c r="D1069" i="7"/>
  <c r="G1068" i="7"/>
  <c r="F1068" i="7"/>
  <c r="H1068" i="7" s="1"/>
  <c r="E1068" i="7"/>
  <c r="D1068" i="7"/>
  <c r="G1067" i="7"/>
  <c r="F1067" i="7"/>
  <c r="H1067" i="7" s="1"/>
  <c r="E1067" i="7"/>
  <c r="D1067" i="7"/>
  <c r="G1066" i="7"/>
  <c r="F1066" i="7"/>
  <c r="E1066" i="7"/>
  <c r="D1066" i="7"/>
  <c r="G1065" i="7"/>
  <c r="F1065" i="7"/>
  <c r="E1065" i="7"/>
  <c r="D1065" i="7"/>
  <c r="G1064" i="7"/>
  <c r="F1064" i="7"/>
  <c r="E1064" i="7"/>
  <c r="D1064" i="7"/>
  <c r="G1063" i="7"/>
  <c r="F1063" i="7"/>
  <c r="E1063" i="7"/>
  <c r="D1063" i="7"/>
  <c r="G1062" i="7"/>
  <c r="F1062" i="7"/>
  <c r="E1062" i="7"/>
  <c r="D1062" i="7"/>
  <c r="G1061" i="7"/>
  <c r="F1061" i="7"/>
  <c r="H1061" i="7" s="1"/>
  <c r="E1061" i="7"/>
  <c r="D1061" i="7"/>
  <c r="G1060" i="7"/>
  <c r="F1060" i="7"/>
  <c r="E1060" i="7"/>
  <c r="D1060" i="7"/>
  <c r="G1059" i="7"/>
  <c r="F1059" i="7"/>
  <c r="H1059" i="7" s="1"/>
  <c r="E1059" i="7"/>
  <c r="D1059" i="7"/>
  <c r="G1058" i="7"/>
  <c r="F1058" i="7"/>
  <c r="E1058" i="7"/>
  <c r="D1058" i="7"/>
  <c r="G1057" i="7"/>
  <c r="F1057" i="7"/>
  <c r="E1057" i="7"/>
  <c r="D1057" i="7"/>
  <c r="G1056" i="7"/>
  <c r="F1056" i="7"/>
  <c r="H1056" i="7" s="1"/>
  <c r="E1056" i="7"/>
  <c r="D1056" i="7"/>
  <c r="G1055" i="7"/>
  <c r="F1055" i="7"/>
  <c r="E1055" i="7"/>
  <c r="D1055" i="7"/>
  <c r="G1054" i="7"/>
  <c r="F1054" i="7"/>
  <c r="E1054" i="7"/>
  <c r="D1054" i="7"/>
  <c r="G1053" i="7"/>
  <c r="F1053" i="7"/>
  <c r="H1053" i="7" s="1"/>
  <c r="E1053" i="7"/>
  <c r="D1053" i="7"/>
  <c r="G1052" i="7"/>
  <c r="F1052" i="7"/>
  <c r="E1052" i="7"/>
  <c r="D1052" i="7"/>
  <c r="G1051" i="7"/>
  <c r="F1051" i="7"/>
  <c r="E1051" i="7"/>
  <c r="D1051" i="7"/>
  <c r="G1050" i="7"/>
  <c r="F1050" i="7"/>
  <c r="H1050" i="7" s="1"/>
  <c r="E1050" i="7"/>
  <c r="D1050" i="7"/>
  <c r="G1049" i="7"/>
  <c r="F1049" i="7"/>
  <c r="E1049" i="7"/>
  <c r="D1049" i="7"/>
  <c r="G1048" i="7"/>
  <c r="F1048" i="7"/>
  <c r="E1048" i="7"/>
  <c r="D1048" i="7"/>
  <c r="G1047" i="7"/>
  <c r="F1047" i="7"/>
  <c r="H1047" i="7" s="1"/>
  <c r="E1047" i="7"/>
  <c r="D1047" i="7"/>
  <c r="G1046" i="7"/>
  <c r="F1046" i="7"/>
  <c r="H1046" i="7" s="1"/>
  <c r="E1046" i="7"/>
  <c r="D1046" i="7"/>
  <c r="G1045" i="7"/>
  <c r="F1045" i="7"/>
  <c r="E1045" i="7"/>
  <c r="D1045" i="7"/>
  <c r="G1044" i="7"/>
  <c r="F1044" i="7"/>
  <c r="H1044" i="7" s="1"/>
  <c r="E1044" i="7"/>
  <c r="D1044" i="7"/>
  <c r="G1043" i="7"/>
  <c r="F1043" i="7"/>
  <c r="E1043" i="7"/>
  <c r="D1043" i="7"/>
  <c r="G1042" i="7"/>
  <c r="F1042" i="7"/>
  <c r="E1042" i="7"/>
  <c r="D1042" i="7"/>
  <c r="G1041" i="7"/>
  <c r="F1041" i="7"/>
  <c r="H1041" i="7" s="1"/>
  <c r="E1041" i="7"/>
  <c r="D1041" i="7"/>
  <c r="G1040" i="7"/>
  <c r="F1040" i="7"/>
  <c r="E1040" i="7"/>
  <c r="D1040" i="7"/>
  <c r="G1039" i="7"/>
  <c r="F1039" i="7"/>
  <c r="E1039" i="7"/>
  <c r="D1039" i="7"/>
  <c r="G1038" i="7"/>
  <c r="F1038" i="7"/>
  <c r="H1038" i="7" s="1"/>
  <c r="E1038" i="7"/>
  <c r="D1038" i="7"/>
  <c r="G1037" i="7"/>
  <c r="F1037" i="7"/>
  <c r="H1037" i="7" s="1"/>
  <c r="E1037" i="7"/>
  <c r="D1037" i="7"/>
  <c r="G1036" i="7"/>
  <c r="F1036" i="7"/>
  <c r="E1036" i="7"/>
  <c r="D1036" i="7"/>
  <c r="G1035" i="7"/>
  <c r="F1035" i="7"/>
  <c r="H1035" i="7" s="1"/>
  <c r="E1035" i="7"/>
  <c r="D1035" i="7"/>
  <c r="G1034" i="7"/>
  <c r="F1034" i="7"/>
  <c r="E1034" i="7"/>
  <c r="D1034" i="7"/>
  <c r="G1033" i="7"/>
  <c r="F1033" i="7"/>
  <c r="E1033" i="7"/>
  <c r="D1033" i="7"/>
  <c r="G1032" i="7"/>
  <c r="F1032" i="7"/>
  <c r="H1032" i="7" s="1"/>
  <c r="E1032" i="7"/>
  <c r="D1032" i="7"/>
  <c r="G1031" i="7"/>
  <c r="F1031" i="7"/>
  <c r="H1031" i="7" s="1"/>
  <c r="E1031" i="7"/>
  <c r="D1031" i="7"/>
  <c r="G1030" i="7"/>
  <c r="F1030" i="7"/>
  <c r="E1030" i="7"/>
  <c r="D1030" i="7"/>
  <c r="G1029" i="7"/>
  <c r="F1029" i="7"/>
  <c r="E1029" i="7"/>
  <c r="D1029" i="7"/>
  <c r="G1028" i="7"/>
  <c r="F1028" i="7"/>
  <c r="E1028" i="7"/>
  <c r="D1028" i="7"/>
  <c r="G1027" i="7"/>
  <c r="F1027" i="7"/>
  <c r="E1027" i="7"/>
  <c r="D1027" i="7"/>
  <c r="G1026" i="7"/>
  <c r="F1026" i="7"/>
  <c r="E1026" i="7"/>
  <c r="D1026" i="7"/>
  <c r="G1025" i="7"/>
  <c r="F1025" i="7"/>
  <c r="H1025" i="7" s="1"/>
  <c r="E1025" i="7"/>
  <c r="D1025" i="7"/>
  <c r="G1024" i="7"/>
  <c r="F1024" i="7"/>
  <c r="E1024" i="7"/>
  <c r="D1024" i="7"/>
  <c r="G1023" i="7"/>
  <c r="F1023" i="7"/>
  <c r="H1023" i="7" s="1"/>
  <c r="E1023" i="7"/>
  <c r="D1023" i="7"/>
  <c r="G1022" i="7"/>
  <c r="F1022" i="7"/>
  <c r="E1022" i="7"/>
  <c r="D1022" i="7"/>
  <c r="G1021" i="7"/>
  <c r="F1021" i="7"/>
  <c r="E1021" i="7"/>
  <c r="D1021" i="7"/>
  <c r="G1020" i="7"/>
  <c r="F1020" i="7"/>
  <c r="H1020" i="7" s="1"/>
  <c r="E1020" i="7"/>
  <c r="D1020" i="7"/>
  <c r="G1019" i="7"/>
  <c r="F1019" i="7"/>
  <c r="E1019" i="7"/>
  <c r="D1019" i="7"/>
  <c r="G1018" i="7"/>
  <c r="F1018" i="7"/>
  <c r="E1018" i="7"/>
  <c r="D1018" i="7"/>
  <c r="G1017" i="7"/>
  <c r="F1017" i="7"/>
  <c r="H1017" i="7" s="1"/>
  <c r="E1017" i="7"/>
  <c r="D1017" i="7"/>
  <c r="G1016" i="7"/>
  <c r="F1016" i="7"/>
  <c r="E1016" i="7"/>
  <c r="D1016" i="7"/>
  <c r="G1015" i="7"/>
  <c r="F1015" i="7"/>
  <c r="E1015" i="7"/>
  <c r="D1015" i="7"/>
  <c r="G1014" i="7"/>
  <c r="F1014" i="7"/>
  <c r="H1014" i="7" s="1"/>
  <c r="E1014" i="7"/>
  <c r="D1014" i="7"/>
  <c r="G1013" i="7"/>
  <c r="F1013" i="7"/>
  <c r="H1013" i="7" s="1"/>
  <c r="E1013" i="7"/>
  <c r="D1013" i="7"/>
  <c r="G1012" i="7"/>
  <c r="F1012" i="7"/>
  <c r="E1012" i="7"/>
  <c r="D1012" i="7"/>
  <c r="G1011" i="7"/>
  <c r="F1011" i="7"/>
  <c r="H1011" i="7" s="1"/>
  <c r="E1011" i="7"/>
  <c r="D1011" i="7"/>
  <c r="G1010" i="7"/>
  <c r="F1010" i="7"/>
  <c r="E1010" i="7"/>
  <c r="D1010" i="7"/>
  <c r="G1009" i="7"/>
  <c r="F1009" i="7"/>
  <c r="E1009" i="7"/>
  <c r="D1009" i="7"/>
  <c r="G1008" i="7"/>
  <c r="F1008" i="7"/>
  <c r="H1008" i="7" s="1"/>
  <c r="E1008" i="7"/>
  <c r="D1008" i="7"/>
  <c r="G1007" i="7"/>
  <c r="F1007" i="7"/>
  <c r="E1007" i="7"/>
  <c r="D1007" i="7"/>
  <c r="G1006" i="7"/>
  <c r="F1006" i="7"/>
  <c r="E1006" i="7"/>
  <c r="D1006" i="7"/>
  <c r="G1005" i="7"/>
  <c r="F1005" i="7"/>
  <c r="H1005" i="7" s="1"/>
  <c r="E1005" i="7"/>
  <c r="D1005" i="7"/>
  <c r="G1004" i="7"/>
  <c r="F1004" i="7"/>
  <c r="E1004" i="7"/>
  <c r="D1004" i="7"/>
  <c r="G1003" i="7"/>
  <c r="F1003" i="7"/>
  <c r="E1003" i="7"/>
  <c r="D1003" i="7"/>
  <c r="G1002" i="7"/>
  <c r="F1002" i="7"/>
  <c r="H1002" i="7" s="1"/>
  <c r="E1002" i="7"/>
  <c r="D1002" i="7"/>
  <c r="G1001" i="7"/>
  <c r="F1001" i="7"/>
  <c r="E1001" i="7"/>
  <c r="D1001" i="7"/>
  <c r="G1000" i="7"/>
  <c r="F1000" i="7"/>
  <c r="E1000" i="7"/>
  <c r="D1000" i="7"/>
  <c r="G999" i="7"/>
  <c r="F999" i="7"/>
  <c r="H999" i="7" s="1"/>
  <c r="E999" i="7"/>
  <c r="D999" i="7"/>
  <c r="G998" i="7"/>
  <c r="F998" i="7"/>
  <c r="E998" i="7"/>
  <c r="D998" i="7"/>
  <c r="G997" i="7"/>
  <c r="F997" i="7"/>
  <c r="E997" i="7"/>
  <c r="D997" i="7"/>
  <c r="G996" i="7"/>
  <c r="F996" i="7"/>
  <c r="H996" i="7" s="1"/>
  <c r="E996" i="7"/>
  <c r="D996" i="7"/>
  <c r="G995" i="7"/>
  <c r="F995" i="7"/>
  <c r="E995" i="7"/>
  <c r="D995" i="7"/>
  <c r="G994" i="7"/>
  <c r="F994" i="7"/>
  <c r="E994" i="7"/>
  <c r="D994" i="7"/>
  <c r="G993" i="7"/>
  <c r="F993" i="7"/>
  <c r="E993" i="7"/>
  <c r="D993" i="7"/>
  <c r="G992" i="7"/>
  <c r="F992" i="7"/>
  <c r="E992" i="7"/>
  <c r="D992" i="7"/>
  <c r="G991" i="7"/>
  <c r="F991" i="7"/>
  <c r="E991" i="7"/>
  <c r="D991" i="7"/>
  <c r="G990" i="7"/>
  <c r="F990" i="7"/>
  <c r="E990" i="7"/>
  <c r="D990" i="7"/>
  <c r="G989" i="7"/>
  <c r="F989" i="7"/>
  <c r="H989" i="7" s="1"/>
  <c r="E989" i="7"/>
  <c r="D989" i="7"/>
  <c r="G988" i="7"/>
  <c r="F988" i="7"/>
  <c r="E988" i="7"/>
  <c r="D988" i="7"/>
  <c r="G987" i="7"/>
  <c r="F987" i="7"/>
  <c r="H987" i="7" s="1"/>
  <c r="E987" i="7"/>
  <c r="D987" i="7"/>
  <c r="G986" i="7"/>
  <c r="F986" i="7"/>
  <c r="E986" i="7"/>
  <c r="D986" i="7"/>
  <c r="G985" i="7"/>
  <c r="F985" i="7"/>
  <c r="E985" i="7"/>
  <c r="D985" i="7"/>
  <c r="G984" i="7"/>
  <c r="F984" i="7"/>
  <c r="H984" i="7" s="1"/>
  <c r="E984" i="7"/>
  <c r="D984" i="7"/>
  <c r="G983" i="7"/>
  <c r="F983" i="7"/>
  <c r="E983" i="7"/>
  <c r="D983" i="7"/>
  <c r="G982" i="7"/>
  <c r="F982" i="7"/>
  <c r="E982" i="7"/>
  <c r="D982" i="7"/>
  <c r="G981" i="7"/>
  <c r="F981" i="7"/>
  <c r="H981" i="7" s="1"/>
  <c r="E981" i="7"/>
  <c r="D981" i="7"/>
  <c r="G980" i="7"/>
  <c r="F980" i="7"/>
  <c r="E980" i="7"/>
  <c r="D980" i="7"/>
  <c r="G979" i="7"/>
  <c r="F979" i="7"/>
  <c r="E979" i="7"/>
  <c r="D979" i="7"/>
  <c r="G978" i="7"/>
  <c r="F978" i="7"/>
  <c r="H978" i="7" s="1"/>
  <c r="E978" i="7"/>
  <c r="D978" i="7"/>
  <c r="G977" i="7"/>
  <c r="F977" i="7"/>
  <c r="H977" i="7" s="1"/>
  <c r="E977" i="7"/>
  <c r="D977" i="7"/>
  <c r="G976" i="7"/>
  <c r="F976" i="7"/>
  <c r="E976" i="7"/>
  <c r="D976" i="7"/>
  <c r="G975" i="7"/>
  <c r="F975" i="7"/>
  <c r="E975" i="7"/>
  <c r="D975" i="7"/>
  <c r="G974" i="7"/>
  <c r="F974" i="7"/>
  <c r="E974" i="7"/>
  <c r="D974" i="7"/>
  <c r="G973" i="7"/>
  <c r="F973" i="7"/>
  <c r="E973" i="7"/>
  <c r="D973" i="7"/>
  <c r="G972" i="7"/>
  <c r="F972" i="7"/>
  <c r="E972" i="7"/>
  <c r="D972" i="7"/>
  <c r="G971" i="7"/>
  <c r="F971" i="7"/>
  <c r="E971" i="7"/>
  <c r="D971" i="7"/>
  <c r="G970" i="7"/>
  <c r="F970" i="7"/>
  <c r="E970" i="7"/>
  <c r="D970" i="7"/>
  <c r="G969" i="7"/>
  <c r="F969" i="7"/>
  <c r="E969" i="7"/>
  <c r="D969" i="7"/>
  <c r="G968" i="7"/>
  <c r="F968" i="7"/>
  <c r="E968" i="7"/>
  <c r="D968" i="7"/>
  <c r="G967" i="7"/>
  <c r="F967" i="7"/>
  <c r="E967" i="7"/>
  <c r="D967" i="7"/>
  <c r="G966" i="7"/>
  <c r="F966" i="7"/>
  <c r="E966" i="7"/>
  <c r="D966" i="7"/>
  <c r="G965" i="7"/>
  <c r="F965" i="7"/>
  <c r="H965" i="7" s="1"/>
  <c r="E965" i="7"/>
  <c r="D965" i="7"/>
  <c r="G964" i="7"/>
  <c r="F964" i="7"/>
  <c r="E964" i="7"/>
  <c r="D964" i="7"/>
  <c r="G963" i="7"/>
  <c r="F963" i="7"/>
  <c r="E963" i="7"/>
  <c r="D963" i="7"/>
  <c r="G962" i="7"/>
  <c r="F962" i="7"/>
  <c r="E962" i="7"/>
  <c r="D962" i="7"/>
  <c r="G961" i="7"/>
  <c r="F961" i="7"/>
  <c r="E961" i="7"/>
  <c r="D961" i="7"/>
  <c r="G960" i="7"/>
  <c r="F960" i="7"/>
  <c r="E960" i="7"/>
  <c r="D960" i="7"/>
  <c r="G959" i="7"/>
  <c r="F959" i="7"/>
  <c r="H959" i="7" s="1"/>
  <c r="E959" i="7"/>
  <c r="D959" i="7"/>
  <c r="G958" i="7"/>
  <c r="F958" i="7"/>
  <c r="E958" i="7"/>
  <c r="D958" i="7"/>
  <c r="G957" i="7"/>
  <c r="F957" i="7"/>
  <c r="E957" i="7"/>
  <c r="D957" i="7"/>
  <c r="G956" i="7"/>
  <c r="F956" i="7"/>
  <c r="E956" i="7"/>
  <c r="D956" i="7"/>
  <c r="G955" i="7"/>
  <c r="F955" i="7"/>
  <c r="E955" i="7"/>
  <c r="D955" i="7"/>
  <c r="G954" i="7"/>
  <c r="F954" i="7"/>
  <c r="E954" i="7"/>
  <c r="D954" i="7"/>
  <c r="G953" i="7"/>
  <c r="F953" i="7"/>
  <c r="H953" i="7" s="1"/>
  <c r="E953" i="7"/>
  <c r="D953" i="7"/>
  <c r="G952" i="7"/>
  <c r="F952" i="7"/>
  <c r="E952" i="7"/>
  <c r="D952" i="7"/>
  <c r="G951" i="7"/>
  <c r="F951" i="7"/>
  <c r="E951" i="7"/>
  <c r="D951" i="7"/>
  <c r="G950" i="7"/>
  <c r="F950" i="7"/>
  <c r="E950" i="7"/>
  <c r="D950" i="7"/>
  <c r="G949" i="7"/>
  <c r="F949" i="7"/>
  <c r="E949" i="7"/>
  <c r="D949" i="7"/>
  <c r="G948" i="7"/>
  <c r="F948" i="7"/>
  <c r="E948" i="7"/>
  <c r="D948" i="7"/>
  <c r="G947" i="7"/>
  <c r="F947" i="7"/>
  <c r="E947" i="7"/>
  <c r="D947" i="7"/>
  <c r="G946" i="7"/>
  <c r="F946" i="7"/>
  <c r="E946" i="7"/>
  <c r="D946" i="7"/>
  <c r="G945" i="7"/>
  <c r="F945" i="7"/>
  <c r="E945" i="7"/>
  <c r="D945" i="7"/>
  <c r="G944" i="7"/>
  <c r="F944" i="7"/>
  <c r="E944" i="7"/>
  <c r="D944" i="7"/>
  <c r="G943" i="7"/>
  <c r="F943" i="7"/>
  <c r="E943" i="7"/>
  <c r="D943" i="7"/>
  <c r="G942" i="7"/>
  <c r="F942" i="7"/>
  <c r="E942" i="7"/>
  <c r="D942" i="7"/>
  <c r="G941" i="7"/>
  <c r="F941" i="7"/>
  <c r="H941" i="7" s="1"/>
  <c r="E941" i="7"/>
  <c r="D941" i="7"/>
  <c r="G940" i="7"/>
  <c r="F940" i="7"/>
  <c r="E940" i="7"/>
  <c r="D940" i="7"/>
  <c r="G939" i="7"/>
  <c r="F939" i="7"/>
  <c r="E939" i="7"/>
  <c r="D939" i="7"/>
  <c r="G938" i="7"/>
  <c r="F938" i="7"/>
  <c r="E938" i="7"/>
  <c r="D938" i="7"/>
  <c r="G937" i="7"/>
  <c r="F937" i="7"/>
  <c r="E937" i="7"/>
  <c r="D937" i="7"/>
  <c r="G936" i="7"/>
  <c r="F936" i="7"/>
  <c r="E936" i="7"/>
  <c r="D936" i="7"/>
  <c r="G935" i="7"/>
  <c r="F935" i="7"/>
  <c r="E935" i="7"/>
  <c r="D935" i="7"/>
  <c r="G934" i="7"/>
  <c r="F934" i="7"/>
  <c r="E934" i="7"/>
  <c r="D934" i="7"/>
  <c r="G933" i="7"/>
  <c r="F933" i="7"/>
  <c r="E933" i="7"/>
  <c r="D933" i="7"/>
  <c r="G932" i="7"/>
  <c r="F932" i="7"/>
  <c r="E932" i="7"/>
  <c r="D932" i="7"/>
  <c r="G931" i="7"/>
  <c r="F931" i="7"/>
  <c r="E931" i="7"/>
  <c r="D931" i="7"/>
  <c r="G930" i="7"/>
  <c r="F930" i="7"/>
  <c r="E930" i="7"/>
  <c r="D930" i="7"/>
  <c r="G929" i="7"/>
  <c r="F929" i="7"/>
  <c r="E929" i="7"/>
  <c r="D929" i="7"/>
  <c r="G928" i="7"/>
  <c r="F928" i="7"/>
  <c r="E928" i="7"/>
  <c r="D928" i="7"/>
  <c r="G927" i="7"/>
  <c r="F927" i="7"/>
  <c r="E927" i="7"/>
  <c r="D927" i="7"/>
  <c r="G926" i="7"/>
  <c r="F926" i="7"/>
  <c r="E926" i="7"/>
  <c r="D926" i="7"/>
  <c r="G925" i="7"/>
  <c r="F925" i="7"/>
  <c r="E925" i="7"/>
  <c r="D925" i="7"/>
  <c r="G924" i="7"/>
  <c r="F924" i="7"/>
  <c r="E924" i="7"/>
  <c r="D924" i="7"/>
  <c r="G923" i="7"/>
  <c r="F923" i="7"/>
  <c r="E923" i="7"/>
  <c r="D923" i="7"/>
  <c r="G922" i="7"/>
  <c r="F922" i="7"/>
  <c r="E922" i="7"/>
  <c r="D922" i="7"/>
  <c r="G921" i="7"/>
  <c r="F921" i="7"/>
  <c r="E921" i="7"/>
  <c r="D921" i="7"/>
  <c r="G920" i="7"/>
  <c r="F920" i="7"/>
  <c r="E920" i="7"/>
  <c r="D920" i="7"/>
  <c r="G919" i="7"/>
  <c r="F919" i="7"/>
  <c r="E919" i="7"/>
  <c r="D919" i="7"/>
  <c r="G918" i="7"/>
  <c r="F918" i="7"/>
  <c r="E918" i="7"/>
  <c r="D918" i="7"/>
  <c r="G917" i="7"/>
  <c r="F917" i="7"/>
  <c r="H917" i="7" s="1"/>
  <c r="E917" i="7"/>
  <c r="D917" i="7"/>
  <c r="G916" i="7"/>
  <c r="F916" i="7"/>
  <c r="E916" i="7"/>
  <c r="D916" i="7"/>
  <c r="G915" i="7"/>
  <c r="F915" i="7"/>
  <c r="E915" i="7"/>
  <c r="D915" i="7"/>
  <c r="G914" i="7"/>
  <c r="F914" i="7"/>
  <c r="E914" i="7"/>
  <c r="D914" i="7"/>
  <c r="G913" i="7"/>
  <c r="F913" i="7"/>
  <c r="E913" i="7"/>
  <c r="D913" i="7"/>
  <c r="G912" i="7"/>
  <c r="F912" i="7"/>
  <c r="E912" i="7"/>
  <c r="D912" i="7"/>
  <c r="G911" i="7"/>
  <c r="F911" i="7"/>
  <c r="E911" i="7"/>
  <c r="D911" i="7"/>
  <c r="G910" i="7"/>
  <c r="F910" i="7"/>
  <c r="E910" i="7"/>
  <c r="D910" i="7"/>
  <c r="G909" i="7"/>
  <c r="F909" i="7"/>
  <c r="E909" i="7"/>
  <c r="D909" i="7"/>
  <c r="G908" i="7"/>
  <c r="F908" i="7"/>
  <c r="E908" i="7"/>
  <c r="D908" i="7"/>
  <c r="G907" i="7"/>
  <c r="F907" i="7"/>
  <c r="E907" i="7"/>
  <c r="D907" i="7"/>
  <c r="G906" i="7"/>
  <c r="F906" i="7"/>
  <c r="E906" i="7"/>
  <c r="D906" i="7"/>
  <c r="G905" i="7"/>
  <c r="F905" i="7"/>
  <c r="E905" i="7"/>
  <c r="D905" i="7"/>
  <c r="G904" i="7"/>
  <c r="F904" i="7"/>
  <c r="E904" i="7"/>
  <c r="D904" i="7"/>
  <c r="G903" i="7"/>
  <c r="F903" i="7"/>
  <c r="E903" i="7"/>
  <c r="D903" i="7"/>
  <c r="G902" i="7"/>
  <c r="F902" i="7"/>
  <c r="H902" i="7" s="1"/>
  <c r="E902" i="7"/>
  <c r="D902" i="7"/>
  <c r="G901" i="7"/>
  <c r="F901" i="7"/>
  <c r="E901" i="7"/>
  <c r="D901" i="7"/>
  <c r="G900" i="7"/>
  <c r="F900" i="7"/>
  <c r="E900" i="7"/>
  <c r="D900" i="7"/>
  <c r="G899" i="7"/>
  <c r="F899" i="7"/>
  <c r="E899" i="7"/>
  <c r="D899" i="7"/>
  <c r="G898" i="7"/>
  <c r="F898" i="7"/>
  <c r="E898" i="7"/>
  <c r="D898" i="7"/>
  <c r="G897" i="7"/>
  <c r="F897" i="7"/>
  <c r="E897" i="7"/>
  <c r="D897" i="7"/>
  <c r="G896" i="7"/>
  <c r="F896" i="7"/>
  <c r="E896" i="7"/>
  <c r="D896" i="7"/>
  <c r="G895" i="7"/>
  <c r="F895" i="7"/>
  <c r="E895" i="7"/>
  <c r="D895" i="7"/>
  <c r="G894" i="7"/>
  <c r="F894" i="7"/>
  <c r="E894" i="7"/>
  <c r="D894" i="7"/>
  <c r="G893" i="7"/>
  <c r="F893" i="7"/>
  <c r="E893" i="7"/>
  <c r="D893" i="7"/>
  <c r="G892" i="7"/>
  <c r="F892" i="7"/>
  <c r="E892" i="7"/>
  <c r="D892" i="7"/>
  <c r="G891" i="7"/>
  <c r="F891" i="7"/>
  <c r="E891" i="7"/>
  <c r="D891" i="7"/>
  <c r="G890" i="7"/>
  <c r="F890" i="7"/>
  <c r="E890" i="7"/>
  <c r="D890" i="7"/>
  <c r="G889" i="7"/>
  <c r="F889" i="7"/>
  <c r="E889" i="7"/>
  <c r="D889" i="7"/>
  <c r="G888" i="7"/>
  <c r="F888" i="7"/>
  <c r="E888" i="7"/>
  <c r="D888" i="7"/>
  <c r="G887" i="7"/>
  <c r="F887" i="7"/>
  <c r="E887" i="7"/>
  <c r="D887" i="7"/>
  <c r="G886" i="7"/>
  <c r="F886" i="7"/>
  <c r="E886" i="7"/>
  <c r="D886" i="7"/>
  <c r="G885" i="7"/>
  <c r="F885" i="7"/>
  <c r="E885" i="7"/>
  <c r="D885" i="7"/>
  <c r="G884" i="7"/>
  <c r="F884" i="7"/>
  <c r="E884" i="7"/>
  <c r="D884" i="7"/>
  <c r="G883" i="7"/>
  <c r="F883" i="7"/>
  <c r="E883" i="7"/>
  <c r="D883" i="7"/>
  <c r="G882" i="7"/>
  <c r="F882" i="7"/>
  <c r="E882" i="7"/>
  <c r="D882" i="7"/>
  <c r="G881" i="7"/>
  <c r="F881" i="7"/>
  <c r="E881" i="7"/>
  <c r="D881" i="7"/>
  <c r="G880" i="7"/>
  <c r="F880" i="7"/>
  <c r="E880" i="7"/>
  <c r="D880" i="7"/>
  <c r="G879" i="7"/>
  <c r="F879" i="7"/>
  <c r="E879" i="7"/>
  <c r="D879" i="7"/>
  <c r="G878" i="7"/>
  <c r="F878" i="7"/>
  <c r="E878" i="7"/>
  <c r="D878" i="7"/>
  <c r="G877" i="7"/>
  <c r="F877" i="7"/>
  <c r="E877" i="7"/>
  <c r="D877" i="7"/>
  <c r="G876" i="7"/>
  <c r="F876" i="7"/>
  <c r="E876" i="7"/>
  <c r="D876" i="7"/>
  <c r="G875" i="7"/>
  <c r="F875" i="7"/>
  <c r="E875" i="7"/>
  <c r="D875" i="7"/>
  <c r="G874" i="7"/>
  <c r="F874" i="7"/>
  <c r="E874" i="7"/>
  <c r="D874" i="7"/>
  <c r="G873" i="7"/>
  <c r="F873" i="7"/>
  <c r="E873" i="7"/>
  <c r="D873" i="7"/>
  <c r="G872" i="7"/>
  <c r="F872" i="7"/>
  <c r="E872" i="7"/>
  <c r="D872" i="7"/>
  <c r="G871" i="7"/>
  <c r="F871" i="7"/>
  <c r="E871" i="7"/>
  <c r="D871" i="7"/>
  <c r="G870" i="7"/>
  <c r="F870" i="7"/>
  <c r="E870" i="7"/>
  <c r="D870" i="7"/>
  <c r="G869" i="7"/>
  <c r="F869" i="7"/>
  <c r="E869" i="7"/>
  <c r="D869" i="7"/>
  <c r="G868" i="7"/>
  <c r="F868" i="7"/>
  <c r="E868" i="7"/>
  <c r="D868" i="7"/>
  <c r="G867" i="7"/>
  <c r="F867" i="7"/>
  <c r="E867" i="7"/>
  <c r="D867" i="7"/>
  <c r="G866" i="7"/>
  <c r="F866" i="7"/>
  <c r="E866" i="7"/>
  <c r="D866" i="7"/>
  <c r="G865" i="7"/>
  <c r="F865" i="7"/>
  <c r="E865" i="7"/>
  <c r="D865" i="7"/>
  <c r="G864" i="7"/>
  <c r="F864" i="7"/>
  <c r="E864" i="7"/>
  <c r="D864" i="7"/>
  <c r="G863" i="7"/>
  <c r="F863" i="7"/>
  <c r="E863" i="7"/>
  <c r="D863" i="7"/>
  <c r="G862" i="7"/>
  <c r="F862" i="7"/>
  <c r="E862" i="7"/>
  <c r="D862" i="7"/>
  <c r="G861" i="7"/>
  <c r="F861" i="7"/>
  <c r="E861" i="7"/>
  <c r="D861" i="7"/>
  <c r="G860" i="7"/>
  <c r="F860" i="7"/>
  <c r="E860" i="7"/>
  <c r="D860" i="7"/>
  <c r="G859" i="7"/>
  <c r="F859" i="7"/>
  <c r="E859" i="7"/>
  <c r="D859" i="7"/>
  <c r="G858" i="7"/>
  <c r="F858" i="7"/>
  <c r="E858" i="7"/>
  <c r="D858" i="7"/>
  <c r="G857" i="7"/>
  <c r="F857" i="7"/>
  <c r="E857" i="7"/>
  <c r="D857" i="7"/>
  <c r="G856" i="7"/>
  <c r="F856" i="7"/>
  <c r="E856" i="7"/>
  <c r="D856" i="7"/>
  <c r="G855" i="7"/>
  <c r="F855" i="7"/>
  <c r="E855" i="7"/>
  <c r="D855" i="7"/>
  <c r="G854" i="7"/>
  <c r="F854" i="7"/>
  <c r="E854" i="7"/>
  <c r="D854" i="7"/>
  <c r="G853" i="7"/>
  <c r="F853" i="7"/>
  <c r="E853" i="7"/>
  <c r="D853" i="7"/>
  <c r="G852" i="7"/>
  <c r="F852" i="7"/>
  <c r="E852" i="7"/>
  <c r="D852" i="7"/>
  <c r="G851" i="7"/>
  <c r="F851" i="7"/>
  <c r="E851" i="7"/>
  <c r="D851" i="7"/>
  <c r="G850" i="7"/>
  <c r="F850" i="7"/>
  <c r="E850" i="7"/>
  <c r="D850" i="7"/>
  <c r="G849" i="7"/>
  <c r="F849" i="7"/>
  <c r="E849" i="7"/>
  <c r="D849" i="7"/>
  <c r="G848" i="7"/>
  <c r="F848" i="7"/>
  <c r="E848" i="7"/>
  <c r="D848" i="7"/>
  <c r="G847" i="7"/>
  <c r="F847" i="7"/>
  <c r="E847" i="7"/>
  <c r="D847" i="7"/>
  <c r="G846" i="7"/>
  <c r="F846" i="7"/>
  <c r="E846" i="7"/>
  <c r="D846" i="7"/>
  <c r="G845" i="7"/>
  <c r="F845" i="7"/>
  <c r="E845" i="7"/>
  <c r="D845" i="7"/>
  <c r="G844" i="7"/>
  <c r="F844" i="7"/>
  <c r="E844" i="7"/>
  <c r="D844" i="7"/>
  <c r="G843" i="7"/>
  <c r="F843" i="7"/>
  <c r="E843" i="7"/>
  <c r="D843" i="7"/>
  <c r="G842" i="7"/>
  <c r="F842" i="7"/>
  <c r="H842" i="7" s="1"/>
  <c r="E842" i="7"/>
  <c r="D842" i="7"/>
  <c r="G841" i="7"/>
  <c r="F841" i="7"/>
  <c r="E841" i="7"/>
  <c r="D841" i="7"/>
  <c r="G840" i="7"/>
  <c r="F840" i="7"/>
  <c r="E840" i="7"/>
  <c r="D840" i="7"/>
  <c r="G839" i="7"/>
  <c r="F839" i="7"/>
  <c r="H839" i="7" s="1"/>
  <c r="E839" i="7"/>
  <c r="D839" i="7"/>
  <c r="G838" i="7"/>
  <c r="F838" i="7"/>
  <c r="E838" i="7"/>
  <c r="D838" i="7"/>
  <c r="G837" i="7"/>
  <c r="F837" i="7"/>
  <c r="E837" i="7"/>
  <c r="D837" i="7"/>
  <c r="G836" i="7"/>
  <c r="F836" i="7"/>
  <c r="H836" i="7" s="1"/>
  <c r="E836" i="7"/>
  <c r="D836" i="7"/>
  <c r="G835" i="7"/>
  <c r="F835" i="7"/>
  <c r="E835" i="7"/>
  <c r="D835" i="7"/>
  <c r="G834" i="7"/>
  <c r="F834" i="7"/>
  <c r="E834" i="7"/>
  <c r="D834" i="7"/>
  <c r="G833" i="7"/>
  <c r="F833" i="7"/>
  <c r="E833" i="7"/>
  <c r="D833" i="7"/>
  <c r="G832" i="7"/>
  <c r="F832" i="7"/>
  <c r="E832" i="7"/>
  <c r="D832" i="7"/>
  <c r="G831" i="7"/>
  <c r="F831" i="7"/>
  <c r="E831" i="7"/>
  <c r="D831" i="7"/>
  <c r="G830" i="7"/>
  <c r="F830" i="7"/>
  <c r="E830" i="7"/>
  <c r="D830" i="7"/>
  <c r="G829" i="7"/>
  <c r="F829" i="7"/>
  <c r="E829" i="7"/>
  <c r="D829" i="7"/>
  <c r="G828" i="7"/>
  <c r="F828" i="7"/>
  <c r="E828" i="7"/>
  <c r="D828" i="7"/>
  <c r="G827" i="7"/>
  <c r="F827" i="7"/>
  <c r="E827" i="7"/>
  <c r="D827" i="7"/>
  <c r="G826" i="7"/>
  <c r="F826" i="7"/>
  <c r="E826" i="7"/>
  <c r="D826" i="7"/>
  <c r="G825" i="7"/>
  <c r="F825" i="7"/>
  <c r="E825" i="7"/>
  <c r="D825" i="7"/>
  <c r="G824" i="7"/>
  <c r="F824" i="7"/>
  <c r="E824" i="7"/>
  <c r="D824" i="7"/>
  <c r="G823" i="7"/>
  <c r="F823" i="7"/>
  <c r="E823" i="7"/>
  <c r="D823" i="7"/>
  <c r="G822" i="7"/>
  <c r="F822" i="7"/>
  <c r="E822" i="7"/>
  <c r="D822" i="7"/>
  <c r="G821" i="7"/>
  <c r="F821" i="7"/>
  <c r="E821" i="7"/>
  <c r="D821" i="7"/>
  <c r="G820" i="7"/>
  <c r="F820" i="7"/>
  <c r="E820" i="7"/>
  <c r="D820" i="7"/>
  <c r="G819" i="7"/>
  <c r="F819" i="7"/>
  <c r="E819" i="7"/>
  <c r="D819" i="7"/>
  <c r="G818" i="7"/>
  <c r="F818" i="7"/>
  <c r="E818" i="7"/>
  <c r="D818" i="7"/>
  <c r="G817" i="7"/>
  <c r="F817" i="7"/>
  <c r="E817" i="7"/>
  <c r="D817" i="7"/>
  <c r="G816" i="7"/>
  <c r="F816" i="7"/>
  <c r="E816" i="7"/>
  <c r="D816" i="7"/>
  <c r="G815" i="7"/>
  <c r="F815" i="7"/>
  <c r="E815" i="7"/>
  <c r="D815" i="7"/>
  <c r="G814" i="7"/>
  <c r="F814" i="7"/>
  <c r="E814" i="7"/>
  <c r="D814" i="7"/>
  <c r="G813" i="7"/>
  <c r="F813" i="7"/>
  <c r="E813" i="7"/>
  <c r="D813" i="7"/>
  <c r="G812" i="7"/>
  <c r="F812" i="7"/>
  <c r="E812" i="7"/>
  <c r="D812" i="7"/>
  <c r="G811" i="7"/>
  <c r="F811" i="7"/>
  <c r="E811" i="7"/>
  <c r="D811" i="7"/>
  <c r="G810" i="7"/>
  <c r="F810" i="7"/>
  <c r="E810" i="7"/>
  <c r="D810" i="7"/>
  <c r="G809" i="7"/>
  <c r="F809" i="7"/>
  <c r="E809" i="7"/>
  <c r="D809" i="7"/>
  <c r="G808" i="7"/>
  <c r="F808" i="7"/>
  <c r="E808" i="7"/>
  <c r="D808" i="7"/>
  <c r="G807" i="7"/>
  <c r="F807" i="7"/>
  <c r="E807" i="7"/>
  <c r="D807" i="7"/>
  <c r="G806" i="7"/>
  <c r="F806" i="7"/>
  <c r="E806" i="7"/>
  <c r="D806" i="7"/>
  <c r="G805" i="7"/>
  <c r="F805" i="7"/>
  <c r="E805" i="7"/>
  <c r="D805" i="7"/>
  <c r="G804" i="7"/>
  <c r="F804" i="7"/>
  <c r="E804" i="7"/>
  <c r="D804" i="7"/>
  <c r="G803" i="7"/>
  <c r="F803" i="7"/>
  <c r="E803" i="7"/>
  <c r="D803" i="7"/>
  <c r="G802" i="7"/>
  <c r="F802" i="7"/>
  <c r="E802" i="7"/>
  <c r="D802" i="7"/>
  <c r="G801" i="7"/>
  <c r="F801" i="7"/>
  <c r="E801" i="7"/>
  <c r="D801" i="7"/>
  <c r="G800" i="7"/>
  <c r="F800" i="7"/>
  <c r="E800" i="7"/>
  <c r="D800" i="7"/>
  <c r="G799" i="7"/>
  <c r="F799" i="7"/>
  <c r="E799" i="7"/>
  <c r="D799" i="7"/>
  <c r="G798" i="7"/>
  <c r="F798" i="7"/>
  <c r="E798" i="7"/>
  <c r="D798" i="7"/>
  <c r="G797" i="7"/>
  <c r="F797" i="7"/>
  <c r="E797" i="7"/>
  <c r="D797" i="7"/>
  <c r="G796" i="7"/>
  <c r="F796" i="7"/>
  <c r="E796" i="7"/>
  <c r="D796" i="7"/>
  <c r="G795" i="7"/>
  <c r="F795" i="7"/>
  <c r="E795" i="7"/>
  <c r="D795" i="7"/>
  <c r="G794" i="7"/>
  <c r="F794" i="7"/>
  <c r="E794" i="7"/>
  <c r="D794" i="7"/>
  <c r="G793" i="7"/>
  <c r="F793" i="7"/>
  <c r="E793" i="7"/>
  <c r="D793" i="7"/>
  <c r="G792" i="7"/>
  <c r="F792" i="7"/>
  <c r="E792" i="7"/>
  <c r="D792" i="7"/>
  <c r="G791" i="7"/>
  <c r="F791" i="7"/>
  <c r="E791" i="7"/>
  <c r="D791" i="7"/>
  <c r="G790" i="7"/>
  <c r="F790" i="7"/>
  <c r="E790" i="7"/>
  <c r="D790" i="7"/>
  <c r="G789" i="7"/>
  <c r="F789" i="7"/>
  <c r="E789" i="7"/>
  <c r="D789" i="7"/>
  <c r="G788" i="7"/>
  <c r="F788" i="7"/>
  <c r="E788" i="7"/>
  <c r="D788" i="7"/>
  <c r="G787" i="7"/>
  <c r="F787" i="7"/>
  <c r="E787" i="7"/>
  <c r="D787" i="7"/>
  <c r="G786" i="7"/>
  <c r="F786" i="7"/>
  <c r="E786" i="7"/>
  <c r="D786" i="7"/>
  <c r="G785" i="7"/>
  <c r="F785" i="7"/>
  <c r="E785" i="7"/>
  <c r="D785" i="7"/>
  <c r="G784" i="7"/>
  <c r="F784" i="7"/>
  <c r="E784" i="7"/>
  <c r="D784" i="7"/>
  <c r="G783" i="7"/>
  <c r="F783" i="7"/>
  <c r="E783" i="7"/>
  <c r="D783" i="7"/>
  <c r="G782" i="7"/>
  <c r="F782" i="7"/>
  <c r="E782" i="7"/>
  <c r="D782" i="7"/>
  <c r="G781" i="7"/>
  <c r="F781" i="7"/>
  <c r="E781" i="7"/>
  <c r="D781" i="7"/>
  <c r="G780" i="7"/>
  <c r="F780" i="7"/>
  <c r="E780" i="7"/>
  <c r="D780" i="7"/>
  <c r="G779" i="7"/>
  <c r="F779" i="7"/>
  <c r="E779" i="7"/>
  <c r="D779" i="7"/>
  <c r="G778" i="7"/>
  <c r="F778" i="7"/>
  <c r="E778" i="7"/>
  <c r="D778" i="7"/>
  <c r="G777" i="7"/>
  <c r="F777" i="7"/>
  <c r="E777" i="7"/>
  <c r="D777" i="7"/>
  <c r="G776" i="7"/>
  <c r="F776" i="7"/>
  <c r="E776" i="7"/>
  <c r="D776" i="7"/>
  <c r="G775" i="7"/>
  <c r="F775" i="7"/>
  <c r="E775" i="7"/>
  <c r="D775" i="7"/>
  <c r="G774" i="7"/>
  <c r="F774" i="7"/>
  <c r="E774" i="7"/>
  <c r="D774" i="7"/>
  <c r="G773" i="7"/>
  <c r="F773" i="7"/>
  <c r="E773" i="7"/>
  <c r="D773" i="7"/>
  <c r="G772" i="7"/>
  <c r="F772" i="7"/>
  <c r="E772" i="7"/>
  <c r="D772" i="7"/>
  <c r="G771" i="7"/>
  <c r="F771" i="7"/>
  <c r="E771" i="7"/>
  <c r="D771" i="7"/>
  <c r="G770" i="7"/>
  <c r="F770" i="7"/>
  <c r="E770" i="7"/>
  <c r="D770" i="7"/>
  <c r="G769" i="7"/>
  <c r="F769" i="7"/>
  <c r="E769" i="7"/>
  <c r="D769" i="7"/>
  <c r="G768" i="7"/>
  <c r="F768" i="7"/>
  <c r="E768" i="7"/>
  <c r="D768" i="7"/>
  <c r="G767" i="7"/>
  <c r="F767" i="7"/>
  <c r="E767" i="7"/>
  <c r="D767" i="7"/>
  <c r="G766" i="7"/>
  <c r="F766" i="7"/>
  <c r="E766" i="7"/>
  <c r="D766" i="7"/>
  <c r="G765" i="7"/>
  <c r="F765" i="7"/>
  <c r="E765" i="7"/>
  <c r="D765" i="7"/>
  <c r="G764" i="7"/>
  <c r="F764" i="7"/>
  <c r="E764" i="7"/>
  <c r="D764" i="7"/>
  <c r="G763" i="7"/>
  <c r="F763" i="7"/>
  <c r="E763" i="7"/>
  <c r="D763" i="7"/>
  <c r="G762" i="7"/>
  <c r="F762" i="7"/>
  <c r="E762" i="7"/>
  <c r="D762" i="7"/>
  <c r="G761" i="7"/>
  <c r="F761" i="7"/>
  <c r="E761" i="7"/>
  <c r="D761" i="7"/>
  <c r="G760" i="7"/>
  <c r="F760" i="7"/>
  <c r="E760" i="7"/>
  <c r="D760" i="7"/>
  <c r="G759" i="7"/>
  <c r="F759" i="7"/>
  <c r="E759" i="7"/>
  <c r="D759" i="7"/>
  <c r="G758" i="7"/>
  <c r="F758" i="7"/>
  <c r="E758" i="7"/>
  <c r="D758" i="7"/>
  <c r="G757" i="7"/>
  <c r="F757" i="7"/>
  <c r="E757" i="7"/>
  <c r="D757" i="7"/>
  <c r="G756" i="7"/>
  <c r="F756" i="7"/>
  <c r="E756" i="7"/>
  <c r="D756" i="7"/>
  <c r="G755" i="7"/>
  <c r="F755" i="7"/>
  <c r="E755" i="7"/>
  <c r="D755" i="7"/>
  <c r="G754" i="7"/>
  <c r="F754" i="7"/>
  <c r="E754" i="7"/>
  <c r="D754" i="7"/>
  <c r="G753" i="7"/>
  <c r="F753" i="7"/>
  <c r="E753" i="7"/>
  <c r="D753" i="7"/>
  <c r="G752" i="7"/>
  <c r="F752" i="7"/>
  <c r="E752" i="7"/>
  <c r="D752" i="7"/>
  <c r="G751" i="7"/>
  <c r="F751" i="7"/>
  <c r="E751" i="7"/>
  <c r="D751" i="7"/>
  <c r="G750" i="7"/>
  <c r="F750" i="7"/>
  <c r="E750" i="7"/>
  <c r="D750" i="7"/>
  <c r="G749" i="7"/>
  <c r="F749" i="7"/>
  <c r="E749" i="7"/>
  <c r="D749" i="7"/>
  <c r="G748" i="7"/>
  <c r="F748" i="7"/>
  <c r="E748" i="7"/>
  <c r="D748" i="7"/>
  <c r="G747" i="7"/>
  <c r="F747" i="7"/>
  <c r="E747" i="7"/>
  <c r="D747" i="7"/>
  <c r="G746" i="7"/>
  <c r="F746" i="7"/>
  <c r="E746" i="7"/>
  <c r="D746" i="7"/>
  <c r="G745" i="7"/>
  <c r="F745" i="7"/>
  <c r="E745" i="7"/>
  <c r="D745" i="7"/>
  <c r="G744" i="7"/>
  <c r="F744" i="7"/>
  <c r="E744" i="7"/>
  <c r="D744" i="7"/>
  <c r="G743" i="7"/>
  <c r="F743" i="7"/>
  <c r="E743" i="7"/>
  <c r="D743" i="7"/>
  <c r="G742" i="7"/>
  <c r="F742" i="7"/>
  <c r="E742" i="7"/>
  <c r="D742" i="7"/>
  <c r="G741" i="7"/>
  <c r="F741" i="7"/>
  <c r="E741" i="7"/>
  <c r="D741" i="7"/>
  <c r="G740" i="7"/>
  <c r="F740" i="7"/>
  <c r="E740" i="7"/>
  <c r="D740" i="7"/>
  <c r="G739" i="7"/>
  <c r="F739" i="7"/>
  <c r="E739" i="7"/>
  <c r="D739" i="7"/>
  <c r="G738" i="7"/>
  <c r="F738" i="7"/>
  <c r="E738" i="7"/>
  <c r="D738" i="7"/>
  <c r="G737" i="7"/>
  <c r="F737" i="7"/>
  <c r="E737" i="7"/>
  <c r="D737" i="7"/>
  <c r="G736" i="7"/>
  <c r="F736" i="7"/>
  <c r="E736" i="7"/>
  <c r="D736" i="7"/>
  <c r="G735" i="7"/>
  <c r="F735" i="7"/>
  <c r="E735" i="7"/>
  <c r="D735" i="7"/>
  <c r="G734" i="7"/>
  <c r="F734" i="7"/>
  <c r="E734" i="7"/>
  <c r="D734" i="7"/>
  <c r="G733" i="7"/>
  <c r="F733" i="7"/>
  <c r="E733" i="7"/>
  <c r="D733" i="7"/>
  <c r="G732" i="7"/>
  <c r="F732" i="7"/>
  <c r="E732" i="7"/>
  <c r="D732" i="7"/>
  <c r="G731" i="7"/>
  <c r="F731" i="7"/>
  <c r="E731" i="7"/>
  <c r="D731" i="7"/>
  <c r="G730" i="7"/>
  <c r="F730" i="7"/>
  <c r="E730" i="7"/>
  <c r="D730" i="7"/>
  <c r="G729" i="7"/>
  <c r="F729" i="7"/>
  <c r="E729" i="7"/>
  <c r="D729" i="7"/>
  <c r="G728" i="7"/>
  <c r="F728" i="7"/>
  <c r="E728" i="7"/>
  <c r="D728" i="7"/>
  <c r="G727" i="7"/>
  <c r="F727" i="7"/>
  <c r="E727" i="7"/>
  <c r="D727" i="7"/>
  <c r="G726" i="7"/>
  <c r="F726" i="7"/>
  <c r="E726" i="7"/>
  <c r="D726" i="7"/>
  <c r="G725" i="7"/>
  <c r="F725" i="7"/>
  <c r="E725" i="7"/>
  <c r="D725" i="7"/>
  <c r="G724" i="7"/>
  <c r="F724" i="7"/>
  <c r="E724" i="7"/>
  <c r="D724" i="7"/>
  <c r="G723" i="7"/>
  <c r="F723" i="7"/>
  <c r="E723" i="7"/>
  <c r="D723" i="7"/>
  <c r="G722" i="7"/>
  <c r="F722" i="7"/>
  <c r="E722" i="7"/>
  <c r="D722" i="7"/>
  <c r="G721" i="7"/>
  <c r="F721" i="7"/>
  <c r="E721" i="7"/>
  <c r="D721" i="7"/>
  <c r="G720" i="7"/>
  <c r="F720" i="7"/>
  <c r="E720" i="7"/>
  <c r="D720" i="7"/>
  <c r="G719" i="7"/>
  <c r="F719" i="7"/>
  <c r="E719" i="7"/>
  <c r="D719" i="7"/>
  <c r="G718" i="7"/>
  <c r="F718" i="7"/>
  <c r="E718" i="7"/>
  <c r="D718" i="7"/>
  <c r="G717" i="7"/>
  <c r="F717" i="7"/>
  <c r="E717" i="7"/>
  <c r="D717" i="7"/>
  <c r="G716" i="7"/>
  <c r="F716" i="7"/>
  <c r="E716" i="7"/>
  <c r="D716" i="7"/>
  <c r="G715" i="7"/>
  <c r="F715" i="7"/>
  <c r="E715" i="7"/>
  <c r="D715" i="7"/>
  <c r="G714" i="7"/>
  <c r="F714" i="7"/>
  <c r="E714" i="7"/>
  <c r="D714" i="7"/>
  <c r="G713" i="7"/>
  <c r="F713" i="7"/>
  <c r="E713" i="7"/>
  <c r="D713" i="7"/>
  <c r="G712" i="7"/>
  <c r="F712" i="7"/>
  <c r="E712" i="7"/>
  <c r="D712" i="7"/>
  <c r="G711" i="7"/>
  <c r="F711" i="7"/>
  <c r="E711" i="7"/>
  <c r="D711" i="7"/>
  <c r="G710" i="7"/>
  <c r="F710" i="7"/>
  <c r="E710" i="7"/>
  <c r="D710" i="7"/>
  <c r="G709" i="7"/>
  <c r="F709" i="7"/>
  <c r="E709" i="7"/>
  <c r="D709" i="7"/>
  <c r="G708" i="7"/>
  <c r="F708" i="7"/>
  <c r="E708" i="7"/>
  <c r="D708" i="7"/>
  <c r="G707" i="7"/>
  <c r="F707" i="7"/>
  <c r="E707" i="7"/>
  <c r="D707" i="7"/>
  <c r="G706" i="7"/>
  <c r="F706" i="7"/>
  <c r="E706" i="7"/>
  <c r="D706" i="7"/>
  <c r="G705" i="7"/>
  <c r="F705" i="7"/>
  <c r="E705" i="7"/>
  <c r="D705" i="7"/>
  <c r="G704" i="7"/>
  <c r="F704" i="7"/>
  <c r="E704" i="7"/>
  <c r="D704" i="7"/>
  <c r="G703" i="7"/>
  <c r="F703" i="7"/>
  <c r="H703" i="7" s="1"/>
  <c r="E703" i="7"/>
  <c r="D703" i="7"/>
  <c r="G702" i="7"/>
  <c r="F702" i="7"/>
  <c r="E702" i="7"/>
  <c r="D702" i="7"/>
  <c r="G701" i="7"/>
  <c r="F701" i="7"/>
  <c r="E701" i="7"/>
  <c r="D701" i="7"/>
  <c r="G700" i="7"/>
  <c r="F700" i="7"/>
  <c r="H700" i="7" s="1"/>
  <c r="E700" i="7"/>
  <c r="D700" i="7"/>
  <c r="G699" i="7"/>
  <c r="F699" i="7"/>
  <c r="E699" i="7"/>
  <c r="D699" i="7"/>
  <c r="G698" i="7"/>
  <c r="F698" i="7"/>
  <c r="E698" i="7"/>
  <c r="D698" i="7"/>
  <c r="G697" i="7"/>
  <c r="F697" i="7"/>
  <c r="H697" i="7" s="1"/>
  <c r="E697" i="7"/>
  <c r="D697" i="7"/>
  <c r="G696" i="7"/>
  <c r="F696" i="7"/>
  <c r="E696" i="7"/>
  <c r="D696" i="7"/>
  <c r="G695" i="7"/>
  <c r="F695" i="7"/>
  <c r="E695" i="7"/>
  <c r="D695" i="7"/>
  <c r="G694" i="7"/>
  <c r="F694" i="7"/>
  <c r="E694" i="7"/>
  <c r="D694" i="7"/>
  <c r="G693" i="7"/>
  <c r="F693" i="7"/>
  <c r="E693" i="7"/>
  <c r="D693" i="7"/>
  <c r="G692" i="7"/>
  <c r="F692" i="7"/>
  <c r="H692" i="7" s="1"/>
  <c r="E692" i="7"/>
  <c r="D692" i="7"/>
  <c r="G691" i="7"/>
  <c r="F691" i="7"/>
  <c r="E691" i="7"/>
  <c r="D691" i="7"/>
  <c r="G690" i="7"/>
  <c r="F690" i="7"/>
  <c r="E690" i="7"/>
  <c r="D690" i="7"/>
  <c r="G689" i="7"/>
  <c r="F689" i="7"/>
  <c r="E689" i="7"/>
  <c r="D689" i="7"/>
  <c r="G688" i="7"/>
  <c r="F688" i="7"/>
  <c r="E688" i="7"/>
  <c r="D688" i="7"/>
  <c r="G687" i="7"/>
  <c r="F687" i="7"/>
  <c r="E687" i="7"/>
  <c r="D687" i="7"/>
  <c r="G686" i="7"/>
  <c r="F686" i="7"/>
  <c r="E686" i="7"/>
  <c r="D686" i="7"/>
  <c r="G685" i="7"/>
  <c r="F685" i="7"/>
  <c r="E685" i="7"/>
  <c r="D685" i="7"/>
  <c r="G684" i="7"/>
  <c r="F684" i="7"/>
  <c r="E684" i="7"/>
  <c r="D684" i="7"/>
  <c r="G683" i="7"/>
  <c r="F683" i="7"/>
  <c r="E683" i="7"/>
  <c r="D683" i="7"/>
  <c r="G682" i="7"/>
  <c r="F682" i="7"/>
  <c r="E682" i="7"/>
  <c r="D682" i="7"/>
  <c r="G681" i="7"/>
  <c r="F681" i="7"/>
  <c r="E681" i="7"/>
  <c r="D681" i="7"/>
  <c r="G680" i="7"/>
  <c r="F680" i="7"/>
  <c r="E680" i="7"/>
  <c r="D680" i="7"/>
  <c r="G679" i="7"/>
  <c r="F679" i="7"/>
  <c r="E679" i="7"/>
  <c r="D679" i="7"/>
  <c r="G678" i="7"/>
  <c r="F678" i="7"/>
  <c r="E678" i="7"/>
  <c r="D678" i="7"/>
  <c r="G677" i="7"/>
  <c r="F677" i="7"/>
  <c r="E677" i="7"/>
  <c r="D677" i="7"/>
  <c r="G676" i="7"/>
  <c r="F676" i="7"/>
  <c r="E676" i="7"/>
  <c r="D676" i="7"/>
  <c r="G675" i="7"/>
  <c r="F675" i="7"/>
  <c r="E675" i="7"/>
  <c r="D675" i="7"/>
  <c r="G674" i="7"/>
  <c r="F674" i="7"/>
  <c r="E674" i="7"/>
  <c r="D674" i="7"/>
  <c r="G673" i="7"/>
  <c r="F673" i="7"/>
  <c r="E673" i="7"/>
  <c r="D673" i="7"/>
  <c r="G672" i="7"/>
  <c r="F672" i="7"/>
  <c r="E672" i="7"/>
  <c r="D672" i="7"/>
  <c r="G671" i="7"/>
  <c r="F671" i="7"/>
  <c r="E671" i="7"/>
  <c r="D671" i="7"/>
  <c r="G670" i="7"/>
  <c r="F670" i="7"/>
  <c r="E670" i="7"/>
  <c r="D670" i="7"/>
  <c r="G669" i="7"/>
  <c r="F669" i="7"/>
  <c r="E669" i="7"/>
  <c r="D669" i="7"/>
  <c r="G668" i="7"/>
  <c r="F668" i="7"/>
  <c r="E668" i="7"/>
  <c r="D668" i="7"/>
  <c r="G667" i="7"/>
  <c r="F667" i="7"/>
  <c r="E667" i="7"/>
  <c r="D667" i="7"/>
  <c r="G666" i="7"/>
  <c r="F666" i="7"/>
  <c r="E666" i="7"/>
  <c r="D666" i="7"/>
  <c r="G665" i="7"/>
  <c r="F665" i="7"/>
  <c r="E665" i="7"/>
  <c r="D665" i="7"/>
  <c r="G664" i="7"/>
  <c r="F664" i="7"/>
  <c r="E664" i="7"/>
  <c r="D664" i="7"/>
  <c r="G663" i="7"/>
  <c r="F663" i="7"/>
  <c r="E663" i="7"/>
  <c r="D663" i="7"/>
  <c r="G662" i="7"/>
  <c r="F662" i="7"/>
  <c r="E662" i="7"/>
  <c r="D662" i="7"/>
  <c r="G661" i="7"/>
  <c r="F661" i="7"/>
  <c r="E661" i="7"/>
  <c r="D661" i="7"/>
  <c r="G660" i="7"/>
  <c r="F660" i="7"/>
  <c r="E660" i="7"/>
  <c r="D660" i="7"/>
  <c r="G659" i="7"/>
  <c r="F659" i="7"/>
  <c r="E659" i="7"/>
  <c r="D659" i="7"/>
  <c r="G658" i="7"/>
  <c r="F658" i="7"/>
  <c r="E658" i="7"/>
  <c r="D658" i="7"/>
  <c r="G657" i="7"/>
  <c r="F657" i="7"/>
  <c r="E657" i="7"/>
  <c r="D657" i="7"/>
  <c r="G656" i="7"/>
  <c r="F656" i="7"/>
  <c r="E656" i="7"/>
  <c r="D656" i="7"/>
  <c r="G655" i="7"/>
  <c r="F655" i="7"/>
  <c r="E655" i="7"/>
  <c r="D655" i="7"/>
  <c r="G654" i="7"/>
  <c r="F654" i="7"/>
  <c r="E654" i="7"/>
  <c r="D654" i="7"/>
  <c r="G653" i="7"/>
  <c r="F653" i="7"/>
  <c r="E653" i="7"/>
  <c r="D653" i="7"/>
  <c r="G652" i="7"/>
  <c r="F652" i="7"/>
  <c r="E652" i="7"/>
  <c r="D652" i="7"/>
  <c r="G651" i="7"/>
  <c r="F651" i="7"/>
  <c r="E651" i="7"/>
  <c r="D651" i="7"/>
  <c r="G650" i="7"/>
  <c r="F650" i="7"/>
  <c r="E650" i="7"/>
  <c r="D650" i="7"/>
  <c r="G649" i="7"/>
  <c r="F649" i="7"/>
  <c r="E649" i="7"/>
  <c r="D649" i="7"/>
  <c r="G648" i="7"/>
  <c r="F648" i="7"/>
  <c r="E648" i="7"/>
  <c r="D648" i="7"/>
  <c r="G647" i="7"/>
  <c r="F647" i="7"/>
  <c r="E647" i="7"/>
  <c r="D647" i="7"/>
  <c r="G646" i="7"/>
  <c r="F646" i="7"/>
  <c r="E646" i="7"/>
  <c r="D646" i="7"/>
  <c r="G645" i="7"/>
  <c r="F645" i="7"/>
  <c r="E645" i="7"/>
  <c r="D645" i="7"/>
  <c r="G644" i="7"/>
  <c r="F644" i="7"/>
  <c r="E644" i="7"/>
  <c r="D644" i="7"/>
  <c r="G643" i="7"/>
  <c r="F643" i="7"/>
  <c r="E643" i="7"/>
  <c r="D643" i="7"/>
  <c r="G642" i="7"/>
  <c r="F642" i="7"/>
  <c r="E642" i="7"/>
  <c r="D642" i="7"/>
  <c r="G641" i="7"/>
  <c r="F641" i="7"/>
  <c r="E641" i="7"/>
  <c r="D641" i="7"/>
  <c r="G640" i="7"/>
  <c r="F640" i="7"/>
  <c r="E640" i="7"/>
  <c r="D640" i="7"/>
  <c r="G639" i="7"/>
  <c r="F639" i="7"/>
  <c r="E639" i="7"/>
  <c r="D639" i="7"/>
  <c r="G638" i="7"/>
  <c r="F638" i="7"/>
  <c r="E638" i="7"/>
  <c r="D638" i="7"/>
  <c r="G637" i="7"/>
  <c r="F637" i="7"/>
  <c r="E637" i="7"/>
  <c r="D637" i="7"/>
  <c r="G636" i="7"/>
  <c r="F636" i="7"/>
  <c r="E636" i="7"/>
  <c r="D636" i="7"/>
  <c r="G635" i="7"/>
  <c r="F635" i="7"/>
  <c r="E635" i="7"/>
  <c r="D635" i="7"/>
  <c r="G634" i="7"/>
  <c r="F634" i="7"/>
  <c r="E634" i="7"/>
  <c r="D634" i="7"/>
  <c r="G633" i="7"/>
  <c r="F633" i="7"/>
  <c r="E633" i="7"/>
  <c r="D633" i="7"/>
  <c r="G632" i="7"/>
  <c r="F632" i="7"/>
  <c r="E632" i="7"/>
  <c r="D632" i="7"/>
  <c r="G631" i="7"/>
  <c r="F631" i="7"/>
  <c r="E631" i="7"/>
  <c r="D631" i="7"/>
  <c r="G630" i="7"/>
  <c r="F630" i="7"/>
  <c r="E630" i="7"/>
  <c r="D630" i="7"/>
  <c r="G629" i="7"/>
  <c r="F629" i="7"/>
  <c r="E629" i="7"/>
  <c r="D629" i="7"/>
  <c r="G628" i="7"/>
  <c r="F628" i="7"/>
  <c r="E628" i="7"/>
  <c r="D628" i="7"/>
  <c r="G627" i="7"/>
  <c r="F627" i="7"/>
  <c r="E627" i="7"/>
  <c r="D627" i="7"/>
  <c r="G626" i="7"/>
  <c r="F626" i="7"/>
  <c r="E626" i="7"/>
  <c r="D626" i="7"/>
  <c r="G625" i="7"/>
  <c r="F625" i="7"/>
  <c r="E625" i="7"/>
  <c r="D625" i="7"/>
  <c r="G624" i="7"/>
  <c r="F624" i="7"/>
  <c r="E624" i="7"/>
  <c r="D624" i="7"/>
  <c r="G623" i="7"/>
  <c r="F623" i="7"/>
  <c r="E623" i="7"/>
  <c r="D623" i="7"/>
  <c r="G622" i="7"/>
  <c r="F622" i="7"/>
  <c r="E622" i="7"/>
  <c r="D622" i="7"/>
  <c r="G621" i="7"/>
  <c r="F621" i="7"/>
  <c r="E621" i="7"/>
  <c r="D621" i="7"/>
  <c r="G620" i="7"/>
  <c r="F620" i="7"/>
  <c r="E620" i="7"/>
  <c r="D620" i="7"/>
  <c r="G619" i="7"/>
  <c r="F619" i="7"/>
  <c r="E619" i="7"/>
  <c r="D619" i="7"/>
  <c r="G618" i="7"/>
  <c r="F618" i="7"/>
  <c r="E618" i="7"/>
  <c r="D618" i="7"/>
  <c r="G617" i="7"/>
  <c r="F617" i="7"/>
  <c r="E617" i="7"/>
  <c r="D617" i="7"/>
  <c r="G616" i="7"/>
  <c r="F616" i="7"/>
  <c r="E616" i="7"/>
  <c r="D616" i="7"/>
  <c r="G615" i="7"/>
  <c r="F615" i="7"/>
  <c r="E615" i="7"/>
  <c r="D615" i="7"/>
  <c r="G614" i="7"/>
  <c r="F614" i="7"/>
  <c r="E614" i="7"/>
  <c r="D614" i="7"/>
  <c r="G613" i="7"/>
  <c r="F613" i="7"/>
  <c r="E613" i="7"/>
  <c r="D613" i="7"/>
  <c r="G612" i="7"/>
  <c r="F612" i="7"/>
  <c r="E612" i="7"/>
  <c r="D612" i="7"/>
  <c r="G611" i="7"/>
  <c r="F611" i="7"/>
  <c r="E611" i="7"/>
  <c r="D611" i="7"/>
  <c r="G610" i="7"/>
  <c r="F610" i="7"/>
  <c r="E610" i="7"/>
  <c r="D610" i="7"/>
  <c r="G609" i="7"/>
  <c r="F609" i="7"/>
  <c r="E609" i="7"/>
  <c r="D609" i="7"/>
  <c r="G608" i="7"/>
  <c r="F608" i="7"/>
  <c r="E608" i="7"/>
  <c r="D608" i="7"/>
  <c r="G607" i="7"/>
  <c r="F607" i="7"/>
  <c r="E607" i="7"/>
  <c r="D607" i="7"/>
  <c r="G606" i="7"/>
  <c r="F606" i="7"/>
  <c r="E606" i="7"/>
  <c r="D606" i="7"/>
  <c r="G605" i="7"/>
  <c r="F605" i="7"/>
  <c r="E605" i="7"/>
  <c r="D605" i="7"/>
  <c r="G604" i="7"/>
  <c r="F604" i="7"/>
  <c r="E604" i="7"/>
  <c r="D604" i="7"/>
  <c r="G603" i="7"/>
  <c r="F603" i="7"/>
  <c r="E603" i="7"/>
  <c r="D603" i="7"/>
  <c r="G602" i="7"/>
  <c r="F602" i="7"/>
  <c r="E602" i="7"/>
  <c r="D602" i="7"/>
  <c r="G601" i="7"/>
  <c r="F601" i="7"/>
  <c r="E601" i="7"/>
  <c r="D601" i="7"/>
  <c r="G600" i="7"/>
  <c r="F600" i="7"/>
  <c r="E600" i="7"/>
  <c r="D600" i="7"/>
  <c r="G599" i="7"/>
  <c r="F599" i="7"/>
  <c r="E599" i="7"/>
  <c r="D599" i="7"/>
  <c r="G598" i="7"/>
  <c r="F598" i="7"/>
  <c r="E598" i="7"/>
  <c r="D598" i="7"/>
  <c r="G597" i="7"/>
  <c r="F597" i="7"/>
  <c r="E597" i="7"/>
  <c r="D597" i="7"/>
  <c r="G596" i="7"/>
  <c r="F596" i="7"/>
  <c r="E596" i="7"/>
  <c r="D596" i="7"/>
  <c r="G595" i="7"/>
  <c r="F595" i="7"/>
  <c r="E595" i="7"/>
  <c r="D595" i="7"/>
  <c r="G594" i="7"/>
  <c r="F594" i="7"/>
  <c r="E594" i="7"/>
  <c r="D594" i="7"/>
  <c r="G593" i="7"/>
  <c r="F593" i="7"/>
  <c r="E593" i="7"/>
  <c r="D593" i="7"/>
  <c r="G592" i="7"/>
  <c r="F592" i="7"/>
  <c r="E592" i="7"/>
  <c r="D592" i="7"/>
  <c r="G591" i="7"/>
  <c r="F591" i="7"/>
  <c r="E591" i="7"/>
  <c r="D591" i="7"/>
  <c r="G590" i="7"/>
  <c r="F590" i="7"/>
  <c r="E590" i="7"/>
  <c r="D590" i="7"/>
  <c r="G589" i="7"/>
  <c r="F589" i="7"/>
  <c r="E589" i="7"/>
  <c r="D589" i="7"/>
  <c r="G588" i="7"/>
  <c r="F588" i="7"/>
  <c r="E588" i="7"/>
  <c r="D588" i="7"/>
  <c r="G587" i="7"/>
  <c r="F587" i="7"/>
  <c r="E587" i="7"/>
  <c r="D587" i="7"/>
  <c r="G586" i="7"/>
  <c r="F586" i="7"/>
  <c r="E586" i="7"/>
  <c r="D586" i="7"/>
  <c r="G585" i="7"/>
  <c r="F585" i="7"/>
  <c r="E585" i="7"/>
  <c r="D585" i="7"/>
  <c r="G584" i="7"/>
  <c r="F584" i="7"/>
  <c r="E584" i="7"/>
  <c r="D584" i="7"/>
  <c r="G583" i="7"/>
  <c r="F583" i="7"/>
  <c r="E583" i="7"/>
  <c r="D583" i="7"/>
  <c r="G582" i="7"/>
  <c r="F582" i="7"/>
  <c r="E582" i="7"/>
  <c r="D582" i="7"/>
  <c r="G581" i="7"/>
  <c r="F581" i="7"/>
  <c r="E581" i="7"/>
  <c r="D581" i="7"/>
  <c r="G580" i="7"/>
  <c r="F580" i="7"/>
  <c r="E580" i="7"/>
  <c r="D580" i="7"/>
  <c r="G579" i="7"/>
  <c r="F579" i="7"/>
  <c r="E579" i="7"/>
  <c r="D579" i="7"/>
  <c r="G578" i="7"/>
  <c r="F578" i="7"/>
  <c r="E578" i="7"/>
  <c r="D578" i="7"/>
  <c r="G577" i="7"/>
  <c r="F577" i="7"/>
  <c r="E577" i="7"/>
  <c r="D577" i="7"/>
  <c r="G576" i="7"/>
  <c r="F576" i="7"/>
  <c r="E576" i="7"/>
  <c r="D576" i="7"/>
  <c r="G575" i="7"/>
  <c r="F575" i="7"/>
  <c r="E575" i="7"/>
  <c r="D575" i="7"/>
  <c r="G574" i="7"/>
  <c r="F574" i="7"/>
  <c r="E574" i="7"/>
  <c r="D574" i="7"/>
  <c r="G573" i="7"/>
  <c r="F573" i="7"/>
  <c r="E573" i="7"/>
  <c r="D573" i="7"/>
  <c r="G572" i="7"/>
  <c r="F572" i="7"/>
  <c r="E572" i="7"/>
  <c r="D572" i="7"/>
  <c r="G571" i="7"/>
  <c r="F571" i="7"/>
  <c r="E571" i="7"/>
  <c r="D571" i="7"/>
  <c r="G570" i="7"/>
  <c r="F570" i="7"/>
  <c r="E570" i="7"/>
  <c r="D570" i="7"/>
  <c r="G569" i="7"/>
  <c r="F569" i="7"/>
  <c r="E569" i="7"/>
  <c r="D569" i="7"/>
  <c r="G568" i="7"/>
  <c r="F568" i="7"/>
  <c r="E568" i="7"/>
  <c r="D568" i="7"/>
  <c r="G567" i="7"/>
  <c r="F567" i="7"/>
  <c r="E567" i="7"/>
  <c r="D567" i="7"/>
  <c r="G566" i="7"/>
  <c r="F566" i="7"/>
  <c r="E566" i="7"/>
  <c r="D566" i="7"/>
  <c r="G565" i="7"/>
  <c r="F565" i="7"/>
  <c r="E565" i="7"/>
  <c r="D565" i="7"/>
  <c r="G564" i="7"/>
  <c r="F564" i="7"/>
  <c r="E564" i="7"/>
  <c r="D564" i="7"/>
  <c r="G563" i="7"/>
  <c r="F563" i="7"/>
  <c r="E563" i="7"/>
  <c r="D563" i="7"/>
  <c r="G562" i="7"/>
  <c r="F562" i="7"/>
  <c r="E562" i="7"/>
  <c r="D562" i="7"/>
  <c r="G561" i="7"/>
  <c r="F561" i="7"/>
  <c r="E561" i="7"/>
  <c r="D561" i="7"/>
  <c r="G560" i="7"/>
  <c r="F560" i="7"/>
  <c r="E560" i="7"/>
  <c r="D560" i="7"/>
  <c r="G559" i="7"/>
  <c r="F559" i="7"/>
  <c r="E559" i="7"/>
  <c r="D559" i="7"/>
  <c r="G558" i="7"/>
  <c r="F558" i="7"/>
  <c r="E558" i="7"/>
  <c r="D558" i="7"/>
  <c r="G557" i="7"/>
  <c r="F557" i="7"/>
  <c r="E557" i="7"/>
  <c r="D557" i="7"/>
  <c r="G556" i="7"/>
  <c r="F556" i="7"/>
  <c r="E556" i="7"/>
  <c r="D556" i="7"/>
  <c r="G555" i="7"/>
  <c r="F555" i="7"/>
  <c r="E555" i="7"/>
  <c r="D555" i="7"/>
  <c r="G554" i="7"/>
  <c r="F554" i="7"/>
  <c r="E554" i="7"/>
  <c r="D554" i="7"/>
  <c r="G553" i="7"/>
  <c r="F553" i="7"/>
  <c r="E553" i="7"/>
  <c r="D553" i="7"/>
  <c r="G552" i="7"/>
  <c r="F552" i="7"/>
  <c r="E552" i="7"/>
  <c r="D552" i="7"/>
  <c r="G551" i="7"/>
  <c r="F551" i="7"/>
  <c r="E551" i="7"/>
  <c r="D551" i="7"/>
  <c r="G550" i="7"/>
  <c r="F550" i="7"/>
  <c r="E550" i="7"/>
  <c r="D550" i="7"/>
  <c r="G549" i="7"/>
  <c r="F549" i="7"/>
  <c r="E549" i="7"/>
  <c r="D549" i="7"/>
  <c r="G548" i="7"/>
  <c r="F548" i="7"/>
  <c r="E548" i="7"/>
  <c r="D548" i="7"/>
  <c r="G547" i="7"/>
  <c r="F547" i="7"/>
  <c r="E547" i="7"/>
  <c r="D547" i="7"/>
  <c r="G546" i="7"/>
  <c r="F546" i="7"/>
  <c r="E546" i="7"/>
  <c r="D546" i="7"/>
  <c r="G545" i="7"/>
  <c r="F545" i="7"/>
  <c r="E545" i="7"/>
  <c r="D545" i="7"/>
  <c r="G544" i="7"/>
  <c r="F544" i="7"/>
  <c r="E544" i="7"/>
  <c r="D544" i="7"/>
  <c r="G543" i="7"/>
  <c r="F543" i="7"/>
  <c r="E543" i="7"/>
  <c r="D543" i="7"/>
  <c r="G542" i="7"/>
  <c r="F542" i="7"/>
  <c r="E542" i="7"/>
  <c r="D542" i="7"/>
  <c r="G541" i="7"/>
  <c r="F541" i="7"/>
  <c r="E541" i="7"/>
  <c r="D541" i="7"/>
  <c r="G540" i="7"/>
  <c r="F540" i="7"/>
  <c r="E540" i="7"/>
  <c r="D540" i="7"/>
  <c r="G539" i="7"/>
  <c r="F539" i="7"/>
  <c r="E539" i="7"/>
  <c r="D539" i="7"/>
  <c r="G538" i="7"/>
  <c r="F538" i="7"/>
  <c r="E538" i="7"/>
  <c r="D538" i="7"/>
  <c r="G537" i="7"/>
  <c r="F537" i="7"/>
  <c r="E537" i="7"/>
  <c r="D537" i="7"/>
  <c r="G536" i="7"/>
  <c r="F536" i="7"/>
  <c r="E536" i="7"/>
  <c r="D536" i="7"/>
  <c r="G535" i="7"/>
  <c r="F535" i="7"/>
  <c r="E535" i="7"/>
  <c r="D535" i="7"/>
  <c r="G534" i="7"/>
  <c r="F534" i="7"/>
  <c r="E534" i="7"/>
  <c r="D534" i="7"/>
  <c r="G533" i="7"/>
  <c r="F533" i="7"/>
  <c r="E533" i="7"/>
  <c r="D533" i="7"/>
  <c r="G532" i="7"/>
  <c r="F532" i="7"/>
  <c r="E532" i="7"/>
  <c r="D532" i="7"/>
  <c r="G531" i="7"/>
  <c r="F531" i="7"/>
  <c r="E531" i="7"/>
  <c r="D531" i="7"/>
  <c r="G530" i="7"/>
  <c r="F530" i="7"/>
  <c r="E530" i="7"/>
  <c r="D530" i="7"/>
  <c r="G529" i="7"/>
  <c r="F529" i="7"/>
  <c r="E529" i="7"/>
  <c r="D529" i="7"/>
  <c r="G528" i="7"/>
  <c r="F528" i="7"/>
  <c r="E528" i="7"/>
  <c r="D528" i="7"/>
  <c r="G527" i="7"/>
  <c r="F527" i="7"/>
  <c r="E527" i="7"/>
  <c r="D527" i="7"/>
  <c r="G526" i="7"/>
  <c r="F526" i="7"/>
  <c r="E526" i="7"/>
  <c r="D526" i="7"/>
  <c r="G525" i="7"/>
  <c r="F525" i="7"/>
  <c r="E525" i="7"/>
  <c r="D525" i="7"/>
  <c r="G524" i="7"/>
  <c r="F524" i="7"/>
  <c r="E524" i="7"/>
  <c r="D524" i="7"/>
  <c r="G523" i="7"/>
  <c r="F523" i="7"/>
  <c r="E523" i="7"/>
  <c r="D523" i="7"/>
  <c r="G522" i="7"/>
  <c r="F522" i="7"/>
  <c r="E522" i="7"/>
  <c r="D522" i="7"/>
  <c r="G521" i="7"/>
  <c r="F521" i="7"/>
  <c r="E521" i="7"/>
  <c r="D521" i="7"/>
  <c r="G520" i="7"/>
  <c r="F520" i="7"/>
  <c r="E520" i="7"/>
  <c r="D520" i="7"/>
  <c r="G519" i="7"/>
  <c r="F519" i="7"/>
  <c r="E519" i="7"/>
  <c r="D519" i="7"/>
  <c r="G518" i="7"/>
  <c r="F518" i="7"/>
  <c r="E518" i="7"/>
  <c r="D518" i="7"/>
  <c r="G517" i="7"/>
  <c r="F517" i="7"/>
  <c r="E517" i="7"/>
  <c r="D517" i="7"/>
  <c r="G516" i="7"/>
  <c r="F516" i="7"/>
  <c r="E516" i="7"/>
  <c r="D516" i="7"/>
  <c r="G515" i="7"/>
  <c r="F515" i="7"/>
  <c r="E515" i="7"/>
  <c r="D515" i="7"/>
  <c r="G514" i="7"/>
  <c r="F514" i="7"/>
  <c r="E514" i="7"/>
  <c r="D514" i="7"/>
  <c r="G513" i="7"/>
  <c r="F513" i="7"/>
  <c r="E513" i="7"/>
  <c r="D513" i="7"/>
  <c r="G512" i="7"/>
  <c r="F512" i="7"/>
  <c r="E512" i="7"/>
  <c r="D512" i="7"/>
  <c r="G511" i="7"/>
  <c r="F511" i="7"/>
  <c r="E511" i="7"/>
  <c r="D511" i="7"/>
  <c r="G510" i="7"/>
  <c r="F510" i="7"/>
  <c r="E510" i="7"/>
  <c r="D510" i="7"/>
  <c r="G509" i="7"/>
  <c r="F509" i="7"/>
  <c r="E509" i="7"/>
  <c r="D509" i="7"/>
  <c r="G508" i="7"/>
  <c r="F508" i="7"/>
  <c r="E508" i="7"/>
  <c r="D508" i="7"/>
  <c r="G507" i="7"/>
  <c r="F507" i="7"/>
  <c r="E507" i="7"/>
  <c r="D507" i="7"/>
  <c r="G506" i="7"/>
  <c r="F506" i="7"/>
  <c r="E506" i="7"/>
  <c r="D506" i="7"/>
  <c r="G505" i="7"/>
  <c r="F505" i="7"/>
  <c r="E505" i="7"/>
  <c r="D505" i="7"/>
  <c r="G504" i="7"/>
  <c r="F504" i="7"/>
  <c r="E504" i="7"/>
  <c r="D504" i="7"/>
  <c r="G503" i="7"/>
  <c r="F503" i="7"/>
  <c r="E503" i="7"/>
  <c r="D503" i="7"/>
  <c r="G502" i="7"/>
  <c r="F502" i="7"/>
  <c r="E502" i="7"/>
  <c r="D502" i="7"/>
  <c r="G501" i="7"/>
  <c r="F501" i="7"/>
  <c r="E501" i="7"/>
  <c r="D501" i="7"/>
  <c r="G500" i="7"/>
  <c r="F500" i="7"/>
  <c r="E500" i="7"/>
  <c r="D500" i="7"/>
  <c r="G499" i="7"/>
  <c r="F499" i="7"/>
  <c r="E499" i="7"/>
  <c r="D499" i="7"/>
  <c r="G498" i="7"/>
  <c r="F498" i="7"/>
  <c r="E498" i="7"/>
  <c r="D498" i="7"/>
  <c r="G497" i="7"/>
  <c r="F497" i="7"/>
  <c r="E497" i="7"/>
  <c r="D497" i="7"/>
  <c r="G496" i="7"/>
  <c r="F496" i="7"/>
  <c r="E496" i="7"/>
  <c r="D496" i="7"/>
  <c r="G495" i="7"/>
  <c r="F495" i="7"/>
  <c r="E495" i="7"/>
  <c r="D495" i="7"/>
  <c r="G494" i="7"/>
  <c r="F494" i="7"/>
  <c r="E494" i="7"/>
  <c r="D494" i="7"/>
  <c r="G493" i="7"/>
  <c r="F493" i="7"/>
  <c r="E493" i="7"/>
  <c r="D493" i="7"/>
  <c r="G492" i="7"/>
  <c r="F492" i="7"/>
  <c r="E492" i="7"/>
  <c r="D492" i="7"/>
  <c r="G491" i="7"/>
  <c r="F491" i="7"/>
  <c r="E491" i="7"/>
  <c r="D491" i="7"/>
  <c r="G490" i="7"/>
  <c r="F490" i="7"/>
  <c r="E490" i="7"/>
  <c r="D490" i="7"/>
  <c r="G489" i="7"/>
  <c r="F489" i="7"/>
  <c r="E489" i="7"/>
  <c r="D489" i="7"/>
  <c r="G488" i="7"/>
  <c r="F488" i="7"/>
  <c r="E488" i="7"/>
  <c r="D488" i="7"/>
  <c r="G487" i="7"/>
  <c r="F487" i="7"/>
  <c r="E487" i="7"/>
  <c r="D487" i="7"/>
  <c r="G486" i="7"/>
  <c r="F486" i="7"/>
  <c r="E486" i="7"/>
  <c r="D486" i="7"/>
  <c r="G485" i="7"/>
  <c r="F485" i="7"/>
  <c r="E485" i="7"/>
  <c r="D485" i="7"/>
  <c r="G484" i="7"/>
  <c r="F484" i="7"/>
  <c r="E484" i="7"/>
  <c r="D484" i="7"/>
  <c r="G483" i="7"/>
  <c r="F483" i="7"/>
  <c r="E483" i="7"/>
  <c r="D483" i="7"/>
  <c r="G482" i="7"/>
  <c r="F482" i="7"/>
  <c r="E482" i="7"/>
  <c r="D482" i="7"/>
  <c r="G481" i="7"/>
  <c r="F481" i="7"/>
  <c r="E481" i="7"/>
  <c r="D481" i="7"/>
  <c r="G480" i="7"/>
  <c r="F480" i="7"/>
  <c r="E480" i="7"/>
  <c r="D480" i="7"/>
  <c r="G479" i="7"/>
  <c r="F479" i="7"/>
  <c r="E479" i="7"/>
  <c r="D479" i="7"/>
  <c r="G478" i="7"/>
  <c r="F478" i="7"/>
  <c r="E478" i="7"/>
  <c r="D478" i="7"/>
  <c r="G477" i="7"/>
  <c r="F477" i="7"/>
  <c r="E477" i="7"/>
  <c r="D477" i="7"/>
  <c r="G476" i="7"/>
  <c r="F476" i="7"/>
  <c r="E476" i="7"/>
  <c r="D476" i="7"/>
  <c r="G475" i="7"/>
  <c r="F475" i="7"/>
  <c r="E475" i="7"/>
  <c r="D475" i="7"/>
  <c r="G474" i="7"/>
  <c r="F474" i="7"/>
  <c r="E474" i="7"/>
  <c r="D474" i="7"/>
  <c r="G473" i="7"/>
  <c r="H473" i="7" s="1"/>
  <c r="F473" i="7"/>
  <c r="E473" i="7"/>
  <c r="D473" i="7"/>
  <c r="G472" i="7"/>
  <c r="F472" i="7"/>
  <c r="E472" i="7"/>
  <c r="D472" i="7"/>
  <c r="G471" i="7"/>
  <c r="F471" i="7"/>
  <c r="E471" i="7"/>
  <c r="D471" i="7"/>
  <c r="G470" i="7"/>
  <c r="F470" i="7"/>
  <c r="E470" i="7"/>
  <c r="D470" i="7"/>
  <c r="G469" i="7"/>
  <c r="F469" i="7"/>
  <c r="E469" i="7"/>
  <c r="D469" i="7"/>
  <c r="G468" i="7"/>
  <c r="F468" i="7"/>
  <c r="E468" i="7"/>
  <c r="D468" i="7"/>
  <c r="G467" i="7"/>
  <c r="F467" i="7"/>
  <c r="E467" i="7"/>
  <c r="D467" i="7"/>
  <c r="G466" i="7"/>
  <c r="F466" i="7"/>
  <c r="E466" i="7"/>
  <c r="D466" i="7"/>
  <c r="G465" i="7"/>
  <c r="F465" i="7"/>
  <c r="E465" i="7"/>
  <c r="D465" i="7"/>
  <c r="G464" i="7"/>
  <c r="F464" i="7"/>
  <c r="E464" i="7"/>
  <c r="D464" i="7"/>
  <c r="G463" i="7"/>
  <c r="F463" i="7"/>
  <c r="E463" i="7"/>
  <c r="D463" i="7"/>
  <c r="G462" i="7"/>
  <c r="F462" i="7"/>
  <c r="E462" i="7"/>
  <c r="D462" i="7"/>
  <c r="G461" i="7"/>
  <c r="F461" i="7"/>
  <c r="E461" i="7"/>
  <c r="D461" i="7"/>
  <c r="G460" i="7"/>
  <c r="F460" i="7"/>
  <c r="E460" i="7"/>
  <c r="D460" i="7"/>
  <c r="G459" i="7"/>
  <c r="F459" i="7"/>
  <c r="E459" i="7"/>
  <c r="D459" i="7"/>
  <c r="G458" i="7"/>
  <c r="F458" i="7"/>
  <c r="E458" i="7"/>
  <c r="D458" i="7"/>
  <c r="G457" i="7"/>
  <c r="F457" i="7"/>
  <c r="E457" i="7"/>
  <c r="D457" i="7"/>
  <c r="G456" i="7"/>
  <c r="F456" i="7"/>
  <c r="E456" i="7"/>
  <c r="D456" i="7"/>
  <c r="G455" i="7"/>
  <c r="F455" i="7"/>
  <c r="E455" i="7"/>
  <c r="D455" i="7"/>
  <c r="G454" i="7"/>
  <c r="F454" i="7"/>
  <c r="E454" i="7"/>
  <c r="D454" i="7"/>
  <c r="G453" i="7"/>
  <c r="F453" i="7"/>
  <c r="E453" i="7"/>
  <c r="D453" i="7"/>
  <c r="G452" i="7"/>
  <c r="F452" i="7"/>
  <c r="E452" i="7"/>
  <c r="D452" i="7"/>
  <c r="G451" i="7"/>
  <c r="F451" i="7"/>
  <c r="E451" i="7"/>
  <c r="D451" i="7"/>
  <c r="G450" i="7"/>
  <c r="F450" i="7"/>
  <c r="E450" i="7"/>
  <c r="D450" i="7"/>
  <c r="G449" i="7"/>
  <c r="F449" i="7"/>
  <c r="E449" i="7"/>
  <c r="D449" i="7"/>
  <c r="G448" i="7"/>
  <c r="F448" i="7"/>
  <c r="E448" i="7"/>
  <c r="D448" i="7"/>
  <c r="G447" i="7"/>
  <c r="F447" i="7"/>
  <c r="E447" i="7"/>
  <c r="D447" i="7"/>
  <c r="G446" i="7"/>
  <c r="F446" i="7"/>
  <c r="E446" i="7"/>
  <c r="D446" i="7"/>
  <c r="G445" i="7"/>
  <c r="F445" i="7"/>
  <c r="E445" i="7"/>
  <c r="D445" i="7"/>
  <c r="G444" i="7"/>
  <c r="F444" i="7"/>
  <c r="E444" i="7"/>
  <c r="D444" i="7"/>
  <c r="G443" i="7"/>
  <c r="F443" i="7"/>
  <c r="E443" i="7"/>
  <c r="D443" i="7"/>
  <c r="G442" i="7"/>
  <c r="F442" i="7"/>
  <c r="E442" i="7"/>
  <c r="D442" i="7"/>
  <c r="G441" i="7"/>
  <c r="F441" i="7"/>
  <c r="E441" i="7"/>
  <c r="D441" i="7"/>
  <c r="G440" i="7"/>
  <c r="F440" i="7"/>
  <c r="H440" i="7" s="1"/>
  <c r="E440" i="7"/>
  <c r="D440" i="7"/>
  <c r="G439" i="7"/>
  <c r="F439" i="7"/>
  <c r="E439" i="7"/>
  <c r="D439" i="7"/>
  <c r="G438" i="7"/>
  <c r="F438" i="7"/>
  <c r="E438" i="7"/>
  <c r="D438" i="7"/>
  <c r="G437" i="7"/>
  <c r="F437" i="7"/>
  <c r="E437" i="7"/>
  <c r="D437" i="7"/>
  <c r="G436" i="7"/>
  <c r="F436" i="7"/>
  <c r="E436" i="7"/>
  <c r="D436" i="7"/>
  <c r="G435" i="7"/>
  <c r="F435" i="7"/>
  <c r="E435" i="7"/>
  <c r="D435" i="7"/>
  <c r="G434" i="7"/>
  <c r="F434" i="7"/>
  <c r="H434" i="7" s="1"/>
  <c r="E434" i="7"/>
  <c r="D434" i="7"/>
  <c r="G433" i="7"/>
  <c r="F433" i="7"/>
  <c r="E433" i="7"/>
  <c r="D433" i="7"/>
  <c r="G432" i="7"/>
  <c r="F432" i="7"/>
  <c r="E432" i="7"/>
  <c r="D432" i="7"/>
  <c r="G431" i="7"/>
  <c r="F431" i="7"/>
  <c r="E431" i="7"/>
  <c r="D431" i="7"/>
  <c r="G430" i="7"/>
  <c r="F430" i="7"/>
  <c r="E430" i="7"/>
  <c r="D430" i="7"/>
  <c r="G429" i="7"/>
  <c r="F429" i="7"/>
  <c r="E429" i="7"/>
  <c r="D429" i="7"/>
  <c r="G428" i="7"/>
  <c r="F428" i="7"/>
  <c r="E428" i="7"/>
  <c r="D428" i="7"/>
  <c r="G427" i="7"/>
  <c r="F427" i="7"/>
  <c r="E427" i="7"/>
  <c r="D427" i="7"/>
  <c r="G426" i="7"/>
  <c r="F426" i="7"/>
  <c r="E426" i="7"/>
  <c r="D426" i="7"/>
  <c r="G425" i="7"/>
  <c r="F425" i="7"/>
  <c r="E425" i="7"/>
  <c r="D425" i="7"/>
  <c r="G424" i="7"/>
  <c r="F424" i="7"/>
  <c r="E424" i="7"/>
  <c r="D424" i="7"/>
  <c r="G423" i="7"/>
  <c r="F423" i="7"/>
  <c r="E423" i="7"/>
  <c r="D423" i="7"/>
  <c r="G422" i="7"/>
  <c r="F422" i="7"/>
  <c r="E422" i="7"/>
  <c r="D422" i="7"/>
  <c r="G421" i="7"/>
  <c r="F421" i="7"/>
  <c r="E421" i="7"/>
  <c r="D421" i="7"/>
  <c r="G420" i="7"/>
  <c r="F420" i="7"/>
  <c r="E420" i="7"/>
  <c r="D420" i="7"/>
  <c r="G419" i="7"/>
  <c r="F419" i="7"/>
  <c r="E419" i="7"/>
  <c r="D419" i="7"/>
  <c r="G418" i="7"/>
  <c r="F418" i="7"/>
  <c r="E418" i="7"/>
  <c r="D418" i="7"/>
  <c r="G417" i="7"/>
  <c r="F417" i="7"/>
  <c r="E417" i="7"/>
  <c r="D417" i="7"/>
  <c r="G416" i="7"/>
  <c r="F416" i="7"/>
  <c r="E416" i="7"/>
  <c r="D416" i="7"/>
  <c r="G415" i="7"/>
  <c r="F415" i="7"/>
  <c r="E415" i="7"/>
  <c r="D415" i="7"/>
  <c r="G414" i="7"/>
  <c r="F414" i="7"/>
  <c r="E414" i="7"/>
  <c r="D414" i="7"/>
  <c r="G413" i="7"/>
  <c r="F413" i="7"/>
  <c r="E413" i="7"/>
  <c r="D413" i="7"/>
  <c r="G412" i="7"/>
  <c r="F412" i="7"/>
  <c r="E412" i="7"/>
  <c r="D412" i="7"/>
  <c r="G411" i="7"/>
  <c r="F411" i="7"/>
  <c r="E411" i="7"/>
  <c r="D411" i="7"/>
  <c r="G410" i="7"/>
  <c r="F410" i="7"/>
  <c r="E410" i="7"/>
  <c r="D410" i="7"/>
  <c r="G409" i="7"/>
  <c r="F409" i="7"/>
  <c r="E409" i="7"/>
  <c r="D409" i="7"/>
  <c r="G408" i="7"/>
  <c r="F408" i="7"/>
  <c r="E408" i="7"/>
  <c r="D408" i="7"/>
  <c r="G407" i="7"/>
  <c r="F407" i="7"/>
  <c r="E407" i="7"/>
  <c r="D407" i="7"/>
  <c r="G406" i="7"/>
  <c r="F406" i="7"/>
  <c r="E406" i="7"/>
  <c r="D406" i="7"/>
  <c r="G405" i="7"/>
  <c r="F405" i="7"/>
  <c r="E405" i="7"/>
  <c r="D405" i="7"/>
  <c r="G404" i="7"/>
  <c r="F404" i="7"/>
  <c r="E404" i="7"/>
  <c r="D404" i="7"/>
  <c r="G403" i="7"/>
  <c r="F403" i="7"/>
  <c r="E403" i="7"/>
  <c r="D403" i="7"/>
  <c r="G402" i="7"/>
  <c r="F402" i="7"/>
  <c r="E402" i="7"/>
  <c r="D402" i="7"/>
  <c r="G401" i="7"/>
  <c r="F401" i="7"/>
  <c r="E401" i="7"/>
  <c r="D401" i="7"/>
  <c r="G400" i="7"/>
  <c r="F400" i="7"/>
  <c r="E400" i="7"/>
  <c r="D400" i="7"/>
  <c r="G399" i="7"/>
  <c r="F399" i="7"/>
  <c r="E399" i="7"/>
  <c r="D399" i="7"/>
  <c r="G398" i="7"/>
  <c r="F398" i="7"/>
  <c r="E398" i="7"/>
  <c r="D398" i="7"/>
  <c r="G397" i="7"/>
  <c r="F397" i="7"/>
  <c r="E397" i="7"/>
  <c r="D397" i="7"/>
  <c r="G396" i="7"/>
  <c r="F396" i="7"/>
  <c r="E396" i="7"/>
  <c r="D396" i="7"/>
  <c r="G395" i="7"/>
  <c r="F395" i="7"/>
  <c r="E395" i="7"/>
  <c r="D395" i="7"/>
  <c r="G394" i="7"/>
  <c r="F394" i="7"/>
  <c r="E394" i="7"/>
  <c r="D394" i="7"/>
  <c r="G393" i="7"/>
  <c r="F393" i="7"/>
  <c r="E393" i="7"/>
  <c r="D393" i="7"/>
  <c r="G392" i="7"/>
  <c r="F392" i="7"/>
  <c r="H392" i="7"/>
  <c r="E392" i="7"/>
  <c r="D392" i="7"/>
  <c r="G391" i="7"/>
  <c r="F391" i="7"/>
  <c r="E391" i="7"/>
  <c r="D391" i="7"/>
  <c r="G390" i="7"/>
  <c r="F390" i="7"/>
  <c r="E390" i="7"/>
  <c r="D390" i="7"/>
  <c r="G389" i="7"/>
  <c r="F389" i="7"/>
  <c r="H389" i="7" s="1"/>
  <c r="E389" i="7"/>
  <c r="D389" i="7"/>
  <c r="G388" i="7"/>
  <c r="F388" i="7"/>
  <c r="E388" i="7"/>
  <c r="D388" i="7"/>
  <c r="G387" i="7"/>
  <c r="F387" i="7"/>
  <c r="E387" i="7"/>
  <c r="D387" i="7"/>
  <c r="G386" i="7"/>
  <c r="F386" i="7"/>
  <c r="E386" i="7"/>
  <c r="D386" i="7"/>
  <c r="G385" i="7"/>
  <c r="F385" i="7"/>
  <c r="E385" i="7"/>
  <c r="D385" i="7"/>
  <c r="G384" i="7"/>
  <c r="F384" i="7"/>
  <c r="E384" i="7"/>
  <c r="D384" i="7"/>
  <c r="G383" i="7"/>
  <c r="F383" i="7"/>
  <c r="H383" i="7" s="1"/>
  <c r="E383" i="7"/>
  <c r="D383" i="7"/>
  <c r="G382" i="7"/>
  <c r="F382" i="7"/>
  <c r="E382" i="7"/>
  <c r="D382" i="7"/>
  <c r="G381" i="7"/>
  <c r="F381" i="7"/>
  <c r="E381" i="7"/>
  <c r="D381" i="7"/>
  <c r="G380" i="7"/>
  <c r="F380" i="7"/>
  <c r="H380" i="7" s="1"/>
  <c r="E380" i="7"/>
  <c r="D380" i="7"/>
  <c r="G379" i="7"/>
  <c r="F379" i="7"/>
  <c r="E379" i="7"/>
  <c r="D379" i="7"/>
  <c r="G378" i="7"/>
  <c r="F378" i="7"/>
  <c r="E378" i="7"/>
  <c r="D378" i="7"/>
  <c r="G377" i="7"/>
  <c r="F377" i="7"/>
  <c r="E377" i="7"/>
  <c r="D377" i="7"/>
  <c r="G376" i="7"/>
  <c r="F376" i="7"/>
  <c r="E376" i="7"/>
  <c r="D376" i="7"/>
  <c r="G375" i="7"/>
  <c r="F375" i="7"/>
  <c r="E375" i="7"/>
  <c r="D375" i="7"/>
  <c r="G374" i="7"/>
  <c r="F374" i="7"/>
  <c r="H374" i="7" s="1"/>
  <c r="E374" i="7"/>
  <c r="D374" i="7"/>
  <c r="G373" i="7"/>
  <c r="F373" i="7"/>
  <c r="E373" i="7"/>
  <c r="D373" i="7"/>
  <c r="G372" i="7"/>
  <c r="F372" i="7"/>
  <c r="E372" i="7"/>
  <c r="D372" i="7"/>
  <c r="G371" i="7"/>
  <c r="F371" i="7"/>
  <c r="H371" i="7" s="1"/>
  <c r="E371" i="7"/>
  <c r="D371" i="7"/>
  <c r="G370" i="7"/>
  <c r="F370" i="7"/>
  <c r="E370" i="7"/>
  <c r="D370" i="7"/>
  <c r="G369" i="7"/>
  <c r="F369" i="7"/>
  <c r="E369" i="7"/>
  <c r="D369" i="7"/>
  <c r="G368" i="7"/>
  <c r="F368" i="7"/>
  <c r="E368" i="7"/>
  <c r="D368" i="7"/>
  <c r="G367" i="7"/>
  <c r="F367" i="7"/>
  <c r="E367" i="7"/>
  <c r="D367" i="7"/>
  <c r="G366" i="7"/>
  <c r="F366" i="7"/>
  <c r="E366" i="7"/>
  <c r="D366" i="7"/>
  <c r="G365" i="7"/>
  <c r="F365" i="7"/>
  <c r="H365" i="7" s="1"/>
  <c r="E365" i="7"/>
  <c r="D365" i="7"/>
  <c r="G364" i="7"/>
  <c r="F364" i="7"/>
  <c r="E364" i="7"/>
  <c r="D364" i="7"/>
  <c r="G363" i="7"/>
  <c r="F363" i="7"/>
  <c r="E363" i="7"/>
  <c r="D363" i="7"/>
  <c r="G362" i="7"/>
  <c r="F362" i="7"/>
  <c r="E362" i="7"/>
  <c r="D362" i="7"/>
  <c r="G361" i="7"/>
  <c r="F361" i="7"/>
  <c r="E361" i="7"/>
  <c r="D361" i="7"/>
  <c r="G360" i="7"/>
  <c r="F360" i="7"/>
  <c r="E360" i="7"/>
  <c r="D360" i="7"/>
  <c r="G359" i="7"/>
  <c r="F359" i="7"/>
  <c r="H359" i="7" s="1"/>
  <c r="E359" i="7"/>
  <c r="D359" i="7"/>
  <c r="G358" i="7"/>
  <c r="F358" i="7"/>
  <c r="E358" i="7"/>
  <c r="D358" i="7"/>
  <c r="G357" i="7"/>
  <c r="F357" i="7"/>
  <c r="E357" i="7"/>
  <c r="D357" i="7"/>
  <c r="G356" i="7"/>
  <c r="F356" i="7"/>
  <c r="E356" i="7"/>
  <c r="D356" i="7"/>
  <c r="G355" i="7"/>
  <c r="F355" i="7"/>
  <c r="E355" i="7"/>
  <c r="D355" i="7"/>
  <c r="G354" i="7"/>
  <c r="F354" i="7"/>
  <c r="E354" i="7"/>
  <c r="D354" i="7"/>
  <c r="G353" i="7"/>
  <c r="F353" i="7"/>
  <c r="E353" i="7"/>
  <c r="D353" i="7"/>
  <c r="G352" i="7"/>
  <c r="F352" i="7"/>
  <c r="E352" i="7"/>
  <c r="D352" i="7"/>
  <c r="G351" i="7"/>
  <c r="F351" i="7"/>
  <c r="E351" i="7"/>
  <c r="D351" i="7"/>
  <c r="G350" i="7"/>
  <c r="F350" i="7"/>
  <c r="E350" i="7"/>
  <c r="D350" i="7"/>
  <c r="G349" i="7"/>
  <c r="F349" i="7"/>
  <c r="E349" i="7"/>
  <c r="D349" i="7"/>
  <c r="G348" i="7"/>
  <c r="F348" i="7"/>
  <c r="E348" i="7"/>
  <c r="D348" i="7"/>
  <c r="G347" i="7"/>
  <c r="F347" i="7"/>
  <c r="E347" i="7"/>
  <c r="D347" i="7"/>
  <c r="G346" i="7"/>
  <c r="F346" i="7"/>
  <c r="E346" i="7"/>
  <c r="D346" i="7"/>
  <c r="G345" i="7"/>
  <c r="F345" i="7"/>
  <c r="E345" i="7"/>
  <c r="D345" i="7"/>
  <c r="G344" i="7"/>
  <c r="F344" i="7"/>
  <c r="E344" i="7"/>
  <c r="D344" i="7"/>
  <c r="G343" i="7"/>
  <c r="F343" i="7"/>
  <c r="H343" i="7" s="1"/>
  <c r="E343" i="7"/>
  <c r="D343" i="7"/>
  <c r="G342" i="7"/>
  <c r="F342" i="7"/>
  <c r="E342" i="7"/>
  <c r="D342" i="7"/>
  <c r="G341" i="7"/>
  <c r="F341" i="7"/>
  <c r="E341" i="7"/>
  <c r="D341" i="7"/>
  <c r="G340" i="7"/>
  <c r="F340" i="7"/>
  <c r="E340" i="7"/>
  <c r="D340" i="7"/>
  <c r="G339" i="7"/>
  <c r="F339" i="7"/>
  <c r="E339" i="7"/>
  <c r="D339" i="7"/>
  <c r="G338" i="7"/>
  <c r="F338" i="7"/>
  <c r="E338" i="7"/>
  <c r="D338" i="7"/>
  <c r="G337" i="7"/>
  <c r="F337" i="7"/>
  <c r="E337" i="7"/>
  <c r="D337" i="7"/>
  <c r="G336" i="7"/>
  <c r="F336" i="7"/>
  <c r="E336" i="7"/>
  <c r="D336" i="7"/>
  <c r="G335" i="7"/>
  <c r="F335" i="7"/>
  <c r="E335" i="7"/>
  <c r="D335" i="7"/>
  <c r="G334" i="7"/>
  <c r="F334" i="7"/>
  <c r="E334" i="7"/>
  <c r="D334" i="7"/>
  <c r="G333" i="7"/>
  <c r="F333" i="7"/>
  <c r="E333" i="7"/>
  <c r="D333" i="7"/>
  <c r="G332" i="7"/>
  <c r="F332" i="7"/>
  <c r="E332" i="7"/>
  <c r="D332" i="7"/>
  <c r="G331" i="7"/>
  <c r="F331" i="7"/>
  <c r="E331" i="7"/>
  <c r="D331" i="7"/>
  <c r="G330" i="7"/>
  <c r="F330" i="7"/>
  <c r="H330" i="7" s="1"/>
  <c r="E330" i="7"/>
  <c r="D330" i="7"/>
  <c r="G329" i="7"/>
  <c r="F329" i="7"/>
  <c r="E329" i="7"/>
  <c r="D329" i="7"/>
  <c r="G328" i="7"/>
  <c r="F328" i="7"/>
  <c r="E328" i="7"/>
  <c r="D328" i="7"/>
  <c r="G327" i="7"/>
  <c r="F327" i="7"/>
  <c r="H327" i="7" s="1"/>
  <c r="E327" i="7"/>
  <c r="D327" i="7"/>
  <c r="G326" i="7"/>
  <c r="F326" i="7"/>
  <c r="E326" i="7"/>
  <c r="D326" i="7"/>
  <c r="G325" i="7"/>
  <c r="F325" i="7"/>
  <c r="E325" i="7"/>
  <c r="D325" i="7"/>
  <c r="G324" i="7"/>
  <c r="F324" i="7"/>
  <c r="E324" i="7"/>
  <c r="D324" i="7"/>
  <c r="G323" i="7"/>
  <c r="F323" i="7"/>
  <c r="E323" i="7"/>
  <c r="D323" i="7"/>
  <c r="G322" i="7"/>
  <c r="F322" i="7"/>
  <c r="E322" i="7"/>
  <c r="D322" i="7"/>
  <c r="G321" i="7"/>
  <c r="F321" i="7"/>
  <c r="E321" i="7"/>
  <c r="D321" i="7"/>
  <c r="G320" i="7"/>
  <c r="F320" i="7"/>
  <c r="E320" i="7"/>
  <c r="D320" i="7"/>
  <c r="G319" i="7"/>
  <c r="F319" i="7"/>
  <c r="E319" i="7"/>
  <c r="D319" i="7"/>
  <c r="G318" i="7"/>
  <c r="F318" i="7"/>
  <c r="E318" i="7"/>
  <c r="D318" i="7"/>
  <c r="G317" i="7"/>
  <c r="F317" i="7"/>
  <c r="E317" i="7"/>
  <c r="D317" i="7"/>
  <c r="G316" i="7"/>
  <c r="F316" i="7"/>
  <c r="E316" i="7"/>
  <c r="D316" i="7"/>
  <c r="G315" i="7"/>
  <c r="F315" i="7"/>
  <c r="E315" i="7"/>
  <c r="D315" i="7"/>
  <c r="G314" i="7"/>
  <c r="F314" i="7"/>
  <c r="E314" i="7"/>
  <c r="D314" i="7"/>
  <c r="G313" i="7"/>
  <c r="F313" i="7"/>
  <c r="E313" i="7"/>
  <c r="D313" i="7"/>
  <c r="G312" i="7"/>
  <c r="F312" i="7"/>
  <c r="E312" i="7"/>
  <c r="D312" i="7"/>
  <c r="G311" i="7"/>
  <c r="F311" i="7"/>
  <c r="E311" i="7"/>
  <c r="D311" i="7"/>
  <c r="G310" i="7"/>
  <c r="F310" i="7"/>
  <c r="E310" i="7"/>
  <c r="D310" i="7"/>
  <c r="G309" i="7"/>
  <c r="F309" i="7"/>
  <c r="E309" i="7"/>
  <c r="D309" i="7"/>
  <c r="G308" i="7"/>
  <c r="F308" i="7"/>
  <c r="E308" i="7"/>
  <c r="D308" i="7"/>
  <c r="G307" i="7"/>
  <c r="F307" i="7"/>
  <c r="E307" i="7"/>
  <c r="D307" i="7"/>
  <c r="G306" i="7"/>
  <c r="F306" i="7"/>
  <c r="E306" i="7"/>
  <c r="D306" i="7"/>
  <c r="G305" i="7"/>
  <c r="F305" i="7"/>
  <c r="E305" i="7"/>
  <c r="D305" i="7"/>
  <c r="G304" i="7"/>
  <c r="F304" i="7"/>
  <c r="E304" i="7"/>
  <c r="D304" i="7"/>
  <c r="G303" i="7"/>
  <c r="F303" i="7"/>
  <c r="E303" i="7"/>
  <c r="D303" i="7"/>
  <c r="G302" i="7"/>
  <c r="F302" i="7"/>
  <c r="E302" i="7"/>
  <c r="D302" i="7"/>
  <c r="G301" i="7"/>
  <c r="F301" i="7"/>
  <c r="H301" i="7" s="1"/>
  <c r="E301" i="7"/>
  <c r="D301" i="7"/>
  <c r="G300" i="7"/>
  <c r="F300" i="7"/>
  <c r="E300" i="7"/>
  <c r="D300" i="7"/>
  <c r="G299" i="7"/>
  <c r="F299" i="7"/>
  <c r="E299" i="7"/>
  <c r="D299" i="7"/>
  <c r="G298" i="7"/>
  <c r="F298" i="7"/>
  <c r="H298" i="7" s="1"/>
  <c r="E298" i="7"/>
  <c r="D298" i="7"/>
  <c r="G297" i="7"/>
  <c r="F297" i="7"/>
  <c r="E297" i="7"/>
  <c r="D297" i="7"/>
  <c r="G296" i="7"/>
  <c r="F296" i="7"/>
  <c r="E296" i="7"/>
  <c r="D296" i="7"/>
  <c r="G295" i="7"/>
  <c r="F295" i="7"/>
  <c r="H295" i="7" s="1"/>
  <c r="E295" i="7"/>
  <c r="D295" i="7"/>
  <c r="G294" i="7"/>
  <c r="F294" i="7"/>
  <c r="E294" i="7"/>
  <c r="D294" i="7"/>
  <c r="G293" i="7"/>
  <c r="F293" i="7"/>
  <c r="E293" i="7"/>
  <c r="D293" i="7"/>
  <c r="G292" i="7"/>
  <c r="F292" i="7"/>
  <c r="E292" i="7"/>
  <c r="D292" i="7"/>
  <c r="G291" i="7"/>
  <c r="F291" i="7"/>
  <c r="E291" i="7"/>
  <c r="D291" i="7"/>
  <c r="G290" i="7"/>
  <c r="F290" i="7"/>
  <c r="E290" i="7"/>
  <c r="D290" i="7"/>
  <c r="G289" i="7"/>
  <c r="F289" i="7"/>
  <c r="H289" i="7" s="1"/>
  <c r="E289" i="7"/>
  <c r="D289" i="7"/>
  <c r="G288" i="7"/>
  <c r="F288" i="7"/>
  <c r="E288" i="7"/>
  <c r="D288" i="7"/>
  <c r="G287" i="7"/>
  <c r="F287" i="7"/>
  <c r="E287" i="7"/>
  <c r="D287" i="7"/>
  <c r="G286" i="7"/>
  <c r="F286" i="7"/>
  <c r="E286" i="7"/>
  <c r="D286" i="7"/>
  <c r="G285" i="7"/>
  <c r="F285" i="7"/>
  <c r="E285" i="7"/>
  <c r="D285" i="7"/>
  <c r="G284" i="7"/>
  <c r="F284" i="7"/>
  <c r="E284" i="7"/>
  <c r="D284" i="7"/>
  <c r="G283" i="7"/>
  <c r="F283" i="7"/>
  <c r="E283" i="7"/>
  <c r="D283" i="7"/>
  <c r="G282" i="7"/>
  <c r="F282" i="7"/>
  <c r="E282" i="7"/>
  <c r="D282" i="7"/>
  <c r="G281" i="7"/>
  <c r="F281" i="7"/>
  <c r="E281" i="7"/>
  <c r="D281" i="7"/>
  <c r="G280" i="7"/>
  <c r="F280" i="7"/>
  <c r="E280" i="7"/>
  <c r="D280" i="7"/>
  <c r="G279" i="7"/>
  <c r="F279" i="7"/>
  <c r="E279" i="7"/>
  <c r="D279" i="7"/>
  <c r="G278" i="7"/>
  <c r="F278" i="7"/>
  <c r="E278" i="7"/>
  <c r="D278" i="7"/>
  <c r="G277" i="7"/>
  <c r="F277" i="7"/>
  <c r="E277" i="7"/>
  <c r="D277" i="7"/>
  <c r="G276" i="7"/>
  <c r="F276" i="7"/>
  <c r="E276" i="7"/>
  <c r="D276" i="7"/>
  <c r="G275" i="7"/>
  <c r="F275" i="7"/>
  <c r="E275" i="7"/>
  <c r="D275" i="7"/>
  <c r="G274" i="7"/>
  <c r="F274" i="7"/>
  <c r="E274" i="7"/>
  <c r="D274" i="7"/>
  <c r="G273" i="7"/>
  <c r="F273" i="7"/>
  <c r="E273" i="7"/>
  <c r="D273" i="7"/>
  <c r="G272" i="7"/>
  <c r="F272" i="7"/>
  <c r="E272" i="7"/>
  <c r="D272" i="7"/>
  <c r="G271" i="7"/>
  <c r="F271" i="7"/>
  <c r="E271" i="7"/>
  <c r="D271" i="7"/>
  <c r="G270" i="7"/>
  <c r="F270" i="7"/>
  <c r="E270" i="7"/>
  <c r="D270" i="7"/>
  <c r="G269" i="7"/>
  <c r="F269" i="7"/>
  <c r="E269" i="7"/>
  <c r="D269" i="7"/>
  <c r="G268" i="7"/>
  <c r="F268" i="7"/>
  <c r="E268" i="7"/>
  <c r="D268" i="7"/>
  <c r="G267" i="7"/>
  <c r="F267" i="7"/>
  <c r="E267" i="7"/>
  <c r="D267" i="7"/>
  <c r="G266" i="7"/>
  <c r="F266" i="7"/>
  <c r="E266" i="7"/>
  <c r="D266" i="7"/>
  <c r="G265" i="7"/>
  <c r="F265" i="7"/>
  <c r="H265" i="7" s="1"/>
  <c r="E265" i="7"/>
  <c r="D265" i="7"/>
  <c r="G264" i="7"/>
  <c r="F264" i="7"/>
  <c r="E264" i="7"/>
  <c r="D264" i="7"/>
  <c r="G263" i="7"/>
  <c r="F263" i="7"/>
  <c r="E263" i="7"/>
  <c r="D263" i="7"/>
  <c r="G262" i="7"/>
  <c r="F262" i="7"/>
  <c r="H262" i="7" s="1"/>
  <c r="E262" i="7"/>
  <c r="D262" i="7"/>
  <c r="G261" i="7"/>
  <c r="F261" i="7"/>
  <c r="E261" i="7"/>
  <c r="D261" i="7"/>
  <c r="G260" i="7"/>
  <c r="F260" i="7"/>
  <c r="E260" i="7"/>
  <c r="D260" i="7"/>
  <c r="G259" i="7"/>
  <c r="F259" i="7"/>
  <c r="H259" i="7" s="1"/>
  <c r="E259" i="7"/>
  <c r="D259" i="7"/>
  <c r="G258" i="7"/>
  <c r="F258" i="7"/>
  <c r="E258" i="7"/>
  <c r="D258" i="7"/>
  <c r="G257" i="7"/>
  <c r="F257" i="7"/>
  <c r="E257" i="7"/>
  <c r="D257" i="7"/>
  <c r="G256" i="7"/>
  <c r="F256" i="7"/>
  <c r="E256" i="7"/>
  <c r="D256" i="7"/>
  <c r="G255" i="7"/>
  <c r="F255" i="7"/>
  <c r="E255" i="7"/>
  <c r="D255" i="7"/>
  <c r="G254" i="7"/>
  <c r="F254" i="7"/>
  <c r="E254" i="7"/>
  <c r="D254" i="7"/>
  <c r="G253" i="7"/>
  <c r="F253" i="7"/>
  <c r="H253" i="7" s="1"/>
  <c r="E253" i="7"/>
  <c r="D253" i="7"/>
  <c r="G252" i="7"/>
  <c r="F252" i="7"/>
  <c r="E252" i="7"/>
  <c r="D252" i="7"/>
  <c r="G251" i="7"/>
  <c r="F251" i="7"/>
  <c r="E251" i="7"/>
  <c r="D251" i="7"/>
  <c r="G250" i="7"/>
  <c r="F250" i="7"/>
  <c r="E250" i="7"/>
  <c r="D250" i="7"/>
  <c r="G249" i="7"/>
  <c r="F249" i="7"/>
  <c r="E249" i="7"/>
  <c r="D249" i="7"/>
  <c r="G248" i="7"/>
  <c r="F248" i="7"/>
  <c r="H248" i="7" s="1"/>
  <c r="E248" i="7"/>
  <c r="D248" i="7"/>
  <c r="G247" i="7"/>
  <c r="F247" i="7"/>
  <c r="E247" i="7"/>
  <c r="D247" i="7"/>
  <c r="G246" i="7"/>
  <c r="F246" i="7"/>
  <c r="E246" i="7"/>
  <c r="D246" i="7"/>
  <c r="G245" i="7"/>
  <c r="F245" i="7"/>
  <c r="E245" i="7"/>
  <c r="D245" i="7"/>
  <c r="G244" i="7"/>
  <c r="F244" i="7"/>
  <c r="E244" i="7"/>
  <c r="D244" i="7"/>
  <c r="G243" i="7"/>
  <c r="F243" i="7"/>
  <c r="E243" i="7"/>
  <c r="D243" i="7"/>
  <c r="G242" i="7"/>
  <c r="F242" i="7"/>
  <c r="E242" i="7"/>
  <c r="D242" i="7"/>
  <c r="G241" i="7"/>
  <c r="F241" i="7"/>
  <c r="E241" i="7"/>
  <c r="D241" i="7"/>
  <c r="G240" i="7"/>
  <c r="F240" i="7"/>
  <c r="H240" i="7" s="1"/>
  <c r="E240" i="7"/>
  <c r="D240" i="7"/>
  <c r="G239" i="7"/>
  <c r="F239" i="7"/>
  <c r="E239" i="7"/>
  <c r="D239" i="7"/>
  <c r="G238" i="7"/>
  <c r="F238" i="7"/>
  <c r="E238" i="7"/>
  <c r="D238" i="7"/>
  <c r="G237" i="7"/>
  <c r="F237" i="7"/>
  <c r="H237" i="7" s="1"/>
  <c r="E237" i="7"/>
  <c r="D237" i="7"/>
  <c r="G236" i="7"/>
  <c r="F236" i="7"/>
  <c r="E236" i="7"/>
  <c r="D236" i="7"/>
  <c r="G235" i="7"/>
  <c r="F235" i="7"/>
  <c r="E235" i="7"/>
  <c r="D235" i="7"/>
  <c r="G234" i="7"/>
  <c r="F234" i="7"/>
  <c r="H234" i="7" s="1"/>
  <c r="E234" i="7"/>
  <c r="D234" i="7"/>
  <c r="G233" i="7"/>
  <c r="F233" i="7"/>
  <c r="E233" i="7"/>
  <c r="D233" i="7"/>
  <c r="G232" i="7"/>
  <c r="F232" i="7"/>
  <c r="E232" i="7"/>
  <c r="D232" i="7"/>
  <c r="G231" i="7"/>
  <c r="F231" i="7"/>
  <c r="E231" i="7"/>
  <c r="D231" i="7"/>
  <c r="G230" i="7"/>
  <c r="F230" i="7"/>
  <c r="E230" i="7"/>
  <c r="D230" i="7"/>
  <c r="G229" i="7"/>
  <c r="F229" i="7"/>
  <c r="E229" i="7"/>
  <c r="D229" i="7"/>
  <c r="G228" i="7"/>
  <c r="F228" i="7"/>
  <c r="E228" i="7"/>
  <c r="D228" i="7"/>
  <c r="G227" i="7"/>
  <c r="F227" i="7"/>
  <c r="E227" i="7"/>
  <c r="D227" i="7"/>
  <c r="G226" i="7"/>
  <c r="F226" i="7"/>
  <c r="E226" i="7"/>
  <c r="D226" i="7"/>
  <c r="G225" i="7"/>
  <c r="F225" i="7"/>
  <c r="E225" i="7"/>
  <c r="D225" i="7"/>
  <c r="G224" i="7"/>
  <c r="F224" i="7"/>
  <c r="E224" i="7"/>
  <c r="D224" i="7"/>
  <c r="G223" i="7"/>
  <c r="F223" i="7"/>
  <c r="E223" i="7"/>
  <c r="D223" i="7"/>
  <c r="G222" i="7"/>
  <c r="F222" i="7"/>
  <c r="E222" i="7"/>
  <c r="D222" i="7"/>
  <c r="G221" i="7"/>
  <c r="F221" i="7"/>
  <c r="E221" i="7"/>
  <c r="D221" i="7"/>
  <c r="G220" i="7"/>
  <c r="F220" i="7"/>
  <c r="E220" i="7"/>
  <c r="D220" i="7"/>
  <c r="G219" i="7"/>
  <c r="F219" i="7"/>
  <c r="E219" i="7"/>
  <c r="D219" i="7"/>
  <c r="G218" i="7"/>
  <c r="F218" i="7"/>
  <c r="E218" i="7"/>
  <c r="D218" i="7"/>
  <c r="G217" i="7"/>
  <c r="F217" i="7"/>
  <c r="E217" i="7"/>
  <c r="D217" i="7"/>
  <c r="G216" i="7"/>
  <c r="F216" i="7"/>
  <c r="E216" i="7"/>
  <c r="D216" i="7"/>
  <c r="G215" i="7"/>
  <c r="F215" i="7"/>
  <c r="E215" i="7"/>
  <c r="D215" i="7"/>
  <c r="G214" i="7"/>
  <c r="F214" i="7"/>
  <c r="E214" i="7"/>
  <c r="D214" i="7"/>
  <c r="G213" i="7"/>
  <c r="F213" i="7"/>
  <c r="E213" i="7"/>
  <c r="D213" i="7"/>
  <c r="G212" i="7"/>
  <c r="F212" i="7"/>
  <c r="E212" i="7"/>
  <c r="D212" i="7"/>
  <c r="G211" i="7"/>
  <c r="F211" i="7"/>
  <c r="E211" i="7"/>
  <c r="D211" i="7"/>
  <c r="G210" i="7"/>
  <c r="F210" i="7"/>
  <c r="E210" i="7"/>
  <c r="D210" i="7"/>
  <c r="G209" i="7"/>
  <c r="F209" i="7"/>
  <c r="E209" i="7"/>
  <c r="D209" i="7"/>
  <c r="G208" i="7"/>
  <c r="F208" i="7"/>
  <c r="E208" i="7"/>
  <c r="D208" i="7"/>
  <c r="G207" i="7"/>
  <c r="F207" i="7"/>
  <c r="E207" i="7"/>
  <c r="D207" i="7"/>
  <c r="G206" i="7"/>
  <c r="F206" i="7"/>
  <c r="E206" i="7"/>
  <c r="D206" i="7"/>
  <c r="G205" i="7"/>
  <c r="F205" i="7"/>
  <c r="E205" i="7"/>
  <c r="D205" i="7"/>
  <c r="G204" i="7"/>
  <c r="F204" i="7"/>
  <c r="E204" i="7"/>
  <c r="D204" i="7"/>
  <c r="G203" i="7"/>
  <c r="F203" i="7"/>
  <c r="E203" i="7"/>
  <c r="D203" i="7"/>
  <c r="G202" i="7"/>
  <c r="F202" i="7"/>
  <c r="E202" i="7"/>
  <c r="D202" i="7"/>
  <c r="G201" i="7"/>
  <c r="F201" i="7"/>
  <c r="E201" i="7"/>
  <c r="D201" i="7"/>
  <c r="G200" i="7"/>
  <c r="F200" i="7"/>
  <c r="E200" i="7"/>
  <c r="D200" i="7"/>
  <c r="G199" i="7"/>
  <c r="F199" i="7"/>
  <c r="E199" i="7"/>
  <c r="D199" i="7"/>
  <c r="G198" i="7"/>
  <c r="F198" i="7"/>
  <c r="E198" i="7"/>
  <c r="D198" i="7"/>
  <c r="G197" i="7"/>
  <c r="F197" i="7"/>
  <c r="H197" i="7" s="1"/>
  <c r="E197" i="7"/>
  <c r="D197" i="7"/>
  <c r="G196" i="7"/>
  <c r="F196" i="7"/>
  <c r="E196" i="7"/>
  <c r="D196" i="7"/>
  <c r="G195" i="7"/>
  <c r="F195" i="7"/>
  <c r="H195" i="7" s="1"/>
  <c r="E195" i="7"/>
  <c r="D195" i="7"/>
  <c r="G194" i="7"/>
  <c r="F194" i="7"/>
  <c r="E194" i="7"/>
  <c r="D194" i="7"/>
  <c r="G193" i="7"/>
  <c r="F193" i="7"/>
  <c r="H193" i="7" s="1"/>
  <c r="E193" i="7"/>
  <c r="D193" i="7"/>
  <c r="G192" i="7"/>
  <c r="F192" i="7"/>
  <c r="E192" i="7"/>
  <c r="D192" i="7"/>
  <c r="G191" i="7"/>
  <c r="F191" i="7"/>
  <c r="E191" i="7"/>
  <c r="D191" i="7"/>
  <c r="G190" i="7"/>
  <c r="F190" i="7"/>
  <c r="H190" i="7" s="1"/>
  <c r="E190" i="7"/>
  <c r="D190" i="7"/>
  <c r="G189" i="7"/>
  <c r="F189" i="7"/>
  <c r="E189" i="7"/>
  <c r="D189" i="7"/>
  <c r="G188" i="7"/>
  <c r="F188" i="7"/>
  <c r="E188" i="7"/>
  <c r="D188" i="7"/>
  <c r="G187" i="7"/>
  <c r="F187" i="7"/>
  <c r="H187" i="7" s="1"/>
  <c r="E187" i="7"/>
  <c r="D187" i="7"/>
  <c r="G186" i="7"/>
  <c r="F186" i="7"/>
  <c r="E186" i="7"/>
  <c r="D186" i="7"/>
  <c r="G185" i="7"/>
  <c r="F185" i="7"/>
  <c r="E185" i="7"/>
  <c r="D185" i="7"/>
  <c r="G184" i="7"/>
  <c r="F184" i="7"/>
  <c r="E184" i="7"/>
  <c r="D184" i="7"/>
  <c r="G183" i="7"/>
  <c r="F183" i="7"/>
  <c r="E183" i="7"/>
  <c r="D183" i="7"/>
  <c r="G182" i="7"/>
  <c r="F182" i="7"/>
  <c r="E182" i="7"/>
  <c r="D182" i="7"/>
  <c r="G181" i="7"/>
  <c r="F181" i="7"/>
  <c r="H181" i="7" s="1"/>
  <c r="E181" i="7"/>
  <c r="D181" i="7"/>
  <c r="G180" i="7"/>
  <c r="F180" i="7"/>
  <c r="E180" i="7"/>
  <c r="D180" i="7"/>
  <c r="G179" i="7"/>
  <c r="F179" i="7"/>
  <c r="E179" i="7"/>
  <c r="D179" i="7"/>
  <c r="G178" i="7"/>
  <c r="F178" i="7"/>
  <c r="E178" i="7"/>
  <c r="D178" i="7"/>
  <c r="G177" i="7"/>
  <c r="F177" i="7"/>
  <c r="E177" i="7"/>
  <c r="D177" i="7"/>
  <c r="G176" i="7"/>
  <c r="F176" i="7"/>
  <c r="E176" i="7"/>
  <c r="D176" i="7"/>
  <c r="G175" i="7"/>
  <c r="F175" i="7"/>
  <c r="E175" i="7"/>
  <c r="D175" i="7"/>
  <c r="G174" i="7"/>
  <c r="F174" i="7"/>
  <c r="H174" i="7" s="1"/>
  <c r="E174" i="7"/>
  <c r="D174" i="7"/>
  <c r="G173" i="7"/>
  <c r="F173" i="7"/>
  <c r="E173" i="7"/>
  <c r="D173" i="7"/>
  <c r="G172" i="7"/>
  <c r="F172" i="7"/>
  <c r="E172" i="7"/>
  <c r="D172" i="7"/>
  <c r="G171" i="7"/>
  <c r="F171" i="7"/>
  <c r="E171" i="7"/>
  <c r="D171" i="7"/>
  <c r="G170" i="7"/>
  <c r="F170" i="7"/>
  <c r="E170" i="7"/>
  <c r="D170" i="7"/>
  <c r="G169" i="7"/>
  <c r="F169" i="7"/>
  <c r="E169" i="7"/>
  <c r="D169" i="7"/>
  <c r="G168" i="7"/>
  <c r="F168" i="7"/>
  <c r="E168" i="7"/>
  <c r="D168" i="7"/>
  <c r="G167" i="7"/>
  <c r="F167" i="7"/>
  <c r="E167" i="7"/>
  <c r="D167" i="7"/>
  <c r="G166" i="7"/>
  <c r="F166" i="7"/>
  <c r="E166" i="7"/>
  <c r="D166" i="7"/>
  <c r="G165" i="7"/>
  <c r="F165" i="7"/>
  <c r="E165" i="7"/>
  <c r="D165" i="7"/>
  <c r="G164" i="7"/>
  <c r="F164" i="7"/>
  <c r="E164" i="7"/>
  <c r="D164" i="7"/>
  <c r="G163" i="7"/>
  <c r="F163" i="7"/>
  <c r="E163" i="7"/>
  <c r="D163" i="7"/>
  <c r="G162" i="7"/>
  <c r="F162" i="7"/>
  <c r="H162" i="7" s="1"/>
  <c r="E162" i="7"/>
  <c r="D162" i="7"/>
  <c r="G161" i="7"/>
  <c r="F161" i="7"/>
  <c r="E161" i="7"/>
  <c r="D161" i="7"/>
  <c r="G160" i="7"/>
  <c r="F160" i="7"/>
  <c r="E160" i="7"/>
  <c r="D160" i="7"/>
  <c r="G159" i="7"/>
  <c r="F159" i="7"/>
  <c r="H159" i="7" s="1"/>
  <c r="E159" i="7"/>
  <c r="D159" i="7"/>
  <c r="G158" i="7"/>
  <c r="F158" i="7"/>
  <c r="E158" i="7"/>
  <c r="D158" i="7"/>
  <c r="G157" i="7"/>
  <c r="F157" i="7"/>
  <c r="H157" i="7" s="1"/>
  <c r="E157" i="7"/>
  <c r="D157" i="7"/>
  <c r="G156" i="7"/>
  <c r="F156" i="7"/>
  <c r="H156" i="7" s="1"/>
  <c r="E156" i="7"/>
  <c r="D156" i="7"/>
  <c r="G155" i="7"/>
  <c r="F155" i="7"/>
  <c r="E155" i="7"/>
  <c r="D155" i="7"/>
  <c r="G154" i="7"/>
  <c r="F154" i="7"/>
  <c r="H154" i="7" s="1"/>
  <c r="E154" i="7"/>
  <c r="D154" i="7"/>
  <c r="G153" i="7"/>
  <c r="F153" i="7"/>
  <c r="H153" i="7" s="1"/>
  <c r="E153" i="7"/>
  <c r="D153" i="7"/>
  <c r="G152" i="7"/>
  <c r="F152" i="7"/>
  <c r="E152" i="7"/>
  <c r="D152" i="7"/>
  <c r="G151" i="7"/>
  <c r="F151" i="7"/>
  <c r="H151" i="7" s="1"/>
  <c r="E151" i="7"/>
  <c r="D151" i="7"/>
  <c r="G150" i="7"/>
  <c r="F150" i="7"/>
  <c r="H150" i="7" s="1"/>
  <c r="E150" i="7"/>
  <c r="D150" i="7"/>
  <c r="G149" i="7"/>
  <c r="F149" i="7"/>
  <c r="E149" i="7"/>
  <c r="D149" i="7"/>
  <c r="G148" i="7"/>
  <c r="F148" i="7"/>
  <c r="E148" i="7"/>
  <c r="D148" i="7"/>
  <c r="G147" i="7"/>
  <c r="F147" i="7"/>
  <c r="H147" i="7" s="1"/>
  <c r="E147" i="7"/>
  <c r="D147" i="7"/>
  <c r="G146" i="7"/>
  <c r="F146" i="7"/>
  <c r="E146" i="7"/>
  <c r="D146" i="7"/>
  <c r="G145" i="7"/>
  <c r="F145" i="7"/>
  <c r="H145" i="7" s="1"/>
  <c r="E145" i="7"/>
  <c r="D145" i="7"/>
  <c r="G144" i="7"/>
  <c r="F144" i="7"/>
  <c r="E144" i="7"/>
  <c r="D144" i="7"/>
  <c r="G143" i="7"/>
  <c r="F143" i="7"/>
  <c r="H143" i="7" s="1"/>
  <c r="E143" i="7"/>
  <c r="D143" i="7"/>
  <c r="G142" i="7"/>
  <c r="F142" i="7"/>
  <c r="E142" i="7"/>
  <c r="D142" i="7"/>
  <c r="G141" i="7"/>
  <c r="F141" i="7"/>
  <c r="E141" i="7"/>
  <c r="D141" i="7"/>
  <c r="G140" i="7"/>
  <c r="F140" i="7"/>
  <c r="E140" i="7"/>
  <c r="D140" i="7"/>
  <c r="G139" i="7"/>
  <c r="F139" i="7"/>
  <c r="E139" i="7"/>
  <c r="D139" i="7"/>
  <c r="G138" i="7"/>
  <c r="F138" i="7"/>
  <c r="H138" i="7" s="1"/>
  <c r="E138" i="7"/>
  <c r="D138" i="7"/>
  <c r="G137" i="7"/>
  <c r="F137" i="7"/>
  <c r="E137" i="7"/>
  <c r="D137" i="7"/>
  <c r="G136" i="7"/>
  <c r="F136" i="7"/>
  <c r="E136" i="7"/>
  <c r="D136" i="7"/>
  <c r="G135" i="7"/>
  <c r="F135" i="7"/>
  <c r="H135" i="7" s="1"/>
  <c r="E135" i="7"/>
  <c r="D135" i="7"/>
  <c r="G134" i="7"/>
  <c r="F134" i="7"/>
  <c r="E134" i="7"/>
  <c r="D134" i="7"/>
  <c r="G133" i="7"/>
  <c r="F133" i="7"/>
  <c r="E133" i="7"/>
  <c r="D133" i="7"/>
  <c r="G132" i="7"/>
  <c r="F132" i="7"/>
  <c r="H132" i="7" s="1"/>
  <c r="E132" i="7"/>
  <c r="D132" i="7"/>
  <c r="G131" i="7"/>
  <c r="F131" i="7"/>
  <c r="E131" i="7"/>
  <c r="D131" i="7"/>
  <c r="G130" i="7"/>
  <c r="F130" i="7"/>
  <c r="E130" i="7"/>
  <c r="D130" i="7"/>
  <c r="G129" i="7"/>
  <c r="F129" i="7"/>
  <c r="H129" i="7" s="1"/>
  <c r="E129" i="7"/>
  <c r="D129" i="7"/>
  <c r="G128" i="7"/>
  <c r="F128" i="7"/>
  <c r="E128" i="7"/>
  <c r="D128" i="7"/>
  <c r="G127" i="7"/>
  <c r="F127" i="7"/>
  <c r="E127" i="7"/>
  <c r="D127" i="7"/>
  <c r="G126" i="7"/>
  <c r="F126" i="7"/>
  <c r="E126" i="7"/>
  <c r="D126" i="7"/>
  <c r="G125" i="7"/>
  <c r="F125" i="7"/>
  <c r="E125" i="7"/>
  <c r="D125" i="7"/>
  <c r="G124" i="7"/>
  <c r="F124" i="7"/>
  <c r="E124" i="7"/>
  <c r="D124" i="7"/>
  <c r="G123" i="7"/>
  <c r="F123" i="7"/>
  <c r="E123" i="7"/>
  <c r="D123" i="7"/>
  <c r="G122" i="7"/>
  <c r="F122" i="7"/>
  <c r="E122" i="7"/>
  <c r="D122" i="7"/>
  <c r="G121" i="7"/>
  <c r="F121" i="7"/>
  <c r="E121" i="7"/>
  <c r="D121" i="7"/>
  <c r="G120" i="7"/>
  <c r="F120" i="7"/>
  <c r="H120" i="7" s="1"/>
  <c r="E120" i="7"/>
  <c r="D120" i="7"/>
  <c r="G119" i="7"/>
  <c r="F119" i="7"/>
  <c r="E119" i="7"/>
  <c r="D119" i="7"/>
  <c r="G118" i="7"/>
  <c r="F118" i="7"/>
  <c r="E118" i="7"/>
  <c r="D118" i="7"/>
  <c r="G117" i="7"/>
  <c r="F117" i="7"/>
  <c r="H117" i="7" s="1"/>
  <c r="E117" i="7"/>
  <c r="D117" i="7"/>
  <c r="G116" i="7"/>
  <c r="F116" i="7"/>
  <c r="E116" i="7"/>
  <c r="D116" i="7"/>
  <c r="G115" i="7"/>
  <c r="F115" i="7"/>
  <c r="E115" i="7"/>
  <c r="D115" i="7"/>
  <c r="G114" i="7"/>
  <c r="F114" i="7"/>
  <c r="H114" i="7" s="1"/>
  <c r="E114" i="7"/>
  <c r="D114" i="7"/>
  <c r="G113" i="7"/>
  <c r="F113" i="7"/>
  <c r="E113" i="7"/>
  <c r="D113" i="7"/>
  <c r="G112" i="7"/>
  <c r="F112" i="7"/>
  <c r="E112" i="7"/>
  <c r="D112" i="7"/>
  <c r="G111" i="7"/>
  <c r="F111" i="7"/>
  <c r="H111" i="7" s="1"/>
  <c r="E111" i="7"/>
  <c r="D111" i="7"/>
  <c r="G110" i="7"/>
  <c r="F110" i="7"/>
  <c r="E110" i="7"/>
  <c r="D110" i="7"/>
  <c r="G109" i="7"/>
  <c r="F109" i="7"/>
  <c r="E109" i="7"/>
  <c r="D109" i="7"/>
  <c r="G108" i="7"/>
  <c r="F108" i="7"/>
  <c r="H108" i="7" s="1"/>
  <c r="E108" i="7"/>
  <c r="D108" i="7"/>
  <c r="G107" i="7"/>
  <c r="F107" i="7"/>
  <c r="E107" i="7"/>
  <c r="D107" i="7"/>
  <c r="G106" i="7"/>
  <c r="F106" i="7"/>
  <c r="E106" i="7"/>
  <c r="D106" i="7"/>
  <c r="G105" i="7"/>
  <c r="F105" i="7"/>
  <c r="H105" i="7" s="1"/>
  <c r="E105" i="7"/>
  <c r="D105" i="7"/>
  <c r="G104" i="7"/>
  <c r="F104" i="7"/>
  <c r="E104" i="7"/>
  <c r="D104" i="7"/>
  <c r="G103" i="7"/>
  <c r="F103" i="7"/>
  <c r="E103" i="7"/>
  <c r="D103" i="7"/>
  <c r="G102" i="7"/>
  <c r="F102" i="7"/>
  <c r="H102" i="7" s="1"/>
  <c r="E102" i="7"/>
  <c r="D102" i="7"/>
  <c r="G101" i="7"/>
  <c r="F101" i="7"/>
  <c r="E101" i="7"/>
  <c r="D101" i="7"/>
  <c r="G100" i="7"/>
  <c r="F100" i="7"/>
  <c r="E100" i="7"/>
  <c r="D100" i="7"/>
  <c r="G99" i="7"/>
  <c r="F99" i="7"/>
  <c r="H99" i="7" s="1"/>
  <c r="E99" i="7"/>
  <c r="D99" i="7"/>
  <c r="G98" i="7"/>
  <c r="F98" i="7"/>
  <c r="E98" i="7"/>
  <c r="D98" i="7"/>
  <c r="G97" i="7"/>
  <c r="F97" i="7"/>
  <c r="E97" i="7"/>
  <c r="D97" i="7"/>
  <c r="G96" i="7"/>
  <c r="F96" i="7"/>
  <c r="H96" i="7" s="1"/>
  <c r="E96" i="7"/>
  <c r="D96" i="7"/>
  <c r="G95" i="7"/>
  <c r="F95" i="7"/>
  <c r="E95" i="7"/>
  <c r="D95" i="7"/>
  <c r="G94" i="7"/>
  <c r="F94" i="7"/>
  <c r="E94" i="7"/>
  <c r="D94" i="7"/>
  <c r="G93" i="7"/>
  <c r="F93" i="7"/>
  <c r="H93" i="7" s="1"/>
  <c r="E93" i="7"/>
  <c r="D93" i="7"/>
  <c r="G92" i="7"/>
  <c r="F92" i="7"/>
  <c r="H92" i="7" s="1"/>
  <c r="E92" i="7"/>
  <c r="D92" i="7"/>
  <c r="G91" i="7"/>
  <c r="F91" i="7"/>
  <c r="E91" i="7"/>
  <c r="D91" i="7"/>
  <c r="G90" i="7"/>
  <c r="H90" i="7" s="1"/>
  <c r="F90" i="7"/>
  <c r="E90" i="7"/>
  <c r="D90" i="7"/>
  <c r="G89" i="7"/>
  <c r="F89" i="7"/>
  <c r="E89" i="7"/>
  <c r="D89" i="7"/>
  <c r="G88" i="7"/>
  <c r="F88" i="7"/>
  <c r="E88" i="7"/>
  <c r="D88" i="7"/>
  <c r="G87" i="7"/>
  <c r="H87" i="7" s="1"/>
  <c r="F87" i="7"/>
  <c r="E87" i="7"/>
  <c r="D87" i="7"/>
  <c r="G86" i="7"/>
  <c r="F86" i="7"/>
  <c r="E86" i="7"/>
  <c r="D86" i="7"/>
  <c r="G85" i="7"/>
  <c r="F85" i="7"/>
  <c r="E85" i="7"/>
  <c r="D85" i="7"/>
  <c r="G84" i="7"/>
  <c r="F84" i="7"/>
  <c r="E84" i="7"/>
  <c r="D84" i="7"/>
  <c r="G83" i="7"/>
  <c r="F83" i="7"/>
  <c r="E83" i="7"/>
  <c r="D83" i="7"/>
  <c r="G82" i="7"/>
  <c r="F82" i="7"/>
  <c r="E82" i="7"/>
  <c r="D82" i="7"/>
  <c r="G81" i="7"/>
  <c r="F81" i="7"/>
  <c r="E81" i="7"/>
  <c r="D81" i="7"/>
  <c r="G80" i="7"/>
  <c r="F80" i="7"/>
  <c r="E80" i="7"/>
  <c r="D80" i="7"/>
  <c r="G79" i="7"/>
  <c r="F79" i="7"/>
  <c r="E79" i="7"/>
  <c r="D79" i="7"/>
  <c r="G78" i="7"/>
  <c r="F78" i="7"/>
  <c r="E78" i="7"/>
  <c r="D78" i="7"/>
  <c r="G77" i="7"/>
  <c r="F77" i="7"/>
  <c r="E77" i="7"/>
  <c r="D77" i="7"/>
  <c r="G76" i="7"/>
  <c r="F76" i="7"/>
  <c r="E76" i="7"/>
  <c r="D76" i="7"/>
  <c r="G75" i="7"/>
  <c r="F75" i="7"/>
  <c r="E75" i="7"/>
  <c r="D75" i="7"/>
  <c r="G74" i="7"/>
  <c r="F74" i="7"/>
  <c r="E74" i="7"/>
  <c r="D74" i="7"/>
  <c r="G73" i="7"/>
  <c r="F73" i="7"/>
  <c r="E73" i="7"/>
  <c r="D73" i="7"/>
  <c r="G72" i="7"/>
  <c r="F72" i="7"/>
  <c r="H72" i="7" s="1"/>
  <c r="E72" i="7"/>
  <c r="D72" i="7"/>
  <c r="G71" i="7"/>
  <c r="F71" i="7"/>
  <c r="E71" i="7"/>
  <c r="D71" i="7"/>
  <c r="G70" i="7"/>
  <c r="F70" i="7"/>
  <c r="E70" i="7"/>
  <c r="D70" i="7"/>
  <c r="G69" i="7"/>
  <c r="H69" i="7" s="1"/>
  <c r="F69" i="7"/>
  <c r="E69" i="7"/>
  <c r="D69" i="7"/>
  <c r="G68" i="7"/>
  <c r="F68" i="7"/>
  <c r="E68" i="7"/>
  <c r="D68" i="7"/>
  <c r="G67" i="7"/>
  <c r="F67" i="7"/>
  <c r="E67" i="7"/>
  <c r="D67" i="7"/>
  <c r="G66" i="7"/>
  <c r="F66" i="7"/>
  <c r="E66" i="7"/>
  <c r="D66" i="7"/>
  <c r="G65" i="7"/>
  <c r="F65" i="7"/>
  <c r="E65" i="7"/>
  <c r="D65" i="7"/>
  <c r="G64" i="7"/>
  <c r="F64" i="7"/>
  <c r="E64" i="7"/>
  <c r="D64" i="7"/>
  <c r="G63" i="7"/>
  <c r="H63" i="7" s="1"/>
  <c r="F63" i="7"/>
  <c r="E63" i="7"/>
  <c r="D63" i="7"/>
  <c r="G62" i="7"/>
  <c r="F62" i="7"/>
  <c r="E62" i="7"/>
  <c r="D62" i="7"/>
  <c r="G61" i="7"/>
  <c r="F61" i="7"/>
  <c r="E61" i="7"/>
  <c r="D61" i="7"/>
  <c r="G60" i="7"/>
  <c r="H60" i="7" s="1"/>
  <c r="F60" i="7"/>
  <c r="E60" i="7"/>
  <c r="D60" i="7"/>
  <c r="G59" i="7"/>
  <c r="F59" i="7"/>
  <c r="E59" i="7"/>
  <c r="D59" i="7"/>
  <c r="G58" i="7"/>
  <c r="F58" i="7"/>
  <c r="E58" i="7"/>
  <c r="D58" i="7"/>
  <c r="G57" i="7"/>
  <c r="H57" i="7" s="1"/>
  <c r="F57" i="7"/>
  <c r="E57" i="7"/>
  <c r="D57" i="7"/>
  <c r="G56" i="7"/>
  <c r="F56" i="7"/>
  <c r="E56" i="7"/>
  <c r="D56" i="7"/>
  <c r="G55" i="7"/>
  <c r="F55" i="7"/>
  <c r="E55" i="7"/>
  <c r="D55" i="7"/>
  <c r="G54" i="7"/>
  <c r="F54" i="7"/>
  <c r="E54" i="7"/>
  <c r="D54" i="7"/>
  <c r="G53" i="7"/>
  <c r="F53" i="7"/>
  <c r="E53" i="7"/>
  <c r="D53" i="7"/>
  <c r="G52" i="7"/>
  <c r="F52" i="7"/>
  <c r="E52" i="7"/>
  <c r="D52" i="7"/>
  <c r="G51" i="7"/>
  <c r="F51" i="7"/>
  <c r="E51" i="7"/>
  <c r="D51" i="7"/>
  <c r="G50" i="7"/>
  <c r="F50" i="7"/>
  <c r="E50" i="7"/>
  <c r="D50" i="7"/>
  <c r="G49" i="7"/>
  <c r="F49" i="7"/>
  <c r="E49" i="7"/>
  <c r="D49" i="7"/>
  <c r="G48" i="7"/>
  <c r="F48" i="7"/>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H36" i="7" s="1"/>
  <c r="E36" i="7"/>
  <c r="D36" i="7"/>
  <c r="G35" i="7"/>
  <c r="F35" i="7"/>
  <c r="E35" i="7"/>
  <c r="D35" i="7"/>
  <c r="G34" i="7"/>
  <c r="F34" i="7"/>
  <c r="E34" i="7"/>
  <c r="D34" i="7"/>
  <c r="G33" i="7"/>
  <c r="H33" i="7" s="1"/>
  <c r="F33" i="7"/>
  <c r="E33" i="7"/>
  <c r="D33" i="7"/>
  <c r="G32" i="7"/>
  <c r="F32" i="7"/>
  <c r="E32" i="7"/>
  <c r="D32" i="7"/>
  <c r="G31" i="7"/>
  <c r="F31" i="7"/>
  <c r="E31" i="7"/>
  <c r="D31" i="7"/>
  <c r="G30" i="7"/>
  <c r="H30" i="7" s="1"/>
  <c r="F30" i="7"/>
  <c r="E30" i="7"/>
  <c r="D30" i="7"/>
  <c r="G29" i="7"/>
  <c r="F29" i="7"/>
  <c r="E29" i="7"/>
  <c r="D29" i="7"/>
  <c r="G28" i="7"/>
  <c r="F28" i="7"/>
  <c r="E28" i="7"/>
  <c r="D28" i="7"/>
  <c r="G27" i="7"/>
  <c r="H27" i="7" s="1"/>
  <c r="F27" i="7"/>
  <c r="E27" i="7"/>
  <c r="D27" i="7"/>
  <c r="G26" i="7"/>
  <c r="F26" i="7"/>
  <c r="E26" i="7"/>
  <c r="D26" i="7"/>
  <c r="G25" i="7"/>
  <c r="F25" i="7"/>
  <c r="E25" i="7"/>
  <c r="D25" i="7"/>
  <c r="G24" i="7"/>
  <c r="H24" i="7" s="1"/>
  <c r="F24" i="7"/>
  <c r="E24" i="7"/>
  <c r="D24" i="7"/>
  <c r="G23" i="7"/>
  <c r="F23" i="7"/>
  <c r="E23" i="7"/>
  <c r="D23" i="7"/>
  <c r="G22" i="7"/>
  <c r="F22" i="7"/>
  <c r="E22" i="7"/>
  <c r="D22" i="7"/>
  <c r="G21" i="7"/>
  <c r="F21" i="7"/>
  <c r="E21" i="7"/>
  <c r="D21" i="7"/>
  <c r="G20" i="7"/>
  <c r="F20" i="7"/>
  <c r="E20" i="7"/>
  <c r="D20" i="7"/>
  <c r="G19" i="7"/>
  <c r="F19" i="7"/>
  <c r="E19" i="7"/>
  <c r="D19" i="7"/>
  <c r="G18"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B5" i="2" a="1"/>
  <c r="B5" i="2" s="1"/>
  <c r="C5" i="2" a="1"/>
  <c r="C5" i="2" s="1"/>
  <c r="G5" i="2"/>
  <c r="H5" i="2"/>
  <c r="N5" i="2"/>
  <c r="AO5" i="2"/>
  <c r="AP5" i="2"/>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L106" i="4"/>
  <c r="K106" i="4"/>
  <c r="J106" i="4"/>
  <c r="I106" i="4"/>
  <c r="H106" i="4"/>
  <c r="G106" i="4"/>
  <c r="F106" i="4"/>
  <c r="CO40" i="4"/>
  <c r="CN40" i="4"/>
  <c r="CM40" i="4"/>
  <c r="CL40" i="4"/>
  <c r="CK40" i="4"/>
  <c r="CJ40" i="4"/>
  <c r="CI40" i="4"/>
  <c r="CH40" i="4"/>
  <c r="CG40" i="4"/>
  <c r="CF40" i="4"/>
  <c r="CE40" i="4"/>
  <c r="CD40" i="4"/>
  <c r="CC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H1856" i="7"/>
  <c r="H1859" i="7"/>
  <c r="H1862" i="7"/>
  <c r="H1865" i="7"/>
  <c r="H1868" i="7"/>
  <c r="H1871" i="7"/>
  <c r="H1874" i="7"/>
  <c r="H1877" i="7"/>
  <c r="H1880" i="7"/>
  <c r="H1883" i="7"/>
  <c r="H1886" i="7"/>
  <c r="H1889" i="7"/>
  <c r="H1892" i="7"/>
  <c r="H1895" i="7"/>
  <c r="H1898" i="7"/>
  <c r="H1901" i="7"/>
  <c r="H1904" i="7"/>
  <c r="H1907" i="7"/>
  <c r="H1910" i="7"/>
  <c r="H1913" i="7"/>
  <c r="H1916" i="7"/>
  <c r="H1919" i="7"/>
  <c r="H1922" i="7"/>
  <c r="H1925" i="7"/>
  <c r="H1928" i="7"/>
  <c r="H1931" i="7"/>
  <c r="H1934" i="7"/>
  <c r="H1937" i="7"/>
  <c r="H1940" i="7"/>
  <c r="H1943" i="7"/>
  <c r="H1946" i="7"/>
  <c r="H1949" i="7"/>
  <c r="H1952" i="7"/>
  <c r="H1955" i="7"/>
  <c r="H1958" i="7"/>
  <c r="H1961" i="7"/>
  <c r="H1964" i="7"/>
  <c r="H1967" i="7"/>
  <c r="H1970" i="7"/>
  <c r="H1973" i="7"/>
  <c r="H1976" i="7"/>
  <c r="H1979" i="7"/>
  <c r="H1982" i="7"/>
  <c r="H1985" i="7"/>
  <c r="H1988" i="7"/>
  <c r="H1991" i="7"/>
  <c r="H1994" i="7"/>
  <c r="H1997" i="7"/>
  <c r="H2000" i="7"/>
  <c r="H15" i="7"/>
  <c r="H18" i="7"/>
  <c r="H48" i="7"/>
  <c r="H51" i="7"/>
  <c r="H54" i="7"/>
  <c r="H84" i="7"/>
  <c r="H123" i="7"/>
  <c r="H126" i="7"/>
  <c r="H165" i="7"/>
  <c r="H168" i="7"/>
  <c r="H171" i="7"/>
  <c r="H177" i="7"/>
  <c r="H189" i="7"/>
  <c r="H192" i="7"/>
  <c r="H198" i="7"/>
  <c r="H201" i="7"/>
  <c r="H243" i="7"/>
  <c r="H246" i="7"/>
  <c r="H270" i="7"/>
  <c r="H273" i="7"/>
  <c r="H276" i="7"/>
  <c r="H279" i="7"/>
  <c r="H282" i="7"/>
  <c r="H285" i="7"/>
  <c r="H297" i="7"/>
  <c r="H300" i="7"/>
  <c r="H303" i="7"/>
  <c r="H306" i="7"/>
  <c r="H309" i="7"/>
  <c r="H312" i="7"/>
  <c r="H315" i="7"/>
  <c r="H318" i="7"/>
  <c r="H321" i="7"/>
  <c r="H333" i="7"/>
  <c r="H336" i="7"/>
  <c r="H339" i="7"/>
  <c r="H342" i="7"/>
  <c r="H345" i="7"/>
  <c r="H348" i="7"/>
  <c r="H351" i="7"/>
  <c r="H354" i="7"/>
  <c r="H357" i="7"/>
  <c r="H369" i="7"/>
  <c r="H372" i="7"/>
  <c r="H375" i="7"/>
  <c r="H378" i="7"/>
  <c r="H381" i="7"/>
  <c r="H384" i="7"/>
  <c r="H387" i="7"/>
  <c r="H390" i="7"/>
  <c r="H393" i="7"/>
  <c r="H420" i="7"/>
  <c r="H429" i="7"/>
  <c r="H432" i="7"/>
  <c r="H435" i="7"/>
  <c r="H438" i="7"/>
  <c r="H441" i="7"/>
  <c r="H444" i="7"/>
  <c r="H447" i="7"/>
  <c r="H450" i="7"/>
  <c r="H462" i="7"/>
  <c r="H465" i="7"/>
  <c r="H468" i="7"/>
  <c r="H471" i="7"/>
  <c r="H474" i="7"/>
  <c r="H477" i="7"/>
  <c r="H480" i="7"/>
  <c r="H483" i="7"/>
  <c r="H486" i="7"/>
  <c r="H489" i="7"/>
  <c r="H492" i="7"/>
  <c r="H495" i="7"/>
  <c r="H498" i="7"/>
  <c r="H501" i="7"/>
  <c r="H504" i="7"/>
  <c r="H507" i="7"/>
  <c r="H510" i="7"/>
  <c r="H513" i="7"/>
  <c r="H516" i="7"/>
  <c r="H519" i="7"/>
  <c r="H522" i="7"/>
  <c r="H525" i="7"/>
  <c r="H528" i="7"/>
  <c r="H531" i="7"/>
  <c r="H534" i="7"/>
  <c r="H537" i="7"/>
  <c r="H540" i="7"/>
  <c r="H543" i="7"/>
  <c r="H546" i="7"/>
  <c r="H549" i="7"/>
  <c r="H552" i="7"/>
  <c r="H555" i="7"/>
  <c r="H558" i="7"/>
  <c r="H561" i="7"/>
  <c r="H564" i="7"/>
  <c r="H567" i="7"/>
  <c r="H570" i="7"/>
  <c r="H573" i="7"/>
  <c r="H576" i="7"/>
  <c r="H579" i="7"/>
  <c r="H582" i="7"/>
  <c r="H585" i="7"/>
  <c r="H588" i="7"/>
  <c r="H591" i="7"/>
  <c r="H594" i="7"/>
  <c r="H597" i="7"/>
  <c r="H600" i="7"/>
  <c r="H603" i="7"/>
  <c r="H606" i="7"/>
  <c r="H609" i="7"/>
  <c r="H612" i="7"/>
  <c r="H615" i="7"/>
  <c r="H618" i="7"/>
  <c r="H621" i="7"/>
  <c r="H624" i="7"/>
  <c r="H627" i="7"/>
  <c r="H630" i="7"/>
  <c r="H633" i="7"/>
  <c r="H642" i="7"/>
  <c r="H645" i="7"/>
  <c r="H648" i="7"/>
  <c r="H651" i="7"/>
  <c r="H654" i="7"/>
  <c r="H657" i="7"/>
  <c r="H660" i="7"/>
  <c r="H663" i="7"/>
  <c r="H666" i="7"/>
  <c r="H669" i="7"/>
  <c r="H672" i="7"/>
  <c r="H675" i="7"/>
  <c r="H678" i="7"/>
  <c r="H681" i="7"/>
  <c r="H684" i="7"/>
  <c r="H687" i="7"/>
  <c r="H690" i="7"/>
  <c r="H693" i="7"/>
  <c r="H696" i="7"/>
  <c r="H699" i="7"/>
  <c r="H702" i="7"/>
  <c r="H705" i="7"/>
  <c r="H708" i="7"/>
  <c r="H711" i="7"/>
  <c r="H714" i="7"/>
  <c r="H717" i="7"/>
  <c r="H720" i="7"/>
  <c r="H723" i="7"/>
  <c r="H726" i="7"/>
  <c r="H729" i="7"/>
  <c r="H732" i="7"/>
  <c r="H735" i="7"/>
  <c r="H738" i="7"/>
  <c r="H741" i="7"/>
  <c r="H750" i="7"/>
  <c r="H753" i="7"/>
  <c r="H756" i="7"/>
  <c r="H759" i="7"/>
  <c r="H762" i="7"/>
  <c r="H765" i="7"/>
  <c r="H768" i="7"/>
  <c r="H771" i="7"/>
  <c r="H774" i="7"/>
  <c r="H777" i="7"/>
  <c r="H780" i="7"/>
  <c r="H783" i="7"/>
  <c r="H786" i="7"/>
  <c r="H789" i="7"/>
  <c r="H792" i="7"/>
  <c r="H795" i="7"/>
  <c r="H798" i="7"/>
  <c r="H801" i="7"/>
  <c r="H804" i="7"/>
  <c r="H807" i="7"/>
  <c r="H810" i="7"/>
  <c r="H813" i="7"/>
  <c r="H816" i="7"/>
  <c r="H819" i="7"/>
  <c r="H822" i="7"/>
  <c r="H825" i="7"/>
  <c r="H828" i="7"/>
  <c r="H831" i="7"/>
  <c r="H834" i="7"/>
  <c r="H873" i="7"/>
  <c r="H876" i="7"/>
  <c r="H909" i="7"/>
  <c r="H912" i="7"/>
  <c r="H945" i="7"/>
  <c r="H948" i="7"/>
  <c r="H990" i="7"/>
  <c r="H993" i="7"/>
  <c r="H1026" i="7"/>
  <c r="H1029" i="7"/>
  <c r="H1062" i="7"/>
  <c r="H1065" i="7"/>
  <c r="H1086" i="7"/>
  <c r="H1089" i="7"/>
  <c r="H1092" i="7"/>
  <c r="H1095" i="7"/>
  <c r="H1098" i="7"/>
  <c r="H1110" i="7"/>
  <c r="H1113" i="7"/>
  <c r="H1116" i="7"/>
  <c r="H1119" i="7"/>
  <c r="H1122" i="7"/>
  <c r="H1125" i="7"/>
  <c r="H1128" i="7"/>
  <c r="H1131" i="7"/>
  <c r="H1134" i="7"/>
  <c r="H1137" i="7"/>
  <c r="H1140" i="7"/>
  <c r="H1143" i="7"/>
  <c r="H1146" i="7"/>
  <c r="H1149" i="7"/>
  <c r="H1152" i="7"/>
  <c r="H1155" i="7"/>
  <c r="H1158" i="7"/>
  <c r="H1161" i="7"/>
  <c r="H1164" i="7"/>
  <c r="H1167" i="7"/>
  <c r="H1170" i="7"/>
  <c r="H1173" i="7"/>
  <c r="H1176" i="7"/>
  <c r="H1179" i="7"/>
  <c r="H1182" i="7"/>
  <c r="H1185" i="7"/>
  <c r="H1188" i="7"/>
  <c r="H1191" i="7"/>
  <c r="H1194" i="7"/>
  <c r="H1197" i="7"/>
  <c r="H1200" i="7"/>
  <c r="H1203" i="7"/>
  <c r="H1206" i="7"/>
  <c r="H1209" i="7"/>
  <c r="H1212" i="7"/>
  <c r="H1215" i="7"/>
  <c r="H1218" i="7"/>
  <c r="H1221" i="7"/>
  <c r="H1224" i="7"/>
  <c r="H1227" i="7"/>
  <c r="H1230" i="7"/>
  <c r="H1233" i="7"/>
  <c r="H1236" i="7"/>
  <c r="H1239" i="7"/>
  <c r="H1251" i="7"/>
  <c r="H1254" i="7"/>
  <c r="H1257" i="7"/>
  <c r="H1260" i="7"/>
  <c r="H1263" i="7"/>
  <c r="H1266" i="7"/>
  <c r="H1269" i="7"/>
  <c r="H1272" i="7"/>
  <c r="H1275" i="7"/>
  <c r="H1278" i="7"/>
  <c r="H1281" i="7"/>
  <c r="H1284" i="7"/>
  <c r="H1287" i="7"/>
  <c r="H1290" i="7"/>
  <c r="H1293" i="7"/>
  <c r="H1296" i="7"/>
  <c r="H1299" i="7"/>
  <c r="H1302" i="7"/>
  <c r="H1305" i="7"/>
  <c r="H1308" i="7"/>
  <c r="H1311" i="7"/>
  <c r="H1314" i="7"/>
  <c r="H1317" i="7"/>
  <c r="H1320" i="7"/>
  <c r="H1323" i="7"/>
  <c r="H1326" i="7"/>
  <c r="H1329" i="7"/>
  <c r="H1332" i="7"/>
  <c r="H1335" i="7"/>
  <c r="H1338" i="7"/>
  <c r="H1341" i="7"/>
  <c r="H1344" i="7"/>
  <c r="H1347" i="7"/>
  <c r="H1350" i="7"/>
  <c r="H1353" i="7"/>
  <c r="H1356" i="7"/>
  <c r="H1359" i="7"/>
  <c r="H1362" i="7"/>
  <c r="H1365" i="7"/>
  <c r="H1368" i="7"/>
  <c r="H1371" i="7"/>
  <c r="H1374" i="7"/>
  <c r="H1377" i="7"/>
  <c r="H1380" i="7"/>
  <c r="H1386" i="7"/>
  <c r="H1404" i="7"/>
  <c r="H1407" i="7"/>
  <c r="H1410" i="7"/>
  <c r="H1413" i="7"/>
  <c r="H1416" i="7"/>
  <c r="H1419" i="7"/>
  <c r="H1422" i="7"/>
  <c r="H1425" i="7"/>
  <c r="H1428" i="7"/>
  <c r="H1431" i="7"/>
  <c r="H1434" i="7"/>
  <c r="H1437" i="7"/>
  <c r="H1440" i="7"/>
  <c r="H1443" i="7"/>
  <c r="H1446" i="7"/>
  <c r="H1449" i="7"/>
  <c r="H1452" i="7"/>
  <c r="H1455" i="7"/>
  <c r="H1458" i="7"/>
  <c r="H1461" i="7"/>
  <c r="H1464" i="7"/>
  <c r="H1467" i="7"/>
  <c r="H1470" i="7"/>
  <c r="H1473" i="7"/>
  <c r="H1476" i="7"/>
  <c r="H1479" i="7"/>
  <c r="H1482" i="7"/>
  <c r="H1485" i="7"/>
  <c r="H1488" i="7"/>
  <c r="H1491" i="7"/>
  <c r="H1503" i="7"/>
  <c r="H1506" i="7"/>
  <c r="H1509" i="7"/>
  <c r="H1512" i="7"/>
  <c r="H1515" i="7"/>
  <c r="H1518" i="7"/>
  <c r="H1521" i="7"/>
  <c r="H1524" i="7"/>
  <c r="H1527" i="7"/>
  <c r="H1530" i="7"/>
  <c r="H1533" i="7"/>
  <c r="H1536" i="7"/>
  <c r="H1539" i="7"/>
  <c r="H1542" i="7"/>
  <c r="H1545" i="7"/>
  <c r="H1548" i="7"/>
  <c r="H1551" i="7"/>
  <c r="H1554" i="7"/>
  <c r="H1557" i="7"/>
  <c r="H1560" i="7"/>
  <c r="H1563" i="7"/>
  <c r="H1566" i="7"/>
  <c r="H1569" i="7"/>
  <c r="H1572" i="7"/>
  <c r="H1575" i="7"/>
  <c r="H1578" i="7"/>
  <c r="H1581" i="7"/>
  <c r="H1584" i="7"/>
  <c r="H1587" i="7"/>
  <c r="H1590" i="7"/>
  <c r="H1593" i="7"/>
  <c r="H1596" i="7"/>
  <c r="H1599" i="7"/>
  <c r="H1611" i="7"/>
  <c r="H1614" i="7"/>
  <c r="H1617" i="7"/>
  <c r="H1620" i="7"/>
  <c r="H1623" i="7"/>
  <c r="H1626" i="7"/>
  <c r="H1629" i="7"/>
  <c r="H1632" i="7"/>
  <c r="H1635" i="7"/>
  <c r="H1638" i="7"/>
  <c r="H1641" i="7"/>
  <c r="H1644" i="7"/>
  <c r="H1647" i="7"/>
  <c r="H1650" i="7"/>
  <c r="H1653" i="7"/>
  <c r="H1656" i="7"/>
  <c r="H1659" i="7"/>
  <c r="H1662" i="7"/>
  <c r="H1665" i="7"/>
  <c r="H1668" i="7"/>
  <c r="H1671" i="7"/>
  <c r="H1674" i="7"/>
  <c r="H1677" i="7"/>
  <c r="H1680" i="7"/>
  <c r="H1683" i="7"/>
  <c r="H1686" i="7"/>
  <c r="H1689" i="7"/>
  <c r="H1692" i="7"/>
  <c r="H1695" i="7"/>
  <c r="H1698" i="7"/>
  <c r="H1701" i="7"/>
  <c r="H1704" i="7"/>
  <c r="H1707" i="7"/>
  <c r="H1710" i="7"/>
  <c r="H1722" i="7"/>
  <c r="H1725" i="7"/>
  <c r="H1728" i="7"/>
  <c r="H1731" i="7"/>
  <c r="H1734" i="7"/>
  <c r="H1737" i="7"/>
  <c r="H1740" i="7"/>
  <c r="H1743" i="7"/>
  <c r="H1999" i="7"/>
  <c r="H1746" i="7"/>
  <c r="H1749" i="7"/>
  <c r="H1752" i="7"/>
  <c r="H1755" i="7"/>
  <c r="H1758" i="7"/>
  <c r="H1761" i="7"/>
  <c r="H1764" i="7"/>
  <c r="H1767" i="7"/>
  <c r="H1770" i="7"/>
  <c r="H1773" i="7"/>
  <c r="H1776" i="7"/>
  <c r="H1779" i="7"/>
  <c r="H1782" i="7"/>
  <c r="H1785" i="7"/>
  <c r="H1788" i="7"/>
  <c r="H1791" i="7"/>
  <c r="H1794" i="7"/>
  <c r="H1797" i="7"/>
  <c r="H1800" i="7"/>
  <c r="H1803" i="7"/>
  <c r="H1806" i="7"/>
  <c r="H1809" i="7"/>
  <c r="H1812" i="7"/>
  <c r="H1815" i="7"/>
  <c r="H1818" i="7"/>
  <c r="H1830" i="7"/>
  <c r="H1833" i="7"/>
  <c r="H1836" i="7"/>
  <c r="H1839" i="7"/>
  <c r="H1842" i="7"/>
  <c r="H1845" i="7"/>
  <c r="H1848" i="7"/>
  <c r="H1851" i="7"/>
  <c r="H1854" i="7"/>
  <c r="H1857" i="7"/>
  <c r="H1860" i="7"/>
  <c r="H1863" i="7"/>
  <c r="H1866" i="7"/>
  <c r="H1869" i="7"/>
  <c r="H1872" i="7"/>
  <c r="H1875" i="7"/>
  <c r="H1878" i="7"/>
  <c r="H1881" i="7"/>
  <c r="H1884" i="7"/>
  <c r="H1887" i="7"/>
  <c r="H1890" i="7"/>
  <c r="H1893" i="7"/>
  <c r="H1896" i="7"/>
  <c r="H1899" i="7"/>
  <c r="H1902" i="7"/>
  <c r="H1905" i="7"/>
  <c r="H1908" i="7"/>
  <c r="H1911" i="7"/>
  <c r="H1914" i="7"/>
  <c r="H1917" i="7"/>
  <c r="H1920" i="7"/>
  <c r="H1923" i="7"/>
  <c r="H1926" i="7"/>
  <c r="H1929" i="7"/>
  <c r="H1932" i="7"/>
  <c r="H1935" i="7"/>
  <c r="H1938" i="7"/>
  <c r="H1941" i="7"/>
  <c r="H1944" i="7"/>
  <c r="H1947" i="7"/>
  <c r="H1950" i="7"/>
  <c r="H1953" i="7"/>
  <c r="H1956" i="7"/>
  <c r="H1959" i="7"/>
  <c r="H1962" i="7"/>
  <c r="H1965" i="7"/>
  <c r="H1968" i="7"/>
  <c r="H1971" i="7"/>
  <c r="H1974" i="7"/>
  <c r="H1977" i="7"/>
  <c r="H1980" i="7"/>
  <c r="H1983" i="7"/>
  <c r="H1986" i="7"/>
  <c r="H1989" i="7"/>
  <c r="H1992" i="7"/>
  <c r="H1995" i="7"/>
  <c r="H1998" i="7"/>
  <c r="H67" i="7" l="1"/>
  <c r="H70" i="7"/>
  <c r="H74" i="7"/>
  <c r="H77" i="7"/>
  <c r="H80" i="7"/>
  <c r="H86" i="7"/>
  <c r="H89" i="7"/>
  <c r="H500" i="7"/>
  <c r="H505" i="7"/>
  <c r="H517" i="7"/>
  <c r="H520" i="7"/>
  <c r="H523" i="7"/>
  <c r="H532" i="7"/>
  <c r="H535" i="7"/>
  <c r="H553" i="7"/>
  <c r="H556" i="7"/>
  <c r="H557" i="7"/>
  <c r="H584" i="7"/>
  <c r="H593" i="7"/>
  <c r="H595" i="7"/>
  <c r="H604" i="7"/>
  <c r="H607" i="7"/>
  <c r="H613" i="7"/>
  <c r="H619" i="7"/>
  <c r="H628" i="7"/>
  <c r="H636" i="7"/>
  <c r="H639" i="7"/>
  <c r="H664" i="7"/>
  <c r="H665" i="7"/>
  <c r="H671" i="7"/>
  <c r="H677" i="7"/>
  <c r="H683" i="7"/>
  <c r="H689" i="7"/>
  <c r="H1708" i="7"/>
  <c r="H1711" i="7"/>
  <c r="H1720" i="7"/>
  <c r="H1723" i="7"/>
  <c r="H1729" i="7"/>
  <c r="H1735" i="7"/>
  <c r="H1756" i="7"/>
  <c r="H1759" i="7"/>
  <c r="H1765" i="7"/>
  <c r="H1771" i="7"/>
  <c r="H101" i="7"/>
  <c r="H200" i="7"/>
  <c r="H206" i="7"/>
  <c r="H251" i="7"/>
  <c r="H269" i="7"/>
  <c r="H278" i="7"/>
  <c r="H287" i="7"/>
  <c r="H290" i="7"/>
  <c r="H296" i="7"/>
  <c r="H360" i="7"/>
  <c r="H395" i="7"/>
  <c r="H416" i="7"/>
  <c r="H422" i="7"/>
  <c r="H428" i="7"/>
  <c r="H431" i="7"/>
  <c r="H701" i="7"/>
  <c r="H704" i="7"/>
  <c r="H710" i="7"/>
  <c r="H716" i="7"/>
  <c r="H737" i="7"/>
  <c r="H740" i="7"/>
  <c r="H746" i="7"/>
  <c r="H752" i="7"/>
  <c r="H761" i="7"/>
  <c r="H794" i="7"/>
  <c r="H837" i="7"/>
  <c r="H840" i="7"/>
  <c r="H843" i="7"/>
  <c r="H846" i="7"/>
  <c r="H849" i="7"/>
  <c r="H858" i="7"/>
  <c r="H861" i="7"/>
  <c r="H864" i="7"/>
  <c r="H867" i="7"/>
  <c r="H870" i="7"/>
  <c r="H879" i="7"/>
  <c r="H882" i="7"/>
  <c r="H885" i="7"/>
  <c r="H888" i="7"/>
  <c r="H891" i="7"/>
  <c r="H894" i="7"/>
  <c r="H897" i="7"/>
  <c r="H900" i="7"/>
  <c r="H903" i="7"/>
  <c r="H906" i="7"/>
  <c r="H915" i="7"/>
  <c r="H918" i="7"/>
  <c r="H921" i="7"/>
  <c r="H924" i="7"/>
  <c r="H927" i="7"/>
  <c r="H930" i="7"/>
  <c r="H933" i="7"/>
  <c r="H936" i="7"/>
  <c r="H939" i="7"/>
  <c r="H942" i="7"/>
  <c r="H951" i="7"/>
  <c r="H954" i="7"/>
  <c r="H966" i="7"/>
  <c r="H969" i="7"/>
  <c r="H972" i="7"/>
  <c r="H975" i="7"/>
  <c r="H437" i="7"/>
  <c r="H1346" i="7"/>
  <c r="H1382" i="7"/>
  <c r="H1385" i="7"/>
  <c r="H1391" i="7"/>
  <c r="H1397" i="7"/>
  <c r="H1406" i="7"/>
  <c r="H1409" i="7"/>
  <c r="H1439" i="7"/>
  <c r="H1602" i="7"/>
  <c r="H320" i="7"/>
  <c r="H323" i="7"/>
  <c r="H341" i="7"/>
  <c r="H356" i="7"/>
  <c r="H451" i="7"/>
  <c r="H460" i="7"/>
  <c r="H463" i="7"/>
  <c r="H469" i="7"/>
  <c r="H487" i="7"/>
  <c r="H496" i="7"/>
  <c r="H499" i="7"/>
  <c r="H1490" i="7"/>
  <c r="H1514" i="7"/>
  <c r="H1520" i="7"/>
  <c r="H1828" i="7"/>
  <c r="H1831" i="7"/>
  <c r="H1834" i="7"/>
  <c r="H1840" i="7"/>
  <c r="H1849" i="7"/>
  <c r="H1867" i="7"/>
  <c r="H1870" i="7"/>
  <c r="H1921" i="7"/>
  <c r="H1927" i="7"/>
  <c r="H1933" i="7"/>
  <c r="H1939" i="7"/>
  <c r="H1942" i="7"/>
  <c r="H1951" i="7"/>
  <c r="H1957" i="7"/>
  <c r="H1960" i="7"/>
  <c r="H1987" i="7"/>
  <c r="H1990" i="7"/>
  <c r="H1993" i="7"/>
  <c r="H1586" i="7"/>
  <c r="H1595" i="7"/>
  <c r="H1658" i="7"/>
  <c r="H1664" i="7"/>
  <c r="H1670" i="7"/>
  <c r="H1673" i="7"/>
  <c r="H1679" i="7"/>
  <c r="H204" i="7"/>
  <c r="H207" i="7"/>
  <c r="H210" i="7"/>
  <c r="H213" i="7"/>
  <c r="H225" i="7"/>
  <c r="H228" i="7"/>
  <c r="H231" i="7"/>
  <c r="H470" i="7"/>
  <c r="H485" i="7"/>
  <c r="H491" i="7"/>
  <c r="H497" i="7"/>
  <c r="H844" i="7"/>
  <c r="H919" i="7"/>
  <c r="H928" i="7"/>
  <c r="H931" i="7"/>
  <c r="H937" i="7"/>
  <c r="H943" i="7"/>
  <c r="H949" i="7"/>
  <c r="H952" i="7"/>
  <c r="H1383" i="7"/>
  <c r="H1395" i="7"/>
  <c r="H1398" i="7"/>
  <c r="H1401" i="7"/>
  <c r="H115" i="7"/>
  <c r="H118" i="7"/>
  <c r="H288" i="7"/>
  <c r="H509" i="7"/>
  <c r="H512" i="7"/>
  <c r="H521" i="7"/>
  <c r="H527" i="7"/>
  <c r="H533" i="7"/>
  <c r="H542" i="7"/>
  <c r="H548" i="7"/>
  <c r="H551" i="7"/>
  <c r="H554" i="7"/>
  <c r="H979" i="7"/>
  <c r="H985" i="7"/>
  <c r="H988" i="7"/>
  <c r="H1027" i="7"/>
  <c r="H1036" i="7"/>
  <c r="H1039" i="7"/>
  <c r="H1045" i="7"/>
  <c r="H35" i="7"/>
  <c r="H38" i="7"/>
  <c r="H56" i="7"/>
  <c r="H59" i="7"/>
  <c r="H71" i="7"/>
  <c r="H208" i="7"/>
  <c r="H211" i="7"/>
  <c r="H217" i="7"/>
  <c r="H223" i="7"/>
  <c r="H226" i="7"/>
  <c r="H229" i="7"/>
  <c r="H396" i="7"/>
  <c r="H405" i="7"/>
  <c r="H408" i="7"/>
  <c r="H411" i="7"/>
  <c r="H414" i="7"/>
  <c r="H417" i="7"/>
  <c r="H423" i="7"/>
  <c r="H426" i="7"/>
  <c r="H578" i="7"/>
  <c r="H596" i="7"/>
  <c r="H602" i="7"/>
  <c r="H608" i="7"/>
  <c r="H629" i="7"/>
  <c r="H632" i="7"/>
  <c r="H638" i="7"/>
  <c r="H644" i="7"/>
  <c r="H653" i="7"/>
  <c r="H773" i="7"/>
  <c r="H800" i="7"/>
  <c r="H809" i="7"/>
  <c r="H833" i="7"/>
  <c r="H974" i="7"/>
  <c r="H1713" i="7"/>
  <c r="H140" i="7"/>
  <c r="H845" i="7"/>
  <c r="H872" i="7"/>
  <c r="H905" i="7"/>
  <c r="H1525" i="7"/>
  <c r="H1552" i="7"/>
  <c r="H1564" i="7"/>
  <c r="H1570" i="7"/>
  <c r="H1573" i="7"/>
  <c r="H1576" i="7"/>
  <c r="H1582" i="7"/>
  <c r="H1624" i="7"/>
  <c r="H1633" i="7"/>
  <c r="H1672" i="7"/>
  <c r="H1678" i="7"/>
  <c r="H42" i="7"/>
  <c r="H45" i="7"/>
  <c r="H161" i="7"/>
  <c r="H170" i="7"/>
  <c r="H233" i="7"/>
  <c r="H236" i="7"/>
  <c r="H239" i="7"/>
  <c r="H245" i="7"/>
  <c r="H1136" i="7"/>
  <c r="H1142" i="7"/>
  <c r="H1148" i="7"/>
  <c r="H1193" i="7"/>
  <c r="H1226" i="7"/>
  <c r="H1229" i="7"/>
  <c r="H1262" i="7"/>
  <c r="H1265" i="7"/>
  <c r="H1370" i="7"/>
  <c r="H1379" i="7"/>
  <c r="H1451" i="7"/>
  <c r="H1478" i="7"/>
  <c r="H1484" i="7"/>
  <c r="H1684" i="7"/>
  <c r="H1690" i="7"/>
  <c r="H1696" i="7"/>
  <c r="H1753" i="7"/>
  <c r="H1789" i="7"/>
  <c r="H1792" i="7"/>
  <c r="H1816" i="7"/>
  <c r="H1822" i="7"/>
  <c r="H141" i="7"/>
  <c r="H183" i="7"/>
  <c r="H186" i="7"/>
  <c r="H379" i="7"/>
  <c r="H388" i="7"/>
  <c r="H391" i="7"/>
  <c r="H459" i="7"/>
  <c r="H536" i="7"/>
  <c r="H545" i="7"/>
  <c r="H563" i="7"/>
  <c r="H569" i="7"/>
  <c r="H575" i="7"/>
  <c r="H581" i="7"/>
  <c r="H712" i="7"/>
  <c r="H715" i="7"/>
  <c r="H721" i="7"/>
  <c r="H727" i="7"/>
  <c r="H772" i="7"/>
  <c r="H852" i="7"/>
  <c r="H855" i="7"/>
  <c r="H980" i="7"/>
  <c r="H992" i="7"/>
  <c r="H998" i="7"/>
  <c r="H1004" i="7"/>
  <c r="H1016" i="7"/>
  <c r="H1049" i="7"/>
  <c r="H1052" i="7"/>
  <c r="H1494" i="7"/>
  <c r="H1667" i="7"/>
  <c r="H1706" i="7"/>
  <c r="H1709" i="7"/>
  <c r="H1715" i="7"/>
  <c r="H1721" i="7"/>
  <c r="H1730" i="7"/>
  <c r="H1733" i="7"/>
  <c r="H1739" i="7"/>
  <c r="H1742" i="7"/>
  <c r="H1852" i="7"/>
  <c r="H1873" i="7"/>
  <c r="H1891" i="7"/>
  <c r="H1903" i="7"/>
  <c r="H20" i="7"/>
  <c r="H23" i="7"/>
  <c r="H26" i="7"/>
  <c r="H32" i="7"/>
  <c r="H109" i="7"/>
  <c r="H112" i="7"/>
  <c r="H257" i="7"/>
  <c r="H263" i="7"/>
  <c r="H266" i="7"/>
  <c r="H284" i="7"/>
  <c r="H308" i="7"/>
  <c r="H311" i="7"/>
  <c r="H317" i="7"/>
  <c r="H587" i="7"/>
  <c r="H590" i="7"/>
  <c r="H1097" i="7"/>
  <c r="H1100" i="7"/>
  <c r="H1106" i="7"/>
  <c r="H1112" i="7"/>
  <c r="H1154" i="7"/>
  <c r="H1166" i="7"/>
  <c r="H1172" i="7"/>
  <c r="H1178" i="7"/>
  <c r="H1187" i="7"/>
  <c r="H1384" i="7"/>
  <c r="H1390" i="7"/>
  <c r="H1393" i="7"/>
  <c r="H1396" i="7"/>
  <c r="H1402" i="7"/>
  <c r="H1420" i="7"/>
  <c r="H1429" i="7"/>
  <c r="H1432" i="7"/>
  <c r="H1438" i="7"/>
  <c r="H1444" i="7"/>
  <c r="H1757" i="7"/>
  <c r="H1766" i="7"/>
  <c r="H1769" i="7"/>
  <c r="H1775" i="7"/>
  <c r="H1778" i="7"/>
  <c r="H219" i="7"/>
  <c r="H222" i="7"/>
  <c r="H397" i="7"/>
  <c r="H403" i="7"/>
  <c r="H406" i="7"/>
  <c r="H409" i="7"/>
  <c r="H412" i="7"/>
  <c r="H415" i="7"/>
  <c r="H427" i="7"/>
  <c r="H433" i="7"/>
  <c r="H614" i="7"/>
  <c r="H617" i="7"/>
  <c r="H620" i="7"/>
  <c r="H623" i="7"/>
  <c r="H626" i="7"/>
  <c r="H650" i="7"/>
  <c r="H656" i="7"/>
  <c r="H659" i="7"/>
  <c r="H662" i="7"/>
  <c r="H805" i="7"/>
  <c r="H808" i="7"/>
  <c r="H811" i="7"/>
  <c r="H820" i="7"/>
  <c r="H823" i="7"/>
  <c r="H829" i="7"/>
  <c r="H960" i="7"/>
  <c r="H963" i="7"/>
  <c r="H1202" i="7"/>
  <c r="H1208" i="7"/>
  <c r="H1214" i="7"/>
  <c r="H1223" i="7"/>
  <c r="H1238" i="7"/>
  <c r="H1244" i="7"/>
  <c r="H1250" i="7"/>
  <c r="H1259" i="7"/>
  <c r="H1274" i="7"/>
  <c r="H1280" i="7"/>
  <c r="H1286" i="7"/>
  <c r="H1295" i="7"/>
  <c r="H1456" i="7"/>
  <c r="H1462" i="7"/>
  <c r="H1465" i="7"/>
  <c r="H1468" i="7"/>
  <c r="H1474" i="7"/>
  <c r="H1817" i="7"/>
  <c r="H1823" i="7"/>
  <c r="H47" i="7"/>
  <c r="H65" i="7"/>
  <c r="H127" i="7"/>
  <c r="H326" i="7"/>
  <c r="H332" i="7"/>
  <c r="H344" i="7"/>
  <c r="H350" i="7"/>
  <c r="H686" i="7"/>
  <c r="H695" i="7"/>
  <c r="H698" i="7"/>
  <c r="H722" i="7"/>
  <c r="H725" i="7"/>
  <c r="H728" i="7"/>
  <c r="H731" i="7"/>
  <c r="H734" i="7"/>
  <c r="H758" i="7"/>
  <c r="H764" i="7"/>
  <c r="H767" i="7"/>
  <c r="H770" i="7"/>
  <c r="H871" i="7"/>
  <c r="H883" i="7"/>
  <c r="H1310" i="7"/>
  <c r="H1313" i="7"/>
  <c r="H1319" i="7"/>
  <c r="H1325" i="7"/>
  <c r="H1719" i="7"/>
  <c r="H21" i="7"/>
  <c r="H95" i="7"/>
  <c r="H107" i="7"/>
  <c r="H110" i="7"/>
  <c r="H113" i="7"/>
  <c r="H249" i="7"/>
  <c r="H255" i="7"/>
  <c r="H258" i="7"/>
  <c r="H261" i="7"/>
  <c r="H264" i="7"/>
  <c r="H267" i="7"/>
  <c r="H377" i="7"/>
  <c r="H475" i="7"/>
  <c r="H484" i="7"/>
  <c r="H779" i="7"/>
  <c r="H785" i="7"/>
  <c r="H791" i="7"/>
  <c r="H797" i="7"/>
  <c r="H907" i="7"/>
  <c r="H1349" i="7"/>
  <c r="H1355" i="7"/>
  <c r="H1361" i="7"/>
  <c r="H1373" i="7"/>
  <c r="H1403" i="7"/>
  <c r="H1418" i="7"/>
  <c r="H1424" i="7"/>
  <c r="H1430" i="7"/>
  <c r="H1436" i="7"/>
  <c r="H1442" i="7"/>
  <c r="H1448" i="7"/>
  <c r="H1597" i="7"/>
  <c r="H235" i="7"/>
  <c r="H398" i="7"/>
  <c r="H404" i="7"/>
  <c r="H812" i="7"/>
  <c r="H818" i="7"/>
  <c r="H824" i="7"/>
  <c r="H1063" i="7"/>
  <c r="H1072" i="7"/>
  <c r="H1075" i="7"/>
  <c r="H1242" i="7"/>
  <c r="H1454" i="7"/>
  <c r="H1457" i="7"/>
  <c r="H1463" i="7"/>
  <c r="H1469" i="7"/>
  <c r="H1821" i="7"/>
  <c r="H66" i="7"/>
  <c r="H134" i="7"/>
  <c r="H146" i="7"/>
  <c r="H149" i="7"/>
  <c r="H155" i="7"/>
  <c r="H158" i="7"/>
  <c r="H164" i="7"/>
  <c r="H176" i="7"/>
  <c r="H179" i="7"/>
  <c r="H185" i="7"/>
  <c r="H191" i="7"/>
  <c r="H194" i="7"/>
  <c r="H449" i="7"/>
  <c r="H455" i="7"/>
  <c r="H461" i="7"/>
  <c r="H467" i="7"/>
  <c r="H744" i="7"/>
  <c r="H747" i="7"/>
  <c r="H851" i="7"/>
  <c r="H857" i="7"/>
  <c r="H863" i="7"/>
  <c r="H866" i="7"/>
  <c r="H869" i="7"/>
  <c r="H881" i="7"/>
  <c r="H887" i="7"/>
  <c r="H893" i="7"/>
  <c r="H899" i="7"/>
  <c r="H1099" i="7"/>
  <c r="H1108" i="7"/>
  <c r="H1111" i="7"/>
  <c r="H1117" i="7"/>
  <c r="H1493" i="7"/>
  <c r="H1499" i="7"/>
  <c r="H1505" i="7"/>
  <c r="H1705" i="7"/>
  <c r="H1717" i="7"/>
  <c r="H1744" i="7"/>
  <c r="H1750" i="7"/>
  <c r="H75" i="7"/>
  <c r="H316" i="7"/>
  <c r="H319" i="7"/>
  <c r="H476" i="7"/>
  <c r="H479" i="7"/>
  <c r="H482" i="7"/>
  <c r="H592" i="7"/>
  <c r="H908" i="7"/>
  <c r="H911" i="7"/>
  <c r="H914" i="7"/>
  <c r="H1135" i="7"/>
  <c r="H1144" i="7"/>
  <c r="H1147" i="7"/>
  <c r="H1162" i="7"/>
  <c r="H1165" i="7"/>
  <c r="H1547" i="7"/>
  <c r="H1559" i="7"/>
  <c r="H1592" i="7"/>
  <c r="H1598" i="7"/>
  <c r="H1604" i="7"/>
  <c r="H1610" i="7"/>
  <c r="H1619" i="7"/>
  <c r="H1780" i="7"/>
  <c r="H1786" i="7"/>
  <c r="H212" i="7"/>
  <c r="H215" i="7"/>
  <c r="H221" i="7"/>
  <c r="H227" i="7"/>
  <c r="H230" i="7"/>
  <c r="H920" i="7"/>
  <c r="H926" i="7"/>
  <c r="H932" i="7"/>
  <c r="H944" i="7"/>
  <c r="H1625" i="7"/>
  <c r="H1795" i="7"/>
  <c r="H1801" i="7"/>
  <c r="H1807" i="7"/>
  <c r="H1969" i="7"/>
  <c r="H1972" i="7"/>
  <c r="H1981" i="7"/>
  <c r="H1984" i="7"/>
  <c r="H12" i="7"/>
  <c r="H144" i="7"/>
  <c r="H182" i="7"/>
  <c r="H188" i="7"/>
  <c r="H252" i="7"/>
  <c r="H314" i="7"/>
  <c r="H22" i="7"/>
  <c r="H39" i="7"/>
  <c r="H83" i="7"/>
  <c r="H121" i="7"/>
  <c r="H124" i="7"/>
  <c r="H136" i="7"/>
  <c r="H139" i="7"/>
  <c r="H203" i="7"/>
  <c r="H209" i="7"/>
  <c r="H244" i="7"/>
  <c r="H247" i="7"/>
  <c r="H31" i="7"/>
  <c r="H34" i="7"/>
  <c r="H98" i="7"/>
  <c r="H104" i="7"/>
  <c r="H347" i="7"/>
  <c r="H353" i="7"/>
  <c r="H14" i="7"/>
  <c r="H17" i="7"/>
  <c r="H40" i="7"/>
  <c r="H46" i="7"/>
  <c r="H49" i="7"/>
  <c r="H78" i="7"/>
  <c r="H81" i="7"/>
  <c r="H163" i="7"/>
  <c r="H180" i="7"/>
  <c r="H218" i="7"/>
  <c r="H224" i="7"/>
  <c r="H271" i="7"/>
  <c r="H280" i="7"/>
  <c r="H283" i="7"/>
  <c r="H58" i="7"/>
  <c r="H122" i="7"/>
  <c r="H125" i="7"/>
  <c r="H131" i="7"/>
  <c r="H137" i="7"/>
  <c r="H172" i="7"/>
  <c r="H175" i="7"/>
  <c r="H242" i="7"/>
  <c r="H29" i="7"/>
  <c r="H41" i="7"/>
  <c r="H44" i="7"/>
  <c r="H50" i="7"/>
  <c r="H53" i="7"/>
  <c r="H76" i="7"/>
  <c r="H82" i="7"/>
  <c r="H85" i="7"/>
  <c r="H152" i="7"/>
  <c r="H272" i="7"/>
  <c r="H275" i="7"/>
  <c r="H281" i="7"/>
  <c r="H443" i="7"/>
  <c r="H446" i="7"/>
  <c r="H94" i="7"/>
  <c r="H167" i="7"/>
  <c r="H173" i="7"/>
  <c r="H62" i="7"/>
  <c r="H68" i="7"/>
  <c r="H103" i="7"/>
  <c r="H106" i="7"/>
  <c r="H305" i="7"/>
  <c r="H352" i="7"/>
  <c r="H355" i="7"/>
  <c r="H452" i="7"/>
  <c r="H458" i="7"/>
  <c r="H464" i="7"/>
  <c r="H884" i="7"/>
  <c r="H890" i="7"/>
  <c r="H896" i="7"/>
  <c r="H1064" i="7"/>
  <c r="H1070" i="7"/>
  <c r="H1076" i="7"/>
  <c r="H1153" i="7"/>
  <c r="H1277" i="7"/>
  <c r="H1283" i="7"/>
  <c r="H1289" i="7"/>
  <c r="H1445" i="7"/>
  <c r="H1565" i="7"/>
  <c r="H1571" i="7"/>
  <c r="H1577" i="7"/>
  <c r="H1747" i="7"/>
  <c r="H1945" i="7"/>
  <c r="H1963" i="7"/>
  <c r="H1975" i="7"/>
  <c r="H199" i="7"/>
  <c r="H216" i="7"/>
  <c r="H254" i="7"/>
  <c r="H260" i="7"/>
  <c r="H307" i="7"/>
  <c r="H324" i="7"/>
  <c r="H362" i="7"/>
  <c r="H368" i="7"/>
  <c r="H511" i="7"/>
  <c r="H560" i="7"/>
  <c r="H566" i="7"/>
  <c r="H572" i="7"/>
  <c r="H668" i="7"/>
  <c r="H674" i="7"/>
  <c r="H680" i="7"/>
  <c r="H776" i="7"/>
  <c r="H782" i="7"/>
  <c r="H788" i="7"/>
  <c r="H835" i="7"/>
  <c r="H955" i="7"/>
  <c r="H964" i="7"/>
  <c r="H967" i="7"/>
  <c r="H973" i="7"/>
  <c r="H1088" i="7"/>
  <c r="H1103" i="7"/>
  <c r="H1109" i="7"/>
  <c r="H1118" i="7"/>
  <c r="H1156" i="7"/>
  <c r="H1168" i="7"/>
  <c r="H1177" i="7"/>
  <c r="H1180" i="7"/>
  <c r="H1186" i="7"/>
  <c r="H1245" i="7"/>
  <c r="H1248" i="7"/>
  <c r="H1301" i="7"/>
  <c r="H1316" i="7"/>
  <c r="H1322" i="7"/>
  <c r="H1331" i="7"/>
  <c r="H1381" i="7"/>
  <c r="H1460" i="7"/>
  <c r="H1466" i="7"/>
  <c r="H1475" i="7"/>
  <c r="H1516" i="7"/>
  <c r="H1589" i="7"/>
  <c r="H1636" i="7"/>
  <c r="H1642" i="7"/>
  <c r="H1645" i="7"/>
  <c r="H1648" i="7"/>
  <c r="H1654" i="7"/>
  <c r="H1762" i="7"/>
  <c r="H1768" i="7"/>
  <c r="H1777" i="7"/>
  <c r="H1824" i="7"/>
  <c r="H386" i="7"/>
  <c r="H736" i="7"/>
  <c r="H803" i="7"/>
  <c r="H806" i="7"/>
  <c r="H847" i="7"/>
  <c r="H856" i="7"/>
  <c r="H859" i="7"/>
  <c r="H865" i="7"/>
  <c r="H923" i="7"/>
  <c r="H929" i="7"/>
  <c r="H938" i="7"/>
  <c r="H991" i="7"/>
  <c r="H1000" i="7"/>
  <c r="H1003" i="7"/>
  <c r="H1009" i="7"/>
  <c r="H1124" i="7"/>
  <c r="H1139" i="7"/>
  <c r="H1145" i="7"/>
  <c r="H1204" i="7"/>
  <c r="H1213" i="7"/>
  <c r="H1216" i="7"/>
  <c r="H1222" i="7"/>
  <c r="H1337" i="7"/>
  <c r="H1352" i="7"/>
  <c r="H1358" i="7"/>
  <c r="H1367" i="7"/>
  <c r="H1481" i="7"/>
  <c r="H1528" i="7"/>
  <c r="H1534" i="7"/>
  <c r="H1537" i="7"/>
  <c r="H1540" i="7"/>
  <c r="H1546" i="7"/>
  <c r="H1601" i="7"/>
  <c r="H1607" i="7"/>
  <c r="H1613" i="7"/>
  <c r="H1628" i="7"/>
  <c r="H1660" i="7"/>
  <c r="H1745" i="7"/>
  <c r="H1751" i="7"/>
  <c r="H1783" i="7"/>
  <c r="H293" i="7"/>
  <c r="H299" i="7"/>
  <c r="H302" i="7"/>
  <c r="H325" i="7"/>
  <c r="H331" i="7"/>
  <c r="H334" i="7"/>
  <c r="H337" i="7"/>
  <c r="H363" i="7"/>
  <c r="H366" i="7"/>
  <c r="H401" i="7"/>
  <c r="H410" i="7"/>
  <c r="H413" i="7"/>
  <c r="H453" i="7"/>
  <c r="H456" i="7"/>
  <c r="H488" i="7"/>
  <c r="H494" i="7"/>
  <c r="H506" i="7"/>
  <c r="H541" i="7"/>
  <c r="H599" i="7"/>
  <c r="H605" i="7"/>
  <c r="H611" i="7"/>
  <c r="H631" i="7"/>
  <c r="H640" i="7"/>
  <c r="H643" i="7"/>
  <c r="H649" i="7"/>
  <c r="H707" i="7"/>
  <c r="H713" i="7"/>
  <c r="H719" i="7"/>
  <c r="H739" i="7"/>
  <c r="H748" i="7"/>
  <c r="H751" i="7"/>
  <c r="H757" i="7"/>
  <c r="H815" i="7"/>
  <c r="H821" i="7"/>
  <c r="H830" i="7"/>
  <c r="H947" i="7"/>
  <c r="H950" i="7"/>
  <c r="H1015" i="7"/>
  <c r="H1021" i="7"/>
  <c r="H1024" i="7"/>
  <c r="H1163" i="7"/>
  <c r="H1228" i="7"/>
  <c r="H1234" i="7"/>
  <c r="H1237" i="7"/>
  <c r="H1376" i="7"/>
  <c r="H1408" i="7"/>
  <c r="H1414" i="7"/>
  <c r="H1417" i="7"/>
  <c r="H1496" i="7"/>
  <c r="H1502" i="7"/>
  <c r="H1511" i="7"/>
  <c r="H1669" i="7"/>
  <c r="H1716" i="7"/>
  <c r="H1798" i="7"/>
  <c r="H1804" i="7"/>
  <c r="H1813" i="7"/>
  <c r="H419" i="7"/>
  <c r="H439" i="7"/>
  <c r="H425" i="7"/>
  <c r="H448" i="7"/>
  <c r="H515" i="7"/>
  <c r="H518" i="7"/>
  <c r="H547" i="7"/>
  <c r="H655" i="7"/>
  <c r="H763" i="7"/>
  <c r="H880" i="7"/>
  <c r="H956" i="7"/>
  <c r="H962" i="7"/>
  <c r="H968" i="7"/>
  <c r="H983" i="7"/>
  <c r="H986" i="7"/>
  <c r="H1051" i="7"/>
  <c r="H1057" i="7"/>
  <c r="H1060" i="7"/>
  <c r="H1101" i="7"/>
  <c r="H1169" i="7"/>
  <c r="H1175" i="7"/>
  <c r="H1181" i="7"/>
  <c r="H1196" i="7"/>
  <c r="H1199" i="7"/>
  <c r="H1264" i="7"/>
  <c r="H1273" i="7"/>
  <c r="H1388" i="7"/>
  <c r="H1394" i="7"/>
  <c r="H1400" i="7"/>
  <c r="H1517" i="7"/>
  <c r="H1561" i="7"/>
  <c r="H1605" i="7"/>
  <c r="H1608" i="7"/>
  <c r="H1637" i="7"/>
  <c r="H1643" i="7"/>
  <c r="H1649" i="7"/>
  <c r="H1675" i="7"/>
  <c r="H1781" i="7"/>
  <c r="H1787" i="7"/>
  <c r="H1819" i="7"/>
  <c r="H892" i="7"/>
  <c r="H895" i="7"/>
  <c r="H901" i="7"/>
  <c r="H995" i="7"/>
  <c r="H1001" i="7"/>
  <c r="H1010" i="7"/>
  <c r="H1081" i="7"/>
  <c r="H291" i="7"/>
  <c r="H294" i="7"/>
  <c r="H329" i="7"/>
  <c r="H335" i="7"/>
  <c r="H338" i="7"/>
  <c r="H361" i="7"/>
  <c r="H367" i="7"/>
  <c r="H370" i="7"/>
  <c r="H373" i="7"/>
  <c r="H399" i="7"/>
  <c r="H402" i="7"/>
  <c r="H524" i="7"/>
  <c r="H530" i="7"/>
  <c r="H539" i="7"/>
  <c r="H559" i="7"/>
  <c r="H568" i="7"/>
  <c r="H571" i="7"/>
  <c r="H577" i="7"/>
  <c r="H635" i="7"/>
  <c r="H641" i="7"/>
  <c r="H647" i="7"/>
  <c r="H667" i="7"/>
  <c r="H676" i="7"/>
  <c r="H679" i="7"/>
  <c r="H685" i="7"/>
  <c r="H743" i="7"/>
  <c r="H749" i="7"/>
  <c r="H755" i="7"/>
  <c r="H775" i="7"/>
  <c r="H784" i="7"/>
  <c r="H787" i="7"/>
  <c r="H793" i="7"/>
  <c r="H848" i="7"/>
  <c r="H854" i="7"/>
  <c r="H860" i="7"/>
  <c r="H1019" i="7"/>
  <c r="H1022" i="7"/>
  <c r="H1087" i="7"/>
  <c r="H1093" i="7"/>
  <c r="H1096" i="7"/>
  <c r="H1205" i="7"/>
  <c r="H1211" i="7"/>
  <c r="H1217" i="7"/>
  <c r="H1232" i="7"/>
  <c r="H1235" i="7"/>
  <c r="H1300" i="7"/>
  <c r="H1306" i="7"/>
  <c r="H1309" i="7"/>
  <c r="H1412" i="7"/>
  <c r="H1415" i="7"/>
  <c r="H1453" i="7"/>
  <c r="H1497" i="7"/>
  <c r="H1500" i="7"/>
  <c r="H1529" i="7"/>
  <c r="H1535" i="7"/>
  <c r="H1541" i="7"/>
  <c r="H1588" i="7"/>
  <c r="H1661" i="7"/>
  <c r="H1687" i="7"/>
  <c r="H1693" i="7"/>
  <c r="H1699" i="7"/>
  <c r="H1714" i="7"/>
  <c r="H1793" i="7"/>
  <c r="H1802" i="7"/>
  <c r="H1805" i="7"/>
  <c r="H1811" i="7"/>
  <c r="H1814" i="7"/>
  <c r="H1837" i="7"/>
  <c r="H1843" i="7"/>
  <c r="H1855" i="7"/>
  <c r="H1861" i="7"/>
  <c r="H1864" i="7"/>
  <c r="H583" i="7"/>
  <c r="H691" i="7"/>
  <c r="H799" i="7"/>
  <c r="H875" i="7"/>
  <c r="H878" i="7"/>
  <c r="H913" i="7"/>
  <c r="H916" i="7"/>
  <c r="H957" i="7"/>
  <c r="H1028" i="7"/>
  <c r="H1034" i="7"/>
  <c r="H1040" i="7"/>
  <c r="H1055" i="7"/>
  <c r="H1058" i="7"/>
  <c r="H1123" i="7"/>
  <c r="H1129" i="7"/>
  <c r="H1132" i="7"/>
  <c r="H1241" i="7"/>
  <c r="H1247" i="7"/>
  <c r="H1253" i="7"/>
  <c r="H1268" i="7"/>
  <c r="H1271" i="7"/>
  <c r="H1336" i="7"/>
  <c r="H1342" i="7"/>
  <c r="H1345" i="7"/>
  <c r="H1389" i="7"/>
  <c r="H1392" i="7"/>
  <c r="H1421" i="7"/>
  <c r="H1427" i="7"/>
  <c r="H1433" i="7"/>
  <c r="H1480" i="7"/>
  <c r="H1553" i="7"/>
  <c r="H1600" i="7"/>
  <c r="H1606" i="7"/>
  <c r="H1609" i="7"/>
  <c r="H1612" i="7"/>
  <c r="H1618" i="7"/>
  <c r="H1726" i="7"/>
  <c r="H1732" i="7"/>
  <c r="H1741" i="7"/>
  <c r="H1879" i="7"/>
  <c r="H1885" i="7"/>
  <c r="H1888" i="7"/>
  <c r="H1897" i="7"/>
  <c r="H1900" i="7"/>
  <c r="H1915" i="7"/>
  <c r="H1918" i="7"/>
  <c r="H37" i="7"/>
  <c r="H73" i="7"/>
  <c r="H128" i="7"/>
  <c r="H142" i="7"/>
  <c r="H178" i="7"/>
  <c r="H214" i="7"/>
  <c r="H250" i="7"/>
  <c r="H286" i="7"/>
  <c r="H322" i="7"/>
  <c r="H358" i="7"/>
  <c r="H394" i="7"/>
  <c r="H445" i="7"/>
  <c r="H503" i="7"/>
  <c r="H1043" i="7"/>
  <c r="H1184" i="7"/>
  <c r="H1328" i="7"/>
  <c r="H1486" i="7"/>
  <c r="H1594" i="7"/>
  <c r="H1702" i="7"/>
  <c r="H1763" i="7"/>
  <c r="H1810" i="7"/>
  <c r="H43" i="7"/>
  <c r="H79" i="7"/>
  <c r="H148" i="7"/>
  <c r="H184" i="7"/>
  <c r="H220" i="7"/>
  <c r="H256" i="7"/>
  <c r="H292" i="7"/>
  <c r="H328" i="7"/>
  <c r="H364" i="7"/>
  <c r="H400" i="7"/>
  <c r="H625" i="7"/>
  <c r="H733" i="7"/>
  <c r="H841" i="7"/>
  <c r="H1472" i="7"/>
  <c r="H1580" i="7"/>
  <c r="H827" i="7"/>
  <c r="H935" i="7"/>
  <c r="H1079" i="7"/>
  <c r="H1220" i="7"/>
  <c r="H1364" i="7"/>
  <c r="H1270" i="7"/>
  <c r="H1522" i="7"/>
  <c r="H1630" i="7"/>
  <c r="H1691" i="7"/>
  <c r="H1738" i="7"/>
  <c r="H1799" i="7"/>
  <c r="H1846" i="7"/>
  <c r="H16" i="7"/>
  <c r="H52" i="7"/>
  <c r="H88" i="7"/>
  <c r="H19" i="7"/>
  <c r="H55" i="7"/>
  <c r="H91" i="7"/>
  <c r="H160" i="7"/>
  <c r="H196" i="7"/>
  <c r="H232" i="7"/>
  <c r="H268" i="7"/>
  <c r="H304" i="7"/>
  <c r="H340" i="7"/>
  <c r="H376" i="7"/>
  <c r="H481" i="7"/>
  <c r="H661" i="7"/>
  <c r="H769" i="7"/>
  <c r="H877" i="7"/>
  <c r="H971" i="7"/>
  <c r="H1115" i="7"/>
  <c r="H1159" i="7"/>
  <c r="H1256" i="7"/>
  <c r="H1508" i="7"/>
  <c r="H1616" i="7"/>
  <c r="H25" i="7"/>
  <c r="H61" i="7"/>
  <c r="H97" i="7"/>
  <c r="H116" i="7"/>
  <c r="H130" i="7"/>
  <c r="H166" i="7"/>
  <c r="H202" i="7"/>
  <c r="H238" i="7"/>
  <c r="H274" i="7"/>
  <c r="H310" i="7"/>
  <c r="H346" i="7"/>
  <c r="H382" i="7"/>
  <c r="H407" i="7"/>
  <c r="H424" i="7"/>
  <c r="H1450" i="7"/>
  <c r="H1558" i="7"/>
  <c r="H1666" i="7"/>
  <c r="H1727" i="7"/>
  <c r="H1774" i="7"/>
  <c r="H1835" i="7"/>
  <c r="H1909" i="7"/>
  <c r="H1912" i="7"/>
  <c r="H28" i="7"/>
  <c r="H64" i="7"/>
  <c r="H100" i="7"/>
  <c r="H119" i="7"/>
  <c r="H133" i="7"/>
  <c r="H169" i="7"/>
  <c r="H205" i="7"/>
  <c r="H241" i="7"/>
  <c r="H277" i="7"/>
  <c r="H313" i="7"/>
  <c r="H349" i="7"/>
  <c r="H385" i="7"/>
  <c r="H589" i="7"/>
  <c r="H1007" i="7"/>
  <c r="H1151" i="7"/>
  <c r="H1292" i="7"/>
  <c r="H1924" i="7"/>
  <c r="H1996" i="7"/>
  <c r="H418" i="7"/>
  <c r="H454" i="7"/>
  <c r="H490" i="7"/>
  <c r="H526" i="7"/>
  <c r="H562" i="7"/>
  <c r="H598" i="7"/>
  <c r="H634" i="7"/>
  <c r="H670" i="7"/>
  <c r="H706" i="7"/>
  <c r="H742" i="7"/>
  <c r="H778" i="7"/>
  <c r="H814" i="7"/>
  <c r="H850" i="7"/>
  <c r="H886" i="7"/>
  <c r="H922" i="7"/>
  <c r="H958" i="7"/>
  <c r="H994" i="7"/>
  <c r="H1030" i="7"/>
  <c r="H1066" i="7"/>
  <c r="H1102" i="7"/>
  <c r="H1138" i="7"/>
  <c r="H1157" i="7"/>
  <c r="H1171" i="7"/>
  <c r="H1207" i="7"/>
  <c r="H1243" i="7"/>
  <c r="H1279" i="7"/>
  <c r="H1315" i="7"/>
  <c r="H1351" i="7"/>
  <c r="H1387" i="7"/>
  <c r="H1423" i="7"/>
  <c r="H1459" i="7"/>
  <c r="H1495" i="7"/>
  <c r="H1531" i="7"/>
  <c r="H1567" i="7"/>
  <c r="H1603" i="7"/>
  <c r="H1639" i="7"/>
  <c r="H1700" i="7"/>
  <c r="H1736" i="7"/>
  <c r="H1772" i="7"/>
  <c r="H1808" i="7"/>
  <c r="H1844" i="7"/>
  <c r="H1858" i="7"/>
  <c r="H1930" i="7"/>
  <c r="H421" i="7"/>
  <c r="H457" i="7"/>
  <c r="H493" i="7"/>
  <c r="H529" i="7"/>
  <c r="H565" i="7"/>
  <c r="H601" i="7"/>
  <c r="H637" i="7"/>
  <c r="H673" i="7"/>
  <c r="H709" i="7"/>
  <c r="H745" i="7"/>
  <c r="H781" i="7"/>
  <c r="H817" i="7"/>
  <c r="H853" i="7"/>
  <c r="H889" i="7"/>
  <c r="H925" i="7"/>
  <c r="H961" i="7"/>
  <c r="H997" i="7"/>
  <c r="H1033" i="7"/>
  <c r="H1069" i="7"/>
  <c r="H1105" i="7"/>
  <c r="H1141" i="7"/>
  <c r="H1160" i="7"/>
  <c r="H1174" i="7"/>
  <c r="H1210" i="7"/>
  <c r="H1246" i="7"/>
  <c r="H1282" i="7"/>
  <c r="H1318" i="7"/>
  <c r="H1354" i="7"/>
  <c r="H1426" i="7"/>
  <c r="H1936" i="7"/>
  <c r="H1853" i="7"/>
  <c r="H1876" i="7"/>
  <c r="H1948" i="7"/>
  <c r="H430" i="7"/>
  <c r="H466" i="7"/>
  <c r="H502" i="7"/>
  <c r="H538" i="7"/>
  <c r="H574" i="7"/>
  <c r="H610" i="7"/>
  <c r="H646" i="7"/>
  <c r="H682" i="7"/>
  <c r="H718" i="7"/>
  <c r="H754" i="7"/>
  <c r="H790" i="7"/>
  <c r="H826" i="7"/>
  <c r="H862" i="7"/>
  <c r="H898" i="7"/>
  <c r="H934" i="7"/>
  <c r="H970" i="7"/>
  <c r="H1006" i="7"/>
  <c r="H1042" i="7"/>
  <c r="H1078" i="7"/>
  <c r="H1114" i="7"/>
  <c r="H1150" i="7"/>
  <c r="H1183" i="7"/>
  <c r="H1219" i="7"/>
  <c r="H1255" i="7"/>
  <c r="H1291" i="7"/>
  <c r="H1327" i="7"/>
  <c r="H1363" i="7"/>
  <c r="H1399" i="7"/>
  <c r="H1435" i="7"/>
  <c r="H1471" i="7"/>
  <c r="H1507" i="7"/>
  <c r="H1543" i="7"/>
  <c r="H1579" i="7"/>
  <c r="H1615" i="7"/>
  <c r="H1651" i="7"/>
  <c r="H1676" i="7"/>
  <c r="H1712" i="7"/>
  <c r="H1748" i="7"/>
  <c r="H1784" i="7"/>
  <c r="H1820" i="7"/>
  <c r="H1882" i="7"/>
  <c r="H1954" i="7"/>
  <c r="H436" i="7"/>
  <c r="H472" i="7"/>
  <c r="H508" i="7"/>
  <c r="H544" i="7"/>
  <c r="H580" i="7"/>
  <c r="H616" i="7"/>
  <c r="H652" i="7"/>
  <c r="H688" i="7"/>
  <c r="H724" i="7"/>
  <c r="H760" i="7"/>
  <c r="H796" i="7"/>
  <c r="H832" i="7"/>
  <c r="H868" i="7"/>
  <c r="H904" i="7"/>
  <c r="H940" i="7"/>
  <c r="H976" i="7"/>
  <c r="H1012" i="7"/>
  <c r="H1048" i="7"/>
  <c r="H1084" i="7"/>
  <c r="H1120" i="7"/>
  <c r="H1189" i="7"/>
  <c r="H1225" i="7"/>
  <c r="H1261" i="7"/>
  <c r="H1297" i="7"/>
  <c r="H1333" i="7"/>
  <c r="H1369" i="7"/>
  <c r="H1405" i="7"/>
  <c r="H1441" i="7"/>
  <c r="H1477" i="7"/>
  <c r="H1513" i="7"/>
  <c r="H1549" i="7"/>
  <c r="H1585" i="7"/>
  <c r="H1621" i="7"/>
  <c r="H1657" i="7"/>
  <c r="H1682" i="7"/>
  <c r="H1718" i="7"/>
  <c r="H1754" i="7"/>
  <c r="H1790" i="7"/>
  <c r="H1826" i="7"/>
  <c r="H1894" i="7"/>
  <c r="H1966" i="7"/>
  <c r="H442" i="7"/>
  <c r="H478" i="7"/>
  <c r="H514" i="7"/>
  <c r="H550" i="7"/>
  <c r="H586" i="7"/>
  <c r="H622" i="7"/>
  <c r="H658" i="7"/>
  <c r="H694" i="7"/>
  <c r="H730" i="7"/>
  <c r="H766" i="7"/>
  <c r="H802" i="7"/>
  <c r="H838" i="7"/>
  <c r="H874" i="7"/>
  <c r="H910" i="7"/>
  <c r="H946" i="7"/>
  <c r="H982" i="7"/>
  <c r="H1018" i="7"/>
  <c r="H1054" i="7"/>
  <c r="H1090" i="7"/>
  <c r="H1126" i="7"/>
  <c r="H1195" i="7"/>
  <c r="H1231" i="7"/>
  <c r="H1267" i="7"/>
  <c r="H1303" i="7"/>
  <c r="H1339" i="7"/>
  <c r="H1375" i="7"/>
  <c r="H1411" i="7"/>
  <c r="H1447" i="7"/>
  <c r="H1483" i="7"/>
  <c r="H1519" i="7"/>
  <c r="H1555" i="7"/>
  <c r="H1591" i="7"/>
  <c r="H1627" i="7"/>
  <c r="H1663" i="7"/>
  <c r="H1688" i="7"/>
  <c r="H1724" i="7"/>
  <c r="H1760" i="7"/>
  <c r="H1796" i="7"/>
  <c r="H1832" i="7"/>
  <c r="H1906" i="7"/>
  <c r="H1978" i="7"/>
  <c r="H13" i="7"/>
  <c r="H11" i="7"/>
  <c r="B2" i="7"/>
  <c r="A5" i="2" s="1"/>
  <c r="H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<sst xmlns="http://schemas.openxmlformats.org/spreadsheetml/2006/main" count="3086" uniqueCount="725">
  <si>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</si>
  <si>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</si>
  <si>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</si>
  <si>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</si>
  <si>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</si>
  <si>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</si>
  <si>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</si>
  <si>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</si>
  <si>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</si>
  <si>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</si>
  <si>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</si>
  <si>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</si>
  <si>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</si>
  <si>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</si>
  <si>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</si>
  <si>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</si>
  <si>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</si>
  <si>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</si>
  <si>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</si>
  <si>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</si>
  <si>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</si>
  <si>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</si>
  <si>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</si>
  <si>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</si>
  <si>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</si>
  <si>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</si>
  <si>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</si>
  <si>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</si>
  <si>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</si>
  <si>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</si>
  <si>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</si>
  <si>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</si>
  <si>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</si>
  <si>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</si>
  <si>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</si>
  <si>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</si>
  <si>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</si>
  <si>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</si>
  <si>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</si>
  <si>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</si>
  <si>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</si>
  <si>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</si>
  <si>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</si>
  <si>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</si>
  <si>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</si>
  <si>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</si>
  <si>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</si>
  <si>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</si>
  <si>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</si>
  <si>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</si>
  <si>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</si>
  <si>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</si>
  <si>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</si>
  <si>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(Display Case, Linear Ambient, Linear Replacement Lamps, or Mogul Screw-Bases Only)</t>
    </r>
  </si>
  <si>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</si>
  <si>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</si>
  <si>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</si>
  <si>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</si>
  <si>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</si>
  <si>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</si>
  <si>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</si>
  <si>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</si>
  <si>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</si>
  <si>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</si>
  <si>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</si>
  <si>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</si>
  <si>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</si>
  <si>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</si>
  <si>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</si>
  <si>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</si>
  <si>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</si>
  <si>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</si>
  <si>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</si>
  <si>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</si>
  <si>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</si>
  <si>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</si>
  <si>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</si>
  <si>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</si>
  <si>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</si>
  <si>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</si>
  <si>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</si>
  <si>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</si>
  <si>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</si>
  <si>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</si>
  <si>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</si>
  <si>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</si>
  <si>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</si>
  <si>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</si>
  <si>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</si>
  <si>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</si>
  <si>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</si>
  <si>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</si>
  <si>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</si>
  <si>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</si>
  <si>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</si>
  <si>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</si>
  <si>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</si>
  <si>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</si>
  <si>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</si>
  <si>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</si>
  <si>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</si>
  <si>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</si>
  <si>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</si>
  <si>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</si>
  <si>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</si>
  <si>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0° - 180°</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</si>
  <si>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</si>
  <si>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</si>
  <si>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</si>
  <si>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</si>
  <si>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</si>
  <si>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</si>
  <si>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</si>
  <si>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</si>
  <si>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</si>
  <si>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</si>
  <si>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</si>
  <si>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</si>
  <si>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</si>
  <si>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</si>
  <si>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</si>
  <si>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</si>
  <si>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</si>
  <si>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</si>
  <si>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</si>
  <si>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</si>
  <si>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</si>
  <si>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</si>
  <si>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</si>
  <si>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</si>
  <si>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</si>
  <si>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</si>
  <si>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</si>
  <si>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</si>
  <si>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</si>
  <si>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</si>
  <si>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</si>
  <si>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</si>
  <si>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</si>
  <si>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</si>
  <si>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</si>
  <si>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</si>
  <si>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</si>
  <si>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</si>
  <si>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</si>
  <si>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</si>
  <si>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</si>
  <si>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</si>
  <si>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</si>
  <si>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</si>
  <si>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</si>
  <si>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</si>
  <si>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</si>
  <si>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</si>
  <si>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</si>
  <si>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</si>
  <si>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</si>
  <si>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</si>
  <si>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</si>
  <si>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</si>
  <si>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</si>
  <si>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</si>
  <si>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</si>
  <si>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</si>
  <si>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</si>
  <si>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</si>
  <si>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</si>
  <si>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</si>
  <si>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</si>
  <si>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</si>
  <si>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</si>
  <si>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</si>
  <si>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</si>
  <si>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</si>
  <si>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</si>
  <si>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</si>
  <si>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</si>
  <si>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</si>
  <si>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</si>
  <si>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</si>
  <si>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</si>
  <si>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</si>
  <si>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</si>
  <si>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</si>
  <si>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</si>
  <si>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</si>
  <si>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</si>
  <si>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</si>
  <si>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</si>
  <si>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</si>
  <si>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</si>
  <si>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</si>
  <si>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</si>
  <si>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</si>
  <si>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</si>
  <si>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</si>
  <si>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</si>
  <si>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</si>
  <si>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</si>
  <si>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</si>
  <si>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</si>
  <si>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</si>
  <si>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</si>
  <si>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</si>
  <si>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</si>
  <si>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</si>
  <si>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</si>
  <si>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</si>
  <si>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</si>
  <si>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</si>
  <si>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</si>
  <si>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</si>
  <si>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</si>
  <si>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</si>
  <si>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</si>
  <si>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</si>
  <si>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</si>
  <si>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</si>
  <si>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</si>
  <si>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</si>
  <si>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</si>
  <si>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</si>
  <si>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</si>
  <si>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</si>
  <si>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</si>
  <si>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</si>
  <si>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</si>
  <si>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</si>
  <si>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</si>
  <si>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</si>
  <si>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</si>
  <si>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</si>
  <si>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</si>
  <si>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</si>
  <si>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</si>
  <si>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</si>
  <si>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</si>
  <si>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</si>
  <si>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</si>
  <si>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</si>
  <si>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</si>
  <si>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</si>
  <si>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</si>
  <si>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</si>
  <si>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</si>
  <si>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</si>
  <si>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</si>
  <si>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</si>
  <si>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</si>
  <si>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</si>
  <si>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</si>
  <si>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</si>
  <si>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</si>
  <si>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</si>
  <si>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</si>
  <si>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</si>
  <si>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</si>
  <si>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</si>
  <si>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</si>
  <si>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</si>
  <si>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</si>
  <si>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</si>
  <si>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</si>
  <si>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</si>
  <si>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</si>
  <si>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</si>
  <si>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</si>
  <si>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</si>
  <si>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</si>
  <si>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</si>
  <si>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</si>
  <si>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</si>
  <si>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</si>
  <si>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</si>
  <si>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</si>
  <si>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</si>
  <si>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</si>
  <si>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</si>
  <si>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</si>
  <si>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</si>
  <si>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</si>
  <si>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</si>
  <si>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</si>
  <si>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</si>
  <si>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</si>
  <si>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</si>
  <si>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</si>
  <si>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</si>
  <si>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</si>
  <si>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</si>
  <si>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</si>
  <si>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</si>
  <si>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</si>
  <si>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</si>
  <si>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</si>
  <si>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</si>
  <si>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</si>
  <si>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</si>
  <si>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</si>
  <si>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</si>
  <si>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</si>
  <si>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</si>
  <si>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</si>
  <si>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</si>
  <si>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</si>
  <si>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</si>
  <si>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</si>
  <si>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</si>
  <si>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</si>
  <si>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</si>
  <si>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</si>
  <si>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</si>
  <si>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</si>
  <si>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</si>
  <si>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</si>
  <si>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</si>
  <si>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</si>
  <si>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</si>
  <si>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</si>
  <si>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</si>
  <si>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</si>
  <si>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</si>
  <si>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</si>
  <si>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</si>
  <si>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</si>
  <si>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</si>
  <si>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</si>
  <si>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</si>
  <si>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</si>
  <si>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</si>
  <si>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</si>
  <si>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</si>
  <si>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</si>
  <si>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</si>
  <si>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</si>
  <si>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</si>
  <si>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</si>
  <si>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</si>
  <si>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</si>
  <si>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</si>
  <si>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</si>
  <si>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</si>
  <si>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</si>
  <si>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</si>
  <si>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</si>
  <si>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</si>
  <si>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</si>
  <si>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</si>
  <si>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</si>
  <si>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</si>
  <si>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</si>
  <si>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</si>
  <si>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</si>
  <si>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</si>
  <si>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</si>
  <si>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</si>
  <si>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</si>
  <si>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</si>
  <si>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</si>
  <si>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</si>
  <si>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</si>
  <si>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</si>
  <si>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</si>
  <si>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</si>
  <si>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</si>
  <si>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</si>
  <si>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</si>
  <si>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</si>
  <si>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</si>
  <si>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</si>
  <si>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</si>
  <si>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</si>
  <si>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</si>
  <si>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</si>
  <si>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</si>
  <si>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</si>
  <si>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</si>
  <si>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</si>
  <si>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</si>
  <si>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</si>
  <si>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</si>
  <si>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</si>
  <si>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</si>
  <si>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</si>
  <si>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</si>
  <si>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</si>
  <si>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</si>
  <si>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</si>
  <si>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</si>
  <si>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</si>
  <si>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</si>
  <si>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</si>
  <si>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</si>
  <si>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</si>
  <si>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</si>
  <si>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</si>
  <si>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</si>
  <si>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</si>
  <si>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</si>
  <si>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</si>
  <si>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</si>
  <si>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</si>
  <si>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</si>
  <si>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</si>
  <si>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</si>
  <si>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</si>
  <si>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</si>
  <si>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</si>
  <si>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</si>
  <si>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</si>
  <si>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</si>
  <si>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</si>
  <si>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</si>
  <si>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</si>
  <si>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</si>
  <si>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</si>
  <si>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</si>
  <si>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</si>
  <si>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</si>
  <si>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</si>
  <si>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</si>
  <si>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</si>
  <si>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</si>
  <si>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</si>
  <si>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</si>
  <si>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</si>
  <si>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</si>
  <si>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</si>
  <si>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</si>
  <si>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</si>
  <si>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</si>
  <si>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</si>
  <si>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</si>
  <si>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</si>
  <si>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</si>
  <si>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</si>
  <si>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</si>
  <si>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</si>
  <si>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</si>
  <si>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</si>
  <si>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</si>
  <si>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</si>
  <si>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</si>
  <si>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</si>
  <si>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</si>
  <si>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</si>
  <si>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</si>
  <si>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</si>
  <si>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Specialty: Non-Cutoff Wall-Pack</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</si>
  <si>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</si>
  <si>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</si>
  <si>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</si>
  <si>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</si>
  <si>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</si>
  <si>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</si>
  <si>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</si>
  <si>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</si>
  <si>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</si>
  <si>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</si>
  <si>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</si>
  <si>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</si>
  <si>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</si>
  <si>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</si>
  <si>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</si>
  <si>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</si>
  <si>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</si>
  <si>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</si>
  <si>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</si>
  <si>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</si>
  <si>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</si>
  <si>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</si>
  <si>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</si>
  <si>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</si>
  <si>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</si>
  <si>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</si>
  <si>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</si>
  <si>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</si>
  <si>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</si>
  <si>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</si>
  <si>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</si>
  <si>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</si>
  <si>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</si>
  <si>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</si>
  <si>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</si>
  <si>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SpecialtyNonCutoffWallPack</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</si>
  <si>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</si>
  <si>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</si>
  <si>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</si>
  <si>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</si>
  <si>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</si>
  <si>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</si>
  <si>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</si>
  <si>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</si>
  <si>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</si>
  <si>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</si>
  <si>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</si>
  <si>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</si>
  <si>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</si>
  <si>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</si>
  <si>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</si>
  <si>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</si>
  <si>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</si>
  <si>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</si>
  <si>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</si>
  <si>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</si>
  <si>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</si>
  <si>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</si>
  <si>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</si>
  <si>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</si>
  <si>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</si>
  <si>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</si>
  <si>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</si>
  <si>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</si>
  <si>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</si>
  <si>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</si>
  <si>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</si>
  <si>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</si>
  <si>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</si>
  <si>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</si>
  <si>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</si>
  <si>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</si>
  <si>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</si>
  <si>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</si>
  <si>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</si>
  <si>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</si>
  <si>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</si>
  <si>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</si>
  <si>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</si>
  <si>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</si>
  <si>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</si>
  <si>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</si>
  <si>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</si>
  <si>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</si>
  <si>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</si>
  <si>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</si>
  <si>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</si>
  <si>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</si>
  <si>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</si>
  <si>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</si>
  <si>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</si>
  <si>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</si>
  <si>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</si>
  <si>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</si>
  <si>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</si>
  <si>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</si>
  <si>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</si>
  <si>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</si>
  <si>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Missing Data in Columns</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</si>
  <si>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</si>
  <si>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</si>
  <si>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</si>
  <si>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</si>
  <si>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</si>
  <si>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</si>
  <si>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</si>
  <si>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</si>
  <si>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</si>
  <si>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</si>
  <si>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</si>
  <si>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</si>
  <si>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</si>
  <si>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</si>
  <si>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</si>
  <si>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</si>
  <si>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</si>
  <si>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</si>
  <si>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</si>
  <si>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</si>
  <si>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</si>
  <si>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</si>
  <si>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</si>
  <si>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</si>
  <si>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</si>
  <si>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</si>
  <si>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</si>
  <si>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</si>
  <si>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</si>
  <si>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</si>
  <si>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</si>
  <si>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</si>
  <si>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</si>
  <si>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</si>
  <si>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</si>
  <si>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</si>
  <si>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</si>
  <si>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</si>
  <si>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</si>
  <si>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</si>
  <si>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</si>
  <si>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</si>
  <si>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</si>
  <si>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</si>
  <si>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</si>
  <si>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</si>
  <si>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</si>
  <si>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</si>
  <si>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</si>
  <si>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</si>
  <si>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</si>
  <si>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</si>
  <si>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</si>
  <si>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</si>
  <si>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</si>
  <si>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</si>
  <si>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</si>
  <si>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</si>
  <si>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</si>
  <si>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</si>
  <si>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v2.7</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</si>
  <si>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</si>
  <si>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</si>
  <si>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</si>
  <si>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</si>
  <si>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</si>
  <si>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</si>
  <si>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</si>
  <si>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</si>
  <si>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</si>
  <si>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</si>
  <si>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</si>
  <si>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</si>
  <si>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</si>
  <si>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</si>
  <si>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</si>
  <si>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</si>
  <si>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</si>
  <si>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</si>
  <si>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</si>
  <si>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</si>
  <si>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</si>
  <si>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</si>
  <si>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</si>
  <si>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</si>
  <si>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</si>
  <si>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</si>
  <si>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Please ensure that mounting structures are present as either an option or accessory within the model number field.</t>
  </si>
  <si>
    <r>
      <t xml:space="preserve">Photocontrol with Self-Calibrating Astronomic Time Clock
</t>
    </r>
    <r>
      <rPr>
        <b/>
        <i/>
        <sz val="10"/>
        <rFont val="Calibri"/>
        <family val="2"/>
        <scheme val="minor"/>
      </rPr>
      <t>(please select from dropdown)</t>
    </r>
  </si>
  <si>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</si>
  <si>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</si>
  <si>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</si>
  <si>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</si>
  <si>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</si>
  <si>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</si>
  <si>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</si>
  <si>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</si>
  <si>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</si>
  <si>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</si>
  <si>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rPr>
        <b/>
        <sz val="24"/>
        <color rgb="FFFF0000"/>
        <rFont val="Calibri"/>
        <family val="2"/>
        <scheme val="minor"/>
      </rPr>
      <t>EXAMPLE</t>
    </r>
    <r>
      <rPr>
        <b/>
        <sz val="24"/>
        <color theme="1"/>
        <rFont val="Calibri"/>
        <family val="2"/>
        <scheme val="minor"/>
      </rPr>
      <t xml:space="preserve"> Ordering Code/Model Number Breakdown</t>
    </r>
  </si>
  <si>
    <t>This sheet describes the ordering code and model number breakdown for the example reported performance table on the next tab. Please note similar detail should appear in the spec sheet and/or supplemental customer-facing documentation provided with an application.</t>
  </si>
  <si>
    <t>Example ordering code:</t>
  </si>
  <si>
    <t>ABC-123-[10,DALI]-FHA-[All Colors]</t>
  </si>
  <si>
    <t>ABC-123-10-[Blank,N7,P]-[All Mountings except Y]-[All Colors]</t>
  </si>
  <si>
    <t>ABC-123-10-[All Sensor Options except Bi50]-[AA,FHA]-[All Colors]</t>
  </si>
  <si>
    <t>Luminaire Series Name</t>
  </si>
  <si>
    <t xml:space="preserve">- </t>
  </si>
  <si>
    <t>Lumen Package</t>
  </si>
  <si>
    <t>Dimming Type</t>
  </si>
  <si>
    <t>Wireless Communication*</t>
  </si>
  <si>
    <t>-</t>
  </si>
  <si>
    <t>Sensor Options</t>
  </si>
  <si>
    <t>Mountings</t>
  </si>
  <si>
    <t>Color</t>
  </si>
  <si>
    <t>Accessories</t>
  </si>
  <si>
    <t>ABC - ABC Series Area Lighting</t>
  </si>
  <si>
    <t>1 - 5000 lumens</t>
  </si>
  <si>
    <t>1 - 2200K</t>
  </si>
  <si>
    <t>1 - T1 optics</t>
  </si>
  <si>
    <t>10 - 0-10V Analog dimming</t>
  </si>
  <si>
    <t>Blank - No wireless communication</t>
  </si>
  <si>
    <t>Blank - NEMA 5-pin socket</t>
  </si>
  <si>
    <t>Y - Pivoting Yoke Mount</t>
  </si>
  <si>
    <t>WHT - White</t>
  </si>
  <si>
    <t>HSS - House-side shield (black)</t>
  </si>
  <si>
    <t>2- 10,000 lumens</t>
  </si>
  <si>
    <t>2 - 2700K</t>
  </si>
  <si>
    <t>2 - T2 optics</t>
  </si>
  <si>
    <t>DALI - DALI driver</t>
  </si>
  <si>
    <t>BLT - Bluetooth Mesh (SIG Mesh v2)</t>
  </si>
  <si>
    <t>N7 - NEMA 7-pin socket</t>
  </si>
  <si>
    <t>AA - Adjustable Arm (allows tilt of up to 10 degrees from horizontal)</t>
  </si>
  <si>
    <t>BLK - Black</t>
  </si>
  <si>
    <t>HSSW-House-side shield (white)</t>
  </si>
  <si>
    <t>3 - 3000K</t>
  </si>
  <si>
    <t>3 - T3 optics</t>
  </si>
  <si>
    <t>DALI2 - DALI2 driver</t>
  </si>
  <si>
    <t>WF - Wifi, IEEE 802.11</t>
  </si>
  <si>
    <t>M - Motion Sensor</t>
  </si>
  <si>
    <t>FHA - Fixed Horizontal Arm</t>
  </si>
  <si>
    <t>BRZ - Bronze</t>
  </si>
  <si>
    <t>4 - 4000K</t>
  </si>
  <si>
    <t>4 - T4 Optics</t>
  </si>
  <si>
    <t>D4i</t>
  </si>
  <si>
    <t>ZGB - Zigbee Certified Product</t>
  </si>
  <si>
    <t>T - Traffic Sensor</t>
  </si>
  <si>
    <t>5 - 5000K</t>
  </si>
  <si>
    <t>5 - T5 Square Optics</t>
  </si>
  <si>
    <t>Bi50 - Bi-level dimming down to 50%</t>
  </si>
  <si>
    <t>*note all wireless communication options allow High-End Trim, Energy  Monitoring, and Low-end Trim for vacancy sensing</t>
  </si>
  <si>
    <t>P - Photocell (no self-calibration)</t>
  </si>
  <si>
    <t>MLT - Multi-function sensor with Traffic and Daylight sensing capabilities</t>
  </si>
  <si>
    <t>Bi50 - Bi-Level switching down to 50%</t>
  </si>
  <si>
    <t>PC - Dusk-to-dawn timer</t>
  </si>
  <si>
    <r>
      <rPr>
        <b/>
        <sz val="24"/>
        <color rgb="FFFF0000"/>
        <rFont val="Calibri"/>
        <family val="2"/>
        <scheme val="minor"/>
      </rPr>
      <t>EXAMPLE</t>
    </r>
    <r>
      <rPr>
        <b/>
        <sz val="24"/>
        <color theme="1"/>
        <rFont val="Calibri"/>
        <family val="2"/>
        <scheme val="minor"/>
      </rPr>
      <t xml:space="preserve"> SSL and LUNA OEM New App Excel Form</t>
    </r>
  </si>
  <si>
    <t>Brand 1</t>
  </si>
  <si>
    <t>T3</t>
  </si>
  <si>
    <t>LED-50-123</t>
  </si>
  <si>
    <t>DRV-ATG1</t>
  </si>
  <si>
    <t>ABC-123-10-[Blank, P]-[AA,FHA]-[All Colors]</t>
  </si>
  <si>
    <t>ABC-123-10-[AA,FHA]-[All Colors]</t>
  </si>
  <si>
    <t>DRV-ATG2</t>
  </si>
  <si>
    <t>ABC-123-DALI-[AA,FHA]-[All Colors]</t>
  </si>
  <si>
    <t>DRV-ATG3</t>
  </si>
  <si>
    <t>ABC-123-DALI2-[AA,FHA]-[All Colors]</t>
  </si>
  <si>
    <t>DRV-ATG4</t>
  </si>
  <si>
    <t>ABC-123-10-BLT-[AA,FHA]-[All Colors]</t>
  </si>
  <si>
    <t>ABC-123-10-BLT-P-[AA,FHA]-[All Colors]</t>
  </si>
  <si>
    <t>ABC-123-10-BLT-PC-[AA,FHA]-[All Colors]</t>
  </si>
  <si>
    <t>ABC-123-10-BLT-MLT-[AA,FHA]-[All Colors]</t>
  </si>
  <si>
    <t>ABC-123-10-ZGB-[AA,FHA]-[All Colors]</t>
  </si>
  <si>
    <t>ABC-123-10-ZGB-P-[AA,FHA]-[All Colors]</t>
  </si>
  <si>
    <t>ABC-123-10-ZGB-PC-[AA,FHA]-[All Colors]</t>
  </si>
  <si>
    <t>ABC-123-10-ZGB-MLT-[AA,FHA]-[All Colors]</t>
  </si>
  <si>
    <t>Manufacturer 1</t>
  </si>
  <si>
    <t>Manufacturer 2</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</si>
  <si>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4</t>
    </r>
    <r>
      <rPr>
        <sz val="11"/>
        <color theme="1"/>
        <rFont val="Calibri"/>
        <family val="2"/>
        <scheme val="minor"/>
      </rPr>
      <t xml:space="preserve"> - Please ensure the selection in all columns are specific to the model number in each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</si>
</sst>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8"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
      <b/>
      <sz val="24"/>
      <color rgb="FFFF0000"/>
      <name val="Calibri"/>
      <family val="2"/>
      <scheme val="minor"/>
    </font>
    <font>
      <b/>
      <i/>
      <sz val="11"/>
      <color theme="1"/>
      <name val="Calibri"/>
      <family val="2"/>
      <scheme val="minor"/>
    </font>
    <font>
      <b/>
      <u/>
      <sz val="11"/>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993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43">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0" fillId="5" borderId="5" xfId="0"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5" borderId="5" xfId="0" applyNumberFormat="1" applyFill="1" applyBorder="1" applyAlignment="1" applyProtection="1">
      <alignment vertical="top" wrapText="1"/>
      <protection locked="0"/>
    </xf>
    <xf numFmtId="2" fontId="0" fillId="10" borderId="2" xfId="0" applyNumberFormat="1" applyFill="1" applyBorder="1" applyAlignment="1" applyProtection="1">
      <alignment vertical="center" wrapText="1"/>
      <protection locked="0"/>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9"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28" xfId="0" applyBorder="1"/>
    <xf numFmtId="0" fontId="0" fillId="0" borderId="29" xfId="0" applyBorder="1"/>
    <xf numFmtId="0" fontId="0" fillId="0" borderId="30" xfId="0" applyBorder="1"/>
    <xf numFmtId="0" fontId="0" fillId="0" borderId="31" xfId="0" applyBorder="1"/>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166"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166"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2" fontId="0" fillId="10" borderId="2"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2" fontId="6" fillId="16" borderId="0" xfId="0" applyNumberFormat="1" applyFont="1" applyFill="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0" fontId="0" fillId="16" borderId="0" xfId="0" applyFill="1" applyAlignment="1" applyProtection="1">
      <alignment vertical="top" wrapText="1"/>
      <protection locked="0"/>
    </xf>
    <xf numFmtId="166" fontId="0" fillId="16" borderId="0" xfId="0" applyNumberForma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2" fontId="13" fillId="0" borderId="3" xfId="0" applyNumberFormat="1" applyFont="1" applyBorder="1" applyAlignment="1" applyProtection="1">
      <alignment horizontal="left" vertical="center"/>
      <protection locked="0"/>
    </xf>
    <xf numFmtId="2" fontId="13" fillId="11" borderId="3"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30" xfId="0" applyBorder="1" applyProtection="1">
      <protection locked="0"/>
    </xf>
    <xf numFmtId="0" fontId="0" fillId="16" borderId="30" xfId="0" applyFill="1" applyBorder="1" applyProtection="1">
      <protection locked="0"/>
    </xf>
    <xf numFmtId="0" fontId="7" fillId="0" borderId="27" xfId="0" applyFont="1" applyBorder="1"/>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1" fontId="0" fillId="15" borderId="10" xfId="0" applyNumberFormat="1" applyFill="1" applyBorder="1" applyAlignment="1" applyProtection="1">
      <alignment horizontal="left" vertical="center" wrapText="1"/>
      <protection hidden="1"/>
    </xf>
    <xf numFmtId="0" fontId="24" fillId="10" borderId="2" xfId="0" applyFont="1" applyFill="1" applyBorder="1" applyAlignment="1" applyProtection="1">
      <alignment vertical="center" wrapText="1"/>
      <protection hidden="1"/>
    </xf>
    <xf numFmtId="1" fontId="0" fillId="15" borderId="32" xfId="0" applyNumberFormat="1" applyFill="1" applyBorder="1" applyAlignment="1" applyProtection="1">
      <alignment vertical="center" wrapText="1"/>
      <protection hidden="1"/>
    </xf>
    <xf numFmtId="1" fontId="0" fillId="0" borderId="0" xfId="0" applyNumberFormat="1"/>
    <xf numFmtId="0" fontId="0" fillId="0" borderId="0" xfId="0" applyAlignment="1">
      <alignment vertical="top"/>
    </xf>
    <xf numFmtId="0" fontId="0" fillId="0" borderId="1" xfId="0" quotePrefix="1" applyBorder="1" applyAlignment="1">
      <alignment vertical="top"/>
    </xf>
    <xf numFmtId="0" fontId="0" fillId="0" borderId="15" xfId="0" applyBorder="1" applyAlignment="1">
      <alignment vertical="top"/>
    </xf>
    <xf numFmtId="0" fontId="0" fillId="0" borderId="13" xfId="0" applyBorder="1" applyAlignment="1">
      <alignment vertical="top"/>
    </xf>
    <xf numFmtId="0" fontId="0" fillId="0" borderId="28" xfId="0" applyBorder="1" applyAlignment="1">
      <alignment vertical="top"/>
    </xf>
    <xf numFmtId="0" fontId="0" fillId="0" borderId="15" xfId="0" applyBorder="1" applyAlignment="1">
      <alignment vertical="top" wrapText="1"/>
    </xf>
    <xf numFmtId="0" fontId="0" fillId="0" borderId="30" xfId="0" applyBorder="1" applyAlignment="1">
      <alignment vertical="top"/>
    </xf>
    <xf numFmtId="0" fontId="0" fillId="0" borderId="13" xfId="0" applyBorder="1" applyAlignment="1">
      <alignment vertical="top" wrapText="1"/>
    </xf>
    <xf numFmtId="0" fontId="27" fillId="0" borderId="0" xfId="0" applyFont="1" applyAlignment="1">
      <alignment vertical="top"/>
    </xf>
    <xf numFmtId="0" fontId="0" fillId="0" borderId="5" xfId="0" applyBorder="1" applyAlignment="1" applyProtection="1">
      <alignment horizont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0" borderId="13" xfId="0" applyBorder="1" applyAlignment="1">
      <alignment horizontal="center" vertical="top" wrapText="1"/>
    </xf>
    <xf numFmtId="0" fontId="0" fillId="0" borderId="3" xfId="0" applyBorder="1" applyAlignment="1">
      <alignment horizontal="center" vertical="top" wrapText="1"/>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0" fillId="15" borderId="33"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xf numFmtId="0" fontId="0" fillId="0" borderId="2" xfId="0" applyBorder="1" applyAlignment="1">
      <alignment horizontal="center" vertical="top"/>
    </xf>
    <xf numFmtId="0" fontId="26" fillId="0" borderId="34" xfId="0" applyFont="1" applyFill="1" applyBorder="1" applyAlignment="1">
      <alignment horizontal="center" vertical="center"/>
    </xf>
    <xf numFmtId="0" fontId="26" fillId="0" borderId="0" xfId="0" applyFont="1" applyFill="1" applyBorder="1" applyAlignment="1">
      <alignment horizontal="center" vertical="center"/>
    </xf>
    <xf numFmtId="0" fontId="26" fillId="18" borderId="7" xfId="0" applyFont="1" applyFill="1" applyBorder="1" applyAlignment="1">
      <alignment horizontal="left" vertical="center"/>
    </xf>
    <xf numFmtId="0" fontId="26" fillId="18" borderId="8" xfId="0" applyFont="1" applyFill="1" applyBorder="1" applyAlignment="1">
      <alignment horizontal="left" vertical="center"/>
    </xf>
    <xf numFmtId="0" fontId="26" fillId="18" borderId="10" xfId="0" applyFont="1" applyFill="1" applyBorder="1" applyAlignment="1">
      <alignment horizontal="left" vertical="center"/>
    </xf>
    <xf numFmtId="0" fontId="0" fillId="0" borderId="5" xfId="0" applyBorder="1" applyAlignment="1" applyProtection="1">
      <protection locked="0"/>
    </xf>
    <xf numFmtId="0" fontId="8" fillId="0" borderId="11" xfId="0" applyFont="1" applyBorder="1" applyAlignment="1" applyProtection="1">
      <alignment horizontal="left" vertical="center"/>
      <protection locked="0"/>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1">
    <dxf>
      <fill>
        <patternFill>
          <bgColor theme="0"/>
        </patternFill>
      </fill>
    </dxf>
    <dxf>
      <fill>
        <patternFill>
          <bgColor rgb="FFFFFFFF"/>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s>
  <tableStyles count="0" defaultTableStyle="TableStyleMedium9" defaultPivotStyle="PivotStyleLight16"/>
  <colors>
    <mruColors>
      <color rgb="FFFF9933"/>
      <color rgb="FFFF7D25"/>
      <color rgb="FFFFFFFF"/>
      <color rgb="FFFFC7CE"/>
      <color rgb="FF787878"/>
      <color rgb="FFFFA0AA"/>
      <color rgb="FFFF6600"/>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276514</xdr:rowOff>
    </xdr:from>
    <xdr:to>
      <xdr:col>0</xdr:col>
      <xdr:colOff>1549494</xdr:colOff>
      <xdr:row>0</xdr:row>
      <xdr:rowOff>831272</xdr:rowOff>
    </xdr:to>
    <xdr:pic>
      <xdr:nvPicPr>
        <xdr:cNvPr id="2" name="Picture 1">
          <a:extLst>
            <a:ext uri="{FF2B5EF4-FFF2-40B4-BE49-F238E27FC236}">
              <a16:creationId xmlns:a16="http://schemas.microsoft.com/office/drawing/2014/main" id="{2EA0B2E6-D214-4E1E-B06D-5B5259DC0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76514"/>
          <a:ext cx="1444718" cy="554758"/>
        </a:xfrm>
        <a:prstGeom prst="rect">
          <a:avLst/>
        </a:prstGeom>
      </xdr:spPr>
    </xdr:pic>
    <xdr:clientData/>
  </xdr:twoCellAnchor>
  <xdr:oneCellAnchor>
    <xdr:from>
      <xdr:col>4</xdr:col>
      <xdr:colOff>304800</xdr:colOff>
      <xdr:row>8</xdr:row>
      <xdr:rowOff>50800</xdr:rowOff>
    </xdr:from>
    <xdr:ext cx="5106526" cy="1595117"/>
    <xdr:sp macro="" textlink="">
      <xdr:nvSpPr>
        <xdr:cNvPr id="3" name="Rectangle 2">
          <a:extLst>
            <a:ext uri="{FF2B5EF4-FFF2-40B4-BE49-F238E27FC236}">
              <a16:creationId xmlns:a16="http://schemas.microsoft.com/office/drawing/2014/main" id="{21D651D1-529D-734F-AA32-C15B92B6925E}"/>
            </a:ext>
          </a:extLst>
        </xdr:cNvPr>
        <xdr:cNvSpPr/>
      </xdr:nvSpPr>
      <xdr:spPr>
        <a:xfrm rot="19836309">
          <a:off x="4775200" y="246380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94856</xdr:colOff>
      <xdr:row>0</xdr:row>
      <xdr:rowOff>195184</xdr:rowOff>
    </xdr:from>
    <xdr:to>
      <xdr:col>0</xdr:col>
      <xdr:colOff>1684633</xdr:colOff>
      <xdr:row>0</xdr:row>
      <xdr:rowOff>837728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56" y="195184"/>
          <a:ext cx="1589777" cy="642544"/>
        </a:xfrm>
        <a:prstGeom prst="rect">
          <a:avLst/>
        </a:prstGeom>
      </xdr:spPr>
    </xdr:pic>
    <xdr:clientData/>
  </xdr:twoCellAnchor>
  <xdr:oneCellAnchor>
    <xdr:from>
      <xdr:col>1</xdr:col>
      <xdr:colOff>328083</xdr:colOff>
      <xdr:row>7</xdr:row>
      <xdr:rowOff>624416</xdr:rowOff>
    </xdr:from>
    <xdr:ext cx="5106526" cy="1595117"/>
    <xdr:sp macro="" textlink="">
      <xdr:nvSpPr>
        <xdr:cNvPr id="2" name="Rectangle 1">
          <a:extLst>
            <a:ext uri="{FF2B5EF4-FFF2-40B4-BE49-F238E27FC236}">
              <a16:creationId xmlns:a16="http://schemas.microsoft.com/office/drawing/2014/main" id="{8FFF2C2C-2274-403E-A069-0CA2AF375CF1}"/>
            </a:ext>
          </a:extLst>
        </xdr:cNvPr>
        <xdr:cNvSpPr/>
      </xdr:nvSpPr>
      <xdr:spPr>
        <a:xfrm rot="19836309">
          <a:off x="2381250" y="531283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20</xdr:col>
      <xdr:colOff>1184274</xdr:colOff>
      <xdr:row>7</xdr:row>
      <xdr:rowOff>565150</xdr:rowOff>
    </xdr:from>
    <xdr:ext cx="5106526" cy="1595117"/>
    <xdr:sp macro="" textlink="">
      <xdr:nvSpPr>
        <xdr:cNvPr id="3" name="Rectangle 2">
          <a:extLst>
            <a:ext uri="{FF2B5EF4-FFF2-40B4-BE49-F238E27FC236}">
              <a16:creationId xmlns:a16="http://schemas.microsoft.com/office/drawing/2014/main" id="{47A6E835-BB7E-4279-ADFE-7C53AE1E9076}"/>
            </a:ext>
          </a:extLst>
        </xdr:cNvPr>
        <xdr:cNvSpPr/>
      </xdr:nvSpPr>
      <xdr:spPr>
        <a:xfrm rot="19836309">
          <a:off x="38817549" y="525145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12</xdr:col>
      <xdr:colOff>1426634</xdr:colOff>
      <xdr:row>7</xdr:row>
      <xdr:rowOff>551393</xdr:rowOff>
    </xdr:from>
    <xdr:ext cx="5106526" cy="1595117"/>
    <xdr:sp macro="" textlink="">
      <xdr:nvSpPr>
        <xdr:cNvPr id="5" name="Rectangle 4">
          <a:extLst>
            <a:ext uri="{FF2B5EF4-FFF2-40B4-BE49-F238E27FC236}">
              <a16:creationId xmlns:a16="http://schemas.microsoft.com/office/drawing/2014/main" id="{941EA661-F9D4-4B99-B3AB-935102AC7547}"/>
            </a:ext>
          </a:extLst>
        </xdr:cNvPr>
        <xdr:cNvSpPr/>
      </xdr:nvSpPr>
      <xdr:spPr>
        <a:xfrm rot="19836309">
          <a:off x="28277609" y="523769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xdr:col>
      <xdr:colOff>551393</xdr:colOff>
      <xdr:row>7</xdr:row>
      <xdr:rowOff>549273</xdr:rowOff>
    </xdr:from>
    <xdr:ext cx="5106526" cy="1595117"/>
    <xdr:sp macro="" textlink="">
      <xdr:nvSpPr>
        <xdr:cNvPr id="6" name="Rectangle 5">
          <a:extLst>
            <a:ext uri="{FF2B5EF4-FFF2-40B4-BE49-F238E27FC236}">
              <a16:creationId xmlns:a16="http://schemas.microsoft.com/office/drawing/2014/main" id="{E4EC1059-95BE-4AB4-8640-0C043FC93FDF}"/>
            </a:ext>
          </a:extLst>
        </xdr:cNvPr>
        <xdr:cNvSpPr/>
      </xdr:nvSpPr>
      <xdr:spPr>
        <a:xfrm rot="19836309">
          <a:off x="13105343" y="523557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28</xdr:col>
      <xdr:colOff>352424</xdr:colOff>
      <xdr:row>7</xdr:row>
      <xdr:rowOff>605367</xdr:rowOff>
    </xdr:from>
    <xdr:ext cx="5106526" cy="1595117"/>
    <xdr:sp macro="" textlink="">
      <xdr:nvSpPr>
        <xdr:cNvPr id="7" name="Rectangle 6">
          <a:extLst>
            <a:ext uri="{FF2B5EF4-FFF2-40B4-BE49-F238E27FC236}">
              <a16:creationId xmlns:a16="http://schemas.microsoft.com/office/drawing/2014/main" id="{EF750F1A-F8CC-4BEA-80D4-CDA2DC757438}"/>
            </a:ext>
          </a:extLst>
        </xdr:cNvPr>
        <xdr:cNvSpPr/>
      </xdr:nvSpPr>
      <xdr:spPr>
        <a:xfrm rot="19836309">
          <a:off x="52835174" y="5291667"/>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33</xdr:col>
      <xdr:colOff>409573</xdr:colOff>
      <xdr:row>7</xdr:row>
      <xdr:rowOff>622301</xdr:rowOff>
    </xdr:from>
    <xdr:ext cx="5106526" cy="1595117"/>
    <xdr:sp macro="" textlink="">
      <xdr:nvSpPr>
        <xdr:cNvPr id="8" name="Rectangle 7">
          <a:extLst>
            <a:ext uri="{FF2B5EF4-FFF2-40B4-BE49-F238E27FC236}">
              <a16:creationId xmlns:a16="http://schemas.microsoft.com/office/drawing/2014/main" id="{764E1770-FC9E-463E-95A0-82CB1B99A3B0}"/>
            </a:ext>
          </a:extLst>
        </xdr:cNvPr>
        <xdr:cNvSpPr/>
      </xdr:nvSpPr>
      <xdr:spPr>
        <a:xfrm rot="19836309">
          <a:off x="65427223" y="5308601"/>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38</xdr:col>
      <xdr:colOff>1702855</xdr:colOff>
      <xdr:row>7</xdr:row>
      <xdr:rowOff>570443</xdr:rowOff>
    </xdr:from>
    <xdr:ext cx="5106526" cy="1595117"/>
    <xdr:sp macro="" textlink="">
      <xdr:nvSpPr>
        <xdr:cNvPr id="9" name="Rectangle 8">
          <a:extLst>
            <a:ext uri="{FF2B5EF4-FFF2-40B4-BE49-F238E27FC236}">
              <a16:creationId xmlns:a16="http://schemas.microsoft.com/office/drawing/2014/main" id="{E276AA36-BAA5-4A6D-907A-DFAE595E394A}"/>
            </a:ext>
          </a:extLst>
        </xdr:cNvPr>
        <xdr:cNvSpPr/>
      </xdr:nvSpPr>
      <xdr:spPr>
        <a:xfrm rot="19836309">
          <a:off x="77512330" y="525674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46</xdr:col>
      <xdr:colOff>85723</xdr:colOff>
      <xdr:row>7</xdr:row>
      <xdr:rowOff>611718</xdr:rowOff>
    </xdr:from>
    <xdr:ext cx="5106526" cy="1595117"/>
    <xdr:sp macro="" textlink="">
      <xdr:nvSpPr>
        <xdr:cNvPr id="10" name="Rectangle 9">
          <a:extLst>
            <a:ext uri="{FF2B5EF4-FFF2-40B4-BE49-F238E27FC236}">
              <a16:creationId xmlns:a16="http://schemas.microsoft.com/office/drawing/2014/main" id="{991592B4-8949-461D-8430-66FB38E22499}"/>
            </a:ext>
          </a:extLst>
        </xdr:cNvPr>
        <xdr:cNvSpPr/>
      </xdr:nvSpPr>
      <xdr:spPr>
        <a:xfrm rot="19836309">
          <a:off x="91154248" y="529801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53</xdr:col>
      <xdr:colOff>1834090</xdr:colOff>
      <xdr:row>7</xdr:row>
      <xdr:rowOff>614893</xdr:rowOff>
    </xdr:from>
    <xdr:ext cx="5106526" cy="1595117"/>
    <xdr:sp macro="" textlink="">
      <xdr:nvSpPr>
        <xdr:cNvPr id="11" name="Rectangle 10">
          <a:extLst>
            <a:ext uri="{FF2B5EF4-FFF2-40B4-BE49-F238E27FC236}">
              <a16:creationId xmlns:a16="http://schemas.microsoft.com/office/drawing/2014/main" id="{5152D95D-382C-40F4-B611-09BC6921822D}"/>
            </a:ext>
          </a:extLst>
        </xdr:cNvPr>
        <xdr:cNvSpPr/>
      </xdr:nvSpPr>
      <xdr:spPr>
        <a:xfrm rot="19836309">
          <a:off x="105932815" y="530119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60</xdr:col>
      <xdr:colOff>1789640</xdr:colOff>
      <xdr:row>7</xdr:row>
      <xdr:rowOff>586318</xdr:rowOff>
    </xdr:from>
    <xdr:ext cx="5106526" cy="1595117"/>
    <xdr:sp macro="" textlink="">
      <xdr:nvSpPr>
        <xdr:cNvPr id="12" name="Rectangle 11">
          <a:extLst>
            <a:ext uri="{FF2B5EF4-FFF2-40B4-BE49-F238E27FC236}">
              <a16:creationId xmlns:a16="http://schemas.microsoft.com/office/drawing/2014/main" id="{C68F8D41-3639-405B-82DA-9672119C9FBD}"/>
            </a:ext>
          </a:extLst>
        </xdr:cNvPr>
        <xdr:cNvSpPr/>
      </xdr:nvSpPr>
      <xdr:spPr>
        <a:xfrm rot="19836309">
          <a:off x="119423390" y="527261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68</xdr:col>
      <xdr:colOff>134407</xdr:colOff>
      <xdr:row>7</xdr:row>
      <xdr:rowOff>594784</xdr:rowOff>
    </xdr:from>
    <xdr:ext cx="5106526" cy="1595117"/>
    <xdr:sp macro="" textlink="">
      <xdr:nvSpPr>
        <xdr:cNvPr id="13" name="Rectangle 12">
          <a:extLst>
            <a:ext uri="{FF2B5EF4-FFF2-40B4-BE49-F238E27FC236}">
              <a16:creationId xmlns:a16="http://schemas.microsoft.com/office/drawing/2014/main" id="{A39B66F5-0D6B-4DEC-A482-D6EAA48DC032}"/>
            </a:ext>
          </a:extLst>
        </xdr:cNvPr>
        <xdr:cNvSpPr/>
      </xdr:nvSpPr>
      <xdr:spPr>
        <a:xfrm rot="19836309">
          <a:off x="133236757" y="5281084"/>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73</xdr:col>
      <xdr:colOff>1164167</xdr:colOff>
      <xdr:row>7</xdr:row>
      <xdr:rowOff>558802</xdr:rowOff>
    </xdr:from>
    <xdr:ext cx="5106526" cy="1595117"/>
    <xdr:sp macro="" textlink="">
      <xdr:nvSpPr>
        <xdr:cNvPr id="14" name="Rectangle 13">
          <a:extLst>
            <a:ext uri="{FF2B5EF4-FFF2-40B4-BE49-F238E27FC236}">
              <a16:creationId xmlns:a16="http://schemas.microsoft.com/office/drawing/2014/main" id="{2E63EF5A-1F5A-445E-B2ED-2AE0A02E8707}"/>
            </a:ext>
          </a:extLst>
        </xdr:cNvPr>
        <xdr:cNvSpPr/>
      </xdr:nvSpPr>
      <xdr:spPr>
        <a:xfrm rot="19836309">
          <a:off x="143934392" y="5245102"/>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79</xdr:col>
      <xdr:colOff>1136650</xdr:colOff>
      <xdr:row>7</xdr:row>
      <xdr:rowOff>612776</xdr:rowOff>
    </xdr:from>
    <xdr:ext cx="5106526" cy="1595117"/>
    <xdr:sp macro="" textlink="">
      <xdr:nvSpPr>
        <xdr:cNvPr id="15" name="Rectangle 14">
          <a:extLst>
            <a:ext uri="{FF2B5EF4-FFF2-40B4-BE49-F238E27FC236}">
              <a16:creationId xmlns:a16="http://schemas.microsoft.com/office/drawing/2014/main" id="{AB1F2EBB-F126-4542-B302-9D4CC8F7B10E}"/>
            </a:ext>
          </a:extLst>
        </xdr:cNvPr>
        <xdr:cNvSpPr/>
      </xdr:nvSpPr>
      <xdr:spPr>
        <a:xfrm rot="19836309">
          <a:off x="155508325" y="5299076"/>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84666</xdr:colOff>
      <xdr:row>0</xdr:row>
      <xdr:rowOff>63500</xdr:rowOff>
    </xdr:from>
    <xdr:to>
      <xdr:col>0</xdr:col>
      <xdr:colOff>1693042</xdr:colOff>
      <xdr:row>2</xdr:row>
      <xdr:rowOff>98773</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 y="63500"/>
          <a:ext cx="1615996" cy="654821"/>
        </a:xfrm>
        <a:prstGeom prst="rect">
          <a:avLst/>
        </a:prstGeom>
      </xdr:spPr>
    </xdr:pic>
    <xdr:clientData/>
  </xdr:twoCellAnchor>
  <xdr:oneCellAnchor>
    <xdr:from>
      <xdr:col>0</xdr:col>
      <xdr:colOff>1576916</xdr:colOff>
      <xdr:row>7</xdr:row>
      <xdr:rowOff>677334</xdr:rowOff>
    </xdr:from>
    <xdr:ext cx="5106526" cy="1595117"/>
    <xdr:sp macro="" textlink="">
      <xdr:nvSpPr>
        <xdr:cNvPr id="3" name="Rectangle 2">
          <a:extLst>
            <a:ext uri="{FF2B5EF4-FFF2-40B4-BE49-F238E27FC236}">
              <a16:creationId xmlns:a16="http://schemas.microsoft.com/office/drawing/2014/main" id="{6D3DA19E-2B20-4ACA-BE97-4C4F68546038}"/>
            </a:ext>
          </a:extLst>
        </xdr:cNvPr>
        <xdr:cNvSpPr/>
      </xdr:nvSpPr>
      <xdr:spPr>
        <a:xfrm rot="19836309">
          <a:off x="1576916" y="2942167"/>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n%20Walling/Downloads/EXAMPLE-SSL-LUNA-OEM-New-App-Excel-Form_AF%20Edits%202023041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OVERVIEW"/>
      <sheetName val="Reported Performance Table"/>
      <sheetName val="Components"/>
      <sheetName val="Master List"/>
      <sheetName val="Internal Data"/>
      <sheetName val="Version History"/>
    </sheetNames>
    <sheetDataSet>
      <sheetData sheetId="0"/>
      <sheetData sheetId="1"/>
      <sheetData sheetId="2"/>
      <sheetData sheetId="3">
        <row r="11">
          <cell r="B11" t="str">
            <v>Outdoor Luminaires</v>
          </cell>
        </row>
        <row r="12">
          <cell r="B12" t="str">
            <v>Indoor Luminaires</v>
          </cell>
        </row>
        <row r="13">
          <cell r="B13" t="str">
            <v>Outdoor Retrofit Kit</v>
          </cell>
        </row>
        <row r="14">
          <cell r="B14" t="str">
            <v>Indoor Retrofit Kit</v>
          </cell>
        </row>
        <row r="15">
          <cell r="B15" t="str">
            <v>Linear Replacement Lamp</v>
          </cell>
        </row>
        <row r="16">
          <cell r="B16" t="str">
            <v>Mogul (E39) Screw-Base Replacements for HID Lamps</v>
          </cell>
        </row>
        <row r="17">
          <cell r="B17" t="str">
            <v>Four Pin-Base Replacement Lamps for CFLs</v>
          </cell>
        </row>
        <row r="20">
          <cell r="B20" t="str">
            <v>Low Output</v>
          </cell>
        </row>
        <row r="21">
          <cell r="B21" t="str">
            <v>Mid Output</v>
          </cell>
        </row>
        <row r="22">
          <cell r="B22" t="str">
            <v>High Output</v>
          </cell>
        </row>
        <row r="23">
          <cell r="B23" t="str">
            <v>Very High Output</v>
          </cell>
        </row>
        <row r="24">
          <cell r="B24" t="str">
            <v>Interior Directional</v>
          </cell>
        </row>
        <row r="25">
          <cell r="B25" t="str">
            <v>Case Lighting</v>
          </cell>
        </row>
        <row r="26">
          <cell r="B26" t="str">
            <v>Troffer</v>
          </cell>
        </row>
        <row r="27">
          <cell r="B27" t="str">
            <v>Linear Ambient</v>
          </cell>
        </row>
        <row r="28">
          <cell r="B28" t="str">
            <v>High-Bay</v>
          </cell>
        </row>
        <row r="29">
          <cell r="B29" t="str">
            <v>Low-Bay</v>
          </cell>
        </row>
        <row r="30">
          <cell r="B30" t="str">
            <v>T8 Four-Foot</v>
          </cell>
        </row>
        <row r="31">
          <cell r="B31" t="str">
            <v>T5 Four-Foot</v>
          </cell>
        </row>
        <row r="32">
          <cell r="B32" t="str">
            <v>T5HO Four-Foot</v>
          </cell>
        </row>
        <row r="33">
          <cell r="B33" t="str">
            <v>T8 Two-Foot</v>
          </cell>
        </row>
        <row r="34">
          <cell r="B34" t="str">
            <v>U-Bend Replacement Lamps</v>
          </cell>
        </row>
        <row r="35">
          <cell r="B35" t="str">
            <v>T8 Three-Foot</v>
          </cell>
        </row>
        <row r="36">
          <cell r="B36" t="str">
            <v>T8 Eight-Foot</v>
          </cell>
        </row>
        <row r="37">
          <cell r="B37" t="str">
            <v>Vertically-Mounted Lamps</v>
          </cell>
        </row>
        <row r="38">
          <cell r="B38" t="str">
            <v>Horizontally-Mounted Lamps</v>
          </cell>
        </row>
        <row r="39">
          <cell r="B39" t="str">
            <v>2G11 Base Replacement Lamps</v>
          </cell>
        </row>
        <row r="132">
          <cell r="B132" t="str">
            <v>Standard</v>
          </cell>
        </row>
        <row r="133">
          <cell r="B133" t="str">
            <v>Premium</v>
          </cell>
        </row>
        <row r="136">
          <cell r="B136">
            <v>2200</v>
          </cell>
        </row>
        <row r="137">
          <cell r="B137">
            <v>2300</v>
          </cell>
        </row>
        <row r="138">
          <cell r="B138">
            <v>2400</v>
          </cell>
        </row>
        <row r="139">
          <cell r="B139">
            <v>2500</v>
          </cell>
        </row>
        <row r="140">
          <cell r="B140">
            <v>2600</v>
          </cell>
        </row>
        <row r="141">
          <cell r="B141">
            <v>2700</v>
          </cell>
        </row>
        <row r="142">
          <cell r="B142">
            <v>2800</v>
          </cell>
        </row>
        <row r="143">
          <cell r="B143">
            <v>2900</v>
          </cell>
        </row>
        <row r="144">
          <cell r="B144">
            <v>3000</v>
          </cell>
        </row>
        <row r="145">
          <cell r="B145">
            <v>3100</v>
          </cell>
        </row>
        <row r="146">
          <cell r="B146">
            <v>3200</v>
          </cell>
        </row>
        <row r="147">
          <cell r="B147">
            <v>3300</v>
          </cell>
        </row>
        <row r="148">
          <cell r="B148">
            <v>3400</v>
          </cell>
        </row>
        <row r="149">
          <cell r="B149">
            <v>3500</v>
          </cell>
        </row>
        <row r="150">
          <cell r="B150">
            <v>3600</v>
          </cell>
        </row>
        <row r="151">
          <cell r="B151">
            <v>3700</v>
          </cell>
        </row>
        <row r="152">
          <cell r="B152">
            <v>3800</v>
          </cell>
        </row>
        <row r="153">
          <cell r="B153">
            <v>3900</v>
          </cell>
        </row>
        <row r="154">
          <cell r="B154">
            <v>4000</v>
          </cell>
        </row>
        <row r="155">
          <cell r="B155">
            <v>4100</v>
          </cell>
        </row>
        <row r="156">
          <cell r="B156">
            <v>4200</v>
          </cell>
        </row>
        <row r="157">
          <cell r="B157">
            <v>4300</v>
          </cell>
        </row>
        <row r="158">
          <cell r="B158">
            <v>4400</v>
          </cell>
        </row>
        <row r="159">
          <cell r="B159">
            <v>4500</v>
          </cell>
        </row>
        <row r="160">
          <cell r="B160">
            <v>4600</v>
          </cell>
        </row>
        <row r="161">
          <cell r="B161">
            <v>4700</v>
          </cell>
        </row>
        <row r="162">
          <cell r="B162">
            <v>4800</v>
          </cell>
        </row>
        <row r="163">
          <cell r="B163">
            <v>4900</v>
          </cell>
        </row>
        <row r="164">
          <cell r="B164">
            <v>5000</v>
          </cell>
        </row>
        <row r="165">
          <cell r="B165">
            <v>5100</v>
          </cell>
        </row>
        <row r="166">
          <cell r="B166">
            <v>5200</v>
          </cell>
        </row>
        <row r="167">
          <cell r="B167">
            <v>5300</v>
          </cell>
        </row>
        <row r="168">
          <cell r="B168">
            <v>5400</v>
          </cell>
        </row>
        <row r="169">
          <cell r="B169">
            <v>5500</v>
          </cell>
        </row>
        <row r="170">
          <cell r="B170">
            <v>5600</v>
          </cell>
        </row>
        <row r="171">
          <cell r="B171">
            <v>5700</v>
          </cell>
        </row>
        <row r="172">
          <cell r="B172">
            <v>5800</v>
          </cell>
        </row>
        <row r="173">
          <cell r="B173">
            <v>5900</v>
          </cell>
        </row>
        <row r="174">
          <cell r="B174">
            <v>6000</v>
          </cell>
        </row>
        <row r="175">
          <cell r="B175">
            <v>6100</v>
          </cell>
        </row>
        <row r="176">
          <cell r="B176">
            <v>6200</v>
          </cell>
        </row>
        <row r="177">
          <cell r="B177">
            <v>6300</v>
          </cell>
        </row>
        <row r="178">
          <cell r="B178">
            <v>6400</v>
          </cell>
        </row>
        <row r="179">
          <cell r="B179">
            <v>6500</v>
          </cell>
        </row>
        <row r="182">
          <cell r="B182">
            <v>1</v>
          </cell>
        </row>
        <row r="183">
          <cell r="B183">
            <v>2</v>
          </cell>
        </row>
        <row r="184">
          <cell r="B184">
            <v>3</v>
          </cell>
        </row>
        <row r="185">
          <cell r="B185">
            <v>4</v>
          </cell>
        </row>
        <row r="186">
          <cell r="B186">
            <v>5</v>
          </cell>
        </row>
        <row r="187">
          <cell r="B187">
            <v>6</v>
          </cell>
        </row>
        <row r="188">
          <cell r="B188">
            <v>7</v>
          </cell>
        </row>
        <row r="191">
          <cell r="B191" t="str">
            <v>10.0-12.9</v>
          </cell>
        </row>
        <row r="192">
          <cell r="B192" t="str">
            <v>13.0-15.9</v>
          </cell>
        </row>
        <row r="193">
          <cell r="B193" t="str">
            <v>16.0-18.9</v>
          </cell>
        </row>
        <row r="194">
          <cell r="B194" t="str">
            <v>19.0-21.9</v>
          </cell>
        </row>
        <row r="195">
          <cell r="B195" t="str">
            <v>22.0-24.9</v>
          </cell>
        </row>
        <row r="196">
          <cell r="B196" t="str">
            <v>25.0-27.9</v>
          </cell>
        </row>
        <row r="199">
          <cell r="B199">
            <v>0</v>
          </cell>
        </row>
        <row r="200">
          <cell r="B200">
            <v>1</v>
          </cell>
        </row>
        <row r="201">
          <cell r="B201">
            <v>2</v>
          </cell>
        </row>
        <row r="202">
          <cell r="B202">
            <v>3</v>
          </cell>
        </row>
        <row r="203">
          <cell r="B203">
            <v>4</v>
          </cell>
        </row>
        <row r="204">
          <cell r="B204">
            <v>5</v>
          </cell>
        </row>
        <row r="270">
          <cell r="B270" t="str">
            <v>Not Dimmable</v>
          </cell>
        </row>
        <row r="271">
          <cell r="B271" t="str">
            <v>Stepped Dimmable</v>
          </cell>
        </row>
        <row r="272">
          <cell r="B272" t="str">
            <v>Continuous Dimming above 10%</v>
          </cell>
        </row>
        <row r="273">
          <cell r="B273" t="str">
            <v>Continuous Dimming to 10% or below</v>
          </cell>
        </row>
        <row r="276">
          <cell r="B276" t="str">
            <v>No Wired Communication Protocol</v>
          </cell>
        </row>
        <row r="277">
          <cell r="B277" t="str">
            <v>0-10V Analog</v>
          </cell>
        </row>
        <row r="278">
          <cell r="B278" t="str">
            <v>DALI</v>
          </cell>
        </row>
        <row r="279">
          <cell r="B279" t="str">
            <v>DMX</v>
          </cell>
        </row>
        <row r="280">
          <cell r="B280" t="str">
            <v>Phase Cut</v>
          </cell>
        </row>
        <row r="281">
          <cell r="B281" t="str">
            <v>0-10V Analog; DALI</v>
          </cell>
        </row>
        <row r="282">
          <cell r="B282" t="str">
            <v>0-10V Analog; DMX</v>
          </cell>
        </row>
        <row r="283">
          <cell r="B283" t="str">
            <v>0-10V Analog; Phase Cut</v>
          </cell>
        </row>
        <row r="284">
          <cell r="B284" t="str">
            <v>DALI; DMX</v>
          </cell>
        </row>
        <row r="285">
          <cell r="B285" t="str">
            <v>DALI; Phase Cut</v>
          </cell>
        </row>
        <row r="286">
          <cell r="B286" t="str">
            <v>DMX; Phase Cut</v>
          </cell>
        </row>
        <row r="287">
          <cell r="B287" t="str">
            <v>0-10V Analog; DALI; DMX</v>
          </cell>
        </row>
        <row r="288">
          <cell r="B288" t="str">
            <v>0-10V Analog; DALI; Phase Cut</v>
          </cell>
        </row>
        <row r="289">
          <cell r="B289" t="str">
            <v>0-10V Analog; DMX; Phase Cut</v>
          </cell>
        </row>
        <row r="290">
          <cell r="B290" t="str">
            <v>DALI; DMX; Phase Cut</v>
          </cell>
        </row>
        <row r="291">
          <cell r="B291" t="str">
            <v>0-10V Analog; DALI; DMX; Phase Cut</v>
          </cell>
        </row>
        <row r="294">
          <cell r="B294" t="str">
            <v>No Wireless Communication Protocol</v>
          </cell>
        </row>
        <row r="295">
          <cell r="B295" t="str">
            <v>Zigbee</v>
          </cell>
        </row>
        <row r="296">
          <cell r="B296" t="str">
            <v>Bluetooth</v>
          </cell>
        </row>
        <row r="297">
          <cell r="B297" t="str">
            <v>WiFi</v>
          </cell>
        </row>
        <row r="298">
          <cell r="B298" t="str">
            <v>Zigbee; Bluetooth</v>
          </cell>
        </row>
        <row r="299">
          <cell r="B299" t="str">
            <v>Zigbee; WiFi</v>
          </cell>
        </row>
        <row r="300">
          <cell r="B300" t="str">
            <v>Bluetooth; WiFi</v>
          </cell>
        </row>
        <row r="301">
          <cell r="B301" t="str">
            <v>Zigbee; Bluetooth; WiFi</v>
          </cell>
        </row>
        <row r="304">
          <cell r="B304" t="str">
            <v>Yes</v>
          </cell>
        </row>
        <row r="305">
          <cell r="B305" t="str">
            <v>No</v>
          </cell>
        </row>
        <row r="308">
          <cell r="B308" t="str">
            <v>Integral FALD</v>
          </cell>
        </row>
        <row r="309">
          <cell r="B309" t="str">
            <v>Standard Component FALD</v>
          </cell>
        </row>
        <row r="310">
          <cell r="B310" t="str">
            <v>Integral and Standard Component FALD</v>
          </cell>
        </row>
        <row r="313">
          <cell r="B313" t="str">
            <v>Driver</v>
          </cell>
        </row>
        <row r="314">
          <cell r="B314" t="str">
            <v>LED</v>
          </cell>
        </row>
        <row r="317">
          <cell r="B317" t="str">
            <v>NEMA 5-pin</v>
          </cell>
        </row>
        <row r="318">
          <cell r="B318" t="str">
            <v>NEMA 7-pin</v>
          </cell>
        </row>
        <row r="319">
          <cell r="B319" t="str">
            <v>Zhaga Book 18</v>
          </cell>
        </row>
        <row r="320">
          <cell r="B320" t="str">
            <v>NEMA 5-pin, NEMA 7-Pin</v>
          </cell>
        </row>
        <row r="321">
          <cell r="B321" t="str">
            <v>NEMA 5-pin, Zhaga Book 18</v>
          </cell>
        </row>
        <row r="322">
          <cell r="B322" t="str">
            <v>NEMA 7-Pin, Zhaga Book 18</v>
          </cell>
        </row>
        <row r="323">
          <cell r="B323" t="str">
            <v>NEMA 5-pin, NEMA 7-Pin, Zhaga Book 18</v>
          </cell>
        </row>
      </sheetData>
      <sheetData sheetId="4"/>
      <sheetData sheetId="5"/>
    </sheetDataSet>
  </externalBook>
</externalLink>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573A-2D46-4ADC-BA46-DFEE4360FCDF}">
  <sheetPr>
    <tabColor rgb="FFFFC000"/>
  </sheetPr>
  <dimension ref="A1:CH20"/>
  <sheetViews>
    <sheetView tabSelected="1" zoomScaleNormal="100" workbookViewId="0">
      <selection activeCell="K17" sqref="K17"/>
    </sheetView>
  </sheetViews>
  <sheetFormatPr defaultColWidth="8.85546875" defaultRowHeight="15" x14ac:dyDescent="0.25"/>
  <cols>
    <col min="1" max="1" width="28.42578125" style="180" customWidth="1"/>
    <col min="2" max="2" width="2.7109375" style="180" customWidth="1"/>
    <col min="3" max="3" width="15.85546875" style="180" bestFit="1" customWidth="1"/>
    <col min="4" max="4" width="11.7109375" style="180" bestFit="1" customWidth="1"/>
    <col min="5" max="5" width="18.85546875" style="180" customWidth="1"/>
    <col min="6" max="6" width="1.85546875" style="180" customWidth="1"/>
    <col min="7" max="7" width="31.7109375" style="180" customWidth="1"/>
    <col min="8" max="8" width="2.140625" style="180" bestFit="1" customWidth="1"/>
    <col min="9" max="9" width="32.7109375" style="180" bestFit="1" customWidth="1"/>
    <col min="10" max="10" width="1.7109375" style="180" bestFit="1" customWidth="1"/>
    <col min="11" max="11" width="39.7109375" style="180" bestFit="1" customWidth="1"/>
    <col min="12" max="12" width="2.140625" style="180" bestFit="1" customWidth="1"/>
    <col min="13" max="13" width="31.140625" style="180" bestFit="1" customWidth="1"/>
    <col min="14" max="14" width="1.7109375" style="180" bestFit="1" customWidth="1"/>
    <col min="15" max="15" width="17.42578125" style="180" customWidth="1"/>
    <col min="16" max="16" width="1.28515625" style="180" customWidth="1"/>
    <col min="17" max="17" width="28.28515625" style="180" customWidth="1"/>
    <col min="18" max="18" width="2.28515625" style="180" customWidth="1"/>
    <col min="19" max="19" width="25.42578125" style="180" customWidth="1"/>
    <col min="20" max="20" width="2" style="180" customWidth="1"/>
    <col min="21" max="21" width="12.28515625" style="180" customWidth="1"/>
    <col min="22" max="22" width="1.7109375" style="180" customWidth="1"/>
    <col min="23" max="23" width="13.42578125" style="180" customWidth="1"/>
    <col min="24" max="16384" width="8.85546875" style="180"/>
  </cols>
  <sheetData>
    <row r="1" spans="1:86" s="3" customFormat="1" ht="84" customHeight="1" thickBot="1" x14ac:dyDescent="0.3">
      <c r="A1" s="189"/>
      <c r="B1" s="189"/>
      <c r="C1" s="190" t="s">
        <v>647</v>
      </c>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1"/>
      <c r="CF1" s="35"/>
      <c r="CG1"/>
      <c r="CH1"/>
    </row>
    <row r="2" spans="1:86" ht="15.75" thickBot="1" x14ac:dyDescent="0.3">
      <c r="A2" s="235"/>
      <c r="B2" s="235"/>
      <c r="C2" s="235"/>
      <c r="D2" s="235"/>
      <c r="E2" s="235"/>
      <c r="F2" s="235"/>
      <c r="G2" s="235"/>
      <c r="H2" s="235"/>
      <c r="I2" s="235"/>
      <c r="J2" s="235"/>
      <c r="K2" s="235"/>
      <c r="L2" s="235"/>
      <c r="M2" s="235"/>
      <c r="N2" s="235"/>
      <c r="O2" s="235"/>
      <c r="P2" s="235"/>
    </row>
    <row r="3" spans="1:86" ht="18" customHeight="1" thickBot="1" x14ac:dyDescent="0.3">
      <c r="A3" s="238" t="s">
        <v>648</v>
      </c>
      <c r="B3" s="239"/>
      <c r="C3" s="239"/>
      <c r="D3" s="239"/>
      <c r="E3" s="239"/>
      <c r="F3" s="239"/>
      <c r="G3" s="239"/>
      <c r="H3" s="239"/>
      <c r="I3" s="239"/>
      <c r="J3" s="239"/>
      <c r="K3" s="239"/>
      <c r="L3" s="239"/>
      <c r="M3" s="239"/>
      <c r="N3" s="239"/>
      <c r="O3" s="239"/>
      <c r="P3" s="240"/>
    </row>
    <row r="4" spans="1:86" x14ac:dyDescent="0.25">
      <c r="A4" s="236"/>
      <c r="B4" s="237"/>
      <c r="C4" s="237"/>
      <c r="D4" s="237"/>
      <c r="E4" s="237"/>
      <c r="F4" s="237"/>
      <c r="G4" s="237"/>
      <c r="H4" s="237"/>
      <c r="I4" s="237"/>
      <c r="J4" s="237"/>
      <c r="K4" s="237"/>
      <c r="L4" s="237"/>
      <c r="M4" s="237"/>
      <c r="N4" s="237"/>
      <c r="O4" s="237"/>
      <c r="P4" s="237"/>
    </row>
    <row r="5" spans="1:86" x14ac:dyDescent="0.25">
      <c r="A5" s="180" t="s">
        <v>649</v>
      </c>
      <c r="B5" s="180" t="s">
        <v>650</v>
      </c>
    </row>
    <row r="6" spans="1:86" x14ac:dyDescent="0.25">
      <c r="A6" s="180" t="s">
        <v>649</v>
      </c>
      <c r="B6" s="180" t="s">
        <v>651</v>
      </c>
    </row>
    <row r="7" spans="1:86" x14ac:dyDescent="0.25">
      <c r="A7" s="180" t="s">
        <v>649</v>
      </c>
      <c r="B7" s="180" t="s">
        <v>652</v>
      </c>
    </row>
    <row r="9" spans="1:86" x14ac:dyDescent="0.25">
      <c r="A9" s="66" t="s">
        <v>653</v>
      </c>
      <c r="B9" s="181" t="s">
        <v>654</v>
      </c>
      <c r="C9" s="66" t="s">
        <v>655</v>
      </c>
      <c r="D9" s="66" t="s">
        <v>620</v>
      </c>
      <c r="E9" s="66" t="s">
        <v>20</v>
      </c>
      <c r="F9" s="181" t="s">
        <v>654</v>
      </c>
      <c r="G9" s="66" t="s">
        <v>656</v>
      </c>
      <c r="H9" s="181" t="s">
        <v>654</v>
      </c>
      <c r="I9" s="66" t="s">
        <v>657</v>
      </c>
      <c r="J9" s="181" t="s">
        <v>658</v>
      </c>
      <c r="K9" s="66" t="s">
        <v>659</v>
      </c>
      <c r="L9" s="181" t="s">
        <v>654</v>
      </c>
      <c r="M9" s="66" t="s">
        <v>660</v>
      </c>
      <c r="N9" s="66" t="s">
        <v>658</v>
      </c>
      <c r="O9" s="66" t="s">
        <v>661</v>
      </c>
      <c r="P9" s="66" t="s">
        <v>658</v>
      </c>
      <c r="Q9" s="66" t="s">
        <v>662</v>
      </c>
    </row>
    <row r="10" spans="1:86" ht="22.35" customHeight="1" x14ac:dyDescent="0.25">
      <c r="A10" s="182" t="s">
        <v>663</v>
      </c>
      <c r="B10" s="182"/>
      <c r="C10" s="182" t="s">
        <v>664</v>
      </c>
      <c r="D10" s="183" t="s">
        <v>665</v>
      </c>
      <c r="E10" s="182" t="s">
        <v>666</v>
      </c>
      <c r="F10" s="184"/>
      <c r="G10" s="183" t="s">
        <v>667</v>
      </c>
      <c r="H10" s="182"/>
      <c r="I10" s="182" t="s">
        <v>668</v>
      </c>
      <c r="J10" s="182"/>
      <c r="K10" s="182" t="s">
        <v>669</v>
      </c>
      <c r="L10" s="182"/>
      <c r="M10" s="182" t="s">
        <v>670</v>
      </c>
      <c r="N10" s="182"/>
      <c r="O10" s="182" t="s">
        <v>671</v>
      </c>
      <c r="P10" s="182"/>
      <c r="Q10" s="185" t="s">
        <v>672</v>
      </c>
    </row>
    <row r="11" spans="1:86" ht="33.6" customHeight="1" x14ac:dyDescent="0.25">
      <c r="A11" s="183"/>
      <c r="B11" s="183"/>
      <c r="C11" s="183" t="s">
        <v>673</v>
      </c>
      <c r="D11" s="183" t="s">
        <v>674</v>
      </c>
      <c r="E11" s="183" t="s">
        <v>675</v>
      </c>
      <c r="F11" s="186"/>
      <c r="G11" s="183" t="s">
        <v>676</v>
      </c>
      <c r="H11" s="183"/>
      <c r="I11" s="183" t="s">
        <v>677</v>
      </c>
      <c r="J11" s="183"/>
      <c r="K11" s="183" t="s">
        <v>678</v>
      </c>
      <c r="L11" s="183"/>
      <c r="M11" s="187" t="s">
        <v>679</v>
      </c>
      <c r="N11" s="183"/>
      <c r="O11" s="183" t="s">
        <v>680</v>
      </c>
      <c r="P11" s="183"/>
      <c r="Q11" s="187" t="s">
        <v>681</v>
      </c>
    </row>
    <row r="12" spans="1:86" x14ac:dyDescent="0.25">
      <c r="A12" s="183"/>
      <c r="B12" s="183"/>
      <c r="C12" s="183"/>
      <c r="D12" s="183" t="s">
        <v>682</v>
      </c>
      <c r="E12" s="183" t="s">
        <v>683</v>
      </c>
      <c r="F12" s="186"/>
      <c r="G12" s="183" t="s">
        <v>684</v>
      </c>
      <c r="H12" s="183"/>
      <c r="I12" s="183" t="s">
        <v>685</v>
      </c>
      <c r="J12" s="183"/>
      <c r="K12" s="183" t="s">
        <v>686</v>
      </c>
      <c r="L12" s="183"/>
      <c r="M12" s="183" t="s">
        <v>687</v>
      </c>
      <c r="N12" s="183"/>
      <c r="O12" s="183" t="s">
        <v>688</v>
      </c>
      <c r="P12" s="183"/>
      <c r="Q12" s="183"/>
    </row>
    <row r="13" spans="1:86" x14ac:dyDescent="0.25">
      <c r="A13" s="183"/>
      <c r="B13" s="183"/>
      <c r="C13" s="183"/>
      <c r="D13" s="183" t="s">
        <v>689</v>
      </c>
      <c r="E13" s="183" t="s">
        <v>690</v>
      </c>
      <c r="F13" s="186"/>
      <c r="G13" s="180" t="s">
        <v>691</v>
      </c>
      <c r="H13" s="183"/>
      <c r="I13" s="183" t="s">
        <v>692</v>
      </c>
      <c r="J13" s="183"/>
      <c r="K13" s="183" t="s">
        <v>693</v>
      </c>
      <c r="L13" s="183"/>
      <c r="M13" s="183"/>
      <c r="N13" s="183"/>
      <c r="O13" s="183"/>
      <c r="P13" s="183"/>
      <c r="Q13" s="183"/>
    </row>
    <row r="14" spans="1:86" x14ac:dyDescent="0.25">
      <c r="A14" s="183"/>
      <c r="B14" s="183"/>
      <c r="C14" s="183"/>
      <c r="D14" s="183" t="s">
        <v>694</v>
      </c>
      <c r="E14" s="183" t="s">
        <v>695</v>
      </c>
      <c r="F14" s="186"/>
      <c r="G14" s="183" t="s">
        <v>696</v>
      </c>
      <c r="H14" s="183"/>
      <c r="I14" s="192" t="s">
        <v>697</v>
      </c>
      <c r="J14" s="183"/>
      <c r="K14" s="183" t="s">
        <v>698</v>
      </c>
      <c r="L14" s="183"/>
      <c r="M14" s="183"/>
      <c r="N14" s="183"/>
      <c r="O14" s="183"/>
      <c r="P14" s="183"/>
      <c r="Q14" s="183"/>
    </row>
    <row r="15" spans="1:86" ht="30" x14ac:dyDescent="0.25">
      <c r="A15" s="183"/>
      <c r="B15" s="183"/>
      <c r="C15" s="183"/>
      <c r="D15" s="183"/>
      <c r="E15" s="183"/>
      <c r="F15" s="183"/>
      <c r="H15" s="183"/>
      <c r="I15" s="192"/>
      <c r="J15" s="183"/>
      <c r="K15" s="187" t="s">
        <v>699</v>
      </c>
      <c r="L15" s="183"/>
      <c r="M15" s="183"/>
      <c r="N15" s="183"/>
      <c r="O15" s="183"/>
      <c r="P15" s="183"/>
      <c r="Q15" s="183"/>
    </row>
    <row r="16" spans="1:86" x14ac:dyDescent="0.25">
      <c r="A16" s="183"/>
      <c r="B16" s="183"/>
      <c r="C16" s="183"/>
      <c r="D16" s="183"/>
      <c r="E16" s="183"/>
      <c r="F16" s="183"/>
      <c r="G16" s="183"/>
      <c r="H16" s="183"/>
      <c r="I16" s="192"/>
      <c r="J16" s="183"/>
      <c r="K16" s="187" t="s">
        <v>700</v>
      </c>
      <c r="L16" s="183"/>
      <c r="M16" s="183"/>
      <c r="N16" s="183"/>
      <c r="O16" s="183"/>
      <c r="P16" s="183"/>
      <c r="Q16" s="183"/>
    </row>
    <row r="17" spans="1:17" x14ac:dyDescent="0.25">
      <c r="A17" s="72"/>
      <c r="B17" s="72"/>
      <c r="C17" s="72"/>
      <c r="D17" s="72"/>
      <c r="E17" s="72"/>
      <c r="F17" s="72"/>
      <c r="G17" s="72"/>
      <c r="H17" s="72"/>
      <c r="I17" s="193"/>
      <c r="J17" s="72"/>
      <c r="K17" s="72" t="s">
        <v>701</v>
      </c>
      <c r="L17" s="72"/>
      <c r="M17" s="72"/>
      <c r="N17" s="72"/>
      <c r="O17" s="72"/>
      <c r="P17" s="72"/>
      <c r="Q17" s="72"/>
    </row>
    <row r="20" spans="1:17" x14ac:dyDescent="0.25">
      <c r="A20" s="188"/>
    </row>
  </sheetData>
  <sheetProtection sheet="1" objects="1" scenarios="1"/>
  <mergeCells count="6">
    <mergeCell ref="A1:B1"/>
    <mergeCell ref="C1:CE1"/>
    <mergeCell ref="I14:I17"/>
    <mergeCell ref="A3:P3"/>
    <mergeCell ref="A2:P2"/>
    <mergeCell ref="A4: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Q2000"/>
  <sheetViews>
    <sheetView zoomScaleNormal="100" workbookViewId="0">
      <selection activeCell="W11" sqref="W11"/>
    </sheetView>
  </sheetViews>
  <sheetFormatPr defaultColWidth="9.28515625" defaultRowHeight="15" x14ac:dyDescent="0.25"/>
  <cols>
    <col min="1" max="1" width="30.7109375" style="36" customWidth="1"/>
    <col min="2" max="2" width="54" style="36" customWidth="1"/>
    <col min="3" max="3" width="28.7109375" style="78" customWidth="1"/>
    <col min="4" max="4" width="74.85546875" style="78" customWidth="1"/>
    <col min="5" max="5" width="26.42578125" style="78" customWidth="1"/>
    <col min="6" max="6" width="21.7109375" style="78" customWidth="1"/>
    <col min="7" max="7" width="21.42578125" style="131" customWidth="1"/>
    <col min="8" max="8" width="21" style="133" customWidth="1"/>
    <col min="9" max="9" width="49.7109375" style="79" customWidth="1"/>
    <col min="10" max="10" width="27.42578125" style="78" customWidth="1"/>
    <col min="11" max="11" width="20.7109375" style="131" bestFit="1" customWidth="1"/>
    <col min="12" max="12" width="26" style="80" bestFit="1" customWidth="1"/>
    <col min="13" max="13" width="21.42578125" style="80" customWidth="1"/>
    <col min="14" max="14" width="17.7109375" style="80" customWidth="1"/>
    <col min="15" max="15" width="19.7109375" style="81" customWidth="1"/>
    <col min="16" max="16" width="17.28515625" style="82" customWidth="1"/>
    <col min="17" max="17" width="20.42578125" style="79" customWidth="1"/>
    <col min="18" max="21" width="21.7109375" style="79" customWidth="1"/>
    <col min="22" max="22" width="21.7109375" style="81" customWidth="1"/>
    <col min="23" max="23" width="31.28515625" style="81" customWidth="1"/>
    <col min="24" max="24" width="34.28515625" style="81" customWidth="1"/>
    <col min="25" max="25" width="29.28515625" style="78" customWidth="1"/>
    <col min="26" max="26" width="30.42578125" style="78" customWidth="1"/>
    <col min="27" max="31" width="27" style="78" customWidth="1"/>
    <col min="32" max="32" width="68.7109375" style="78" customWidth="1"/>
    <col min="33" max="33" width="38.28515625" style="78" customWidth="1"/>
    <col min="34" max="34" width="34.42578125" style="78" customWidth="1"/>
    <col min="35" max="35" width="31" style="78" customWidth="1"/>
    <col min="36" max="36" width="32.7109375" style="78" customWidth="1"/>
    <col min="37" max="37" width="29" style="78" customWidth="1"/>
    <col min="38" max="38" width="34.7109375" style="78" customWidth="1"/>
    <col min="39" max="39" width="29" style="78" customWidth="1"/>
    <col min="40" max="40" width="29" style="79" customWidth="1"/>
    <col min="41" max="41" width="26.42578125" style="131" customWidth="1"/>
    <col min="42" max="42" width="25.42578125" style="79" customWidth="1"/>
    <col min="43" max="44" width="34.28515625" style="78" customWidth="1"/>
    <col min="45" max="45" width="25" style="78" customWidth="1"/>
    <col min="46" max="46" width="25.42578125" style="78" bestFit="1" customWidth="1"/>
    <col min="47" max="47" width="25.7109375" style="78" customWidth="1"/>
    <col min="48" max="48" width="24.7109375" style="79" customWidth="1"/>
    <col min="49" max="82" width="29" style="131" customWidth="1"/>
    <col min="83" max="83" width="29.42578125" style="131" customWidth="1"/>
    <col min="84" max="87" width="9.28515625" customWidth="1"/>
    <col min="88" max="16384" width="9.28515625" style="3"/>
  </cols>
  <sheetData>
    <row r="1" spans="1:329" ht="84" customHeight="1" thickBot="1" x14ac:dyDescent="0.3">
      <c r="A1" s="241"/>
      <c r="B1" s="220" t="s">
        <v>702</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42"/>
    </row>
    <row r="2" spans="1:329" ht="81" customHeight="1" thickBot="1" x14ac:dyDescent="0.3">
      <c r="A2" s="196" t="s">
        <v>724</v>
      </c>
      <c r="B2" s="197"/>
      <c r="C2" s="197"/>
      <c r="D2" s="197"/>
      <c r="E2" s="197"/>
      <c r="F2" s="197"/>
      <c r="G2" s="197"/>
      <c r="H2" s="198"/>
      <c r="I2" s="29"/>
      <c r="J2" s="11"/>
      <c r="K2" s="121"/>
      <c r="L2" s="30"/>
      <c r="M2" s="30"/>
      <c r="N2" s="30"/>
      <c r="O2" s="19"/>
      <c r="P2" s="22"/>
      <c r="Q2" s="29"/>
      <c r="R2" s="29"/>
      <c r="S2" s="29"/>
      <c r="T2" s="29"/>
      <c r="U2" s="29"/>
      <c r="V2" s="19"/>
      <c r="W2" s="19"/>
      <c r="X2" s="19"/>
      <c r="Y2" s="11"/>
      <c r="Z2" s="11"/>
      <c r="AA2" s="11"/>
      <c r="AB2" s="11"/>
      <c r="AC2" s="11"/>
      <c r="AD2" s="11"/>
      <c r="AE2" s="11"/>
      <c r="AF2" s="11"/>
      <c r="AG2" s="11"/>
      <c r="AH2" s="11"/>
      <c r="AI2" s="11"/>
      <c r="AJ2" s="11"/>
      <c r="AK2" s="11"/>
      <c r="AL2" s="11"/>
      <c r="AM2" s="11"/>
      <c r="AN2" s="29"/>
      <c r="AO2" s="121"/>
      <c r="AP2" s="29"/>
      <c r="AQ2" s="11"/>
      <c r="AR2" s="11"/>
      <c r="AS2" s="11"/>
      <c r="AT2" s="11"/>
      <c r="AU2" s="10"/>
      <c r="AV2" s="33"/>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5"/>
    </row>
    <row r="3" spans="1:329" s="153" customFormat="1" ht="39.6" customHeight="1" thickBot="1" x14ac:dyDescent="0.3">
      <c r="A3" s="140"/>
      <c r="B3" s="140"/>
      <c r="C3" s="140"/>
      <c r="D3" s="140"/>
      <c r="E3" s="140"/>
      <c r="F3" s="140"/>
      <c r="G3" s="140"/>
      <c r="H3" s="140"/>
      <c r="I3" s="141"/>
      <c r="J3" s="142"/>
      <c r="K3" s="143"/>
      <c r="L3" s="144"/>
      <c r="M3" s="144"/>
      <c r="N3" s="145"/>
      <c r="O3" s="146"/>
      <c r="P3" s="147"/>
      <c r="Q3" s="141"/>
      <c r="R3" s="141"/>
      <c r="S3" s="141"/>
      <c r="T3" s="141"/>
      <c r="U3" s="141"/>
      <c r="V3" s="146"/>
      <c r="W3" s="146"/>
      <c r="X3" s="146"/>
      <c r="Y3" s="142"/>
      <c r="Z3" s="142"/>
      <c r="AA3" s="142"/>
      <c r="AB3" s="142"/>
      <c r="AC3" s="142"/>
      <c r="AD3" s="142"/>
      <c r="AE3" s="142"/>
      <c r="AF3" s="142"/>
      <c r="AG3" s="142"/>
      <c r="AH3" s="142"/>
      <c r="AI3" s="142"/>
      <c r="AJ3" s="142"/>
      <c r="AK3" s="142"/>
      <c r="AL3" s="142"/>
      <c r="AM3" s="142"/>
      <c r="AN3" s="141"/>
      <c r="AO3" s="143"/>
      <c r="AP3" s="141"/>
      <c r="AQ3" s="142"/>
      <c r="AR3" s="142"/>
      <c r="AS3" s="142"/>
      <c r="AT3" s="142"/>
      <c r="AU3" s="148"/>
      <c r="AV3" s="149"/>
      <c r="AW3" s="150"/>
      <c r="AX3" s="150"/>
      <c r="AY3" s="205" t="s">
        <v>0</v>
      </c>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7"/>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row>
    <row r="4" spans="1:329" s="153" customFormat="1" ht="42.6" customHeight="1" thickBot="1" x14ac:dyDescent="0.3">
      <c r="A4" s="140"/>
      <c r="B4" s="140"/>
      <c r="C4" s="140"/>
      <c r="D4" s="140"/>
      <c r="E4" s="140"/>
      <c r="F4" s="140"/>
      <c r="G4" s="140"/>
      <c r="H4" s="140"/>
      <c r="I4" s="141"/>
      <c r="J4" s="142"/>
      <c r="K4" s="143"/>
      <c r="L4" s="154"/>
      <c r="M4" s="154"/>
      <c r="N4" s="145"/>
      <c r="O4" s="146"/>
      <c r="P4" s="147"/>
      <c r="Q4" s="141"/>
      <c r="R4" s="141"/>
      <c r="S4" s="141"/>
      <c r="T4" s="141"/>
      <c r="U4" s="141"/>
      <c r="V4" s="146"/>
      <c r="W4" s="146"/>
      <c r="X4" s="146"/>
      <c r="Y4" s="142"/>
      <c r="Z4" s="142"/>
      <c r="AA4" s="142"/>
      <c r="AB4" s="142"/>
      <c r="AC4" s="142"/>
      <c r="AD4" s="142"/>
      <c r="AE4" s="142"/>
      <c r="AF4" s="142"/>
      <c r="AG4" s="142"/>
      <c r="AH4" s="142"/>
      <c r="AI4" s="142"/>
      <c r="AJ4" s="142"/>
      <c r="AK4" s="142"/>
      <c r="AL4" s="142"/>
      <c r="AM4" s="142"/>
      <c r="AN4" s="141"/>
      <c r="AO4" s="143"/>
      <c r="AP4" s="141"/>
      <c r="AQ4" s="142"/>
      <c r="AR4" s="142"/>
      <c r="AS4" s="142"/>
      <c r="AT4" s="142"/>
      <c r="AU4" s="148"/>
      <c r="AV4" s="149"/>
      <c r="AW4" s="150"/>
      <c r="AX4" s="150"/>
      <c r="AY4" s="199" t="s">
        <v>1</v>
      </c>
      <c r="AZ4" s="208"/>
      <c r="BA4" s="200"/>
      <c r="BB4" s="199" t="s">
        <v>2</v>
      </c>
      <c r="BC4" s="200"/>
      <c r="BD4" s="201" t="s">
        <v>638</v>
      </c>
      <c r="BE4" s="202"/>
      <c r="BF4" s="202"/>
      <c r="BG4" s="202"/>
      <c r="BH4" s="203"/>
      <c r="BI4" s="203"/>
      <c r="BJ4" s="203"/>
      <c r="BK4" s="203"/>
      <c r="BL4" s="203"/>
      <c r="BM4" s="204"/>
      <c r="BN4" s="201" t="s">
        <v>639</v>
      </c>
      <c r="BO4" s="203"/>
      <c r="BP4" s="203"/>
      <c r="BQ4" s="203"/>
      <c r="BR4" s="203"/>
      <c r="BS4" s="203"/>
      <c r="BT4" s="204"/>
      <c r="BU4" s="201" t="s">
        <v>640</v>
      </c>
      <c r="BV4" s="203"/>
      <c r="BW4" s="203"/>
      <c r="BX4" s="203"/>
      <c r="BY4" s="203"/>
      <c r="BZ4" s="203"/>
      <c r="CA4" s="203"/>
      <c r="CB4" s="203"/>
      <c r="CC4" s="203"/>
      <c r="CD4" s="203"/>
      <c r="CE4" s="204"/>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row>
    <row r="5" spans="1:329" ht="123" customHeight="1" thickBot="1" x14ac:dyDescent="0.3">
      <c r="A5" s="110" t="str">
        <f>IFERROR(LEFT('Internal Data'!B2,LEN('Internal Data'!B2)-2),"")</f>
        <v/>
      </c>
      <c r="B5" s="111" t="str" cm="1">
        <f t="array" ref="B5">IF(COUNTA(B10:B2000)&lt;&gt;SUMPRODUCT(COUNTIF(B10:B2000,Category)),"A value entered for Category is not correct. Please verify each Category entered matches a value in the drop down list","")</f>
        <v/>
      </c>
      <c r="C5" s="112" t="str" cm="1">
        <f t="array" ref="C5">IF(COUNTA(C10:C2000)&lt;&gt;SUMPRODUCT(COUNTIF(C10:C2000,General_Application)),"A value entered for General Application is not correct. Please verify each General Application entered matches a value in the drop down list","")</f>
        <v/>
      </c>
      <c r="D5" s="111" t="str" cm="1">
        <f t="array" ref="D5">IF(COUNTA(D10:D2000)&lt;&gt;SUMPRODUCT(COUNTIF(D10:D2000,'Master List'!$B$42:$B$129)),"A value entered for PUD is not correct. Please verify each PUD entered matches a value in the drop down list","")</f>
        <v/>
      </c>
      <c r="E5" s="177" t="str">
        <f>IF(COUNTIF($E$10:$E$2000,"Yes")&gt;=1,HYPERLINK("http://www.designlights.org/our-work/luna/technical-requirements/luna-v1-0/","LUNA V1.0 Technical Requirements"),"")</f>
        <v>LUNA V1.0 Technical Requirements</v>
      </c>
      <c r="F5" s="112"/>
      <c r="G5" s="122" t="str">
        <f>IF(COUNTIF($D$10:$D$2000,"Replacement Lamps (Plug and Play) (UL Type A)")&gt;0, "Make sure to ignore this column if you are submitting a UL Type A product!","")</f>
        <v/>
      </c>
      <c r="H5" s="122" t="str">
        <f>IF(COUNTIF($D$10:$D$2000,"Replacement Lamps (Plug and Play) (UL Type A)")&gt;0, "Make sure to ignore this column if you are submitting a UL Type A product!","")</f>
        <v/>
      </c>
      <c r="I5" s="113" t="str">
        <f>IF(COUNTIF(E:E,"Yes")&gt;0,'Master List'!B327,"")</f>
        <v>Please ensure that mounting structures are present as either an option or accessory within the model number field.</v>
      </c>
      <c r="J5" s="112" t="s">
        <v>3</v>
      </c>
      <c r="K5" s="122"/>
      <c r="L5" s="114"/>
      <c r="M5" s="114"/>
      <c r="N5" s="115" t="str">
        <f>IF(COUNTIF($D$10:$D$2000,"Replacement Lamps (Plug and Play) (UL Type A)")+COUNTIF($D$10:$D$2000,"Dual Mode Internal Driver (UL Type A and Type B)")&gt;0,"Please ensure the wattage accounts for ballast losses.","")</f>
        <v/>
      </c>
      <c r="O5" s="116" t="s">
        <v>4</v>
      </c>
      <c r="P5" s="117"/>
      <c r="Q5" s="112" t="str">
        <f>IF(COUNTIF($E$10:$E$2000,"Yes")=0,"","LUNA V1.0 requirements only allow for CCTs between 2200K - 3000K.")</f>
        <v>LUNA V1.0 requirements only allow for CCTs between 2200K - 3000K.</v>
      </c>
      <c r="R5" s="113"/>
      <c r="S5" s="113"/>
      <c r="T5" s="113"/>
      <c r="U5" s="113"/>
      <c r="V5" s="116" t="s">
        <v>5</v>
      </c>
      <c r="W5" s="116" t="s">
        <v>6</v>
      </c>
      <c r="X5" s="116" t="s">
        <v>6</v>
      </c>
      <c r="Y5" s="112"/>
      <c r="Z5" s="112"/>
      <c r="AA5" s="112" t="s">
        <v>7</v>
      </c>
      <c r="AB5" s="112"/>
      <c r="AC5" s="112" t="str">
        <f>IF(COUNTIF($E:$E,"Yes")&gt;0,"LUNA V1.0 requirements have restrictions on U Ratings that are specific to each eliginle PUD, per Table 6 in the TR.","")</f>
        <v>LUNA V1.0 requirements have restrictions on U Ratings that are specific to each eliginle PUD, per Table 6 in the TR.</v>
      </c>
      <c r="AD5" s="112"/>
      <c r="AE5" s="112"/>
      <c r="AF5" s="112" t="str">
        <f>IF(COUNTIF($E:$E,"Yes")&gt;0,"Please ensure the selection in this column is specific to the model number in each row.","To view this dropdown select product category and general application.")</f>
        <v>Please ensure the selection in this column is specific to the model number in each row.</v>
      </c>
      <c r="AG5" s="112" t="str">
        <f>IF(COUNTIF($E:$E,"Yes")&gt;0,"Please ensure the selection in this column is specific to the model number in each row.","To view this dropdown select product category and general application.")</f>
        <v>Please ensure the selection in this column is specific to the model number in each row.</v>
      </c>
      <c r="AH5" s="112"/>
      <c r="AI5" s="112" t="str">
        <f>IF(COUNTIF($E:$E,"Yes")&gt;0,"LUNA V1.0 requires that eligible PUDs dim to at least 20% of maximum power unless they are specialty hazardous PUDs.","")</f>
        <v>LUNA V1.0 requires that eligible PUDs dim to at least 20% of maximum power unless they are specialty hazardous PUDs.</v>
      </c>
      <c r="AJ5" s="112" t="str">
        <f>IF(COUNTIF($E:$E,"Yes")&gt;0,"Please ensure the selection in this column is specific to the model number in each row.","Please select 'No Wired Communication Protocol' if only submitting products with 'Other Wired Communication Protocol'")</f>
        <v>Please ensure the selection in this column is specific to the model number in each row.</v>
      </c>
      <c r="AK5" s="112"/>
      <c r="AL5" s="112" t="str">
        <f>IF(COUNTIF($E:$E,"Yes")&gt;0,"Please ensure the selection in this column is specific to the model number in each row.","Please select 'No Wireless Communication Protocol' if only submitting products with 'Other Wireless Communication Protocol'")</f>
        <v>Please ensure the selection in this column is specific to the model number in each row.</v>
      </c>
      <c r="AM5" s="112"/>
      <c r="AN5" s="113"/>
      <c r="AO5" s="122" t="str">
        <f>IF(COUNTIFS($AN$10:$AN$2000,"YES",$AO$10:$AO$2000,"")&gt;0,"Make sure to fill out this column if your product is capable of Field Adjustable Light Output!",IF(COUNTIFS($AI$10:$AI$2000,"Stepped Dimmable",$AO$10:$AO$2000,"")&gt;0,"Make sure to fill out this column if your product is capable of Dimming!",IF(COUNTIFS($AI$10:$AI$2000,"Continuous Dimming above 10%",$AO$10:$AO$2000,"")&gt;0,"Make sure to fill out this column if your product is capable of Dimming!",IF(COUNTIFS($AI$10:$AI$2000,"Continuous Dimming to 10% or below",$AO$10:$AO$2000,"")&gt;0,"Make sure to fill out this column if your product is capable of Dimming!",""))))</f>
        <v/>
      </c>
      <c r="AP5" s="113" t="str">
        <f>IF(COUNTIFS($AN$10:$AN$2000,"YES",$AP$10:$AP$2000,"")&gt;0,"Make sure to fill out this column if your product is capable of Field Adjustable Light Output!",IF(COUNTIFS($AI$10:$AI$2000,"Stepped Dimmable",$AP$10:$AP$2000,"")&gt;0,"Make sure to fill out this column if your product is capable of Dimming!",IF(COUNTIFS($AI$10:$AI$2000,"Continuous Dimmable &gt;10%",$AP$10:$AP$2000,"")&gt;0,"Make sure to fill out this column if your product is capable of Dimming!",IF(COUNTIFS($AI$10:$AI$2000,"Continuous Dimmable &lt;10%",$AP$10:$AP$2000,"")&gt;0,"Make sure to fill out this column if your product is capable of Dimming!",""))))</f>
        <v/>
      </c>
      <c r="AQ5" s="112"/>
      <c r="AR5" s="112" t="str">
        <f>IF(COUNTIF(E:E,"Yes")&gt;0,"In LUNA V1.0, Outdoor Pole/Arm-Mounted Area/Roadway/Decorative and Hazardous Area Lighting Luminaires may tilt +/- 10 degrees. This must be noted in your spec sheet and is NOT considered Field-Adjustable Light Distribution.","")</f>
        <v>In LUNA V1.0, Outdoor Pole/Arm-Mounted Area/Roadway/Decorative and Hazardous Area Lighting Luminaires may tilt +/- 10 degrees. This must be noted in your spec sheet and is NOT considered Field-Adjustable Light Distribution.</v>
      </c>
      <c r="AS5" s="112"/>
      <c r="AT5" s="112"/>
      <c r="AU5" s="194" t="str">
        <f>IF(COUNTIF($E$10:$E$2000,"Yes")=0,"","PLEASE NOTE that under LUNA V1.0 requirements, 3000K is the maximum allowable CCT, including for white-tunable products.")</f>
        <v>PLEASE NOTE that under LUNA V1.0 requirements, 3000K is the maximum allowable CCT, including for white-tunable products.</v>
      </c>
      <c r="AV5" s="194"/>
      <c r="AW5" s="194"/>
      <c r="AX5" s="195"/>
      <c r="AY5" s="209" t="s">
        <v>645</v>
      </c>
      <c r="AZ5" s="210"/>
      <c r="BA5" s="211"/>
      <c r="BB5" s="178" t="s">
        <v>645</v>
      </c>
      <c r="BC5" s="176" t="s">
        <v>646</v>
      </c>
      <c r="BD5" s="170" t="s">
        <v>612</v>
      </c>
      <c r="BE5" s="209" t="str">
        <f>IF(COUNTIF('Internal Data'!Q10:Q2000,"Yes")&gt;0,"Please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F5" s="210"/>
      <c r="BG5" s="211"/>
      <c r="BH5" s="209" t="s">
        <v>645</v>
      </c>
      <c r="BI5" s="210"/>
      <c r="BJ5" s="210"/>
      <c r="BK5" s="210"/>
      <c r="BL5" s="212"/>
      <c r="BM5" s="155" t="s">
        <v>8</v>
      </c>
      <c r="BN5" s="209" t="s">
        <v>645</v>
      </c>
      <c r="BO5" s="210"/>
      <c r="BP5" s="210"/>
      <c r="BQ5" s="210"/>
      <c r="BR5" s="210"/>
      <c r="BS5" s="212"/>
      <c r="BT5" s="155" t="s">
        <v>9</v>
      </c>
      <c r="BU5" s="209" t="s">
        <v>645</v>
      </c>
      <c r="BV5" s="210"/>
      <c r="BW5" s="210"/>
      <c r="BX5" s="210"/>
      <c r="BY5" s="210"/>
      <c r="BZ5" s="210"/>
      <c r="CA5" s="210"/>
      <c r="CB5" s="210"/>
      <c r="CC5" s="210"/>
      <c r="CD5" s="212"/>
      <c r="CE5" s="155" t="s">
        <v>10</v>
      </c>
      <c r="CF5" s="3"/>
      <c r="CG5" s="3"/>
      <c r="CH5" s="3"/>
      <c r="CI5" s="3"/>
    </row>
    <row r="6" spans="1:329" ht="29.85" hidden="1" customHeight="1" thickBot="1" x14ac:dyDescent="0.3">
      <c r="A6" s="14" t="s">
        <v>608</v>
      </c>
      <c r="B6" s="14"/>
      <c r="C6" s="15"/>
      <c r="D6" s="14"/>
      <c r="E6" s="14"/>
      <c r="F6" s="15"/>
      <c r="G6" s="123"/>
      <c r="H6" s="123"/>
      <c r="I6" s="25"/>
      <c r="J6" s="15"/>
      <c r="K6" s="123"/>
      <c r="L6" s="31"/>
      <c r="M6" s="31"/>
      <c r="N6" s="34"/>
      <c r="O6" s="20"/>
      <c r="P6" s="23"/>
      <c r="Q6" s="25"/>
      <c r="R6" s="25"/>
      <c r="S6" s="25"/>
      <c r="T6" s="25"/>
      <c r="U6" s="25"/>
      <c r="V6" s="20"/>
      <c r="W6" s="20"/>
      <c r="X6" s="20"/>
      <c r="Y6" s="15"/>
      <c r="Z6" s="15"/>
      <c r="AA6" s="15"/>
      <c r="AB6" s="15"/>
      <c r="AC6" s="15"/>
      <c r="AD6" s="15"/>
      <c r="AE6" s="15"/>
      <c r="AF6" s="15"/>
      <c r="AG6" s="15"/>
      <c r="AH6" s="15"/>
      <c r="AI6" s="15"/>
      <c r="AJ6" s="15"/>
      <c r="AK6" s="15"/>
      <c r="AL6" s="15"/>
      <c r="AM6" s="15"/>
      <c r="AN6" s="25"/>
      <c r="AO6" s="123"/>
      <c r="AP6" s="25"/>
      <c r="AQ6" s="15"/>
      <c r="AR6" s="15"/>
      <c r="AS6" s="15"/>
      <c r="AT6" s="15"/>
      <c r="AU6" s="15"/>
      <c r="AV6" s="25"/>
      <c r="AW6" s="123"/>
      <c r="AX6" s="123"/>
      <c r="AY6" s="123"/>
      <c r="AZ6" s="123"/>
      <c r="BA6" s="123"/>
      <c r="BB6" s="123"/>
      <c r="BC6" s="123"/>
      <c r="BD6" s="123"/>
      <c r="BE6" s="171"/>
      <c r="BF6" s="171"/>
      <c r="BG6" s="171"/>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36"/>
      <c r="CF6" s="3"/>
      <c r="CG6" s="3"/>
      <c r="CH6" s="3"/>
      <c r="CI6" s="3"/>
    </row>
    <row r="7" spans="1:329" ht="2.25" hidden="1" customHeight="1" thickBot="1" x14ac:dyDescent="0.3">
      <c r="A7" s="14"/>
      <c r="B7" s="14"/>
      <c r="C7" s="15"/>
      <c r="D7" s="14"/>
      <c r="E7" s="14"/>
      <c r="F7" s="15"/>
      <c r="G7" s="123"/>
      <c r="H7" s="123"/>
      <c r="I7" s="25"/>
      <c r="J7" s="15"/>
      <c r="K7" s="123"/>
      <c r="L7" s="31"/>
      <c r="M7" s="31"/>
      <c r="N7" s="34"/>
      <c r="O7" s="20"/>
      <c r="P7" s="23"/>
      <c r="Q7" s="25"/>
      <c r="R7" s="25"/>
      <c r="S7" s="25"/>
      <c r="T7" s="25"/>
      <c r="U7" s="25"/>
      <c r="V7" s="20"/>
      <c r="W7" s="20"/>
      <c r="X7" s="20"/>
      <c r="Y7" s="15"/>
      <c r="Z7" s="15"/>
      <c r="AA7" s="15"/>
      <c r="AB7" s="15"/>
      <c r="AC7" s="15"/>
      <c r="AD7" s="15"/>
      <c r="AE7" s="15"/>
      <c r="AF7" s="15"/>
      <c r="AG7" s="15"/>
      <c r="AH7" s="15"/>
      <c r="AI7" s="15"/>
      <c r="AJ7" s="15"/>
      <c r="AK7" s="15"/>
      <c r="AL7" s="15"/>
      <c r="AM7" s="15"/>
      <c r="AN7" s="25"/>
      <c r="AO7" s="123"/>
      <c r="AP7" s="25"/>
      <c r="AQ7" s="15"/>
      <c r="AR7" s="15"/>
      <c r="AS7" s="15"/>
      <c r="AT7" s="15"/>
      <c r="AU7" s="15"/>
      <c r="AV7" s="25"/>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36"/>
      <c r="CF7" s="3"/>
      <c r="CG7" s="3"/>
      <c r="CH7" s="3"/>
      <c r="CI7" s="3"/>
    </row>
    <row r="8" spans="1:329" ht="68.25" customHeight="1" thickBot="1" x14ac:dyDescent="0.3">
      <c r="A8" s="12" t="s">
        <v>11</v>
      </c>
      <c r="B8" s="12" t="s">
        <v>12</v>
      </c>
      <c r="C8" s="12" t="s">
        <v>13</v>
      </c>
      <c r="D8" s="13" t="s">
        <v>14</v>
      </c>
      <c r="E8" s="13" t="s">
        <v>15</v>
      </c>
      <c r="F8" s="13" t="s">
        <v>16</v>
      </c>
      <c r="G8" s="124" t="s">
        <v>17</v>
      </c>
      <c r="H8" s="124" t="s">
        <v>18</v>
      </c>
      <c r="I8" s="26" t="s">
        <v>19</v>
      </c>
      <c r="J8" s="13" t="s">
        <v>20</v>
      </c>
      <c r="K8" s="124" t="s">
        <v>21</v>
      </c>
      <c r="L8" s="32" t="s">
        <v>22</v>
      </c>
      <c r="M8" s="32" t="s">
        <v>23</v>
      </c>
      <c r="N8" s="32" t="s">
        <v>24</v>
      </c>
      <c r="O8" s="21" t="s">
        <v>25</v>
      </c>
      <c r="P8" s="24" t="s">
        <v>26</v>
      </c>
      <c r="Q8" s="26" t="s">
        <v>27</v>
      </c>
      <c r="R8" s="26" t="s">
        <v>28</v>
      </c>
      <c r="S8" s="26" t="s">
        <v>29</v>
      </c>
      <c r="T8" s="26" t="s">
        <v>30</v>
      </c>
      <c r="U8" s="26" t="s">
        <v>31</v>
      </c>
      <c r="V8" s="21" t="s">
        <v>32</v>
      </c>
      <c r="W8" s="21" t="s">
        <v>33</v>
      </c>
      <c r="X8" s="21" t="s">
        <v>34</v>
      </c>
      <c r="Y8" s="13" t="s">
        <v>35</v>
      </c>
      <c r="Z8" s="13" t="s">
        <v>36</v>
      </c>
      <c r="AA8" s="13" t="s">
        <v>37</v>
      </c>
      <c r="AB8" s="13" t="s">
        <v>38</v>
      </c>
      <c r="AC8" s="13" t="s">
        <v>39</v>
      </c>
      <c r="AD8" s="13" t="s">
        <v>40</v>
      </c>
      <c r="AE8" s="13" t="s">
        <v>41</v>
      </c>
      <c r="AF8" s="13" t="s">
        <v>42</v>
      </c>
      <c r="AG8" s="13" t="s">
        <v>43</v>
      </c>
      <c r="AH8" s="13" t="s">
        <v>44</v>
      </c>
      <c r="AI8" s="13" t="s">
        <v>45</v>
      </c>
      <c r="AJ8" s="13" t="s">
        <v>46</v>
      </c>
      <c r="AK8" s="13" t="s">
        <v>47</v>
      </c>
      <c r="AL8" s="13" t="s">
        <v>48</v>
      </c>
      <c r="AM8" s="13" t="s">
        <v>49</v>
      </c>
      <c r="AN8" s="26" t="s">
        <v>50</v>
      </c>
      <c r="AO8" s="124" t="s">
        <v>51</v>
      </c>
      <c r="AP8" s="26" t="s">
        <v>52</v>
      </c>
      <c r="AQ8" s="13" t="s">
        <v>53</v>
      </c>
      <c r="AR8" s="13" t="s">
        <v>54</v>
      </c>
      <c r="AS8" s="13" t="s">
        <v>55</v>
      </c>
      <c r="AT8" s="13" t="s">
        <v>56</v>
      </c>
      <c r="AU8" s="13" t="s">
        <v>57</v>
      </c>
      <c r="AV8" s="26" t="s">
        <v>58</v>
      </c>
      <c r="AW8" s="124" t="s">
        <v>59</v>
      </c>
      <c r="AX8" s="137" t="s">
        <v>60</v>
      </c>
      <c r="AY8" s="138" t="s">
        <v>61</v>
      </c>
      <c r="AZ8" s="138" t="s">
        <v>636</v>
      </c>
      <c r="BA8" s="138" t="s">
        <v>62</v>
      </c>
      <c r="BB8" s="138" t="s">
        <v>63</v>
      </c>
      <c r="BC8" s="138" t="s">
        <v>64</v>
      </c>
      <c r="BD8" s="138" t="s">
        <v>65</v>
      </c>
      <c r="BE8" s="138" t="s">
        <v>66</v>
      </c>
      <c r="BF8" s="138" t="s">
        <v>67</v>
      </c>
      <c r="BG8" s="138" t="s">
        <v>68</v>
      </c>
      <c r="BH8" s="138" t="s">
        <v>69</v>
      </c>
      <c r="BI8" s="138" t="s">
        <v>70</v>
      </c>
      <c r="BJ8" s="138" t="s">
        <v>71</v>
      </c>
      <c r="BK8" s="138" t="s">
        <v>72</v>
      </c>
      <c r="BL8" s="138" t="s">
        <v>73</v>
      </c>
      <c r="BM8" s="138" t="s">
        <v>74</v>
      </c>
      <c r="BN8" s="138" t="s">
        <v>75</v>
      </c>
      <c r="BO8" s="138" t="s">
        <v>76</v>
      </c>
      <c r="BP8" s="138" t="s">
        <v>77</v>
      </c>
      <c r="BQ8" s="138" t="s">
        <v>78</v>
      </c>
      <c r="BR8" s="138" t="s">
        <v>79</v>
      </c>
      <c r="BS8" s="138" t="s">
        <v>80</v>
      </c>
      <c r="BT8" s="138" t="s">
        <v>81</v>
      </c>
      <c r="BU8" s="138" t="s">
        <v>82</v>
      </c>
      <c r="BV8" s="138" t="s">
        <v>83</v>
      </c>
      <c r="BW8" s="138" t="s">
        <v>84</v>
      </c>
      <c r="BX8" s="138" t="s">
        <v>85</v>
      </c>
      <c r="BY8" s="138" t="s">
        <v>86</v>
      </c>
      <c r="BZ8" s="138" t="s">
        <v>87</v>
      </c>
      <c r="CA8" s="138" t="s">
        <v>88</v>
      </c>
      <c r="CB8" s="138" t="s">
        <v>89</v>
      </c>
      <c r="CC8" s="138" t="s">
        <v>90</v>
      </c>
      <c r="CD8" s="138" t="s">
        <v>91</v>
      </c>
      <c r="CE8" s="139" t="s">
        <v>92</v>
      </c>
      <c r="CF8" s="3"/>
      <c r="CG8" s="3"/>
      <c r="CH8" s="3"/>
      <c r="CI8" s="3"/>
    </row>
    <row r="9" spans="1:329" s="4" customFormat="1" ht="66" hidden="1" customHeight="1" thickBot="1" x14ac:dyDescent="0.3">
      <c r="A9" s="105" t="s">
        <v>93</v>
      </c>
      <c r="B9" s="105" t="s">
        <v>94</v>
      </c>
      <c r="C9" s="105" t="s">
        <v>95</v>
      </c>
      <c r="D9" s="105" t="s">
        <v>96</v>
      </c>
      <c r="E9" s="105" t="s">
        <v>97</v>
      </c>
      <c r="F9" s="105" t="s">
        <v>98</v>
      </c>
      <c r="G9" s="125" t="s">
        <v>17</v>
      </c>
      <c r="H9" s="125" t="s">
        <v>18</v>
      </c>
      <c r="I9" s="106" t="s">
        <v>19</v>
      </c>
      <c r="J9" s="105" t="s">
        <v>20</v>
      </c>
      <c r="K9" s="125" t="s">
        <v>99</v>
      </c>
      <c r="L9" s="107" t="s">
        <v>100</v>
      </c>
      <c r="M9" s="107" t="s">
        <v>101</v>
      </c>
      <c r="N9" s="107" t="s">
        <v>102</v>
      </c>
      <c r="O9" s="108" t="s">
        <v>103</v>
      </c>
      <c r="P9" s="109" t="s">
        <v>26</v>
      </c>
      <c r="Q9" s="106" t="s">
        <v>104</v>
      </c>
      <c r="R9" s="106" t="s">
        <v>28</v>
      </c>
      <c r="S9" s="106" t="s">
        <v>29</v>
      </c>
      <c r="T9" s="106" t="s">
        <v>30</v>
      </c>
      <c r="U9" s="106" t="s">
        <v>31</v>
      </c>
      <c r="V9" s="108" t="s">
        <v>32</v>
      </c>
      <c r="W9" s="108" t="s">
        <v>33</v>
      </c>
      <c r="X9" s="108" t="s">
        <v>34</v>
      </c>
      <c r="Y9" s="105" t="s">
        <v>105</v>
      </c>
      <c r="Z9" s="105" t="s">
        <v>106</v>
      </c>
      <c r="AA9" s="105" t="s">
        <v>107</v>
      </c>
      <c r="AB9" s="105" t="s">
        <v>108</v>
      </c>
      <c r="AC9" s="105" t="s">
        <v>109</v>
      </c>
      <c r="AD9" s="105" t="s">
        <v>110</v>
      </c>
      <c r="AE9" s="105" t="s">
        <v>111</v>
      </c>
      <c r="AF9" s="105" t="s">
        <v>112</v>
      </c>
      <c r="AG9" s="105" t="s">
        <v>113</v>
      </c>
      <c r="AH9" s="105" t="s">
        <v>44</v>
      </c>
      <c r="AI9" s="105" t="s">
        <v>114</v>
      </c>
      <c r="AJ9" s="105" t="s">
        <v>115</v>
      </c>
      <c r="AK9" s="105" t="s">
        <v>47</v>
      </c>
      <c r="AL9" s="105" t="s">
        <v>116</v>
      </c>
      <c r="AM9" s="105" t="s">
        <v>49</v>
      </c>
      <c r="AN9" s="106" t="s">
        <v>117</v>
      </c>
      <c r="AO9" s="125" t="s">
        <v>51</v>
      </c>
      <c r="AP9" s="106" t="s">
        <v>52</v>
      </c>
      <c r="AQ9" s="105" t="s">
        <v>118</v>
      </c>
      <c r="AR9" s="105" t="s">
        <v>119</v>
      </c>
      <c r="AS9" s="105" t="s">
        <v>120</v>
      </c>
      <c r="AT9" s="105" t="s">
        <v>56</v>
      </c>
      <c r="AU9" s="105" t="s">
        <v>121</v>
      </c>
      <c r="AV9" s="106" t="s">
        <v>122</v>
      </c>
      <c r="AW9" s="125" t="s">
        <v>123</v>
      </c>
      <c r="AX9" s="125" t="s">
        <v>124</v>
      </c>
      <c r="AY9" s="125" t="s">
        <v>125</v>
      </c>
      <c r="AZ9" s="125" t="s">
        <v>126</v>
      </c>
      <c r="BA9" s="125" t="s">
        <v>127</v>
      </c>
      <c r="BB9" s="125" t="s">
        <v>2</v>
      </c>
      <c r="BC9" s="125" t="s">
        <v>64</v>
      </c>
      <c r="BD9" s="125" t="s">
        <v>65</v>
      </c>
      <c r="BE9" s="125" t="s">
        <v>128</v>
      </c>
      <c r="BF9" s="125" t="s">
        <v>129</v>
      </c>
      <c r="BG9" s="125" t="s">
        <v>130</v>
      </c>
      <c r="BH9" s="125" t="s">
        <v>131</v>
      </c>
      <c r="BI9" s="125" t="s">
        <v>132</v>
      </c>
      <c r="BJ9" s="125" t="s">
        <v>133</v>
      </c>
      <c r="BK9" s="125" t="s">
        <v>134</v>
      </c>
      <c r="BL9" s="125" t="s">
        <v>135</v>
      </c>
      <c r="BM9" s="125" t="s">
        <v>74</v>
      </c>
      <c r="BN9" s="125" t="s">
        <v>136</v>
      </c>
      <c r="BO9" s="125" t="s">
        <v>137</v>
      </c>
      <c r="BP9" s="125" t="s">
        <v>138</v>
      </c>
      <c r="BQ9" s="125" t="s">
        <v>139</v>
      </c>
      <c r="BR9" s="125" t="s">
        <v>140</v>
      </c>
      <c r="BS9" s="125" t="s">
        <v>141</v>
      </c>
      <c r="BT9" s="125" t="s">
        <v>81</v>
      </c>
      <c r="BU9" s="125" t="s">
        <v>142</v>
      </c>
      <c r="BV9" s="125" t="s">
        <v>143</v>
      </c>
      <c r="BW9" s="125" t="s">
        <v>144</v>
      </c>
      <c r="BX9" s="125" t="s">
        <v>145</v>
      </c>
      <c r="BY9" s="125" t="s">
        <v>146</v>
      </c>
      <c r="BZ9" s="125" t="s">
        <v>147</v>
      </c>
      <c r="CA9" s="125" t="s">
        <v>148</v>
      </c>
      <c r="CB9" s="125" t="s">
        <v>149</v>
      </c>
      <c r="CC9" s="125" t="s">
        <v>150</v>
      </c>
      <c r="CD9" s="125" t="s">
        <v>151</v>
      </c>
      <c r="CE9" s="125" t="s">
        <v>92</v>
      </c>
    </row>
    <row r="10" spans="1:329" ht="25.5" customHeight="1" x14ac:dyDescent="0.25">
      <c r="A10" s="46" t="s">
        <v>703</v>
      </c>
      <c r="B10" s="45" t="s">
        <v>176</v>
      </c>
      <c r="C10" s="46" t="s">
        <v>217</v>
      </c>
      <c r="D10" s="47" t="s">
        <v>299</v>
      </c>
      <c r="E10" s="158" t="s">
        <v>532</v>
      </c>
      <c r="F10" s="46" t="s">
        <v>494</v>
      </c>
      <c r="G10" s="126">
        <v>120</v>
      </c>
      <c r="H10" s="132">
        <v>277</v>
      </c>
      <c r="I10" s="48" t="s">
        <v>650</v>
      </c>
      <c r="J10" s="46" t="s">
        <v>704</v>
      </c>
      <c r="K10" s="126">
        <v>5000</v>
      </c>
      <c r="L10" s="84">
        <v>107.53</v>
      </c>
      <c r="M10" s="85"/>
      <c r="N10" s="49">
        <v>46.5</v>
      </c>
      <c r="O10" s="86">
        <v>20</v>
      </c>
      <c r="P10" s="87">
        <v>0.9</v>
      </c>
      <c r="Q10" s="48">
        <v>2700</v>
      </c>
      <c r="R10" s="88">
        <v>70</v>
      </c>
      <c r="S10" s="88">
        <v>-22</v>
      </c>
      <c r="T10" s="88">
        <v>76</v>
      </c>
      <c r="U10" s="88">
        <v>95</v>
      </c>
      <c r="V10" s="86">
        <v>-15</v>
      </c>
      <c r="W10" s="86" t="s">
        <v>705</v>
      </c>
      <c r="X10" s="50" t="s">
        <v>706</v>
      </c>
      <c r="Y10" s="89"/>
      <c r="Z10" s="89"/>
      <c r="AA10" s="90"/>
      <c r="AB10" s="90">
        <v>1</v>
      </c>
      <c r="AC10" s="90">
        <v>0</v>
      </c>
      <c r="AD10" s="90">
        <v>1</v>
      </c>
      <c r="AE10" s="90"/>
      <c r="AF10" s="91" t="s">
        <v>165</v>
      </c>
      <c r="AG10" s="91" t="s">
        <v>298</v>
      </c>
      <c r="AH10" s="92"/>
      <c r="AI10" s="44" t="s">
        <v>507</v>
      </c>
      <c r="AJ10" s="44" t="s">
        <v>512</v>
      </c>
      <c r="AK10" s="44"/>
      <c r="AL10" s="44" t="s">
        <v>523</v>
      </c>
      <c r="AM10" s="167"/>
      <c r="AN10" s="93" t="s">
        <v>533</v>
      </c>
      <c r="AO10" s="160">
        <v>5000</v>
      </c>
      <c r="AP10" s="160">
        <v>46.5</v>
      </c>
      <c r="AQ10" s="94"/>
      <c r="AR10" s="44" t="s">
        <v>533</v>
      </c>
      <c r="AS10" s="94"/>
      <c r="AT10" s="94"/>
      <c r="AU10" s="159"/>
      <c r="AV10" s="159"/>
      <c r="AW10" s="159"/>
      <c r="AX10" s="159"/>
      <c r="AY10" s="156" t="s">
        <v>533</v>
      </c>
      <c r="AZ10" s="156" t="s">
        <v>533</v>
      </c>
      <c r="BA10" s="156" t="s">
        <v>533</v>
      </c>
      <c r="BB10" s="156" t="s">
        <v>540</v>
      </c>
      <c r="BC10" s="156"/>
      <c r="BD10" s="156">
        <v>10</v>
      </c>
      <c r="BE10" s="156" t="s">
        <v>532</v>
      </c>
      <c r="BF10" s="156" t="s">
        <v>533</v>
      </c>
      <c r="BG10" s="156" t="s">
        <v>533</v>
      </c>
      <c r="BH10" s="156" t="s">
        <v>533</v>
      </c>
      <c r="BI10" s="156" t="s">
        <v>532</v>
      </c>
      <c r="BJ10" s="156" t="s">
        <v>533</v>
      </c>
      <c r="BK10" s="156" t="s">
        <v>533</v>
      </c>
      <c r="BL10" s="156" t="s">
        <v>533</v>
      </c>
      <c r="BM10" s="156"/>
      <c r="BN10" s="156" t="s">
        <v>532</v>
      </c>
      <c r="BO10" s="156" t="s">
        <v>533</v>
      </c>
      <c r="BP10" s="156" t="s">
        <v>533</v>
      </c>
      <c r="BQ10" s="156" t="s">
        <v>533</v>
      </c>
      <c r="BR10" s="156" t="s">
        <v>533</v>
      </c>
      <c r="BS10" s="156" t="s">
        <v>533</v>
      </c>
      <c r="BT10" s="156"/>
      <c r="BU10" s="156" t="s">
        <v>533</v>
      </c>
      <c r="BV10" s="156" t="s">
        <v>533</v>
      </c>
      <c r="BW10" s="156" t="s">
        <v>533</v>
      </c>
      <c r="BX10" s="156" t="s">
        <v>533</v>
      </c>
      <c r="BY10" s="156" t="s">
        <v>533</v>
      </c>
      <c r="BZ10" s="156" t="s">
        <v>533</v>
      </c>
      <c r="CA10" s="156" t="s">
        <v>533</v>
      </c>
      <c r="CB10" s="156" t="s">
        <v>533</v>
      </c>
      <c r="CC10" s="156" t="s">
        <v>533</v>
      </c>
      <c r="CD10" s="156" t="s">
        <v>533</v>
      </c>
      <c r="CE10" s="157"/>
    </row>
    <row r="11" spans="1:329" ht="25.5" customHeight="1" x14ac:dyDescent="0.25">
      <c r="A11" s="46" t="s">
        <v>703</v>
      </c>
      <c r="B11" s="45" t="s">
        <v>176</v>
      </c>
      <c r="C11" s="46" t="s">
        <v>217</v>
      </c>
      <c r="D11" s="47" t="s">
        <v>299</v>
      </c>
      <c r="E11" s="158" t="s">
        <v>532</v>
      </c>
      <c r="F11" s="46" t="s">
        <v>494</v>
      </c>
      <c r="G11" s="126">
        <v>120</v>
      </c>
      <c r="H11" s="126">
        <v>277</v>
      </c>
      <c r="I11" s="48" t="s">
        <v>651</v>
      </c>
      <c r="J11" s="46" t="s">
        <v>704</v>
      </c>
      <c r="K11" s="126">
        <v>5000</v>
      </c>
      <c r="L11" s="52">
        <v>107.53</v>
      </c>
      <c r="M11" s="95"/>
      <c r="N11" s="49">
        <v>46.5</v>
      </c>
      <c r="O11" s="86">
        <v>20</v>
      </c>
      <c r="P11" s="87">
        <v>0.9</v>
      </c>
      <c r="Q11" s="48">
        <v>2700</v>
      </c>
      <c r="R11" s="88">
        <v>70</v>
      </c>
      <c r="S11" s="88">
        <v>-22</v>
      </c>
      <c r="T11" s="88">
        <v>76</v>
      </c>
      <c r="U11" s="88">
        <v>95</v>
      </c>
      <c r="V11" s="86">
        <v>-15</v>
      </c>
      <c r="W11" s="86" t="s">
        <v>705</v>
      </c>
      <c r="X11" s="50" t="s">
        <v>706</v>
      </c>
      <c r="Y11" s="89"/>
      <c r="Z11" s="89"/>
      <c r="AA11" s="90"/>
      <c r="AB11" s="90">
        <v>1</v>
      </c>
      <c r="AC11" s="90">
        <v>0</v>
      </c>
      <c r="AD11" s="90">
        <v>1</v>
      </c>
      <c r="AE11" s="90"/>
      <c r="AF11" s="91" t="s">
        <v>189</v>
      </c>
      <c r="AG11" s="91" t="s">
        <v>298</v>
      </c>
      <c r="AH11" s="92"/>
      <c r="AI11" s="44" t="s">
        <v>507</v>
      </c>
      <c r="AJ11" s="44" t="s">
        <v>509</v>
      </c>
      <c r="AK11" s="44"/>
      <c r="AL11" s="44" t="s">
        <v>523</v>
      </c>
      <c r="AM11" s="44"/>
      <c r="AN11" s="93" t="s">
        <v>533</v>
      </c>
      <c r="AO11" s="160">
        <v>5000</v>
      </c>
      <c r="AP11" s="160">
        <v>46.5</v>
      </c>
      <c r="AQ11" s="94"/>
      <c r="AR11" s="44" t="s">
        <v>533</v>
      </c>
      <c r="AS11" s="94"/>
      <c r="AT11" s="94"/>
      <c r="AU11" s="159"/>
      <c r="AV11" s="159"/>
      <c r="AW11" s="159"/>
      <c r="AX11" s="159"/>
      <c r="AY11" s="156" t="s">
        <v>533</v>
      </c>
      <c r="AZ11" s="156" t="s">
        <v>533</v>
      </c>
      <c r="BA11" s="156" t="s">
        <v>533</v>
      </c>
      <c r="BB11" s="156" t="s">
        <v>543</v>
      </c>
      <c r="BC11" s="156"/>
      <c r="BD11" s="156">
        <v>10</v>
      </c>
      <c r="BE11" s="156" t="s">
        <v>532</v>
      </c>
      <c r="BF11" s="156" t="s">
        <v>533</v>
      </c>
      <c r="BG11" s="156" t="s">
        <v>533</v>
      </c>
      <c r="BH11" s="156" t="s">
        <v>533</v>
      </c>
      <c r="BI11" s="156" t="s">
        <v>533</v>
      </c>
      <c r="BJ11" s="156" t="s">
        <v>533</v>
      </c>
      <c r="BK11" s="156" t="s">
        <v>533</v>
      </c>
      <c r="BL11" s="156" t="s">
        <v>533</v>
      </c>
      <c r="BM11" s="156"/>
      <c r="BN11" s="156" t="s">
        <v>533</v>
      </c>
      <c r="BO11" s="156" t="s">
        <v>533</v>
      </c>
      <c r="BP11" s="156" t="s">
        <v>533</v>
      </c>
      <c r="BQ11" s="156" t="s">
        <v>533</v>
      </c>
      <c r="BR11" s="156" t="s">
        <v>533</v>
      </c>
      <c r="BS11" s="156" t="s">
        <v>533</v>
      </c>
      <c r="BT11" s="156"/>
      <c r="BU11" s="156" t="s">
        <v>533</v>
      </c>
      <c r="BV11" s="156" t="s">
        <v>533</v>
      </c>
      <c r="BW11" s="156" t="s">
        <v>533</v>
      </c>
      <c r="BX11" s="156" t="s">
        <v>533</v>
      </c>
      <c r="BY11" s="156" t="s">
        <v>533</v>
      </c>
      <c r="BZ11" s="156" t="s">
        <v>533</v>
      </c>
      <c r="CA11" s="156" t="s">
        <v>533</v>
      </c>
      <c r="CB11" s="156" t="s">
        <v>533</v>
      </c>
      <c r="CC11" s="156" t="s">
        <v>533</v>
      </c>
      <c r="CD11" s="156" t="s">
        <v>533</v>
      </c>
      <c r="CE11" s="156"/>
      <c r="CM11"/>
    </row>
    <row r="12" spans="1:329" ht="25.5" customHeight="1" x14ac:dyDescent="0.25">
      <c r="A12" s="45" t="s">
        <v>703</v>
      </c>
      <c r="B12" s="45" t="s">
        <v>176</v>
      </c>
      <c r="C12" s="51" t="s">
        <v>217</v>
      </c>
      <c r="D12" s="47" t="s">
        <v>299</v>
      </c>
      <c r="E12" s="158" t="s">
        <v>532</v>
      </c>
      <c r="F12" s="46" t="s">
        <v>494</v>
      </c>
      <c r="G12" s="126">
        <v>120</v>
      </c>
      <c r="H12" s="126">
        <v>277</v>
      </c>
      <c r="I12" s="48" t="s">
        <v>707</v>
      </c>
      <c r="J12" s="46" t="s">
        <v>704</v>
      </c>
      <c r="K12" s="126">
        <v>5000</v>
      </c>
      <c r="L12" s="52">
        <v>107.53</v>
      </c>
      <c r="M12" s="95"/>
      <c r="N12" s="49">
        <v>46.5</v>
      </c>
      <c r="O12" s="86">
        <v>20</v>
      </c>
      <c r="P12" s="87">
        <v>0.9</v>
      </c>
      <c r="Q12" s="48">
        <v>2700</v>
      </c>
      <c r="R12" s="88">
        <v>70</v>
      </c>
      <c r="S12" s="88">
        <v>-22</v>
      </c>
      <c r="T12" s="88">
        <v>76</v>
      </c>
      <c r="U12" s="88">
        <v>95</v>
      </c>
      <c r="V12" s="86">
        <v>-15</v>
      </c>
      <c r="W12" s="86" t="s">
        <v>705</v>
      </c>
      <c r="X12" s="50" t="s">
        <v>706</v>
      </c>
      <c r="Y12" s="89"/>
      <c r="Z12" s="89"/>
      <c r="AA12" s="90"/>
      <c r="AB12" s="90">
        <v>1</v>
      </c>
      <c r="AC12" s="90">
        <v>0</v>
      </c>
      <c r="AD12" s="90">
        <v>1</v>
      </c>
      <c r="AE12" s="90"/>
      <c r="AF12" s="91" t="s">
        <v>189</v>
      </c>
      <c r="AG12" s="91" t="s">
        <v>298</v>
      </c>
      <c r="AH12" s="92"/>
      <c r="AI12" s="44" t="s">
        <v>507</v>
      </c>
      <c r="AJ12" s="44" t="s">
        <v>509</v>
      </c>
      <c r="AK12" s="44"/>
      <c r="AL12" s="44" t="s">
        <v>523</v>
      </c>
      <c r="AM12" s="44"/>
      <c r="AN12" s="93" t="s">
        <v>533</v>
      </c>
      <c r="AO12" s="160">
        <v>5000</v>
      </c>
      <c r="AP12" s="160">
        <v>46.5</v>
      </c>
      <c r="AQ12" s="94"/>
      <c r="AR12" s="44" t="s">
        <v>533</v>
      </c>
      <c r="AS12" s="94"/>
      <c r="AT12" s="94"/>
      <c r="AU12" s="159"/>
      <c r="AV12" s="159"/>
      <c r="AW12" s="159"/>
      <c r="AX12" s="159"/>
      <c r="AY12" s="156" t="s">
        <v>533</v>
      </c>
      <c r="AZ12" s="156" t="s">
        <v>533</v>
      </c>
      <c r="BA12" s="156" t="s">
        <v>533</v>
      </c>
      <c r="BB12" s="156" t="s">
        <v>540</v>
      </c>
      <c r="BC12" s="156"/>
      <c r="BD12" s="156">
        <v>10</v>
      </c>
      <c r="BE12" s="156" t="s">
        <v>532</v>
      </c>
      <c r="BF12" s="156" t="s">
        <v>533</v>
      </c>
      <c r="BG12" s="156" t="s">
        <v>533</v>
      </c>
      <c r="BH12" s="156" t="s">
        <v>533</v>
      </c>
      <c r="BI12" s="156" t="s">
        <v>533</v>
      </c>
      <c r="BJ12" s="156" t="s">
        <v>533</v>
      </c>
      <c r="BK12" s="156" t="s">
        <v>533</v>
      </c>
      <c r="BL12" s="156" t="s">
        <v>533</v>
      </c>
      <c r="BM12" s="156"/>
      <c r="BN12" s="156" t="s">
        <v>533</v>
      </c>
      <c r="BO12" s="156" t="s">
        <v>533</v>
      </c>
      <c r="BP12" s="156" t="s">
        <v>533</v>
      </c>
      <c r="BQ12" s="156" t="s">
        <v>533</v>
      </c>
      <c r="BR12" s="156" t="s">
        <v>533</v>
      </c>
      <c r="BS12" s="156" t="s">
        <v>533</v>
      </c>
      <c r="BT12" s="156"/>
      <c r="BU12" s="156" t="s">
        <v>533</v>
      </c>
      <c r="BV12" s="156" t="s">
        <v>533</v>
      </c>
      <c r="BW12" s="156" t="s">
        <v>533</v>
      </c>
      <c r="BX12" s="156" t="s">
        <v>533</v>
      </c>
      <c r="BY12" s="156" t="s">
        <v>533</v>
      </c>
      <c r="BZ12" s="156" t="s">
        <v>533</v>
      </c>
      <c r="CA12" s="156" t="s">
        <v>533</v>
      </c>
      <c r="CB12" s="156" t="s">
        <v>533</v>
      </c>
      <c r="CC12" s="156" t="s">
        <v>533</v>
      </c>
      <c r="CD12" s="156" t="s">
        <v>533</v>
      </c>
      <c r="CE12" s="156"/>
    </row>
    <row r="13" spans="1:329" ht="25.5" customHeight="1" x14ac:dyDescent="0.25">
      <c r="A13" s="45" t="s">
        <v>703</v>
      </c>
      <c r="B13" s="45" t="s">
        <v>176</v>
      </c>
      <c r="C13" s="51" t="s">
        <v>217</v>
      </c>
      <c r="D13" s="47" t="s">
        <v>299</v>
      </c>
      <c r="E13" s="158" t="s">
        <v>532</v>
      </c>
      <c r="F13" s="46" t="s">
        <v>494</v>
      </c>
      <c r="G13" s="126">
        <v>120</v>
      </c>
      <c r="H13" s="126">
        <v>277</v>
      </c>
      <c r="I13" s="48" t="s">
        <v>652</v>
      </c>
      <c r="J13" s="46" t="s">
        <v>704</v>
      </c>
      <c r="K13" s="126">
        <v>5000</v>
      </c>
      <c r="L13" s="52">
        <v>107.53</v>
      </c>
      <c r="M13" s="95"/>
      <c r="N13" s="49">
        <v>46.5</v>
      </c>
      <c r="O13" s="86">
        <v>20</v>
      </c>
      <c r="P13" s="87">
        <v>0.9</v>
      </c>
      <c r="Q13" s="48">
        <v>2700</v>
      </c>
      <c r="R13" s="88">
        <v>70</v>
      </c>
      <c r="S13" s="88">
        <v>-22</v>
      </c>
      <c r="T13" s="88">
        <v>76</v>
      </c>
      <c r="U13" s="88">
        <v>95</v>
      </c>
      <c r="V13" s="86">
        <v>-15</v>
      </c>
      <c r="W13" s="86" t="s">
        <v>705</v>
      </c>
      <c r="X13" s="50" t="s">
        <v>706</v>
      </c>
      <c r="Y13" s="89"/>
      <c r="Z13" s="89"/>
      <c r="AA13" s="90"/>
      <c r="AB13" s="90">
        <v>1</v>
      </c>
      <c r="AC13" s="90">
        <v>0</v>
      </c>
      <c r="AD13" s="90">
        <v>1</v>
      </c>
      <c r="AE13" s="90"/>
      <c r="AF13" s="91" t="s">
        <v>288</v>
      </c>
      <c r="AG13" s="91" t="s">
        <v>298</v>
      </c>
      <c r="AH13" s="92"/>
      <c r="AI13" s="44" t="s">
        <v>507</v>
      </c>
      <c r="AJ13" s="44" t="s">
        <v>509</v>
      </c>
      <c r="AK13" s="44"/>
      <c r="AL13" s="44" t="s">
        <v>523</v>
      </c>
      <c r="AM13" s="44"/>
      <c r="AN13" s="93" t="s">
        <v>533</v>
      </c>
      <c r="AO13" s="160">
        <v>5000</v>
      </c>
      <c r="AP13" s="160">
        <v>46.5</v>
      </c>
      <c r="AQ13" s="94"/>
      <c r="AR13" s="44" t="s">
        <v>533</v>
      </c>
      <c r="AS13" s="94"/>
      <c r="AT13" s="94"/>
      <c r="AU13" s="159"/>
      <c r="AV13" s="159"/>
      <c r="AW13" s="159"/>
      <c r="AX13" s="159"/>
      <c r="AY13" s="156" t="s">
        <v>533</v>
      </c>
      <c r="AZ13" s="156" t="s">
        <v>532</v>
      </c>
      <c r="BA13" s="156" t="s">
        <v>533</v>
      </c>
      <c r="BB13" s="156" t="s">
        <v>543</v>
      </c>
      <c r="BC13" s="156"/>
      <c r="BD13" s="156">
        <v>10</v>
      </c>
      <c r="BE13" s="156" t="s">
        <v>532</v>
      </c>
      <c r="BF13" s="156" t="s">
        <v>533</v>
      </c>
      <c r="BG13" s="156" t="s">
        <v>533</v>
      </c>
      <c r="BH13" s="156" t="s">
        <v>533</v>
      </c>
      <c r="BI13" s="156" t="s">
        <v>533</v>
      </c>
      <c r="BJ13" s="156" t="s">
        <v>533</v>
      </c>
      <c r="BK13" s="156" t="s">
        <v>533</v>
      </c>
      <c r="BL13" s="156" t="s">
        <v>533</v>
      </c>
      <c r="BM13" s="156"/>
      <c r="BN13" s="156" t="s">
        <v>533</v>
      </c>
      <c r="BO13" s="156" t="s">
        <v>533</v>
      </c>
      <c r="BP13" s="156" t="s">
        <v>533</v>
      </c>
      <c r="BQ13" s="156" t="s">
        <v>533</v>
      </c>
      <c r="BR13" s="156" t="s">
        <v>533</v>
      </c>
      <c r="BS13" s="156" t="s">
        <v>533</v>
      </c>
      <c r="BT13" s="156"/>
      <c r="BU13" s="156" t="s">
        <v>533</v>
      </c>
      <c r="BV13" s="156" t="s">
        <v>533</v>
      </c>
      <c r="BW13" s="156" t="s">
        <v>533</v>
      </c>
      <c r="BX13" s="156" t="s">
        <v>533</v>
      </c>
      <c r="BY13" s="156" t="s">
        <v>533</v>
      </c>
      <c r="BZ13" s="156" t="s">
        <v>533</v>
      </c>
      <c r="CA13" s="156" t="s">
        <v>533</v>
      </c>
      <c r="CB13" s="156" t="s">
        <v>533</v>
      </c>
      <c r="CC13" s="156" t="s">
        <v>533</v>
      </c>
      <c r="CD13" s="156" t="s">
        <v>533</v>
      </c>
      <c r="CE13" s="156"/>
    </row>
    <row r="14" spans="1:329" ht="25.5" customHeight="1" x14ac:dyDescent="0.25">
      <c r="A14" s="45" t="s">
        <v>703</v>
      </c>
      <c r="B14" s="45" t="s">
        <v>176</v>
      </c>
      <c r="C14" s="51" t="s">
        <v>217</v>
      </c>
      <c r="D14" s="47" t="s">
        <v>299</v>
      </c>
      <c r="E14" s="158" t="s">
        <v>532</v>
      </c>
      <c r="F14" s="46" t="s">
        <v>494</v>
      </c>
      <c r="G14" s="126">
        <v>120</v>
      </c>
      <c r="H14" s="126">
        <v>277</v>
      </c>
      <c r="I14" s="48" t="s">
        <v>708</v>
      </c>
      <c r="J14" s="46" t="s">
        <v>704</v>
      </c>
      <c r="K14" s="126">
        <v>5000</v>
      </c>
      <c r="L14" s="52">
        <v>107.53</v>
      </c>
      <c r="M14" s="95"/>
      <c r="N14" s="49">
        <v>46.5</v>
      </c>
      <c r="O14" s="86">
        <v>20</v>
      </c>
      <c r="P14" s="87">
        <v>0.9</v>
      </c>
      <c r="Q14" s="48">
        <v>2700</v>
      </c>
      <c r="R14" s="88">
        <v>70</v>
      </c>
      <c r="S14" s="88">
        <v>-22</v>
      </c>
      <c r="T14" s="88">
        <v>76</v>
      </c>
      <c r="U14" s="88">
        <v>95</v>
      </c>
      <c r="V14" s="86">
        <v>-15</v>
      </c>
      <c r="W14" s="86" t="s">
        <v>705</v>
      </c>
      <c r="X14" s="50" t="s">
        <v>709</v>
      </c>
      <c r="Y14" s="89"/>
      <c r="Z14" s="89"/>
      <c r="AA14" s="90"/>
      <c r="AB14" s="90">
        <v>1</v>
      </c>
      <c r="AC14" s="90">
        <v>0</v>
      </c>
      <c r="AD14" s="90">
        <v>1</v>
      </c>
      <c r="AE14" s="90"/>
      <c r="AF14" s="91" t="s">
        <v>172</v>
      </c>
      <c r="AG14" s="91" t="s">
        <v>298</v>
      </c>
      <c r="AH14" s="92"/>
      <c r="AI14" s="44" t="s">
        <v>507</v>
      </c>
      <c r="AJ14" s="44" t="s">
        <v>509</v>
      </c>
      <c r="AK14" s="44"/>
      <c r="AL14" s="44" t="s">
        <v>523</v>
      </c>
      <c r="AM14" s="44"/>
      <c r="AN14" s="93" t="s">
        <v>533</v>
      </c>
      <c r="AO14" s="160">
        <v>5000</v>
      </c>
      <c r="AP14" s="160">
        <v>46.5</v>
      </c>
      <c r="AQ14" s="94"/>
      <c r="AR14" s="44" t="s">
        <v>533</v>
      </c>
      <c r="AS14" s="94"/>
      <c r="AT14" s="94"/>
      <c r="AU14" s="159"/>
      <c r="AV14" s="159"/>
      <c r="AW14" s="159"/>
      <c r="AX14" s="159"/>
      <c r="AY14" s="156" t="s">
        <v>533</v>
      </c>
      <c r="AZ14" s="156" t="s">
        <v>533</v>
      </c>
      <c r="BA14" s="156" t="s">
        <v>533</v>
      </c>
      <c r="BB14" s="156" t="s">
        <v>540</v>
      </c>
      <c r="BC14" s="156"/>
      <c r="BD14" s="156">
        <v>10</v>
      </c>
      <c r="BE14" s="156" t="s">
        <v>532</v>
      </c>
      <c r="BF14" s="156" t="s">
        <v>533</v>
      </c>
      <c r="BG14" s="156" t="s">
        <v>533</v>
      </c>
      <c r="BH14" s="156" t="s">
        <v>533</v>
      </c>
      <c r="BI14" s="156" t="s">
        <v>533</v>
      </c>
      <c r="BJ14" s="156" t="s">
        <v>533</v>
      </c>
      <c r="BK14" s="156" t="s">
        <v>533</v>
      </c>
      <c r="BL14" s="156" t="s">
        <v>533</v>
      </c>
      <c r="BM14" s="156"/>
      <c r="BN14" s="156" t="s">
        <v>533</v>
      </c>
      <c r="BO14" s="156" t="s">
        <v>533</v>
      </c>
      <c r="BP14" s="156" t="s">
        <v>533</v>
      </c>
      <c r="BQ14" s="156" t="s">
        <v>533</v>
      </c>
      <c r="BR14" s="156" t="s">
        <v>533</v>
      </c>
      <c r="BS14" s="156" t="s">
        <v>533</v>
      </c>
      <c r="BT14" s="156"/>
      <c r="BU14" s="156" t="s">
        <v>533</v>
      </c>
      <c r="BV14" s="156" t="s">
        <v>533</v>
      </c>
      <c r="BW14" s="156" t="s">
        <v>533</v>
      </c>
      <c r="BX14" s="156" t="s">
        <v>533</v>
      </c>
      <c r="BY14" s="156" t="s">
        <v>533</v>
      </c>
      <c r="BZ14" s="156" t="s">
        <v>533</v>
      </c>
      <c r="CA14" s="156" t="s">
        <v>533</v>
      </c>
      <c r="CB14" s="156" t="s">
        <v>533</v>
      </c>
      <c r="CC14" s="156" t="s">
        <v>533</v>
      </c>
      <c r="CD14" s="156" t="s">
        <v>533</v>
      </c>
      <c r="CE14" s="156"/>
    </row>
    <row r="15" spans="1:329" ht="25.5" customHeight="1" x14ac:dyDescent="0.25">
      <c r="A15" s="45" t="s">
        <v>703</v>
      </c>
      <c r="B15" s="45" t="s">
        <v>176</v>
      </c>
      <c r="C15" s="51" t="s">
        <v>217</v>
      </c>
      <c r="D15" s="47" t="s">
        <v>299</v>
      </c>
      <c r="E15" s="158" t="s">
        <v>532</v>
      </c>
      <c r="F15" s="46" t="s">
        <v>494</v>
      </c>
      <c r="G15" s="126">
        <v>120</v>
      </c>
      <c r="H15" s="126">
        <v>277</v>
      </c>
      <c r="I15" s="48" t="s">
        <v>710</v>
      </c>
      <c r="J15" s="46" t="s">
        <v>704</v>
      </c>
      <c r="K15" s="126">
        <v>5000</v>
      </c>
      <c r="L15" s="52">
        <v>107.53</v>
      </c>
      <c r="M15" s="95"/>
      <c r="N15" s="49">
        <v>46.5</v>
      </c>
      <c r="O15" s="86">
        <v>20</v>
      </c>
      <c r="P15" s="87">
        <v>0.9</v>
      </c>
      <c r="Q15" s="48">
        <v>2700</v>
      </c>
      <c r="R15" s="88">
        <v>70</v>
      </c>
      <c r="S15" s="88">
        <v>-22</v>
      </c>
      <c r="T15" s="88">
        <v>76</v>
      </c>
      <c r="U15" s="88">
        <v>95</v>
      </c>
      <c r="V15" s="86">
        <v>-15</v>
      </c>
      <c r="W15" s="86" t="s">
        <v>705</v>
      </c>
      <c r="X15" s="50" t="s">
        <v>711</v>
      </c>
      <c r="Y15" s="89"/>
      <c r="Z15" s="89"/>
      <c r="AA15" s="90"/>
      <c r="AB15" s="90">
        <v>1</v>
      </c>
      <c r="AC15" s="90">
        <v>0</v>
      </c>
      <c r="AD15" s="90">
        <v>1</v>
      </c>
      <c r="AE15" s="90"/>
      <c r="AF15" s="91" t="s">
        <v>172</v>
      </c>
      <c r="AG15" s="91" t="s">
        <v>298</v>
      </c>
      <c r="AH15" s="92"/>
      <c r="AI15" s="44" t="s">
        <v>507</v>
      </c>
      <c r="AJ15" s="44" t="s">
        <v>75</v>
      </c>
      <c r="AK15" s="44"/>
      <c r="AL15" s="44" t="s">
        <v>523</v>
      </c>
      <c r="AM15" s="44"/>
      <c r="AN15" s="93" t="s">
        <v>533</v>
      </c>
      <c r="AO15" s="160">
        <v>5000</v>
      </c>
      <c r="AP15" s="160">
        <v>46.5</v>
      </c>
      <c r="AQ15" s="94"/>
      <c r="AR15" s="44" t="s">
        <v>533</v>
      </c>
      <c r="AS15" s="94"/>
      <c r="AT15" s="94"/>
      <c r="AU15" s="159"/>
      <c r="AV15" s="159"/>
      <c r="AW15" s="159"/>
      <c r="AX15" s="159"/>
      <c r="AY15" s="156" t="s">
        <v>533</v>
      </c>
      <c r="AZ15" s="156" t="s">
        <v>533</v>
      </c>
      <c r="BA15" s="156" t="s">
        <v>533</v>
      </c>
      <c r="BB15" s="156" t="s">
        <v>540</v>
      </c>
      <c r="BC15" s="156"/>
      <c r="BD15" s="156">
        <v>1</v>
      </c>
      <c r="BE15" s="156" t="s">
        <v>533</v>
      </c>
      <c r="BF15" s="156" t="s">
        <v>533</v>
      </c>
      <c r="BG15" s="156" t="s">
        <v>533</v>
      </c>
      <c r="BH15" s="156" t="s">
        <v>533</v>
      </c>
      <c r="BI15" s="156" t="s">
        <v>532</v>
      </c>
      <c r="BJ15" s="156" t="s">
        <v>533</v>
      </c>
      <c r="BK15" s="156" t="s">
        <v>533</v>
      </c>
      <c r="BL15" s="156" t="s">
        <v>533</v>
      </c>
      <c r="BM15" s="156"/>
      <c r="BN15" s="156" t="s">
        <v>532</v>
      </c>
      <c r="BO15" s="156" t="s">
        <v>533</v>
      </c>
      <c r="BP15" s="156" t="s">
        <v>533</v>
      </c>
      <c r="BQ15" s="156" t="s">
        <v>533</v>
      </c>
      <c r="BR15" s="156" t="s">
        <v>533</v>
      </c>
      <c r="BS15" s="156" t="s">
        <v>533</v>
      </c>
      <c r="BT15" s="156"/>
      <c r="BU15" s="156" t="s">
        <v>533</v>
      </c>
      <c r="BV15" s="156" t="s">
        <v>533</v>
      </c>
      <c r="BW15" s="156" t="s">
        <v>533</v>
      </c>
      <c r="BX15" s="156" t="s">
        <v>533</v>
      </c>
      <c r="BY15" s="156" t="s">
        <v>533</v>
      </c>
      <c r="BZ15" s="156" t="s">
        <v>533</v>
      </c>
      <c r="CA15" s="156" t="s">
        <v>533</v>
      </c>
      <c r="CB15" s="156" t="s">
        <v>533</v>
      </c>
      <c r="CC15" s="156" t="s">
        <v>533</v>
      </c>
      <c r="CD15" s="156" t="s">
        <v>533</v>
      </c>
      <c r="CE15" s="156"/>
    </row>
    <row r="16" spans="1:329" ht="25.5" customHeight="1" x14ac:dyDescent="0.25">
      <c r="A16" s="45" t="s">
        <v>703</v>
      </c>
      <c r="B16" s="45" t="s">
        <v>176</v>
      </c>
      <c r="C16" s="51" t="s">
        <v>217</v>
      </c>
      <c r="D16" s="47" t="s">
        <v>299</v>
      </c>
      <c r="E16" s="158" t="s">
        <v>532</v>
      </c>
      <c r="F16" s="46" t="s">
        <v>494</v>
      </c>
      <c r="G16" s="126">
        <v>120</v>
      </c>
      <c r="H16" s="126">
        <v>277</v>
      </c>
      <c r="I16" s="48" t="s">
        <v>712</v>
      </c>
      <c r="J16" s="46" t="s">
        <v>704</v>
      </c>
      <c r="K16" s="126">
        <v>5000</v>
      </c>
      <c r="L16" s="52">
        <v>107.53</v>
      </c>
      <c r="M16" s="95"/>
      <c r="N16" s="49">
        <v>46.5</v>
      </c>
      <c r="O16" s="86">
        <v>20</v>
      </c>
      <c r="P16" s="87">
        <v>0.9</v>
      </c>
      <c r="Q16" s="48">
        <v>2700</v>
      </c>
      <c r="R16" s="88">
        <v>70</v>
      </c>
      <c r="S16" s="88">
        <v>-22</v>
      </c>
      <c r="T16" s="88">
        <v>76</v>
      </c>
      <c r="U16" s="88">
        <v>95</v>
      </c>
      <c r="V16" s="86">
        <v>-15</v>
      </c>
      <c r="W16" s="86" t="s">
        <v>705</v>
      </c>
      <c r="X16" s="50" t="s">
        <v>713</v>
      </c>
      <c r="Y16" s="89"/>
      <c r="Z16" s="89"/>
      <c r="AA16" s="90"/>
      <c r="AB16" s="90">
        <v>1</v>
      </c>
      <c r="AC16" s="90">
        <v>0</v>
      </c>
      <c r="AD16" s="90">
        <v>1</v>
      </c>
      <c r="AE16" s="90"/>
      <c r="AF16" s="91" t="s">
        <v>172</v>
      </c>
      <c r="AG16" s="91" t="s">
        <v>298</v>
      </c>
      <c r="AH16" s="92"/>
      <c r="AI16" s="44" t="s">
        <v>507</v>
      </c>
      <c r="AJ16" s="44" t="s">
        <v>75</v>
      </c>
      <c r="AK16" s="44" t="s">
        <v>691</v>
      </c>
      <c r="AL16" s="44" t="s">
        <v>523</v>
      </c>
      <c r="AM16" s="44"/>
      <c r="AN16" s="93" t="s">
        <v>533</v>
      </c>
      <c r="AO16" s="160">
        <v>5000</v>
      </c>
      <c r="AP16" s="160">
        <v>46.5</v>
      </c>
      <c r="AQ16" s="94"/>
      <c r="AR16" s="44" t="s">
        <v>533</v>
      </c>
      <c r="AS16" s="94"/>
      <c r="AT16" s="94"/>
      <c r="AU16" s="159"/>
      <c r="AV16" s="159"/>
      <c r="AW16" s="159"/>
      <c r="AX16" s="159"/>
      <c r="AY16" s="156" t="s">
        <v>533</v>
      </c>
      <c r="AZ16" s="156" t="s">
        <v>533</v>
      </c>
      <c r="BA16" s="156" t="s">
        <v>533</v>
      </c>
      <c r="BB16" s="156" t="s">
        <v>540</v>
      </c>
      <c r="BC16" s="156"/>
      <c r="BD16" s="156">
        <v>1</v>
      </c>
      <c r="BE16" s="156" t="s">
        <v>533</v>
      </c>
      <c r="BF16" s="156" t="s">
        <v>533</v>
      </c>
      <c r="BG16" s="156" t="s">
        <v>533</v>
      </c>
      <c r="BH16" s="156" t="s">
        <v>533</v>
      </c>
      <c r="BI16" s="156" t="s">
        <v>533</v>
      </c>
      <c r="BJ16" s="156" t="s">
        <v>532</v>
      </c>
      <c r="BK16" s="156" t="s">
        <v>532</v>
      </c>
      <c r="BL16" s="156" t="s">
        <v>533</v>
      </c>
      <c r="BM16" s="156"/>
      <c r="BN16" s="156" t="s">
        <v>533</v>
      </c>
      <c r="BO16" s="156" t="s">
        <v>532</v>
      </c>
      <c r="BP16" s="156" t="s">
        <v>533</v>
      </c>
      <c r="BQ16" s="156" t="s">
        <v>533</v>
      </c>
      <c r="BR16" s="156" t="s">
        <v>533</v>
      </c>
      <c r="BS16" s="156" t="s">
        <v>533</v>
      </c>
      <c r="BT16" s="156"/>
      <c r="BU16" s="156" t="s">
        <v>533</v>
      </c>
      <c r="BV16" s="156" t="s">
        <v>533</v>
      </c>
      <c r="BW16" s="156" t="s">
        <v>533</v>
      </c>
      <c r="BX16" s="156" t="s">
        <v>533</v>
      </c>
      <c r="BY16" s="156" t="s">
        <v>533</v>
      </c>
      <c r="BZ16" s="156" t="s">
        <v>533</v>
      </c>
      <c r="CA16" s="156" t="s">
        <v>533</v>
      </c>
      <c r="CB16" s="156" t="s">
        <v>533</v>
      </c>
      <c r="CC16" s="156" t="s">
        <v>533</v>
      </c>
      <c r="CD16" s="156" t="s">
        <v>533</v>
      </c>
      <c r="CE16" s="156"/>
    </row>
    <row r="17" spans="1:83" ht="25.5" customHeight="1" x14ac:dyDescent="0.25">
      <c r="A17" s="45" t="s">
        <v>703</v>
      </c>
      <c r="B17" s="45" t="s">
        <v>176</v>
      </c>
      <c r="C17" s="51" t="s">
        <v>217</v>
      </c>
      <c r="D17" s="47" t="s">
        <v>299</v>
      </c>
      <c r="E17" s="158" t="s">
        <v>532</v>
      </c>
      <c r="F17" s="46" t="s">
        <v>494</v>
      </c>
      <c r="G17" s="126">
        <v>120</v>
      </c>
      <c r="H17" s="126">
        <v>277</v>
      </c>
      <c r="I17" s="48" t="s">
        <v>714</v>
      </c>
      <c r="J17" s="46" t="s">
        <v>704</v>
      </c>
      <c r="K17" s="126">
        <v>5000</v>
      </c>
      <c r="L17" s="52">
        <v>107.53</v>
      </c>
      <c r="M17" s="95"/>
      <c r="N17" s="49">
        <v>46.5</v>
      </c>
      <c r="O17" s="86">
        <v>20</v>
      </c>
      <c r="P17" s="87">
        <v>0.9</v>
      </c>
      <c r="Q17" s="48">
        <v>2700</v>
      </c>
      <c r="R17" s="88">
        <v>70</v>
      </c>
      <c r="S17" s="88">
        <v>-22</v>
      </c>
      <c r="T17" s="88">
        <v>76</v>
      </c>
      <c r="U17" s="88">
        <v>95</v>
      </c>
      <c r="V17" s="86">
        <v>-15</v>
      </c>
      <c r="W17" s="86" t="s">
        <v>705</v>
      </c>
      <c r="X17" s="50" t="s">
        <v>706</v>
      </c>
      <c r="Y17" s="89"/>
      <c r="Z17" s="89"/>
      <c r="AA17" s="90"/>
      <c r="AB17" s="90">
        <v>1</v>
      </c>
      <c r="AC17" s="90">
        <v>0</v>
      </c>
      <c r="AD17" s="90">
        <v>1</v>
      </c>
      <c r="AE17" s="90"/>
      <c r="AF17" s="91" t="s">
        <v>172</v>
      </c>
      <c r="AG17" s="91" t="s">
        <v>318</v>
      </c>
      <c r="AH17" s="92"/>
      <c r="AI17" s="44" t="s">
        <v>507</v>
      </c>
      <c r="AJ17" s="44" t="s">
        <v>509</v>
      </c>
      <c r="AK17" s="44"/>
      <c r="AL17" s="44" t="s">
        <v>525</v>
      </c>
      <c r="AM17" s="44"/>
      <c r="AN17" s="93" t="s">
        <v>533</v>
      </c>
      <c r="AO17" s="160">
        <v>5000</v>
      </c>
      <c r="AP17" s="160">
        <v>46.5</v>
      </c>
      <c r="AQ17" s="94"/>
      <c r="AR17" s="44" t="s">
        <v>533</v>
      </c>
      <c r="AS17" s="94"/>
      <c r="AT17" s="94"/>
      <c r="AU17" s="159"/>
      <c r="AV17" s="159"/>
      <c r="AW17" s="159"/>
      <c r="AX17" s="159"/>
      <c r="AY17" s="156" t="s">
        <v>533</v>
      </c>
      <c r="AZ17" s="156" t="s">
        <v>533</v>
      </c>
      <c r="BA17" s="156" t="s">
        <v>532</v>
      </c>
      <c r="BB17" s="156" t="s">
        <v>540</v>
      </c>
      <c r="BC17" s="156"/>
      <c r="BD17" s="156">
        <v>10</v>
      </c>
      <c r="BE17" s="156" t="s">
        <v>532</v>
      </c>
      <c r="BF17" s="156" t="s">
        <v>533</v>
      </c>
      <c r="BG17" s="156" t="s">
        <v>533</v>
      </c>
      <c r="BH17" s="156" t="s">
        <v>533</v>
      </c>
      <c r="BI17" s="156" t="s">
        <v>533</v>
      </c>
      <c r="BJ17" s="156" t="s">
        <v>533</v>
      </c>
      <c r="BK17" s="156" t="s">
        <v>533</v>
      </c>
      <c r="BL17" s="156" t="s">
        <v>533</v>
      </c>
      <c r="BM17" s="156"/>
      <c r="BN17" s="156" t="s">
        <v>533</v>
      </c>
      <c r="BO17" s="156" t="s">
        <v>533</v>
      </c>
      <c r="BP17" s="156" t="s">
        <v>533</v>
      </c>
      <c r="BQ17" s="156" t="s">
        <v>533</v>
      </c>
      <c r="BR17" s="156" t="s">
        <v>533</v>
      </c>
      <c r="BS17" s="156" t="s">
        <v>533</v>
      </c>
      <c r="BT17" s="156"/>
      <c r="BU17" s="156" t="s">
        <v>532</v>
      </c>
      <c r="BV17" s="156" t="s">
        <v>533</v>
      </c>
      <c r="BW17" s="156" t="s">
        <v>533</v>
      </c>
      <c r="BX17" s="156" t="s">
        <v>533</v>
      </c>
      <c r="BY17" s="156" t="s">
        <v>533</v>
      </c>
      <c r="BZ17" s="156" t="s">
        <v>533</v>
      </c>
      <c r="CA17" s="156" t="s">
        <v>533</v>
      </c>
      <c r="CB17" s="156" t="s">
        <v>533</v>
      </c>
      <c r="CC17" s="156" t="s">
        <v>533</v>
      </c>
      <c r="CD17" s="156" t="s">
        <v>533</v>
      </c>
      <c r="CE17" s="156"/>
    </row>
    <row r="18" spans="1:83" ht="25.5" customHeight="1" x14ac:dyDescent="0.25">
      <c r="A18" s="45" t="s">
        <v>703</v>
      </c>
      <c r="B18" s="45" t="s">
        <v>176</v>
      </c>
      <c r="C18" s="51" t="s">
        <v>217</v>
      </c>
      <c r="D18" s="47" t="s">
        <v>299</v>
      </c>
      <c r="E18" s="158" t="s">
        <v>532</v>
      </c>
      <c r="F18" s="46" t="s">
        <v>494</v>
      </c>
      <c r="G18" s="126">
        <v>120</v>
      </c>
      <c r="H18" s="126">
        <v>277</v>
      </c>
      <c r="I18" s="48" t="s">
        <v>715</v>
      </c>
      <c r="J18" s="46" t="s">
        <v>704</v>
      </c>
      <c r="K18" s="126">
        <v>5000</v>
      </c>
      <c r="L18" s="52">
        <v>107.53</v>
      </c>
      <c r="M18" s="95"/>
      <c r="N18" s="49">
        <v>46.5</v>
      </c>
      <c r="O18" s="86">
        <v>20</v>
      </c>
      <c r="P18" s="87">
        <v>0.9</v>
      </c>
      <c r="Q18" s="48">
        <v>2700</v>
      </c>
      <c r="R18" s="88">
        <v>70</v>
      </c>
      <c r="S18" s="88">
        <v>-22</v>
      </c>
      <c r="T18" s="88">
        <v>76</v>
      </c>
      <c r="U18" s="88">
        <v>95</v>
      </c>
      <c r="V18" s="86">
        <v>-15</v>
      </c>
      <c r="W18" s="86" t="s">
        <v>705</v>
      </c>
      <c r="X18" s="50" t="s">
        <v>706</v>
      </c>
      <c r="Y18" s="89"/>
      <c r="Z18" s="89"/>
      <c r="AA18" s="90"/>
      <c r="AB18" s="90">
        <v>1</v>
      </c>
      <c r="AC18" s="90">
        <v>0</v>
      </c>
      <c r="AD18" s="90">
        <v>1</v>
      </c>
      <c r="AE18" s="90"/>
      <c r="AF18" s="91" t="s">
        <v>170</v>
      </c>
      <c r="AG18" s="91" t="s">
        <v>318</v>
      </c>
      <c r="AH18" s="92"/>
      <c r="AI18" s="44" t="s">
        <v>507</v>
      </c>
      <c r="AJ18" s="44" t="s">
        <v>509</v>
      </c>
      <c r="AK18" s="44"/>
      <c r="AL18" s="44" t="s">
        <v>525</v>
      </c>
      <c r="AM18" s="44"/>
      <c r="AN18" s="93" t="s">
        <v>533</v>
      </c>
      <c r="AO18" s="160">
        <v>5000</v>
      </c>
      <c r="AP18" s="160">
        <v>46.5</v>
      </c>
      <c r="AQ18" s="94"/>
      <c r="AR18" s="44" t="s">
        <v>533</v>
      </c>
      <c r="AS18" s="94"/>
      <c r="AT18" s="94"/>
      <c r="AU18" s="159"/>
      <c r="AV18" s="159"/>
      <c r="AW18" s="159"/>
      <c r="AX18" s="159"/>
      <c r="AY18" s="156" t="s">
        <v>533</v>
      </c>
      <c r="AZ18" s="156" t="s">
        <v>533</v>
      </c>
      <c r="BA18" s="156" t="s">
        <v>532</v>
      </c>
      <c r="BB18" s="156"/>
      <c r="BC18" s="156"/>
      <c r="BD18" s="156">
        <v>10</v>
      </c>
      <c r="BE18" s="156" t="s">
        <v>532</v>
      </c>
      <c r="BF18" s="156" t="s">
        <v>533</v>
      </c>
      <c r="BG18" s="156" t="s">
        <v>533</v>
      </c>
      <c r="BH18" s="156" t="s">
        <v>533</v>
      </c>
      <c r="BI18" s="156" t="s">
        <v>533</v>
      </c>
      <c r="BJ18" s="156" t="s">
        <v>533</v>
      </c>
      <c r="BK18" s="156" t="s">
        <v>533</v>
      </c>
      <c r="BL18" s="156" t="s">
        <v>533</v>
      </c>
      <c r="BM18" s="156"/>
      <c r="BN18" s="156" t="s">
        <v>533</v>
      </c>
      <c r="BO18" s="156" t="s">
        <v>533</v>
      </c>
      <c r="BP18" s="156" t="s">
        <v>533</v>
      </c>
      <c r="BQ18" s="156" t="s">
        <v>533</v>
      </c>
      <c r="BR18" s="156" t="s">
        <v>533</v>
      </c>
      <c r="BS18" s="156" t="s">
        <v>533</v>
      </c>
      <c r="BT18" s="156"/>
      <c r="BU18" s="156" t="s">
        <v>532</v>
      </c>
      <c r="BV18" s="156" t="s">
        <v>533</v>
      </c>
      <c r="BW18" s="156" t="s">
        <v>533</v>
      </c>
      <c r="BX18" s="156" t="s">
        <v>533</v>
      </c>
      <c r="BY18" s="156" t="s">
        <v>533</v>
      </c>
      <c r="BZ18" s="156" t="s">
        <v>533</v>
      </c>
      <c r="CA18" s="156" t="s">
        <v>533</v>
      </c>
      <c r="CB18" s="156" t="s">
        <v>533</v>
      </c>
      <c r="CC18" s="156" t="s">
        <v>533</v>
      </c>
      <c r="CD18" s="156" t="s">
        <v>533</v>
      </c>
      <c r="CE18" s="156"/>
    </row>
    <row r="19" spans="1:83" ht="25.5" customHeight="1" x14ac:dyDescent="0.25">
      <c r="A19" s="45" t="s">
        <v>703</v>
      </c>
      <c r="B19" s="45" t="s">
        <v>176</v>
      </c>
      <c r="C19" s="51" t="s">
        <v>217</v>
      </c>
      <c r="D19" s="47" t="s">
        <v>299</v>
      </c>
      <c r="E19" s="158" t="s">
        <v>532</v>
      </c>
      <c r="F19" s="46" t="s">
        <v>494</v>
      </c>
      <c r="G19" s="126">
        <v>120</v>
      </c>
      <c r="H19" s="126">
        <v>277</v>
      </c>
      <c r="I19" s="48" t="s">
        <v>716</v>
      </c>
      <c r="J19" s="46" t="s">
        <v>704</v>
      </c>
      <c r="K19" s="126">
        <v>5000</v>
      </c>
      <c r="L19" s="52">
        <v>107.53</v>
      </c>
      <c r="M19" s="95"/>
      <c r="N19" s="49">
        <v>46.5</v>
      </c>
      <c r="O19" s="86">
        <v>20</v>
      </c>
      <c r="P19" s="87">
        <v>0.9</v>
      </c>
      <c r="Q19" s="48">
        <v>2700</v>
      </c>
      <c r="R19" s="88">
        <v>70</v>
      </c>
      <c r="S19" s="88">
        <v>-22</v>
      </c>
      <c r="T19" s="88">
        <v>76</v>
      </c>
      <c r="U19" s="88">
        <v>95</v>
      </c>
      <c r="V19" s="86">
        <v>-15</v>
      </c>
      <c r="W19" s="86" t="s">
        <v>705</v>
      </c>
      <c r="X19" s="50" t="s">
        <v>706</v>
      </c>
      <c r="Y19" s="89"/>
      <c r="Z19" s="89"/>
      <c r="AA19" s="90"/>
      <c r="AB19" s="90">
        <v>1</v>
      </c>
      <c r="AC19" s="90">
        <v>0</v>
      </c>
      <c r="AD19" s="90">
        <v>1</v>
      </c>
      <c r="AE19" s="90"/>
      <c r="AF19" s="91" t="s">
        <v>170</v>
      </c>
      <c r="AG19" s="91" t="s">
        <v>318</v>
      </c>
      <c r="AH19" s="92"/>
      <c r="AI19" s="44" t="s">
        <v>507</v>
      </c>
      <c r="AJ19" s="44" t="s">
        <v>509</v>
      </c>
      <c r="AK19" s="44"/>
      <c r="AL19" s="44" t="s">
        <v>525</v>
      </c>
      <c r="AM19" s="44"/>
      <c r="AN19" s="93" t="s">
        <v>533</v>
      </c>
      <c r="AO19" s="160">
        <v>5000</v>
      </c>
      <c r="AP19" s="160">
        <v>46.5</v>
      </c>
      <c r="AQ19" s="94"/>
      <c r="AR19" s="44" t="s">
        <v>533</v>
      </c>
      <c r="AS19" s="94"/>
      <c r="AT19" s="94"/>
      <c r="AU19" s="159"/>
      <c r="AV19" s="159"/>
      <c r="AW19" s="159"/>
      <c r="AX19" s="159"/>
      <c r="AY19" s="156" t="s">
        <v>533</v>
      </c>
      <c r="AZ19" s="156" t="s">
        <v>532</v>
      </c>
      <c r="BA19" s="156" t="s">
        <v>532</v>
      </c>
      <c r="BB19" s="156"/>
      <c r="BC19" s="156"/>
      <c r="BD19" s="156">
        <v>10</v>
      </c>
      <c r="BE19" s="156" t="s">
        <v>532</v>
      </c>
      <c r="BF19" s="156" t="s">
        <v>533</v>
      </c>
      <c r="BG19" s="156" t="s">
        <v>533</v>
      </c>
      <c r="BH19" s="156" t="s">
        <v>533</v>
      </c>
      <c r="BI19" s="156" t="s">
        <v>533</v>
      </c>
      <c r="BJ19" s="156" t="s">
        <v>533</v>
      </c>
      <c r="BK19" s="156" t="s">
        <v>533</v>
      </c>
      <c r="BL19" s="156" t="s">
        <v>533</v>
      </c>
      <c r="BM19" s="156"/>
      <c r="BN19" s="156" t="s">
        <v>533</v>
      </c>
      <c r="BO19" s="156" t="s">
        <v>533</v>
      </c>
      <c r="BP19" s="156" t="s">
        <v>533</v>
      </c>
      <c r="BQ19" s="156" t="s">
        <v>533</v>
      </c>
      <c r="BR19" s="156" t="s">
        <v>533</v>
      </c>
      <c r="BS19" s="156" t="s">
        <v>533</v>
      </c>
      <c r="BT19" s="156"/>
      <c r="BU19" s="156" t="s">
        <v>532</v>
      </c>
      <c r="BV19" s="156" t="s">
        <v>533</v>
      </c>
      <c r="BW19" s="156" t="s">
        <v>533</v>
      </c>
      <c r="BX19" s="156" t="s">
        <v>533</v>
      </c>
      <c r="BY19" s="156" t="s">
        <v>533</v>
      </c>
      <c r="BZ19" s="156" t="s">
        <v>533</v>
      </c>
      <c r="CA19" s="156" t="s">
        <v>533</v>
      </c>
      <c r="CB19" s="156" t="s">
        <v>533</v>
      </c>
      <c r="CC19" s="156" t="s">
        <v>533</v>
      </c>
      <c r="CD19" s="156" t="s">
        <v>533</v>
      </c>
      <c r="CE19" s="156"/>
    </row>
    <row r="20" spans="1:83" ht="25.5" customHeight="1" x14ac:dyDescent="0.25">
      <c r="A20" s="45" t="s">
        <v>703</v>
      </c>
      <c r="B20" s="45" t="s">
        <v>176</v>
      </c>
      <c r="C20" s="51" t="s">
        <v>217</v>
      </c>
      <c r="D20" s="47" t="s">
        <v>299</v>
      </c>
      <c r="E20" s="158" t="s">
        <v>532</v>
      </c>
      <c r="F20" s="46" t="s">
        <v>494</v>
      </c>
      <c r="G20" s="126">
        <v>120</v>
      </c>
      <c r="H20" s="126">
        <v>277</v>
      </c>
      <c r="I20" s="48" t="s">
        <v>717</v>
      </c>
      <c r="J20" s="46" t="s">
        <v>704</v>
      </c>
      <c r="K20" s="126">
        <v>5000</v>
      </c>
      <c r="L20" s="52">
        <v>107.53</v>
      </c>
      <c r="M20" s="95"/>
      <c r="N20" s="49">
        <v>46.5</v>
      </c>
      <c r="O20" s="86">
        <v>20</v>
      </c>
      <c r="P20" s="87">
        <v>0.9</v>
      </c>
      <c r="Q20" s="48">
        <v>2700</v>
      </c>
      <c r="R20" s="88">
        <v>70</v>
      </c>
      <c r="S20" s="88">
        <v>-22</v>
      </c>
      <c r="T20" s="88">
        <v>76</v>
      </c>
      <c r="U20" s="88">
        <v>95</v>
      </c>
      <c r="V20" s="86">
        <v>-15</v>
      </c>
      <c r="W20" s="86" t="s">
        <v>705</v>
      </c>
      <c r="X20" s="50" t="s">
        <v>706</v>
      </c>
      <c r="Y20" s="89"/>
      <c r="Z20" s="89"/>
      <c r="AA20" s="90"/>
      <c r="AB20" s="90">
        <v>1</v>
      </c>
      <c r="AC20" s="90">
        <v>0</v>
      </c>
      <c r="AD20" s="90">
        <v>1</v>
      </c>
      <c r="AE20" s="90"/>
      <c r="AF20" s="91" t="s">
        <v>173</v>
      </c>
      <c r="AG20" s="91" t="s">
        <v>318</v>
      </c>
      <c r="AH20" s="92"/>
      <c r="AI20" s="44" t="s">
        <v>507</v>
      </c>
      <c r="AJ20" s="44" t="s">
        <v>509</v>
      </c>
      <c r="AK20" s="44"/>
      <c r="AL20" s="44" t="s">
        <v>525</v>
      </c>
      <c r="AM20" s="44"/>
      <c r="AN20" s="93" t="s">
        <v>533</v>
      </c>
      <c r="AO20" s="160">
        <v>5000</v>
      </c>
      <c r="AP20" s="160">
        <v>46.5</v>
      </c>
      <c r="AQ20" s="94"/>
      <c r="AR20" s="44" t="s">
        <v>533</v>
      </c>
      <c r="AS20" s="94"/>
      <c r="AT20" s="94"/>
      <c r="AU20" s="159"/>
      <c r="AV20" s="159"/>
      <c r="AW20" s="159"/>
      <c r="AX20" s="159"/>
      <c r="AY20" s="156" t="s">
        <v>533</v>
      </c>
      <c r="AZ20" s="156" t="s">
        <v>533</v>
      </c>
      <c r="BA20" s="156" t="s">
        <v>532</v>
      </c>
      <c r="BB20" s="156"/>
      <c r="BC20" s="156"/>
      <c r="BD20" s="156">
        <v>10</v>
      </c>
      <c r="BE20" s="156" t="s">
        <v>532</v>
      </c>
      <c r="BF20" s="156" t="s">
        <v>533</v>
      </c>
      <c r="BG20" s="156" t="s">
        <v>533</v>
      </c>
      <c r="BH20" s="156" t="s">
        <v>533</v>
      </c>
      <c r="BI20" s="156" t="s">
        <v>533</v>
      </c>
      <c r="BJ20" s="156" t="s">
        <v>533</v>
      </c>
      <c r="BK20" s="156" t="s">
        <v>533</v>
      </c>
      <c r="BL20" s="156" t="s">
        <v>533</v>
      </c>
      <c r="BM20" s="156"/>
      <c r="BN20" s="156" t="s">
        <v>533</v>
      </c>
      <c r="BO20" s="156" t="s">
        <v>533</v>
      </c>
      <c r="BP20" s="156" t="s">
        <v>533</v>
      </c>
      <c r="BQ20" s="156" t="s">
        <v>533</v>
      </c>
      <c r="BR20" s="156" t="s">
        <v>533</v>
      </c>
      <c r="BS20" s="156" t="s">
        <v>533</v>
      </c>
      <c r="BT20" s="156"/>
      <c r="BU20" s="156" t="s">
        <v>532</v>
      </c>
      <c r="BV20" s="156" t="s">
        <v>533</v>
      </c>
      <c r="BW20" s="156" t="s">
        <v>533</v>
      </c>
      <c r="BX20" s="156" t="s">
        <v>533</v>
      </c>
      <c r="BY20" s="156" t="s">
        <v>533</v>
      </c>
      <c r="BZ20" s="156" t="s">
        <v>533</v>
      </c>
      <c r="CA20" s="156" t="s">
        <v>533</v>
      </c>
      <c r="CB20" s="156" t="s">
        <v>533</v>
      </c>
      <c r="CC20" s="156" t="s">
        <v>533</v>
      </c>
      <c r="CD20" s="156" t="s">
        <v>533</v>
      </c>
      <c r="CE20" s="156"/>
    </row>
    <row r="21" spans="1:83" ht="25.5" customHeight="1" x14ac:dyDescent="0.25">
      <c r="A21" s="45" t="s">
        <v>703</v>
      </c>
      <c r="B21" s="45" t="s">
        <v>176</v>
      </c>
      <c r="C21" s="51" t="s">
        <v>217</v>
      </c>
      <c r="D21" s="47" t="s">
        <v>299</v>
      </c>
      <c r="E21" s="158" t="s">
        <v>532</v>
      </c>
      <c r="F21" s="46" t="s">
        <v>494</v>
      </c>
      <c r="G21" s="126">
        <v>120</v>
      </c>
      <c r="H21" s="126">
        <v>277</v>
      </c>
      <c r="I21" s="48" t="s">
        <v>718</v>
      </c>
      <c r="J21" s="46" t="s">
        <v>704</v>
      </c>
      <c r="K21" s="126">
        <v>5000</v>
      </c>
      <c r="L21" s="52">
        <v>107.53</v>
      </c>
      <c r="M21" s="95"/>
      <c r="N21" s="49">
        <v>46.5</v>
      </c>
      <c r="O21" s="86">
        <v>20</v>
      </c>
      <c r="P21" s="87">
        <v>0.9</v>
      </c>
      <c r="Q21" s="48">
        <v>2700</v>
      </c>
      <c r="R21" s="88">
        <v>70</v>
      </c>
      <c r="S21" s="88">
        <v>-22</v>
      </c>
      <c r="T21" s="88">
        <v>76</v>
      </c>
      <c r="U21" s="88">
        <v>95</v>
      </c>
      <c r="V21" s="86">
        <v>-15</v>
      </c>
      <c r="W21" s="86" t="s">
        <v>705</v>
      </c>
      <c r="X21" s="50" t="s">
        <v>706</v>
      </c>
      <c r="Y21" s="89"/>
      <c r="Z21" s="89"/>
      <c r="AA21" s="90"/>
      <c r="AB21" s="90">
        <v>1</v>
      </c>
      <c r="AC21" s="90">
        <v>0</v>
      </c>
      <c r="AD21" s="90">
        <v>1</v>
      </c>
      <c r="AE21" s="90"/>
      <c r="AF21" s="91" t="s">
        <v>172</v>
      </c>
      <c r="AG21" s="91" t="s">
        <v>318</v>
      </c>
      <c r="AH21" s="92"/>
      <c r="AI21" s="44" t="s">
        <v>507</v>
      </c>
      <c r="AJ21" s="44" t="s">
        <v>509</v>
      </c>
      <c r="AK21" s="44"/>
      <c r="AL21" s="44" t="s">
        <v>524</v>
      </c>
      <c r="AM21" s="44"/>
      <c r="AN21" s="93" t="s">
        <v>533</v>
      </c>
      <c r="AO21" s="160">
        <v>5000</v>
      </c>
      <c r="AP21" s="160">
        <v>46.5</v>
      </c>
      <c r="AQ21" s="94"/>
      <c r="AR21" s="44" t="s">
        <v>533</v>
      </c>
      <c r="AS21" s="94"/>
      <c r="AT21" s="94"/>
      <c r="AU21" s="159"/>
      <c r="AV21" s="159"/>
      <c r="AW21" s="159"/>
      <c r="AX21" s="159"/>
      <c r="AY21" s="156" t="s">
        <v>533</v>
      </c>
      <c r="AZ21" s="156" t="s">
        <v>533</v>
      </c>
      <c r="BA21" s="156" t="s">
        <v>532</v>
      </c>
      <c r="BB21" s="156" t="s">
        <v>540</v>
      </c>
      <c r="BC21" s="156"/>
      <c r="BD21" s="156">
        <v>10</v>
      </c>
      <c r="BE21" s="156" t="s">
        <v>532</v>
      </c>
      <c r="BF21" s="156" t="s">
        <v>533</v>
      </c>
      <c r="BG21" s="156" t="s">
        <v>533</v>
      </c>
      <c r="BH21" s="156" t="s">
        <v>533</v>
      </c>
      <c r="BI21" s="156" t="s">
        <v>533</v>
      </c>
      <c r="BJ21" s="156" t="s">
        <v>533</v>
      </c>
      <c r="BK21" s="156" t="s">
        <v>533</v>
      </c>
      <c r="BL21" s="156" t="s">
        <v>533</v>
      </c>
      <c r="BM21" s="156"/>
      <c r="BN21" s="156" t="s">
        <v>533</v>
      </c>
      <c r="BO21" s="156" t="s">
        <v>533</v>
      </c>
      <c r="BP21" s="156" t="s">
        <v>533</v>
      </c>
      <c r="BQ21" s="156" t="s">
        <v>533</v>
      </c>
      <c r="BR21" s="156" t="s">
        <v>533</v>
      </c>
      <c r="BS21" s="156" t="s">
        <v>533</v>
      </c>
      <c r="BT21" s="156"/>
      <c r="BU21" s="156" t="s">
        <v>533</v>
      </c>
      <c r="BV21" s="156" t="s">
        <v>533</v>
      </c>
      <c r="BW21" s="156" t="s">
        <v>533</v>
      </c>
      <c r="BX21" s="156" t="s">
        <v>533</v>
      </c>
      <c r="BY21" s="156" t="s">
        <v>533</v>
      </c>
      <c r="BZ21" s="156" t="s">
        <v>533</v>
      </c>
      <c r="CA21" s="156" t="s">
        <v>533</v>
      </c>
      <c r="CB21" s="156" t="s">
        <v>532</v>
      </c>
      <c r="CC21" s="156" t="s">
        <v>533</v>
      </c>
      <c r="CD21" s="156" t="s">
        <v>533</v>
      </c>
      <c r="CE21" s="156"/>
    </row>
    <row r="22" spans="1:83" ht="25.5" customHeight="1" x14ac:dyDescent="0.25">
      <c r="A22" s="45" t="s">
        <v>703</v>
      </c>
      <c r="B22" s="45" t="s">
        <v>176</v>
      </c>
      <c r="C22" s="51" t="s">
        <v>217</v>
      </c>
      <c r="D22" s="47" t="s">
        <v>299</v>
      </c>
      <c r="E22" s="158" t="s">
        <v>532</v>
      </c>
      <c r="F22" s="46" t="s">
        <v>494</v>
      </c>
      <c r="G22" s="126">
        <v>120</v>
      </c>
      <c r="H22" s="126">
        <v>277</v>
      </c>
      <c r="I22" s="48" t="s">
        <v>719</v>
      </c>
      <c r="J22" s="46" t="s">
        <v>704</v>
      </c>
      <c r="K22" s="126">
        <v>5000</v>
      </c>
      <c r="L22" s="52">
        <v>107.53</v>
      </c>
      <c r="M22" s="95"/>
      <c r="N22" s="49">
        <v>46.5</v>
      </c>
      <c r="O22" s="86">
        <v>20</v>
      </c>
      <c r="P22" s="87">
        <v>0.9</v>
      </c>
      <c r="Q22" s="48">
        <v>2700</v>
      </c>
      <c r="R22" s="88">
        <v>70</v>
      </c>
      <c r="S22" s="88">
        <v>-22</v>
      </c>
      <c r="T22" s="88">
        <v>76</v>
      </c>
      <c r="U22" s="88">
        <v>95</v>
      </c>
      <c r="V22" s="86">
        <v>-15</v>
      </c>
      <c r="W22" s="86" t="s">
        <v>705</v>
      </c>
      <c r="X22" s="50" t="s">
        <v>706</v>
      </c>
      <c r="Y22" s="89"/>
      <c r="Z22" s="89"/>
      <c r="AA22" s="90"/>
      <c r="AB22" s="90">
        <v>1</v>
      </c>
      <c r="AC22" s="90">
        <v>0</v>
      </c>
      <c r="AD22" s="90">
        <v>1</v>
      </c>
      <c r="AE22" s="90"/>
      <c r="AF22" s="91" t="s">
        <v>170</v>
      </c>
      <c r="AG22" s="91" t="s">
        <v>318</v>
      </c>
      <c r="AH22" s="92"/>
      <c r="AI22" s="44" t="s">
        <v>507</v>
      </c>
      <c r="AJ22" s="44" t="s">
        <v>509</v>
      </c>
      <c r="AK22" s="44"/>
      <c r="AL22" s="44" t="s">
        <v>524</v>
      </c>
      <c r="AM22" s="44"/>
      <c r="AN22" s="93" t="s">
        <v>533</v>
      </c>
      <c r="AO22" s="160">
        <v>5000</v>
      </c>
      <c r="AP22" s="160">
        <v>46.5</v>
      </c>
      <c r="AQ22" s="94"/>
      <c r="AR22" s="44" t="s">
        <v>533</v>
      </c>
      <c r="AS22" s="94"/>
      <c r="AT22" s="94"/>
      <c r="AU22" s="159"/>
      <c r="AV22" s="159"/>
      <c r="AW22" s="159"/>
      <c r="AX22" s="159"/>
      <c r="AY22" s="156" t="s">
        <v>533</v>
      </c>
      <c r="AZ22" s="156" t="s">
        <v>533</v>
      </c>
      <c r="BA22" s="156" t="s">
        <v>532</v>
      </c>
      <c r="BB22" s="156"/>
      <c r="BC22" s="156"/>
      <c r="BD22" s="156">
        <v>10</v>
      </c>
      <c r="BE22" s="156" t="s">
        <v>532</v>
      </c>
      <c r="BF22" s="156" t="s">
        <v>533</v>
      </c>
      <c r="BG22" s="156" t="s">
        <v>533</v>
      </c>
      <c r="BH22" s="156" t="s">
        <v>533</v>
      </c>
      <c r="BI22" s="156" t="s">
        <v>533</v>
      </c>
      <c r="BJ22" s="156" t="s">
        <v>533</v>
      </c>
      <c r="BK22" s="156" t="s">
        <v>533</v>
      </c>
      <c r="BL22" s="156" t="s">
        <v>533</v>
      </c>
      <c r="BM22" s="156"/>
      <c r="BN22" s="156" t="s">
        <v>533</v>
      </c>
      <c r="BO22" s="156" t="s">
        <v>533</v>
      </c>
      <c r="BP22" s="156" t="s">
        <v>533</v>
      </c>
      <c r="BQ22" s="156" t="s">
        <v>533</v>
      </c>
      <c r="BR22" s="156" t="s">
        <v>533</v>
      </c>
      <c r="BS22" s="156" t="s">
        <v>533</v>
      </c>
      <c r="BT22" s="156"/>
      <c r="BU22" s="156" t="s">
        <v>533</v>
      </c>
      <c r="BV22" s="156" t="s">
        <v>533</v>
      </c>
      <c r="BW22" s="156" t="s">
        <v>533</v>
      </c>
      <c r="BX22" s="156" t="s">
        <v>533</v>
      </c>
      <c r="BY22" s="156" t="s">
        <v>533</v>
      </c>
      <c r="BZ22" s="156" t="s">
        <v>533</v>
      </c>
      <c r="CA22" s="156" t="s">
        <v>533</v>
      </c>
      <c r="CB22" s="156" t="s">
        <v>532</v>
      </c>
      <c r="CC22" s="156" t="s">
        <v>533</v>
      </c>
      <c r="CD22" s="156" t="s">
        <v>533</v>
      </c>
      <c r="CE22" s="156"/>
    </row>
    <row r="23" spans="1:83" ht="25.5" customHeight="1" x14ac:dyDescent="0.25">
      <c r="A23" s="45" t="s">
        <v>703</v>
      </c>
      <c r="B23" s="45" t="s">
        <v>176</v>
      </c>
      <c r="C23" s="51" t="s">
        <v>217</v>
      </c>
      <c r="D23" s="47" t="s">
        <v>299</v>
      </c>
      <c r="E23" s="158" t="s">
        <v>532</v>
      </c>
      <c r="F23" s="46" t="s">
        <v>494</v>
      </c>
      <c r="G23" s="126">
        <v>120</v>
      </c>
      <c r="H23" s="126">
        <v>277</v>
      </c>
      <c r="I23" s="48" t="s">
        <v>720</v>
      </c>
      <c r="J23" s="46" t="s">
        <v>704</v>
      </c>
      <c r="K23" s="126">
        <v>5000</v>
      </c>
      <c r="L23" s="52">
        <v>107.53</v>
      </c>
      <c r="M23" s="95"/>
      <c r="N23" s="49">
        <v>46.5</v>
      </c>
      <c r="O23" s="86">
        <v>20</v>
      </c>
      <c r="P23" s="87">
        <v>0.9</v>
      </c>
      <c r="Q23" s="48">
        <v>2700</v>
      </c>
      <c r="R23" s="88">
        <v>70</v>
      </c>
      <c r="S23" s="88">
        <v>-22</v>
      </c>
      <c r="T23" s="88">
        <v>76</v>
      </c>
      <c r="U23" s="88">
        <v>95</v>
      </c>
      <c r="V23" s="86">
        <v>-15</v>
      </c>
      <c r="W23" s="86" t="s">
        <v>705</v>
      </c>
      <c r="X23" s="50" t="s">
        <v>706</v>
      </c>
      <c r="Y23" s="89"/>
      <c r="Z23" s="89"/>
      <c r="AA23" s="90"/>
      <c r="AB23" s="90">
        <v>1</v>
      </c>
      <c r="AC23" s="90">
        <v>0</v>
      </c>
      <c r="AD23" s="90">
        <v>1</v>
      </c>
      <c r="AE23" s="90"/>
      <c r="AF23" s="91" t="s">
        <v>170</v>
      </c>
      <c r="AG23" s="91" t="s">
        <v>318</v>
      </c>
      <c r="AH23" s="92"/>
      <c r="AI23" s="44" t="s">
        <v>507</v>
      </c>
      <c r="AJ23" s="44" t="s">
        <v>509</v>
      </c>
      <c r="AK23" s="44"/>
      <c r="AL23" s="44" t="s">
        <v>524</v>
      </c>
      <c r="AM23" s="44"/>
      <c r="AN23" s="93" t="s">
        <v>533</v>
      </c>
      <c r="AO23" s="160">
        <v>5000</v>
      </c>
      <c r="AP23" s="160">
        <v>46.5</v>
      </c>
      <c r="AQ23" s="94"/>
      <c r="AR23" s="44" t="s">
        <v>533</v>
      </c>
      <c r="AS23" s="94"/>
      <c r="AT23" s="94"/>
      <c r="AU23" s="159"/>
      <c r="AV23" s="159"/>
      <c r="AW23" s="159"/>
      <c r="AX23" s="159"/>
      <c r="AY23" s="156" t="s">
        <v>533</v>
      </c>
      <c r="AZ23" s="156" t="s">
        <v>532</v>
      </c>
      <c r="BA23" s="156" t="s">
        <v>532</v>
      </c>
      <c r="BB23" s="156"/>
      <c r="BC23" s="156"/>
      <c r="BD23" s="156">
        <v>10</v>
      </c>
      <c r="BE23" s="156" t="s">
        <v>532</v>
      </c>
      <c r="BF23" s="156" t="s">
        <v>533</v>
      </c>
      <c r="BG23" s="156" t="s">
        <v>533</v>
      </c>
      <c r="BH23" s="156" t="s">
        <v>533</v>
      </c>
      <c r="BI23" s="156" t="s">
        <v>533</v>
      </c>
      <c r="BJ23" s="156" t="s">
        <v>533</v>
      </c>
      <c r="BK23" s="156" t="s">
        <v>533</v>
      </c>
      <c r="BL23" s="156" t="s">
        <v>533</v>
      </c>
      <c r="BM23" s="156"/>
      <c r="BN23" s="156" t="s">
        <v>533</v>
      </c>
      <c r="BO23" s="156" t="s">
        <v>533</v>
      </c>
      <c r="BP23" s="156" t="s">
        <v>533</v>
      </c>
      <c r="BQ23" s="156" t="s">
        <v>533</v>
      </c>
      <c r="BR23" s="156" t="s">
        <v>533</v>
      </c>
      <c r="BS23" s="156" t="s">
        <v>533</v>
      </c>
      <c r="BT23" s="156"/>
      <c r="BU23" s="156" t="s">
        <v>533</v>
      </c>
      <c r="BV23" s="156" t="s">
        <v>533</v>
      </c>
      <c r="BW23" s="156" t="s">
        <v>533</v>
      </c>
      <c r="BX23" s="156" t="s">
        <v>533</v>
      </c>
      <c r="BY23" s="156" t="s">
        <v>533</v>
      </c>
      <c r="BZ23" s="156" t="s">
        <v>533</v>
      </c>
      <c r="CA23" s="156" t="s">
        <v>533</v>
      </c>
      <c r="CB23" s="156" t="s">
        <v>532</v>
      </c>
      <c r="CC23" s="156" t="s">
        <v>533</v>
      </c>
      <c r="CD23" s="156" t="s">
        <v>533</v>
      </c>
      <c r="CE23" s="156"/>
    </row>
    <row r="24" spans="1:83" ht="25.5" customHeight="1" x14ac:dyDescent="0.25">
      <c r="A24" s="45" t="s">
        <v>703</v>
      </c>
      <c r="B24" s="45" t="s">
        <v>176</v>
      </c>
      <c r="C24" s="51" t="s">
        <v>217</v>
      </c>
      <c r="D24" s="47" t="s">
        <v>299</v>
      </c>
      <c r="E24" s="158" t="s">
        <v>532</v>
      </c>
      <c r="F24" s="46" t="s">
        <v>494</v>
      </c>
      <c r="G24" s="126">
        <v>120</v>
      </c>
      <c r="H24" s="126">
        <v>277</v>
      </c>
      <c r="I24" s="48" t="s">
        <v>721</v>
      </c>
      <c r="J24" s="46" t="s">
        <v>704</v>
      </c>
      <c r="K24" s="126">
        <v>5000</v>
      </c>
      <c r="L24" s="52">
        <v>107.53</v>
      </c>
      <c r="M24" s="95"/>
      <c r="N24" s="49">
        <v>46.5</v>
      </c>
      <c r="O24" s="86">
        <v>20</v>
      </c>
      <c r="P24" s="87">
        <v>0.9</v>
      </c>
      <c r="Q24" s="48">
        <v>2700</v>
      </c>
      <c r="R24" s="88">
        <v>70</v>
      </c>
      <c r="S24" s="88">
        <v>-22</v>
      </c>
      <c r="T24" s="88">
        <v>76</v>
      </c>
      <c r="U24" s="88">
        <v>95</v>
      </c>
      <c r="V24" s="86">
        <v>-15</v>
      </c>
      <c r="W24" s="86" t="s">
        <v>705</v>
      </c>
      <c r="X24" s="50" t="s">
        <v>706</v>
      </c>
      <c r="Y24" s="89"/>
      <c r="Z24" s="89"/>
      <c r="AA24" s="90"/>
      <c r="AB24" s="90">
        <v>1</v>
      </c>
      <c r="AC24" s="90">
        <v>0</v>
      </c>
      <c r="AD24" s="90">
        <v>1</v>
      </c>
      <c r="AE24" s="90"/>
      <c r="AF24" s="91" t="s">
        <v>173</v>
      </c>
      <c r="AG24" s="91" t="s">
        <v>318</v>
      </c>
      <c r="AH24" s="92"/>
      <c r="AI24" s="44" t="s">
        <v>507</v>
      </c>
      <c r="AJ24" s="44" t="s">
        <v>509</v>
      </c>
      <c r="AK24" s="44"/>
      <c r="AL24" s="44" t="s">
        <v>524</v>
      </c>
      <c r="AM24" s="44"/>
      <c r="AN24" s="93" t="s">
        <v>533</v>
      </c>
      <c r="AO24" s="160">
        <v>5000</v>
      </c>
      <c r="AP24" s="160">
        <v>46.5</v>
      </c>
      <c r="AQ24" s="94"/>
      <c r="AR24" s="44" t="s">
        <v>533</v>
      </c>
      <c r="AS24" s="94"/>
      <c r="AT24" s="94"/>
      <c r="AU24" s="159"/>
      <c r="AV24" s="159"/>
      <c r="AW24" s="159"/>
      <c r="AX24" s="159"/>
      <c r="AY24" s="156" t="s">
        <v>533</v>
      </c>
      <c r="AZ24" s="156" t="s">
        <v>533</v>
      </c>
      <c r="BA24" s="156" t="s">
        <v>532</v>
      </c>
      <c r="BB24" s="156"/>
      <c r="BC24" s="156"/>
      <c r="BD24" s="156">
        <v>10</v>
      </c>
      <c r="BE24" s="156" t="s">
        <v>532</v>
      </c>
      <c r="BF24" s="156" t="s">
        <v>533</v>
      </c>
      <c r="BG24" s="156" t="s">
        <v>533</v>
      </c>
      <c r="BH24" s="156" t="s">
        <v>533</v>
      </c>
      <c r="BI24" s="156" t="s">
        <v>533</v>
      </c>
      <c r="BJ24" s="156" t="s">
        <v>533</v>
      </c>
      <c r="BK24" s="156" t="s">
        <v>533</v>
      </c>
      <c r="BL24" s="156" t="s">
        <v>533</v>
      </c>
      <c r="BM24" s="156"/>
      <c r="BN24" s="156" t="s">
        <v>533</v>
      </c>
      <c r="BO24" s="156" t="s">
        <v>533</v>
      </c>
      <c r="BP24" s="156" t="s">
        <v>533</v>
      </c>
      <c r="BQ24" s="156" t="s">
        <v>533</v>
      </c>
      <c r="BR24" s="156" t="s">
        <v>533</v>
      </c>
      <c r="BS24" s="156" t="s">
        <v>533</v>
      </c>
      <c r="BT24" s="156"/>
      <c r="BU24" s="156" t="s">
        <v>533</v>
      </c>
      <c r="BV24" s="156" t="s">
        <v>533</v>
      </c>
      <c r="BW24" s="156" t="s">
        <v>533</v>
      </c>
      <c r="BX24" s="156" t="s">
        <v>533</v>
      </c>
      <c r="BY24" s="156" t="s">
        <v>533</v>
      </c>
      <c r="BZ24" s="156" t="s">
        <v>533</v>
      </c>
      <c r="CA24" s="156" t="s">
        <v>533</v>
      </c>
      <c r="CB24" s="156" t="s">
        <v>532</v>
      </c>
      <c r="CC24" s="156" t="s">
        <v>533</v>
      </c>
      <c r="CD24" s="156" t="s">
        <v>533</v>
      </c>
      <c r="CE24" s="156"/>
    </row>
    <row r="25" spans="1:83" ht="25.5" customHeight="1" x14ac:dyDescent="0.25">
      <c r="A25" s="45"/>
      <c r="B25" s="45"/>
      <c r="C25" s="51"/>
      <c r="D25" s="47"/>
      <c r="E25" s="158"/>
      <c r="F25" s="51"/>
      <c r="G25" s="127"/>
      <c r="H25" s="127"/>
      <c r="I25" s="53"/>
      <c r="J25" s="51"/>
      <c r="K25" s="127"/>
      <c r="L25" s="54"/>
      <c r="M25" s="95"/>
      <c r="N25" s="54"/>
      <c r="O25" s="96"/>
      <c r="P25" s="97"/>
      <c r="Q25" s="53"/>
      <c r="R25" s="98"/>
      <c r="S25" s="98"/>
      <c r="T25" s="98"/>
      <c r="U25" s="98"/>
      <c r="V25" s="96"/>
      <c r="W25" s="96"/>
      <c r="X25" s="55"/>
      <c r="Y25" s="99"/>
      <c r="Z25" s="99"/>
      <c r="AA25" s="90"/>
      <c r="AB25" s="100"/>
      <c r="AC25" s="100"/>
      <c r="AD25" s="100"/>
      <c r="AE25" s="100"/>
      <c r="AF25" s="91"/>
      <c r="AG25" s="91"/>
      <c r="AH25" s="101"/>
      <c r="AI25" s="45"/>
      <c r="AJ25" s="45"/>
      <c r="AK25" s="45"/>
      <c r="AL25" s="45"/>
      <c r="AM25" s="45"/>
      <c r="AN25" s="83"/>
      <c r="AO25" s="160"/>
      <c r="AP25" s="160"/>
      <c r="AQ25" s="94"/>
      <c r="AR25" s="45"/>
      <c r="AS25" s="102"/>
      <c r="AT25" s="102"/>
      <c r="AU25" s="95"/>
      <c r="AV25" s="95"/>
      <c r="AW25" s="159"/>
      <c r="AX25" s="159"/>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row>
    <row r="26" spans="1:83" ht="25.5" customHeight="1" x14ac:dyDescent="0.25">
      <c r="A26" s="45"/>
      <c r="B26" s="45"/>
      <c r="C26" s="51"/>
      <c r="D26" s="47"/>
      <c r="E26" s="158"/>
      <c r="F26" s="51"/>
      <c r="G26" s="127"/>
      <c r="H26" s="127"/>
      <c r="I26" s="53"/>
      <c r="J26" s="51"/>
      <c r="K26" s="127"/>
      <c r="L26" s="54"/>
      <c r="M26" s="95"/>
      <c r="N26" s="54"/>
      <c r="O26" s="96"/>
      <c r="P26" s="97"/>
      <c r="Q26" s="53"/>
      <c r="R26" s="98"/>
      <c r="S26" s="98"/>
      <c r="T26" s="98"/>
      <c r="U26" s="98"/>
      <c r="V26" s="96"/>
      <c r="W26" s="96"/>
      <c r="X26" s="55"/>
      <c r="Y26" s="99"/>
      <c r="Z26" s="99"/>
      <c r="AA26" s="90"/>
      <c r="AB26" s="100"/>
      <c r="AC26" s="100"/>
      <c r="AD26" s="100"/>
      <c r="AE26" s="100"/>
      <c r="AF26" s="91"/>
      <c r="AG26" s="91"/>
      <c r="AH26" s="101"/>
      <c r="AI26" s="45"/>
      <c r="AJ26" s="45"/>
      <c r="AK26" s="45"/>
      <c r="AL26" s="45"/>
      <c r="AM26" s="45"/>
      <c r="AN26" s="83"/>
      <c r="AO26" s="160"/>
      <c r="AP26" s="160"/>
      <c r="AQ26" s="94"/>
      <c r="AR26" s="45"/>
      <c r="AS26" s="102"/>
      <c r="AT26" s="102"/>
      <c r="AU26" s="95"/>
      <c r="AV26" s="95"/>
      <c r="AW26" s="159"/>
      <c r="AX26" s="159"/>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row>
    <row r="27" spans="1:83" ht="25.5" customHeight="1" x14ac:dyDescent="0.25">
      <c r="A27" s="45"/>
      <c r="B27" s="45"/>
      <c r="C27" s="51"/>
      <c r="D27" s="47"/>
      <c r="E27" s="158"/>
      <c r="F27" s="51"/>
      <c r="G27" s="127"/>
      <c r="H27" s="127"/>
      <c r="I27" s="53"/>
      <c r="J27" s="51"/>
      <c r="K27" s="127"/>
      <c r="L27" s="54"/>
      <c r="M27" s="95"/>
      <c r="N27" s="54"/>
      <c r="O27" s="96"/>
      <c r="P27" s="97"/>
      <c r="Q27" s="53"/>
      <c r="R27" s="98"/>
      <c r="S27" s="98"/>
      <c r="T27" s="98"/>
      <c r="U27" s="98"/>
      <c r="V27" s="96"/>
      <c r="W27" s="96"/>
      <c r="X27" s="55"/>
      <c r="Y27" s="99"/>
      <c r="Z27" s="99"/>
      <c r="AA27" s="90"/>
      <c r="AB27" s="100"/>
      <c r="AC27" s="100"/>
      <c r="AD27" s="100"/>
      <c r="AE27" s="100"/>
      <c r="AF27" s="91"/>
      <c r="AG27" s="91"/>
      <c r="AH27" s="101"/>
      <c r="AI27" s="45"/>
      <c r="AJ27" s="45"/>
      <c r="AK27" s="45"/>
      <c r="AL27" s="45"/>
      <c r="AM27" s="45"/>
      <c r="AN27" s="83"/>
      <c r="AO27" s="160"/>
      <c r="AP27" s="160"/>
      <c r="AQ27" s="94"/>
      <c r="AR27" s="45"/>
      <c r="AS27" s="102"/>
      <c r="AT27" s="102"/>
      <c r="AU27" s="95"/>
      <c r="AV27" s="95"/>
      <c r="AW27" s="159"/>
      <c r="AX27" s="159"/>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row>
    <row r="28" spans="1:83" ht="25.5" customHeight="1" x14ac:dyDescent="0.25">
      <c r="A28" s="45"/>
      <c r="B28" s="45"/>
      <c r="C28" s="51"/>
      <c r="D28" s="47"/>
      <c r="E28" s="158"/>
      <c r="F28" s="51"/>
      <c r="G28" s="127"/>
      <c r="H28" s="127"/>
      <c r="I28" s="53"/>
      <c r="J28" s="51"/>
      <c r="K28" s="127"/>
      <c r="L28" s="54"/>
      <c r="M28" s="95"/>
      <c r="N28" s="54"/>
      <c r="O28" s="96"/>
      <c r="P28" s="97"/>
      <c r="Q28" s="53"/>
      <c r="R28" s="98"/>
      <c r="S28" s="98"/>
      <c r="T28" s="98"/>
      <c r="U28" s="98"/>
      <c r="V28" s="96"/>
      <c r="W28" s="96"/>
      <c r="X28" s="55"/>
      <c r="Y28" s="99"/>
      <c r="Z28" s="99"/>
      <c r="AA28" s="90"/>
      <c r="AB28" s="100"/>
      <c r="AC28" s="100"/>
      <c r="AD28" s="100"/>
      <c r="AE28" s="100"/>
      <c r="AF28" s="91"/>
      <c r="AG28" s="91"/>
      <c r="AH28" s="101"/>
      <c r="AI28" s="45"/>
      <c r="AJ28" s="45"/>
      <c r="AK28" s="45"/>
      <c r="AL28" s="45"/>
      <c r="AM28" s="45"/>
      <c r="AN28" s="83"/>
      <c r="AO28" s="160"/>
      <c r="AP28" s="160"/>
      <c r="AQ28" s="94"/>
      <c r="AR28" s="45"/>
      <c r="AS28" s="102"/>
      <c r="AT28" s="102"/>
      <c r="AU28" s="95"/>
      <c r="AV28" s="95"/>
      <c r="AW28" s="159"/>
      <c r="AX28" s="159"/>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row>
    <row r="29" spans="1:83" ht="25.5" customHeight="1" x14ac:dyDescent="0.25">
      <c r="A29" s="45"/>
      <c r="B29" s="45"/>
      <c r="C29" s="51"/>
      <c r="D29" s="47"/>
      <c r="E29" s="158"/>
      <c r="F29" s="51"/>
      <c r="G29" s="127"/>
      <c r="H29" s="127"/>
      <c r="I29" s="53"/>
      <c r="J29" s="51"/>
      <c r="K29" s="127"/>
      <c r="L29" s="54"/>
      <c r="M29" s="95"/>
      <c r="N29" s="54"/>
      <c r="O29" s="96"/>
      <c r="P29" s="97"/>
      <c r="Q29" s="53"/>
      <c r="R29" s="98"/>
      <c r="S29" s="98"/>
      <c r="T29" s="98"/>
      <c r="U29" s="98"/>
      <c r="V29" s="96"/>
      <c r="W29" s="96"/>
      <c r="X29" s="55"/>
      <c r="Y29" s="99"/>
      <c r="Z29" s="99"/>
      <c r="AA29" s="90"/>
      <c r="AB29" s="100"/>
      <c r="AC29" s="100"/>
      <c r="AD29" s="100"/>
      <c r="AE29" s="100"/>
      <c r="AF29" s="91"/>
      <c r="AG29" s="91"/>
      <c r="AH29" s="101"/>
      <c r="AI29" s="45"/>
      <c r="AJ29" s="45"/>
      <c r="AK29" s="45"/>
      <c r="AL29" s="45"/>
      <c r="AM29" s="45"/>
      <c r="AN29" s="83"/>
      <c r="AO29" s="160"/>
      <c r="AP29" s="160"/>
      <c r="AQ29" s="94"/>
      <c r="AR29" s="45"/>
      <c r="AS29" s="102"/>
      <c r="AT29" s="102"/>
      <c r="AU29" s="95"/>
      <c r="AV29" s="95"/>
      <c r="AW29" s="159"/>
      <c r="AX29" s="159"/>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row>
    <row r="30" spans="1:83" ht="25.5" customHeight="1" x14ac:dyDescent="0.25">
      <c r="A30" s="45"/>
      <c r="B30" s="45"/>
      <c r="C30" s="51"/>
      <c r="D30" s="47"/>
      <c r="E30" s="158"/>
      <c r="F30" s="51"/>
      <c r="G30" s="127"/>
      <c r="H30" s="127"/>
      <c r="I30" s="53"/>
      <c r="J30" s="51"/>
      <c r="K30" s="127"/>
      <c r="L30" s="54"/>
      <c r="M30" s="95"/>
      <c r="N30" s="54"/>
      <c r="O30" s="96"/>
      <c r="P30" s="97"/>
      <c r="Q30" s="53"/>
      <c r="R30" s="98"/>
      <c r="S30" s="98"/>
      <c r="T30" s="98"/>
      <c r="U30" s="98"/>
      <c r="V30" s="96"/>
      <c r="W30" s="96"/>
      <c r="X30" s="55"/>
      <c r="Y30" s="99"/>
      <c r="Z30" s="99"/>
      <c r="AA30" s="90"/>
      <c r="AB30" s="100"/>
      <c r="AC30" s="100"/>
      <c r="AD30" s="100"/>
      <c r="AE30" s="100"/>
      <c r="AF30" s="91"/>
      <c r="AG30" s="91"/>
      <c r="AH30" s="101"/>
      <c r="AI30" s="45"/>
      <c r="AJ30" s="45"/>
      <c r="AK30" s="45"/>
      <c r="AL30" s="45"/>
      <c r="AM30" s="45"/>
      <c r="AN30" s="83"/>
      <c r="AO30" s="160"/>
      <c r="AP30" s="160"/>
      <c r="AQ30" s="94"/>
      <c r="AR30" s="45"/>
      <c r="AS30" s="102"/>
      <c r="AT30" s="102"/>
      <c r="AU30" s="95"/>
      <c r="AV30" s="95"/>
      <c r="AW30" s="159"/>
      <c r="AX30" s="159"/>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row>
    <row r="31" spans="1:83" ht="25.5" customHeight="1" x14ac:dyDescent="0.25">
      <c r="A31" s="45"/>
      <c r="B31" s="45"/>
      <c r="C31" s="51"/>
      <c r="D31" s="47"/>
      <c r="E31" s="158"/>
      <c r="F31" s="51"/>
      <c r="G31" s="127"/>
      <c r="H31" s="127"/>
      <c r="I31" s="53"/>
      <c r="J31" s="51"/>
      <c r="K31" s="127"/>
      <c r="L31" s="54"/>
      <c r="M31" s="95"/>
      <c r="N31" s="54"/>
      <c r="O31" s="96"/>
      <c r="P31" s="97"/>
      <c r="Q31" s="53"/>
      <c r="R31" s="98"/>
      <c r="S31" s="98"/>
      <c r="T31" s="98"/>
      <c r="U31" s="98"/>
      <c r="V31" s="96"/>
      <c r="W31" s="96"/>
      <c r="X31" s="55"/>
      <c r="Y31" s="99"/>
      <c r="Z31" s="99"/>
      <c r="AA31" s="90"/>
      <c r="AB31" s="100"/>
      <c r="AC31" s="100"/>
      <c r="AD31" s="100"/>
      <c r="AE31" s="100"/>
      <c r="AF31" s="91"/>
      <c r="AG31" s="91"/>
      <c r="AH31" s="101"/>
      <c r="AI31" s="45"/>
      <c r="AJ31" s="45"/>
      <c r="AK31" s="45"/>
      <c r="AL31" s="45"/>
      <c r="AM31" s="45"/>
      <c r="AN31" s="83"/>
      <c r="AO31" s="160"/>
      <c r="AP31" s="160"/>
      <c r="AQ31" s="94"/>
      <c r="AR31" s="45"/>
      <c r="AS31" s="102"/>
      <c r="AT31" s="102"/>
      <c r="AU31" s="95"/>
      <c r="AV31" s="95"/>
      <c r="AW31" s="159"/>
      <c r="AX31" s="159"/>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row>
    <row r="32" spans="1:83" ht="25.5" customHeight="1" x14ac:dyDescent="0.25">
      <c r="A32" s="45"/>
      <c r="B32" s="45"/>
      <c r="C32" s="51"/>
      <c r="D32" s="47"/>
      <c r="E32" s="158"/>
      <c r="F32" s="51"/>
      <c r="G32" s="127"/>
      <c r="H32" s="127"/>
      <c r="I32" s="53"/>
      <c r="J32" s="51"/>
      <c r="K32" s="127"/>
      <c r="L32" s="54"/>
      <c r="M32" s="95"/>
      <c r="N32" s="54"/>
      <c r="O32" s="96"/>
      <c r="P32" s="97"/>
      <c r="Q32" s="53"/>
      <c r="R32" s="98"/>
      <c r="S32" s="98"/>
      <c r="T32" s="98"/>
      <c r="U32" s="98"/>
      <c r="V32" s="96"/>
      <c r="W32" s="96"/>
      <c r="X32" s="55"/>
      <c r="Y32" s="99"/>
      <c r="Z32" s="99"/>
      <c r="AA32" s="90"/>
      <c r="AB32" s="100"/>
      <c r="AC32" s="100"/>
      <c r="AD32" s="100"/>
      <c r="AE32" s="100"/>
      <c r="AF32" s="91"/>
      <c r="AG32" s="91"/>
      <c r="AH32" s="101"/>
      <c r="AI32" s="45"/>
      <c r="AJ32" s="45"/>
      <c r="AK32" s="45"/>
      <c r="AL32" s="45"/>
      <c r="AM32" s="45"/>
      <c r="AN32" s="83"/>
      <c r="AO32" s="160"/>
      <c r="AP32" s="160"/>
      <c r="AQ32" s="94"/>
      <c r="AR32" s="45"/>
      <c r="AS32" s="102"/>
      <c r="AT32" s="102"/>
      <c r="AU32" s="95"/>
      <c r="AV32" s="95"/>
      <c r="AW32" s="159"/>
      <c r="AX32" s="159"/>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row>
    <row r="33" spans="1:83" ht="25.5" customHeight="1" x14ac:dyDescent="0.25">
      <c r="A33" s="45"/>
      <c r="B33" s="45"/>
      <c r="C33" s="51"/>
      <c r="D33" s="47"/>
      <c r="E33" s="158"/>
      <c r="F33" s="51"/>
      <c r="G33" s="127"/>
      <c r="H33" s="127"/>
      <c r="I33" s="53"/>
      <c r="J33" s="51"/>
      <c r="K33" s="127"/>
      <c r="L33" s="54"/>
      <c r="M33" s="95"/>
      <c r="N33" s="54"/>
      <c r="O33" s="96"/>
      <c r="P33" s="97"/>
      <c r="Q33" s="53"/>
      <c r="R33" s="98"/>
      <c r="S33" s="98"/>
      <c r="T33" s="98"/>
      <c r="U33" s="98"/>
      <c r="V33" s="96"/>
      <c r="W33" s="96"/>
      <c r="X33" s="55"/>
      <c r="Y33" s="99"/>
      <c r="Z33" s="99"/>
      <c r="AA33" s="90"/>
      <c r="AB33" s="100"/>
      <c r="AC33" s="100"/>
      <c r="AD33" s="100"/>
      <c r="AE33" s="100"/>
      <c r="AF33" s="91"/>
      <c r="AG33" s="91"/>
      <c r="AH33" s="101"/>
      <c r="AI33" s="45"/>
      <c r="AJ33" s="45"/>
      <c r="AK33" s="45"/>
      <c r="AL33" s="45"/>
      <c r="AM33" s="45"/>
      <c r="AN33" s="83"/>
      <c r="AO33" s="160"/>
      <c r="AP33" s="160"/>
      <c r="AQ33" s="94"/>
      <c r="AR33" s="45"/>
      <c r="AS33" s="102"/>
      <c r="AT33" s="102"/>
      <c r="AU33" s="95"/>
      <c r="AV33" s="95"/>
      <c r="AW33" s="159"/>
      <c r="AX33" s="159"/>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row>
    <row r="34" spans="1:83" ht="25.5" customHeight="1" x14ac:dyDescent="0.25">
      <c r="A34" s="45"/>
      <c r="B34" s="45"/>
      <c r="C34" s="51"/>
      <c r="D34" s="47"/>
      <c r="E34" s="158"/>
      <c r="F34" s="51"/>
      <c r="G34" s="127"/>
      <c r="H34" s="127"/>
      <c r="I34" s="53"/>
      <c r="J34" s="51"/>
      <c r="K34" s="127"/>
      <c r="L34" s="54"/>
      <c r="M34" s="95"/>
      <c r="N34" s="54"/>
      <c r="O34" s="96"/>
      <c r="P34" s="97"/>
      <c r="Q34" s="53"/>
      <c r="R34" s="98"/>
      <c r="S34" s="98"/>
      <c r="T34" s="98"/>
      <c r="U34" s="98"/>
      <c r="V34" s="96"/>
      <c r="W34" s="96"/>
      <c r="X34" s="55"/>
      <c r="Y34" s="99"/>
      <c r="Z34" s="99"/>
      <c r="AA34" s="90"/>
      <c r="AB34" s="100"/>
      <c r="AC34" s="100"/>
      <c r="AD34" s="100"/>
      <c r="AE34" s="100"/>
      <c r="AF34" s="91"/>
      <c r="AG34" s="91"/>
      <c r="AH34" s="101"/>
      <c r="AI34" s="45"/>
      <c r="AJ34" s="45"/>
      <c r="AK34" s="45"/>
      <c r="AL34" s="45"/>
      <c r="AM34" s="45"/>
      <c r="AN34" s="83"/>
      <c r="AO34" s="160"/>
      <c r="AP34" s="160"/>
      <c r="AQ34" s="94"/>
      <c r="AR34" s="45"/>
      <c r="AS34" s="102"/>
      <c r="AT34" s="102"/>
      <c r="AU34" s="95"/>
      <c r="AV34" s="95"/>
      <c r="AW34" s="159"/>
      <c r="AX34" s="159"/>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row>
    <row r="35" spans="1:83" ht="25.5" customHeight="1" x14ac:dyDescent="0.25">
      <c r="A35" s="45"/>
      <c r="B35" s="45"/>
      <c r="C35" s="51"/>
      <c r="D35" s="47"/>
      <c r="E35" s="158"/>
      <c r="F35" s="51"/>
      <c r="G35" s="127"/>
      <c r="H35" s="127"/>
      <c r="I35" s="53"/>
      <c r="J35" s="51"/>
      <c r="K35" s="127"/>
      <c r="L35" s="54"/>
      <c r="M35" s="95"/>
      <c r="N35" s="54"/>
      <c r="O35" s="96"/>
      <c r="P35" s="97"/>
      <c r="Q35" s="53"/>
      <c r="R35" s="98"/>
      <c r="S35" s="98"/>
      <c r="T35" s="98"/>
      <c r="U35" s="98"/>
      <c r="V35" s="96"/>
      <c r="W35" s="96"/>
      <c r="X35" s="55"/>
      <c r="Y35" s="99"/>
      <c r="Z35" s="99"/>
      <c r="AA35" s="90"/>
      <c r="AB35" s="100"/>
      <c r="AC35" s="100"/>
      <c r="AD35" s="100"/>
      <c r="AE35" s="100"/>
      <c r="AF35" s="91"/>
      <c r="AG35" s="91"/>
      <c r="AH35" s="101"/>
      <c r="AI35" s="45"/>
      <c r="AJ35" s="45"/>
      <c r="AK35" s="45"/>
      <c r="AL35" s="45"/>
      <c r="AM35" s="45"/>
      <c r="AN35" s="83"/>
      <c r="AO35" s="160"/>
      <c r="AP35" s="160"/>
      <c r="AQ35" s="94"/>
      <c r="AR35" s="45"/>
      <c r="AS35" s="102"/>
      <c r="AT35" s="102"/>
      <c r="AU35" s="95"/>
      <c r="AV35" s="95"/>
      <c r="AW35" s="159"/>
      <c r="AX35" s="159"/>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row>
    <row r="36" spans="1:83" ht="25.5" customHeight="1" x14ac:dyDescent="0.25">
      <c r="A36" s="45"/>
      <c r="B36" s="45"/>
      <c r="C36" s="51"/>
      <c r="D36" s="47"/>
      <c r="E36" s="158"/>
      <c r="F36" s="51"/>
      <c r="G36" s="127"/>
      <c r="H36" s="127"/>
      <c r="I36" s="53"/>
      <c r="J36" s="51"/>
      <c r="K36" s="127"/>
      <c r="L36" s="54"/>
      <c r="M36" s="95"/>
      <c r="N36" s="54"/>
      <c r="O36" s="96"/>
      <c r="P36" s="97"/>
      <c r="Q36" s="53"/>
      <c r="R36" s="98"/>
      <c r="S36" s="98"/>
      <c r="T36" s="98"/>
      <c r="U36" s="98"/>
      <c r="V36" s="96"/>
      <c r="W36" s="96"/>
      <c r="X36" s="55"/>
      <c r="Y36" s="99"/>
      <c r="Z36" s="99"/>
      <c r="AA36" s="90"/>
      <c r="AB36" s="100"/>
      <c r="AC36" s="100"/>
      <c r="AD36" s="100"/>
      <c r="AE36" s="100"/>
      <c r="AF36" s="91"/>
      <c r="AG36" s="91"/>
      <c r="AH36" s="101"/>
      <c r="AI36" s="45"/>
      <c r="AJ36" s="45"/>
      <c r="AK36" s="45"/>
      <c r="AL36" s="45"/>
      <c r="AM36" s="45"/>
      <c r="AN36" s="83"/>
      <c r="AO36" s="160"/>
      <c r="AP36" s="160"/>
      <c r="AQ36" s="94"/>
      <c r="AR36" s="45"/>
      <c r="AS36" s="102"/>
      <c r="AT36" s="102"/>
      <c r="AU36" s="95"/>
      <c r="AV36" s="95"/>
      <c r="AW36" s="159"/>
      <c r="AX36" s="159"/>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row>
    <row r="37" spans="1:83" ht="25.5" customHeight="1" x14ac:dyDescent="0.25">
      <c r="A37" s="45"/>
      <c r="B37" s="45"/>
      <c r="C37" s="51"/>
      <c r="D37" s="47"/>
      <c r="E37" s="158"/>
      <c r="F37" s="51"/>
      <c r="G37" s="127"/>
      <c r="H37" s="127"/>
      <c r="I37" s="53"/>
      <c r="J37" s="51"/>
      <c r="K37" s="127"/>
      <c r="L37" s="54"/>
      <c r="M37" s="95"/>
      <c r="N37" s="54"/>
      <c r="O37" s="96"/>
      <c r="P37" s="97"/>
      <c r="Q37" s="53"/>
      <c r="R37" s="98"/>
      <c r="S37" s="98"/>
      <c r="T37" s="98"/>
      <c r="U37" s="98"/>
      <c r="V37" s="96"/>
      <c r="W37" s="96"/>
      <c r="X37" s="55"/>
      <c r="Y37" s="99"/>
      <c r="Z37" s="99"/>
      <c r="AA37" s="90"/>
      <c r="AB37" s="100"/>
      <c r="AC37" s="100"/>
      <c r="AD37" s="100"/>
      <c r="AE37" s="100"/>
      <c r="AF37" s="91"/>
      <c r="AG37" s="91"/>
      <c r="AH37" s="101"/>
      <c r="AI37" s="45"/>
      <c r="AJ37" s="45"/>
      <c r="AK37" s="45"/>
      <c r="AL37" s="45"/>
      <c r="AM37" s="45"/>
      <c r="AN37" s="83"/>
      <c r="AO37" s="160"/>
      <c r="AP37" s="160"/>
      <c r="AQ37" s="94"/>
      <c r="AR37" s="45"/>
      <c r="AS37" s="102"/>
      <c r="AT37" s="102"/>
      <c r="AU37" s="95"/>
      <c r="AV37" s="95"/>
      <c r="AW37" s="159"/>
      <c r="AX37" s="159"/>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row>
    <row r="38" spans="1:83" ht="25.5" customHeight="1" x14ac:dyDescent="0.25">
      <c r="A38" s="45"/>
      <c r="B38" s="45"/>
      <c r="C38" s="51"/>
      <c r="D38" s="47"/>
      <c r="E38" s="158"/>
      <c r="F38" s="51"/>
      <c r="G38" s="127"/>
      <c r="H38" s="127"/>
      <c r="I38" s="53"/>
      <c r="J38" s="51"/>
      <c r="K38" s="127"/>
      <c r="L38" s="54"/>
      <c r="M38" s="95"/>
      <c r="N38" s="54"/>
      <c r="O38" s="96"/>
      <c r="P38" s="97"/>
      <c r="Q38" s="53"/>
      <c r="R38" s="98"/>
      <c r="S38" s="98"/>
      <c r="T38" s="98"/>
      <c r="U38" s="98"/>
      <c r="V38" s="96"/>
      <c r="W38" s="96"/>
      <c r="X38" s="55"/>
      <c r="Y38" s="99"/>
      <c r="Z38" s="99"/>
      <c r="AA38" s="90"/>
      <c r="AB38" s="100"/>
      <c r="AC38" s="100"/>
      <c r="AD38" s="100"/>
      <c r="AE38" s="100"/>
      <c r="AF38" s="91"/>
      <c r="AG38" s="91"/>
      <c r="AH38" s="101"/>
      <c r="AI38" s="45"/>
      <c r="AJ38" s="45"/>
      <c r="AK38" s="45"/>
      <c r="AL38" s="45"/>
      <c r="AM38" s="45"/>
      <c r="AN38" s="83"/>
      <c r="AO38" s="160"/>
      <c r="AP38" s="160"/>
      <c r="AQ38" s="94"/>
      <c r="AR38" s="45"/>
      <c r="AS38" s="102"/>
      <c r="AT38" s="102"/>
      <c r="AU38" s="95"/>
      <c r="AV38" s="95"/>
      <c r="AW38" s="159"/>
      <c r="AX38" s="159"/>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row>
    <row r="39" spans="1:83" ht="25.5" customHeight="1" x14ac:dyDescent="0.25">
      <c r="A39" s="45"/>
      <c r="B39" s="45"/>
      <c r="C39" s="51"/>
      <c r="D39" s="47"/>
      <c r="E39" s="158"/>
      <c r="F39" s="51"/>
      <c r="G39" s="127"/>
      <c r="H39" s="127"/>
      <c r="I39" s="53"/>
      <c r="J39" s="51"/>
      <c r="K39" s="127"/>
      <c r="L39" s="54"/>
      <c r="M39" s="95"/>
      <c r="N39" s="54"/>
      <c r="O39" s="96"/>
      <c r="P39" s="97"/>
      <c r="Q39" s="53"/>
      <c r="R39" s="98"/>
      <c r="S39" s="98"/>
      <c r="T39" s="98"/>
      <c r="U39" s="98"/>
      <c r="V39" s="96"/>
      <c r="W39" s="96"/>
      <c r="X39" s="55"/>
      <c r="Y39" s="99"/>
      <c r="Z39" s="99"/>
      <c r="AA39" s="90"/>
      <c r="AB39" s="100"/>
      <c r="AC39" s="100"/>
      <c r="AD39" s="100"/>
      <c r="AE39" s="100"/>
      <c r="AF39" s="91"/>
      <c r="AG39" s="91"/>
      <c r="AH39" s="101"/>
      <c r="AI39" s="45"/>
      <c r="AJ39" s="45"/>
      <c r="AK39" s="45"/>
      <c r="AL39" s="45"/>
      <c r="AM39" s="45"/>
      <c r="AN39" s="83"/>
      <c r="AO39" s="160"/>
      <c r="AP39" s="160"/>
      <c r="AQ39" s="94"/>
      <c r="AR39" s="45"/>
      <c r="AS39" s="102"/>
      <c r="AT39" s="102"/>
      <c r="AU39" s="95"/>
      <c r="AV39" s="95"/>
      <c r="AW39" s="159"/>
      <c r="AX39" s="159"/>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row>
    <row r="40" spans="1:83" ht="25.5" customHeight="1" x14ac:dyDescent="0.25">
      <c r="A40" s="45"/>
      <c r="B40" s="45"/>
      <c r="C40" s="51"/>
      <c r="D40" s="47"/>
      <c r="E40" s="158"/>
      <c r="F40" s="51"/>
      <c r="G40" s="127"/>
      <c r="H40" s="127"/>
      <c r="I40" s="53"/>
      <c r="J40" s="51"/>
      <c r="K40" s="127"/>
      <c r="L40" s="54"/>
      <c r="M40" s="95"/>
      <c r="N40" s="54"/>
      <c r="O40" s="96"/>
      <c r="P40" s="97"/>
      <c r="Q40" s="53"/>
      <c r="R40" s="98"/>
      <c r="S40" s="98"/>
      <c r="T40" s="98"/>
      <c r="U40" s="98"/>
      <c r="V40" s="96"/>
      <c r="W40" s="96"/>
      <c r="X40" s="55"/>
      <c r="Y40" s="99"/>
      <c r="Z40" s="99"/>
      <c r="AA40" s="90"/>
      <c r="AB40" s="100"/>
      <c r="AC40" s="100"/>
      <c r="AD40" s="100"/>
      <c r="AE40" s="100"/>
      <c r="AF40" s="91"/>
      <c r="AG40" s="91"/>
      <c r="AH40" s="101"/>
      <c r="AI40" s="45"/>
      <c r="AJ40" s="45"/>
      <c r="AK40" s="45"/>
      <c r="AL40" s="45"/>
      <c r="AM40" s="45"/>
      <c r="AN40" s="83"/>
      <c r="AO40" s="160"/>
      <c r="AP40" s="160"/>
      <c r="AQ40" s="94"/>
      <c r="AR40" s="45"/>
      <c r="AS40" s="102"/>
      <c r="AT40" s="102"/>
      <c r="AU40" s="95"/>
      <c r="AV40" s="95"/>
      <c r="AW40" s="159"/>
      <c r="AX40" s="159"/>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row>
    <row r="41" spans="1:83" ht="25.5" customHeight="1" x14ac:dyDescent="0.25">
      <c r="A41" s="45"/>
      <c r="B41" s="45"/>
      <c r="C41" s="51"/>
      <c r="D41" s="47"/>
      <c r="E41" s="158"/>
      <c r="F41" s="51"/>
      <c r="G41" s="127"/>
      <c r="H41" s="127"/>
      <c r="I41" s="53"/>
      <c r="J41" s="51"/>
      <c r="K41" s="127"/>
      <c r="L41" s="54"/>
      <c r="M41" s="95"/>
      <c r="N41" s="54"/>
      <c r="O41" s="96"/>
      <c r="P41" s="97"/>
      <c r="Q41" s="53"/>
      <c r="R41" s="98"/>
      <c r="S41" s="98"/>
      <c r="T41" s="98"/>
      <c r="U41" s="98"/>
      <c r="V41" s="96"/>
      <c r="W41" s="96"/>
      <c r="X41" s="55"/>
      <c r="Y41" s="99"/>
      <c r="Z41" s="99"/>
      <c r="AA41" s="90"/>
      <c r="AB41" s="100"/>
      <c r="AC41" s="100"/>
      <c r="AD41" s="100"/>
      <c r="AE41" s="100"/>
      <c r="AF41" s="91"/>
      <c r="AG41" s="91"/>
      <c r="AH41" s="101"/>
      <c r="AI41" s="45"/>
      <c r="AJ41" s="45"/>
      <c r="AK41" s="45"/>
      <c r="AL41" s="45"/>
      <c r="AM41" s="45"/>
      <c r="AN41" s="83"/>
      <c r="AO41" s="160"/>
      <c r="AP41" s="160"/>
      <c r="AQ41" s="94"/>
      <c r="AR41" s="45"/>
      <c r="AS41" s="102"/>
      <c r="AT41" s="102"/>
      <c r="AU41" s="95"/>
      <c r="AV41" s="95"/>
      <c r="AW41" s="159"/>
      <c r="AX41" s="159"/>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row>
    <row r="42" spans="1:83" ht="25.5" customHeight="1" x14ac:dyDescent="0.25">
      <c r="A42" s="45"/>
      <c r="B42" s="45"/>
      <c r="C42" s="51"/>
      <c r="D42" s="47"/>
      <c r="E42" s="158"/>
      <c r="F42" s="51"/>
      <c r="G42" s="127"/>
      <c r="H42" s="127"/>
      <c r="I42" s="53"/>
      <c r="J42" s="51"/>
      <c r="K42" s="127"/>
      <c r="L42" s="54"/>
      <c r="M42" s="95"/>
      <c r="N42" s="54"/>
      <c r="O42" s="96"/>
      <c r="P42" s="97"/>
      <c r="Q42" s="53"/>
      <c r="R42" s="98"/>
      <c r="S42" s="98"/>
      <c r="T42" s="98"/>
      <c r="U42" s="98"/>
      <c r="V42" s="96"/>
      <c r="W42" s="96"/>
      <c r="X42" s="55"/>
      <c r="Y42" s="99"/>
      <c r="Z42" s="99"/>
      <c r="AA42" s="90"/>
      <c r="AB42" s="100"/>
      <c r="AC42" s="100"/>
      <c r="AD42" s="100"/>
      <c r="AE42" s="100"/>
      <c r="AF42" s="91"/>
      <c r="AG42" s="91"/>
      <c r="AH42" s="101"/>
      <c r="AI42" s="45"/>
      <c r="AJ42" s="45"/>
      <c r="AK42" s="45"/>
      <c r="AL42" s="45"/>
      <c r="AM42" s="45"/>
      <c r="AN42" s="83"/>
      <c r="AO42" s="160"/>
      <c r="AP42" s="160"/>
      <c r="AQ42" s="94"/>
      <c r="AR42" s="45"/>
      <c r="AS42" s="102"/>
      <c r="AT42" s="102"/>
      <c r="AU42" s="95"/>
      <c r="AV42" s="95"/>
      <c r="AW42" s="159"/>
      <c r="AX42" s="159"/>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row>
    <row r="43" spans="1:83" ht="25.5" customHeight="1" x14ac:dyDescent="0.25">
      <c r="A43" s="45"/>
      <c r="B43" s="45"/>
      <c r="C43" s="51"/>
      <c r="D43" s="47"/>
      <c r="E43" s="158"/>
      <c r="F43" s="51"/>
      <c r="G43" s="127"/>
      <c r="H43" s="127"/>
      <c r="I43" s="53"/>
      <c r="J43" s="51"/>
      <c r="K43" s="127"/>
      <c r="L43" s="54"/>
      <c r="M43" s="95"/>
      <c r="N43" s="54"/>
      <c r="O43" s="96"/>
      <c r="P43" s="97"/>
      <c r="Q43" s="53"/>
      <c r="R43" s="98"/>
      <c r="S43" s="98"/>
      <c r="T43" s="98"/>
      <c r="U43" s="98"/>
      <c r="V43" s="96"/>
      <c r="W43" s="96"/>
      <c r="X43" s="55"/>
      <c r="Y43" s="99"/>
      <c r="Z43" s="99"/>
      <c r="AA43" s="90"/>
      <c r="AB43" s="100"/>
      <c r="AC43" s="100"/>
      <c r="AD43" s="100"/>
      <c r="AE43" s="100"/>
      <c r="AF43" s="91"/>
      <c r="AG43" s="91"/>
      <c r="AH43" s="101"/>
      <c r="AI43" s="45"/>
      <c r="AJ43" s="45"/>
      <c r="AK43" s="45"/>
      <c r="AL43" s="45"/>
      <c r="AM43" s="45"/>
      <c r="AN43" s="83"/>
      <c r="AO43" s="160"/>
      <c r="AP43" s="160"/>
      <c r="AQ43" s="94"/>
      <c r="AR43" s="45"/>
      <c r="AS43" s="102"/>
      <c r="AT43" s="102"/>
      <c r="AU43" s="95"/>
      <c r="AV43" s="95"/>
      <c r="AW43" s="159"/>
      <c r="AX43" s="159"/>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row>
    <row r="44" spans="1:83" ht="25.5" customHeight="1" x14ac:dyDescent="0.25">
      <c r="A44" s="45"/>
      <c r="B44" s="45"/>
      <c r="C44" s="51"/>
      <c r="D44" s="47"/>
      <c r="E44" s="158"/>
      <c r="F44" s="51"/>
      <c r="G44" s="127"/>
      <c r="H44" s="127"/>
      <c r="I44" s="53"/>
      <c r="J44" s="51"/>
      <c r="K44" s="127"/>
      <c r="L44" s="54"/>
      <c r="M44" s="95"/>
      <c r="N44" s="54"/>
      <c r="O44" s="96"/>
      <c r="P44" s="97"/>
      <c r="Q44" s="53"/>
      <c r="R44" s="98"/>
      <c r="S44" s="98"/>
      <c r="T44" s="98"/>
      <c r="U44" s="98"/>
      <c r="V44" s="96"/>
      <c r="W44" s="96"/>
      <c r="X44" s="55"/>
      <c r="Y44" s="99"/>
      <c r="Z44" s="99"/>
      <c r="AA44" s="90"/>
      <c r="AB44" s="100"/>
      <c r="AC44" s="100"/>
      <c r="AD44" s="100"/>
      <c r="AE44" s="100"/>
      <c r="AF44" s="91"/>
      <c r="AG44" s="91"/>
      <c r="AH44" s="101"/>
      <c r="AI44" s="45"/>
      <c r="AJ44" s="45"/>
      <c r="AK44" s="45"/>
      <c r="AL44" s="45"/>
      <c r="AM44" s="45"/>
      <c r="AN44" s="83"/>
      <c r="AO44" s="160"/>
      <c r="AP44" s="160"/>
      <c r="AQ44" s="94"/>
      <c r="AR44" s="45"/>
      <c r="AS44" s="102"/>
      <c r="AT44" s="102"/>
      <c r="AU44" s="95"/>
      <c r="AV44" s="95"/>
      <c r="AW44" s="159"/>
      <c r="AX44" s="159"/>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row>
    <row r="45" spans="1:83" ht="25.5" customHeight="1" x14ac:dyDescent="0.25">
      <c r="A45" s="45"/>
      <c r="B45" s="45"/>
      <c r="C45" s="51"/>
      <c r="D45" s="47"/>
      <c r="E45" s="158"/>
      <c r="F45" s="51"/>
      <c r="G45" s="127"/>
      <c r="H45" s="127"/>
      <c r="I45" s="53"/>
      <c r="J45" s="51"/>
      <c r="K45" s="127"/>
      <c r="L45" s="54"/>
      <c r="M45" s="95"/>
      <c r="N45" s="54"/>
      <c r="O45" s="96"/>
      <c r="P45" s="97"/>
      <c r="Q45" s="53"/>
      <c r="R45" s="98"/>
      <c r="S45" s="98"/>
      <c r="T45" s="98"/>
      <c r="U45" s="98"/>
      <c r="V45" s="96"/>
      <c r="W45" s="96"/>
      <c r="X45" s="55"/>
      <c r="Y45" s="99"/>
      <c r="Z45" s="99"/>
      <c r="AA45" s="90"/>
      <c r="AB45" s="100"/>
      <c r="AC45" s="100"/>
      <c r="AD45" s="100"/>
      <c r="AE45" s="100"/>
      <c r="AF45" s="91"/>
      <c r="AG45" s="91"/>
      <c r="AH45" s="101"/>
      <c r="AI45" s="45"/>
      <c r="AJ45" s="45"/>
      <c r="AK45" s="45"/>
      <c r="AL45" s="45"/>
      <c r="AM45" s="45"/>
      <c r="AN45" s="83"/>
      <c r="AO45" s="160"/>
      <c r="AP45" s="160"/>
      <c r="AQ45" s="94"/>
      <c r="AR45" s="45"/>
      <c r="AS45" s="102"/>
      <c r="AT45" s="102"/>
      <c r="AU45" s="95"/>
      <c r="AV45" s="95"/>
      <c r="AW45" s="159"/>
      <c r="AX45" s="159"/>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row>
    <row r="46" spans="1:83" ht="25.5" customHeight="1" x14ac:dyDescent="0.25">
      <c r="A46" s="45"/>
      <c r="B46" s="45"/>
      <c r="C46" s="51"/>
      <c r="D46" s="47"/>
      <c r="E46" s="158"/>
      <c r="F46" s="51"/>
      <c r="G46" s="127"/>
      <c r="H46" s="127"/>
      <c r="I46" s="53"/>
      <c r="J46" s="51"/>
      <c r="K46" s="127"/>
      <c r="L46" s="54"/>
      <c r="M46" s="95"/>
      <c r="N46" s="54"/>
      <c r="O46" s="96"/>
      <c r="P46" s="97"/>
      <c r="Q46" s="53"/>
      <c r="R46" s="98"/>
      <c r="S46" s="98"/>
      <c r="T46" s="98"/>
      <c r="U46" s="98"/>
      <c r="V46" s="96"/>
      <c r="W46" s="96"/>
      <c r="X46" s="55"/>
      <c r="Y46" s="99"/>
      <c r="Z46" s="99"/>
      <c r="AA46" s="90"/>
      <c r="AB46" s="100"/>
      <c r="AC46" s="100"/>
      <c r="AD46" s="100"/>
      <c r="AE46" s="100"/>
      <c r="AF46" s="91"/>
      <c r="AG46" s="91"/>
      <c r="AH46" s="101"/>
      <c r="AI46" s="45"/>
      <c r="AJ46" s="45"/>
      <c r="AK46" s="45"/>
      <c r="AL46" s="45"/>
      <c r="AM46" s="45"/>
      <c r="AN46" s="83"/>
      <c r="AO46" s="160"/>
      <c r="AP46" s="160"/>
      <c r="AQ46" s="94"/>
      <c r="AR46" s="45"/>
      <c r="AS46" s="102"/>
      <c r="AT46" s="102"/>
      <c r="AU46" s="95"/>
      <c r="AV46" s="95"/>
      <c r="AW46" s="159"/>
      <c r="AX46" s="159"/>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row>
    <row r="47" spans="1:83" ht="25.5" customHeight="1" x14ac:dyDescent="0.25">
      <c r="A47" s="45"/>
      <c r="B47" s="45"/>
      <c r="C47" s="51"/>
      <c r="D47" s="47"/>
      <c r="E47" s="158"/>
      <c r="F47" s="51"/>
      <c r="G47" s="127"/>
      <c r="H47" s="127"/>
      <c r="I47" s="53"/>
      <c r="J47" s="51"/>
      <c r="K47" s="127"/>
      <c r="L47" s="54"/>
      <c r="M47" s="95"/>
      <c r="N47" s="54"/>
      <c r="O47" s="96"/>
      <c r="P47" s="97"/>
      <c r="Q47" s="53"/>
      <c r="R47" s="98"/>
      <c r="S47" s="98"/>
      <c r="T47" s="98"/>
      <c r="U47" s="98"/>
      <c r="V47" s="96"/>
      <c r="W47" s="96"/>
      <c r="X47" s="55"/>
      <c r="Y47" s="99"/>
      <c r="Z47" s="99"/>
      <c r="AA47" s="90"/>
      <c r="AB47" s="100"/>
      <c r="AC47" s="100"/>
      <c r="AD47" s="100"/>
      <c r="AE47" s="100"/>
      <c r="AF47" s="91"/>
      <c r="AG47" s="91"/>
      <c r="AH47" s="101"/>
      <c r="AI47" s="45"/>
      <c r="AJ47" s="45"/>
      <c r="AK47" s="45"/>
      <c r="AL47" s="45"/>
      <c r="AM47" s="45"/>
      <c r="AN47" s="83"/>
      <c r="AO47" s="160"/>
      <c r="AP47" s="160"/>
      <c r="AQ47" s="94"/>
      <c r="AR47" s="45"/>
      <c r="AS47" s="102"/>
      <c r="AT47" s="102"/>
      <c r="AU47" s="95"/>
      <c r="AV47" s="95"/>
      <c r="AW47" s="159"/>
      <c r="AX47" s="159"/>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row>
    <row r="48" spans="1:83" ht="25.5" customHeight="1" x14ac:dyDescent="0.25">
      <c r="A48" s="45"/>
      <c r="B48" s="45"/>
      <c r="C48" s="51"/>
      <c r="D48" s="47"/>
      <c r="E48" s="158"/>
      <c r="F48" s="51"/>
      <c r="G48" s="127"/>
      <c r="H48" s="127"/>
      <c r="I48" s="53"/>
      <c r="J48" s="51"/>
      <c r="K48" s="127"/>
      <c r="L48" s="54"/>
      <c r="M48" s="95"/>
      <c r="N48" s="54"/>
      <c r="O48" s="96"/>
      <c r="P48" s="97"/>
      <c r="Q48" s="53"/>
      <c r="R48" s="98"/>
      <c r="S48" s="98"/>
      <c r="T48" s="98"/>
      <c r="U48" s="98"/>
      <c r="V48" s="96"/>
      <c r="W48" s="96"/>
      <c r="X48" s="55"/>
      <c r="Y48" s="99"/>
      <c r="Z48" s="99"/>
      <c r="AA48" s="90"/>
      <c r="AB48" s="100"/>
      <c r="AC48" s="100"/>
      <c r="AD48" s="100"/>
      <c r="AE48" s="100"/>
      <c r="AF48" s="91"/>
      <c r="AG48" s="91"/>
      <c r="AH48" s="101"/>
      <c r="AI48" s="45"/>
      <c r="AJ48" s="45"/>
      <c r="AK48" s="45"/>
      <c r="AL48" s="45"/>
      <c r="AM48" s="45"/>
      <c r="AN48" s="83"/>
      <c r="AO48" s="160"/>
      <c r="AP48" s="160"/>
      <c r="AQ48" s="94"/>
      <c r="AR48" s="45"/>
      <c r="AS48" s="102"/>
      <c r="AT48" s="102"/>
      <c r="AU48" s="95"/>
      <c r="AV48" s="95"/>
      <c r="AW48" s="159"/>
      <c r="AX48" s="159"/>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row>
    <row r="49" spans="1:83" ht="25.5" customHeight="1" x14ac:dyDescent="0.25">
      <c r="A49" s="45"/>
      <c r="B49" s="45"/>
      <c r="C49" s="51"/>
      <c r="D49" s="47"/>
      <c r="E49" s="158"/>
      <c r="F49" s="51"/>
      <c r="G49" s="127"/>
      <c r="H49" s="127"/>
      <c r="I49" s="53"/>
      <c r="J49" s="51"/>
      <c r="K49" s="127"/>
      <c r="L49" s="54"/>
      <c r="M49" s="95"/>
      <c r="N49" s="54"/>
      <c r="O49" s="96"/>
      <c r="P49" s="97"/>
      <c r="Q49" s="53"/>
      <c r="R49" s="98"/>
      <c r="S49" s="98"/>
      <c r="T49" s="98"/>
      <c r="U49" s="98"/>
      <c r="V49" s="96"/>
      <c r="W49" s="96"/>
      <c r="X49" s="55"/>
      <c r="Y49" s="99"/>
      <c r="Z49" s="99"/>
      <c r="AA49" s="90"/>
      <c r="AB49" s="100"/>
      <c r="AC49" s="100"/>
      <c r="AD49" s="100"/>
      <c r="AE49" s="100"/>
      <c r="AF49" s="91"/>
      <c r="AG49" s="91"/>
      <c r="AH49" s="101"/>
      <c r="AI49" s="45"/>
      <c r="AJ49" s="45"/>
      <c r="AK49" s="45"/>
      <c r="AL49" s="45"/>
      <c r="AM49" s="45"/>
      <c r="AN49" s="83"/>
      <c r="AO49" s="160"/>
      <c r="AP49" s="160"/>
      <c r="AQ49" s="94"/>
      <c r="AR49" s="45"/>
      <c r="AS49" s="102"/>
      <c r="AT49" s="102"/>
      <c r="AU49" s="95"/>
      <c r="AV49" s="95"/>
      <c r="AW49" s="159"/>
      <c r="AX49" s="159"/>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row>
    <row r="50" spans="1:83" ht="25.5" customHeight="1" x14ac:dyDescent="0.25">
      <c r="A50" s="45"/>
      <c r="B50" s="45"/>
      <c r="C50" s="51"/>
      <c r="D50" s="47"/>
      <c r="E50" s="158"/>
      <c r="F50" s="51"/>
      <c r="G50" s="127"/>
      <c r="H50" s="127"/>
      <c r="I50" s="53"/>
      <c r="J50" s="51"/>
      <c r="K50" s="127"/>
      <c r="L50" s="54"/>
      <c r="M50" s="95"/>
      <c r="N50" s="54"/>
      <c r="O50" s="96"/>
      <c r="P50" s="97"/>
      <c r="Q50" s="53"/>
      <c r="R50" s="98"/>
      <c r="S50" s="98"/>
      <c r="T50" s="98"/>
      <c r="U50" s="98"/>
      <c r="V50" s="96"/>
      <c r="W50" s="96"/>
      <c r="X50" s="55"/>
      <c r="Y50" s="99"/>
      <c r="Z50" s="99"/>
      <c r="AA50" s="90"/>
      <c r="AB50" s="100"/>
      <c r="AC50" s="100"/>
      <c r="AD50" s="100"/>
      <c r="AE50" s="100"/>
      <c r="AF50" s="91"/>
      <c r="AG50" s="91"/>
      <c r="AH50" s="101"/>
      <c r="AI50" s="45"/>
      <c r="AJ50" s="45"/>
      <c r="AK50" s="45"/>
      <c r="AL50" s="45"/>
      <c r="AM50" s="45"/>
      <c r="AN50" s="83"/>
      <c r="AO50" s="160"/>
      <c r="AP50" s="160"/>
      <c r="AQ50" s="94"/>
      <c r="AR50" s="45"/>
      <c r="AS50" s="102"/>
      <c r="AT50" s="102"/>
      <c r="AU50" s="95"/>
      <c r="AV50" s="95"/>
      <c r="AW50" s="159"/>
      <c r="AX50" s="159"/>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row>
    <row r="51" spans="1:83" ht="25.5" customHeight="1" x14ac:dyDescent="0.25">
      <c r="A51" s="45"/>
      <c r="B51" s="45"/>
      <c r="C51" s="51"/>
      <c r="D51" s="47"/>
      <c r="E51" s="158"/>
      <c r="F51" s="51"/>
      <c r="G51" s="127"/>
      <c r="H51" s="127"/>
      <c r="I51" s="53"/>
      <c r="J51" s="51"/>
      <c r="K51" s="127"/>
      <c r="L51" s="54"/>
      <c r="M51" s="95"/>
      <c r="N51" s="54"/>
      <c r="O51" s="96"/>
      <c r="P51" s="97"/>
      <c r="Q51" s="53"/>
      <c r="R51" s="98"/>
      <c r="S51" s="98"/>
      <c r="T51" s="98"/>
      <c r="U51" s="98"/>
      <c r="V51" s="96"/>
      <c r="W51" s="96"/>
      <c r="X51" s="55"/>
      <c r="Y51" s="99"/>
      <c r="Z51" s="99"/>
      <c r="AA51" s="90"/>
      <c r="AB51" s="100"/>
      <c r="AC51" s="100"/>
      <c r="AD51" s="100"/>
      <c r="AE51" s="100"/>
      <c r="AF51" s="91"/>
      <c r="AG51" s="91"/>
      <c r="AH51" s="101"/>
      <c r="AI51" s="45"/>
      <c r="AJ51" s="45"/>
      <c r="AK51" s="45"/>
      <c r="AL51" s="45"/>
      <c r="AM51" s="45"/>
      <c r="AN51" s="83"/>
      <c r="AO51" s="160"/>
      <c r="AP51" s="160"/>
      <c r="AQ51" s="94"/>
      <c r="AR51" s="45"/>
      <c r="AS51" s="102"/>
      <c r="AT51" s="102"/>
      <c r="AU51" s="95"/>
      <c r="AV51" s="95"/>
      <c r="AW51" s="159"/>
      <c r="AX51" s="159"/>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row>
    <row r="52" spans="1:83" ht="25.5" customHeight="1" x14ac:dyDescent="0.25">
      <c r="A52" s="45"/>
      <c r="B52" s="45"/>
      <c r="C52" s="51"/>
      <c r="D52" s="47"/>
      <c r="E52" s="158"/>
      <c r="F52" s="51"/>
      <c r="G52" s="127"/>
      <c r="H52" s="127"/>
      <c r="I52" s="53"/>
      <c r="J52" s="51"/>
      <c r="K52" s="127"/>
      <c r="L52" s="54"/>
      <c r="M52" s="95"/>
      <c r="N52" s="54"/>
      <c r="O52" s="96"/>
      <c r="P52" s="97"/>
      <c r="Q52" s="53"/>
      <c r="R52" s="98"/>
      <c r="S52" s="98"/>
      <c r="T52" s="98"/>
      <c r="U52" s="98"/>
      <c r="V52" s="96"/>
      <c r="W52" s="96"/>
      <c r="X52" s="55"/>
      <c r="Y52" s="99"/>
      <c r="Z52" s="99"/>
      <c r="AA52" s="90"/>
      <c r="AB52" s="100"/>
      <c r="AC52" s="100"/>
      <c r="AD52" s="100"/>
      <c r="AE52" s="100"/>
      <c r="AF52" s="91"/>
      <c r="AG52" s="91"/>
      <c r="AH52" s="101"/>
      <c r="AI52" s="45"/>
      <c r="AJ52" s="45"/>
      <c r="AK52" s="45"/>
      <c r="AL52" s="45"/>
      <c r="AM52" s="45"/>
      <c r="AN52" s="83"/>
      <c r="AO52" s="160"/>
      <c r="AP52" s="160"/>
      <c r="AQ52" s="94"/>
      <c r="AR52" s="45"/>
      <c r="AS52" s="102"/>
      <c r="AT52" s="102"/>
      <c r="AU52" s="95"/>
      <c r="AV52" s="95"/>
      <c r="AW52" s="159"/>
      <c r="AX52" s="159"/>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row>
    <row r="53" spans="1:83" ht="25.5" customHeight="1" x14ac:dyDescent="0.25">
      <c r="A53" s="45"/>
      <c r="B53" s="45"/>
      <c r="C53" s="51"/>
      <c r="D53" s="47"/>
      <c r="E53" s="158"/>
      <c r="F53" s="51"/>
      <c r="G53" s="127"/>
      <c r="H53" s="127"/>
      <c r="I53" s="53"/>
      <c r="J53" s="51"/>
      <c r="K53" s="127"/>
      <c r="L53" s="54"/>
      <c r="M53" s="95"/>
      <c r="N53" s="54"/>
      <c r="O53" s="96"/>
      <c r="P53" s="97"/>
      <c r="Q53" s="53"/>
      <c r="R53" s="98"/>
      <c r="S53" s="98"/>
      <c r="T53" s="98"/>
      <c r="U53" s="98"/>
      <c r="V53" s="96"/>
      <c r="W53" s="96"/>
      <c r="X53" s="55"/>
      <c r="Y53" s="99"/>
      <c r="Z53" s="99"/>
      <c r="AA53" s="90"/>
      <c r="AB53" s="100"/>
      <c r="AC53" s="100"/>
      <c r="AD53" s="100"/>
      <c r="AE53" s="100"/>
      <c r="AF53" s="91"/>
      <c r="AG53" s="91"/>
      <c r="AH53" s="101"/>
      <c r="AI53" s="45"/>
      <c r="AJ53" s="45"/>
      <c r="AK53" s="45"/>
      <c r="AL53" s="45"/>
      <c r="AM53" s="45"/>
      <c r="AN53" s="83"/>
      <c r="AO53" s="160"/>
      <c r="AP53" s="160"/>
      <c r="AQ53" s="94"/>
      <c r="AR53" s="45"/>
      <c r="AS53" s="102"/>
      <c r="AT53" s="102"/>
      <c r="AU53" s="95"/>
      <c r="AV53" s="95"/>
      <c r="AW53" s="159"/>
      <c r="AX53" s="159"/>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row>
    <row r="54" spans="1:83" ht="25.5" customHeight="1" x14ac:dyDescent="0.25">
      <c r="A54" s="45"/>
      <c r="B54" s="45"/>
      <c r="C54" s="51"/>
      <c r="D54" s="47"/>
      <c r="E54" s="158"/>
      <c r="F54" s="51"/>
      <c r="G54" s="127"/>
      <c r="H54" s="127"/>
      <c r="I54" s="53"/>
      <c r="J54" s="51"/>
      <c r="K54" s="127"/>
      <c r="L54" s="54"/>
      <c r="M54" s="95"/>
      <c r="N54" s="54"/>
      <c r="O54" s="96"/>
      <c r="P54" s="97"/>
      <c r="Q54" s="53"/>
      <c r="R54" s="98"/>
      <c r="S54" s="98"/>
      <c r="T54" s="98"/>
      <c r="U54" s="98"/>
      <c r="V54" s="96"/>
      <c r="W54" s="96"/>
      <c r="X54" s="55"/>
      <c r="Y54" s="99"/>
      <c r="Z54" s="99"/>
      <c r="AA54" s="90"/>
      <c r="AB54" s="100"/>
      <c r="AC54" s="100"/>
      <c r="AD54" s="100"/>
      <c r="AE54" s="100"/>
      <c r="AF54" s="91"/>
      <c r="AG54" s="91"/>
      <c r="AH54" s="101"/>
      <c r="AI54" s="45"/>
      <c r="AJ54" s="45"/>
      <c r="AK54" s="45"/>
      <c r="AL54" s="45"/>
      <c r="AM54" s="45"/>
      <c r="AN54" s="83"/>
      <c r="AO54" s="160"/>
      <c r="AP54" s="160"/>
      <c r="AQ54" s="94"/>
      <c r="AR54" s="45"/>
      <c r="AS54" s="102"/>
      <c r="AT54" s="102"/>
      <c r="AU54" s="95"/>
      <c r="AV54" s="95"/>
      <c r="AW54" s="159"/>
      <c r="AX54" s="159"/>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row>
    <row r="55" spans="1:83" ht="25.5" customHeight="1" x14ac:dyDescent="0.25">
      <c r="A55" s="45"/>
      <c r="B55" s="45"/>
      <c r="C55" s="51"/>
      <c r="D55" s="47"/>
      <c r="E55" s="158"/>
      <c r="F55" s="51"/>
      <c r="G55" s="127"/>
      <c r="H55" s="127"/>
      <c r="I55" s="53"/>
      <c r="J55" s="51"/>
      <c r="K55" s="127"/>
      <c r="L55" s="54"/>
      <c r="M55" s="95"/>
      <c r="N55" s="54"/>
      <c r="O55" s="96"/>
      <c r="P55" s="97"/>
      <c r="Q55" s="53"/>
      <c r="R55" s="98"/>
      <c r="S55" s="98"/>
      <c r="T55" s="98"/>
      <c r="U55" s="98"/>
      <c r="V55" s="96"/>
      <c r="W55" s="96"/>
      <c r="X55" s="55"/>
      <c r="Y55" s="99"/>
      <c r="Z55" s="99"/>
      <c r="AA55" s="90"/>
      <c r="AB55" s="100"/>
      <c r="AC55" s="100"/>
      <c r="AD55" s="100"/>
      <c r="AE55" s="100"/>
      <c r="AF55" s="91"/>
      <c r="AG55" s="91"/>
      <c r="AH55" s="101"/>
      <c r="AI55" s="45"/>
      <c r="AJ55" s="45"/>
      <c r="AK55" s="45"/>
      <c r="AL55" s="45"/>
      <c r="AM55" s="45"/>
      <c r="AN55" s="83"/>
      <c r="AO55" s="160"/>
      <c r="AP55" s="160"/>
      <c r="AQ55" s="94"/>
      <c r="AR55" s="45"/>
      <c r="AS55" s="102"/>
      <c r="AT55" s="102"/>
      <c r="AU55" s="95"/>
      <c r="AV55" s="95"/>
      <c r="AW55" s="159"/>
      <c r="AX55" s="159"/>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row>
    <row r="56" spans="1:83" ht="25.5" customHeight="1" x14ac:dyDescent="0.25">
      <c r="A56" s="45"/>
      <c r="B56" s="45"/>
      <c r="C56" s="51"/>
      <c r="D56" s="47"/>
      <c r="E56" s="158"/>
      <c r="F56" s="51"/>
      <c r="G56" s="127"/>
      <c r="H56" s="127"/>
      <c r="I56" s="53"/>
      <c r="J56" s="51"/>
      <c r="K56" s="127"/>
      <c r="L56" s="54"/>
      <c r="M56" s="95"/>
      <c r="N56" s="54"/>
      <c r="O56" s="96"/>
      <c r="P56" s="97"/>
      <c r="Q56" s="53"/>
      <c r="R56" s="98"/>
      <c r="S56" s="98"/>
      <c r="T56" s="98"/>
      <c r="U56" s="98"/>
      <c r="V56" s="96"/>
      <c r="W56" s="96"/>
      <c r="X56" s="55"/>
      <c r="Y56" s="99"/>
      <c r="Z56" s="99"/>
      <c r="AA56" s="90"/>
      <c r="AB56" s="100"/>
      <c r="AC56" s="100"/>
      <c r="AD56" s="100"/>
      <c r="AE56" s="100"/>
      <c r="AF56" s="91"/>
      <c r="AG56" s="91"/>
      <c r="AH56" s="101"/>
      <c r="AI56" s="45"/>
      <c r="AJ56" s="45"/>
      <c r="AK56" s="45"/>
      <c r="AL56" s="45"/>
      <c r="AM56" s="45"/>
      <c r="AN56" s="83"/>
      <c r="AO56" s="160"/>
      <c r="AP56" s="160"/>
      <c r="AQ56" s="94"/>
      <c r="AR56" s="45"/>
      <c r="AS56" s="102"/>
      <c r="AT56" s="102"/>
      <c r="AU56" s="95"/>
      <c r="AV56" s="95"/>
      <c r="AW56" s="159"/>
      <c r="AX56" s="159"/>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row>
    <row r="57" spans="1:83" ht="25.5" customHeight="1" x14ac:dyDescent="0.25">
      <c r="A57" s="45"/>
      <c r="B57" s="45"/>
      <c r="C57" s="51"/>
      <c r="D57" s="47"/>
      <c r="E57" s="158"/>
      <c r="F57" s="51"/>
      <c r="G57" s="127"/>
      <c r="H57" s="127"/>
      <c r="I57" s="53"/>
      <c r="J57" s="51"/>
      <c r="K57" s="127"/>
      <c r="L57" s="54"/>
      <c r="M57" s="95"/>
      <c r="N57" s="54"/>
      <c r="O57" s="96"/>
      <c r="P57" s="97"/>
      <c r="Q57" s="53"/>
      <c r="R57" s="98"/>
      <c r="S57" s="98"/>
      <c r="T57" s="98"/>
      <c r="U57" s="98"/>
      <c r="V57" s="96"/>
      <c r="W57" s="96"/>
      <c r="X57" s="55"/>
      <c r="Y57" s="99"/>
      <c r="Z57" s="99"/>
      <c r="AA57" s="90"/>
      <c r="AB57" s="100"/>
      <c r="AC57" s="100"/>
      <c r="AD57" s="100"/>
      <c r="AE57" s="100"/>
      <c r="AF57" s="91"/>
      <c r="AG57" s="91"/>
      <c r="AH57" s="101"/>
      <c r="AI57" s="45"/>
      <c r="AJ57" s="45"/>
      <c r="AK57" s="45"/>
      <c r="AL57" s="45"/>
      <c r="AM57" s="45"/>
      <c r="AN57" s="83"/>
      <c r="AO57" s="160"/>
      <c r="AP57" s="160"/>
      <c r="AQ57" s="94"/>
      <c r="AR57" s="45"/>
      <c r="AS57" s="102"/>
      <c r="AT57" s="102"/>
      <c r="AU57" s="95"/>
      <c r="AV57" s="95"/>
      <c r="AW57" s="159"/>
      <c r="AX57" s="159"/>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row>
    <row r="58" spans="1:83" ht="25.5" customHeight="1" x14ac:dyDescent="0.25">
      <c r="A58" s="45"/>
      <c r="B58" s="45"/>
      <c r="C58" s="51"/>
      <c r="D58" s="47"/>
      <c r="E58" s="158"/>
      <c r="F58" s="51"/>
      <c r="G58" s="127"/>
      <c r="H58" s="127"/>
      <c r="I58" s="53"/>
      <c r="J58" s="51"/>
      <c r="K58" s="127"/>
      <c r="L58" s="54"/>
      <c r="M58" s="95"/>
      <c r="N58" s="54"/>
      <c r="O58" s="96"/>
      <c r="P58" s="97"/>
      <c r="Q58" s="53"/>
      <c r="R58" s="98"/>
      <c r="S58" s="98"/>
      <c r="T58" s="98"/>
      <c r="U58" s="98"/>
      <c r="V58" s="96"/>
      <c r="W58" s="96"/>
      <c r="X58" s="55"/>
      <c r="Y58" s="99"/>
      <c r="Z58" s="99"/>
      <c r="AA58" s="90"/>
      <c r="AB58" s="100"/>
      <c r="AC58" s="100"/>
      <c r="AD58" s="100"/>
      <c r="AE58" s="100"/>
      <c r="AF58" s="91"/>
      <c r="AG58" s="91"/>
      <c r="AH58" s="101"/>
      <c r="AI58" s="45"/>
      <c r="AJ58" s="45"/>
      <c r="AK58" s="45"/>
      <c r="AL58" s="45"/>
      <c r="AM58" s="45"/>
      <c r="AN58" s="83"/>
      <c r="AO58" s="160"/>
      <c r="AP58" s="160"/>
      <c r="AQ58" s="94"/>
      <c r="AR58" s="45"/>
      <c r="AS58" s="102"/>
      <c r="AT58" s="102"/>
      <c r="AU58" s="95"/>
      <c r="AV58" s="95"/>
      <c r="AW58" s="159"/>
      <c r="AX58" s="159"/>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row>
    <row r="59" spans="1:83" ht="25.5" customHeight="1" x14ac:dyDescent="0.25">
      <c r="A59" s="45"/>
      <c r="B59" s="45"/>
      <c r="C59" s="51"/>
      <c r="D59" s="47"/>
      <c r="E59" s="158"/>
      <c r="F59" s="51"/>
      <c r="G59" s="127"/>
      <c r="H59" s="127"/>
      <c r="I59" s="53"/>
      <c r="J59" s="51"/>
      <c r="K59" s="127"/>
      <c r="L59" s="54"/>
      <c r="M59" s="95"/>
      <c r="N59" s="54"/>
      <c r="O59" s="96"/>
      <c r="P59" s="97"/>
      <c r="Q59" s="53"/>
      <c r="R59" s="98"/>
      <c r="S59" s="98"/>
      <c r="T59" s="98"/>
      <c r="U59" s="98"/>
      <c r="V59" s="96"/>
      <c r="W59" s="96"/>
      <c r="X59" s="55"/>
      <c r="Y59" s="99"/>
      <c r="Z59" s="99"/>
      <c r="AA59" s="90"/>
      <c r="AB59" s="100"/>
      <c r="AC59" s="100"/>
      <c r="AD59" s="100"/>
      <c r="AE59" s="100"/>
      <c r="AF59" s="91"/>
      <c r="AG59" s="91"/>
      <c r="AH59" s="101"/>
      <c r="AI59" s="45"/>
      <c r="AJ59" s="45"/>
      <c r="AK59" s="45"/>
      <c r="AL59" s="45"/>
      <c r="AM59" s="45"/>
      <c r="AN59" s="83"/>
      <c r="AO59" s="160"/>
      <c r="AP59" s="160"/>
      <c r="AQ59" s="94"/>
      <c r="AR59" s="45"/>
      <c r="AS59" s="102"/>
      <c r="AT59" s="102"/>
      <c r="AU59" s="95"/>
      <c r="AV59" s="95"/>
      <c r="AW59" s="159"/>
      <c r="AX59" s="159"/>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row>
    <row r="60" spans="1:83" ht="25.5" customHeight="1" x14ac:dyDescent="0.25">
      <c r="A60" s="45"/>
      <c r="B60" s="45"/>
      <c r="C60" s="51"/>
      <c r="D60" s="47"/>
      <c r="E60" s="158"/>
      <c r="F60" s="51"/>
      <c r="G60" s="127"/>
      <c r="H60" s="127"/>
      <c r="I60" s="53"/>
      <c r="J60" s="51"/>
      <c r="K60" s="127"/>
      <c r="L60" s="54"/>
      <c r="M60" s="95"/>
      <c r="N60" s="54"/>
      <c r="O60" s="96"/>
      <c r="P60" s="97"/>
      <c r="Q60" s="53"/>
      <c r="R60" s="98"/>
      <c r="S60" s="98"/>
      <c r="T60" s="98"/>
      <c r="U60" s="98"/>
      <c r="V60" s="96"/>
      <c r="W60" s="96"/>
      <c r="X60" s="55"/>
      <c r="Y60" s="99"/>
      <c r="Z60" s="99"/>
      <c r="AA60" s="90"/>
      <c r="AB60" s="100"/>
      <c r="AC60" s="100"/>
      <c r="AD60" s="100"/>
      <c r="AE60" s="100"/>
      <c r="AF60" s="91"/>
      <c r="AG60" s="91"/>
      <c r="AH60" s="101"/>
      <c r="AI60" s="45"/>
      <c r="AJ60" s="45"/>
      <c r="AK60" s="45"/>
      <c r="AL60" s="45"/>
      <c r="AM60" s="45"/>
      <c r="AN60" s="83"/>
      <c r="AO60" s="160"/>
      <c r="AP60" s="160"/>
      <c r="AQ60" s="94"/>
      <c r="AR60" s="45"/>
      <c r="AS60" s="102"/>
      <c r="AT60" s="102"/>
      <c r="AU60" s="95"/>
      <c r="AV60" s="95"/>
      <c r="AW60" s="159"/>
      <c r="AX60" s="159"/>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row>
    <row r="61" spans="1:83" ht="25.5" customHeight="1" x14ac:dyDescent="0.25">
      <c r="A61" s="45"/>
      <c r="B61" s="45"/>
      <c r="C61" s="51"/>
      <c r="D61" s="47"/>
      <c r="E61" s="158"/>
      <c r="F61" s="51"/>
      <c r="G61" s="127"/>
      <c r="H61" s="127"/>
      <c r="I61" s="53"/>
      <c r="J61" s="51"/>
      <c r="K61" s="127"/>
      <c r="L61" s="54"/>
      <c r="M61" s="95"/>
      <c r="N61" s="54"/>
      <c r="O61" s="96"/>
      <c r="P61" s="97"/>
      <c r="Q61" s="53"/>
      <c r="R61" s="98"/>
      <c r="S61" s="98"/>
      <c r="T61" s="98"/>
      <c r="U61" s="98"/>
      <c r="V61" s="96"/>
      <c r="W61" s="96"/>
      <c r="X61" s="55"/>
      <c r="Y61" s="99"/>
      <c r="Z61" s="99"/>
      <c r="AA61" s="90"/>
      <c r="AB61" s="100"/>
      <c r="AC61" s="100"/>
      <c r="AD61" s="100"/>
      <c r="AE61" s="100"/>
      <c r="AF61" s="91"/>
      <c r="AG61" s="91"/>
      <c r="AH61" s="101"/>
      <c r="AI61" s="45"/>
      <c r="AJ61" s="45"/>
      <c r="AK61" s="45"/>
      <c r="AL61" s="45"/>
      <c r="AM61" s="45"/>
      <c r="AN61" s="83"/>
      <c r="AO61" s="160"/>
      <c r="AP61" s="160"/>
      <c r="AQ61" s="94"/>
      <c r="AR61" s="45"/>
      <c r="AS61" s="102"/>
      <c r="AT61" s="102"/>
      <c r="AU61" s="95"/>
      <c r="AV61" s="95"/>
      <c r="AW61" s="159"/>
      <c r="AX61" s="159"/>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c r="CD61" s="156"/>
      <c r="CE61" s="156"/>
    </row>
    <row r="62" spans="1:83" ht="25.5" customHeight="1" x14ac:dyDescent="0.25">
      <c r="A62" s="45"/>
      <c r="B62" s="45"/>
      <c r="C62" s="51"/>
      <c r="D62" s="47"/>
      <c r="E62" s="158"/>
      <c r="F62" s="51"/>
      <c r="G62" s="127"/>
      <c r="H62" s="127"/>
      <c r="I62" s="53"/>
      <c r="J62" s="51"/>
      <c r="K62" s="127"/>
      <c r="L62" s="54"/>
      <c r="M62" s="95"/>
      <c r="N62" s="54"/>
      <c r="O62" s="96"/>
      <c r="P62" s="97"/>
      <c r="Q62" s="53"/>
      <c r="R62" s="98"/>
      <c r="S62" s="98"/>
      <c r="T62" s="98"/>
      <c r="U62" s="98"/>
      <c r="V62" s="96"/>
      <c r="W62" s="96"/>
      <c r="X62" s="55"/>
      <c r="Y62" s="99"/>
      <c r="Z62" s="99"/>
      <c r="AA62" s="90"/>
      <c r="AB62" s="100"/>
      <c r="AC62" s="100"/>
      <c r="AD62" s="100"/>
      <c r="AE62" s="100"/>
      <c r="AF62" s="91"/>
      <c r="AG62" s="91"/>
      <c r="AH62" s="101"/>
      <c r="AI62" s="45"/>
      <c r="AJ62" s="45"/>
      <c r="AK62" s="45"/>
      <c r="AL62" s="45"/>
      <c r="AM62" s="45"/>
      <c r="AN62" s="83"/>
      <c r="AO62" s="160"/>
      <c r="AP62" s="160"/>
      <c r="AQ62" s="94"/>
      <c r="AR62" s="45"/>
      <c r="AS62" s="102"/>
      <c r="AT62" s="102"/>
      <c r="AU62" s="95"/>
      <c r="AV62" s="95"/>
      <c r="AW62" s="159"/>
      <c r="AX62" s="159"/>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c r="CC62" s="156"/>
      <c r="CD62" s="156"/>
      <c r="CE62" s="156"/>
    </row>
    <row r="63" spans="1:83" ht="25.5" customHeight="1" x14ac:dyDescent="0.25">
      <c r="A63" s="45"/>
      <c r="B63" s="45"/>
      <c r="C63" s="51"/>
      <c r="D63" s="47"/>
      <c r="E63" s="158"/>
      <c r="F63" s="51"/>
      <c r="G63" s="127"/>
      <c r="H63" s="127"/>
      <c r="I63" s="53"/>
      <c r="J63" s="51"/>
      <c r="K63" s="127"/>
      <c r="L63" s="54"/>
      <c r="M63" s="95"/>
      <c r="N63" s="54"/>
      <c r="O63" s="96"/>
      <c r="P63" s="97"/>
      <c r="Q63" s="53"/>
      <c r="R63" s="98"/>
      <c r="S63" s="98"/>
      <c r="T63" s="98"/>
      <c r="U63" s="98"/>
      <c r="V63" s="96"/>
      <c r="W63" s="96"/>
      <c r="X63" s="55"/>
      <c r="Y63" s="99"/>
      <c r="Z63" s="99"/>
      <c r="AA63" s="90"/>
      <c r="AB63" s="100"/>
      <c r="AC63" s="100"/>
      <c r="AD63" s="100"/>
      <c r="AE63" s="100"/>
      <c r="AF63" s="91"/>
      <c r="AG63" s="91"/>
      <c r="AH63" s="101"/>
      <c r="AI63" s="45"/>
      <c r="AJ63" s="45"/>
      <c r="AK63" s="45"/>
      <c r="AL63" s="45"/>
      <c r="AM63" s="45"/>
      <c r="AN63" s="83"/>
      <c r="AO63" s="160"/>
      <c r="AP63" s="160"/>
      <c r="AQ63" s="94"/>
      <c r="AR63" s="45"/>
      <c r="AS63" s="102"/>
      <c r="AT63" s="102"/>
      <c r="AU63" s="95"/>
      <c r="AV63" s="95"/>
      <c r="AW63" s="159"/>
      <c r="AX63" s="159"/>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row>
    <row r="64" spans="1:83" ht="25.5" customHeight="1" x14ac:dyDescent="0.25">
      <c r="A64" s="45"/>
      <c r="B64" s="45"/>
      <c r="C64" s="51"/>
      <c r="D64" s="47"/>
      <c r="E64" s="158"/>
      <c r="F64" s="51"/>
      <c r="G64" s="127"/>
      <c r="H64" s="127"/>
      <c r="I64" s="53"/>
      <c r="J64" s="51"/>
      <c r="K64" s="127"/>
      <c r="L64" s="54"/>
      <c r="M64" s="95"/>
      <c r="N64" s="54"/>
      <c r="O64" s="96"/>
      <c r="P64" s="97"/>
      <c r="Q64" s="53"/>
      <c r="R64" s="98"/>
      <c r="S64" s="98"/>
      <c r="T64" s="98"/>
      <c r="U64" s="98"/>
      <c r="V64" s="96"/>
      <c r="W64" s="96"/>
      <c r="X64" s="55"/>
      <c r="Y64" s="99"/>
      <c r="Z64" s="99"/>
      <c r="AA64" s="90"/>
      <c r="AB64" s="100"/>
      <c r="AC64" s="100"/>
      <c r="AD64" s="100"/>
      <c r="AE64" s="100"/>
      <c r="AF64" s="91"/>
      <c r="AG64" s="91"/>
      <c r="AH64" s="101"/>
      <c r="AI64" s="45"/>
      <c r="AJ64" s="45"/>
      <c r="AK64" s="45"/>
      <c r="AL64" s="45"/>
      <c r="AM64" s="45"/>
      <c r="AN64" s="83"/>
      <c r="AO64" s="160"/>
      <c r="AP64" s="160"/>
      <c r="AQ64" s="94"/>
      <c r="AR64" s="45"/>
      <c r="AS64" s="102"/>
      <c r="AT64" s="102"/>
      <c r="AU64" s="95"/>
      <c r="AV64" s="95"/>
      <c r="AW64" s="159"/>
      <c r="AX64" s="159"/>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row>
    <row r="65" spans="1:83" ht="25.5" customHeight="1" x14ac:dyDescent="0.25">
      <c r="A65" s="45"/>
      <c r="B65" s="45"/>
      <c r="C65" s="51"/>
      <c r="D65" s="47"/>
      <c r="E65" s="158"/>
      <c r="F65" s="51"/>
      <c r="G65" s="127"/>
      <c r="H65" s="127"/>
      <c r="I65" s="53"/>
      <c r="J65" s="51"/>
      <c r="K65" s="127"/>
      <c r="L65" s="54"/>
      <c r="M65" s="95"/>
      <c r="N65" s="54"/>
      <c r="O65" s="96"/>
      <c r="P65" s="97"/>
      <c r="Q65" s="53"/>
      <c r="R65" s="98"/>
      <c r="S65" s="98"/>
      <c r="T65" s="98"/>
      <c r="U65" s="98"/>
      <c r="V65" s="96"/>
      <c r="W65" s="96"/>
      <c r="X65" s="55"/>
      <c r="Y65" s="99"/>
      <c r="Z65" s="99"/>
      <c r="AA65" s="90"/>
      <c r="AB65" s="100"/>
      <c r="AC65" s="100"/>
      <c r="AD65" s="100"/>
      <c r="AE65" s="100"/>
      <c r="AF65" s="91"/>
      <c r="AG65" s="91"/>
      <c r="AH65" s="101"/>
      <c r="AI65" s="45"/>
      <c r="AJ65" s="45"/>
      <c r="AK65" s="45"/>
      <c r="AL65" s="45"/>
      <c r="AM65" s="45"/>
      <c r="AN65" s="83"/>
      <c r="AO65" s="160"/>
      <c r="AP65" s="160"/>
      <c r="AQ65" s="94"/>
      <c r="AR65" s="45"/>
      <c r="AS65" s="102"/>
      <c r="AT65" s="102"/>
      <c r="AU65" s="95"/>
      <c r="AV65" s="95"/>
      <c r="AW65" s="159"/>
      <c r="AX65" s="159"/>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row>
    <row r="66" spans="1:83" ht="25.5" customHeight="1" x14ac:dyDescent="0.25">
      <c r="A66" s="45"/>
      <c r="B66" s="45"/>
      <c r="C66" s="51"/>
      <c r="D66" s="47"/>
      <c r="E66" s="158"/>
      <c r="F66" s="51"/>
      <c r="G66" s="127"/>
      <c r="H66" s="127"/>
      <c r="I66" s="53"/>
      <c r="J66" s="51"/>
      <c r="K66" s="127"/>
      <c r="L66" s="54"/>
      <c r="M66" s="95"/>
      <c r="N66" s="54"/>
      <c r="O66" s="96"/>
      <c r="P66" s="97"/>
      <c r="Q66" s="53"/>
      <c r="R66" s="98"/>
      <c r="S66" s="98"/>
      <c r="T66" s="98"/>
      <c r="U66" s="98"/>
      <c r="V66" s="96"/>
      <c r="W66" s="96"/>
      <c r="X66" s="55"/>
      <c r="Y66" s="99"/>
      <c r="Z66" s="99"/>
      <c r="AA66" s="90"/>
      <c r="AB66" s="100"/>
      <c r="AC66" s="100"/>
      <c r="AD66" s="100"/>
      <c r="AE66" s="100"/>
      <c r="AF66" s="91"/>
      <c r="AG66" s="91"/>
      <c r="AH66" s="101"/>
      <c r="AI66" s="45"/>
      <c r="AJ66" s="45"/>
      <c r="AK66" s="45"/>
      <c r="AL66" s="45"/>
      <c r="AM66" s="45"/>
      <c r="AN66" s="83"/>
      <c r="AO66" s="160"/>
      <c r="AP66" s="160"/>
      <c r="AQ66" s="94"/>
      <c r="AR66" s="45"/>
      <c r="AS66" s="102"/>
      <c r="AT66" s="102"/>
      <c r="AU66" s="95"/>
      <c r="AV66" s="95"/>
      <c r="AW66" s="159"/>
      <c r="AX66" s="159"/>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row>
    <row r="67" spans="1:83" ht="25.5" customHeight="1" x14ac:dyDescent="0.25">
      <c r="A67" s="45"/>
      <c r="B67" s="45"/>
      <c r="C67" s="51"/>
      <c r="D67" s="47"/>
      <c r="E67" s="158"/>
      <c r="F67" s="51"/>
      <c r="G67" s="127"/>
      <c r="H67" s="127"/>
      <c r="I67" s="53"/>
      <c r="J67" s="51"/>
      <c r="K67" s="127"/>
      <c r="L67" s="54"/>
      <c r="M67" s="95"/>
      <c r="N67" s="54"/>
      <c r="O67" s="96"/>
      <c r="P67" s="97"/>
      <c r="Q67" s="53"/>
      <c r="R67" s="98"/>
      <c r="S67" s="98"/>
      <c r="T67" s="98"/>
      <c r="U67" s="98"/>
      <c r="V67" s="96"/>
      <c r="W67" s="96"/>
      <c r="X67" s="55"/>
      <c r="Y67" s="99"/>
      <c r="Z67" s="99"/>
      <c r="AA67" s="90"/>
      <c r="AB67" s="100"/>
      <c r="AC67" s="100"/>
      <c r="AD67" s="100"/>
      <c r="AE67" s="100"/>
      <c r="AF67" s="91"/>
      <c r="AG67" s="91"/>
      <c r="AH67" s="101"/>
      <c r="AI67" s="45"/>
      <c r="AJ67" s="45"/>
      <c r="AK67" s="45"/>
      <c r="AL67" s="45"/>
      <c r="AM67" s="45"/>
      <c r="AN67" s="83"/>
      <c r="AO67" s="160"/>
      <c r="AP67" s="160"/>
      <c r="AQ67" s="94"/>
      <c r="AR67" s="45"/>
      <c r="AS67" s="102"/>
      <c r="AT67" s="102"/>
      <c r="AU67" s="95"/>
      <c r="AV67" s="95"/>
      <c r="AW67" s="159"/>
      <c r="AX67" s="159"/>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row>
    <row r="68" spans="1:83" ht="25.5" customHeight="1" x14ac:dyDescent="0.25">
      <c r="A68" s="45"/>
      <c r="B68" s="45"/>
      <c r="C68" s="51"/>
      <c r="D68" s="47"/>
      <c r="E68" s="158"/>
      <c r="F68" s="51"/>
      <c r="G68" s="127"/>
      <c r="H68" s="127"/>
      <c r="I68" s="53"/>
      <c r="J68" s="51"/>
      <c r="K68" s="127"/>
      <c r="L68" s="54"/>
      <c r="M68" s="95"/>
      <c r="N68" s="54"/>
      <c r="O68" s="96"/>
      <c r="P68" s="97"/>
      <c r="Q68" s="53"/>
      <c r="R68" s="98"/>
      <c r="S68" s="98"/>
      <c r="T68" s="98"/>
      <c r="U68" s="98"/>
      <c r="V68" s="96"/>
      <c r="W68" s="96"/>
      <c r="X68" s="55"/>
      <c r="Y68" s="99"/>
      <c r="Z68" s="99"/>
      <c r="AA68" s="90"/>
      <c r="AB68" s="100"/>
      <c r="AC68" s="100"/>
      <c r="AD68" s="100"/>
      <c r="AE68" s="100"/>
      <c r="AF68" s="91"/>
      <c r="AG68" s="91"/>
      <c r="AH68" s="101"/>
      <c r="AI68" s="45"/>
      <c r="AJ68" s="45"/>
      <c r="AK68" s="45"/>
      <c r="AL68" s="45"/>
      <c r="AM68" s="45"/>
      <c r="AN68" s="83"/>
      <c r="AO68" s="160"/>
      <c r="AP68" s="160"/>
      <c r="AQ68" s="94"/>
      <c r="AR68" s="45"/>
      <c r="AS68" s="102"/>
      <c r="AT68" s="102"/>
      <c r="AU68" s="95"/>
      <c r="AV68" s="95"/>
      <c r="AW68" s="159"/>
      <c r="AX68" s="159"/>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row>
    <row r="69" spans="1:83" ht="25.5" customHeight="1" x14ac:dyDescent="0.25">
      <c r="A69" s="45"/>
      <c r="B69" s="45"/>
      <c r="C69" s="51"/>
      <c r="D69" s="47"/>
      <c r="E69" s="158"/>
      <c r="F69" s="51"/>
      <c r="G69" s="127"/>
      <c r="H69" s="127"/>
      <c r="I69" s="53"/>
      <c r="J69" s="51"/>
      <c r="K69" s="127"/>
      <c r="L69" s="54"/>
      <c r="M69" s="95"/>
      <c r="N69" s="54"/>
      <c r="O69" s="96"/>
      <c r="P69" s="97"/>
      <c r="Q69" s="53"/>
      <c r="R69" s="98"/>
      <c r="S69" s="98"/>
      <c r="T69" s="98"/>
      <c r="U69" s="98"/>
      <c r="V69" s="96"/>
      <c r="W69" s="96"/>
      <c r="X69" s="55"/>
      <c r="Y69" s="99"/>
      <c r="Z69" s="99"/>
      <c r="AA69" s="90"/>
      <c r="AB69" s="100"/>
      <c r="AC69" s="100"/>
      <c r="AD69" s="100"/>
      <c r="AE69" s="100"/>
      <c r="AF69" s="91"/>
      <c r="AG69" s="91"/>
      <c r="AH69" s="101"/>
      <c r="AI69" s="45"/>
      <c r="AJ69" s="45"/>
      <c r="AK69" s="45"/>
      <c r="AL69" s="45"/>
      <c r="AM69" s="45"/>
      <c r="AN69" s="83"/>
      <c r="AO69" s="160"/>
      <c r="AP69" s="160"/>
      <c r="AQ69" s="94"/>
      <c r="AR69" s="45"/>
      <c r="AS69" s="102"/>
      <c r="AT69" s="102"/>
      <c r="AU69" s="95"/>
      <c r="AV69" s="95"/>
      <c r="AW69" s="159"/>
      <c r="AX69" s="159"/>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row>
    <row r="70" spans="1:83" ht="25.5" customHeight="1" x14ac:dyDescent="0.25">
      <c r="A70" s="45"/>
      <c r="B70" s="45"/>
      <c r="C70" s="51"/>
      <c r="D70" s="47"/>
      <c r="E70" s="158"/>
      <c r="F70" s="51"/>
      <c r="G70" s="127"/>
      <c r="H70" s="127"/>
      <c r="I70" s="53"/>
      <c r="J70" s="51"/>
      <c r="K70" s="127"/>
      <c r="L70" s="54"/>
      <c r="M70" s="95"/>
      <c r="N70" s="54"/>
      <c r="O70" s="96"/>
      <c r="P70" s="97"/>
      <c r="Q70" s="53"/>
      <c r="R70" s="98"/>
      <c r="S70" s="98"/>
      <c r="T70" s="98"/>
      <c r="U70" s="98"/>
      <c r="V70" s="96"/>
      <c r="W70" s="96"/>
      <c r="X70" s="55"/>
      <c r="Y70" s="99"/>
      <c r="Z70" s="99"/>
      <c r="AA70" s="90"/>
      <c r="AB70" s="100"/>
      <c r="AC70" s="100"/>
      <c r="AD70" s="100"/>
      <c r="AE70" s="100"/>
      <c r="AF70" s="91"/>
      <c r="AG70" s="91"/>
      <c r="AH70" s="101"/>
      <c r="AI70" s="45"/>
      <c r="AJ70" s="45"/>
      <c r="AK70" s="45"/>
      <c r="AL70" s="45"/>
      <c r="AM70" s="45"/>
      <c r="AN70" s="83"/>
      <c r="AO70" s="160"/>
      <c r="AP70" s="160"/>
      <c r="AQ70" s="94"/>
      <c r="AR70" s="45"/>
      <c r="AS70" s="102"/>
      <c r="AT70" s="102"/>
      <c r="AU70" s="95"/>
      <c r="AV70" s="95"/>
      <c r="AW70" s="159"/>
      <c r="AX70" s="159"/>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row>
    <row r="71" spans="1:83" ht="25.5" customHeight="1" x14ac:dyDescent="0.25">
      <c r="A71" s="45"/>
      <c r="B71" s="45"/>
      <c r="C71" s="51"/>
      <c r="D71" s="47"/>
      <c r="E71" s="158"/>
      <c r="F71" s="51"/>
      <c r="G71" s="127"/>
      <c r="H71" s="127"/>
      <c r="I71" s="53"/>
      <c r="J71" s="51"/>
      <c r="K71" s="127"/>
      <c r="L71" s="54"/>
      <c r="M71" s="95"/>
      <c r="N71" s="54"/>
      <c r="O71" s="96"/>
      <c r="P71" s="97"/>
      <c r="Q71" s="53"/>
      <c r="R71" s="98"/>
      <c r="S71" s="98"/>
      <c r="T71" s="98"/>
      <c r="U71" s="98"/>
      <c r="V71" s="96"/>
      <c r="W71" s="96"/>
      <c r="X71" s="55"/>
      <c r="Y71" s="99"/>
      <c r="Z71" s="99"/>
      <c r="AA71" s="90"/>
      <c r="AB71" s="100"/>
      <c r="AC71" s="100"/>
      <c r="AD71" s="100"/>
      <c r="AE71" s="100"/>
      <c r="AF71" s="91"/>
      <c r="AG71" s="91"/>
      <c r="AH71" s="101"/>
      <c r="AI71" s="45"/>
      <c r="AJ71" s="45"/>
      <c r="AK71" s="45"/>
      <c r="AL71" s="45"/>
      <c r="AM71" s="45"/>
      <c r="AN71" s="83"/>
      <c r="AO71" s="160"/>
      <c r="AP71" s="160"/>
      <c r="AQ71" s="94"/>
      <c r="AR71" s="45"/>
      <c r="AS71" s="102"/>
      <c r="AT71" s="102"/>
      <c r="AU71" s="95"/>
      <c r="AV71" s="95"/>
      <c r="AW71" s="159"/>
      <c r="AX71" s="159"/>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row>
    <row r="72" spans="1:83" ht="25.5" customHeight="1" x14ac:dyDescent="0.25">
      <c r="A72" s="45"/>
      <c r="B72" s="45"/>
      <c r="C72" s="51"/>
      <c r="D72" s="47"/>
      <c r="E72" s="158"/>
      <c r="F72" s="51"/>
      <c r="G72" s="127"/>
      <c r="H72" s="127"/>
      <c r="I72" s="53"/>
      <c r="J72" s="51"/>
      <c r="K72" s="127"/>
      <c r="L72" s="54"/>
      <c r="M72" s="95"/>
      <c r="N72" s="54"/>
      <c r="O72" s="96"/>
      <c r="P72" s="97"/>
      <c r="Q72" s="53"/>
      <c r="R72" s="98"/>
      <c r="S72" s="98"/>
      <c r="T72" s="98"/>
      <c r="U72" s="98"/>
      <c r="V72" s="96"/>
      <c r="W72" s="96"/>
      <c r="X72" s="55"/>
      <c r="Y72" s="99"/>
      <c r="Z72" s="99"/>
      <c r="AA72" s="90"/>
      <c r="AB72" s="100"/>
      <c r="AC72" s="100"/>
      <c r="AD72" s="100"/>
      <c r="AE72" s="100"/>
      <c r="AF72" s="91"/>
      <c r="AG72" s="91"/>
      <c r="AH72" s="101"/>
      <c r="AI72" s="45"/>
      <c r="AJ72" s="45"/>
      <c r="AK72" s="45"/>
      <c r="AL72" s="45"/>
      <c r="AM72" s="45"/>
      <c r="AN72" s="83"/>
      <c r="AO72" s="160"/>
      <c r="AP72" s="160"/>
      <c r="AQ72" s="94"/>
      <c r="AR72" s="45"/>
      <c r="AS72" s="102"/>
      <c r="AT72" s="102"/>
      <c r="AU72" s="95"/>
      <c r="AV72" s="95"/>
      <c r="AW72" s="159"/>
      <c r="AX72" s="159"/>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row>
    <row r="73" spans="1:83" ht="25.5" customHeight="1" x14ac:dyDescent="0.25">
      <c r="A73" s="45"/>
      <c r="B73" s="45"/>
      <c r="C73" s="51"/>
      <c r="D73" s="47"/>
      <c r="E73" s="158"/>
      <c r="F73" s="51"/>
      <c r="G73" s="127"/>
      <c r="H73" s="127"/>
      <c r="I73" s="53"/>
      <c r="J73" s="51"/>
      <c r="K73" s="127"/>
      <c r="L73" s="54"/>
      <c r="M73" s="95"/>
      <c r="N73" s="54"/>
      <c r="O73" s="96"/>
      <c r="P73" s="97"/>
      <c r="Q73" s="53"/>
      <c r="R73" s="98"/>
      <c r="S73" s="98"/>
      <c r="T73" s="98"/>
      <c r="U73" s="98"/>
      <c r="V73" s="96"/>
      <c r="W73" s="96"/>
      <c r="X73" s="55"/>
      <c r="Y73" s="99"/>
      <c r="Z73" s="99"/>
      <c r="AA73" s="90"/>
      <c r="AB73" s="100"/>
      <c r="AC73" s="100"/>
      <c r="AD73" s="100"/>
      <c r="AE73" s="100"/>
      <c r="AF73" s="91"/>
      <c r="AG73" s="91"/>
      <c r="AH73" s="101"/>
      <c r="AI73" s="45"/>
      <c r="AJ73" s="45"/>
      <c r="AK73" s="45"/>
      <c r="AL73" s="45"/>
      <c r="AM73" s="45"/>
      <c r="AN73" s="83"/>
      <c r="AO73" s="160"/>
      <c r="AP73" s="160"/>
      <c r="AQ73" s="94"/>
      <c r="AR73" s="45"/>
      <c r="AS73" s="102"/>
      <c r="AT73" s="102"/>
      <c r="AU73" s="95"/>
      <c r="AV73" s="95"/>
      <c r="AW73" s="159"/>
      <c r="AX73" s="159"/>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row>
    <row r="74" spans="1:83" ht="25.5" customHeight="1" x14ac:dyDescent="0.25">
      <c r="A74" s="45"/>
      <c r="B74" s="45"/>
      <c r="C74" s="51"/>
      <c r="D74" s="47"/>
      <c r="E74" s="158"/>
      <c r="F74" s="51"/>
      <c r="G74" s="127"/>
      <c r="H74" s="127"/>
      <c r="I74" s="53"/>
      <c r="J74" s="51"/>
      <c r="K74" s="127"/>
      <c r="L74" s="54"/>
      <c r="M74" s="95"/>
      <c r="N74" s="54"/>
      <c r="O74" s="96"/>
      <c r="P74" s="97"/>
      <c r="Q74" s="53"/>
      <c r="R74" s="98"/>
      <c r="S74" s="98"/>
      <c r="T74" s="98"/>
      <c r="U74" s="98"/>
      <c r="V74" s="96"/>
      <c r="W74" s="96"/>
      <c r="X74" s="55"/>
      <c r="Y74" s="99"/>
      <c r="Z74" s="99"/>
      <c r="AA74" s="90"/>
      <c r="AB74" s="100"/>
      <c r="AC74" s="100"/>
      <c r="AD74" s="100"/>
      <c r="AE74" s="100"/>
      <c r="AF74" s="91"/>
      <c r="AG74" s="91"/>
      <c r="AH74" s="101"/>
      <c r="AI74" s="45"/>
      <c r="AJ74" s="45"/>
      <c r="AK74" s="45"/>
      <c r="AL74" s="45"/>
      <c r="AM74" s="45"/>
      <c r="AN74" s="83"/>
      <c r="AO74" s="160"/>
      <c r="AP74" s="160"/>
      <c r="AQ74" s="94"/>
      <c r="AR74" s="45"/>
      <c r="AS74" s="102"/>
      <c r="AT74" s="102"/>
      <c r="AU74" s="95"/>
      <c r="AV74" s="95"/>
      <c r="AW74" s="159"/>
      <c r="AX74" s="159"/>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row>
    <row r="75" spans="1:83" ht="25.5" customHeight="1" x14ac:dyDescent="0.25">
      <c r="A75" s="45"/>
      <c r="B75" s="45"/>
      <c r="C75" s="51"/>
      <c r="D75" s="47"/>
      <c r="E75" s="158"/>
      <c r="F75" s="51"/>
      <c r="G75" s="127"/>
      <c r="H75" s="127"/>
      <c r="I75" s="53"/>
      <c r="J75" s="51"/>
      <c r="K75" s="127"/>
      <c r="L75" s="54"/>
      <c r="M75" s="95"/>
      <c r="N75" s="54"/>
      <c r="O75" s="96"/>
      <c r="P75" s="97"/>
      <c r="Q75" s="53"/>
      <c r="R75" s="98"/>
      <c r="S75" s="98"/>
      <c r="T75" s="98"/>
      <c r="U75" s="98"/>
      <c r="V75" s="96"/>
      <c r="W75" s="96"/>
      <c r="X75" s="55"/>
      <c r="Y75" s="99"/>
      <c r="Z75" s="99"/>
      <c r="AA75" s="90"/>
      <c r="AB75" s="100"/>
      <c r="AC75" s="100"/>
      <c r="AD75" s="100"/>
      <c r="AE75" s="100"/>
      <c r="AF75" s="91"/>
      <c r="AG75" s="91"/>
      <c r="AH75" s="101"/>
      <c r="AI75" s="45"/>
      <c r="AJ75" s="45"/>
      <c r="AK75" s="45"/>
      <c r="AL75" s="45"/>
      <c r="AM75" s="45"/>
      <c r="AN75" s="83"/>
      <c r="AO75" s="160"/>
      <c r="AP75" s="160"/>
      <c r="AQ75" s="94"/>
      <c r="AR75" s="45"/>
      <c r="AS75" s="102"/>
      <c r="AT75" s="102"/>
      <c r="AU75" s="95"/>
      <c r="AV75" s="95"/>
      <c r="AW75" s="159"/>
      <c r="AX75" s="159"/>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row>
    <row r="76" spans="1:83" ht="25.5" customHeight="1" x14ac:dyDescent="0.25">
      <c r="A76" s="45"/>
      <c r="B76" s="45"/>
      <c r="C76" s="51"/>
      <c r="D76" s="47"/>
      <c r="E76" s="158"/>
      <c r="F76" s="51"/>
      <c r="G76" s="127"/>
      <c r="H76" s="127"/>
      <c r="I76" s="53"/>
      <c r="J76" s="51"/>
      <c r="K76" s="127"/>
      <c r="L76" s="54"/>
      <c r="M76" s="95"/>
      <c r="N76" s="54"/>
      <c r="O76" s="96"/>
      <c r="P76" s="97"/>
      <c r="Q76" s="53"/>
      <c r="R76" s="98"/>
      <c r="S76" s="98"/>
      <c r="T76" s="98"/>
      <c r="U76" s="98"/>
      <c r="V76" s="96"/>
      <c r="W76" s="96"/>
      <c r="X76" s="55"/>
      <c r="Y76" s="99"/>
      <c r="Z76" s="99"/>
      <c r="AA76" s="90"/>
      <c r="AB76" s="100"/>
      <c r="AC76" s="100"/>
      <c r="AD76" s="100"/>
      <c r="AE76" s="100"/>
      <c r="AF76" s="91"/>
      <c r="AG76" s="91"/>
      <c r="AH76" s="101"/>
      <c r="AI76" s="45"/>
      <c r="AJ76" s="45"/>
      <c r="AK76" s="45"/>
      <c r="AL76" s="45"/>
      <c r="AM76" s="45"/>
      <c r="AN76" s="83"/>
      <c r="AO76" s="160"/>
      <c r="AP76" s="160"/>
      <c r="AQ76" s="94"/>
      <c r="AR76" s="45"/>
      <c r="AS76" s="102"/>
      <c r="AT76" s="102"/>
      <c r="AU76" s="95"/>
      <c r="AV76" s="95"/>
      <c r="AW76" s="159"/>
      <c r="AX76" s="159"/>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row>
    <row r="77" spans="1:83" ht="25.5" customHeight="1" x14ac:dyDescent="0.25">
      <c r="A77" s="45"/>
      <c r="B77" s="45"/>
      <c r="C77" s="56"/>
      <c r="D77" s="47"/>
      <c r="E77" s="158"/>
      <c r="F77" s="56"/>
      <c r="G77" s="128"/>
      <c r="H77" s="128"/>
      <c r="I77" s="57"/>
      <c r="J77" s="56"/>
      <c r="K77" s="128"/>
      <c r="L77" s="58"/>
      <c r="M77" s="58"/>
      <c r="N77" s="58"/>
      <c r="O77" s="59"/>
      <c r="P77" s="60"/>
      <c r="Q77" s="57"/>
      <c r="R77" s="57"/>
      <c r="S77" s="57"/>
      <c r="T77" s="57"/>
      <c r="U77" s="57"/>
      <c r="V77" s="59"/>
      <c r="W77" s="59"/>
      <c r="X77" s="59"/>
      <c r="Y77" s="61"/>
      <c r="Z77" s="61"/>
      <c r="AA77" s="90"/>
      <c r="AB77" s="100"/>
      <c r="AC77" s="90"/>
      <c r="AD77" s="100"/>
      <c r="AE77" s="100"/>
      <c r="AF77" s="91"/>
      <c r="AG77" s="91"/>
      <c r="AH77" s="101"/>
      <c r="AI77" s="56"/>
      <c r="AJ77" s="56"/>
      <c r="AK77" s="56"/>
      <c r="AL77" s="56"/>
      <c r="AM77" s="56"/>
      <c r="AN77" s="57"/>
      <c r="AO77" s="160"/>
      <c r="AP77" s="160"/>
      <c r="AQ77" s="94"/>
      <c r="AR77" s="56"/>
      <c r="AS77" s="61"/>
      <c r="AT77" s="61"/>
      <c r="AU77" s="58"/>
      <c r="AV77" s="58"/>
      <c r="AW77" s="159"/>
      <c r="AX77" s="159"/>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row>
    <row r="78" spans="1:83" ht="25.5" customHeight="1" x14ac:dyDescent="0.25">
      <c r="A78" s="45"/>
      <c r="B78" s="45"/>
      <c r="C78" s="45"/>
      <c r="D78" s="47"/>
      <c r="E78" s="158"/>
      <c r="F78" s="45"/>
      <c r="G78" s="129"/>
      <c r="H78" s="129"/>
      <c r="I78" s="62"/>
      <c r="J78" s="63"/>
      <c r="K78" s="129"/>
      <c r="L78" s="64"/>
      <c r="M78" s="95"/>
      <c r="N78" s="95"/>
      <c r="O78" s="103"/>
      <c r="P78" s="104"/>
      <c r="Q78" s="83"/>
      <c r="R78" s="83"/>
      <c r="S78" s="83"/>
      <c r="T78" s="83"/>
      <c r="U78" s="83"/>
      <c r="V78" s="103"/>
      <c r="W78" s="103"/>
      <c r="X78" s="103"/>
      <c r="Y78" s="102"/>
      <c r="Z78" s="102"/>
      <c r="AA78" s="90"/>
      <c r="AB78" s="100"/>
      <c r="AC78" s="90"/>
      <c r="AD78" s="100"/>
      <c r="AE78" s="100"/>
      <c r="AF78" s="91"/>
      <c r="AG78" s="91"/>
      <c r="AH78" s="101"/>
      <c r="AI78" s="45"/>
      <c r="AJ78" s="45"/>
      <c r="AK78" s="45"/>
      <c r="AL78" s="45"/>
      <c r="AM78" s="45"/>
      <c r="AN78" s="83"/>
      <c r="AO78" s="160"/>
      <c r="AP78" s="160"/>
      <c r="AQ78" s="94"/>
      <c r="AR78" s="45"/>
      <c r="AS78" s="102"/>
      <c r="AT78" s="102"/>
      <c r="AU78" s="95"/>
      <c r="AV78" s="95"/>
      <c r="AW78" s="159"/>
      <c r="AX78" s="159"/>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row>
    <row r="79" spans="1:83" ht="25.5" customHeight="1" x14ac:dyDescent="0.25">
      <c r="A79" s="45"/>
      <c r="B79" s="45"/>
      <c r="C79" s="45"/>
      <c r="D79" s="47"/>
      <c r="E79" s="158"/>
      <c r="F79" s="45"/>
      <c r="G79" s="129"/>
      <c r="H79" s="129"/>
      <c r="I79" s="62"/>
      <c r="J79" s="63"/>
      <c r="K79" s="129"/>
      <c r="L79" s="64"/>
      <c r="M79" s="95"/>
      <c r="N79" s="95"/>
      <c r="O79" s="103"/>
      <c r="P79" s="104"/>
      <c r="Q79" s="83"/>
      <c r="R79" s="83"/>
      <c r="S79" s="83"/>
      <c r="T79" s="83"/>
      <c r="U79" s="83"/>
      <c r="V79" s="103"/>
      <c r="W79" s="103"/>
      <c r="X79" s="103"/>
      <c r="Y79" s="102"/>
      <c r="Z79" s="102"/>
      <c r="AA79" s="90"/>
      <c r="AB79" s="100"/>
      <c r="AC79" s="90"/>
      <c r="AD79" s="100"/>
      <c r="AE79" s="100"/>
      <c r="AF79" s="91"/>
      <c r="AG79" s="91"/>
      <c r="AH79" s="101"/>
      <c r="AI79" s="45"/>
      <c r="AJ79" s="45"/>
      <c r="AK79" s="45"/>
      <c r="AL79" s="45"/>
      <c r="AM79" s="45"/>
      <c r="AN79" s="83"/>
      <c r="AO79" s="160"/>
      <c r="AP79" s="160"/>
      <c r="AQ79" s="94"/>
      <c r="AR79" s="45"/>
      <c r="AS79" s="102"/>
      <c r="AT79" s="102"/>
      <c r="AU79" s="95"/>
      <c r="AV79" s="95"/>
      <c r="AW79" s="159"/>
      <c r="AX79" s="159"/>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row>
    <row r="80" spans="1:83" ht="25.5" customHeight="1" x14ac:dyDescent="0.25">
      <c r="A80" s="45"/>
      <c r="B80" s="45"/>
      <c r="C80" s="45"/>
      <c r="D80" s="47"/>
      <c r="E80" s="158"/>
      <c r="F80" s="45"/>
      <c r="G80" s="129"/>
      <c r="H80" s="129"/>
      <c r="I80" s="62"/>
      <c r="J80" s="63"/>
      <c r="K80" s="129"/>
      <c r="L80" s="64"/>
      <c r="M80" s="95"/>
      <c r="N80" s="95"/>
      <c r="O80" s="103"/>
      <c r="P80" s="104"/>
      <c r="Q80" s="83"/>
      <c r="R80" s="83"/>
      <c r="S80" s="83"/>
      <c r="T80" s="83"/>
      <c r="U80" s="83"/>
      <c r="V80" s="103"/>
      <c r="W80" s="103"/>
      <c r="X80" s="103"/>
      <c r="Y80" s="102"/>
      <c r="Z80" s="102"/>
      <c r="AA80" s="90"/>
      <c r="AB80" s="100"/>
      <c r="AC80" s="90"/>
      <c r="AD80" s="100"/>
      <c r="AE80" s="100"/>
      <c r="AF80" s="91"/>
      <c r="AG80" s="91"/>
      <c r="AH80" s="101"/>
      <c r="AI80" s="45"/>
      <c r="AJ80" s="45"/>
      <c r="AK80" s="45"/>
      <c r="AL80" s="45"/>
      <c r="AM80" s="45"/>
      <c r="AN80" s="83"/>
      <c r="AO80" s="160"/>
      <c r="AP80" s="160"/>
      <c r="AQ80" s="94"/>
      <c r="AR80" s="45"/>
      <c r="AS80" s="102"/>
      <c r="AT80" s="102"/>
      <c r="AU80" s="95"/>
      <c r="AV80" s="95"/>
      <c r="AW80" s="159"/>
      <c r="AX80" s="159"/>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row>
    <row r="81" spans="1:83" ht="25.5" customHeight="1" x14ac:dyDescent="0.25">
      <c r="A81" s="45"/>
      <c r="B81" s="45"/>
      <c r="C81" s="45"/>
      <c r="D81" s="47"/>
      <c r="E81" s="158"/>
      <c r="F81" s="45"/>
      <c r="G81" s="129"/>
      <c r="H81" s="129"/>
      <c r="I81" s="62"/>
      <c r="J81" s="63"/>
      <c r="K81" s="129"/>
      <c r="L81" s="64"/>
      <c r="M81" s="95"/>
      <c r="N81" s="95"/>
      <c r="O81" s="103"/>
      <c r="P81" s="104"/>
      <c r="Q81" s="83"/>
      <c r="R81" s="83"/>
      <c r="S81" s="83"/>
      <c r="T81" s="83"/>
      <c r="U81" s="83"/>
      <c r="V81" s="103"/>
      <c r="W81" s="103"/>
      <c r="X81" s="103"/>
      <c r="Y81" s="102"/>
      <c r="Z81" s="102"/>
      <c r="AA81" s="90"/>
      <c r="AB81" s="100"/>
      <c r="AC81" s="90"/>
      <c r="AD81" s="100"/>
      <c r="AE81" s="100"/>
      <c r="AF81" s="91"/>
      <c r="AG81" s="91"/>
      <c r="AH81" s="101"/>
      <c r="AI81" s="45"/>
      <c r="AJ81" s="45"/>
      <c r="AK81" s="45"/>
      <c r="AL81" s="45"/>
      <c r="AM81" s="45"/>
      <c r="AN81" s="83"/>
      <c r="AO81" s="160"/>
      <c r="AP81" s="160"/>
      <c r="AQ81" s="94"/>
      <c r="AR81" s="45"/>
      <c r="AS81" s="102"/>
      <c r="AT81" s="102"/>
      <c r="AU81" s="95"/>
      <c r="AV81" s="95"/>
      <c r="AW81" s="159"/>
      <c r="AX81" s="159"/>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row>
    <row r="82" spans="1:83" ht="25.5" customHeight="1" x14ac:dyDescent="0.25">
      <c r="A82" s="45"/>
      <c r="B82" s="45"/>
      <c r="C82" s="45"/>
      <c r="D82" s="47"/>
      <c r="E82" s="158"/>
      <c r="F82" s="45"/>
      <c r="G82" s="129"/>
      <c r="H82" s="129"/>
      <c r="I82" s="62"/>
      <c r="J82" s="63"/>
      <c r="K82" s="129"/>
      <c r="L82" s="64"/>
      <c r="M82" s="95"/>
      <c r="N82" s="95"/>
      <c r="O82" s="103"/>
      <c r="P82" s="104"/>
      <c r="Q82" s="83"/>
      <c r="R82" s="83"/>
      <c r="S82" s="83"/>
      <c r="T82" s="83"/>
      <c r="U82" s="83"/>
      <c r="V82" s="103"/>
      <c r="W82" s="103"/>
      <c r="X82" s="103"/>
      <c r="Y82" s="102"/>
      <c r="Z82" s="102"/>
      <c r="AA82" s="90"/>
      <c r="AB82" s="100"/>
      <c r="AC82" s="90"/>
      <c r="AD82" s="100"/>
      <c r="AE82" s="100"/>
      <c r="AF82" s="91"/>
      <c r="AG82" s="91"/>
      <c r="AH82" s="101"/>
      <c r="AI82" s="45"/>
      <c r="AJ82" s="45"/>
      <c r="AK82" s="45"/>
      <c r="AL82" s="45"/>
      <c r="AM82" s="45"/>
      <c r="AN82" s="83"/>
      <c r="AO82" s="160"/>
      <c r="AP82" s="160"/>
      <c r="AQ82" s="94"/>
      <c r="AR82" s="45"/>
      <c r="AS82" s="102"/>
      <c r="AT82" s="102"/>
      <c r="AU82" s="95"/>
      <c r="AV82" s="95"/>
      <c r="AW82" s="159"/>
      <c r="AX82" s="159"/>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row>
    <row r="83" spans="1:83" ht="25.5" customHeight="1" x14ac:dyDescent="0.25">
      <c r="A83" s="45"/>
      <c r="B83" s="45"/>
      <c r="C83" s="45"/>
      <c r="D83" s="47"/>
      <c r="E83" s="158"/>
      <c r="F83" s="45"/>
      <c r="G83" s="129"/>
      <c r="H83" s="129"/>
      <c r="I83" s="62"/>
      <c r="J83" s="63"/>
      <c r="K83" s="129"/>
      <c r="L83" s="64"/>
      <c r="M83" s="95"/>
      <c r="N83" s="95"/>
      <c r="O83" s="103"/>
      <c r="P83" s="104"/>
      <c r="Q83" s="83"/>
      <c r="R83" s="83"/>
      <c r="S83" s="83"/>
      <c r="T83" s="83"/>
      <c r="U83" s="83"/>
      <c r="V83" s="103"/>
      <c r="W83" s="103"/>
      <c r="X83" s="103"/>
      <c r="Y83" s="102"/>
      <c r="Z83" s="102"/>
      <c r="AA83" s="90"/>
      <c r="AB83" s="100"/>
      <c r="AC83" s="90"/>
      <c r="AD83" s="100"/>
      <c r="AE83" s="100"/>
      <c r="AF83" s="91"/>
      <c r="AG83" s="91"/>
      <c r="AH83" s="101"/>
      <c r="AI83" s="45"/>
      <c r="AJ83" s="45"/>
      <c r="AK83" s="45"/>
      <c r="AL83" s="45"/>
      <c r="AM83" s="45"/>
      <c r="AN83" s="83"/>
      <c r="AO83" s="160"/>
      <c r="AP83" s="160"/>
      <c r="AQ83" s="94"/>
      <c r="AR83" s="45"/>
      <c r="AS83" s="102"/>
      <c r="AT83" s="102"/>
      <c r="AU83" s="95"/>
      <c r="AV83" s="95"/>
      <c r="AW83" s="159"/>
      <c r="AX83" s="159"/>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row>
    <row r="84" spans="1:83" ht="25.5" customHeight="1" x14ac:dyDescent="0.25">
      <c r="A84" s="45"/>
      <c r="B84" s="45"/>
      <c r="C84" s="45"/>
      <c r="D84" s="47"/>
      <c r="E84" s="158"/>
      <c r="F84" s="45"/>
      <c r="G84" s="129"/>
      <c r="H84" s="129"/>
      <c r="I84" s="62"/>
      <c r="J84" s="63"/>
      <c r="K84" s="129"/>
      <c r="L84" s="64"/>
      <c r="M84" s="95"/>
      <c r="N84" s="95"/>
      <c r="O84" s="103"/>
      <c r="P84" s="104"/>
      <c r="Q84" s="83"/>
      <c r="R84" s="83"/>
      <c r="S84" s="83"/>
      <c r="T84" s="83"/>
      <c r="U84" s="83"/>
      <c r="V84" s="103"/>
      <c r="W84" s="103"/>
      <c r="X84" s="103"/>
      <c r="Y84" s="102"/>
      <c r="Z84" s="102"/>
      <c r="AA84" s="90"/>
      <c r="AB84" s="100"/>
      <c r="AC84" s="90"/>
      <c r="AD84" s="100"/>
      <c r="AE84" s="100"/>
      <c r="AF84" s="91"/>
      <c r="AG84" s="91"/>
      <c r="AH84" s="101"/>
      <c r="AI84" s="45"/>
      <c r="AJ84" s="45"/>
      <c r="AK84" s="45"/>
      <c r="AL84" s="45"/>
      <c r="AM84" s="45"/>
      <c r="AN84" s="83"/>
      <c r="AO84" s="160"/>
      <c r="AP84" s="160"/>
      <c r="AQ84" s="94"/>
      <c r="AR84" s="45"/>
      <c r="AS84" s="102"/>
      <c r="AT84" s="102"/>
      <c r="AU84" s="95"/>
      <c r="AV84" s="95"/>
      <c r="AW84" s="159"/>
      <c r="AX84" s="159"/>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row>
    <row r="85" spans="1:83" ht="25.5" customHeight="1" x14ac:dyDescent="0.25">
      <c r="A85" s="45"/>
      <c r="B85" s="45"/>
      <c r="C85" s="45"/>
      <c r="D85" s="47"/>
      <c r="E85" s="158"/>
      <c r="F85" s="45"/>
      <c r="G85" s="129"/>
      <c r="H85" s="129"/>
      <c r="I85" s="62"/>
      <c r="J85" s="63"/>
      <c r="K85" s="129"/>
      <c r="L85" s="64"/>
      <c r="M85" s="95"/>
      <c r="N85" s="95"/>
      <c r="O85" s="103"/>
      <c r="P85" s="104"/>
      <c r="Q85" s="83"/>
      <c r="R85" s="83"/>
      <c r="S85" s="83"/>
      <c r="T85" s="83"/>
      <c r="U85" s="83"/>
      <c r="V85" s="103"/>
      <c r="W85" s="103"/>
      <c r="X85" s="103"/>
      <c r="Y85" s="102"/>
      <c r="Z85" s="102"/>
      <c r="AA85" s="90"/>
      <c r="AB85" s="100"/>
      <c r="AC85" s="90"/>
      <c r="AD85" s="100"/>
      <c r="AE85" s="100"/>
      <c r="AF85" s="91"/>
      <c r="AG85" s="91"/>
      <c r="AH85" s="101"/>
      <c r="AI85" s="45"/>
      <c r="AJ85" s="45"/>
      <c r="AK85" s="45"/>
      <c r="AL85" s="45"/>
      <c r="AM85" s="45"/>
      <c r="AN85" s="83"/>
      <c r="AO85" s="160"/>
      <c r="AP85" s="160"/>
      <c r="AQ85" s="94"/>
      <c r="AR85" s="45"/>
      <c r="AS85" s="102"/>
      <c r="AT85" s="102"/>
      <c r="AU85" s="95"/>
      <c r="AV85" s="95"/>
      <c r="AW85" s="159"/>
      <c r="AX85" s="159"/>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row>
    <row r="86" spans="1:83" ht="25.5" customHeight="1" x14ac:dyDescent="0.25">
      <c r="A86" s="45"/>
      <c r="B86" s="45"/>
      <c r="C86" s="45"/>
      <c r="D86" s="47"/>
      <c r="E86" s="158"/>
      <c r="F86" s="45"/>
      <c r="G86" s="129"/>
      <c r="H86" s="129"/>
      <c r="I86" s="62"/>
      <c r="J86" s="63"/>
      <c r="K86" s="129"/>
      <c r="L86" s="64"/>
      <c r="M86" s="95"/>
      <c r="N86" s="95"/>
      <c r="O86" s="103"/>
      <c r="P86" s="104"/>
      <c r="Q86" s="83"/>
      <c r="R86" s="83"/>
      <c r="S86" s="83"/>
      <c r="T86" s="83"/>
      <c r="U86" s="83"/>
      <c r="V86" s="103"/>
      <c r="W86" s="103"/>
      <c r="X86" s="103"/>
      <c r="Y86" s="102"/>
      <c r="Z86" s="102"/>
      <c r="AA86" s="90"/>
      <c r="AB86" s="100"/>
      <c r="AC86" s="90"/>
      <c r="AD86" s="100"/>
      <c r="AE86" s="100"/>
      <c r="AF86" s="91"/>
      <c r="AG86" s="91"/>
      <c r="AH86" s="101"/>
      <c r="AI86" s="45"/>
      <c r="AJ86" s="45"/>
      <c r="AK86" s="45"/>
      <c r="AL86" s="45"/>
      <c r="AM86" s="45"/>
      <c r="AN86" s="83"/>
      <c r="AO86" s="160"/>
      <c r="AP86" s="160"/>
      <c r="AQ86" s="94"/>
      <c r="AR86" s="45"/>
      <c r="AS86" s="102"/>
      <c r="AT86" s="102"/>
      <c r="AU86" s="95"/>
      <c r="AV86" s="95"/>
      <c r="AW86" s="159"/>
      <c r="AX86" s="159"/>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row>
    <row r="87" spans="1:83" ht="25.5" customHeight="1" x14ac:dyDescent="0.25">
      <c r="A87" s="45"/>
      <c r="B87" s="45"/>
      <c r="C87" s="45"/>
      <c r="D87" s="47"/>
      <c r="E87" s="158"/>
      <c r="F87" s="45"/>
      <c r="G87" s="129"/>
      <c r="H87" s="129"/>
      <c r="I87" s="62"/>
      <c r="J87" s="63"/>
      <c r="K87" s="129"/>
      <c r="L87" s="64"/>
      <c r="M87" s="95"/>
      <c r="N87" s="95"/>
      <c r="O87" s="103"/>
      <c r="P87" s="104"/>
      <c r="Q87" s="53"/>
      <c r="R87" s="53"/>
      <c r="S87" s="53"/>
      <c r="T87" s="53"/>
      <c r="U87" s="53"/>
      <c r="V87" s="55"/>
      <c r="W87" s="55"/>
      <c r="X87" s="55"/>
      <c r="Y87" s="65"/>
      <c r="Z87" s="65"/>
      <c r="AA87" s="90"/>
      <c r="AB87" s="100"/>
      <c r="AC87" s="90"/>
      <c r="AD87" s="100"/>
      <c r="AE87" s="100"/>
      <c r="AF87" s="91"/>
      <c r="AG87" s="91"/>
      <c r="AH87" s="101"/>
      <c r="AI87" s="51"/>
      <c r="AJ87" s="51"/>
      <c r="AK87" s="51"/>
      <c r="AL87" s="51"/>
      <c r="AM87" s="51"/>
      <c r="AN87" s="53"/>
      <c r="AO87" s="160"/>
      <c r="AP87" s="160"/>
      <c r="AQ87" s="94"/>
      <c r="AR87" s="45"/>
      <c r="AS87" s="102"/>
      <c r="AT87" s="102"/>
      <c r="AU87" s="95"/>
      <c r="AV87" s="95"/>
      <c r="AW87" s="159"/>
      <c r="AX87" s="159"/>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row>
    <row r="88" spans="1:83" ht="25.5" customHeight="1" x14ac:dyDescent="0.25">
      <c r="A88" s="45"/>
      <c r="B88" s="45"/>
      <c r="C88" s="45"/>
      <c r="D88" s="47"/>
      <c r="E88" s="158"/>
      <c r="F88" s="45"/>
      <c r="G88" s="129"/>
      <c r="H88" s="129"/>
      <c r="I88" s="62"/>
      <c r="J88" s="63"/>
      <c r="K88" s="129"/>
      <c r="L88" s="64"/>
      <c r="M88" s="95"/>
      <c r="N88" s="95"/>
      <c r="O88" s="103"/>
      <c r="P88" s="104"/>
      <c r="Q88" s="53"/>
      <c r="R88" s="53"/>
      <c r="S88" s="53"/>
      <c r="T88" s="53"/>
      <c r="U88" s="53"/>
      <c r="V88" s="55"/>
      <c r="W88" s="55"/>
      <c r="X88" s="55"/>
      <c r="Y88" s="65"/>
      <c r="Z88" s="65"/>
      <c r="AA88" s="90"/>
      <c r="AB88" s="100"/>
      <c r="AC88" s="90"/>
      <c r="AD88" s="100"/>
      <c r="AE88" s="100"/>
      <c r="AF88" s="91"/>
      <c r="AG88" s="91"/>
      <c r="AH88" s="101"/>
      <c r="AI88" s="51"/>
      <c r="AJ88" s="51"/>
      <c r="AK88" s="51"/>
      <c r="AL88" s="51"/>
      <c r="AM88" s="51"/>
      <c r="AN88" s="53"/>
      <c r="AO88" s="160"/>
      <c r="AP88" s="160"/>
      <c r="AQ88" s="94"/>
      <c r="AR88" s="45"/>
      <c r="AS88" s="102"/>
      <c r="AT88" s="102"/>
      <c r="AU88" s="95"/>
      <c r="AV88" s="95"/>
      <c r="AW88" s="159"/>
      <c r="AX88" s="159"/>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row>
    <row r="89" spans="1:83" ht="25.5" customHeight="1" x14ac:dyDescent="0.25">
      <c r="A89" s="45"/>
      <c r="B89" s="45"/>
      <c r="C89" s="45"/>
      <c r="D89" s="47"/>
      <c r="E89" s="158"/>
      <c r="F89" s="45"/>
      <c r="G89" s="129"/>
      <c r="H89" s="129"/>
      <c r="I89" s="62"/>
      <c r="J89" s="63"/>
      <c r="K89" s="129"/>
      <c r="L89" s="64"/>
      <c r="M89" s="95"/>
      <c r="N89" s="95"/>
      <c r="O89" s="103"/>
      <c r="P89" s="104"/>
      <c r="Q89" s="53"/>
      <c r="R89" s="53"/>
      <c r="S89" s="53"/>
      <c r="T89" s="53"/>
      <c r="U89" s="53"/>
      <c r="V89" s="55"/>
      <c r="W89" s="55"/>
      <c r="X89" s="55"/>
      <c r="Y89" s="65"/>
      <c r="Z89" s="65"/>
      <c r="AA89" s="90"/>
      <c r="AB89" s="100"/>
      <c r="AC89" s="90"/>
      <c r="AD89" s="100"/>
      <c r="AE89" s="100"/>
      <c r="AF89" s="91"/>
      <c r="AG89" s="91"/>
      <c r="AH89" s="101"/>
      <c r="AI89" s="51"/>
      <c r="AJ89" s="51"/>
      <c r="AK89" s="51"/>
      <c r="AL89" s="51"/>
      <c r="AM89" s="51"/>
      <c r="AN89" s="53"/>
      <c r="AO89" s="160"/>
      <c r="AP89" s="160"/>
      <c r="AQ89" s="94"/>
      <c r="AR89" s="45"/>
      <c r="AS89" s="102"/>
      <c r="AT89" s="102"/>
      <c r="AU89" s="95"/>
      <c r="AV89" s="95"/>
      <c r="AW89" s="159"/>
      <c r="AX89" s="159"/>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row>
    <row r="90" spans="1:83" ht="25.5" customHeight="1" x14ac:dyDescent="0.25">
      <c r="A90" s="45"/>
      <c r="B90" s="45"/>
      <c r="C90" s="45"/>
      <c r="D90" s="47"/>
      <c r="E90" s="158"/>
      <c r="F90" s="45"/>
      <c r="G90" s="129"/>
      <c r="H90" s="129"/>
      <c r="I90" s="62"/>
      <c r="J90" s="63"/>
      <c r="K90" s="129"/>
      <c r="L90" s="64"/>
      <c r="M90" s="95"/>
      <c r="N90" s="95"/>
      <c r="O90" s="103"/>
      <c r="P90" s="104"/>
      <c r="Q90" s="53"/>
      <c r="R90" s="53"/>
      <c r="S90" s="53"/>
      <c r="T90" s="53"/>
      <c r="U90" s="53"/>
      <c r="V90" s="55"/>
      <c r="W90" s="55"/>
      <c r="X90" s="55"/>
      <c r="Y90" s="65"/>
      <c r="Z90" s="65"/>
      <c r="AA90" s="90"/>
      <c r="AB90" s="100"/>
      <c r="AC90" s="90"/>
      <c r="AD90" s="100"/>
      <c r="AE90" s="100"/>
      <c r="AF90" s="91"/>
      <c r="AG90" s="91"/>
      <c r="AH90" s="101"/>
      <c r="AI90" s="51"/>
      <c r="AJ90" s="51"/>
      <c r="AK90" s="51"/>
      <c r="AL90" s="51"/>
      <c r="AM90" s="51"/>
      <c r="AN90" s="53"/>
      <c r="AO90" s="160"/>
      <c r="AP90" s="160"/>
      <c r="AQ90" s="94"/>
      <c r="AR90" s="45"/>
      <c r="AS90" s="102"/>
      <c r="AT90" s="102"/>
      <c r="AU90" s="95"/>
      <c r="AV90" s="95"/>
      <c r="AW90" s="159"/>
      <c r="AX90" s="159"/>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row>
    <row r="91" spans="1:83" ht="25.5" customHeight="1" x14ac:dyDescent="0.25">
      <c r="A91" s="45"/>
      <c r="B91" s="45"/>
      <c r="C91" s="45"/>
      <c r="D91" s="47"/>
      <c r="E91" s="158"/>
      <c r="F91" s="45"/>
      <c r="G91" s="129"/>
      <c r="H91" s="129"/>
      <c r="I91" s="62"/>
      <c r="J91" s="63"/>
      <c r="K91" s="129"/>
      <c r="L91" s="64"/>
      <c r="M91" s="95"/>
      <c r="N91" s="95"/>
      <c r="O91" s="103"/>
      <c r="P91" s="104"/>
      <c r="Q91" s="53"/>
      <c r="R91" s="53"/>
      <c r="S91" s="53"/>
      <c r="T91" s="53"/>
      <c r="U91" s="53"/>
      <c r="V91" s="55"/>
      <c r="W91" s="55"/>
      <c r="X91" s="55"/>
      <c r="Y91" s="65"/>
      <c r="Z91" s="65"/>
      <c r="AA91" s="90"/>
      <c r="AB91" s="100"/>
      <c r="AC91" s="90"/>
      <c r="AD91" s="100"/>
      <c r="AE91" s="100"/>
      <c r="AF91" s="91"/>
      <c r="AG91" s="91"/>
      <c r="AH91" s="101"/>
      <c r="AI91" s="51"/>
      <c r="AJ91" s="51"/>
      <c r="AK91" s="51"/>
      <c r="AL91" s="51"/>
      <c r="AM91" s="51"/>
      <c r="AN91" s="53"/>
      <c r="AO91" s="160"/>
      <c r="AP91" s="160"/>
      <c r="AQ91" s="94"/>
      <c r="AR91" s="45"/>
      <c r="AS91" s="102"/>
      <c r="AT91" s="102"/>
      <c r="AU91" s="95"/>
      <c r="AV91" s="95"/>
      <c r="AW91" s="159"/>
      <c r="AX91" s="159"/>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row>
    <row r="92" spans="1:83" ht="25.5" customHeight="1" x14ac:dyDescent="0.25">
      <c r="A92" s="45"/>
      <c r="B92" s="45"/>
      <c r="C92" s="45"/>
      <c r="D92" s="47"/>
      <c r="E92" s="158"/>
      <c r="F92" s="45"/>
      <c r="G92" s="129"/>
      <c r="H92" s="129"/>
      <c r="I92" s="62"/>
      <c r="J92" s="63"/>
      <c r="K92" s="129"/>
      <c r="L92" s="64"/>
      <c r="M92" s="95"/>
      <c r="N92" s="95"/>
      <c r="O92" s="103"/>
      <c r="P92" s="104"/>
      <c r="Q92" s="53"/>
      <c r="R92" s="53"/>
      <c r="S92" s="53"/>
      <c r="T92" s="53"/>
      <c r="U92" s="53"/>
      <c r="V92" s="55"/>
      <c r="W92" s="55"/>
      <c r="X92" s="55"/>
      <c r="Y92" s="65"/>
      <c r="Z92" s="65"/>
      <c r="AA92" s="90"/>
      <c r="AB92" s="100"/>
      <c r="AC92" s="90"/>
      <c r="AD92" s="100"/>
      <c r="AE92" s="100"/>
      <c r="AF92" s="91"/>
      <c r="AG92" s="91"/>
      <c r="AH92" s="101"/>
      <c r="AI92" s="51"/>
      <c r="AJ92" s="51"/>
      <c r="AK92" s="51"/>
      <c r="AL92" s="51"/>
      <c r="AM92" s="51"/>
      <c r="AN92" s="53"/>
      <c r="AO92" s="160"/>
      <c r="AP92" s="160"/>
      <c r="AQ92" s="94"/>
      <c r="AR92" s="45"/>
      <c r="AS92" s="102"/>
      <c r="AT92" s="102"/>
      <c r="AU92" s="95"/>
      <c r="AV92" s="95"/>
      <c r="AW92" s="159"/>
      <c r="AX92" s="159"/>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row>
    <row r="93" spans="1:83" ht="25.5" customHeight="1" x14ac:dyDescent="0.25">
      <c r="A93" s="45"/>
      <c r="B93" s="45"/>
      <c r="C93" s="45"/>
      <c r="D93" s="47"/>
      <c r="E93" s="158"/>
      <c r="F93" s="45"/>
      <c r="G93" s="129"/>
      <c r="H93" s="129"/>
      <c r="I93" s="62"/>
      <c r="J93" s="63"/>
      <c r="K93" s="129"/>
      <c r="L93" s="64"/>
      <c r="M93" s="95"/>
      <c r="N93" s="95"/>
      <c r="O93" s="103"/>
      <c r="P93" s="104"/>
      <c r="Q93" s="53"/>
      <c r="R93" s="53"/>
      <c r="S93" s="53"/>
      <c r="T93" s="53"/>
      <c r="U93" s="53"/>
      <c r="V93" s="55"/>
      <c r="W93" s="55"/>
      <c r="X93" s="55"/>
      <c r="Y93" s="65"/>
      <c r="Z93" s="65"/>
      <c r="AA93" s="90"/>
      <c r="AB93" s="100"/>
      <c r="AC93" s="90"/>
      <c r="AD93" s="100"/>
      <c r="AE93" s="100"/>
      <c r="AF93" s="91"/>
      <c r="AG93" s="91"/>
      <c r="AH93" s="101"/>
      <c r="AI93" s="51"/>
      <c r="AJ93" s="51"/>
      <c r="AK93" s="51"/>
      <c r="AL93" s="51"/>
      <c r="AM93" s="51"/>
      <c r="AN93" s="53"/>
      <c r="AO93" s="160"/>
      <c r="AP93" s="160"/>
      <c r="AQ93" s="94"/>
      <c r="AR93" s="45"/>
      <c r="AS93" s="102"/>
      <c r="AT93" s="102"/>
      <c r="AU93" s="95"/>
      <c r="AV93" s="95"/>
      <c r="AW93" s="159"/>
      <c r="AX93" s="159"/>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row>
    <row r="94" spans="1:83" ht="25.5" customHeight="1" x14ac:dyDescent="0.25">
      <c r="A94" s="45"/>
      <c r="B94" s="45"/>
      <c r="C94" s="45"/>
      <c r="D94" s="47"/>
      <c r="E94" s="158"/>
      <c r="F94" s="45"/>
      <c r="G94" s="129"/>
      <c r="H94" s="129"/>
      <c r="I94" s="62"/>
      <c r="J94" s="63"/>
      <c r="K94" s="129"/>
      <c r="L94" s="64"/>
      <c r="M94" s="95"/>
      <c r="N94" s="95"/>
      <c r="O94" s="103"/>
      <c r="P94" s="104"/>
      <c r="Q94" s="53"/>
      <c r="R94" s="53"/>
      <c r="S94" s="53"/>
      <c r="T94" s="53"/>
      <c r="U94" s="53"/>
      <c r="V94" s="55"/>
      <c r="W94" s="55"/>
      <c r="X94" s="55"/>
      <c r="Y94" s="65"/>
      <c r="Z94" s="65"/>
      <c r="AA94" s="90"/>
      <c r="AB94" s="100"/>
      <c r="AC94" s="90"/>
      <c r="AD94" s="100"/>
      <c r="AE94" s="100"/>
      <c r="AF94" s="91"/>
      <c r="AG94" s="91"/>
      <c r="AH94" s="101"/>
      <c r="AI94" s="51"/>
      <c r="AJ94" s="51"/>
      <c r="AK94" s="51"/>
      <c r="AL94" s="51"/>
      <c r="AM94" s="51"/>
      <c r="AN94" s="53"/>
      <c r="AO94" s="160"/>
      <c r="AP94" s="160"/>
      <c r="AQ94" s="94"/>
      <c r="AR94" s="45"/>
      <c r="AS94" s="102"/>
      <c r="AT94" s="102"/>
      <c r="AU94" s="95"/>
      <c r="AV94" s="95"/>
      <c r="AW94" s="159"/>
      <c r="AX94" s="159"/>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row>
    <row r="95" spans="1:83" ht="25.5" customHeight="1" x14ac:dyDescent="0.25">
      <c r="A95" s="45"/>
      <c r="B95" s="45"/>
      <c r="C95" s="45"/>
      <c r="D95" s="47"/>
      <c r="E95" s="158"/>
      <c r="F95" s="45"/>
      <c r="G95" s="130"/>
      <c r="H95" s="130"/>
      <c r="I95" s="83"/>
      <c r="J95" s="45"/>
      <c r="K95" s="130"/>
      <c r="L95" s="95"/>
      <c r="M95" s="95"/>
      <c r="N95" s="95"/>
      <c r="O95" s="103"/>
      <c r="P95" s="104"/>
      <c r="Q95" s="53"/>
      <c r="R95" s="53"/>
      <c r="S95" s="53"/>
      <c r="T95" s="53"/>
      <c r="U95" s="53"/>
      <c r="V95" s="55"/>
      <c r="W95" s="55"/>
      <c r="X95" s="55"/>
      <c r="Y95" s="65"/>
      <c r="Z95" s="65"/>
      <c r="AA95" s="90"/>
      <c r="AB95" s="100"/>
      <c r="AC95" s="90"/>
      <c r="AD95" s="100"/>
      <c r="AE95" s="100"/>
      <c r="AF95" s="91"/>
      <c r="AG95" s="91"/>
      <c r="AH95" s="101"/>
      <c r="AI95" s="51"/>
      <c r="AJ95" s="51"/>
      <c r="AK95" s="51"/>
      <c r="AL95" s="51"/>
      <c r="AM95" s="51"/>
      <c r="AN95" s="53"/>
      <c r="AO95" s="160"/>
      <c r="AP95" s="160"/>
      <c r="AQ95" s="94"/>
      <c r="AR95" s="45"/>
      <c r="AS95" s="102"/>
      <c r="AT95" s="102"/>
      <c r="AU95" s="95"/>
      <c r="AV95" s="95"/>
      <c r="AW95" s="159"/>
      <c r="AX95" s="159"/>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row>
    <row r="96" spans="1:83" ht="25.5" customHeight="1" x14ac:dyDescent="0.25">
      <c r="A96" s="45"/>
      <c r="B96" s="45"/>
      <c r="C96" s="45"/>
      <c r="D96" s="47"/>
      <c r="E96" s="158"/>
      <c r="F96" s="45"/>
      <c r="G96" s="130"/>
      <c r="H96" s="130"/>
      <c r="I96" s="83"/>
      <c r="J96" s="45"/>
      <c r="K96" s="130"/>
      <c r="L96" s="95"/>
      <c r="M96" s="95"/>
      <c r="N96" s="95"/>
      <c r="O96" s="103"/>
      <c r="P96" s="104"/>
      <c r="Q96" s="53"/>
      <c r="R96" s="53"/>
      <c r="S96" s="53"/>
      <c r="T96" s="53"/>
      <c r="U96" s="53"/>
      <c r="V96" s="55"/>
      <c r="W96" s="55"/>
      <c r="X96" s="55"/>
      <c r="Y96" s="65"/>
      <c r="Z96" s="65"/>
      <c r="AA96" s="90"/>
      <c r="AB96" s="100"/>
      <c r="AC96" s="90"/>
      <c r="AD96" s="100"/>
      <c r="AE96" s="100"/>
      <c r="AF96" s="91"/>
      <c r="AG96" s="91"/>
      <c r="AH96" s="101"/>
      <c r="AI96" s="51"/>
      <c r="AJ96" s="51"/>
      <c r="AK96" s="51"/>
      <c r="AL96" s="51"/>
      <c r="AM96" s="51"/>
      <c r="AN96" s="53"/>
      <c r="AO96" s="160"/>
      <c r="AP96" s="160"/>
      <c r="AQ96" s="94"/>
      <c r="AR96" s="45"/>
      <c r="AS96" s="102"/>
      <c r="AT96" s="102"/>
      <c r="AU96" s="95"/>
      <c r="AV96" s="95"/>
      <c r="AW96" s="159"/>
      <c r="AX96" s="159"/>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row>
    <row r="97" spans="1:83" ht="25.5" customHeight="1" x14ac:dyDescent="0.25">
      <c r="A97" s="45"/>
      <c r="B97" s="45"/>
      <c r="C97" s="45"/>
      <c r="D97" s="47"/>
      <c r="E97" s="158"/>
      <c r="F97" s="45"/>
      <c r="G97" s="130"/>
      <c r="H97" s="130"/>
      <c r="I97" s="83"/>
      <c r="J97" s="45"/>
      <c r="K97" s="130"/>
      <c r="L97" s="95"/>
      <c r="M97" s="95"/>
      <c r="N97" s="95"/>
      <c r="O97" s="103"/>
      <c r="P97" s="104"/>
      <c r="Q97" s="53"/>
      <c r="R97" s="53"/>
      <c r="S97" s="53"/>
      <c r="T97" s="53"/>
      <c r="U97" s="53"/>
      <c r="V97" s="55"/>
      <c r="W97" s="55"/>
      <c r="X97" s="55"/>
      <c r="Y97" s="65"/>
      <c r="Z97" s="65"/>
      <c r="AA97" s="90"/>
      <c r="AB97" s="100"/>
      <c r="AC97" s="90"/>
      <c r="AD97" s="100"/>
      <c r="AE97" s="100"/>
      <c r="AF97" s="91"/>
      <c r="AG97" s="91"/>
      <c r="AH97" s="101"/>
      <c r="AI97" s="51"/>
      <c r="AJ97" s="51"/>
      <c r="AK97" s="51"/>
      <c r="AL97" s="51"/>
      <c r="AM97" s="51"/>
      <c r="AN97" s="53"/>
      <c r="AO97" s="160"/>
      <c r="AP97" s="160"/>
      <c r="AQ97" s="94"/>
      <c r="AR97" s="45"/>
      <c r="AS97" s="102"/>
      <c r="AT97" s="102"/>
      <c r="AU97" s="95"/>
      <c r="AV97" s="95"/>
      <c r="AW97" s="159"/>
      <c r="AX97" s="159"/>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row>
    <row r="98" spans="1:83" ht="25.5" customHeight="1" x14ac:dyDescent="0.25">
      <c r="A98" s="45"/>
      <c r="B98" s="45"/>
      <c r="C98" s="45"/>
      <c r="D98" s="47"/>
      <c r="E98" s="158"/>
      <c r="F98" s="45"/>
      <c r="G98" s="130"/>
      <c r="H98" s="130"/>
      <c r="I98" s="83"/>
      <c r="J98" s="45"/>
      <c r="K98" s="130"/>
      <c r="L98" s="95"/>
      <c r="M98" s="95"/>
      <c r="N98" s="95"/>
      <c r="O98" s="103"/>
      <c r="P98" s="104"/>
      <c r="Q98" s="53"/>
      <c r="R98" s="53"/>
      <c r="S98" s="53"/>
      <c r="T98" s="53"/>
      <c r="U98" s="53"/>
      <c r="V98" s="55"/>
      <c r="W98" s="55"/>
      <c r="X98" s="55"/>
      <c r="Y98" s="65"/>
      <c r="Z98" s="65"/>
      <c r="AA98" s="90"/>
      <c r="AB98" s="100"/>
      <c r="AC98" s="90"/>
      <c r="AD98" s="100"/>
      <c r="AE98" s="100"/>
      <c r="AF98" s="91"/>
      <c r="AG98" s="91"/>
      <c r="AH98" s="101"/>
      <c r="AI98" s="51"/>
      <c r="AJ98" s="51"/>
      <c r="AK98" s="51"/>
      <c r="AL98" s="51"/>
      <c r="AM98" s="51"/>
      <c r="AN98" s="53"/>
      <c r="AO98" s="160"/>
      <c r="AP98" s="160"/>
      <c r="AQ98" s="94"/>
      <c r="AR98" s="45"/>
      <c r="AS98" s="102"/>
      <c r="AT98" s="102"/>
      <c r="AU98" s="95"/>
      <c r="AV98" s="95"/>
      <c r="AW98" s="159"/>
      <c r="AX98" s="159"/>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row>
    <row r="99" spans="1:83" ht="25.5" customHeight="1" x14ac:dyDescent="0.25">
      <c r="A99" s="45"/>
      <c r="B99" s="45"/>
      <c r="C99" s="45"/>
      <c r="D99" s="47"/>
      <c r="E99" s="158"/>
      <c r="F99" s="45"/>
      <c r="G99" s="130"/>
      <c r="H99" s="130"/>
      <c r="I99" s="83"/>
      <c r="J99" s="45"/>
      <c r="K99" s="130"/>
      <c r="L99" s="95"/>
      <c r="M99" s="95"/>
      <c r="N99" s="95"/>
      <c r="O99" s="103"/>
      <c r="P99" s="104"/>
      <c r="Q99" s="53"/>
      <c r="R99" s="53"/>
      <c r="S99" s="53"/>
      <c r="T99" s="53"/>
      <c r="U99" s="53"/>
      <c r="V99" s="55"/>
      <c r="W99" s="55"/>
      <c r="X99" s="55"/>
      <c r="Y99" s="65"/>
      <c r="Z99" s="65"/>
      <c r="AA99" s="90"/>
      <c r="AB99" s="100"/>
      <c r="AC99" s="90"/>
      <c r="AD99" s="100"/>
      <c r="AE99" s="100"/>
      <c r="AF99" s="91"/>
      <c r="AG99" s="91"/>
      <c r="AH99" s="101"/>
      <c r="AI99" s="51"/>
      <c r="AJ99" s="51"/>
      <c r="AK99" s="51"/>
      <c r="AL99" s="51"/>
      <c r="AM99" s="51"/>
      <c r="AN99" s="53"/>
      <c r="AO99" s="160"/>
      <c r="AP99" s="160"/>
      <c r="AQ99" s="94"/>
      <c r="AR99" s="45"/>
      <c r="AS99" s="102"/>
      <c r="AT99" s="102"/>
      <c r="AU99" s="95"/>
      <c r="AV99" s="95"/>
      <c r="AW99" s="159"/>
      <c r="AX99" s="159"/>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row>
    <row r="100" spans="1:83" ht="25.5" customHeight="1" x14ac:dyDescent="0.25">
      <c r="A100" s="45"/>
      <c r="B100" s="45"/>
      <c r="C100" s="45"/>
      <c r="D100" s="47"/>
      <c r="E100" s="158"/>
      <c r="F100" s="45"/>
      <c r="G100" s="130"/>
      <c r="H100" s="130"/>
      <c r="I100" s="83"/>
      <c r="J100" s="45"/>
      <c r="K100" s="130"/>
      <c r="L100" s="95"/>
      <c r="M100" s="95"/>
      <c r="N100" s="95"/>
      <c r="O100" s="103"/>
      <c r="P100" s="104"/>
      <c r="Q100" s="53"/>
      <c r="R100" s="53"/>
      <c r="S100" s="53"/>
      <c r="T100" s="53"/>
      <c r="U100" s="53"/>
      <c r="V100" s="55"/>
      <c r="W100" s="55"/>
      <c r="X100" s="55"/>
      <c r="Y100" s="65"/>
      <c r="Z100" s="65"/>
      <c r="AA100" s="90"/>
      <c r="AB100" s="100"/>
      <c r="AC100" s="90"/>
      <c r="AD100" s="100"/>
      <c r="AE100" s="100"/>
      <c r="AF100" s="91"/>
      <c r="AG100" s="91"/>
      <c r="AH100" s="101"/>
      <c r="AI100" s="51"/>
      <c r="AJ100" s="51"/>
      <c r="AK100" s="51"/>
      <c r="AL100" s="51"/>
      <c r="AM100" s="51"/>
      <c r="AN100" s="53"/>
      <c r="AO100" s="160"/>
      <c r="AP100" s="160"/>
      <c r="AQ100" s="94"/>
      <c r="AR100" s="45"/>
      <c r="AS100" s="102"/>
      <c r="AT100" s="102"/>
      <c r="AU100" s="95"/>
      <c r="AV100" s="95"/>
      <c r="AW100" s="159"/>
      <c r="AX100" s="159"/>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row>
    <row r="101" spans="1:83" ht="25.5" customHeight="1" x14ac:dyDescent="0.25">
      <c r="A101" s="45"/>
      <c r="B101" s="45"/>
      <c r="C101" s="45"/>
      <c r="D101" s="47"/>
      <c r="E101" s="158"/>
      <c r="F101" s="45"/>
      <c r="G101" s="130"/>
      <c r="H101" s="130"/>
      <c r="I101" s="83"/>
      <c r="J101" s="45"/>
      <c r="K101" s="130"/>
      <c r="L101" s="95"/>
      <c r="M101" s="95"/>
      <c r="N101" s="95"/>
      <c r="O101" s="103"/>
      <c r="P101" s="104"/>
      <c r="Q101" s="53"/>
      <c r="R101" s="53"/>
      <c r="S101" s="53"/>
      <c r="T101" s="53"/>
      <c r="U101" s="53"/>
      <c r="V101" s="55"/>
      <c r="W101" s="55"/>
      <c r="X101" s="55"/>
      <c r="Y101" s="65"/>
      <c r="Z101" s="65"/>
      <c r="AA101" s="90"/>
      <c r="AB101" s="100"/>
      <c r="AC101" s="90"/>
      <c r="AD101" s="100"/>
      <c r="AE101" s="100"/>
      <c r="AF101" s="91"/>
      <c r="AG101" s="91"/>
      <c r="AH101" s="101"/>
      <c r="AI101" s="51"/>
      <c r="AJ101" s="51"/>
      <c r="AK101" s="51"/>
      <c r="AL101" s="51"/>
      <c r="AM101" s="51"/>
      <c r="AN101" s="53"/>
      <c r="AO101" s="160"/>
      <c r="AP101" s="160"/>
      <c r="AQ101" s="94"/>
      <c r="AR101" s="45"/>
      <c r="AS101" s="102"/>
      <c r="AT101" s="102"/>
      <c r="AU101" s="95"/>
      <c r="AV101" s="95"/>
      <c r="AW101" s="159"/>
      <c r="AX101" s="159"/>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row>
    <row r="102" spans="1:83" ht="25.5" customHeight="1" x14ac:dyDescent="0.25">
      <c r="A102" s="45"/>
      <c r="B102" s="45"/>
      <c r="C102" s="45"/>
      <c r="D102" s="47"/>
      <c r="E102" s="158"/>
      <c r="F102" s="45"/>
      <c r="G102" s="130"/>
      <c r="H102" s="130"/>
      <c r="I102" s="83"/>
      <c r="J102" s="45"/>
      <c r="K102" s="130"/>
      <c r="L102" s="95"/>
      <c r="M102" s="95"/>
      <c r="N102" s="95"/>
      <c r="O102" s="103"/>
      <c r="P102" s="104"/>
      <c r="Q102" s="53"/>
      <c r="R102" s="53"/>
      <c r="S102" s="53"/>
      <c r="T102" s="53"/>
      <c r="U102" s="53"/>
      <c r="V102" s="55"/>
      <c r="W102" s="55"/>
      <c r="X102" s="55"/>
      <c r="Y102" s="65"/>
      <c r="Z102" s="65"/>
      <c r="AA102" s="90"/>
      <c r="AB102" s="100"/>
      <c r="AC102" s="90"/>
      <c r="AD102" s="100"/>
      <c r="AE102" s="100"/>
      <c r="AF102" s="91"/>
      <c r="AG102" s="91"/>
      <c r="AH102" s="101"/>
      <c r="AI102" s="51"/>
      <c r="AJ102" s="51"/>
      <c r="AK102" s="51"/>
      <c r="AL102" s="51"/>
      <c r="AM102" s="51"/>
      <c r="AN102" s="53"/>
      <c r="AO102" s="160"/>
      <c r="AP102" s="160"/>
      <c r="AQ102" s="94"/>
      <c r="AR102" s="45"/>
      <c r="AS102" s="102"/>
      <c r="AT102" s="102"/>
      <c r="AU102" s="95"/>
      <c r="AV102" s="95"/>
      <c r="AW102" s="159"/>
      <c r="AX102" s="159"/>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row>
    <row r="103" spans="1:83" ht="25.5" customHeight="1" x14ac:dyDescent="0.25">
      <c r="A103" s="45"/>
      <c r="B103" s="45"/>
      <c r="C103" s="45"/>
      <c r="D103" s="47"/>
      <c r="E103" s="158"/>
      <c r="F103" s="45"/>
      <c r="G103" s="130"/>
      <c r="H103" s="130"/>
      <c r="I103" s="83"/>
      <c r="J103" s="45"/>
      <c r="K103" s="130"/>
      <c r="L103" s="95"/>
      <c r="M103" s="95"/>
      <c r="N103" s="95"/>
      <c r="O103" s="103"/>
      <c r="P103" s="104"/>
      <c r="Q103" s="53"/>
      <c r="R103" s="53"/>
      <c r="S103" s="53"/>
      <c r="T103" s="53"/>
      <c r="U103" s="53"/>
      <c r="V103" s="55"/>
      <c r="W103" s="55"/>
      <c r="X103" s="55"/>
      <c r="Y103" s="65"/>
      <c r="Z103" s="65"/>
      <c r="AA103" s="90"/>
      <c r="AB103" s="100"/>
      <c r="AC103" s="90"/>
      <c r="AD103" s="100"/>
      <c r="AE103" s="100"/>
      <c r="AF103" s="91"/>
      <c r="AG103" s="91"/>
      <c r="AH103" s="101"/>
      <c r="AI103" s="51"/>
      <c r="AJ103" s="51"/>
      <c r="AK103" s="51"/>
      <c r="AL103" s="51"/>
      <c r="AM103" s="51"/>
      <c r="AN103" s="53"/>
      <c r="AO103" s="160"/>
      <c r="AP103" s="160"/>
      <c r="AQ103" s="94"/>
      <c r="AR103" s="45"/>
      <c r="AS103" s="102"/>
      <c r="AT103" s="102"/>
      <c r="AU103" s="95"/>
      <c r="AV103" s="95"/>
      <c r="AW103" s="159"/>
      <c r="AX103" s="159"/>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row>
    <row r="104" spans="1:83" ht="25.5" customHeight="1" x14ac:dyDescent="0.25">
      <c r="A104" s="45"/>
      <c r="B104" s="45"/>
      <c r="C104" s="45"/>
      <c r="D104" s="47"/>
      <c r="E104" s="158"/>
      <c r="F104" s="45"/>
      <c r="G104" s="130"/>
      <c r="H104" s="130"/>
      <c r="I104" s="83"/>
      <c r="J104" s="45"/>
      <c r="K104" s="130"/>
      <c r="L104" s="95"/>
      <c r="M104" s="95"/>
      <c r="N104" s="95"/>
      <c r="O104" s="103"/>
      <c r="P104" s="104"/>
      <c r="Q104" s="53"/>
      <c r="R104" s="53"/>
      <c r="S104" s="53"/>
      <c r="T104" s="53"/>
      <c r="U104" s="53"/>
      <c r="V104" s="55"/>
      <c r="W104" s="55"/>
      <c r="X104" s="55"/>
      <c r="Y104" s="65"/>
      <c r="Z104" s="65"/>
      <c r="AA104" s="90"/>
      <c r="AB104" s="100"/>
      <c r="AC104" s="90"/>
      <c r="AD104" s="100"/>
      <c r="AE104" s="100"/>
      <c r="AF104" s="91"/>
      <c r="AG104" s="91"/>
      <c r="AH104" s="101"/>
      <c r="AI104" s="51"/>
      <c r="AJ104" s="51"/>
      <c r="AK104" s="51"/>
      <c r="AL104" s="51"/>
      <c r="AM104" s="51"/>
      <c r="AN104" s="53"/>
      <c r="AO104" s="160"/>
      <c r="AP104" s="160"/>
      <c r="AQ104" s="94"/>
      <c r="AR104" s="45"/>
      <c r="AS104" s="102"/>
      <c r="AT104" s="102"/>
      <c r="AU104" s="95"/>
      <c r="AV104" s="95"/>
      <c r="AW104" s="159"/>
      <c r="AX104" s="159"/>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row>
    <row r="105" spans="1:83" ht="25.5" customHeight="1" x14ac:dyDescent="0.25">
      <c r="A105" s="45"/>
      <c r="B105" s="45"/>
      <c r="C105" s="45"/>
      <c r="D105" s="47"/>
      <c r="E105" s="158"/>
      <c r="F105" s="45"/>
      <c r="G105" s="130"/>
      <c r="H105" s="130"/>
      <c r="I105" s="83"/>
      <c r="J105" s="45"/>
      <c r="K105" s="130"/>
      <c r="L105" s="95"/>
      <c r="M105" s="95"/>
      <c r="N105" s="95"/>
      <c r="O105" s="103"/>
      <c r="P105" s="104"/>
      <c r="Q105" s="53"/>
      <c r="R105" s="53"/>
      <c r="S105" s="53"/>
      <c r="T105" s="53"/>
      <c r="U105" s="53"/>
      <c r="V105" s="55"/>
      <c r="W105" s="55"/>
      <c r="X105" s="55"/>
      <c r="Y105" s="65"/>
      <c r="Z105" s="65"/>
      <c r="AA105" s="90"/>
      <c r="AB105" s="100"/>
      <c r="AC105" s="90"/>
      <c r="AD105" s="100"/>
      <c r="AE105" s="100"/>
      <c r="AF105" s="91"/>
      <c r="AG105" s="91"/>
      <c r="AH105" s="101"/>
      <c r="AI105" s="51"/>
      <c r="AJ105" s="51"/>
      <c r="AK105" s="51"/>
      <c r="AL105" s="51"/>
      <c r="AM105" s="51"/>
      <c r="AN105" s="53"/>
      <c r="AO105" s="160"/>
      <c r="AP105" s="160"/>
      <c r="AQ105" s="94"/>
      <c r="AR105" s="45"/>
      <c r="AS105" s="102"/>
      <c r="AT105" s="102"/>
      <c r="AU105" s="95"/>
      <c r="AV105" s="95"/>
      <c r="AW105" s="159"/>
      <c r="AX105" s="159"/>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row>
    <row r="106" spans="1:83" ht="25.5" customHeight="1" x14ac:dyDescent="0.25">
      <c r="A106" s="45"/>
      <c r="B106" s="45"/>
      <c r="C106" s="45"/>
      <c r="D106" s="47"/>
      <c r="E106" s="158"/>
      <c r="F106" s="45"/>
      <c r="G106" s="130"/>
      <c r="H106" s="130"/>
      <c r="I106" s="83"/>
      <c r="J106" s="45"/>
      <c r="K106" s="130"/>
      <c r="L106" s="95"/>
      <c r="M106" s="95"/>
      <c r="N106" s="95"/>
      <c r="O106" s="103"/>
      <c r="P106" s="104"/>
      <c r="Q106" s="83"/>
      <c r="R106" s="83"/>
      <c r="S106" s="83"/>
      <c r="T106" s="83"/>
      <c r="U106" s="83"/>
      <c r="V106" s="103"/>
      <c r="W106" s="103"/>
      <c r="X106" s="103"/>
      <c r="Y106" s="102"/>
      <c r="Z106" s="102"/>
      <c r="AA106" s="90"/>
      <c r="AB106" s="100"/>
      <c r="AC106" s="90"/>
      <c r="AD106" s="100"/>
      <c r="AE106" s="100"/>
      <c r="AF106" s="91"/>
      <c r="AG106" s="91"/>
      <c r="AH106" s="101"/>
      <c r="AI106" s="45"/>
      <c r="AJ106" s="45"/>
      <c r="AK106" s="45"/>
      <c r="AL106" s="45"/>
      <c r="AM106" s="45"/>
      <c r="AN106" s="83"/>
      <c r="AO106" s="160"/>
      <c r="AP106" s="160"/>
      <c r="AQ106" s="94"/>
      <c r="AR106" s="45"/>
      <c r="AS106" s="102"/>
      <c r="AT106" s="102"/>
      <c r="AU106" s="95"/>
      <c r="AV106" s="95"/>
      <c r="AW106" s="159"/>
      <c r="AX106" s="159"/>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row>
    <row r="107" spans="1:83" ht="25.5" customHeight="1" x14ac:dyDescent="0.25">
      <c r="A107" s="45"/>
      <c r="B107" s="45"/>
      <c r="C107" s="45"/>
      <c r="D107" s="47"/>
      <c r="E107" s="158"/>
      <c r="F107" s="45"/>
      <c r="G107" s="130"/>
      <c r="H107" s="130"/>
      <c r="I107" s="83"/>
      <c r="J107" s="45"/>
      <c r="K107" s="130"/>
      <c r="L107" s="95"/>
      <c r="M107" s="95"/>
      <c r="N107" s="95"/>
      <c r="O107" s="103"/>
      <c r="P107" s="104"/>
      <c r="Q107" s="83"/>
      <c r="R107" s="83"/>
      <c r="S107" s="83"/>
      <c r="T107" s="83"/>
      <c r="U107" s="83"/>
      <c r="V107" s="103"/>
      <c r="W107" s="103"/>
      <c r="X107" s="103"/>
      <c r="Y107" s="102"/>
      <c r="Z107" s="102"/>
      <c r="AA107" s="90"/>
      <c r="AB107" s="100"/>
      <c r="AC107" s="90"/>
      <c r="AD107" s="100"/>
      <c r="AE107" s="100"/>
      <c r="AF107" s="91"/>
      <c r="AG107" s="91"/>
      <c r="AH107" s="101"/>
      <c r="AI107" s="45"/>
      <c r="AJ107" s="45"/>
      <c r="AK107" s="45"/>
      <c r="AL107" s="45"/>
      <c r="AM107" s="45"/>
      <c r="AN107" s="83"/>
      <c r="AO107" s="160"/>
      <c r="AP107" s="160"/>
      <c r="AQ107" s="94"/>
      <c r="AR107" s="45"/>
      <c r="AS107" s="102"/>
      <c r="AT107" s="102"/>
      <c r="AU107" s="95"/>
      <c r="AV107" s="95"/>
      <c r="AW107" s="159"/>
      <c r="AX107" s="159"/>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row>
    <row r="108" spans="1:83" ht="25.5" customHeight="1" x14ac:dyDescent="0.25">
      <c r="A108" s="45"/>
      <c r="B108" s="45"/>
      <c r="C108" s="45"/>
      <c r="D108" s="47"/>
      <c r="E108" s="158"/>
      <c r="F108" s="45"/>
      <c r="G108" s="130"/>
      <c r="H108" s="130"/>
      <c r="I108" s="83"/>
      <c r="J108" s="45"/>
      <c r="K108" s="130"/>
      <c r="L108" s="95"/>
      <c r="M108" s="95"/>
      <c r="N108" s="95"/>
      <c r="O108" s="103"/>
      <c r="P108" s="104"/>
      <c r="Q108" s="83"/>
      <c r="R108" s="83"/>
      <c r="S108" s="83"/>
      <c r="T108" s="83"/>
      <c r="U108" s="83"/>
      <c r="V108" s="103"/>
      <c r="W108" s="103"/>
      <c r="X108" s="103"/>
      <c r="Y108" s="102"/>
      <c r="Z108" s="102"/>
      <c r="AA108" s="90"/>
      <c r="AB108" s="100"/>
      <c r="AC108" s="90"/>
      <c r="AD108" s="100"/>
      <c r="AE108" s="100"/>
      <c r="AF108" s="91"/>
      <c r="AG108" s="91"/>
      <c r="AH108" s="101"/>
      <c r="AI108" s="45"/>
      <c r="AJ108" s="45"/>
      <c r="AK108" s="45"/>
      <c r="AL108" s="45"/>
      <c r="AM108" s="45"/>
      <c r="AN108" s="83"/>
      <c r="AO108" s="160"/>
      <c r="AP108" s="160"/>
      <c r="AQ108" s="94"/>
      <c r="AR108" s="45"/>
      <c r="AS108" s="102"/>
      <c r="AT108" s="102"/>
      <c r="AU108" s="95"/>
      <c r="AV108" s="95"/>
      <c r="AW108" s="159"/>
      <c r="AX108" s="159"/>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row>
    <row r="109" spans="1:83" ht="25.5" customHeight="1" x14ac:dyDescent="0.25">
      <c r="A109" s="45"/>
      <c r="B109" s="45"/>
      <c r="C109" s="45"/>
      <c r="D109" s="47"/>
      <c r="E109" s="158"/>
      <c r="F109" s="45"/>
      <c r="G109" s="130"/>
      <c r="H109" s="130"/>
      <c r="I109" s="83"/>
      <c r="J109" s="45"/>
      <c r="K109" s="130"/>
      <c r="L109" s="95"/>
      <c r="M109" s="95"/>
      <c r="N109" s="95"/>
      <c r="O109" s="103"/>
      <c r="P109" s="104"/>
      <c r="Q109" s="83"/>
      <c r="R109" s="83"/>
      <c r="S109" s="83"/>
      <c r="T109" s="83"/>
      <c r="U109" s="83"/>
      <c r="V109" s="103"/>
      <c r="W109" s="103"/>
      <c r="X109" s="103"/>
      <c r="Y109" s="102"/>
      <c r="Z109" s="102"/>
      <c r="AA109" s="90"/>
      <c r="AB109" s="100"/>
      <c r="AC109" s="90"/>
      <c r="AD109" s="100"/>
      <c r="AE109" s="100"/>
      <c r="AF109" s="91"/>
      <c r="AG109" s="91"/>
      <c r="AH109" s="101"/>
      <c r="AI109" s="45"/>
      <c r="AJ109" s="45"/>
      <c r="AK109" s="45"/>
      <c r="AL109" s="45"/>
      <c r="AM109" s="45"/>
      <c r="AN109" s="83"/>
      <c r="AO109" s="160"/>
      <c r="AP109" s="160"/>
      <c r="AQ109" s="94"/>
      <c r="AR109" s="45"/>
      <c r="AS109" s="102"/>
      <c r="AT109" s="102"/>
      <c r="AU109" s="95"/>
      <c r="AV109" s="95"/>
      <c r="AW109" s="159"/>
      <c r="AX109" s="159"/>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row>
    <row r="110" spans="1:83" ht="25.5" customHeight="1" x14ac:dyDescent="0.25">
      <c r="A110" s="45"/>
      <c r="B110" s="45"/>
      <c r="C110" s="45"/>
      <c r="D110" s="47"/>
      <c r="E110" s="158"/>
      <c r="F110" s="45"/>
      <c r="G110" s="130"/>
      <c r="H110" s="130"/>
      <c r="I110" s="83"/>
      <c r="J110" s="45"/>
      <c r="K110" s="130"/>
      <c r="L110" s="95"/>
      <c r="M110" s="95"/>
      <c r="N110" s="95"/>
      <c r="O110" s="103"/>
      <c r="P110" s="104"/>
      <c r="Q110" s="83"/>
      <c r="R110" s="83"/>
      <c r="S110" s="83"/>
      <c r="T110" s="83"/>
      <c r="U110" s="83"/>
      <c r="V110" s="103"/>
      <c r="W110" s="103"/>
      <c r="X110" s="103"/>
      <c r="Y110" s="102"/>
      <c r="Z110" s="102"/>
      <c r="AA110" s="90"/>
      <c r="AB110" s="100"/>
      <c r="AC110" s="90"/>
      <c r="AD110" s="100"/>
      <c r="AE110" s="100"/>
      <c r="AF110" s="91"/>
      <c r="AG110" s="91"/>
      <c r="AH110" s="101"/>
      <c r="AI110" s="45"/>
      <c r="AJ110" s="45"/>
      <c r="AK110" s="45"/>
      <c r="AL110" s="45"/>
      <c r="AM110" s="45"/>
      <c r="AN110" s="83"/>
      <c r="AO110" s="160"/>
      <c r="AP110" s="160"/>
      <c r="AQ110" s="94"/>
      <c r="AR110" s="45"/>
      <c r="AS110" s="102"/>
      <c r="AT110" s="102"/>
      <c r="AU110" s="95"/>
      <c r="AV110" s="95"/>
      <c r="AW110" s="159"/>
      <c r="AX110" s="159"/>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row>
    <row r="111" spans="1:83" ht="25.5" customHeight="1" x14ac:dyDescent="0.25">
      <c r="A111" s="45"/>
      <c r="B111" s="45"/>
      <c r="C111" s="45"/>
      <c r="D111" s="47"/>
      <c r="E111" s="158"/>
      <c r="F111" s="45"/>
      <c r="G111" s="130"/>
      <c r="H111" s="130"/>
      <c r="I111" s="83"/>
      <c r="J111" s="45"/>
      <c r="K111" s="130"/>
      <c r="L111" s="95"/>
      <c r="M111" s="95"/>
      <c r="N111" s="95"/>
      <c r="O111" s="103"/>
      <c r="P111" s="104"/>
      <c r="Q111" s="83"/>
      <c r="R111" s="83"/>
      <c r="S111" s="83"/>
      <c r="T111" s="83"/>
      <c r="U111" s="83"/>
      <c r="V111" s="103"/>
      <c r="W111" s="103"/>
      <c r="X111" s="103"/>
      <c r="Y111" s="102"/>
      <c r="Z111" s="102"/>
      <c r="AA111" s="90"/>
      <c r="AB111" s="100"/>
      <c r="AC111" s="90"/>
      <c r="AD111" s="100"/>
      <c r="AE111" s="100"/>
      <c r="AF111" s="91"/>
      <c r="AG111" s="91"/>
      <c r="AH111" s="101"/>
      <c r="AI111" s="45"/>
      <c r="AJ111" s="45"/>
      <c r="AK111" s="45"/>
      <c r="AL111" s="45"/>
      <c r="AM111" s="45"/>
      <c r="AN111" s="83"/>
      <c r="AO111" s="160"/>
      <c r="AP111" s="160"/>
      <c r="AQ111" s="94"/>
      <c r="AR111" s="45"/>
      <c r="AS111" s="102"/>
      <c r="AT111" s="102"/>
      <c r="AU111" s="95"/>
      <c r="AV111" s="95"/>
      <c r="AW111" s="159"/>
      <c r="AX111" s="159"/>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row>
    <row r="112" spans="1:83" ht="25.5" customHeight="1" x14ac:dyDescent="0.25">
      <c r="A112" s="45"/>
      <c r="B112" s="45"/>
      <c r="C112" s="45"/>
      <c r="D112" s="47"/>
      <c r="E112" s="158"/>
      <c r="F112" s="45"/>
      <c r="G112" s="130"/>
      <c r="H112" s="130"/>
      <c r="I112" s="83"/>
      <c r="J112" s="45"/>
      <c r="K112" s="130"/>
      <c r="L112" s="95"/>
      <c r="M112" s="95"/>
      <c r="N112" s="95"/>
      <c r="O112" s="103"/>
      <c r="P112" s="104"/>
      <c r="Q112" s="83"/>
      <c r="R112" s="83"/>
      <c r="S112" s="83"/>
      <c r="T112" s="83"/>
      <c r="U112" s="83"/>
      <c r="V112" s="103"/>
      <c r="W112" s="103"/>
      <c r="X112" s="103"/>
      <c r="Y112" s="102"/>
      <c r="Z112" s="102"/>
      <c r="AA112" s="90"/>
      <c r="AB112" s="100"/>
      <c r="AC112" s="90"/>
      <c r="AD112" s="100"/>
      <c r="AE112" s="100"/>
      <c r="AF112" s="91"/>
      <c r="AG112" s="91"/>
      <c r="AH112" s="101"/>
      <c r="AI112" s="45"/>
      <c r="AJ112" s="45"/>
      <c r="AK112" s="45"/>
      <c r="AL112" s="45"/>
      <c r="AM112" s="45"/>
      <c r="AN112" s="83"/>
      <c r="AO112" s="160"/>
      <c r="AP112" s="160"/>
      <c r="AQ112" s="94"/>
      <c r="AR112" s="45"/>
      <c r="AS112" s="102"/>
      <c r="AT112" s="102"/>
      <c r="AU112" s="95"/>
      <c r="AV112" s="95"/>
      <c r="AW112" s="159"/>
      <c r="AX112" s="159"/>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row>
    <row r="113" spans="1:83" ht="25.5" customHeight="1" x14ac:dyDescent="0.25">
      <c r="A113" s="45"/>
      <c r="B113" s="45"/>
      <c r="C113" s="45"/>
      <c r="D113" s="47"/>
      <c r="E113" s="158"/>
      <c r="F113" s="45"/>
      <c r="G113" s="130"/>
      <c r="H113" s="130"/>
      <c r="I113" s="83"/>
      <c r="J113" s="45"/>
      <c r="K113" s="130"/>
      <c r="L113" s="95"/>
      <c r="M113" s="95"/>
      <c r="N113" s="95"/>
      <c r="O113" s="103"/>
      <c r="P113" s="104"/>
      <c r="Q113" s="83"/>
      <c r="R113" s="83"/>
      <c r="S113" s="83"/>
      <c r="T113" s="83"/>
      <c r="U113" s="83"/>
      <c r="V113" s="103"/>
      <c r="W113" s="103"/>
      <c r="X113" s="103"/>
      <c r="Y113" s="102"/>
      <c r="Z113" s="102"/>
      <c r="AA113" s="90"/>
      <c r="AB113" s="100"/>
      <c r="AC113" s="90"/>
      <c r="AD113" s="100"/>
      <c r="AE113" s="100"/>
      <c r="AF113" s="91"/>
      <c r="AG113" s="91"/>
      <c r="AH113" s="101"/>
      <c r="AI113" s="45"/>
      <c r="AJ113" s="45"/>
      <c r="AK113" s="45"/>
      <c r="AL113" s="45"/>
      <c r="AM113" s="45"/>
      <c r="AN113" s="83"/>
      <c r="AO113" s="160"/>
      <c r="AP113" s="160"/>
      <c r="AQ113" s="94"/>
      <c r="AR113" s="45"/>
      <c r="AS113" s="102"/>
      <c r="AT113" s="102"/>
      <c r="AU113" s="95"/>
      <c r="AV113" s="95"/>
      <c r="AW113" s="159"/>
      <c r="AX113" s="159"/>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row>
    <row r="114" spans="1:83" ht="25.5" customHeight="1" x14ac:dyDescent="0.25">
      <c r="A114" s="45"/>
      <c r="B114" s="45"/>
      <c r="C114" s="45"/>
      <c r="D114" s="47"/>
      <c r="E114" s="158"/>
      <c r="F114" s="45"/>
      <c r="G114" s="130"/>
      <c r="H114" s="130"/>
      <c r="I114" s="83"/>
      <c r="J114" s="45"/>
      <c r="K114" s="130"/>
      <c r="L114" s="95"/>
      <c r="M114" s="95"/>
      <c r="N114" s="95"/>
      <c r="O114" s="103"/>
      <c r="P114" s="104"/>
      <c r="Q114" s="83"/>
      <c r="R114" s="83"/>
      <c r="S114" s="83"/>
      <c r="T114" s="83"/>
      <c r="U114" s="83"/>
      <c r="V114" s="103"/>
      <c r="W114" s="103"/>
      <c r="X114" s="103"/>
      <c r="Y114" s="102"/>
      <c r="Z114" s="102"/>
      <c r="AA114" s="90"/>
      <c r="AB114" s="100"/>
      <c r="AC114" s="90"/>
      <c r="AD114" s="100"/>
      <c r="AE114" s="100"/>
      <c r="AF114" s="91"/>
      <c r="AG114" s="91"/>
      <c r="AH114" s="101"/>
      <c r="AI114" s="45"/>
      <c r="AJ114" s="45"/>
      <c r="AK114" s="45"/>
      <c r="AL114" s="45"/>
      <c r="AM114" s="45"/>
      <c r="AN114" s="83"/>
      <c r="AO114" s="160"/>
      <c r="AP114" s="160"/>
      <c r="AQ114" s="94"/>
      <c r="AR114" s="45"/>
      <c r="AS114" s="102"/>
      <c r="AT114" s="102"/>
      <c r="AU114" s="95"/>
      <c r="AV114" s="95"/>
      <c r="AW114" s="159"/>
      <c r="AX114" s="159"/>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row>
    <row r="115" spans="1:83" ht="25.5" customHeight="1" x14ac:dyDescent="0.25">
      <c r="A115" s="45"/>
      <c r="B115" s="45"/>
      <c r="C115" s="45"/>
      <c r="D115" s="47"/>
      <c r="E115" s="158"/>
      <c r="F115" s="45"/>
      <c r="G115" s="130"/>
      <c r="H115" s="130"/>
      <c r="I115" s="83"/>
      <c r="J115" s="45"/>
      <c r="K115" s="130"/>
      <c r="L115" s="95"/>
      <c r="M115" s="95"/>
      <c r="N115" s="95"/>
      <c r="O115" s="103"/>
      <c r="P115" s="104"/>
      <c r="Q115" s="83"/>
      <c r="R115" s="83"/>
      <c r="S115" s="83"/>
      <c r="T115" s="83"/>
      <c r="U115" s="83"/>
      <c r="V115" s="103"/>
      <c r="W115" s="103"/>
      <c r="X115" s="103"/>
      <c r="Y115" s="102"/>
      <c r="Z115" s="102"/>
      <c r="AA115" s="90"/>
      <c r="AB115" s="100"/>
      <c r="AC115" s="90"/>
      <c r="AD115" s="100"/>
      <c r="AE115" s="100"/>
      <c r="AF115" s="91"/>
      <c r="AG115" s="91"/>
      <c r="AH115" s="101"/>
      <c r="AI115" s="45"/>
      <c r="AJ115" s="45"/>
      <c r="AK115" s="45"/>
      <c r="AL115" s="45"/>
      <c r="AM115" s="45"/>
      <c r="AN115" s="83"/>
      <c r="AO115" s="160"/>
      <c r="AP115" s="160"/>
      <c r="AQ115" s="94"/>
      <c r="AR115" s="45"/>
      <c r="AS115" s="102"/>
      <c r="AT115" s="102"/>
      <c r="AU115" s="95"/>
      <c r="AV115" s="95"/>
      <c r="AW115" s="159"/>
      <c r="AX115" s="159"/>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row>
    <row r="116" spans="1:83" ht="25.5" customHeight="1" x14ac:dyDescent="0.25">
      <c r="A116" s="45"/>
      <c r="B116" s="45"/>
      <c r="C116" s="45"/>
      <c r="D116" s="47"/>
      <c r="E116" s="158"/>
      <c r="F116" s="45"/>
      <c r="G116" s="130"/>
      <c r="H116" s="130"/>
      <c r="I116" s="83"/>
      <c r="J116" s="45"/>
      <c r="K116" s="130"/>
      <c r="L116" s="95"/>
      <c r="M116" s="95"/>
      <c r="N116" s="95"/>
      <c r="O116" s="103"/>
      <c r="P116" s="104"/>
      <c r="Q116" s="83"/>
      <c r="R116" s="83"/>
      <c r="S116" s="83"/>
      <c r="T116" s="83"/>
      <c r="U116" s="83"/>
      <c r="V116" s="103"/>
      <c r="W116" s="103"/>
      <c r="X116" s="103"/>
      <c r="Y116" s="102"/>
      <c r="Z116" s="102"/>
      <c r="AA116" s="90"/>
      <c r="AB116" s="100"/>
      <c r="AC116" s="90"/>
      <c r="AD116" s="100"/>
      <c r="AE116" s="100"/>
      <c r="AF116" s="91"/>
      <c r="AG116" s="91"/>
      <c r="AH116" s="101"/>
      <c r="AI116" s="45"/>
      <c r="AJ116" s="45"/>
      <c r="AK116" s="45"/>
      <c r="AL116" s="45"/>
      <c r="AM116" s="45"/>
      <c r="AN116" s="83"/>
      <c r="AO116" s="160"/>
      <c r="AP116" s="160"/>
      <c r="AQ116" s="94"/>
      <c r="AR116" s="45"/>
      <c r="AS116" s="102"/>
      <c r="AT116" s="102"/>
      <c r="AU116" s="95"/>
      <c r="AV116" s="95"/>
      <c r="AW116" s="159"/>
      <c r="AX116" s="159"/>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row>
    <row r="117" spans="1:83" ht="25.5" customHeight="1" x14ac:dyDescent="0.25">
      <c r="A117" s="45"/>
      <c r="B117" s="45"/>
      <c r="C117" s="45"/>
      <c r="D117" s="47"/>
      <c r="E117" s="158"/>
      <c r="F117" s="45"/>
      <c r="G117" s="130"/>
      <c r="H117" s="130"/>
      <c r="I117" s="83"/>
      <c r="J117" s="45"/>
      <c r="K117" s="130"/>
      <c r="L117" s="95"/>
      <c r="M117" s="95"/>
      <c r="N117" s="95"/>
      <c r="O117" s="103"/>
      <c r="P117" s="104"/>
      <c r="Q117" s="83"/>
      <c r="R117" s="83"/>
      <c r="S117" s="83"/>
      <c r="T117" s="83"/>
      <c r="U117" s="83"/>
      <c r="V117" s="103"/>
      <c r="W117" s="103"/>
      <c r="X117" s="103"/>
      <c r="Y117" s="102"/>
      <c r="Z117" s="102"/>
      <c r="AA117" s="90"/>
      <c r="AB117" s="100"/>
      <c r="AC117" s="90"/>
      <c r="AD117" s="100"/>
      <c r="AE117" s="100"/>
      <c r="AF117" s="91"/>
      <c r="AG117" s="91"/>
      <c r="AH117" s="101"/>
      <c r="AI117" s="45"/>
      <c r="AJ117" s="45"/>
      <c r="AK117" s="45"/>
      <c r="AL117" s="45"/>
      <c r="AM117" s="45"/>
      <c r="AN117" s="83"/>
      <c r="AO117" s="160"/>
      <c r="AP117" s="160"/>
      <c r="AQ117" s="94"/>
      <c r="AR117" s="45"/>
      <c r="AS117" s="102"/>
      <c r="AT117" s="102"/>
      <c r="AU117" s="95"/>
      <c r="AV117" s="95"/>
      <c r="AW117" s="159"/>
      <c r="AX117" s="159"/>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row>
    <row r="118" spans="1:83" ht="25.5" customHeight="1" x14ac:dyDescent="0.25">
      <c r="A118" s="45"/>
      <c r="B118" s="45"/>
      <c r="C118" s="45"/>
      <c r="D118" s="47"/>
      <c r="E118" s="158"/>
      <c r="F118" s="45"/>
      <c r="G118" s="130"/>
      <c r="H118" s="130"/>
      <c r="I118" s="83"/>
      <c r="J118" s="45"/>
      <c r="K118" s="130"/>
      <c r="L118" s="95"/>
      <c r="M118" s="95"/>
      <c r="N118" s="95"/>
      <c r="O118" s="103"/>
      <c r="P118" s="104"/>
      <c r="Q118" s="83"/>
      <c r="R118" s="83"/>
      <c r="S118" s="83"/>
      <c r="T118" s="83"/>
      <c r="U118" s="83"/>
      <c r="V118" s="103"/>
      <c r="W118" s="103"/>
      <c r="X118" s="103"/>
      <c r="Y118" s="102"/>
      <c r="Z118" s="102"/>
      <c r="AA118" s="90"/>
      <c r="AB118" s="100"/>
      <c r="AC118" s="90"/>
      <c r="AD118" s="100"/>
      <c r="AE118" s="100"/>
      <c r="AF118" s="91"/>
      <c r="AG118" s="91"/>
      <c r="AH118" s="101"/>
      <c r="AI118" s="45"/>
      <c r="AJ118" s="45"/>
      <c r="AK118" s="45"/>
      <c r="AL118" s="45"/>
      <c r="AM118" s="45"/>
      <c r="AN118" s="83"/>
      <c r="AO118" s="160"/>
      <c r="AP118" s="160"/>
      <c r="AQ118" s="94"/>
      <c r="AR118" s="45"/>
      <c r="AS118" s="102"/>
      <c r="AT118" s="102"/>
      <c r="AU118" s="95"/>
      <c r="AV118" s="95"/>
      <c r="AW118" s="159"/>
      <c r="AX118" s="159"/>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row>
    <row r="119" spans="1:83" ht="25.5" customHeight="1" x14ac:dyDescent="0.25">
      <c r="A119" s="45"/>
      <c r="B119" s="45"/>
      <c r="C119" s="45"/>
      <c r="D119" s="47"/>
      <c r="E119" s="158"/>
      <c r="F119" s="45"/>
      <c r="G119" s="130"/>
      <c r="H119" s="130"/>
      <c r="I119" s="83"/>
      <c r="J119" s="45"/>
      <c r="K119" s="130"/>
      <c r="L119" s="95"/>
      <c r="M119" s="95"/>
      <c r="N119" s="95"/>
      <c r="O119" s="103"/>
      <c r="P119" s="104"/>
      <c r="Q119" s="83"/>
      <c r="R119" s="83"/>
      <c r="S119" s="83"/>
      <c r="T119" s="83"/>
      <c r="U119" s="83"/>
      <c r="V119" s="103"/>
      <c r="W119" s="103"/>
      <c r="X119" s="103"/>
      <c r="Y119" s="102"/>
      <c r="Z119" s="102"/>
      <c r="AA119" s="90"/>
      <c r="AB119" s="100"/>
      <c r="AC119" s="90"/>
      <c r="AD119" s="100"/>
      <c r="AE119" s="100"/>
      <c r="AF119" s="91"/>
      <c r="AG119" s="91"/>
      <c r="AH119" s="101"/>
      <c r="AI119" s="45"/>
      <c r="AJ119" s="45"/>
      <c r="AK119" s="45"/>
      <c r="AL119" s="45"/>
      <c r="AM119" s="45"/>
      <c r="AN119" s="83"/>
      <c r="AO119" s="160"/>
      <c r="AP119" s="160"/>
      <c r="AQ119" s="94"/>
      <c r="AR119" s="45"/>
      <c r="AS119" s="102"/>
      <c r="AT119" s="102"/>
      <c r="AU119" s="95"/>
      <c r="AV119" s="95"/>
      <c r="AW119" s="159"/>
      <c r="AX119" s="159"/>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row>
    <row r="120" spans="1:83" ht="25.5" customHeight="1" x14ac:dyDescent="0.25">
      <c r="A120" s="45"/>
      <c r="B120" s="45"/>
      <c r="C120" s="45"/>
      <c r="D120" s="47"/>
      <c r="E120" s="158"/>
      <c r="F120" s="45"/>
      <c r="G120" s="130"/>
      <c r="H120" s="130"/>
      <c r="I120" s="83"/>
      <c r="J120" s="45"/>
      <c r="K120" s="130"/>
      <c r="L120" s="95"/>
      <c r="M120" s="95"/>
      <c r="N120" s="95"/>
      <c r="O120" s="103"/>
      <c r="P120" s="104"/>
      <c r="Q120" s="83"/>
      <c r="R120" s="83"/>
      <c r="S120" s="83"/>
      <c r="T120" s="83"/>
      <c r="U120" s="83"/>
      <c r="V120" s="103"/>
      <c r="W120" s="103"/>
      <c r="X120" s="103"/>
      <c r="Y120" s="102"/>
      <c r="Z120" s="102"/>
      <c r="AA120" s="90"/>
      <c r="AB120" s="100"/>
      <c r="AC120" s="90"/>
      <c r="AD120" s="100"/>
      <c r="AE120" s="100"/>
      <c r="AF120" s="91"/>
      <c r="AG120" s="91"/>
      <c r="AH120" s="101"/>
      <c r="AI120" s="45"/>
      <c r="AJ120" s="45"/>
      <c r="AK120" s="45"/>
      <c r="AL120" s="45"/>
      <c r="AM120" s="45"/>
      <c r="AN120" s="83"/>
      <c r="AO120" s="160"/>
      <c r="AP120" s="160"/>
      <c r="AQ120" s="94"/>
      <c r="AR120" s="45"/>
      <c r="AS120" s="102"/>
      <c r="AT120" s="102"/>
      <c r="AU120" s="95"/>
      <c r="AV120" s="95"/>
      <c r="AW120" s="159"/>
      <c r="AX120" s="159"/>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row>
    <row r="121" spans="1:83" ht="25.5" customHeight="1" x14ac:dyDescent="0.25">
      <c r="A121" s="45"/>
      <c r="B121" s="45"/>
      <c r="C121" s="45"/>
      <c r="D121" s="47"/>
      <c r="E121" s="158"/>
      <c r="F121" s="45"/>
      <c r="G121" s="130"/>
      <c r="H121" s="130"/>
      <c r="I121" s="83"/>
      <c r="J121" s="45"/>
      <c r="K121" s="130"/>
      <c r="L121" s="95"/>
      <c r="M121" s="95"/>
      <c r="N121" s="95"/>
      <c r="O121" s="103"/>
      <c r="P121" s="104"/>
      <c r="Q121" s="83"/>
      <c r="R121" s="83"/>
      <c r="S121" s="83"/>
      <c r="T121" s="83"/>
      <c r="U121" s="83"/>
      <c r="V121" s="103"/>
      <c r="W121" s="103"/>
      <c r="X121" s="103"/>
      <c r="Y121" s="102"/>
      <c r="Z121" s="102"/>
      <c r="AA121" s="90"/>
      <c r="AB121" s="100"/>
      <c r="AC121" s="90"/>
      <c r="AD121" s="100"/>
      <c r="AE121" s="100"/>
      <c r="AF121" s="91"/>
      <c r="AG121" s="91"/>
      <c r="AH121" s="101"/>
      <c r="AI121" s="45"/>
      <c r="AJ121" s="45"/>
      <c r="AK121" s="45"/>
      <c r="AL121" s="45"/>
      <c r="AM121" s="45"/>
      <c r="AN121" s="83"/>
      <c r="AO121" s="160"/>
      <c r="AP121" s="160"/>
      <c r="AQ121" s="94"/>
      <c r="AR121" s="45"/>
      <c r="AS121" s="102"/>
      <c r="AT121" s="102"/>
      <c r="AU121" s="95"/>
      <c r="AV121" s="95"/>
      <c r="AW121" s="159"/>
      <c r="AX121" s="159"/>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row>
    <row r="122" spans="1:83" ht="25.5" customHeight="1" x14ac:dyDescent="0.25">
      <c r="A122" s="45"/>
      <c r="B122" s="45"/>
      <c r="C122" s="45"/>
      <c r="D122" s="47"/>
      <c r="E122" s="158"/>
      <c r="F122" s="45"/>
      <c r="G122" s="130"/>
      <c r="H122" s="130"/>
      <c r="I122" s="83"/>
      <c r="J122" s="45"/>
      <c r="K122" s="130"/>
      <c r="L122" s="95"/>
      <c r="M122" s="95"/>
      <c r="N122" s="95"/>
      <c r="O122" s="103"/>
      <c r="P122" s="104"/>
      <c r="Q122" s="83"/>
      <c r="R122" s="83"/>
      <c r="S122" s="83"/>
      <c r="T122" s="83"/>
      <c r="U122" s="83"/>
      <c r="V122" s="103"/>
      <c r="W122" s="103"/>
      <c r="X122" s="103"/>
      <c r="Y122" s="102"/>
      <c r="Z122" s="102"/>
      <c r="AA122" s="90"/>
      <c r="AB122" s="100"/>
      <c r="AC122" s="90"/>
      <c r="AD122" s="100"/>
      <c r="AE122" s="100"/>
      <c r="AF122" s="91"/>
      <c r="AG122" s="91"/>
      <c r="AH122" s="101"/>
      <c r="AI122" s="45"/>
      <c r="AJ122" s="45"/>
      <c r="AK122" s="45"/>
      <c r="AL122" s="45"/>
      <c r="AM122" s="45"/>
      <c r="AN122" s="83"/>
      <c r="AO122" s="160"/>
      <c r="AP122" s="160"/>
      <c r="AQ122" s="94"/>
      <c r="AR122" s="45"/>
      <c r="AS122" s="102"/>
      <c r="AT122" s="102"/>
      <c r="AU122" s="95"/>
      <c r="AV122" s="95"/>
      <c r="AW122" s="159"/>
      <c r="AX122" s="159"/>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row>
    <row r="123" spans="1:83" ht="25.5" customHeight="1" x14ac:dyDescent="0.25">
      <c r="A123" s="45"/>
      <c r="B123" s="45"/>
      <c r="C123" s="45"/>
      <c r="D123" s="47"/>
      <c r="E123" s="158"/>
      <c r="F123" s="45"/>
      <c r="G123" s="130"/>
      <c r="H123" s="130"/>
      <c r="I123" s="83"/>
      <c r="J123" s="45"/>
      <c r="K123" s="130"/>
      <c r="L123" s="95"/>
      <c r="M123" s="95"/>
      <c r="N123" s="95"/>
      <c r="O123" s="103"/>
      <c r="P123" s="104"/>
      <c r="Q123" s="83"/>
      <c r="R123" s="83"/>
      <c r="S123" s="83"/>
      <c r="T123" s="83"/>
      <c r="U123" s="83"/>
      <c r="V123" s="103"/>
      <c r="W123" s="103"/>
      <c r="X123" s="103"/>
      <c r="Y123" s="102"/>
      <c r="Z123" s="102"/>
      <c r="AA123" s="90"/>
      <c r="AB123" s="100"/>
      <c r="AC123" s="90"/>
      <c r="AD123" s="100"/>
      <c r="AE123" s="100"/>
      <c r="AF123" s="91"/>
      <c r="AG123" s="91"/>
      <c r="AH123" s="101"/>
      <c r="AI123" s="45"/>
      <c r="AJ123" s="45"/>
      <c r="AK123" s="45"/>
      <c r="AL123" s="45"/>
      <c r="AM123" s="45"/>
      <c r="AN123" s="83"/>
      <c r="AO123" s="160"/>
      <c r="AP123" s="160"/>
      <c r="AQ123" s="94"/>
      <c r="AR123" s="45"/>
      <c r="AS123" s="102"/>
      <c r="AT123" s="102"/>
      <c r="AU123" s="95"/>
      <c r="AV123" s="95"/>
      <c r="AW123" s="159"/>
      <c r="AX123" s="159"/>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row>
    <row r="124" spans="1:83" ht="25.5" customHeight="1" x14ac:dyDescent="0.25">
      <c r="A124" s="45"/>
      <c r="B124" s="45"/>
      <c r="C124" s="45"/>
      <c r="D124" s="47"/>
      <c r="E124" s="158"/>
      <c r="F124" s="45"/>
      <c r="G124" s="130"/>
      <c r="H124" s="130"/>
      <c r="I124" s="83"/>
      <c r="J124" s="45"/>
      <c r="K124" s="130"/>
      <c r="L124" s="95"/>
      <c r="M124" s="95"/>
      <c r="N124" s="95"/>
      <c r="O124" s="103"/>
      <c r="P124" s="104"/>
      <c r="Q124" s="83"/>
      <c r="R124" s="83"/>
      <c r="S124" s="83"/>
      <c r="T124" s="83"/>
      <c r="U124" s="83"/>
      <c r="V124" s="103"/>
      <c r="W124" s="103"/>
      <c r="X124" s="103"/>
      <c r="Y124" s="102"/>
      <c r="Z124" s="102"/>
      <c r="AA124" s="90"/>
      <c r="AB124" s="100"/>
      <c r="AC124" s="90"/>
      <c r="AD124" s="100"/>
      <c r="AE124" s="100"/>
      <c r="AF124" s="91"/>
      <c r="AG124" s="91"/>
      <c r="AH124" s="101"/>
      <c r="AI124" s="45"/>
      <c r="AJ124" s="45"/>
      <c r="AK124" s="45"/>
      <c r="AL124" s="45"/>
      <c r="AM124" s="45"/>
      <c r="AN124" s="83"/>
      <c r="AO124" s="160"/>
      <c r="AP124" s="160"/>
      <c r="AQ124" s="94"/>
      <c r="AR124" s="45"/>
      <c r="AS124" s="102"/>
      <c r="AT124" s="102"/>
      <c r="AU124" s="95"/>
      <c r="AV124" s="95"/>
      <c r="AW124" s="159"/>
      <c r="AX124" s="159"/>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row>
    <row r="125" spans="1:83" ht="25.5" customHeight="1" x14ac:dyDescent="0.25">
      <c r="A125" s="45"/>
      <c r="B125" s="45"/>
      <c r="C125" s="45"/>
      <c r="D125" s="47"/>
      <c r="E125" s="158"/>
      <c r="F125" s="45"/>
      <c r="G125" s="130"/>
      <c r="H125" s="130"/>
      <c r="I125" s="83"/>
      <c r="J125" s="45"/>
      <c r="K125" s="130"/>
      <c r="L125" s="95"/>
      <c r="M125" s="95"/>
      <c r="N125" s="95"/>
      <c r="O125" s="103"/>
      <c r="P125" s="104"/>
      <c r="Q125" s="83"/>
      <c r="R125" s="83"/>
      <c r="S125" s="83"/>
      <c r="T125" s="83"/>
      <c r="U125" s="83"/>
      <c r="V125" s="103"/>
      <c r="W125" s="103"/>
      <c r="X125" s="103"/>
      <c r="Y125" s="102"/>
      <c r="Z125" s="102"/>
      <c r="AA125" s="90"/>
      <c r="AB125" s="100"/>
      <c r="AC125" s="90"/>
      <c r="AD125" s="100"/>
      <c r="AE125" s="100"/>
      <c r="AF125" s="91"/>
      <c r="AG125" s="91"/>
      <c r="AH125" s="101"/>
      <c r="AI125" s="45"/>
      <c r="AJ125" s="45"/>
      <c r="AK125" s="45"/>
      <c r="AL125" s="45"/>
      <c r="AM125" s="45"/>
      <c r="AN125" s="83"/>
      <c r="AO125" s="160"/>
      <c r="AP125" s="160"/>
      <c r="AQ125" s="94"/>
      <c r="AR125" s="45"/>
      <c r="AS125" s="102"/>
      <c r="AT125" s="102"/>
      <c r="AU125" s="95"/>
      <c r="AV125" s="95"/>
      <c r="AW125" s="159"/>
      <c r="AX125" s="159"/>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row>
    <row r="126" spans="1:83" ht="25.5" customHeight="1" x14ac:dyDescent="0.25">
      <c r="A126" s="45"/>
      <c r="B126" s="45"/>
      <c r="C126" s="45"/>
      <c r="D126" s="47"/>
      <c r="E126" s="158"/>
      <c r="F126" s="45"/>
      <c r="G126" s="130"/>
      <c r="H126" s="130"/>
      <c r="I126" s="83"/>
      <c r="J126" s="45"/>
      <c r="K126" s="130"/>
      <c r="L126" s="95"/>
      <c r="M126" s="95"/>
      <c r="N126" s="95"/>
      <c r="O126" s="103"/>
      <c r="P126" s="104"/>
      <c r="Q126" s="83"/>
      <c r="R126" s="83"/>
      <c r="S126" s="83"/>
      <c r="T126" s="83"/>
      <c r="U126" s="83"/>
      <c r="V126" s="103"/>
      <c r="W126" s="103"/>
      <c r="X126" s="103"/>
      <c r="Y126" s="102"/>
      <c r="Z126" s="102"/>
      <c r="AA126" s="90"/>
      <c r="AB126" s="100"/>
      <c r="AC126" s="90"/>
      <c r="AD126" s="100"/>
      <c r="AE126" s="100"/>
      <c r="AF126" s="91"/>
      <c r="AG126" s="91"/>
      <c r="AH126" s="101"/>
      <c r="AI126" s="45"/>
      <c r="AJ126" s="45"/>
      <c r="AK126" s="45"/>
      <c r="AL126" s="45"/>
      <c r="AM126" s="45"/>
      <c r="AN126" s="83"/>
      <c r="AO126" s="160"/>
      <c r="AP126" s="160"/>
      <c r="AQ126" s="94"/>
      <c r="AR126" s="45"/>
      <c r="AS126" s="102"/>
      <c r="AT126" s="102"/>
      <c r="AU126" s="95"/>
      <c r="AV126" s="95"/>
      <c r="AW126" s="159"/>
      <c r="AX126" s="159"/>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row>
    <row r="127" spans="1:83" ht="25.5" customHeight="1" x14ac:dyDescent="0.25">
      <c r="A127" s="45"/>
      <c r="B127" s="45"/>
      <c r="C127" s="45"/>
      <c r="D127" s="47"/>
      <c r="E127" s="158"/>
      <c r="F127" s="45"/>
      <c r="G127" s="130"/>
      <c r="H127" s="130"/>
      <c r="I127" s="83"/>
      <c r="J127" s="45"/>
      <c r="K127" s="130"/>
      <c r="L127" s="95"/>
      <c r="M127" s="95"/>
      <c r="N127" s="95"/>
      <c r="O127" s="103"/>
      <c r="P127" s="104"/>
      <c r="Q127" s="83"/>
      <c r="R127" s="83"/>
      <c r="S127" s="83"/>
      <c r="T127" s="83"/>
      <c r="U127" s="83"/>
      <c r="V127" s="103"/>
      <c r="W127" s="103"/>
      <c r="X127" s="103"/>
      <c r="Y127" s="102"/>
      <c r="Z127" s="102"/>
      <c r="AA127" s="90"/>
      <c r="AB127" s="100"/>
      <c r="AC127" s="90"/>
      <c r="AD127" s="100"/>
      <c r="AE127" s="100"/>
      <c r="AF127" s="91"/>
      <c r="AG127" s="91"/>
      <c r="AH127" s="101"/>
      <c r="AI127" s="45"/>
      <c r="AJ127" s="45"/>
      <c r="AK127" s="45"/>
      <c r="AL127" s="45"/>
      <c r="AM127" s="45"/>
      <c r="AN127" s="83"/>
      <c r="AO127" s="160"/>
      <c r="AP127" s="160"/>
      <c r="AQ127" s="94"/>
      <c r="AR127" s="45"/>
      <c r="AS127" s="102"/>
      <c r="AT127" s="102"/>
      <c r="AU127" s="95"/>
      <c r="AV127" s="95"/>
      <c r="AW127" s="159"/>
      <c r="AX127" s="159"/>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row>
    <row r="128" spans="1:83" ht="25.5" customHeight="1" x14ac:dyDescent="0.25">
      <c r="A128" s="45"/>
      <c r="B128" s="45"/>
      <c r="C128" s="45"/>
      <c r="D128" s="47"/>
      <c r="E128" s="158"/>
      <c r="F128" s="45"/>
      <c r="G128" s="130"/>
      <c r="H128" s="130"/>
      <c r="I128" s="83"/>
      <c r="J128" s="45"/>
      <c r="K128" s="130"/>
      <c r="L128" s="95"/>
      <c r="M128" s="95"/>
      <c r="N128" s="95"/>
      <c r="O128" s="103"/>
      <c r="P128" s="104"/>
      <c r="Q128" s="83"/>
      <c r="R128" s="83"/>
      <c r="S128" s="83"/>
      <c r="T128" s="83"/>
      <c r="U128" s="83"/>
      <c r="V128" s="103"/>
      <c r="W128" s="103"/>
      <c r="X128" s="103"/>
      <c r="Y128" s="102"/>
      <c r="Z128" s="102"/>
      <c r="AA128" s="90"/>
      <c r="AB128" s="100"/>
      <c r="AC128" s="90"/>
      <c r="AD128" s="100"/>
      <c r="AE128" s="100"/>
      <c r="AF128" s="91"/>
      <c r="AG128" s="91"/>
      <c r="AH128" s="101"/>
      <c r="AI128" s="45"/>
      <c r="AJ128" s="45"/>
      <c r="AK128" s="45"/>
      <c r="AL128" s="45"/>
      <c r="AM128" s="45"/>
      <c r="AN128" s="83"/>
      <c r="AO128" s="160"/>
      <c r="AP128" s="160"/>
      <c r="AQ128" s="94"/>
      <c r="AR128" s="45"/>
      <c r="AS128" s="102"/>
      <c r="AT128" s="102"/>
      <c r="AU128" s="95"/>
      <c r="AV128" s="95"/>
      <c r="AW128" s="159"/>
      <c r="AX128" s="159"/>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row>
    <row r="129" spans="1:83" ht="25.5" customHeight="1" x14ac:dyDescent="0.25">
      <c r="A129" s="45"/>
      <c r="B129" s="45"/>
      <c r="C129" s="45"/>
      <c r="D129" s="47"/>
      <c r="E129" s="158"/>
      <c r="F129" s="45"/>
      <c r="G129" s="130"/>
      <c r="H129" s="130"/>
      <c r="I129" s="83"/>
      <c r="J129" s="45"/>
      <c r="K129" s="130"/>
      <c r="L129" s="95"/>
      <c r="M129" s="95"/>
      <c r="N129" s="95"/>
      <c r="O129" s="103"/>
      <c r="P129" s="104"/>
      <c r="Q129" s="83"/>
      <c r="R129" s="83"/>
      <c r="S129" s="83"/>
      <c r="T129" s="83"/>
      <c r="U129" s="83"/>
      <c r="V129" s="103"/>
      <c r="W129" s="103"/>
      <c r="X129" s="103"/>
      <c r="Y129" s="102"/>
      <c r="Z129" s="102"/>
      <c r="AA129" s="90"/>
      <c r="AB129" s="100"/>
      <c r="AC129" s="90"/>
      <c r="AD129" s="100"/>
      <c r="AE129" s="100"/>
      <c r="AF129" s="91"/>
      <c r="AG129" s="91"/>
      <c r="AH129" s="101"/>
      <c r="AI129" s="45"/>
      <c r="AJ129" s="45"/>
      <c r="AK129" s="45"/>
      <c r="AL129" s="45"/>
      <c r="AM129" s="45"/>
      <c r="AN129" s="83"/>
      <c r="AO129" s="160"/>
      <c r="AP129" s="160"/>
      <c r="AQ129" s="94"/>
      <c r="AR129" s="45"/>
      <c r="AS129" s="102"/>
      <c r="AT129" s="102"/>
      <c r="AU129" s="95"/>
      <c r="AV129" s="95"/>
      <c r="AW129" s="159"/>
      <c r="AX129" s="159"/>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row>
    <row r="130" spans="1:83" ht="25.5" customHeight="1" x14ac:dyDescent="0.25">
      <c r="A130" s="45"/>
      <c r="B130" s="45"/>
      <c r="C130" s="45"/>
      <c r="D130" s="47"/>
      <c r="E130" s="158"/>
      <c r="F130" s="45"/>
      <c r="G130" s="130"/>
      <c r="H130" s="130"/>
      <c r="I130" s="83"/>
      <c r="J130" s="45"/>
      <c r="K130" s="130"/>
      <c r="L130" s="95"/>
      <c r="M130" s="95"/>
      <c r="N130" s="95"/>
      <c r="O130" s="103"/>
      <c r="P130" s="104"/>
      <c r="Q130" s="83"/>
      <c r="R130" s="83"/>
      <c r="S130" s="83"/>
      <c r="T130" s="83"/>
      <c r="U130" s="83"/>
      <c r="V130" s="103"/>
      <c r="W130" s="103"/>
      <c r="X130" s="103"/>
      <c r="Y130" s="102"/>
      <c r="Z130" s="102"/>
      <c r="AA130" s="90"/>
      <c r="AB130" s="100"/>
      <c r="AC130" s="90"/>
      <c r="AD130" s="100"/>
      <c r="AE130" s="100"/>
      <c r="AF130" s="91"/>
      <c r="AG130" s="91"/>
      <c r="AH130" s="101"/>
      <c r="AI130" s="45"/>
      <c r="AJ130" s="45"/>
      <c r="AK130" s="45"/>
      <c r="AL130" s="45"/>
      <c r="AM130" s="45"/>
      <c r="AN130" s="83"/>
      <c r="AO130" s="160"/>
      <c r="AP130" s="160"/>
      <c r="AQ130" s="94"/>
      <c r="AR130" s="45"/>
      <c r="AS130" s="102"/>
      <c r="AT130" s="102"/>
      <c r="AU130" s="95"/>
      <c r="AV130" s="95"/>
      <c r="AW130" s="159"/>
      <c r="AX130" s="159"/>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row>
    <row r="131" spans="1:83" ht="25.5" customHeight="1" x14ac:dyDescent="0.25">
      <c r="A131" s="45"/>
      <c r="B131" s="45"/>
      <c r="C131" s="45"/>
      <c r="D131" s="47"/>
      <c r="E131" s="158"/>
      <c r="F131" s="45"/>
      <c r="G131" s="130"/>
      <c r="H131" s="130"/>
      <c r="I131" s="83"/>
      <c r="J131" s="45"/>
      <c r="K131" s="130"/>
      <c r="L131" s="95"/>
      <c r="M131" s="95"/>
      <c r="N131" s="95"/>
      <c r="O131" s="103"/>
      <c r="P131" s="104"/>
      <c r="Q131" s="83"/>
      <c r="R131" s="83"/>
      <c r="S131" s="83"/>
      <c r="T131" s="83"/>
      <c r="U131" s="83"/>
      <c r="V131" s="103"/>
      <c r="W131" s="103"/>
      <c r="X131" s="103"/>
      <c r="Y131" s="102"/>
      <c r="Z131" s="102"/>
      <c r="AA131" s="90"/>
      <c r="AB131" s="100"/>
      <c r="AC131" s="90"/>
      <c r="AD131" s="100"/>
      <c r="AE131" s="100"/>
      <c r="AF131" s="91"/>
      <c r="AG131" s="91"/>
      <c r="AH131" s="101"/>
      <c r="AI131" s="45"/>
      <c r="AJ131" s="45"/>
      <c r="AK131" s="45"/>
      <c r="AL131" s="45"/>
      <c r="AM131" s="45"/>
      <c r="AN131" s="83"/>
      <c r="AO131" s="160"/>
      <c r="AP131" s="160"/>
      <c r="AQ131" s="94"/>
      <c r="AR131" s="45"/>
      <c r="AS131" s="102"/>
      <c r="AT131" s="102"/>
      <c r="AU131" s="95"/>
      <c r="AV131" s="95"/>
      <c r="AW131" s="159"/>
      <c r="AX131" s="159"/>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row>
    <row r="132" spans="1:83" ht="25.5" customHeight="1" x14ac:dyDescent="0.25">
      <c r="A132" s="45"/>
      <c r="B132" s="45"/>
      <c r="C132" s="45"/>
      <c r="D132" s="47"/>
      <c r="E132" s="158"/>
      <c r="F132" s="45"/>
      <c r="G132" s="130"/>
      <c r="H132" s="130"/>
      <c r="I132" s="83"/>
      <c r="J132" s="45"/>
      <c r="K132" s="130"/>
      <c r="L132" s="95"/>
      <c r="M132" s="95"/>
      <c r="N132" s="95"/>
      <c r="O132" s="103"/>
      <c r="P132" s="104"/>
      <c r="Q132" s="83"/>
      <c r="R132" s="83"/>
      <c r="S132" s="83"/>
      <c r="T132" s="83"/>
      <c r="U132" s="83"/>
      <c r="V132" s="103"/>
      <c r="W132" s="103"/>
      <c r="X132" s="103"/>
      <c r="Y132" s="102"/>
      <c r="Z132" s="102"/>
      <c r="AA132" s="90"/>
      <c r="AB132" s="100"/>
      <c r="AC132" s="90"/>
      <c r="AD132" s="100"/>
      <c r="AE132" s="100"/>
      <c r="AF132" s="91"/>
      <c r="AG132" s="91"/>
      <c r="AH132" s="101"/>
      <c r="AI132" s="45"/>
      <c r="AJ132" s="45"/>
      <c r="AK132" s="45"/>
      <c r="AL132" s="45"/>
      <c r="AM132" s="45"/>
      <c r="AN132" s="83"/>
      <c r="AO132" s="160"/>
      <c r="AP132" s="160"/>
      <c r="AQ132" s="94"/>
      <c r="AR132" s="45"/>
      <c r="AS132" s="102"/>
      <c r="AT132" s="102"/>
      <c r="AU132" s="95"/>
      <c r="AV132" s="95"/>
      <c r="AW132" s="159"/>
      <c r="AX132" s="159"/>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row>
    <row r="133" spans="1:83" ht="25.5" customHeight="1" x14ac:dyDescent="0.25">
      <c r="A133" s="45"/>
      <c r="B133" s="45"/>
      <c r="C133" s="45"/>
      <c r="D133" s="47"/>
      <c r="E133" s="158"/>
      <c r="F133" s="45"/>
      <c r="G133" s="130"/>
      <c r="H133" s="130"/>
      <c r="I133" s="83"/>
      <c r="J133" s="45"/>
      <c r="K133" s="130"/>
      <c r="L133" s="95"/>
      <c r="M133" s="95"/>
      <c r="N133" s="95"/>
      <c r="O133" s="103"/>
      <c r="P133" s="104"/>
      <c r="Q133" s="83"/>
      <c r="R133" s="83"/>
      <c r="S133" s="83"/>
      <c r="T133" s="83"/>
      <c r="U133" s="83"/>
      <c r="V133" s="103"/>
      <c r="W133" s="103"/>
      <c r="X133" s="103"/>
      <c r="Y133" s="102"/>
      <c r="Z133" s="102"/>
      <c r="AA133" s="90"/>
      <c r="AB133" s="100"/>
      <c r="AC133" s="90"/>
      <c r="AD133" s="100"/>
      <c r="AE133" s="100"/>
      <c r="AF133" s="91"/>
      <c r="AG133" s="91"/>
      <c r="AH133" s="101"/>
      <c r="AI133" s="45"/>
      <c r="AJ133" s="45"/>
      <c r="AK133" s="45"/>
      <c r="AL133" s="45"/>
      <c r="AM133" s="45"/>
      <c r="AN133" s="83"/>
      <c r="AO133" s="160"/>
      <c r="AP133" s="160"/>
      <c r="AQ133" s="94"/>
      <c r="AR133" s="45"/>
      <c r="AS133" s="102"/>
      <c r="AT133" s="102"/>
      <c r="AU133" s="95"/>
      <c r="AV133" s="95"/>
      <c r="AW133" s="159"/>
      <c r="AX133" s="159"/>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row>
    <row r="134" spans="1:83" ht="25.5" customHeight="1" x14ac:dyDescent="0.25">
      <c r="A134" s="45"/>
      <c r="B134" s="45"/>
      <c r="C134" s="45"/>
      <c r="D134" s="47"/>
      <c r="E134" s="158"/>
      <c r="F134" s="45"/>
      <c r="G134" s="130"/>
      <c r="H134" s="130"/>
      <c r="I134" s="83"/>
      <c r="J134" s="45"/>
      <c r="K134" s="130"/>
      <c r="L134" s="95"/>
      <c r="M134" s="95"/>
      <c r="N134" s="95"/>
      <c r="O134" s="103"/>
      <c r="P134" s="104"/>
      <c r="Q134" s="83"/>
      <c r="R134" s="83"/>
      <c r="S134" s="83"/>
      <c r="T134" s="83"/>
      <c r="U134" s="83"/>
      <c r="V134" s="103"/>
      <c r="W134" s="103"/>
      <c r="X134" s="103"/>
      <c r="Y134" s="102"/>
      <c r="Z134" s="102"/>
      <c r="AA134" s="90"/>
      <c r="AB134" s="100"/>
      <c r="AC134" s="90"/>
      <c r="AD134" s="100"/>
      <c r="AE134" s="100"/>
      <c r="AF134" s="91"/>
      <c r="AG134" s="91"/>
      <c r="AH134" s="101"/>
      <c r="AI134" s="45"/>
      <c r="AJ134" s="45"/>
      <c r="AK134" s="45"/>
      <c r="AL134" s="45"/>
      <c r="AM134" s="45"/>
      <c r="AN134" s="83"/>
      <c r="AO134" s="160"/>
      <c r="AP134" s="160"/>
      <c r="AQ134" s="94"/>
      <c r="AR134" s="45"/>
      <c r="AS134" s="102"/>
      <c r="AT134" s="102"/>
      <c r="AU134" s="95"/>
      <c r="AV134" s="95"/>
      <c r="AW134" s="159"/>
      <c r="AX134" s="159"/>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row>
    <row r="135" spans="1:83" ht="25.5" customHeight="1" x14ac:dyDescent="0.25">
      <c r="A135" s="45"/>
      <c r="B135" s="45"/>
      <c r="C135" s="45"/>
      <c r="D135" s="47"/>
      <c r="E135" s="158"/>
      <c r="F135" s="45"/>
      <c r="G135" s="130"/>
      <c r="H135" s="130"/>
      <c r="I135" s="83"/>
      <c r="J135" s="45"/>
      <c r="K135" s="130"/>
      <c r="L135" s="95"/>
      <c r="M135" s="95"/>
      <c r="N135" s="95"/>
      <c r="O135" s="103"/>
      <c r="P135" s="104"/>
      <c r="Q135" s="83"/>
      <c r="R135" s="83"/>
      <c r="S135" s="83"/>
      <c r="T135" s="83"/>
      <c r="U135" s="83"/>
      <c r="V135" s="103"/>
      <c r="W135" s="103"/>
      <c r="X135" s="103"/>
      <c r="Y135" s="102"/>
      <c r="Z135" s="102"/>
      <c r="AA135" s="90"/>
      <c r="AB135" s="100"/>
      <c r="AC135" s="90"/>
      <c r="AD135" s="100"/>
      <c r="AE135" s="100"/>
      <c r="AF135" s="91"/>
      <c r="AG135" s="91"/>
      <c r="AH135" s="101"/>
      <c r="AI135" s="45"/>
      <c r="AJ135" s="45"/>
      <c r="AK135" s="45"/>
      <c r="AL135" s="45"/>
      <c r="AM135" s="45"/>
      <c r="AN135" s="83"/>
      <c r="AO135" s="160"/>
      <c r="AP135" s="160"/>
      <c r="AQ135" s="94"/>
      <c r="AR135" s="45"/>
      <c r="AS135" s="102"/>
      <c r="AT135" s="102"/>
      <c r="AU135" s="95"/>
      <c r="AV135" s="95"/>
      <c r="AW135" s="159"/>
      <c r="AX135" s="159"/>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row>
    <row r="136" spans="1:83" ht="25.5" customHeight="1" x14ac:dyDescent="0.25">
      <c r="A136" s="45"/>
      <c r="B136" s="45"/>
      <c r="C136" s="45"/>
      <c r="D136" s="47"/>
      <c r="E136" s="158"/>
      <c r="F136" s="45"/>
      <c r="G136" s="130"/>
      <c r="H136" s="130"/>
      <c r="I136" s="83"/>
      <c r="J136" s="45"/>
      <c r="K136" s="130"/>
      <c r="L136" s="95"/>
      <c r="M136" s="95"/>
      <c r="N136" s="95"/>
      <c r="O136" s="103"/>
      <c r="P136" s="104"/>
      <c r="Q136" s="83"/>
      <c r="R136" s="83"/>
      <c r="S136" s="83"/>
      <c r="T136" s="83"/>
      <c r="U136" s="83"/>
      <c r="V136" s="103"/>
      <c r="W136" s="103"/>
      <c r="X136" s="103"/>
      <c r="Y136" s="102"/>
      <c r="Z136" s="102"/>
      <c r="AA136" s="90"/>
      <c r="AB136" s="100"/>
      <c r="AC136" s="90"/>
      <c r="AD136" s="100"/>
      <c r="AE136" s="100"/>
      <c r="AF136" s="91"/>
      <c r="AG136" s="91"/>
      <c r="AH136" s="101"/>
      <c r="AI136" s="45"/>
      <c r="AJ136" s="45"/>
      <c r="AK136" s="45"/>
      <c r="AL136" s="45"/>
      <c r="AM136" s="45"/>
      <c r="AN136" s="83"/>
      <c r="AO136" s="160"/>
      <c r="AP136" s="160"/>
      <c r="AQ136" s="94"/>
      <c r="AR136" s="45"/>
      <c r="AS136" s="102"/>
      <c r="AT136" s="102"/>
      <c r="AU136" s="95"/>
      <c r="AV136" s="95"/>
      <c r="AW136" s="159"/>
      <c r="AX136" s="159"/>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row>
    <row r="137" spans="1:83" ht="25.5" customHeight="1" x14ac:dyDescent="0.25">
      <c r="A137" s="45"/>
      <c r="B137" s="45"/>
      <c r="C137" s="45"/>
      <c r="D137" s="47"/>
      <c r="E137" s="158"/>
      <c r="F137" s="45"/>
      <c r="G137" s="130"/>
      <c r="H137" s="130"/>
      <c r="I137" s="83"/>
      <c r="J137" s="45"/>
      <c r="K137" s="130"/>
      <c r="L137" s="95"/>
      <c r="M137" s="95"/>
      <c r="N137" s="95"/>
      <c r="O137" s="103"/>
      <c r="P137" s="104"/>
      <c r="Q137" s="83"/>
      <c r="R137" s="83"/>
      <c r="S137" s="83"/>
      <c r="T137" s="83"/>
      <c r="U137" s="83"/>
      <c r="V137" s="103"/>
      <c r="W137" s="103"/>
      <c r="X137" s="103"/>
      <c r="Y137" s="102"/>
      <c r="Z137" s="102"/>
      <c r="AA137" s="90"/>
      <c r="AB137" s="100"/>
      <c r="AC137" s="90"/>
      <c r="AD137" s="100"/>
      <c r="AE137" s="100"/>
      <c r="AF137" s="91"/>
      <c r="AG137" s="91"/>
      <c r="AH137" s="101"/>
      <c r="AI137" s="45"/>
      <c r="AJ137" s="45"/>
      <c r="AK137" s="45"/>
      <c r="AL137" s="45"/>
      <c r="AM137" s="45"/>
      <c r="AN137" s="83"/>
      <c r="AO137" s="160"/>
      <c r="AP137" s="160"/>
      <c r="AQ137" s="94"/>
      <c r="AR137" s="45"/>
      <c r="AS137" s="102"/>
      <c r="AT137" s="102"/>
      <c r="AU137" s="95"/>
      <c r="AV137" s="95"/>
      <c r="AW137" s="159"/>
      <c r="AX137" s="159"/>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row>
    <row r="138" spans="1:83" ht="25.5" customHeight="1" x14ac:dyDescent="0.25">
      <c r="A138" s="45"/>
      <c r="B138" s="45"/>
      <c r="C138" s="45"/>
      <c r="D138" s="47"/>
      <c r="E138" s="158"/>
      <c r="F138" s="45"/>
      <c r="G138" s="130"/>
      <c r="H138" s="130"/>
      <c r="I138" s="83"/>
      <c r="J138" s="45"/>
      <c r="K138" s="130"/>
      <c r="L138" s="95"/>
      <c r="M138" s="95"/>
      <c r="N138" s="95"/>
      <c r="O138" s="103"/>
      <c r="P138" s="104"/>
      <c r="Q138" s="83"/>
      <c r="R138" s="83"/>
      <c r="S138" s="83"/>
      <c r="T138" s="83"/>
      <c r="U138" s="83"/>
      <c r="V138" s="103"/>
      <c r="W138" s="103"/>
      <c r="X138" s="103"/>
      <c r="Y138" s="102"/>
      <c r="Z138" s="102"/>
      <c r="AA138" s="90"/>
      <c r="AB138" s="100"/>
      <c r="AC138" s="90"/>
      <c r="AD138" s="100"/>
      <c r="AE138" s="100"/>
      <c r="AF138" s="91"/>
      <c r="AG138" s="91"/>
      <c r="AH138" s="101"/>
      <c r="AI138" s="45"/>
      <c r="AJ138" s="45"/>
      <c r="AK138" s="45"/>
      <c r="AL138" s="45"/>
      <c r="AM138" s="45"/>
      <c r="AN138" s="83"/>
      <c r="AO138" s="160"/>
      <c r="AP138" s="160"/>
      <c r="AQ138" s="94"/>
      <c r="AR138" s="45"/>
      <c r="AS138" s="102"/>
      <c r="AT138" s="102"/>
      <c r="AU138" s="95"/>
      <c r="AV138" s="95"/>
      <c r="AW138" s="159"/>
      <c r="AX138" s="159"/>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row>
    <row r="139" spans="1:83" ht="25.5" customHeight="1" x14ac:dyDescent="0.25">
      <c r="A139" s="45"/>
      <c r="B139" s="45"/>
      <c r="C139" s="45"/>
      <c r="D139" s="47"/>
      <c r="E139" s="158"/>
      <c r="F139" s="45"/>
      <c r="G139" s="130"/>
      <c r="H139" s="130"/>
      <c r="I139" s="83"/>
      <c r="J139" s="45"/>
      <c r="K139" s="130"/>
      <c r="L139" s="95"/>
      <c r="M139" s="95"/>
      <c r="N139" s="95"/>
      <c r="O139" s="103"/>
      <c r="P139" s="104"/>
      <c r="Q139" s="83"/>
      <c r="R139" s="83"/>
      <c r="S139" s="83"/>
      <c r="T139" s="83"/>
      <c r="U139" s="83"/>
      <c r="V139" s="103"/>
      <c r="W139" s="103"/>
      <c r="X139" s="103"/>
      <c r="Y139" s="102"/>
      <c r="Z139" s="102"/>
      <c r="AA139" s="90"/>
      <c r="AB139" s="100"/>
      <c r="AC139" s="90"/>
      <c r="AD139" s="100"/>
      <c r="AE139" s="100"/>
      <c r="AF139" s="91"/>
      <c r="AG139" s="91"/>
      <c r="AH139" s="101"/>
      <c r="AI139" s="45"/>
      <c r="AJ139" s="45"/>
      <c r="AK139" s="45"/>
      <c r="AL139" s="45"/>
      <c r="AM139" s="45"/>
      <c r="AN139" s="83"/>
      <c r="AO139" s="160"/>
      <c r="AP139" s="160"/>
      <c r="AQ139" s="94"/>
      <c r="AR139" s="45"/>
      <c r="AS139" s="102"/>
      <c r="AT139" s="102"/>
      <c r="AU139" s="95"/>
      <c r="AV139" s="95"/>
      <c r="AW139" s="159"/>
      <c r="AX139" s="159"/>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row>
    <row r="140" spans="1:83" ht="25.5" customHeight="1" x14ac:dyDescent="0.25">
      <c r="A140" s="45"/>
      <c r="B140" s="45"/>
      <c r="C140" s="45"/>
      <c r="D140" s="47"/>
      <c r="E140" s="158"/>
      <c r="F140" s="45"/>
      <c r="G140" s="130"/>
      <c r="H140" s="130"/>
      <c r="I140" s="83"/>
      <c r="J140" s="45"/>
      <c r="K140" s="130"/>
      <c r="L140" s="95"/>
      <c r="M140" s="95"/>
      <c r="N140" s="95"/>
      <c r="O140" s="103"/>
      <c r="P140" s="104"/>
      <c r="Q140" s="83"/>
      <c r="R140" s="83"/>
      <c r="S140" s="83"/>
      <c r="T140" s="83"/>
      <c r="U140" s="83"/>
      <c r="V140" s="103"/>
      <c r="W140" s="103"/>
      <c r="X140" s="103"/>
      <c r="Y140" s="102"/>
      <c r="Z140" s="102"/>
      <c r="AA140" s="90"/>
      <c r="AB140" s="100"/>
      <c r="AC140" s="90"/>
      <c r="AD140" s="100"/>
      <c r="AE140" s="100"/>
      <c r="AF140" s="91"/>
      <c r="AG140" s="91"/>
      <c r="AH140" s="101"/>
      <c r="AI140" s="45"/>
      <c r="AJ140" s="45"/>
      <c r="AK140" s="45"/>
      <c r="AL140" s="45"/>
      <c r="AM140" s="45"/>
      <c r="AN140" s="83"/>
      <c r="AO140" s="160"/>
      <c r="AP140" s="160"/>
      <c r="AQ140" s="94"/>
      <c r="AR140" s="45"/>
      <c r="AS140" s="102"/>
      <c r="AT140" s="102"/>
      <c r="AU140" s="95"/>
      <c r="AV140" s="95"/>
      <c r="AW140" s="159"/>
      <c r="AX140" s="159"/>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row>
    <row r="141" spans="1:83" ht="25.5" customHeight="1" x14ac:dyDescent="0.25">
      <c r="A141" s="45"/>
      <c r="B141" s="45"/>
      <c r="C141" s="45"/>
      <c r="D141" s="47"/>
      <c r="E141" s="158"/>
      <c r="F141" s="45"/>
      <c r="G141" s="130"/>
      <c r="H141" s="130"/>
      <c r="I141" s="83"/>
      <c r="J141" s="45"/>
      <c r="K141" s="130"/>
      <c r="L141" s="95"/>
      <c r="M141" s="95"/>
      <c r="N141" s="95"/>
      <c r="O141" s="103"/>
      <c r="P141" s="104"/>
      <c r="Q141" s="83"/>
      <c r="R141" s="83"/>
      <c r="S141" s="83"/>
      <c r="T141" s="83"/>
      <c r="U141" s="83"/>
      <c r="V141" s="103"/>
      <c r="W141" s="103"/>
      <c r="X141" s="103"/>
      <c r="Y141" s="102"/>
      <c r="Z141" s="102"/>
      <c r="AA141" s="90"/>
      <c r="AB141" s="100"/>
      <c r="AC141" s="90"/>
      <c r="AD141" s="100"/>
      <c r="AE141" s="100"/>
      <c r="AF141" s="91"/>
      <c r="AG141" s="91"/>
      <c r="AH141" s="101"/>
      <c r="AI141" s="45"/>
      <c r="AJ141" s="45"/>
      <c r="AK141" s="45"/>
      <c r="AL141" s="45"/>
      <c r="AM141" s="45"/>
      <c r="AN141" s="83"/>
      <c r="AO141" s="160"/>
      <c r="AP141" s="160"/>
      <c r="AQ141" s="94"/>
      <c r="AR141" s="45"/>
      <c r="AS141" s="102"/>
      <c r="AT141" s="102"/>
      <c r="AU141" s="95"/>
      <c r="AV141" s="95"/>
      <c r="AW141" s="159"/>
      <c r="AX141" s="159"/>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row>
    <row r="142" spans="1:83" ht="25.5" customHeight="1" x14ac:dyDescent="0.25">
      <c r="A142" s="45"/>
      <c r="B142" s="45"/>
      <c r="C142" s="45"/>
      <c r="D142" s="47"/>
      <c r="E142" s="158"/>
      <c r="F142" s="45"/>
      <c r="G142" s="130"/>
      <c r="H142" s="130"/>
      <c r="I142" s="83"/>
      <c r="J142" s="45"/>
      <c r="K142" s="130"/>
      <c r="L142" s="95"/>
      <c r="M142" s="95"/>
      <c r="N142" s="95"/>
      <c r="O142" s="103"/>
      <c r="P142" s="104"/>
      <c r="Q142" s="83"/>
      <c r="R142" s="83"/>
      <c r="S142" s="83"/>
      <c r="T142" s="83"/>
      <c r="U142" s="83"/>
      <c r="V142" s="103"/>
      <c r="W142" s="103"/>
      <c r="X142" s="103"/>
      <c r="Y142" s="102"/>
      <c r="Z142" s="102"/>
      <c r="AA142" s="90"/>
      <c r="AB142" s="100"/>
      <c r="AC142" s="90"/>
      <c r="AD142" s="100"/>
      <c r="AE142" s="100"/>
      <c r="AF142" s="91"/>
      <c r="AG142" s="91"/>
      <c r="AH142" s="101"/>
      <c r="AI142" s="45"/>
      <c r="AJ142" s="45"/>
      <c r="AK142" s="45"/>
      <c r="AL142" s="45"/>
      <c r="AM142" s="45"/>
      <c r="AN142" s="83"/>
      <c r="AO142" s="160"/>
      <c r="AP142" s="160"/>
      <c r="AQ142" s="94"/>
      <c r="AR142" s="45"/>
      <c r="AS142" s="102"/>
      <c r="AT142" s="102"/>
      <c r="AU142" s="95"/>
      <c r="AV142" s="95"/>
      <c r="AW142" s="159"/>
      <c r="AX142" s="159"/>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row>
    <row r="143" spans="1:83" ht="25.5" customHeight="1" x14ac:dyDescent="0.25">
      <c r="A143" s="45"/>
      <c r="B143" s="45"/>
      <c r="C143" s="45"/>
      <c r="D143" s="47"/>
      <c r="E143" s="158"/>
      <c r="F143" s="45"/>
      <c r="G143" s="130"/>
      <c r="H143" s="130"/>
      <c r="I143" s="83"/>
      <c r="J143" s="45"/>
      <c r="K143" s="130"/>
      <c r="L143" s="95"/>
      <c r="M143" s="95"/>
      <c r="N143" s="95"/>
      <c r="O143" s="103"/>
      <c r="P143" s="104"/>
      <c r="Q143" s="83"/>
      <c r="R143" s="83"/>
      <c r="S143" s="83"/>
      <c r="T143" s="83"/>
      <c r="U143" s="83"/>
      <c r="V143" s="103"/>
      <c r="W143" s="103"/>
      <c r="X143" s="103"/>
      <c r="Y143" s="102"/>
      <c r="Z143" s="102"/>
      <c r="AA143" s="90"/>
      <c r="AB143" s="100"/>
      <c r="AC143" s="90"/>
      <c r="AD143" s="100"/>
      <c r="AE143" s="100"/>
      <c r="AF143" s="91"/>
      <c r="AG143" s="91"/>
      <c r="AH143" s="101"/>
      <c r="AI143" s="45"/>
      <c r="AJ143" s="45"/>
      <c r="AK143" s="45"/>
      <c r="AL143" s="45"/>
      <c r="AM143" s="45"/>
      <c r="AN143" s="83"/>
      <c r="AO143" s="160"/>
      <c r="AP143" s="160"/>
      <c r="AQ143" s="94"/>
      <c r="AR143" s="45"/>
      <c r="AS143" s="102"/>
      <c r="AT143" s="102"/>
      <c r="AU143" s="95"/>
      <c r="AV143" s="95"/>
      <c r="AW143" s="159"/>
      <c r="AX143" s="159"/>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row>
    <row r="144" spans="1:83" ht="25.5" customHeight="1" x14ac:dyDescent="0.25">
      <c r="A144" s="45"/>
      <c r="B144" s="45"/>
      <c r="C144" s="45"/>
      <c r="D144" s="47"/>
      <c r="E144" s="158"/>
      <c r="F144" s="45"/>
      <c r="G144" s="130"/>
      <c r="H144" s="130"/>
      <c r="I144" s="83"/>
      <c r="J144" s="45"/>
      <c r="K144" s="130"/>
      <c r="L144" s="95"/>
      <c r="M144" s="95"/>
      <c r="N144" s="95"/>
      <c r="O144" s="103"/>
      <c r="P144" s="104"/>
      <c r="Q144" s="83"/>
      <c r="R144" s="83"/>
      <c r="S144" s="83"/>
      <c r="T144" s="83"/>
      <c r="U144" s="83"/>
      <c r="V144" s="103"/>
      <c r="W144" s="103"/>
      <c r="X144" s="103"/>
      <c r="Y144" s="102"/>
      <c r="Z144" s="102"/>
      <c r="AA144" s="90"/>
      <c r="AB144" s="100"/>
      <c r="AC144" s="90"/>
      <c r="AD144" s="100"/>
      <c r="AE144" s="100"/>
      <c r="AF144" s="91"/>
      <c r="AG144" s="91"/>
      <c r="AH144" s="101"/>
      <c r="AI144" s="45"/>
      <c r="AJ144" s="45"/>
      <c r="AK144" s="45"/>
      <c r="AL144" s="45"/>
      <c r="AM144" s="45"/>
      <c r="AN144" s="83"/>
      <c r="AO144" s="160"/>
      <c r="AP144" s="160"/>
      <c r="AQ144" s="94"/>
      <c r="AR144" s="45"/>
      <c r="AS144" s="102"/>
      <c r="AT144" s="102"/>
      <c r="AU144" s="95"/>
      <c r="AV144" s="95"/>
      <c r="AW144" s="159"/>
      <c r="AX144" s="159"/>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row>
    <row r="145" spans="1:83" ht="25.5" customHeight="1" x14ac:dyDescent="0.25">
      <c r="A145" s="45"/>
      <c r="B145" s="45"/>
      <c r="C145" s="45"/>
      <c r="D145" s="47"/>
      <c r="E145" s="158"/>
      <c r="F145" s="45"/>
      <c r="G145" s="130"/>
      <c r="H145" s="130"/>
      <c r="I145" s="83"/>
      <c r="J145" s="45"/>
      <c r="K145" s="130"/>
      <c r="L145" s="95"/>
      <c r="M145" s="95"/>
      <c r="N145" s="95"/>
      <c r="O145" s="103"/>
      <c r="P145" s="104"/>
      <c r="Q145" s="83"/>
      <c r="R145" s="83"/>
      <c r="S145" s="83"/>
      <c r="T145" s="83"/>
      <c r="U145" s="83"/>
      <c r="V145" s="103"/>
      <c r="W145" s="103"/>
      <c r="X145" s="103"/>
      <c r="Y145" s="102"/>
      <c r="Z145" s="102"/>
      <c r="AA145" s="90"/>
      <c r="AB145" s="100"/>
      <c r="AC145" s="90"/>
      <c r="AD145" s="100"/>
      <c r="AE145" s="100"/>
      <c r="AF145" s="91"/>
      <c r="AG145" s="91"/>
      <c r="AH145" s="101"/>
      <c r="AI145" s="45"/>
      <c r="AJ145" s="45"/>
      <c r="AK145" s="45"/>
      <c r="AL145" s="45"/>
      <c r="AM145" s="45"/>
      <c r="AN145" s="83"/>
      <c r="AO145" s="160"/>
      <c r="AP145" s="160"/>
      <c r="AQ145" s="94"/>
      <c r="AR145" s="45"/>
      <c r="AS145" s="102"/>
      <c r="AT145" s="102"/>
      <c r="AU145" s="95"/>
      <c r="AV145" s="95"/>
      <c r="AW145" s="159"/>
      <c r="AX145" s="159"/>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row>
    <row r="146" spans="1:83" ht="25.5" customHeight="1" x14ac:dyDescent="0.25">
      <c r="A146" s="45"/>
      <c r="B146" s="45"/>
      <c r="C146" s="45"/>
      <c r="D146" s="47"/>
      <c r="E146" s="158"/>
      <c r="F146" s="45"/>
      <c r="G146" s="130"/>
      <c r="H146" s="130"/>
      <c r="I146" s="83"/>
      <c r="J146" s="45"/>
      <c r="K146" s="130"/>
      <c r="L146" s="95"/>
      <c r="M146" s="95"/>
      <c r="N146" s="95"/>
      <c r="O146" s="103"/>
      <c r="P146" s="104"/>
      <c r="Q146" s="83"/>
      <c r="R146" s="83"/>
      <c r="S146" s="83"/>
      <c r="T146" s="83"/>
      <c r="U146" s="83"/>
      <c r="V146" s="103"/>
      <c r="W146" s="103"/>
      <c r="X146" s="103"/>
      <c r="Y146" s="102"/>
      <c r="Z146" s="102"/>
      <c r="AA146" s="90"/>
      <c r="AB146" s="100"/>
      <c r="AC146" s="90"/>
      <c r="AD146" s="100"/>
      <c r="AE146" s="100"/>
      <c r="AF146" s="91"/>
      <c r="AG146" s="91"/>
      <c r="AH146" s="101"/>
      <c r="AI146" s="45"/>
      <c r="AJ146" s="45"/>
      <c r="AK146" s="45"/>
      <c r="AL146" s="45"/>
      <c r="AM146" s="45"/>
      <c r="AN146" s="83"/>
      <c r="AO146" s="160"/>
      <c r="AP146" s="160"/>
      <c r="AQ146" s="94"/>
      <c r="AR146" s="45"/>
      <c r="AS146" s="102"/>
      <c r="AT146" s="102"/>
      <c r="AU146" s="95"/>
      <c r="AV146" s="95"/>
      <c r="AW146" s="159"/>
      <c r="AX146" s="159"/>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row>
    <row r="147" spans="1:83" ht="25.5" customHeight="1" x14ac:dyDescent="0.25">
      <c r="A147" s="45"/>
      <c r="B147" s="45"/>
      <c r="C147" s="45"/>
      <c r="D147" s="47"/>
      <c r="E147" s="158"/>
      <c r="F147" s="45"/>
      <c r="G147" s="130"/>
      <c r="H147" s="130"/>
      <c r="I147" s="83"/>
      <c r="J147" s="45"/>
      <c r="K147" s="130"/>
      <c r="L147" s="95"/>
      <c r="M147" s="95"/>
      <c r="N147" s="95"/>
      <c r="O147" s="103"/>
      <c r="P147" s="104"/>
      <c r="Q147" s="83"/>
      <c r="R147" s="83"/>
      <c r="S147" s="83"/>
      <c r="T147" s="83"/>
      <c r="U147" s="83"/>
      <c r="V147" s="103"/>
      <c r="W147" s="103"/>
      <c r="X147" s="103"/>
      <c r="Y147" s="102"/>
      <c r="Z147" s="102"/>
      <c r="AA147" s="90"/>
      <c r="AB147" s="100"/>
      <c r="AC147" s="90"/>
      <c r="AD147" s="100"/>
      <c r="AE147" s="100"/>
      <c r="AF147" s="91"/>
      <c r="AG147" s="91"/>
      <c r="AH147" s="101"/>
      <c r="AI147" s="45"/>
      <c r="AJ147" s="45"/>
      <c r="AK147" s="45"/>
      <c r="AL147" s="45"/>
      <c r="AM147" s="45"/>
      <c r="AN147" s="83"/>
      <c r="AO147" s="160"/>
      <c r="AP147" s="160"/>
      <c r="AQ147" s="94"/>
      <c r="AR147" s="45"/>
      <c r="AS147" s="102"/>
      <c r="AT147" s="102"/>
      <c r="AU147" s="95"/>
      <c r="AV147" s="95"/>
      <c r="AW147" s="159"/>
      <c r="AX147" s="159"/>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row>
    <row r="148" spans="1:83" ht="25.5" customHeight="1" x14ac:dyDescent="0.25">
      <c r="A148" s="45"/>
      <c r="B148" s="45"/>
      <c r="C148" s="45"/>
      <c r="D148" s="47"/>
      <c r="E148" s="158"/>
      <c r="F148" s="45"/>
      <c r="G148" s="130"/>
      <c r="H148" s="130"/>
      <c r="I148" s="83"/>
      <c r="J148" s="45"/>
      <c r="K148" s="130"/>
      <c r="L148" s="95"/>
      <c r="M148" s="95"/>
      <c r="N148" s="95"/>
      <c r="O148" s="103"/>
      <c r="P148" s="104"/>
      <c r="Q148" s="83"/>
      <c r="R148" s="83"/>
      <c r="S148" s="83"/>
      <c r="T148" s="83"/>
      <c r="U148" s="83"/>
      <c r="V148" s="103"/>
      <c r="W148" s="103"/>
      <c r="X148" s="103"/>
      <c r="Y148" s="102"/>
      <c r="Z148" s="102"/>
      <c r="AA148" s="90"/>
      <c r="AB148" s="100"/>
      <c r="AC148" s="90"/>
      <c r="AD148" s="100"/>
      <c r="AE148" s="100"/>
      <c r="AF148" s="91"/>
      <c r="AG148" s="91"/>
      <c r="AH148" s="101"/>
      <c r="AI148" s="45"/>
      <c r="AJ148" s="45"/>
      <c r="AK148" s="45"/>
      <c r="AL148" s="45"/>
      <c r="AM148" s="45"/>
      <c r="AN148" s="83"/>
      <c r="AO148" s="160"/>
      <c r="AP148" s="160"/>
      <c r="AQ148" s="94"/>
      <c r="AR148" s="45"/>
      <c r="AS148" s="102"/>
      <c r="AT148" s="102"/>
      <c r="AU148" s="95"/>
      <c r="AV148" s="95"/>
      <c r="AW148" s="159"/>
      <c r="AX148" s="159"/>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row>
    <row r="149" spans="1:83" ht="25.5" customHeight="1" x14ac:dyDescent="0.25">
      <c r="A149" s="45"/>
      <c r="B149" s="45"/>
      <c r="C149" s="45"/>
      <c r="D149" s="47"/>
      <c r="E149" s="158"/>
      <c r="F149" s="45"/>
      <c r="G149" s="130"/>
      <c r="H149" s="130"/>
      <c r="I149" s="83"/>
      <c r="J149" s="45"/>
      <c r="K149" s="130"/>
      <c r="L149" s="95"/>
      <c r="M149" s="95"/>
      <c r="N149" s="95"/>
      <c r="O149" s="103"/>
      <c r="P149" s="104"/>
      <c r="Q149" s="83"/>
      <c r="R149" s="83"/>
      <c r="S149" s="83"/>
      <c r="T149" s="83"/>
      <c r="U149" s="83"/>
      <c r="V149" s="103"/>
      <c r="W149" s="103"/>
      <c r="X149" s="103"/>
      <c r="Y149" s="102"/>
      <c r="Z149" s="102"/>
      <c r="AA149" s="90"/>
      <c r="AB149" s="100"/>
      <c r="AC149" s="90"/>
      <c r="AD149" s="100"/>
      <c r="AE149" s="100"/>
      <c r="AF149" s="91"/>
      <c r="AG149" s="91"/>
      <c r="AH149" s="101"/>
      <c r="AI149" s="45"/>
      <c r="AJ149" s="45"/>
      <c r="AK149" s="45"/>
      <c r="AL149" s="45"/>
      <c r="AM149" s="45"/>
      <c r="AN149" s="83"/>
      <c r="AO149" s="160"/>
      <c r="AP149" s="160"/>
      <c r="AQ149" s="94"/>
      <c r="AR149" s="45"/>
      <c r="AS149" s="102"/>
      <c r="AT149" s="102"/>
      <c r="AU149" s="95"/>
      <c r="AV149" s="95"/>
      <c r="AW149" s="159"/>
      <c r="AX149" s="159"/>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row>
    <row r="150" spans="1:83" ht="25.5" customHeight="1" x14ac:dyDescent="0.25">
      <c r="A150" s="45"/>
      <c r="B150" s="45"/>
      <c r="C150" s="45"/>
      <c r="D150" s="47"/>
      <c r="E150" s="158"/>
      <c r="F150" s="45"/>
      <c r="G150" s="130"/>
      <c r="H150" s="130"/>
      <c r="I150" s="83"/>
      <c r="J150" s="45"/>
      <c r="K150" s="130"/>
      <c r="L150" s="95"/>
      <c r="M150" s="95"/>
      <c r="N150" s="95"/>
      <c r="O150" s="103"/>
      <c r="P150" s="104"/>
      <c r="Q150" s="83"/>
      <c r="R150" s="83"/>
      <c r="S150" s="83"/>
      <c r="T150" s="83"/>
      <c r="U150" s="83"/>
      <c r="V150" s="103"/>
      <c r="W150" s="103"/>
      <c r="X150" s="103"/>
      <c r="Y150" s="102"/>
      <c r="Z150" s="102"/>
      <c r="AA150" s="90"/>
      <c r="AB150" s="100"/>
      <c r="AC150" s="90"/>
      <c r="AD150" s="100"/>
      <c r="AE150" s="100"/>
      <c r="AF150" s="91"/>
      <c r="AG150" s="91"/>
      <c r="AH150" s="101"/>
      <c r="AI150" s="45"/>
      <c r="AJ150" s="45"/>
      <c r="AK150" s="45"/>
      <c r="AL150" s="45"/>
      <c r="AM150" s="45"/>
      <c r="AN150" s="83"/>
      <c r="AO150" s="160"/>
      <c r="AP150" s="160"/>
      <c r="AQ150" s="94"/>
      <c r="AR150" s="45"/>
      <c r="AS150" s="102"/>
      <c r="AT150" s="102"/>
      <c r="AU150" s="95"/>
      <c r="AV150" s="95"/>
      <c r="AW150" s="159"/>
      <c r="AX150" s="159"/>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row>
    <row r="151" spans="1:83" ht="25.5" customHeight="1" x14ac:dyDescent="0.25">
      <c r="A151" s="45"/>
      <c r="B151" s="45"/>
      <c r="C151" s="45"/>
      <c r="D151" s="47"/>
      <c r="E151" s="158"/>
      <c r="F151" s="45"/>
      <c r="G151" s="130"/>
      <c r="H151" s="130"/>
      <c r="I151" s="83"/>
      <c r="J151" s="45"/>
      <c r="K151" s="130"/>
      <c r="L151" s="95"/>
      <c r="M151" s="95"/>
      <c r="N151" s="95"/>
      <c r="O151" s="103"/>
      <c r="P151" s="104"/>
      <c r="Q151" s="83"/>
      <c r="R151" s="83"/>
      <c r="S151" s="83"/>
      <c r="T151" s="83"/>
      <c r="U151" s="83"/>
      <c r="V151" s="103"/>
      <c r="W151" s="103"/>
      <c r="X151" s="103"/>
      <c r="Y151" s="102"/>
      <c r="Z151" s="102"/>
      <c r="AA151" s="90"/>
      <c r="AB151" s="100"/>
      <c r="AC151" s="90"/>
      <c r="AD151" s="100"/>
      <c r="AE151" s="100"/>
      <c r="AF151" s="91"/>
      <c r="AG151" s="91"/>
      <c r="AH151" s="101"/>
      <c r="AI151" s="45"/>
      <c r="AJ151" s="45"/>
      <c r="AK151" s="45"/>
      <c r="AL151" s="45"/>
      <c r="AM151" s="45"/>
      <c r="AN151" s="83"/>
      <c r="AO151" s="160"/>
      <c r="AP151" s="160"/>
      <c r="AQ151" s="94"/>
      <c r="AR151" s="45"/>
      <c r="AS151" s="102"/>
      <c r="AT151" s="102"/>
      <c r="AU151" s="95"/>
      <c r="AV151" s="95"/>
      <c r="AW151" s="159"/>
      <c r="AX151" s="159"/>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row>
    <row r="152" spans="1:83" ht="25.5" customHeight="1" x14ac:dyDescent="0.25">
      <c r="A152" s="45"/>
      <c r="B152" s="45"/>
      <c r="C152" s="45"/>
      <c r="D152" s="47"/>
      <c r="E152" s="158"/>
      <c r="F152" s="45"/>
      <c r="G152" s="130"/>
      <c r="H152" s="130"/>
      <c r="I152" s="83"/>
      <c r="J152" s="45"/>
      <c r="K152" s="130"/>
      <c r="L152" s="95"/>
      <c r="M152" s="95"/>
      <c r="N152" s="95"/>
      <c r="O152" s="103"/>
      <c r="P152" s="104"/>
      <c r="Q152" s="83"/>
      <c r="R152" s="83"/>
      <c r="S152" s="83"/>
      <c r="T152" s="83"/>
      <c r="U152" s="83"/>
      <c r="V152" s="103"/>
      <c r="W152" s="103"/>
      <c r="X152" s="103"/>
      <c r="Y152" s="102"/>
      <c r="Z152" s="102"/>
      <c r="AA152" s="90"/>
      <c r="AB152" s="100"/>
      <c r="AC152" s="90"/>
      <c r="AD152" s="100"/>
      <c r="AE152" s="100"/>
      <c r="AF152" s="91"/>
      <c r="AG152" s="91"/>
      <c r="AH152" s="101"/>
      <c r="AI152" s="45"/>
      <c r="AJ152" s="45"/>
      <c r="AK152" s="45"/>
      <c r="AL152" s="45"/>
      <c r="AM152" s="45"/>
      <c r="AN152" s="83"/>
      <c r="AO152" s="160"/>
      <c r="AP152" s="160"/>
      <c r="AQ152" s="94"/>
      <c r="AR152" s="45"/>
      <c r="AS152" s="102"/>
      <c r="AT152" s="102"/>
      <c r="AU152" s="95"/>
      <c r="AV152" s="95"/>
      <c r="AW152" s="159"/>
      <c r="AX152" s="159"/>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row>
    <row r="153" spans="1:83" ht="25.5" customHeight="1" x14ac:dyDescent="0.25">
      <c r="A153" s="45"/>
      <c r="B153" s="45"/>
      <c r="C153" s="45"/>
      <c r="D153" s="47"/>
      <c r="E153" s="158"/>
      <c r="F153" s="45"/>
      <c r="G153" s="130"/>
      <c r="H153" s="130"/>
      <c r="I153" s="83"/>
      <c r="J153" s="45"/>
      <c r="K153" s="130"/>
      <c r="L153" s="95"/>
      <c r="M153" s="95"/>
      <c r="N153" s="95"/>
      <c r="O153" s="103"/>
      <c r="P153" s="104"/>
      <c r="Q153" s="83"/>
      <c r="R153" s="83"/>
      <c r="S153" s="83"/>
      <c r="T153" s="83"/>
      <c r="U153" s="83"/>
      <c r="V153" s="103"/>
      <c r="W153" s="103"/>
      <c r="X153" s="103"/>
      <c r="Y153" s="102"/>
      <c r="Z153" s="102"/>
      <c r="AA153" s="90"/>
      <c r="AB153" s="100"/>
      <c r="AC153" s="90"/>
      <c r="AD153" s="100"/>
      <c r="AE153" s="100"/>
      <c r="AF153" s="91"/>
      <c r="AG153" s="91"/>
      <c r="AH153" s="101"/>
      <c r="AI153" s="45"/>
      <c r="AJ153" s="45"/>
      <c r="AK153" s="45"/>
      <c r="AL153" s="45"/>
      <c r="AM153" s="45"/>
      <c r="AN153" s="83"/>
      <c r="AO153" s="160"/>
      <c r="AP153" s="160"/>
      <c r="AQ153" s="94"/>
      <c r="AR153" s="45"/>
      <c r="AS153" s="102"/>
      <c r="AT153" s="102"/>
      <c r="AU153" s="95"/>
      <c r="AV153" s="95"/>
      <c r="AW153" s="159"/>
      <c r="AX153" s="159"/>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row>
    <row r="154" spans="1:83" ht="25.5" customHeight="1" x14ac:dyDescent="0.25">
      <c r="A154" s="45"/>
      <c r="B154" s="45"/>
      <c r="C154" s="45"/>
      <c r="D154" s="47"/>
      <c r="E154" s="158"/>
      <c r="F154" s="45"/>
      <c r="G154" s="130"/>
      <c r="H154" s="130"/>
      <c r="I154" s="83"/>
      <c r="J154" s="45"/>
      <c r="K154" s="130"/>
      <c r="L154" s="95"/>
      <c r="M154" s="95"/>
      <c r="N154" s="95"/>
      <c r="O154" s="103"/>
      <c r="P154" s="104"/>
      <c r="Q154" s="83"/>
      <c r="R154" s="83"/>
      <c r="S154" s="83"/>
      <c r="T154" s="83"/>
      <c r="U154" s="83"/>
      <c r="V154" s="103"/>
      <c r="W154" s="103"/>
      <c r="X154" s="103"/>
      <c r="Y154" s="102"/>
      <c r="Z154" s="102"/>
      <c r="AA154" s="90"/>
      <c r="AB154" s="100"/>
      <c r="AC154" s="90"/>
      <c r="AD154" s="100"/>
      <c r="AE154" s="100"/>
      <c r="AF154" s="91"/>
      <c r="AG154" s="91"/>
      <c r="AH154" s="101"/>
      <c r="AI154" s="45"/>
      <c r="AJ154" s="45"/>
      <c r="AK154" s="45"/>
      <c r="AL154" s="45"/>
      <c r="AM154" s="45"/>
      <c r="AN154" s="83"/>
      <c r="AO154" s="160"/>
      <c r="AP154" s="160"/>
      <c r="AQ154" s="94"/>
      <c r="AR154" s="45"/>
      <c r="AS154" s="102"/>
      <c r="AT154" s="102"/>
      <c r="AU154" s="95"/>
      <c r="AV154" s="95"/>
      <c r="AW154" s="159"/>
      <c r="AX154" s="159"/>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row>
    <row r="155" spans="1:83" ht="25.5" customHeight="1" x14ac:dyDescent="0.25">
      <c r="A155" s="45"/>
      <c r="B155" s="45"/>
      <c r="C155" s="45"/>
      <c r="D155" s="47"/>
      <c r="E155" s="158"/>
      <c r="F155" s="45"/>
      <c r="G155" s="130"/>
      <c r="H155" s="130"/>
      <c r="I155" s="83"/>
      <c r="J155" s="45"/>
      <c r="K155" s="130"/>
      <c r="L155" s="95"/>
      <c r="M155" s="95"/>
      <c r="N155" s="95"/>
      <c r="O155" s="103"/>
      <c r="P155" s="104"/>
      <c r="Q155" s="83"/>
      <c r="R155" s="83"/>
      <c r="S155" s="83"/>
      <c r="T155" s="83"/>
      <c r="U155" s="83"/>
      <c r="V155" s="103"/>
      <c r="W155" s="103"/>
      <c r="X155" s="103"/>
      <c r="Y155" s="102"/>
      <c r="Z155" s="102"/>
      <c r="AA155" s="90"/>
      <c r="AB155" s="100"/>
      <c r="AC155" s="90"/>
      <c r="AD155" s="100"/>
      <c r="AE155" s="100"/>
      <c r="AF155" s="91"/>
      <c r="AG155" s="91"/>
      <c r="AH155" s="101"/>
      <c r="AI155" s="45"/>
      <c r="AJ155" s="45"/>
      <c r="AK155" s="45"/>
      <c r="AL155" s="45"/>
      <c r="AM155" s="45"/>
      <c r="AN155" s="83"/>
      <c r="AO155" s="160"/>
      <c r="AP155" s="160"/>
      <c r="AQ155" s="94"/>
      <c r="AR155" s="45"/>
      <c r="AS155" s="102"/>
      <c r="AT155" s="102"/>
      <c r="AU155" s="95"/>
      <c r="AV155" s="95"/>
      <c r="AW155" s="159"/>
      <c r="AX155" s="159"/>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row>
    <row r="156" spans="1:83" ht="25.5" customHeight="1" x14ac:dyDescent="0.25">
      <c r="A156" s="45"/>
      <c r="B156" s="45"/>
      <c r="C156" s="45"/>
      <c r="D156" s="47"/>
      <c r="E156" s="158"/>
      <c r="F156" s="45"/>
      <c r="G156" s="130"/>
      <c r="H156" s="130"/>
      <c r="I156" s="83"/>
      <c r="J156" s="45"/>
      <c r="K156" s="130"/>
      <c r="L156" s="95"/>
      <c r="M156" s="95"/>
      <c r="N156" s="95"/>
      <c r="O156" s="103"/>
      <c r="P156" s="104"/>
      <c r="Q156" s="83"/>
      <c r="R156" s="83"/>
      <c r="S156" s="83"/>
      <c r="T156" s="83"/>
      <c r="U156" s="83"/>
      <c r="V156" s="103"/>
      <c r="W156" s="103"/>
      <c r="X156" s="103"/>
      <c r="Y156" s="102"/>
      <c r="Z156" s="102"/>
      <c r="AA156" s="90"/>
      <c r="AB156" s="100"/>
      <c r="AC156" s="90"/>
      <c r="AD156" s="100"/>
      <c r="AE156" s="100"/>
      <c r="AF156" s="91"/>
      <c r="AG156" s="91"/>
      <c r="AH156" s="101"/>
      <c r="AI156" s="45"/>
      <c r="AJ156" s="45"/>
      <c r="AK156" s="45"/>
      <c r="AL156" s="45"/>
      <c r="AM156" s="45"/>
      <c r="AN156" s="83"/>
      <c r="AO156" s="160"/>
      <c r="AP156" s="160"/>
      <c r="AQ156" s="94"/>
      <c r="AR156" s="45"/>
      <c r="AS156" s="102"/>
      <c r="AT156" s="102"/>
      <c r="AU156" s="95"/>
      <c r="AV156" s="95"/>
      <c r="AW156" s="159"/>
      <c r="AX156" s="159"/>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row>
    <row r="157" spans="1:83" ht="25.5" customHeight="1" x14ac:dyDescent="0.25">
      <c r="A157" s="45"/>
      <c r="B157" s="45"/>
      <c r="C157" s="45"/>
      <c r="D157" s="47"/>
      <c r="E157" s="158"/>
      <c r="F157" s="45"/>
      <c r="G157" s="130"/>
      <c r="H157" s="130"/>
      <c r="I157" s="83"/>
      <c r="J157" s="45"/>
      <c r="K157" s="130"/>
      <c r="L157" s="95"/>
      <c r="M157" s="95"/>
      <c r="N157" s="95"/>
      <c r="O157" s="103"/>
      <c r="P157" s="104"/>
      <c r="Q157" s="83"/>
      <c r="R157" s="83"/>
      <c r="S157" s="83"/>
      <c r="T157" s="83"/>
      <c r="U157" s="83"/>
      <c r="V157" s="103"/>
      <c r="W157" s="103"/>
      <c r="X157" s="103"/>
      <c r="Y157" s="102"/>
      <c r="Z157" s="102"/>
      <c r="AA157" s="90"/>
      <c r="AB157" s="100"/>
      <c r="AC157" s="90"/>
      <c r="AD157" s="100"/>
      <c r="AE157" s="100"/>
      <c r="AF157" s="91"/>
      <c r="AG157" s="91"/>
      <c r="AH157" s="101"/>
      <c r="AI157" s="45"/>
      <c r="AJ157" s="45"/>
      <c r="AK157" s="45"/>
      <c r="AL157" s="45"/>
      <c r="AM157" s="45"/>
      <c r="AN157" s="83"/>
      <c r="AO157" s="160"/>
      <c r="AP157" s="160"/>
      <c r="AQ157" s="94"/>
      <c r="AR157" s="45"/>
      <c r="AS157" s="102"/>
      <c r="AT157" s="102"/>
      <c r="AU157" s="95"/>
      <c r="AV157" s="95"/>
      <c r="AW157" s="159"/>
      <c r="AX157" s="159"/>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row>
    <row r="158" spans="1:83" ht="25.5" customHeight="1" x14ac:dyDescent="0.25">
      <c r="A158" s="45"/>
      <c r="B158" s="45"/>
      <c r="C158" s="45"/>
      <c r="D158" s="47"/>
      <c r="E158" s="158"/>
      <c r="F158" s="45"/>
      <c r="G158" s="130"/>
      <c r="H158" s="130"/>
      <c r="I158" s="83"/>
      <c r="J158" s="45"/>
      <c r="K158" s="130"/>
      <c r="L158" s="95"/>
      <c r="M158" s="95"/>
      <c r="N158" s="95"/>
      <c r="O158" s="103"/>
      <c r="P158" s="104"/>
      <c r="Q158" s="83"/>
      <c r="R158" s="83"/>
      <c r="S158" s="83"/>
      <c r="T158" s="83"/>
      <c r="U158" s="83"/>
      <c r="V158" s="103"/>
      <c r="W158" s="103"/>
      <c r="X158" s="103"/>
      <c r="Y158" s="102"/>
      <c r="Z158" s="102"/>
      <c r="AA158" s="90"/>
      <c r="AB158" s="100"/>
      <c r="AC158" s="90"/>
      <c r="AD158" s="100"/>
      <c r="AE158" s="100"/>
      <c r="AF158" s="91"/>
      <c r="AG158" s="91"/>
      <c r="AH158" s="101"/>
      <c r="AI158" s="45"/>
      <c r="AJ158" s="45"/>
      <c r="AK158" s="45"/>
      <c r="AL158" s="45"/>
      <c r="AM158" s="45"/>
      <c r="AN158" s="83"/>
      <c r="AO158" s="160"/>
      <c r="AP158" s="160"/>
      <c r="AQ158" s="94"/>
      <c r="AR158" s="45"/>
      <c r="AS158" s="102"/>
      <c r="AT158" s="102"/>
      <c r="AU158" s="95"/>
      <c r="AV158" s="95"/>
      <c r="AW158" s="159"/>
      <c r="AX158" s="159"/>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row>
    <row r="159" spans="1:83" ht="25.5" customHeight="1" x14ac:dyDescent="0.25">
      <c r="A159" s="45"/>
      <c r="B159" s="45"/>
      <c r="C159" s="45"/>
      <c r="D159" s="47"/>
      <c r="E159" s="158"/>
      <c r="F159" s="45"/>
      <c r="G159" s="130"/>
      <c r="H159" s="130"/>
      <c r="I159" s="83"/>
      <c r="J159" s="45"/>
      <c r="K159" s="130"/>
      <c r="L159" s="95"/>
      <c r="M159" s="95"/>
      <c r="N159" s="95"/>
      <c r="O159" s="103"/>
      <c r="P159" s="104"/>
      <c r="Q159" s="83"/>
      <c r="R159" s="83"/>
      <c r="S159" s="83"/>
      <c r="T159" s="83"/>
      <c r="U159" s="83"/>
      <c r="V159" s="103"/>
      <c r="W159" s="103"/>
      <c r="X159" s="103"/>
      <c r="Y159" s="102"/>
      <c r="Z159" s="102"/>
      <c r="AA159" s="90"/>
      <c r="AB159" s="100"/>
      <c r="AC159" s="90"/>
      <c r="AD159" s="100"/>
      <c r="AE159" s="100"/>
      <c r="AF159" s="91"/>
      <c r="AG159" s="91"/>
      <c r="AH159" s="101"/>
      <c r="AI159" s="45"/>
      <c r="AJ159" s="45"/>
      <c r="AK159" s="45"/>
      <c r="AL159" s="45"/>
      <c r="AM159" s="45"/>
      <c r="AN159" s="83"/>
      <c r="AO159" s="160"/>
      <c r="AP159" s="160"/>
      <c r="AQ159" s="94"/>
      <c r="AR159" s="45"/>
      <c r="AS159" s="102"/>
      <c r="AT159" s="102"/>
      <c r="AU159" s="95"/>
      <c r="AV159" s="95"/>
      <c r="AW159" s="159"/>
      <c r="AX159" s="159"/>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row>
    <row r="160" spans="1:83" ht="25.5" customHeight="1" x14ac:dyDescent="0.25">
      <c r="A160" s="45"/>
      <c r="B160" s="45"/>
      <c r="C160" s="45"/>
      <c r="D160" s="47"/>
      <c r="E160" s="158"/>
      <c r="F160" s="45"/>
      <c r="G160" s="130"/>
      <c r="H160" s="130"/>
      <c r="I160" s="83"/>
      <c r="J160" s="45"/>
      <c r="K160" s="130"/>
      <c r="L160" s="95"/>
      <c r="M160" s="95"/>
      <c r="N160" s="95"/>
      <c r="O160" s="103"/>
      <c r="P160" s="104"/>
      <c r="Q160" s="83"/>
      <c r="R160" s="83"/>
      <c r="S160" s="83"/>
      <c r="T160" s="83"/>
      <c r="U160" s="83"/>
      <c r="V160" s="103"/>
      <c r="W160" s="103"/>
      <c r="X160" s="103"/>
      <c r="Y160" s="102"/>
      <c r="Z160" s="102"/>
      <c r="AA160" s="90"/>
      <c r="AB160" s="100"/>
      <c r="AC160" s="90"/>
      <c r="AD160" s="100"/>
      <c r="AE160" s="100"/>
      <c r="AF160" s="91"/>
      <c r="AG160" s="91"/>
      <c r="AH160" s="101"/>
      <c r="AI160" s="45"/>
      <c r="AJ160" s="45"/>
      <c r="AK160" s="45"/>
      <c r="AL160" s="45"/>
      <c r="AM160" s="45"/>
      <c r="AN160" s="83"/>
      <c r="AO160" s="160"/>
      <c r="AP160" s="160"/>
      <c r="AQ160" s="94"/>
      <c r="AR160" s="45"/>
      <c r="AS160" s="102"/>
      <c r="AT160" s="102"/>
      <c r="AU160" s="95"/>
      <c r="AV160" s="95"/>
      <c r="AW160" s="159"/>
      <c r="AX160" s="159"/>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row>
    <row r="161" spans="1:83" ht="25.5" customHeight="1" x14ac:dyDescent="0.25">
      <c r="A161" s="45"/>
      <c r="B161" s="45"/>
      <c r="C161" s="45"/>
      <c r="D161" s="47"/>
      <c r="E161" s="158"/>
      <c r="F161" s="45"/>
      <c r="G161" s="130"/>
      <c r="H161" s="130"/>
      <c r="I161" s="83"/>
      <c r="J161" s="45"/>
      <c r="K161" s="130"/>
      <c r="L161" s="95"/>
      <c r="M161" s="95"/>
      <c r="N161" s="95"/>
      <c r="O161" s="103"/>
      <c r="P161" s="104"/>
      <c r="Q161" s="83"/>
      <c r="R161" s="83"/>
      <c r="S161" s="83"/>
      <c r="T161" s="83"/>
      <c r="U161" s="83"/>
      <c r="V161" s="103"/>
      <c r="W161" s="103"/>
      <c r="X161" s="103"/>
      <c r="Y161" s="102"/>
      <c r="Z161" s="102"/>
      <c r="AA161" s="90"/>
      <c r="AB161" s="100"/>
      <c r="AC161" s="90"/>
      <c r="AD161" s="100"/>
      <c r="AE161" s="100"/>
      <c r="AF161" s="91"/>
      <c r="AG161" s="91"/>
      <c r="AH161" s="101"/>
      <c r="AI161" s="45"/>
      <c r="AJ161" s="45"/>
      <c r="AK161" s="45"/>
      <c r="AL161" s="45"/>
      <c r="AM161" s="45"/>
      <c r="AN161" s="83"/>
      <c r="AO161" s="160"/>
      <c r="AP161" s="160"/>
      <c r="AQ161" s="94"/>
      <c r="AR161" s="45"/>
      <c r="AS161" s="102"/>
      <c r="AT161" s="102"/>
      <c r="AU161" s="95"/>
      <c r="AV161" s="95"/>
      <c r="AW161" s="159"/>
      <c r="AX161" s="159"/>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row>
    <row r="162" spans="1:83" ht="25.5" customHeight="1" x14ac:dyDescent="0.25">
      <c r="A162" s="45"/>
      <c r="B162" s="45"/>
      <c r="C162" s="45"/>
      <c r="D162" s="47"/>
      <c r="E162" s="158"/>
      <c r="F162" s="45"/>
      <c r="G162" s="130"/>
      <c r="H162" s="130"/>
      <c r="I162" s="83"/>
      <c r="J162" s="45"/>
      <c r="K162" s="130"/>
      <c r="L162" s="95"/>
      <c r="M162" s="95"/>
      <c r="N162" s="95"/>
      <c r="O162" s="103"/>
      <c r="P162" s="104"/>
      <c r="Q162" s="83"/>
      <c r="R162" s="83"/>
      <c r="S162" s="83"/>
      <c r="T162" s="83"/>
      <c r="U162" s="83"/>
      <c r="V162" s="103"/>
      <c r="W162" s="103"/>
      <c r="X162" s="103"/>
      <c r="Y162" s="102"/>
      <c r="Z162" s="102"/>
      <c r="AA162" s="90"/>
      <c r="AB162" s="100"/>
      <c r="AC162" s="90"/>
      <c r="AD162" s="100"/>
      <c r="AE162" s="100"/>
      <c r="AF162" s="91"/>
      <c r="AG162" s="91"/>
      <c r="AH162" s="101"/>
      <c r="AI162" s="45"/>
      <c r="AJ162" s="45"/>
      <c r="AK162" s="45"/>
      <c r="AL162" s="45"/>
      <c r="AM162" s="45"/>
      <c r="AN162" s="83"/>
      <c r="AO162" s="160"/>
      <c r="AP162" s="160"/>
      <c r="AQ162" s="94"/>
      <c r="AR162" s="45"/>
      <c r="AS162" s="102"/>
      <c r="AT162" s="102"/>
      <c r="AU162" s="95"/>
      <c r="AV162" s="95"/>
      <c r="AW162" s="159"/>
      <c r="AX162" s="159"/>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row>
    <row r="163" spans="1:83" ht="25.5" customHeight="1" x14ac:dyDescent="0.25">
      <c r="A163" s="45"/>
      <c r="B163" s="45"/>
      <c r="C163" s="45"/>
      <c r="D163" s="47"/>
      <c r="E163" s="158"/>
      <c r="F163" s="45"/>
      <c r="G163" s="130"/>
      <c r="H163" s="130"/>
      <c r="I163" s="83"/>
      <c r="J163" s="45"/>
      <c r="K163" s="130"/>
      <c r="L163" s="95"/>
      <c r="M163" s="95"/>
      <c r="N163" s="95"/>
      <c r="O163" s="103"/>
      <c r="P163" s="104"/>
      <c r="Q163" s="83"/>
      <c r="R163" s="83"/>
      <c r="S163" s="83"/>
      <c r="T163" s="83"/>
      <c r="U163" s="83"/>
      <c r="V163" s="103"/>
      <c r="W163" s="103"/>
      <c r="X163" s="103"/>
      <c r="Y163" s="102"/>
      <c r="Z163" s="102"/>
      <c r="AA163" s="90"/>
      <c r="AB163" s="100"/>
      <c r="AC163" s="90"/>
      <c r="AD163" s="100"/>
      <c r="AE163" s="100"/>
      <c r="AF163" s="91"/>
      <c r="AG163" s="91"/>
      <c r="AH163" s="101"/>
      <c r="AI163" s="45"/>
      <c r="AJ163" s="45"/>
      <c r="AK163" s="45"/>
      <c r="AL163" s="45"/>
      <c r="AM163" s="45"/>
      <c r="AN163" s="83"/>
      <c r="AO163" s="160"/>
      <c r="AP163" s="160"/>
      <c r="AQ163" s="94"/>
      <c r="AR163" s="45"/>
      <c r="AS163" s="102"/>
      <c r="AT163" s="102"/>
      <c r="AU163" s="95"/>
      <c r="AV163" s="95"/>
      <c r="AW163" s="159"/>
      <c r="AX163" s="159"/>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row>
    <row r="164" spans="1:83" ht="25.5" customHeight="1" x14ac:dyDescent="0.25">
      <c r="A164" s="45"/>
      <c r="B164" s="45"/>
      <c r="C164" s="45"/>
      <c r="D164" s="47"/>
      <c r="E164" s="158"/>
      <c r="F164" s="45"/>
      <c r="G164" s="130"/>
      <c r="H164" s="130"/>
      <c r="I164" s="83"/>
      <c r="J164" s="45"/>
      <c r="K164" s="130"/>
      <c r="L164" s="95"/>
      <c r="M164" s="95"/>
      <c r="N164" s="95"/>
      <c r="O164" s="103"/>
      <c r="P164" s="104"/>
      <c r="Q164" s="83"/>
      <c r="R164" s="83"/>
      <c r="S164" s="83"/>
      <c r="T164" s="83"/>
      <c r="U164" s="83"/>
      <c r="V164" s="103"/>
      <c r="W164" s="103"/>
      <c r="X164" s="103"/>
      <c r="Y164" s="102"/>
      <c r="Z164" s="102"/>
      <c r="AA164" s="90"/>
      <c r="AB164" s="100"/>
      <c r="AC164" s="90"/>
      <c r="AD164" s="100"/>
      <c r="AE164" s="100"/>
      <c r="AF164" s="91"/>
      <c r="AG164" s="91"/>
      <c r="AH164" s="101"/>
      <c r="AI164" s="45"/>
      <c r="AJ164" s="45"/>
      <c r="AK164" s="45"/>
      <c r="AL164" s="45"/>
      <c r="AM164" s="45"/>
      <c r="AN164" s="83"/>
      <c r="AO164" s="160"/>
      <c r="AP164" s="160"/>
      <c r="AQ164" s="94"/>
      <c r="AR164" s="45"/>
      <c r="AS164" s="102"/>
      <c r="AT164" s="102"/>
      <c r="AU164" s="95"/>
      <c r="AV164" s="95"/>
      <c r="AW164" s="159"/>
      <c r="AX164" s="159"/>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row>
    <row r="165" spans="1:83" ht="25.5" customHeight="1" x14ac:dyDescent="0.25">
      <c r="A165" s="45"/>
      <c r="B165" s="45"/>
      <c r="C165" s="45"/>
      <c r="D165" s="47"/>
      <c r="E165" s="158"/>
      <c r="F165" s="45"/>
      <c r="G165" s="130"/>
      <c r="H165" s="130"/>
      <c r="I165" s="83"/>
      <c r="J165" s="45"/>
      <c r="K165" s="130"/>
      <c r="L165" s="95"/>
      <c r="M165" s="95"/>
      <c r="N165" s="95"/>
      <c r="O165" s="103"/>
      <c r="P165" s="104"/>
      <c r="Q165" s="83"/>
      <c r="R165" s="83"/>
      <c r="S165" s="83"/>
      <c r="T165" s="83"/>
      <c r="U165" s="83"/>
      <c r="V165" s="103"/>
      <c r="W165" s="103"/>
      <c r="X165" s="103"/>
      <c r="Y165" s="102"/>
      <c r="Z165" s="102"/>
      <c r="AA165" s="90"/>
      <c r="AB165" s="100"/>
      <c r="AC165" s="90"/>
      <c r="AD165" s="100"/>
      <c r="AE165" s="100"/>
      <c r="AF165" s="91"/>
      <c r="AG165" s="91"/>
      <c r="AH165" s="101"/>
      <c r="AI165" s="45"/>
      <c r="AJ165" s="45"/>
      <c r="AK165" s="45"/>
      <c r="AL165" s="45"/>
      <c r="AM165" s="45"/>
      <c r="AN165" s="83"/>
      <c r="AO165" s="160"/>
      <c r="AP165" s="160"/>
      <c r="AQ165" s="94"/>
      <c r="AR165" s="45"/>
      <c r="AS165" s="102"/>
      <c r="AT165" s="102"/>
      <c r="AU165" s="95"/>
      <c r="AV165" s="95"/>
      <c r="AW165" s="159"/>
      <c r="AX165" s="159"/>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row>
    <row r="166" spans="1:83" ht="25.5" customHeight="1" x14ac:dyDescent="0.25">
      <c r="A166" s="45"/>
      <c r="B166" s="45"/>
      <c r="C166" s="45"/>
      <c r="D166" s="47"/>
      <c r="E166" s="158"/>
      <c r="F166" s="45"/>
      <c r="G166" s="130"/>
      <c r="H166" s="130"/>
      <c r="I166" s="83"/>
      <c r="J166" s="45"/>
      <c r="K166" s="130"/>
      <c r="L166" s="95"/>
      <c r="M166" s="95"/>
      <c r="N166" s="95"/>
      <c r="O166" s="103"/>
      <c r="P166" s="104"/>
      <c r="Q166" s="83"/>
      <c r="R166" s="83"/>
      <c r="S166" s="83"/>
      <c r="T166" s="83"/>
      <c r="U166" s="83"/>
      <c r="V166" s="103"/>
      <c r="W166" s="103"/>
      <c r="X166" s="103"/>
      <c r="Y166" s="102"/>
      <c r="Z166" s="102"/>
      <c r="AA166" s="90"/>
      <c r="AB166" s="100"/>
      <c r="AC166" s="90"/>
      <c r="AD166" s="100"/>
      <c r="AE166" s="100"/>
      <c r="AF166" s="91"/>
      <c r="AG166" s="91"/>
      <c r="AH166" s="101"/>
      <c r="AI166" s="45"/>
      <c r="AJ166" s="45"/>
      <c r="AK166" s="45"/>
      <c r="AL166" s="45"/>
      <c r="AM166" s="45"/>
      <c r="AN166" s="83"/>
      <c r="AO166" s="160"/>
      <c r="AP166" s="160"/>
      <c r="AQ166" s="94"/>
      <c r="AR166" s="45"/>
      <c r="AS166" s="102"/>
      <c r="AT166" s="102"/>
      <c r="AU166" s="95"/>
      <c r="AV166" s="95"/>
      <c r="AW166" s="159"/>
      <c r="AX166" s="159"/>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row>
    <row r="167" spans="1:83" ht="25.5" customHeight="1" x14ac:dyDescent="0.25">
      <c r="A167" s="45"/>
      <c r="B167" s="45"/>
      <c r="C167" s="45"/>
      <c r="D167" s="47"/>
      <c r="E167" s="158"/>
      <c r="F167" s="45"/>
      <c r="G167" s="130"/>
      <c r="H167" s="130"/>
      <c r="I167" s="83"/>
      <c r="J167" s="45"/>
      <c r="K167" s="130"/>
      <c r="L167" s="95"/>
      <c r="M167" s="95"/>
      <c r="N167" s="95"/>
      <c r="O167" s="103"/>
      <c r="P167" s="104"/>
      <c r="Q167" s="83"/>
      <c r="R167" s="83"/>
      <c r="S167" s="83"/>
      <c r="T167" s="83"/>
      <c r="U167" s="83"/>
      <c r="V167" s="103"/>
      <c r="W167" s="103"/>
      <c r="X167" s="103"/>
      <c r="Y167" s="102"/>
      <c r="Z167" s="102"/>
      <c r="AA167" s="90"/>
      <c r="AB167" s="100"/>
      <c r="AC167" s="90"/>
      <c r="AD167" s="100"/>
      <c r="AE167" s="100"/>
      <c r="AF167" s="91"/>
      <c r="AG167" s="91"/>
      <c r="AH167" s="101"/>
      <c r="AI167" s="45"/>
      <c r="AJ167" s="45"/>
      <c r="AK167" s="45"/>
      <c r="AL167" s="45"/>
      <c r="AM167" s="45"/>
      <c r="AN167" s="83"/>
      <c r="AO167" s="160"/>
      <c r="AP167" s="160"/>
      <c r="AQ167" s="94"/>
      <c r="AR167" s="45"/>
      <c r="AS167" s="102"/>
      <c r="AT167" s="102"/>
      <c r="AU167" s="95"/>
      <c r="AV167" s="95"/>
      <c r="AW167" s="159"/>
      <c r="AX167" s="159"/>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row>
    <row r="168" spans="1:83" ht="25.5" customHeight="1" x14ac:dyDescent="0.25">
      <c r="A168" s="45"/>
      <c r="B168" s="45"/>
      <c r="C168" s="45"/>
      <c r="D168" s="47"/>
      <c r="E168" s="158"/>
      <c r="F168" s="45"/>
      <c r="G168" s="130"/>
      <c r="H168" s="130"/>
      <c r="I168" s="83"/>
      <c r="J168" s="45"/>
      <c r="K168" s="130"/>
      <c r="L168" s="95"/>
      <c r="M168" s="95"/>
      <c r="N168" s="95"/>
      <c r="O168" s="103"/>
      <c r="P168" s="104"/>
      <c r="Q168" s="83"/>
      <c r="R168" s="83"/>
      <c r="S168" s="83"/>
      <c r="T168" s="83"/>
      <c r="U168" s="83"/>
      <c r="V168" s="103"/>
      <c r="W168" s="103"/>
      <c r="X168" s="103"/>
      <c r="Y168" s="102"/>
      <c r="Z168" s="102"/>
      <c r="AA168" s="90"/>
      <c r="AB168" s="100"/>
      <c r="AC168" s="90"/>
      <c r="AD168" s="100"/>
      <c r="AE168" s="100"/>
      <c r="AF168" s="91"/>
      <c r="AG168" s="91"/>
      <c r="AH168" s="101"/>
      <c r="AI168" s="45"/>
      <c r="AJ168" s="45"/>
      <c r="AK168" s="45"/>
      <c r="AL168" s="45"/>
      <c r="AM168" s="45"/>
      <c r="AN168" s="83"/>
      <c r="AO168" s="160"/>
      <c r="AP168" s="160"/>
      <c r="AQ168" s="94"/>
      <c r="AR168" s="45"/>
      <c r="AS168" s="102"/>
      <c r="AT168" s="102"/>
      <c r="AU168" s="95"/>
      <c r="AV168" s="95"/>
      <c r="AW168" s="159"/>
      <c r="AX168" s="159"/>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row>
    <row r="169" spans="1:83" ht="25.5" customHeight="1" x14ac:dyDescent="0.25">
      <c r="A169" s="45"/>
      <c r="B169" s="45"/>
      <c r="C169" s="45"/>
      <c r="D169" s="47"/>
      <c r="E169" s="158"/>
      <c r="F169" s="45"/>
      <c r="G169" s="130"/>
      <c r="H169" s="130"/>
      <c r="I169" s="83"/>
      <c r="J169" s="45"/>
      <c r="K169" s="130"/>
      <c r="L169" s="95"/>
      <c r="M169" s="95"/>
      <c r="N169" s="95"/>
      <c r="O169" s="103"/>
      <c r="P169" s="104"/>
      <c r="Q169" s="83"/>
      <c r="R169" s="83"/>
      <c r="S169" s="83"/>
      <c r="T169" s="83"/>
      <c r="U169" s="83"/>
      <c r="V169" s="103"/>
      <c r="W169" s="103"/>
      <c r="X169" s="103"/>
      <c r="Y169" s="102"/>
      <c r="Z169" s="102"/>
      <c r="AA169" s="90"/>
      <c r="AB169" s="100"/>
      <c r="AC169" s="90"/>
      <c r="AD169" s="100"/>
      <c r="AE169" s="100"/>
      <c r="AF169" s="91"/>
      <c r="AG169" s="91"/>
      <c r="AH169" s="101"/>
      <c r="AI169" s="45"/>
      <c r="AJ169" s="45"/>
      <c r="AK169" s="45"/>
      <c r="AL169" s="45"/>
      <c r="AM169" s="45"/>
      <c r="AN169" s="83"/>
      <c r="AO169" s="160"/>
      <c r="AP169" s="160"/>
      <c r="AQ169" s="94"/>
      <c r="AR169" s="45"/>
      <c r="AS169" s="102"/>
      <c r="AT169" s="102"/>
      <c r="AU169" s="95"/>
      <c r="AV169" s="95"/>
      <c r="AW169" s="159"/>
      <c r="AX169" s="159"/>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row>
    <row r="170" spans="1:83" ht="25.5" customHeight="1" x14ac:dyDescent="0.25">
      <c r="A170" s="45"/>
      <c r="B170" s="45"/>
      <c r="C170" s="45"/>
      <c r="D170" s="47"/>
      <c r="E170" s="158"/>
      <c r="F170" s="45"/>
      <c r="G170" s="130"/>
      <c r="H170" s="130"/>
      <c r="I170" s="83"/>
      <c r="J170" s="45"/>
      <c r="K170" s="130"/>
      <c r="L170" s="95"/>
      <c r="M170" s="95"/>
      <c r="N170" s="95"/>
      <c r="O170" s="103"/>
      <c r="P170" s="104"/>
      <c r="Q170" s="83"/>
      <c r="R170" s="83"/>
      <c r="S170" s="83"/>
      <c r="T170" s="83"/>
      <c r="U170" s="83"/>
      <c r="V170" s="103"/>
      <c r="W170" s="103"/>
      <c r="X170" s="103"/>
      <c r="Y170" s="102"/>
      <c r="Z170" s="102"/>
      <c r="AA170" s="90"/>
      <c r="AB170" s="100"/>
      <c r="AC170" s="90"/>
      <c r="AD170" s="100"/>
      <c r="AE170" s="100"/>
      <c r="AF170" s="91"/>
      <c r="AG170" s="91"/>
      <c r="AH170" s="101"/>
      <c r="AI170" s="45"/>
      <c r="AJ170" s="45"/>
      <c r="AK170" s="45"/>
      <c r="AL170" s="45"/>
      <c r="AM170" s="45"/>
      <c r="AN170" s="83"/>
      <c r="AO170" s="160"/>
      <c r="AP170" s="160"/>
      <c r="AQ170" s="94"/>
      <c r="AR170" s="45"/>
      <c r="AS170" s="102"/>
      <c r="AT170" s="102"/>
      <c r="AU170" s="95"/>
      <c r="AV170" s="95"/>
      <c r="AW170" s="159"/>
      <c r="AX170" s="159"/>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row>
    <row r="171" spans="1:83" ht="25.5" customHeight="1" x14ac:dyDescent="0.25">
      <c r="A171" s="45"/>
      <c r="B171" s="45"/>
      <c r="C171" s="45"/>
      <c r="D171" s="47"/>
      <c r="E171" s="158"/>
      <c r="F171" s="45"/>
      <c r="G171" s="130"/>
      <c r="H171" s="130"/>
      <c r="I171" s="83"/>
      <c r="J171" s="45"/>
      <c r="K171" s="130"/>
      <c r="L171" s="95"/>
      <c r="M171" s="95"/>
      <c r="N171" s="95"/>
      <c r="O171" s="103"/>
      <c r="P171" s="104"/>
      <c r="Q171" s="83"/>
      <c r="R171" s="83"/>
      <c r="S171" s="83"/>
      <c r="T171" s="83"/>
      <c r="U171" s="83"/>
      <c r="V171" s="103"/>
      <c r="W171" s="103"/>
      <c r="X171" s="103"/>
      <c r="Y171" s="102"/>
      <c r="Z171" s="102"/>
      <c r="AA171" s="90"/>
      <c r="AB171" s="100"/>
      <c r="AC171" s="90"/>
      <c r="AD171" s="100"/>
      <c r="AE171" s="100"/>
      <c r="AF171" s="91"/>
      <c r="AG171" s="91"/>
      <c r="AH171" s="101"/>
      <c r="AI171" s="45"/>
      <c r="AJ171" s="45"/>
      <c r="AK171" s="45"/>
      <c r="AL171" s="45"/>
      <c r="AM171" s="45"/>
      <c r="AN171" s="83"/>
      <c r="AO171" s="160"/>
      <c r="AP171" s="160"/>
      <c r="AQ171" s="94"/>
      <c r="AR171" s="45"/>
      <c r="AS171" s="102"/>
      <c r="AT171" s="102"/>
      <c r="AU171" s="95"/>
      <c r="AV171" s="95"/>
      <c r="AW171" s="159"/>
      <c r="AX171" s="159"/>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row>
    <row r="172" spans="1:83" ht="25.5" customHeight="1" x14ac:dyDescent="0.25">
      <c r="A172" s="45"/>
      <c r="B172" s="45"/>
      <c r="C172" s="45"/>
      <c r="D172" s="47"/>
      <c r="E172" s="158"/>
      <c r="F172" s="45"/>
      <c r="G172" s="130"/>
      <c r="H172" s="130"/>
      <c r="I172" s="83"/>
      <c r="J172" s="45"/>
      <c r="K172" s="130"/>
      <c r="L172" s="95"/>
      <c r="M172" s="95"/>
      <c r="N172" s="95"/>
      <c r="O172" s="103"/>
      <c r="P172" s="104"/>
      <c r="Q172" s="83"/>
      <c r="R172" s="83"/>
      <c r="S172" s="83"/>
      <c r="T172" s="83"/>
      <c r="U172" s="83"/>
      <c r="V172" s="103"/>
      <c r="W172" s="103"/>
      <c r="X172" s="103"/>
      <c r="Y172" s="102"/>
      <c r="Z172" s="102"/>
      <c r="AA172" s="90"/>
      <c r="AB172" s="100"/>
      <c r="AC172" s="90"/>
      <c r="AD172" s="100"/>
      <c r="AE172" s="100"/>
      <c r="AF172" s="91"/>
      <c r="AG172" s="91"/>
      <c r="AH172" s="101"/>
      <c r="AI172" s="45"/>
      <c r="AJ172" s="45"/>
      <c r="AK172" s="45"/>
      <c r="AL172" s="45"/>
      <c r="AM172" s="45"/>
      <c r="AN172" s="83"/>
      <c r="AO172" s="160"/>
      <c r="AP172" s="160"/>
      <c r="AQ172" s="94"/>
      <c r="AR172" s="45"/>
      <c r="AS172" s="102"/>
      <c r="AT172" s="102"/>
      <c r="AU172" s="95"/>
      <c r="AV172" s="95"/>
      <c r="AW172" s="159"/>
      <c r="AX172" s="159"/>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row>
    <row r="173" spans="1:83" ht="25.5" customHeight="1" x14ac:dyDescent="0.25">
      <c r="A173" s="45"/>
      <c r="B173" s="45"/>
      <c r="C173" s="45"/>
      <c r="D173" s="47"/>
      <c r="E173" s="158"/>
      <c r="F173" s="45"/>
      <c r="G173" s="130"/>
      <c r="H173" s="130"/>
      <c r="I173" s="83"/>
      <c r="J173" s="45"/>
      <c r="K173" s="130"/>
      <c r="L173" s="95"/>
      <c r="M173" s="95"/>
      <c r="N173" s="95"/>
      <c r="O173" s="103"/>
      <c r="P173" s="104"/>
      <c r="Q173" s="83"/>
      <c r="R173" s="83"/>
      <c r="S173" s="83"/>
      <c r="T173" s="83"/>
      <c r="U173" s="83"/>
      <c r="V173" s="103"/>
      <c r="W173" s="103"/>
      <c r="X173" s="103"/>
      <c r="Y173" s="102"/>
      <c r="Z173" s="102"/>
      <c r="AA173" s="90"/>
      <c r="AB173" s="100"/>
      <c r="AC173" s="90"/>
      <c r="AD173" s="100"/>
      <c r="AE173" s="100"/>
      <c r="AF173" s="91"/>
      <c r="AG173" s="91"/>
      <c r="AH173" s="101"/>
      <c r="AI173" s="45"/>
      <c r="AJ173" s="45"/>
      <c r="AK173" s="45"/>
      <c r="AL173" s="45"/>
      <c r="AM173" s="45"/>
      <c r="AN173" s="83"/>
      <c r="AO173" s="160"/>
      <c r="AP173" s="160"/>
      <c r="AQ173" s="94"/>
      <c r="AR173" s="45"/>
      <c r="AS173" s="102"/>
      <c r="AT173" s="102"/>
      <c r="AU173" s="95"/>
      <c r="AV173" s="95"/>
      <c r="AW173" s="159"/>
      <c r="AX173" s="159"/>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row>
    <row r="174" spans="1:83" ht="25.5" customHeight="1" x14ac:dyDescent="0.25">
      <c r="A174" s="45"/>
      <c r="B174" s="45"/>
      <c r="C174" s="45"/>
      <c r="D174" s="47"/>
      <c r="E174" s="158"/>
      <c r="F174" s="45"/>
      <c r="G174" s="130"/>
      <c r="H174" s="130"/>
      <c r="I174" s="83"/>
      <c r="J174" s="45"/>
      <c r="K174" s="130"/>
      <c r="L174" s="95"/>
      <c r="M174" s="95"/>
      <c r="N174" s="95"/>
      <c r="O174" s="103"/>
      <c r="P174" s="104"/>
      <c r="Q174" s="83"/>
      <c r="R174" s="83"/>
      <c r="S174" s="83"/>
      <c r="T174" s="83"/>
      <c r="U174" s="83"/>
      <c r="V174" s="103"/>
      <c r="W174" s="103"/>
      <c r="X174" s="103"/>
      <c r="Y174" s="102"/>
      <c r="Z174" s="102"/>
      <c r="AA174" s="90"/>
      <c r="AB174" s="100"/>
      <c r="AC174" s="90"/>
      <c r="AD174" s="100"/>
      <c r="AE174" s="100"/>
      <c r="AF174" s="91"/>
      <c r="AG174" s="91"/>
      <c r="AH174" s="101"/>
      <c r="AI174" s="45"/>
      <c r="AJ174" s="45"/>
      <c r="AK174" s="45"/>
      <c r="AL174" s="45"/>
      <c r="AM174" s="45"/>
      <c r="AN174" s="83"/>
      <c r="AO174" s="160"/>
      <c r="AP174" s="160"/>
      <c r="AQ174" s="94"/>
      <c r="AR174" s="45"/>
      <c r="AS174" s="102"/>
      <c r="AT174" s="102"/>
      <c r="AU174" s="95"/>
      <c r="AV174" s="95"/>
      <c r="AW174" s="159"/>
      <c r="AX174" s="159"/>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row>
    <row r="175" spans="1:83" ht="25.5" customHeight="1" x14ac:dyDescent="0.25">
      <c r="A175" s="45"/>
      <c r="B175" s="45"/>
      <c r="C175" s="45"/>
      <c r="D175" s="47"/>
      <c r="E175" s="158"/>
      <c r="F175" s="45"/>
      <c r="G175" s="130"/>
      <c r="H175" s="130"/>
      <c r="I175" s="83"/>
      <c r="J175" s="45"/>
      <c r="K175" s="130"/>
      <c r="L175" s="95"/>
      <c r="M175" s="95"/>
      <c r="N175" s="95"/>
      <c r="O175" s="103"/>
      <c r="P175" s="104"/>
      <c r="Q175" s="83"/>
      <c r="R175" s="83"/>
      <c r="S175" s="83"/>
      <c r="T175" s="83"/>
      <c r="U175" s="83"/>
      <c r="V175" s="103"/>
      <c r="W175" s="103"/>
      <c r="X175" s="103"/>
      <c r="Y175" s="102"/>
      <c r="Z175" s="102"/>
      <c r="AA175" s="90"/>
      <c r="AB175" s="100"/>
      <c r="AC175" s="90"/>
      <c r="AD175" s="100"/>
      <c r="AE175" s="100"/>
      <c r="AF175" s="91"/>
      <c r="AG175" s="91"/>
      <c r="AH175" s="101"/>
      <c r="AI175" s="45"/>
      <c r="AJ175" s="45"/>
      <c r="AK175" s="45"/>
      <c r="AL175" s="45"/>
      <c r="AM175" s="45"/>
      <c r="AN175" s="83"/>
      <c r="AO175" s="160"/>
      <c r="AP175" s="160"/>
      <c r="AQ175" s="94"/>
      <c r="AR175" s="45"/>
      <c r="AS175" s="102"/>
      <c r="AT175" s="102"/>
      <c r="AU175" s="95"/>
      <c r="AV175" s="95"/>
      <c r="AW175" s="159"/>
      <c r="AX175" s="159"/>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row>
    <row r="176" spans="1:83" ht="25.5" customHeight="1" x14ac:dyDescent="0.25">
      <c r="A176" s="45"/>
      <c r="B176" s="45"/>
      <c r="C176" s="45"/>
      <c r="D176" s="47"/>
      <c r="E176" s="158"/>
      <c r="F176" s="45"/>
      <c r="G176" s="130"/>
      <c r="H176" s="130"/>
      <c r="I176" s="83"/>
      <c r="J176" s="45"/>
      <c r="K176" s="130"/>
      <c r="L176" s="95"/>
      <c r="M176" s="95"/>
      <c r="N176" s="95"/>
      <c r="O176" s="103"/>
      <c r="P176" s="104"/>
      <c r="Q176" s="83"/>
      <c r="R176" s="83"/>
      <c r="S176" s="83"/>
      <c r="T176" s="83"/>
      <c r="U176" s="83"/>
      <c r="V176" s="103"/>
      <c r="W176" s="103"/>
      <c r="X176" s="103"/>
      <c r="Y176" s="102"/>
      <c r="Z176" s="102"/>
      <c r="AA176" s="90"/>
      <c r="AB176" s="100"/>
      <c r="AC176" s="90"/>
      <c r="AD176" s="100"/>
      <c r="AE176" s="100"/>
      <c r="AF176" s="91"/>
      <c r="AG176" s="91"/>
      <c r="AH176" s="101"/>
      <c r="AI176" s="45"/>
      <c r="AJ176" s="45"/>
      <c r="AK176" s="45"/>
      <c r="AL176" s="45"/>
      <c r="AM176" s="45"/>
      <c r="AN176" s="83"/>
      <c r="AO176" s="160"/>
      <c r="AP176" s="160"/>
      <c r="AQ176" s="94"/>
      <c r="AR176" s="45"/>
      <c r="AS176" s="102"/>
      <c r="AT176" s="102"/>
      <c r="AU176" s="95"/>
      <c r="AV176" s="95"/>
      <c r="AW176" s="159"/>
      <c r="AX176" s="159"/>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row>
    <row r="177" spans="1:83" ht="25.5" customHeight="1" x14ac:dyDescent="0.25">
      <c r="A177" s="45"/>
      <c r="B177" s="45"/>
      <c r="C177" s="45"/>
      <c r="D177" s="47"/>
      <c r="E177" s="158"/>
      <c r="F177" s="45"/>
      <c r="G177" s="130"/>
      <c r="H177" s="130"/>
      <c r="I177" s="83"/>
      <c r="J177" s="45"/>
      <c r="K177" s="130"/>
      <c r="L177" s="95"/>
      <c r="M177" s="95"/>
      <c r="N177" s="95"/>
      <c r="O177" s="103"/>
      <c r="P177" s="104"/>
      <c r="Q177" s="83"/>
      <c r="R177" s="83"/>
      <c r="S177" s="83"/>
      <c r="T177" s="83"/>
      <c r="U177" s="83"/>
      <c r="V177" s="103"/>
      <c r="W177" s="103"/>
      <c r="X177" s="103"/>
      <c r="Y177" s="102"/>
      <c r="Z177" s="102"/>
      <c r="AA177" s="90"/>
      <c r="AB177" s="100"/>
      <c r="AC177" s="90"/>
      <c r="AD177" s="100"/>
      <c r="AE177" s="100"/>
      <c r="AF177" s="91"/>
      <c r="AG177" s="91"/>
      <c r="AH177" s="101"/>
      <c r="AI177" s="45"/>
      <c r="AJ177" s="45"/>
      <c r="AK177" s="45"/>
      <c r="AL177" s="45"/>
      <c r="AM177" s="45"/>
      <c r="AN177" s="83"/>
      <c r="AO177" s="160"/>
      <c r="AP177" s="160"/>
      <c r="AQ177" s="94"/>
      <c r="AR177" s="45"/>
      <c r="AS177" s="102"/>
      <c r="AT177" s="102"/>
      <c r="AU177" s="95"/>
      <c r="AV177" s="95"/>
      <c r="AW177" s="159"/>
      <c r="AX177" s="159"/>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row>
    <row r="178" spans="1:83" ht="25.5" customHeight="1" x14ac:dyDescent="0.25">
      <c r="A178" s="45"/>
      <c r="B178" s="45"/>
      <c r="C178" s="45"/>
      <c r="D178" s="47"/>
      <c r="E178" s="158"/>
      <c r="F178" s="45"/>
      <c r="G178" s="130"/>
      <c r="H178" s="130"/>
      <c r="I178" s="83"/>
      <c r="J178" s="45"/>
      <c r="K178" s="130"/>
      <c r="L178" s="95"/>
      <c r="M178" s="95"/>
      <c r="N178" s="95"/>
      <c r="O178" s="103"/>
      <c r="P178" s="104"/>
      <c r="Q178" s="83"/>
      <c r="R178" s="83"/>
      <c r="S178" s="83"/>
      <c r="T178" s="83"/>
      <c r="U178" s="83"/>
      <c r="V178" s="103"/>
      <c r="W178" s="103"/>
      <c r="X178" s="103"/>
      <c r="Y178" s="102"/>
      <c r="Z178" s="102"/>
      <c r="AA178" s="90"/>
      <c r="AB178" s="100"/>
      <c r="AC178" s="90"/>
      <c r="AD178" s="100"/>
      <c r="AE178" s="100"/>
      <c r="AF178" s="91"/>
      <c r="AG178" s="91"/>
      <c r="AH178" s="101"/>
      <c r="AI178" s="45"/>
      <c r="AJ178" s="45"/>
      <c r="AK178" s="45"/>
      <c r="AL178" s="45"/>
      <c r="AM178" s="45"/>
      <c r="AN178" s="83"/>
      <c r="AO178" s="160"/>
      <c r="AP178" s="160"/>
      <c r="AQ178" s="94"/>
      <c r="AR178" s="45"/>
      <c r="AS178" s="102"/>
      <c r="AT178" s="102"/>
      <c r="AU178" s="95"/>
      <c r="AV178" s="95"/>
      <c r="AW178" s="159"/>
      <c r="AX178" s="159"/>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row>
    <row r="179" spans="1:83" ht="25.5" customHeight="1" x14ac:dyDescent="0.25">
      <c r="A179" s="45"/>
      <c r="B179" s="45"/>
      <c r="C179" s="45"/>
      <c r="D179" s="47"/>
      <c r="E179" s="158"/>
      <c r="F179" s="45"/>
      <c r="G179" s="130"/>
      <c r="H179" s="130"/>
      <c r="I179" s="83"/>
      <c r="J179" s="45"/>
      <c r="K179" s="130"/>
      <c r="L179" s="95"/>
      <c r="M179" s="95"/>
      <c r="N179" s="95"/>
      <c r="O179" s="103"/>
      <c r="P179" s="104"/>
      <c r="Q179" s="83"/>
      <c r="R179" s="83"/>
      <c r="S179" s="83"/>
      <c r="T179" s="83"/>
      <c r="U179" s="83"/>
      <c r="V179" s="103"/>
      <c r="W179" s="103"/>
      <c r="X179" s="103"/>
      <c r="Y179" s="102"/>
      <c r="Z179" s="102"/>
      <c r="AA179" s="90"/>
      <c r="AB179" s="100"/>
      <c r="AC179" s="90"/>
      <c r="AD179" s="100"/>
      <c r="AE179" s="100"/>
      <c r="AF179" s="91"/>
      <c r="AG179" s="91"/>
      <c r="AH179" s="101"/>
      <c r="AI179" s="45"/>
      <c r="AJ179" s="45"/>
      <c r="AK179" s="45"/>
      <c r="AL179" s="45"/>
      <c r="AM179" s="45"/>
      <c r="AN179" s="83"/>
      <c r="AO179" s="160"/>
      <c r="AP179" s="160"/>
      <c r="AQ179" s="94"/>
      <c r="AR179" s="45"/>
      <c r="AS179" s="102"/>
      <c r="AT179" s="102"/>
      <c r="AU179" s="95"/>
      <c r="AV179" s="95"/>
      <c r="AW179" s="159"/>
      <c r="AX179" s="159"/>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row>
    <row r="180" spans="1:83" ht="25.5" customHeight="1" x14ac:dyDescent="0.25">
      <c r="A180" s="45"/>
      <c r="B180" s="45"/>
      <c r="C180" s="45"/>
      <c r="D180" s="47"/>
      <c r="E180" s="158"/>
      <c r="F180" s="45"/>
      <c r="G180" s="130"/>
      <c r="H180" s="130"/>
      <c r="I180" s="83"/>
      <c r="J180" s="45"/>
      <c r="K180" s="130"/>
      <c r="L180" s="95"/>
      <c r="M180" s="95"/>
      <c r="N180" s="95"/>
      <c r="O180" s="103"/>
      <c r="P180" s="104"/>
      <c r="Q180" s="83"/>
      <c r="R180" s="83"/>
      <c r="S180" s="83"/>
      <c r="T180" s="83"/>
      <c r="U180" s="83"/>
      <c r="V180" s="103"/>
      <c r="W180" s="103"/>
      <c r="X180" s="103"/>
      <c r="Y180" s="102"/>
      <c r="Z180" s="102"/>
      <c r="AA180" s="90"/>
      <c r="AB180" s="100"/>
      <c r="AC180" s="90"/>
      <c r="AD180" s="100"/>
      <c r="AE180" s="100"/>
      <c r="AF180" s="91"/>
      <c r="AG180" s="91"/>
      <c r="AH180" s="101"/>
      <c r="AI180" s="45"/>
      <c r="AJ180" s="45"/>
      <c r="AK180" s="45"/>
      <c r="AL180" s="45"/>
      <c r="AM180" s="45"/>
      <c r="AN180" s="83"/>
      <c r="AO180" s="160"/>
      <c r="AP180" s="160"/>
      <c r="AQ180" s="94"/>
      <c r="AR180" s="45"/>
      <c r="AS180" s="102"/>
      <c r="AT180" s="102"/>
      <c r="AU180" s="95"/>
      <c r="AV180" s="95"/>
      <c r="AW180" s="159"/>
      <c r="AX180" s="159"/>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row>
    <row r="181" spans="1:83" ht="25.5" customHeight="1" x14ac:dyDescent="0.25">
      <c r="A181" s="45"/>
      <c r="B181" s="45"/>
      <c r="C181" s="45"/>
      <c r="D181" s="47"/>
      <c r="E181" s="158"/>
      <c r="F181" s="45"/>
      <c r="G181" s="130"/>
      <c r="H181" s="130"/>
      <c r="I181" s="83"/>
      <c r="J181" s="45"/>
      <c r="K181" s="130"/>
      <c r="L181" s="95"/>
      <c r="M181" s="95"/>
      <c r="N181" s="95"/>
      <c r="O181" s="103"/>
      <c r="P181" s="104"/>
      <c r="Q181" s="83"/>
      <c r="R181" s="83"/>
      <c r="S181" s="83"/>
      <c r="T181" s="83"/>
      <c r="U181" s="83"/>
      <c r="V181" s="103"/>
      <c r="W181" s="103"/>
      <c r="X181" s="103"/>
      <c r="Y181" s="102"/>
      <c r="Z181" s="102"/>
      <c r="AA181" s="90"/>
      <c r="AB181" s="100"/>
      <c r="AC181" s="90"/>
      <c r="AD181" s="100"/>
      <c r="AE181" s="100"/>
      <c r="AF181" s="91"/>
      <c r="AG181" s="91"/>
      <c r="AH181" s="101"/>
      <c r="AI181" s="45"/>
      <c r="AJ181" s="45"/>
      <c r="AK181" s="45"/>
      <c r="AL181" s="45"/>
      <c r="AM181" s="45"/>
      <c r="AN181" s="83"/>
      <c r="AO181" s="160"/>
      <c r="AP181" s="160"/>
      <c r="AQ181" s="94"/>
      <c r="AR181" s="45"/>
      <c r="AS181" s="102"/>
      <c r="AT181" s="102"/>
      <c r="AU181" s="95"/>
      <c r="AV181" s="95"/>
      <c r="AW181" s="159"/>
      <c r="AX181" s="159"/>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row>
    <row r="182" spans="1:83" ht="25.5" customHeight="1" x14ac:dyDescent="0.25">
      <c r="A182" s="45"/>
      <c r="B182" s="45"/>
      <c r="C182" s="45"/>
      <c r="D182" s="47"/>
      <c r="E182" s="158"/>
      <c r="F182" s="45"/>
      <c r="G182" s="130"/>
      <c r="H182" s="130"/>
      <c r="I182" s="83"/>
      <c r="J182" s="45"/>
      <c r="K182" s="130"/>
      <c r="L182" s="95"/>
      <c r="M182" s="95"/>
      <c r="N182" s="95"/>
      <c r="O182" s="103"/>
      <c r="P182" s="104"/>
      <c r="Q182" s="83"/>
      <c r="R182" s="83"/>
      <c r="S182" s="83"/>
      <c r="T182" s="83"/>
      <c r="U182" s="83"/>
      <c r="V182" s="103"/>
      <c r="W182" s="103"/>
      <c r="X182" s="103"/>
      <c r="Y182" s="102"/>
      <c r="Z182" s="102"/>
      <c r="AA182" s="90"/>
      <c r="AB182" s="100"/>
      <c r="AC182" s="90"/>
      <c r="AD182" s="100"/>
      <c r="AE182" s="100"/>
      <c r="AF182" s="91"/>
      <c r="AG182" s="91"/>
      <c r="AH182" s="101"/>
      <c r="AI182" s="45"/>
      <c r="AJ182" s="45"/>
      <c r="AK182" s="45"/>
      <c r="AL182" s="45"/>
      <c r="AM182" s="45"/>
      <c r="AN182" s="83"/>
      <c r="AO182" s="160"/>
      <c r="AP182" s="160"/>
      <c r="AQ182" s="94"/>
      <c r="AR182" s="45"/>
      <c r="AS182" s="102"/>
      <c r="AT182" s="102"/>
      <c r="AU182" s="95"/>
      <c r="AV182" s="95"/>
      <c r="AW182" s="159"/>
      <c r="AX182" s="159"/>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row>
    <row r="183" spans="1:83" ht="25.5" customHeight="1" x14ac:dyDescent="0.25">
      <c r="A183" s="45"/>
      <c r="B183" s="45"/>
      <c r="C183" s="45"/>
      <c r="D183" s="47"/>
      <c r="E183" s="158"/>
      <c r="F183" s="45"/>
      <c r="G183" s="130"/>
      <c r="H183" s="130"/>
      <c r="I183" s="83"/>
      <c r="J183" s="45"/>
      <c r="K183" s="130"/>
      <c r="L183" s="95"/>
      <c r="M183" s="95"/>
      <c r="N183" s="95"/>
      <c r="O183" s="103"/>
      <c r="P183" s="104"/>
      <c r="Q183" s="83"/>
      <c r="R183" s="83"/>
      <c r="S183" s="83"/>
      <c r="T183" s="83"/>
      <c r="U183" s="83"/>
      <c r="V183" s="103"/>
      <c r="W183" s="103"/>
      <c r="X183" s="103"/>
      <c r="Y183" s="102"/>
      <c r="Z183" s="102"/>
      <c r="AA183" s="90"/>
      <c r="AB183" s="100"/>
      <c r="AC183" s="90"/>
      <c r="AD183" s="100"/>
      <c r="AE183" s="100"/>
      <c r="AF183" s="91"/>
      <c r="AG183" s="91"/>
      <c r="AH183" s="101"/>
      <c r="AI183" s="45"/>
      <c r="AJ183" s="45"/>
      <c r="AK183" s="45"/>
      <c r="AL183" s="45"/>
      <c r="AM183" s="45"/>
      <c r="AN183" s="83"/>
      <c r="AO183" s="160"/>
      <c r="AP183" s="160"/>
      <c r="AQ183" s="94"/>
      <c r="AR183" s="45"/>
      <c r="AS183" s="102"/>
      <c r="AT183" s="102"/>
      <c r="AU183" s="95"/>
      <c r="AV183" s="95"/>
      <c r="AW183" s="159"/>
      <c r="AX183" s="159"/>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row>
    <row r="184" spans="1:83" ht="25.5" customHeight="1" x14ac:dyDescent="0.25">
      <c r="A184" s="45"/>
      <c r="B184" s="45"/>
      <c r="C184" s="45"/>
      <c r="D184" s="47"/>
      <c r="E184" s="158"/>
      <c r="F184" s="45"/>
      <c r="G184" s="130"/>
      <c r="H184" s="130"/>
      <c r="I184" s="83"/>
      <c r="J184" s="45"/>
      <c r="K184" s="130"/>
      <c r="L184" s="95"/>
      <c r="M184" s="95"/>
      <c r="N184" s="95"/>
      <c r="O184" s="103"/>
      <c r="P184" s="104"/>
      <c r="Q184" s="83"/>
      <c r="R184" s="83"/>
      <c r="S184" s="83"/>
      <c r="T184" s="83"/>
      <c r="U184" s="83"/>
      <c r="V184" s="103"/>
      <c r="W184" s="103"/>
      <c r="X184" s="103"/>
      <c r="Y184" s="102"/>
      <c r="Z184" s="102"/>
      <c r="AA184" s="90"/>
      <c r="AB184" s="100"/>
      <c r="AC184" s="90"/>
      <c r="AD184" s="100"/>
      <c r="AE184" s="100"/>
      <c r="AF184" s="91"/>
      <c r="AG184" s="91"/>
      <c r="AH184" s="101"/>
      <c r="AI184" s="45"/>
      <c r="AJ184" s="45"/>
      <c r="AK184" s="45"/>
      <c r="AL184" s="45"/>
      <c r="AM184" s="45"/>
      <c r="AN184" s="83"/>
      <c r="AO184" s="160"/>
      <c r="AP184" s="160"/>
      <c r="AQ184" s="94"/>
      <c r="AR184" s="45"/>
      <c r="AS184" s="102"/>
      <c r="AT184" s="102"/>
      <c r="AU184" s="95"/>
      <c r="AV184" s="95"/>
      <c r="AW184" s="159"/>
      <c r="AX184" s="159"/>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row>
    <row r="185" spans="1:83" ht="25.5" customHeight="1" x14ac:dyDescent="0.25">
      <c r="A185" s="45"/>
      <c r="B185" s="45"/>
      <c r="C185" s="45"/>
      <c r="D185" s="47"/>
      <c r="E185" s="158"/>
      <c r="F185" s="45"/>
      <c r="G185" s="130"/>
      <c r="H185" s="130"/>
      <c r="I185" s="83"/>
      <c r="J185" s="45"/>
      <c r="K185" s="130"/>
      <c r="L185" s="95"/>
      <c r="M185" s="95"/>
      <c r="N185" s="95"/>
      <c r="O185" s="103"/>
      <c r="P185" s="104"/>
      <c r="Q185" s="83"/>
      <c r="R185" s="83"/>
      <c r="S185" s="83"/>
      <c r="T185" s="83"/>
      <c r="U185" s="83"/>
      <c r="V185" s="103"/>
      <c r="W185" s="103"/>
      <c r="X185" s="103"/>
      <c r="Y185" s="102"/>
      <c r="Z185" s="102"/>
      <c r="AA185" s="90"/>
      <c r="AB185" s="100"/>
      <c r="AC185" s="90"/>
      <c r="AD185" s="100"/>
      <c r="AE185" s="100"/>
      <c r="AF185" s="91"/>
      <c r="AG185" s="91"/>
      <c r="AH185" s="101"/>
      <c r="AI185" s="45"/>
      <c r="AJ185" s="45"/>
      <c r="AK185" s="45"/>
      <c r="AL185" s="45"/>
      <c r="AM185" s="45"/>
      <c r="AN185" s="83"/>
      <c r="AO185" s="160"/>
      <c r="AP185" s="160"/>
      <c r="AQ185" s="94"/>
      <c r="AR185" s="45"/>
      <c r="AS185" s="102"/>
      <c r="AT185" s="102"/>
      <c r="AU185" s="95"/>
      <c r="AV185" s="95"/>
      <c r="AW185" s="159"/>
      <c r="AX185" s="159"/>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row>
    <row r="186" spans="1:83" ht="25.5" customHeight="1" x14ac:dyDescent="0.25">
      <c r="A186" s="45"/>
      <c r="B186" s="45"/>
      <c r="C186" s="45"/>
      <c r="D186" s="47"/>
      <c r="E186" s="158"/>
      <c r="F186" s="45"/>
      <c r="G186" s="130"/>
      <c r="H186" s="130"/>
      <c r="I186" s="83"/>
      <c r="J186" s="45"/>
      <c r="K186" s="130"/>
      <c r="L186" s="95"/>
      <c r="M186" s="95"/>
      <c r="N186" s="95"/>
      <c r="O186" s="103"/>
      <c r="P186" s="104"/>
      <c r="Q186" s="83"/>
      <c r="R186" s="83"/>
      <c r="S186" s="83"/>
      <c r="T186" s="83"/>
      <c r="U186" s="83"/>
      <c r="V186" s="103"/>
      <c r="W186" s="103"/>
      <c r="X186" s="103"/>
      <c r="Y186" s="102"/>
      <c r="Z186" s="102"/>
      <c r="AA186" s="90"/>
      <c r="AB186" s="100"/>
      <c r="AC186" s="90"/>
      <c r="AD186" s="100"/>
      <c r="AE186" s="100"/>
      <c r="AF186" s="91"/>
      <c r="AG186" s="91"/>
      <c r="AH186" s="101"/>
      <c r="AI186" s="45"/>
      <c r="AJ186" s="45"/>
      <c r="AK186" s="45"/>
      <c r="AL186" s="45"/>
      <c r="AM186" s="45"/>
      <c r="AN186" s="83"/>
      <c r="AO186" s="160"/>
      <c r="AP186" s="160"/>
      <c r="AQ186" s="94"/>
      <c r="AR186" s="45"/>
      <c r="AS186" s="102"/>
      <c r="AT186" s="102"/>
      <c r="AU186" s="95"/>
      <c r="AV186" s="95"/>
      <c r="AW186" s="159"/>
      <c r="AX186" s="159"/>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row>
    <row r="187" spans="1:83" ht="25.5" customHeight="1" x14ac:dyDescent="0.25">
      <c r="A187" s="45"/>
      <c r="B187" s="45"/>
      <c r="C187" s="45"/>
      <c r="D187" s="47"/>
      <c r="E187" s="158"/>
      <c r="F187" s="45"/>
      <c r="G187" s="130"/>
      <c r="H187" s="130"/>
      <c r="I187" s="83"/>
      <c r="J187" s="45"/>
      <c r="K187" s="130"/>
      <c r="L187" s="95"/>
      <c r="M187" s="95"/>
      <c r="N187" s="95"/>
      <c r="O187" s="103"/>
      <c r="P187" s="104"/>
      <c r="Q187" s="83"/>
      <c r="R187" s="83"/>
      <c r="S187" s="83"/>
      <c r="T187" s="83"/>
      <c r="U187" s="83"/>
      <c r="V187" s="103"/>
      <c r="W187" s="103"/>
      <c r="X187" s="103"/>
      <c r="Y187" s="102"/>
      <c r="Z187" s="102"/>
      <c r="AA187" s="90"/>
      <c r="AB187" s="100"/>
      <c r="AC187" s="90"/>
      <c r="AD187" s="100"/>
      <c r="AE187" s="100"/>
      <c r="AF187" s="91"/>
      <c r="AG187" s="91"/>
      <c r="AH187" s="101"/>
      <c r="AI187" s="45"/>
      <c r="AJ187" s="45"/>
      <c r="AK187" s="45"/>
      <c r="AL187" s="45"/>
      <c r="AM187" s="45"/>
      <c r="AN187" s="83"/>
      <c r="AO187" s="160"/>
      <c r="AP187" s="160"/>
      <c r="AQ187" s="94"/>
      <c r="AR187" s="45"/>
      <c r="AS187" s="102"/>
      <c r="AT187" s="102"/>
      <c r="AU187" s="95"/>
      <c r="AV187" s="95"/>
      <c r="AW187" s="159"/>
      <c r="AX187" s="159"/>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row>
    <row r="188" spans="1:83" ht="25.5" customHeight="1" x14ac:dyDescent="0.25">
      <c r="A188" s="45"/>
      <c r="B188" s="45"/>
      <c r="C188" s="45"/>
      <c r="D188" s="47"/>
      <c r="E188" s="158"/>
      <c r="F188" s="45"/>
      <c r="G188" s="130"/>
      <c r="H188" s="130"/>
      <c r="I188" s="83"/>
      <c r="J188" s="45"/>
      <c r="K188" s="130"/>
      <c r="L188" s="95"/>
      <c r="M188" s="95"/>
      <c r="N188" s="95"/>
      <c r="O188" s="103"/>
      <c r="P188" s="104"/>
      <c r="Q188" s="83"/>
      <c r="R188" s="83"/>
      <c r="S188" s="83"/>
      <c r="T188" s="83"/>
      <c r="U188" s="83"/>
      <c r="V188" s="103"/>
      <c r="W188" s="103"/>
      <c r="X188" s="103"/>
      <c r="Y188" s="102"/>
      <c r="Z188" s="102"/>
      <c r="AA188" s="90"/>
      <c r="AB188" s="100"/>
      <c r="AC188" s="90"/>
      <c r="AD188" s="100"/>
      <c r="AE188" s="100"/>
      <c r="AF188" s="91"/>
      <c r="AG188" s="91"/>
      <c r="AH188" s="101"/>
      <c r="AI188" s="45"/>
      <c r="AJ188" s="45"/>
      <c r="AK188" s="45"/>
      <c r="AL188" s="45"/>
      <c r="AM188" s="45"/>
      <c r="AN188" s="83"/>
      <c r="AO188" s="160"/>
      <c r="AP188" s="160"/>
      <c r="AQ188" s="94"/>
      <c r="AR188" s="45"/>
      <c r="AS188" s="102"/>
      <c r="AT188" s="102"/>
      <c r="AU188" s="95"/>
      <c r="AV188" s="95"/>
      <c r="AW188" s="159"/>
      <c r="AX188" s="159"/>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row>
    <row r="189" spans="1:83" ht="25.5" customHeight="1" x14ac:dyDescent="0.25">
      <c r="A189" s="45"/>
      <c r="B189" s="45"/>
      <c r="C189" s="45"/>
      <c r="D189" s="47"/>
      <c r="E189" s="158"/>
      <c r="F189" s="45"/>
      <c r="G189" s="130"/>
      <c r="H189" s="130"/>
      <c r="I189" s="83"/>
      <c r="J189" s="45"/>
      <c r="K189" s="130"/>
      <c r="L189" s="95"/>
      <c r="M189" s="95"/>
      <c r="N189" s="95"/>
      <c r="O189" s="103"/>
      <c r="P189" s="104"/>
      <c r="Q189" s="83"/>
      <c r="R189" s="83"/>
      <c r="S189" s="83"/>
      <c r="T189" s="83"/>
      <c r="U189" s="83"/>
      <c r="V189" s="103"/>
      <c r="W189" s="103"/>
      <c r="X189" s="103"/>
      <c r="Y189" s="102"/>
      <c r="Z189" s="102"/>
      <c r="AA189" s="90"/>
      <c r="AB189" s="100"/>
      <c r="AC189" s="90"/>
      <c r="AD189" s="100"/>
      <c r="AE189" s="100"/>
      <c r="AF189" s="91"/>
      <c r="AG189" s="91"/>
      <c r="AH189" s="101"/>
      <c r="AI189" s="45"/>
      <c r="AJ189" s="45"/>
      <c r="AK189" s="45"/>
      <c r="AL189" s="45"/>
      <c r="AM189" s="45"/>
      <c r="AN189" s="83"/>
      <c r="AO189" s="160"/>
      <c r="AP189" s="160"/>
      <c r="AQ189" s="94"/>
      <c r="AR189" s="45"/>
      <c r="AS189" s="102"/>
      <c r="AT189" s="102"/>
      <c r="AU189" s="95"/>
      <c r="AV189" s="95"/>
      <c r="AW189" s="159"/>
      <c r="AX189" s="159"/>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row>
    <row r="190" spans="1:83" ht="25.5" customHeight="1" x14ac:dyDescent="0.25">
      <c r="A190" s="45"/>
      <c r="B190" s="45"/>
      <c r="C190" s="45"/>
      <c r="D190" s="47"/>
      <c r="E190" s="158"/>
      <c r="F190" s="45"/>
      <c r="G190" s="130"/>
      <c r="H190" s="130"/>
      <c r="I190" s="83"/>
      <c r="J190" s="45"/>
      <c r="K190" s="130"/>
      <c r="L190" s="95"/>
      <c r="M190" s="95"/>
      <c r="N190" s="95"/>
      <c r="O190" s="103"/>
      <c r="P190" s="104"/>
      <c r="Q190" s="83"/>
      <c r="R190" s="83"/>
      <c r="S190" s="83"/>
      <c r="T190" s="83"/>
      <c r="U190" s="83"/>
      <c r="V190" s="103"/>
      <c r="W190" s="103"/>
      <c r="X190" s="103"/>
      <c r="Y190" s="102"/>
      <c r="Z190" s="102"/>
      <c r="AA190" s="90"/>
      <c r="AB190" s="100"/>
      <c r="AC190" s="90"/>
      <c r="AD190" s="100"/>
      <c r="AE190" s="100"/>
      <c r="AF190" s="91"/>
      <c r="AG190" s="91"/>
      <c r="AH190" s="101"/>
      <c r="AI190" s="45"/>
      <c r="AJ190" s="45"/>
      <c r="AK190" s="45"/>
      <c r="AL190" s="45"/>
      <c r="AM190" s="45"/>
      <c r="AN190" s="83"/>
      <c r="AO190" s="160"/>
      <c r="AP190" s="160"/>
      <c r="AQ190" s="94"/>
      <c r="AR190" s="45"/>
      <c r="AS190" s="102"/>
      <c r="AT190" s="102"/>
      <c r="AU190" s="95"/>
      <c r="AV190" s="95"/>
      <c r="AW190" s="159"/>
      <c r="AX190" s="159"/>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row>
    <row r="191" spans="1:83" ht="25.5" customHeight="1" x14ac:dyDescent="0.25">
      <c r="A191" s="45"/>
      <c r="B191" s="45"/>
      <c r="C191" s="45"/>
      <c r="D191" s="47"/>
      <c r="E191" s="158"/>
      <c r="F191" s="45"/>
      <c r="G191" s="130"/>
      <c r="H191" s="130"/>
      <c r="I191" s="83"/>
      <c r="J191" s="45"/>
      <c r="K191" s="130"/>
      <c r="L191" s="95"/>
      <c r="M191" s="95"/>
      <c r="N191" s="95"/>
      <c r="O191" s="103"/>
      <c r="P191" s="104"/>
      <c r="Q191" s="83"/>
      <c r="R191" s="83"/>
      <c r="S191" s="83"/>
      <c r="T191" s="83"/>
      <c r="U191" s="83"/>
      <c r="V191" s="103"/>
      <c r="W191" s="103"/>
      <c r="X191" s="103"/>
      <c r="Y191" s="102"/>
      <c r="Z191" s="102"/>
      <c r="AA191" s="90"/>
      <c r="AB191" s="100"/>
      <c r="AC191" s="90"/>
      <c r="AD191" s="100"/>
      <c r="AE191" s="100"/>
      <c r="AF191" s="91"/>
      <c r="AG191" s="91"/>
      <c r="AH191" s="101"/>
      <c r="AI191" s="45"/>
      <c r="AJ191" s="45"/>
      <c r="AK191" s="45"/>
      <c r="AL191" s="45"/>
      <c r="AM191" s="45"/>
      <c r="AN191" s="83"/>
      <c r="AO191" s="160"/>
      <c r="AP191" s="160"/>
      <c r="AQ191" s="94"/>
      <c r="AR191" s="45"/>
      <c r="AS191" s="102"/>
      <c r="AT191" s="102"/>
      <c r="AU191" s="95"/>
      <c r="AV191" s="95"/>
      <c r="AW191" s="159"/>
      <c r="AX191" s="159"/>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row>
    <row r="192" spans="1:83" ht="25.5" customHeight="1" x14ac:dyDescent="0.25">
      <c r="A192" s="45"/>
      <c r="B192" s="45"/>
      <c r="C192" s="45"/>
      <c r="D192" s="47"/>
      <c r="E192" s="158"/>
      <c r="F192" s="45"/>
      <c r="G192" s="130"/>
      <c r="H192" s="130"/>
      <c r="I192" s="83"/>
      <c r="J192" s="45"/>
      <c r="K192" s="130"/>
      <c r="L192" s="95"/>
      <c r="M192" s="95"/>
      <c r="N192" s="95"/>
      <c r="O192" s="103"/>
      <c r="P192" s="104"/>
      <c r="Q192" s="83"/>
      <c r="R192" s="83"/>
      <c r="S192" s="83"/>
      <c r="T192" s="83"/>
      <c r="U192" s="83"/>
      <c r="V192" s="103"/>
      <c r="W192" s="103"/>
      <c r="X192" s="103"/>
      <c r="Y192" s="102"/>
      <c r="Z192" s="102"/>
      <c r="AA192" s="90"/>
      <c r="AB192" s="100"/>
      <c r="AC192" s="90"/>
      <c r="AD192" s="100"/>
      <c r="AE192" s="100"/>
      <c r="AF192" s="91"/>
      <c r="AG192" s="91"/>
      <c r="AH192" s="101"/>
      <c r="AI192" s="45"/>
      <c r="AJ192" s="45"/>
      <c r="AK192" s="45"/>
      <c r="AL192" s="45"/>
      <c r="AM192" s="45"/>
      <c r="AN192" s="83"/>
      <c r="AO192" s="160"/>
      <c r="AP192" s="160"/>
      <c r="AQ192" s="94"/>
      <c r="AR192" s="45"/>
      <c r="AS192" s="102"/>
      <c r="AT192" s="102"/>
      <c r="AU192" s="95"/>
      <c r="AV192" s="95"/>
      <c r="AW192" s="159"/>
      <c r="AX192" s="159"/>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row>
    <row r="193" spans="1:83" ht="25.5" customHeight="1" x14ac:dyDescent="0.25">
      <c r="A193" s="45"/>
      <c r="B193" s="45"/>
      <c r="C193" s="45"/>
      <c r="D193" s="47"/>
      <c r="E193" s="158"/>
      <c r="F193" s="45"/>
      <c r="G193" s="130"/>
      <c r="H193" s="130"/>
      <c r="I193" s="83"/>
      <c r="J193" s="45"/>
      <c r="K193" s="130"/>
      <c r="L193" s="95"/>
      <c r="M193" s="95"/>
      <c r="N193" s="95"/>
      <c r="O193" s="103"/>
      <c r="P193" s="104"/>
      <c r="Q193" s="83"/>
      <c r="R193" s="83"/>
      <c r="S193" s="83"/>
      <c r="T193" s="83"/>
      <c r="U193" s="83"/>
      <c r="V193" s="103"/>
      <c r="W193" s="103"/>
      <c r="X193" s="103"/>
      <c r="Y193" s="102"/>
      <c r="Z193" s="102"/>
      <c r="AA193" s="90"/>
      <c r="AB193" s="100"/>
      <c r="AC193" s="90"/>
      <c r="AD193" s="100"/>
      <c r="AE193" s="100"/>
      <c r="AF193" s="91"/>
      <c r="AG193" s="91"/>
      <c r="AH193" s="101"/>
      <c r="AI193" s="45"/>
      <c r="AJ193" s="45"/>
      <c r="AK193" s="45"/>
      <c r="AL193" s="45"/>
      <c r="AM193" s="45"/>
      <c r="AN193" s="83"/>
      <c r="AO193" s="160"/>
      <c r="AP193" s="160"/>
      <c r="AQ193" s="94"/>
      <c r="AR193" s="45"/>
      <c r="AS193" s="102"/>
      <c r="AT193" s="102"/>
      <c r="AU193" s="95"/>
      <c r="AV193" s="95"/>
      <c r="AW193" s="159"/>
      <c r="AX193" s="159"/>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row>
    <row r="194" spans="1:83" ht="25.5" customHeight="1" x14ac:dyDescent="0.25">
      <c r="A194" s="45"/>
      <c r="B194" s="45"/>
      <c r="C194" s="45"/>
      <c r="D194" s="47"/>
      <c r="E194" s="158"/>
      <c r="F194" s="45"/>
      <c r="G194" s="130"/>
      <c r="H194" s="130"/>
      <c r="I194" s="83"/>
      <c r="J194" s="45"/>
      <c r="K194" s="130"/>
      <c r="L194" s="95"/>
      <c r="M194" s="95"/>
      <c r="N194" s="95"/>
      <c r="O194" s="103"/>
      <c r="P194" s="104"/>
      <c r="Q194" s="83"/>
      <c r="R194" s="83"/>
      <c r="S194" s="83"/>
      <c r="T194" s="83"/>
      <c r="U194" s="83"/>
      <c r="V194" s="103"/>
      <c r="W194" s="103"/>
      <c r="X194" s="103"/>
      <c r="Y194" s="102"/>
      <c r="Z194" s="102"/>
      <c r="AA194" s="90"/>
      <c r="AB194" s="100"/>
      <c r="AC194" s="90"/>
      <c r="AD194" s="100"/>
      <c r="AE194" s="100"/>
      <c r="AF194" s="91"/>
      <c r="AG194" s="91"/>
      <c r="AH194" s="101"/>
      <c r="AI194" s="45"/>
      <c r="AJ194" s="45"/>
      <c r="AK194" s="45"/>
      <c r="AL194" s="45"/>
      <c r="AM194" s="45"/>
      <c r="AN194" s="83"/>
      <c r="AO194" s="160"/>
      <c r="AP194" s="160"/>
      <c r="AQ194" s="94"/>
      <c r="AR194" s="45"/>
      <c r="AS194" s="102"/>
      <c r="AT194" s="102"/>
      <c r="AU194" s="95"/>
      <c r="AV194" s="95"/>
      <c r="AW194" s="159"/>
      <c r="AX194" s="159"/>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row>
    <row r="195" spans="1:83" ht="25.5" customHeight="1" x14ac:dyDescent="0.25">
      <c r="A195" s="45"/>
      <c r="B195" s="45"/>
      <c r="C195" s="45"/>
      <c r="D195" s="47"/>
      <c r="E195" s="158"/>
      <c r="F195" s="45"/>
      <c r="G195" s="130"/>
      <c r="H195" s="130"/>
      <c r="I195" s="83"/>
      <c r="J195" s="45"/>
      <c r="K195" s="130"/>
      <c r="L195" s="95"/>
      <c r="M195" s="95"/>
      <c r="N195" s="95"/>
      <c r="O195" s="103"/>
      <c r="P195" s="104"/>
      <c r="Q195" s="83"/>
      <c r="R195" s="83"/>
      <c r="S195" s="83"/>
      <c r="T195" s="83"/>
      <c r="U195" s="83"/>
      <c r="V195" s="103"/>
      <c r="W195" s="103"/>
      <c r="X195" s="103"/>
      <c r="Y195" s="102"/>
      <c r="Z195" s="102"/>
      <c r="AA195" s="90"/>
      <c r="AB195" s="100"/>
      <c r="AC195" s="90"/>
      <c r="AD195" s="100"/>
      <c r="AE195" s="100"/>
      <c r="AF195" s="91"/>
      <c r="AG195" s="91"/>
      <c r="AH195" s="101"/>
      <c r="AI195" s="45"/>
      <c r="AJ195" s="45"/>
      <c r="AK195" s="45"/>
      <c r="AL195" s="45"/>
      <c r="AM195" s="45"/>
      <c r="AN195" s="83"/>
      <c r="AO195" s="160"/>
      <c r="AP195" s="160"/>
      <c r="AQ195" s="94"/>
      <c r="AR195" s="45"/>
      <c r="AS195" s="102"/>
      <c r="AT195" s="102"/>
      <c r="AU195" s="95"/>
      <c r="AV195" s="95"/>
      <c r="AW195" s="159"/>
      <c r="AX195" s="159"/>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row>
    <row r="196" spans="1:83" ht="25.5" customHeight="1" x14ac:dyDescent="0.25">
      <c r="A196" s="45"/>
      <c r="B196" s="45"/>
      <c r="C196" s="45"/>
      <c r="D196" s="47"/>
      <c r="E196" s="158"/>
      <c r="F196" s="45"/>
      <c r="G196" s="130"/>
      <c r="H196" s="130"/>
      <c r="I196" s="83"/>
      <c r="J196" s="45"/>
      <c r="K196" s="130"/>
      <c r="L196" s="95"/>
      <c r="M196" s="95"/>
      <c r="N196" s="95"/>
      <c r="O196" s="103"/>
      <c r="P196" s="104"/>
      <c r="Q196" s="83"/>
      <c r="R196" s="83"/>
      <c r="S196" s="83"/>
      <c r="T196" s="83"/>
      <c r="U196" s="83"/>
      <c r="V196" s="103"/>
      <c r="W196" s="103"/>
      <c r="X196" s="103"/>
      <c r="Y196" s="102"/>
      <c r="Z196" s="102"/>
      <c r="AA196" s="90"/>
      <c r="AB196" s="100"/>
      <c r="AC196" s="90"/>
      <c r="AD196" s="100"/>
      <c r="AE196" s="100"/>
      <c r="AF196" s="91"/>
      <c r="AG196" s="91"/>
      <c r="AH196" s="101"/>
      <c r="AI196" s="45"/>
      <c r="AJ196" s="45"/>
      <c r="AK196" s="45"/>
      <c r="AL196" s="45"/>
      <c r="AM196" s="45"/>
      <c r="AN196" s="83"/>
      <c r="AO196" s="160"/>
      <c r="AP196" s="160"/>
      <c r="AQ196" s="94"/>
      <c r="AR196" s="45"/>
      <c r="AS196" s="102"/>
      <c r="AT196" s="102"/>
      <c r="AU196" s="95"/>
      <c r="AV196" s="95"/>
      <c r="AW196" s="159"/>
      <c r="AX196" s="159"/>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row>
    <row r="197" spans="1:83" ht="25.5" customHeight="1" x14ac:dyDescent="0.25">
      <c r="A197" s="45"/>
      <c r="B197" s="45"/>
      <c r="C197" s="45"/>
      <c r="D197" s="47"/>
      <c r="E197" s="158"/>
      <c r="F197" s="45"/>
      <c r="G197" s="130"/>
      <c r="H197" s="130"/>
      <c r="I197" s="83"/>
      <c r="J197" s="45"/>
      <c r="K197" s="130"/>
      <c r="L197" s="95"/>
      <c r="M197" s="95"/>
      <c r="N197" s="95"/>
      <c r="O197" s="103"/>
      <c r="P197" s="104"/>
      <c r="Q197" s="83"/>
      <c r="R197" s="83"/>
      <c r="S197" s="83"/>
      <c r="T197" s="83"/>
      <c r="U197" s="83"/>
      <c r="V197" s="103"/>
      <c r="W197" s="103"/>
      <c r="X197" s="103"/>
      <c r="Y197" s="102"/>
      <c r="Z197" s="102"/>
      <c r="AA197" s="90"/>
      <c r="AB197" s="100"/>
      <c r="AC197" s="90"/>
      <c r="AD197" s="100"/>
      <c r="AE197" s="100"/>
      <c r="AF197" s="91"/>
      <c r="AG197" s="91"/>
      <c r="AH197" s="101"/>
      <c r="AI197" s="45"/>
      <c r="AJ197" s="45"/>
      <c r="AK197" s="45"/>
      <c r="AL197" s="45"/>
      <c r="AM197" s="45"/>
      <c r="AN197" s="83"/>
      <c r="AO197" s="160"/>
      <c r="AP197" s="160"/>
      <c r="AQ197" s="94"/>
      <c r="AR197" s="45"/>
      <c r="AS197" s="102"/>
      <c r="AT197" s="102"/>
      <c r="AU197" s="95"/>
      <c r="AV197" s="95"/>
      <c r="AW197" s="159"/>
      <c r="AX197" s="159"/>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row>
    <row r="198" spans="1:83" ht="25.5" customHeight="1" x14ac:dyDescent="0.25">
      <c r="A198" s="45"/>
      <c r="B198" s="45"/>
      <c r="C198" s="45"/>
      <c r="D198" s="47"/>
      <c r="E198" s="158"/>
      <c r="F198" s="45"/>
      <c r="G198" s="130"/>
      <c r="H198" s="130"/>
      <c r="I198" s="83"/>
      <c r="J198" s="45"/>
      <c r="K198" s="130"/>
      <c r="L198" s="95"/>
      <c r="M198" s="95"/>
      <c r="N198" s="95"/>
      <c r="O198" s="103"/>
      <c r="P198" s="104"/>
      <c r="Q198" s="83"/>
      <c r="R198" s="83"/>
      <c r="S198" s="83"/>
      <c r="T198" s="83"/>
      <c r="U198" s="83"/>
      <c r="V198" s="103"/>
      <c r="W198" s="103"/>
      <c r="X198" s="103"/>
      <c r="Y198" s="102"/>
      <c r="Z198" s="102"/>
      <c r="AA198" s="90"/>
      <c r="AB198" s="100"/>
      <c r="AC198" s="90"/>
      <c r="AD198" s="100"/>
      <c r="AE198" s="100"/>
      <c r="AF198" s="91"/>
      <c r="AG198" s="91"/>
      <c r="AH198" s="101"/>
      <c r="AI198" s="45"/>
      <c r="AJ198" s="45"/>
      <c r="AK198" s="45"/>
      <c r="AL198" s="45"/>
      <c r="AM198" s="45"/>
      <c r="AN198" s="83"/>
      <c r="AO198" s="160"/>
      <c r="AP198" s="160"/>
      <c r="AQ198" s="94"/>
      <c r="AR198" s="45"/>
      <c r="AS198" s="102"/>
      <c r="AT198" s="102"/>
      <c r="AU198" s="95"/>
      <c r="AV198" s="95"/>
      <c r="AW198" s="159"/>
      <c r="AX198" s="159"/>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row>
    <row r="199" spans="1:83" ht="25.5" customHeight="1" x14ac:dyDescent="0.25">
      <c r="A199" s="45"/>
      <c r="B199" s="45"/>
      <c r="C199" s="45"/>
      <c r="D199" s="47"/>
      <c r="E199" s="158"/>
      <c r="F199" s="45"/>
      <c r="G199" s="130"/>
      <c r="H199" s="130"/>
      <c r="I199" s="83"/>
      <c r="J199" s="45"/>
      <c r="K199" s="130"/>
      <c r="L199" s="95"/>
      <c r="M199" s="95"/>
      <c r="N199" s="95"/>
      <c r="O199" s="103"/>
      <c r="P199" s="104"/>
      <c r="Q199" s="83"/>
      <c r="R199" s="83"/>
      <c r="S199" s="83"/>
      <c r="T199" s="83"/>
      <c r="U199" s="83"/>
      <c r="V199" s="103"/>
      <c r="W199" s="103"/>
      <c r="X199" s="103"/>
      <c r="Y199" s="102"/>
      <c r="Z199" s="102"/>
      <c r="AA199" s="90"/>
      <c r="AB199" s="100"/>
      <c r="AC199" s="90"/>
      <c r="AD199" s="100"/>
      <c r="AE199" s="100"/>
      <c r="AF199" s="91"/>
      <c r="AG199" s="91"/>
      <c r="AH199" s="101"/>
      <c r="AI199" s="45"/>
      <c r="AJ199" s="45"/>
      <c r="AK199" s="45"/>
      <c r="AL199" s="45"/>
      <c r="AM199" s="45"/>
      <c r="AN199" s="83"/>
      <c r="AO199" s="160"/>
      <c r="AP199" s="160"/>
      <c r="AQ199" s="94"/>
      <c r="AR199" s="45"/>
      <c r="AS199" s="102"/>
      <c r="AT199" s="102"/>
      <c r="AU199" s="95"/>
      <c r="AV199" s="95"/>
      <c r="AW199" s="159"/>
      <c r="AX199" s="159"/>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row>
    <row r="200" spans="1:83" ht="25.5" customHeight="1" x14ac:dyDescent="0.25">
      <c r="A200" s="45"/>
      <c r="B200" s="45"/>
      <c r="C200" s="45"/>
      <c r="D200" s="47"/>
      <c r="E200" s="158"/>
      <c r="F200" s="45"/>
      <c r="G200" s="130"/>
      <c r="H200" s="130"/>
      <c r="I200" s="83"/>
      <c r="J200" s="45"/>
      <c r="K200" s="130"/>
      <c r="L200" s="95"/>
      <c r="M200" s="95"/>
      <c r="N200" s="95"/>
      <c r="O200" s="103"/>
      <c r="P200" s="104"/>
      <c r="Q200" s="83"/>
      <c r="R200" s="83"/>
      <c r="S200" s="83"/>
      <c r="T200" s="83"/>
      <c r="U200" s="83"/>
      <c r="V200" s="103"/>
      <c r="W200" s="103"/>
      <c r="X200" s="103"/>
      <c r="Y200" s="102"/>
      <c r="Z200" s="102"/>
      <c r="AA200" s="90"/>
      <c r="AB200" s="100"/>
      <c r="AC200" s="90"/>
      <c r="AD200" s="100"/>
      <c r="AE200" s="100"/>
      <c r="AF200" s="91"/>
      <c r="AG200" s="91"/>
      <c r="AH200" s="101"/>
      <c r="AI200" s="45"/>
      <c r="AJ200" s="45"/>
      <c r="AK200" s="45"/>
      <c r="AL200" s="45"/>
      <c r="AM200" s="45"/>
      <c r="AN200" s="83"/>
      <c r="AO200" s="160"/>
      <c r="AP200" s="160"/>
      <c r="AQ200" s="94"/>
      <c r="AR200" s="45"/>
      <c r="AS200" s="102"/>
      <c r="AT200" s="102"/>
      <c r="AU200" s="95"/>
      <c r="AV200" s="95"/>
      <c r="AW200" s="159"/>
      <c r="AX200" s="159"/>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row>
    <row r="201" spans="1:83" ht="25.5" customHeight="1" x14ac:dyDescent="0.25">
      <c r="A201" s="45"/>
      <c r="B201" s="45"/>
      <c r="C201" s="45"/>
      <c r="D201" s="47"/>
      <c r="E201" s="158"/>
      <c r="F201" s="45"/>
      <c r="G201" s="130"/>
      <c r="H201" s="130"/>
      <c r="I201" s="83"/>
      <c r="J201" s="45"/>
      <c r="K201" s="130"/>
      <c r="L201" s="95"/>
      <c r="M201" s="95"/>
      <c r="N201" s="95"/>
      <c r="O201" s="103"/>
      <c r="P201" s="104"/>
      <c r="Q201" s="83"/>
      <c r="R201" s="83"/>
      <c r="S201" s="83"/>
      <c r="T201" s="83"/>
      <c r="U201" s="83"/>
      <c r="V201" s="103"/>
      <c r="W201" s="103"/>
      <c r="X201" s="103"/>
      <c r="Y201" s="102"/>
      <c r="Z201" s="102"/>
      <c r="AA201" s="90"/>
      <c r="AB201" s="100"/>
      <c r="AC201" s="90"/>
      <c r="AD201" s="100"/>
      <c r="AE201" s="100"/>
      <c r="AF201" s="91"/>
      <c r="AG201" s="91"/>
      <c r="AH201" s="101"/>
      <c r="AI201" s="45"/>
      <c r="AJ201" s="45"/>
      <c r="AK201" s="45"/>
      <c r="AL201" s="45"/>
      <c r="AM201" s="45"/>
      <c r="AN201" s="83"/>
      <c r="AO201" s="160"/>
      <c r="AP201" s="160"/>
      <c r="AQ201" s="94"/>
      <c r="AR201" s="45"/>
      <c r="AS201" s="102"/>
      <c r="AT201" s="102"/>
      <c r="AU201" s="95"/>
      <c r="AV201" s="95"/>
      <c r="AW201" s="159"/>
      <c r="AX201" s="159"/>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row>
    <row r="202" spans="1:83" ht="25.5" customHeight="1" x14ac:dyDescent="0.25">
      <c r="A202" s="45"/>
      <c r="B202" s="45"/>
      <c r="C202" s="45"/>
      <c r="D202" s="47"/>
      <c r="E202" s="158"/>
      <c r="F202" s="45"/>
      <c r="G202" s="130"/>
      <c r="H202" s="130"/>
      <c r="I202" s="83"/>
      <c r="J202" s="45"/>
      <c r="K202" s="130"/>
      <c r="L202" s="95"/>
      <c r="M202" s="95"/>
      <c r="N202" s="95"/>
      <c r="O202" s="103"/>
      <c r="P202" s="104"/>
      <c r="Q202" s="83"/>
      <c r="R202" s="83"/>
      <c r="S202" s="83"/>
      <c r="T202" s="83"/>
      <c r="U202" s="83"/>
      <c r="V202" s="103"/>
      <c r="W202" s="103"/>
      <c r="X202" s="103"/>
      <c r="Y202" s="102"/>
      <c r="Z202" s="102"/>
      <c r="AA202" s="90"/>
      <c r="AB202" s="100"/>
      <c r="AC202" s="90"/>
      <c r="AD202" s="100"/>
      <c r="AE202" s="100"/>
      <c r="AF202" s="91"/>
      <c r="AG202" s="91"/>
      <c r="AH202" s="101"/>
      <c r="AI202" s="45"/>
      <c r="AJ202" s="45"/>
      <c r="AK202" s="45"/>
      <c r="AL202" s="45"/>
      <c r="AM202" s="45"/>
      <c r="AN202" s="83"/>
      <c r="AO202" s="160"/>
      <c r="AP202" s="160"/>
      <c r="AQ202" s="94"/>
      <c r="AR202" s="45"/>
      <c r="AS202" s="102"/>
      <c r="AT202" s="102"/>
      <c r="AU202" s="95"/>
      <c r="AV202" s="95"/>
      <c r="AW202" s="159"/>
      <c r="AX202" s="159"/>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row>
    <row r="203" spans="1:83" ht="25.5" customHeight="1" x14ac:dyDescent="0.25">
      <c r="A203" s="45"/>
      <c r="B203" s="45"/>
      <c r="C203" s="45"/>
      <c r="D203" s="47"/>
      <c r="E203" s="158"/>
      <c r="F203" s="45"/>
      <c r="G203" s="130"/>
      <c r="H203" s="130"/>
      <c r="I203" s="83"/>
      <c r="J203" s="45"/>
      <c r="K203" s="130"/>
      <c r="L203" s="95"/>
      <c r="M203" s="95"/>
      <c r="N203" s="95"/>
      <c r="O203" s="103"/>
      <c r="P203" s="104"/>
      <c r="Q203" s="83"/>
      <c r="R203" s="83"/>
      <c r="S203" s="83"/>
      <c r="T203" s="83"/>
      <c r="U203" s="83"/>
      <c r="V203" s="103"/>
      <c r="W203" s="103"/>
      <c r="X203" s="103"/>
      <c r="Y203" s="102"/>
      <c r="Z203" s="102"/>
      <c r="AA203" s="90"/>
      <c r="AB203" s="100"/>
      <c r="AC203" s="90"/>
      <c r="AD203" s="100"/>
      <c r="AE203" s="100"/>
      <c r="AF203" s="91"/>
      <c r="AG203" s="91"/>
      <c r="AH203" s="101"/>
      <c r="AI203" s="45"/>
      <c r="AJ203" s="45"/>
      <c r="AK203" s="45"/>
      <c r="AL203" s="45"/>
      <c r="AM203" s="45"/>
      <c r="AN203" s="83"/>
      <c r="AO203" s="160"/>
      <c r="AP203" s="160"/>
      <c r="AQ203" s="94"/>
      <c r="AR203" s="45"/>
      <c r="AS203" s="102"/>
      <c r="AT203" s="102"/>
      <c r="AU203" s="95"/>
      <c r="AV203" s="95"/>
      <c r="AW203" s="159"/>
      <c r="AX203" s="159"/>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row>
    <row r="204" spans="1:83" ht="25.5" customHeight="1" x14ac:dyDescent="0.25">
      <c r="A204" s="45"/>
      <c r="B204" s="45"/>
      <c r="C204" s="45"/>
      <c r="D204" s="47"/>
      <c r="E204" s="158"/>
      <c r="F204" s="45"/>
      <c r="G204" s="130"/>
      <c r="H204" s="130"/>
      <c r="I204" s="83"/>
      <c r="J204" s="45"/>
      <c r="K204" s="130"/>
      <c r="L204" s="95"/>
      <c r="M204" s="95"/>
      <c r="N204" s="95"/>
      <c r="O204" s="103"/>
      <c r="P204" s="104"/>
      <c r="Q204" s="83"/>
      <c r="R204" s="83"/>
      <c r="S204" s="83"/>
      <c r="T204" s="83"/>
      <c r="U204" s="83"/>
      <c r="V204" s="103"/>
      <c r="W204" s="103"/>
      <c r="X204" s="103"/>
      <c r="Y204" s="102"/>
      <c r="Z204" s="102"/>
      <c r="AA204" s="90"/>
      <c r="AB204" s="100"/>
      <c r="AC204" s="90"/>
      <c r="AD204" s="100"/>
      <c r="AE204" s="100"/>
      <c r="AF204" s="91"/>
      <c r="AG204" s="91"/>
      <c r="AH204" s="101"/>
      <c r="AI204" s="45"/>
      <c r="AJ204" s="45"/>
      <c r="AK204" s="45"/>
      <c r="AL204" s="45"/>
      <c r="AM204" s="45"/>
      <c r="AN204" s="83"/>
      <c r="AO204" s="160"/>
      <c r="AP204" s="160"/>
      <c r="AQ204" s="94"/>
      <c r="AR204" s="45"/>
      <c r="AS204" s="102"/>
      <c r="AT204" s="102"/>
      <c r="AU204" s="95"/>
      <c r="AV204" s="95"/>
      <c r="AW204" s="159"/>
      <c r="AX204" s="159"/>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row>
    <row r="205" spans="1:83" ht="25.5" customHeight="1" x14ac:dyDescent="0.25">
      <c r="A205" s="45"/>
      <c r="B205" s="45"/>
      <c r="C205" s="45"/>
      <c r="D205" s="47"/>
      <c r="E205" s="158"/>
      <c r="F205" s="45"/>
      <c r="G205" s="130"/>
      <c r="H205" s="130"/>
      <c r="I205" s="83"/>
      <c r="J205" s="45"/>
      <c r="K205" s="130"/>
      <c r="L205" s="95"/>
      <c r="M205" s="95"/>
      <c r="N205" s="95"/>
      <c r="O205" s="103"/>
      <c r="P205" s="104"/>
      <c r="Q205" s="83"/>
      <c r="R205" s="83"/>
      <c r="S205" s="83"/>
      <c r="T205" s="83"/>
      <c r="U205" s="83"/>
      <c r="V205" s="103"/>
      <c r="W205" s="103"/>
      <c r="X205" s="103"/>
      <c r="Y205" s="102"/>
      <c r="Z205" s="102"/>
      <c r="AA205" s="90"/>
      <c r="AB205" s="100"/>
      <c r="AC205" s="90"/>
      <c r="AD205" s="100"/>
      <c r="AE205" s="100"/>
      <c r="AF205" s="91"/>
      <c r="AG205" s="91"/>
      <c r="AH205" s="101"/>
      <c r="AI205" s="45"/>
      <c r="AJ205" s="45"/>
      <c r="AK205" s="45"/>
      <c r="AL205" s="45"/>
      <c r="AM205" s="45"/>
      <c r="AN205" s="83"/>
      <c r="AO205" s="160"/>
      <c r="AP205" s="160"/>
      <c r="AQ205" s="94"/>
      <c r="AR205" s="45"/>
      <c r="AS205" s="102"/>
      <c r="AT205" s="102"/>
      <c r="AU205" s="95"/>
      <c r="AV205" s="95"/>
      <c r="AW205" s="159"/>
      <c r="AX205" s="159"/>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row>
    <row r="206" spans="1:83" ht="25.5" customHeight="1" x14ac:dyDescent="0.25">
      <c r="A206" s="45"/>
      <c r="B206" s="45"/>
      <c r="C206" s="45"/>
      <c r="D206" s="47"/>
      <c r="E206" s="158"/>
      <c r="F206" s="45"/>
      <c r="G206" s="130"/>
      <c r="H206" s="130"/>
      <c r="I206" s="83"/>
      <c r="J206" s="45"/>
      <c r="K206" s="130"/>
      <c r="L206" s="95"/>
      <c r="M206" s="95"/>
      <c r="N206" s="95"/>
      <c r="O206" s="103"/>
      <c r="P206" s="104"/>
      <c r="Q206" s="83"/>
      <c r="R206" s="83"/>
      <c r="S206" s="83"/>
      <c r="T206" s="83"/>
      <c r="U206" s="83"/>
      <c r="V206" s="103"/>
      <c r="W206" s="103"/>
      <c r="X206" s="103"/>
      <c r="Y206" s="102"/>
      <c r="Z206" s="102"/>
      <c r="AA206" s="90"/>
      <c r="AB206" s="100"/>
      <c r="AC206" s="90"/>
      <c r="AD206" s="100"/>
      <c r="AE206" s="100"/>
      <c r="AF206" s="91"/>
      <c r="AG206" s="91"/>
      <c r="AH206" s="101"/>
      <c r="AI206" s="45"/>
      <c r="AJ206" s="45"/>
      <c r="AK206" s="45"/>
      <c r="AL206" s="45"/>
      <c r="AM206" s="45"/>
      <c r="AN206" s="83"/>
      <c r="AO206" s="160"/>
      <c r="AP206" s="160"/>
      <c r="AQ206" s="94"/>
      <c r="AR206" s="45"/>
      <c r="AS206" s="102"/>
      <c r="AT206" s="102"/>
      <c r="AU206" s="95"/>
      <c r="AV206" s="95"/>
      <c r="AW206" s="159"/>
      <c r="AX206" s="159"/>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row>
    <row r="207" spans="1:83" ht="25.5" customHeight="1" x14ac:dyDescent="0.25">
      <c r="A207" s="45"/>
      <c r="B207" s="45"/>
      <c r="C207" s="45"/>
      <c r="D207" s="47"/>
      <c r="E207" s="158"/>
      <c r="F207" s="45"/>
      <c r="G207" s="130"/>
      <c r="H207" s="130"/>
      <c r="I207" s="83"/>
      <c r="J207" s="45"/>
      <c r="K207" s="130"/>
      <c r="L207" s="95"/>
      <c r="M207" s="95"/>
      <c r="N207" s="95"/>
      <c r="O207" s="103"/>
      <c r="P207" s="104"/>
      <c r="Q207" s="83"/>
      <c r="R207" s="83"/>
      <c r="S207" s="83"/>
      <c r="T207" s="83"/>
      <c r="U207" s="83"/>
      <c r="V207" s="103"/>
      <c r="W207" s="103"/>
      <c r="X207" s="103"/>
      <c r="Y207" s="102"/>
      <c r="Z207" s="102"/>
      <c r="AA207" s="90"/>
      <c r="AB207" s="100"/>
      <c r="AC207" s="90"/>
      <c r="AD207" s="100"/>
      <c r="AE207" s="100"/>
      <c r="AF207" s="91"/>
      <c r="AG207" s="91"/>
      <c r="AH207" s="101"/>
      <c r="AI207" s="45"/>
      <c r="AJ207" s="45"/>
      <c r="AK207" s="45"/>
      <c r="AL207" s="45"/>
      <c r="AM207" s="45"/>
      <c r="AN207" s="83"/>
      <c r="AO207" s="160"/>
      <c r="AP207" s="160"/>
      <c r="AQ207" s="94"/>
      <c r="AR207" s="45"/>
      <c r="AS207" s="102"/>
      <c r="AT207" s="102"/>
      <c r="AU207" s="95"/>
      <c r="AV207" s="95"/>
      <c r="AW207" s="159"/>
      <c r="AX207" s="159"/>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row>
    <row r="208" spans="1:83" ht="25.5" customHeight="1" x14ac:dyDescent="0.25">
      <c r="A208" s="45"/>
      <c r="B208" s="45"/>
      <c r="C208" s="45"/>
      <c r="D208" s="47"/>
      <c r="E208" s="158"/>
      <c r="F208" s="45"/>
      <c r="G208" s="130"/>
      <c r="H208" s="130"/>
      <c r="I208" s="83"/>
      <c r="J208" s="45"/>
      <c r="K208" s="130"/>
      <c r="L208" s="95"/>
      <c r="M208" s="95"/>
      <c r="N208" s="95"/>
      <c r="O208" s="103"/>
      <c r="P208" s="104"/>
      <c r="Q208" s="83"/>
      <c r="R208" s="83"/>
      <c r="S208" s="83"/>
      <c r="T208" s="83"/>
      <c r="U208" s="83"/>
      <c r="V208" s="103"/>
      <c r="W208" s="103"/>
      <c r="X208" s="103"/>
      <c r="Y208" s="102"/>
      <c r="Z208" s="102"/>
      <c r="AA208" s="90"/>
      <c r="AB208" s="100"/>
      <c r="AC208" s="90"/>
      <c r="AD208" s="100"/>
      <c r="AE208" s="100"/>
      <c r="AF208" s="91"/>
      <c r="AG208" s="91"/>
      <c r="AH208" s="101"/>
      <c r="AI208" s="45"/>
      <c r="AJ208" s="45"/>
      <c r="AK208" s="45"/>
      <c r="AL208" s="45"/>
      <c r="AM208" s="45"/>
      <c r="AN208" s="83"/>
      <c r="AO208" s="160"/>
      <c r="AP208" s="160"/>
      <c r="AQ208" s="94"/>
      <c r="AR208" s="45"/>
      <c r="AS208" s="102"/>
      <c r="AT208" s="102"/>
      <c r="AU208" s="95"/>
      <c r="AV208" s="95"/>
      <c r="AW208" s="159"/>
      <c r="AX208" s="159"/>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row>
    <row r="209" spans="1:83" ht="25.5" customHeight="1" x14ac:dyDescent="0.25">
      <c r="A209" s="45"/>
      <c r="B209" s="45"/>
      <c r="C209" s="45"/>
      <c r="D209" s="47"/>
      <c r="E209" s="158"/>
      <c r="F209" s="45"/>
      <c r="G209" s="130"/>
      <c r="H209" s="130"/>
      <c r="I209" s="83"/>
      <c r="J209" s="45"/>
      <c r="K209" s="130"/>
      <c r="L209" s="95"/>
      <c r="M209" s="95"/>
      <c r="N209" s="95"/>
      <c r="O209" s="103"/>
      <c r="P209" s="104"/>
      <c r="Q209" s="83"/>
      <c r="R209" s="83"/>
      <c r="S209" s="83"/>
      <c r="T209" s="83"/>
      <c r="U209" s="83"/>
      <c r="V209" s="103"/>
      <c r="W209" s="103"/>
      <c r="X209" s="103"/>
      <c r="Y209" s="102"/>
      <c r="Z209" s="102"/>
      <c r="AA209" s="90"/>
      <c r="AB209" s="100"/>
      <c r="AC209" s="90"/>
      <c r="AD209" s="100"/>
      <c r="AE209" s="100"/>
      <c r="AF209" s="91"/>
      <c r="AG209" s="91"/>
      <c r="AH209" s="101"/>
      <c r="AI209" s="45"/>
      <c r="AJ209" s="45"/>
      <c r="AK209" s="45"/>
      <c r="AL209" s="45"/>
      <c r="AM209" s="45"/>
      <c r="AN209" s="83"/>
      <c r="AO209" s="160"/>
      <c r="AP209" s="160"/>
      <c r="AQ209" s="94"/>
      <c r="AR209" s="45"/>
      <c r="AS209" s="102"/>
      <c r="AT209" s="102"/>
      <c r="AU209" s="95"/>
      <c r="AV209" s="95"/>
      <c r="AW209" s="159"/>
      <c r="AX209" s="159"/>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row>
    <row r="210" spans="1:83" ht="25.5" customHeight="1" x14ac:dyDescent="0.25">
      <c r="A210" s="45"/>
      <c r="B210" s="45"/>
      <c r="C210" s="45"/>
      <c r="D210" s="47"/>
      <c r="E210" s="158"/>
      <c r="F210" s="45"/>
      <c r="G210" s="130"/>
      <c r="H210" s="130"/>
      <c r="I210" s="83"/>
      <c r="J210" s="45"/>
      <c r="K210" s="130"/>
      <c r="L210" s="95"/>
      <c r="M210" s="95"/>
      <c r="N210" s="95"/>
      <c r="O210" s="103"/>
      <c r="P210" s="104"/>
      <c r="Q210" s="83"/>
      <c r="R210" s="83"/>
      <c r="S210" s="83"/>
      <c r="T210" s="83"/>
      <c r="U210" s="83"/>
      <c r="V210" s="103"/>
      <c r="W210" s="103"/>
      <c r="X210" s="103"/>
      <c r="Y210" s="102"/>
      <c r="Z210" s="102"/>
      <c r="AA210" s="90"/>
      <c r="AB210" s="100"/>
      <c r="AC210" s="90"/>
      <c r="AD210" s="100"/>
      <c r="AE210" s="100"/>
      <c r="AF210" s="91"/>
      <c r="AG210" s="91"/>
      <c r="AH210" s="101"/>
      <c r="AI210" s="45"/>
      <c r="AJ210" s="45"/>
      <c r="AK210" s="45"/>
      <c r="AL210" s="45"/>
      <c r="AM210" s="45"/>
      <c r="AN210" s="83"/>
      <c r="AO210" s="160"/>
      <c r="AP210" s="160"/>
      <c r="AQ210" s="94"/>
      <c r="AR210" s="45"/>
      <c r="AS210" s="102"/>
      <c r="AT210" s="102"/>
      <c r="AU210" s="95"/>
      <c r="AV210" s="95"/>
      <c r="AW210" s="159"/>
      <c r="AX210" s="159"/>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row>
    <row r="211" spans="1:83" ht="25.5" customHeight="1" x14ac:dyDescent="0.25">
      <c r="A211" s="45"/>
      <c r="B211" s="45"/>
      <c r="C211" s="45"/>
      <c r="D211" s="47"/>
      <c r="E211" s="158"/>
      <c r="F211" s="45"/>
      <c r="G211" s="130"/>
      <c r="H211" s="130"/>
      <c r="I211" s="83"/>
      <c r="J211" s="45"/>
      <c r="K211" s="130"/>
      <c r="L211" s="95"/>
      <c r="M211" s="95"/>
      <c r="N211" s="95"/>
      <c r="O211" s="103"/>
      <c r="P211" s="104"/>
      <c r="Q211" s="83"/>
      <c r="R211" s="83"/>
      <c r="S211" s="83"/>
      <c r="T211" s="83"/>
      <c r="U211" s="83"/>
      <c r="V211" s="103"/>
      <c r="W211" s="103"/>
      <c r="X211" s="103"/>
      <c r="Y211" s="102"/>
      <c r="Z211" s="102"/>
      <c r="AA211" s="90"/>
      <c r="AB211" s="100"/>
      <c r="AC211" s="90"/>
      <c r="AD211" s="100"/>
      <c r="AE211" s="100"/>
      <c r="AF211" s="91"/>
      <c r="AG211" s="91"/>
      <c r="AH211" s="101"/>
      <c r="AI211" s="45"/>
      <c r="AJ211" s="45"/>
      <c r="AK211" s="45"/>
      <c r="AL211" s="45"/>
      <c r="AM211" s="45"/>
      <c r="AN211" s="83"/>
      <c r="AO211" s="160"/>
      <c r="AP211" s="160"/>
      <c r="AQ211" s="94"/>
      <c r="AR211" s="45"/>
      <c r="AS211" s="102"/>
      <c r="AT211" s="102"/>
      <c r="AU211" s="95"/>
      <c r="AV211" s="95"/>
      <c r="AW211" s="159"/>
      <c r="AX211" s="159"/>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row>
    <row r="212" spans="1:83" ht="25.5" customHeight="1" x14ac:dyDescent="0.25">
      <c r="A212" s="45"/>
      <c r="B212" s="45"/>
      <c r="C212" s="45"/>
      <c r="D212" s="47"/>
      <c r="E212" s="158"/>
      <c r="F212" s="45"/>
      <c r="G212" s="130"/>
      <c r="H212" s="130"/>
      <c r="I212" s="83"/>
      <c r="J212" s="45"/>
      <c r="K212" s="130"/>
      <c r="L212" s="95"/>
      <c r="M212" s="95"/>
      <c r="N212" s="95"/>
      <c r="O212" s="103"/>
      <c r="P212" s="104"/>
      <c r="Q212" s="83"/>
      <c r="R212" s="83"/>
      <c r="S212" s="83"/>
      <c r="T212" s="83"/>
      <c r="U212" s="83"/>
      <c r="V212" s="103"/>
      <c r="W212" s="103"/>
      <c r="X212" s="103"/>
      <c r="Y212" s="102"/>
      <c r="Z212" s="102"/>
      <c r="AA212" s="90"/>
      <c r="AB212" s="100"/>
      <c r="AC212" s="90"/>
      <c r="AD212" s="100"/>
      <c r="AE212" s="100"/>
      <c r="AF212" s="91"/>
      <c r="AG212" s="91"/>
      <c r="AH212" s="101"/>
      <c r="AI212" s="45"/>
      <c r="AJ212" s="45"/>
      <c r="AK212" s="45"/>
      <c r="AL212" s="45"/>
      <c r="AM212" s="45"/>
      <c r="AN212" s="83"/>
      <c r="AO212" s="160"/>
      <c r="AP212" s="160"/>
      <c r="AQ212" s="94"/>
      <c r="AR212" s="45"/>
      <c r="AS212" s="102"/>
      <c r="AT212" s="102"/>
      <c r="AU212" s="95"/>
      <c r="AV212" s="95"/>
      <c r="AW212" s="159"/>
      <c r="AX212" s="159"/>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row>
    <row r="213" spans="1:83" ht="25.5" customHeight="1" x14ac:dyDescent="0.25">
      <c r="A213" s="45"/>
      <c r="B213" s="45"/>
      <c r="C213" s="45"/>
      <c r="D213" s="47"/>
      <c r="E213" s="158"/>
      <c r="F213" s="45"/>
      <c r="G213" s="130"/>
      <c r="H213" s="130"/>
      <c r="I213" s="83"/>
      <c r="J213" s="45"/>
      <c r="K213" s="130"/>
      <c r="L213" s="95"/>
      <c r="M213" s="95"/>
      <c r="N213" s="95"/>
      <c r="O213" s="103"/>
      <c r="P213" s="104"/>
      <c r="Q213" s="83"/>
      <c r="R213" s="83"/>
      <c r="S213" s="83"/>
      <c r="T213" s="83"/>
      <c r="U213" s="83"/>
      <c r="V213" s="103"/>
      <c r="W213" s="103"/>
      <c r="X213" s="103"/>
      <c r="Y213" s="102"/>
      <c r="Z213" s="102"/>
      <c r="AA213" s="90"/>
      <c r="AB213" s="100"/>
      <c r="AC213" s="90"/>
      <c r="AD213" s="100"/>
      <c r="AE213" s="100"/>
      <c r="AF213" s="91"/>
      <c r="AG213" s="91"/>
      <c r="AH213" s="101"/>
      <c r="AI213" s="45"/>
      <c r="AJ213" s="45"/>
      <c r="AK213" s="45"/>
      <c r="AL213" s="45"/>
      <c r="AM213" s="45"/>
      <c r="AN213" s="83"/>
      <c r="AO213" s="160"/>
      <c r="AP213" s="160"/>
      <c r="AQ213" s="94"/>
      <c r="AR213" s="45"/>
      <c r="AS213" s="102"/>
      <c r="AT213" s="102"/>
      <c r="AU213" s="95"/>
      <c r="AV213" s="95"/>
      <c r="AW213" s="159"/>
      <c r="AX213" s="159"/>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row>
    <row r="214" spans="1:83" ht="25.5" customHeight="1" x14ac:dyDescent="0.25">
      <c r="A214" s="45"/>
      <c r="B214" s="45"/>
      <c r="C214" s="45"/>
      <c r="D214" s="47"/>
      <c r="E214" s="158"/>
      <c r="F214" s="45"/>
      <c r="G214" s="130"/>
      <c r="H214" s="130"/>
      <c r="I214" s="83"/>
      <c r="J214" s="45"/>
      <c r="K214" s="130"/>
      <c r="L214" s="95"/>
      <c r="M214" s="95"/>
      <c r="N214" s="95"/>
      <c r="O214" s="103"/>
      <c r="P214" s="104"/>
      <c r="Q214" s="83"/>
      <c r="R214" s="83"/>
      <c r="S214" s="83"/>
      <c r="T214" s="83"/>
      <c r="U214" s="83"/>
      <c r="V214" s="103"/>
      <c r="W214" s="103"/>
      <c r="X214" s="103"/>
      <c r="Y214" s="102"/>
      <c r="Z214" s="102"/>
      <c r="AA214" s="90"/>
      <c r="AB214" s="100"/>
      <c r="AC214" s="90"/>
      <c r="AD214" s="100"/>
      <c r="AE214" s="100"/>
      <c r="AF214" s="91"/>
      <c r="AG214" s="91"/>
      <c r="AH214" s="101"/>
      <c r="AI214" s="45"/>
      <c r="AJ214" s="45"/>
      <c r="AK214" s="45"/>
      <c r="AL214" s="45"/>
      <c r="AM214" s="45"/>
      <c r="AN214" s="83"/>
      <c r="AO214" s="160"/>
      <c r="AP214" s="160"/>
      <c r="AQ214" s="94"/>
      <c r="AR214" s="45"/>
      <c r="AS214" s="102"/>
      <c r="AT214" s="102"/>
      <c r="AU214" s="95"/>
      <c r="AV214" s="95"/>
      <c r="AW214" s="159"/>
      <c r="AX214" s="159"/>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row>
    <row r="215" spans="1:83" ht="25.5" customHeight="1" x14ac:dyDescent="0.25">
      <c r="A215" s="45"/>
      <c r="B215" s="45"/>
      <c r="C215" s="45"/>
      <c r="D215" s="47"/>
      <c r="E215" s="158"/>
      <c r="F215" s="45"/>
      <c r="G215" s="130"/>
      <c r="H215" s="130"/>
      <c r="I215" s="83"/>
      <c r="J215" s="45"/>
      <c r="K215" s="130"/>
      <c r="L215" s="95"/>
      <c r="M215" s="95"/>
      <c r="N215" s="95"/>
      <c r="O215" s="103"/>
      <c r="P215" s="104"/>
      <c r="Q215" s="83"/>
      <c r="R215" s="83"/>
      <c r="S215" s="83"/>
      <c r="T215" s="83"/>
      <c r="U215" s="83"/>
      <c r="V215" s="103"/>
      <c r="W215" s="103"/>
      <c r="X215" s="103"/>
      <c r="Y215" s="102"/>
      <c r="Z215" s="102"/>
      <c r="AA215" s="90"/>
      <c r="AB215" s="100"/>
      <c r="AC215" s="90"/>
      <c r="AD215" s="100"/>
      <c r="AE215" s="100"/>
      <c r="AF215" s="91"/>
      <c r="AG215" s="91"/>
      <c r="AH215" s="101"/>
      <c r="AI215" s="45"/>
      <c r="AJ215" s="45"/>
      <c r="AK215" s="45"/>
      <c r="AL215" s="45"/>
      <c r="AM215" s="45"/>
      <c r="AN215" s="83"/>
      <c r="AO215" s="160"/>
      <c r="AP215" s="160"/>
      <c r="AQ215" s="94"/>
      <c r="AR215" s="45"/>
      <c r="AS215" s="102"/>
      <c r="AT215" s="102"/>
      <c r="AU215" s="95"/>
      <c r="AV215" s="95"/>
      <c r="AW215" s="159"/>
      <c r="AX215" s="159"/>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row>
    <row r="216" spans="1:83" ht="25.5" customHeight="1" x14ac:dyDescent="0.25">
      <c r="A216" s="45"/>
      <c r="B216" s="45"/>
      <c r="C216" s="45"/>
      <c r="D216" s="47"/>
      <c r="E216" s="158"/>
      <c r="F216" s="45"/>
      <c r="G216" s="130"/>
      <c r="H216" s="130"/>
      <c r="I216" s="83"/>
      <c r="J216" s="45"/>
      <c r="K216" s="130"/>
      <c r="L216" s="95"/>
      <c r="M216" s="95"/>
      <c r="N216" s="95"/>
      <c r="O216" s="103"/>
      <c r="P216" s="104"/>
      <c r="Q216" s="83"/>
      <c r="R216" s="83"/>
      <c r="S216" s="83"/>
      <c r="T216" s="83"/>
      <c r="U216" s="83"/>
      <c r="V216" s="103"/>
      <c r="W216" s="103"/>
      <c r="X216" s="103"/>
      <c r="Y216" s="102"/>
      <c r="Z216" s="102"/>
      <c r="AA216" s="90"/>
      <c r="AB216" s="100"/>
      <c r="AC216" s="90"/>
      <c r="AD216" s="100"/>
      <c r="AE216" s="100"/>
      <c r="AF216" s="91"/>
      <c r="AG216" s="91"/>
      <c r="AH216" s="101"/>
      <c r="AI216" s="45"/>
      <c r="AJ216" s="45"/>
      <c r="AK216" s="45"/>
      <c r="AL216" s="45"/>
      <c r="AM216" s="45"/>
      <c r="AN216" s="83"/>
      <c r="AO216" s="160"/>
      <c r="AP216" s="160"/>
      <c r="AQ216" s="94"/>
      <c r="AR216" s="45"/>
      <c r="AS216" s="102"/>
      <c r="AT216" s="102"/>
      <c r="AU216" s="95"/>
      <c r="AV216" s="95"/>
      <c r="AW216" s="159"/>
      <c r="AX216" s="159"/>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row>
    <row r="217" spans="1:83" ht="25.5" customHeight="1" x14ac:dyDescent="0.25">
      <c r="A217" s="45"/>
      <c r="B217" s="45"/>
      <c r="C217" s="45"/>
      <c r="D217" s="47"/>
      <c r="E217" s="158"/>
      <c r="F217" s="45"/>
      <c r="G217" s="130"/>
      <c r="H217" s="130"/>
      <c r="I217" s="83"/>
      <c r="J217" s="45"/>
      <c r="K217" s="130"/>
      <c r="L217" s="95"/>
      <c r="M217" s="95"/>
      <c r="N217" s="95"/>
      <c r="O217" s="103"/>
      <c r="P217" s="104"/>
      <c r="Q217" s="83"/>
      <c r="R217" s="83"/>
      <c r="S217" s="83"/>
      <c r="T217" s="83"/>
      <c r="U217" s="83"/>
      <c r="V217" s="103"/>
      <c r="W217" s="103"/>
      <c r="X217" s="103"/>
      <c r="Y217" s="102"/>
      <c r="Z217" s="102"/>
      <c r="AA217" s="90"/>
      <c r="AB217" s="100"/>
      <c r="AC217" s="90"/>
      <c r="AD217" s="100"/>
      <c r="AE217" s="100"/>
      <c r="AF217" s="91"/>
      <c r="AG217" s="91"/>
      <c r="AH217" s="101"/>
      <c r="AI217" s="45"/>
      <c r="AJ217" s="45"/>
      <c r="AK217" s="45"/>
      <c r="AL217" s="45"/>
      <c r="AM217" s="45"/>
      <c r="AN217" s="83"/>
      <c r="AO217" s="160"/>
      <c r="AP217" s="160"/>
      <c r="AQ217" s="94"/>
      <c r="AR217" s="45"/>
      <c r="AS217" s="102"/>
      <c r="AT217" s="102"/>
      <c r="AU217" s="95"/>
      <c r="AV217" s="95"/>
      <c r="AW217" s="159"/>
      <c r="AX217" s="159"/>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row>
    <row r="218" spans="1:83" ht="25.5" customHeight="1" x14ac:dyDescent="0.25">
      <c r="A218" s="45"/>
      <c r="B218" s="45"/>
      <c r="C218" s="45"/>
      <c r="D218" s="47"/>
      <c r="E218" s="158"/>
      <c r="F218" s="45"/>
      <c r="G218" s="130"/>
      <c r="H218" s="130"/>
      <c r="I218" s="83"/>
      <c r="J218" s="45"/>
      <c r="K218" s="130"/>
      <c r="L218" s="95"/>
      <c r="M218" s="95"/>
      <c r="N218" s="95"/>
      <c r="O218" s="103"/>
      <c r="P218" s="104"/>
      <c r="Q218" s="83"/>
      <c r="R218" s="83"/>
      <c r="S218" s="83"/>
      <c r="T218" s="83"/>
      <c r="U218" s="83"/>
      <c r="V218" s="103"/>
      <c r="W218" s="103"/>
      <c r="X218" s="103"/>
      <c r="Y218" s="102"/>
      <c r="Z218" s="102"/>
      <c r="AA218" s="90"/>
      <c r="AB218" s="100"/>
      <c r="AC218" s="90"/>
      <c r="AD218" s="100"/>
      <c r="AE218" s="100"/>
      <c r="AF218" s="91"/>
      <c r="AG218" s="91"/>
      <c r="AH218" s="101"/>
      <c r="AI218" s="45"/>
      <c r="AJ218" s="45"/>
      <c r="AK218" s="45"/>
      <c r="AL218" s="45"/>
      <c r="AM218" s="45"/>
      <c r="AN218" s="83"/>
      <c r="AO218" s="160"/>
      <c r="AP218" s="160"/>
      <c r="AQ218" s="94"/>
      <c r="AR218" s="45"/>
      <c r="AS218" s="102"/>
      <c r="AT218" s="102"/>
      <c r="AU218" s="95"/>
      <c r="AV218" s="95"/>
      <c r="AW218" s="159"/>
      <c r="AX218" s="159"/>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row>
    <row r="219" spans="1:83" ht="25.5" customHeight="1" x14ac:dyDescent="0.25">
      <c r="A219" s="45"/>
      <c r="B219" s="45"/>
      <c r="C219" s="45"/>
      <c r="D219" s="47"/>
      <c r="E219" s="158"/>
      <c r="F219" s="45"/>
      <c r="G219" s="130"/>
      <c r="H219" s="130"/>
      <c r="I219" s="83"/>
      <c r="J219" s="45"/>
      <c r="K219" s="130"/>
      <c r="L219" s="95"/>
      <c r="M219" s="95"/>
      <c r="N219" s="95"/>
      <c r="O219" s="103"/>
      <c r="P219" s="104"/>
      <c r="Q219" s="83"/>
      <c r="R219" s="83"/>
      <c r="S219" s="83"/>
      <c r="T219" s="83"/>
      <c r="U219" s="83"/>
      <c r="V219" s="103"/>
      <c r="W219" s="103"/>
      <c r="X219" s="103"/>
      <c r="Y219" s="102"/>
      <c r="Z219" s="102"/>
      <c r="AA219" s="90"/>
      <c r="AB219" s="100"/>
      <c r="AC219" s="90"/>
      <c r="AD219" s="100"/>
      <c r="AE219" s="100"/>
      <c r="AF219" s="91"/>
      <c r="AG219" s="91"/>
      <c r="AH219" s="101"/>
      <c r="AI219" s="45"/>
      <c r="AJ219" s="45"/>
      <c r="AK219" s="45"/>
      <c r="AL219" s="45"/>
      <c r="AM219" s="45"/>
      <c r="AN219" s="83"/>
      <c r="AO219" s="160"/>
      <c r="AP219" s="160"/>
      <c r="AQ219" s="94"/>
      <c r="AR219" s="45"/>
      <c r="AS219" s="102"/>
      <c r="AT219" s="102"/>
      <c r="AU219" s="95"/>
      <c r="AV219" s="95"/>
      <c r="AW219" s="159"/>
      <c r="AX219" s="159"/>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row>
    <row r="220" spans="1:83" ht="25.5" customHeight="1" x14ac:dyDescent="0.25">
      <c r="A220" s="45"/>
      <c r="B220" s="45"/>
      <c r="C220" s="45"/>
      <c r="D220" s="47"/>
      <c r="E220" s="158"/>
      <c r="F220" s="45"/>
      <c r="G220" s="130"/>
      <c r="H220" s="130"/>
      <c r="I220" s="83"/>
      <c r="J220" s="45"/>
      <c r="K220" s="130"/>
      <c r="L220" s="95"/>
      <c r="M220" s="95"/>
      <c r="N220" s="95"/>
      <c r="O220" s="103"/>
      <c r="P220" s="104"/>
      <c r="Q220" s="83"/>
      <c r="R220" s="83"/>
      <c r="S220" s="83"/>
      <c r="T220" s="83"/>
      <c r="U220" s="83"/>
      <c r="V220" s="103"/>
      <c r="W220" s="103"/>
      <c r="X220" s="103"/>
      <c r="Y220" s="102"/>
      <c r="Z220" s="102"/>
      <c r="AA220" s="90"/>
      <c r="AB220" s="100"/>
      <c r="AC220" s="90"/>
      <c r="AD220" s="100"/>
      <c r="AE220" s="100"/>
      <c r="AF220" s="91"/>
      <c r="AG220" s="91"/>
      <c r="AH220" s="101"/>
      <c r="AI220" s="45"/>
      <c r="AJ220" s="45"/>
      <c r="AK220" s="45"/>
      <c r="AL220" s="45"/>
      <c r="AM220" s="45"/>
      <c r="AN220" s="83"/>
      <c r="AO220" s="160"/>
      <c r="AP220" s="160"/>
      <c r="AQ220" s="94"/>
      <c r="AR220" s="45"/>
      <c r="AS220" s="102"/>
      <c r="AT220" s="102"/>
      <c r="AU220" s="95"/>
      <c r="AV220" s="95"/>
      <c r="AW220" s="159"/>
      <c r="AX220" s="159"/>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row>
    <row r="221" spans="1:83" ht="25.5" customHeight="1" x14ac:dyDescent="0.25">
      <c r="A221" s="45"/>
      <c r="B221" s="45"/>
      <c r="C221" s="45"/>
      <c r="D221" s="47"/>
      <c r="E221" s="158"/>
      <c r="F221" s="45"/>
      <c r="G221" s="130"/>
      <c r="H221" s="130"/>
      <c r="I221" s="83"/>
      <c r="J221" s="45"/>
      <c r="K221" s="130"/>
      <c r="L221" s="95"/>
      <c r="M221" s="95"/>
      <c r="N221" s="95"/>
      <c r="O221" s="103"/>
      <c r="P221" s="104"/>
      <c r="Q221" s="83"/>
      <c r="R221" s="83"/>
      <c r="S221" s="83"/>
      <c r="T221" s="83"/>
      <c r="U221" s="83"/>
      <c r="V221" s="103"/>
      <c r="W221" s="103"/>
      <c r="X221" s="103"/>
      <c r="Y221" s="102"/>
      <c r="Z221" s="102"/>
      <c r="AA221" s="90"/>
      <c r="AB221" s="100"/>
      <c r="AC221" s="90"/>
      <c r="AD221" s="100"/>
      <c r="AE221" s="100"/>
      <c r="AF221" s="91"/>
      <c r="AG221" s="91"/>
      <c r="AH221" s="101"/>
      <c r="AI221" s="45"/>
      <c r="AJ221" s="45"/>
      <c r="AK221" s="45"/>
      <c r="AL221" s="45"/>
      <c r="AM221" s="45"/>
      <c r="AN221" s="83"/>
      <c r="AO221" s="160"/>
      <c r="AP221" s="160"/>
      <c r="AQ221" s="94"/>
      <c r="AR221" s="45"/>
      <c r="AS221" s="102"/>
      <c r="AT221" s="102"/>
      <c r="AU221" s="95"/>
      <c r="AV221" s="95"/>
      <c r="AW221" s="159"/>
      <c r="AX221" s="159"/>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row>
    <row r="222" spans="1:83" ht="25.5" customHeight="1" x14ac:dyDescent="0.25">
      <c r="A222" s="45"/>
      <c r="B222" s="45"/>
      <c r="C222" s="45"/>
      <c r="D222" s="47"/>
      <c r="E222" s="158"/>
      <c r="F222" s="45"/>
      <c r="G222" s="130"/>
      <c r="H222" s="130"/>
      <c r="I222" s="83"/>
      <c r="J222" s="45"/>
      <c r="K222" s="130"/>
      <c r="L222" s="95"/>
      <c r="M222" s="95"/>
      <c r="N222" s="95"/>
      <c r="O222" s="103"/>
      <c r="P222" s="104"/>
      <c r="Q222" s="83"/>
      <c r="R222" s="83"/>
      <c r="S222" s="83"/>
      <c r="T222" s="83"/>
      <c r="U222" s="83"/>
      <c r="V222" s="103"/>
      <c r="W222" s="103"/>
      <c r="X222" s="103"/>
      <c r="Y222" s="102"/>
      <c r="Z222" s="102"/>
      <c r="AA222" s="90"/>
      <c r="AB222" s="100"/>
      <c r="AC222" s="90"/>
      <c r="AD222" s="100"/>
      <c r="AE222" s="100"/>
      <c r="AF222" s="91"/>
      <c r="AG222" s="91"/>
      <c r="AH222" s="101"/>
      <c r="AI222" s="45"/>
      <c r="AJ222" s="45"/>
      <c r="AK222" s="45"/>
      <c r="AL222" s="45"/>
      <c r="AM222" s="45"/>
      <c r="AN222" s="83"/>
      <c r="AO222" s="160"/>
      <c r="AP222" s="160"/>
      <c r="AQ222" s="94"/>
      <c r="AR222" s="45"/>
      <c r="AS222" s="102"/>
      <c r="AT222" s="102"/>
      <c r="AU222" s="95"/>
      <c r="AV222" s="95"/>
      <c r="AW222" s="159"/>
      <c r="AX222" s="159"/>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row>
    <row r="223" spans="1:83" ht="25.5" customHeight="1" x14ac:dyDescent="0.25">
      <c r="A223" s="45"/>
      <c r="B223" s="45"/>
      <c r="C223" s="45"/>
      <c r="D223" s="47"/>
      <c r="E223" s="158"/>
      <c r="F223" s="45"/>
      <c r="G223" s="130"/>
      <c r="H223" s="130"/>
      <c r="I223" s="83"/>
      <c r="J223" s="45"/>
      <c r="K223" s="130"/>
      <c r="L223" s="95"/>
      <c r="M223" s="95"/>
      <c r="N223" s="95"/>
      <c r="O223" s="103"/>
      <c r="P223" s="104"/>
      <c r="Q223" s="83"/>
      <c r="R223" s="83"/>
      <c r="S223" s="83"/>
      <c r="T223" s="83"/>
      <c r="U223" s="83"/>
      <c r="V223" s="103"/>
      <c r="W223" s="103"/>
      <c r="X223" s="103"/>
      <c r="Y223" s="102"/>
      <c r="Z223" s="102"/>
      <c r="AA223" s="90"/>
      <c r="AB223" s="100"/>
      <c r="AC223" s="90"/>
      <c r="AD223" s="100"/>
      <c r="AE223" s="100"/>
      <c r="AF223" s="91"/>
      <c r="AG223" s="91"/>
      <c r="AH223" s="101"/>
      <c r="AI223" s="45"/>
      <c r="AJ223" s="45"/>
      <c r="AK223" s="45"/>
      <c r="AL223" s="45"/>
      <c r="AM223" s="45"/>
      <c r="AN223" s="83"/>
      <c r="AO223" s="160"/>
      <c r="AP223" s="160"/>
      <c r="AQ223" s="94"/>
      <c r="AR223" s="45"/>
      <c r="AS223" s="102"/>
      <c r="AT223" s="102"/>
      <c r="AU223" s="95"/>
      <c r="AV223" s="95"/>
      <c r="AW223" s="159"/>
      <c r="AX223" s="159"/>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row>
    <row r="224" spans="1:83" ht="25.5" customHeight="1" x14ac:dyDescent="0.25">
      <c r="A224" s="45"/>
      <c r="B224" s="45"/>
      <c r="C224" s="45"/>
      <c r="D224" s="47"/>
      <c r="E224" s="158"/>
      <c r="F224" s="45"/>
      <c r="G224" s="130"/>
      <c r="H224" s="130"/>
      <c r="I224" s="83"/>
      <c r="J224" s="45"/>
      <c r="K224" s="130"/>
      <c r="L224" s="95"/>
      <c r="M224" s="95"/>
      <c r="N224" s="95"/>
      <c r="O224" s="103"/>
      <c r="P224" s="104"/>
      <c r="Q224" s="83"/>
      <c r="R224" s="83"/>
      <c r="S224" s="83"/>
      <c r="T224" s="83"/>
      <c r="U224" s="83"/>
      <c r="V224" s="103"/>
      <c r="W224" s="103"/>
      <c r="X224" s="103"/>
      <c r="Y224" s="102"/>
      <c r="Z224" s="102"/>
      <c r="AA224" s="90"/>
      <c r="AB224" s="100"/>
      <c r="AC224" s="90"/>
      <c r="AD224" s="100"/>
      <c r="AE224" s="100"/>
      <c r="AF224" s="91"/>
      <c r="AG224" s="91"/>
      <c r="AH224" s="101"/>
      <c r="AI224" s="45"/>
      <c r="AJ224" s="45"/>
      <c r="AK224" s="45"/>
      <c r="AL224" s="45"/>
      <c r="AM224" s="45"/>
      <c r="AN224" s="83"/>
      <c r="AO224" s="160"/>
      <c r="AP224" s="160"/>
      <c r="AQ224" s="94"/>
      <c r="AR224" s="45"/>
      <c r="AS224" s="102"/>
      <c r="AT224" s="102"/>
      <c r="AU224" s="95"/>
      <c r="AV224" s="95"/>
      <c r="AW224" s="159"/>
      <c r="AX224" s="159"/>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row>
    <row r="225" spans="1:83" ht="25.5" customHeight="1" x14ac:dyDescent="0.25">
      <c r="A225" s="45"/>
      <c r="B225" s="45"/>
      <c r="C225" s="45"/>
      <c r="D225" s="47"/>
      <c r="E225" s="158"/>
      <c r="F225" s="45"/>
      <c r="G225" s="130"/>
      <c r="H225" s="130"/>
      <c r="I225" s="83"/>
      <c r="J225" s="45"/>
      <c r="K225" s="130"/>
      <c r="L225" s="95"/>
      <c r="M225" s="95"/>
      <c r="N225" s="95"/>
      <c r="O225" s="103"/>
      <c r="P225" s="104"/>
      <c r="Q225" s="83"/>
      <c r="R225" s="83"/>
      <c r="S225" s="83"/>
      <c r="T225" s="83"/>
      <c r="U225" s="83"/>
      <c r="V225" s="103"/>
      <c r="W225" s="103"/>
      <c r="X225" s="103"/>
      <c r="Y225" s="102"/>
      <c r="Z225" s="102"/>
      <c r="AA225" s="90"/>
      <c r="AB225" s="100"/>
      <c r="AC225" s="90"/>
      <c r="AD225" s="100"/>
      <c r="AE225" s="100"/>
      <c r="AF225" s="91"/>
      <c r="AG225" s="91"/>
      <c r="AH225" s="101"/>
      <c r="AI225" s="45"/>
      <c r="AJ225" s="45"/>
      <c r="AK225" s="45"/>
      <c r="AL225" s="45"/>
      <c r="AM225" s="45"/>
      <c r="AN225" s="83"/>
      <c r="AO225" s="160"/>
      <c r="AP225" s="160"/>
      <c r="AQ225" s="94"/>
      <c r="AR225" s="45"/>
      <c r="AS225" s="102"/>
      <c r="AT225" s="102"/>
      <c r="AU225" s="95"/>
      <c r="AV225" s="95"/>
      <c r="AW225" s="159"/>
      <c r="AX225" s="159"/>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row>
    <row r="226" spans="1:83" ht="25.5" customHeight="1" x14ac:dyDescent="0.25">
      <c r="A226" s="45"/>
      <c r="B226" s="45"/>
      <c r="C226" s="45"/>
      <c r="D226" s="47"/>
      <c r="E226" s="158"/>
      <c r="F226" s="45"/>
      <c r="G226" s="130"/>
      <c r="H226" s="130"/>
      <c r="I226" s="83"/>
      <c r="J226" s="45"/>
      <c r="K226" s="130"/>
      <c r="L226" s="95"/>
      <c r="M226" s="95"/>
      <c r="N226" s="95"/>
      <c r="O226" s="103"/>
      <c r="P226" s="104"/>
      <c r="Q226" s="83"/>
      <c r="R226" s="83"/>
      <c r="S226" s="83"/>
      <c r="T226" s="83"/>
      <c r="U226" s="83"/>
      <c r="V226" s="103"/>
      <c r="W226" s="103"/>
      <c r="X226" s="103"/>
      <c r="Y226" s="102"/>
      <c r="Z226" s="102"/>
      <c r="AA226" s="90"/>
      <c r="AB226" s="100"/>
      <c r="AC226" s="90"/>
      <c r="AD226" s="100"/>
      <c r="AE226" s="100"/>
      <c r="AF226" s="91"/>
      <c r="AG226" s="91"/>
      <c r="AH226" s="101"/>
      <c r="AI226" s="45"/>
      <c r="AJ226" s="45"/>
      <c r="AK226" s="45"/>
      <c r="AL226" s="45"/>
      <c r="AM226" s="45"/>
      <c r="AN226" s="83"/>
      <c r="AO226" s="160"/>
      <c r="AP226" s="160"/>
      <c r="AQ226" s="94"/>
      <c r="AR226" s="45"/>
      <c r="AS226" s="102"/>
      <c r="AT226" s="102"/>
      <c r="AU226" s="95"/>
      <c r="AV226" s="95"/>
      <c r="AW226" s="159"/>
      <c r="AX226" s="159"/>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row>
    <row r="227" spans="1:83" ht="25.5" customHeight="1" x14ac:dyDescent="0.25">
      <c r="A227" s="45"/>
      <c r="B227" s="45"/>
      <c r="C227" s="45"/>
      <c r="D227" s="47"/>
      <c r="E227" s="158"/>
      <c r="F227" s="45"/>
      <c r="G227" s="130"/>
      <c r="H227" s="130"/>
      <c r="I227" s="83"/>
      <c r="J227" s="45"/>
      <c r="K227" s="130"/>
      <c r="L227" s="95"/>
      <c r="M227" s="95"/>
      <c r="N227" s="95"/>
      <c r="O227" s="103"/>
      <c r="P227" s="104"/>
      <c r="Q227" s="83"/>
      <c r="R227" s="83"/>
      <c r="S227" s="83"/>
      <c r="T227" s="83"/>
      <c r="U227" s="83"/>
      <c r="V227" s="103"/>
      <c r="W227" s="103"/>
      <c r="X227" s="103"/>
      <c r="Y227" s="102"/>
      <c r="Z227" s="102"/>
      <c r="AA227" s="90"/>
      <c r="AB227" s="100"/>
      <c r="AC227" s="90"/>
      <c r="AD227" s="100"/>
      <c r="AE227" s="100"/>
      <c r="AF227" s="91"/>
      <c r="AG227" s="91"/>
      <c r="AH227" s="101"/>
      <c r="AI227" s="45"/>
      <c r="AJ227" s="45"/>
      <c r="AK227" s="45"/>
      <c r="AL227" s="45"/>
      <c r="AM227" s="45"/>
      <c r="AN227" s="83"/>
      <c r="AO227" s="160"/>
      <c r="AP227" s="160"/>
      <c r="AQ227" s="94"/>
      <c r="AR227" s="45"/>
      <c r="AS227" s="102"/>
      <c r="AT227" s="102"/>
      <c r="AU227" s="95"/>
      <c r="AV227" s="95"/>
      <c r="AW227" s="159"/>
      <c r="AX227" s="159"/>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row>
    <row r="228" spans="1:83" ht="25.5" customHeight="1" x14ac:dyDescent="0.25">
      <c r="A228" s="45"/>
      <c r="B228" s="45"/>
      <c r="C228" s="45"/>
      <c r="D228" s="47"/>
      <c r="E228" s="158"/>
      <c r="F228" s="45"/>
      <c r="G228" s="130"/>
      <c r="H228" s="130"/>
      <c r="I228" s="83"/>
      <c r="J228" s="45"/>
      <c r="K228" s="130"/>
      <c r="L228" s="95"/>
      <c r="M228" s="95"/>
      <c r="N228" s="95"/>
      <c r="O228" s="103"/>
      <c r="P228" s="104"/>
      <c r="Q228" s="83"/>
      <c r="R228" s="83"/>
      <c r="S228" s="83"/>
      <c r="T228" s="83"/>
      <c r="U228" s="83"/>
      <c r="V228" s="103"/>
      <c r="W228" s="103"/>
      <c r="X228" s="103"/>
      <c r="Y228" s="102"/>
      <c r="Z228" s="102"/>
      <c r="AA228" s="90"/>
      <c r="AB228" s="100"/>
      <c r="AC228" s="90"/>
      <c r="AD228" s="100"/>
      <c r="AE228" s="100"/>
      <c r="AF228" s="91"/>
      <c r="AG228" s="91"/>
      <c r="AH228" s="101"/>
      <c r="AI228" s="45"/>
      <c r="AJ228" s="45"/>
      <c r="AK228" s="45"/>
      <c r="AL228" s="45"/>
      <c r="AM228" s="45"/>
      <c r="AN228" s="83"/>
      <c r="AO228" s="160"/>
      <c r="AP228" s="160"/>
      <c r="AQ228" s="94"/>
      <c r="AR228" s="45"/>
      <c r="AS228" s="102"/>
      <c r="AT228" s="102"/>
      <c r="AU228" s="95"/>
      <c r="AV228" s="95"/>
      <c r="AW228" s="159"/>
      <c r="AX228" s="159"/>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row>
    <row r="229" spans="1:83" ht="25.5" customHeight="1" x14ac:dyDescent="0.25">
      <c r="A229" s="45"/>
      <c r="B229" s="45"/>
      <c r="C229" s="45"/>
      <c r="D229" s="47"/>
      <c r="E229" s="158"/>
      <c r="F229" s="45"/>
      <c r="G229" s="130"/>
      <c r="H229" s="130"/>
      <c r="I229" s="83"/>
      <c r="J229" s="45"/>
      <c r="K229" s="130"/>
      <c r="L229" s="95"/>
      <c r="M229" s="95"/>
      <c r="N229" s="95"/>
      <c r="O229" s="103"/>
      <c r="P229" s="104"/>
      <c r="Q229" s="83"/>
      <c r="R229" s="83"/>
      <c r="S229" s="83"/>
      <c r="T229" s="83"/>
      <c r="U229" s="83"/>
      <c r="V229" s="103"/>
      <c r="W229" s="103"/>
      <c r="X229" s="103"/>
      <c r="Y229" s="102"/>
      <c r="Z229" s="102"/>
      <c r="AA229" s="90"/>
      <c r="AB229" s="100"/>
      <c r="AC229" s="90"/>
      <c r="AD229" s="100"/>
      <c r="AE229" s="100"/>
      <c r="AF229" s="91"/>
      <c r="AG229" s="91"/>
      <c r="AH229" s="101"/>
      <c r="AI229" s="45"/>
      <c r="AJ229" s="45"/>
      <c r="AK229" s="45"/>
      <c r="AL229" s="45"/>
      <c r="AM229" s="45"/>
      <c r="AN229" s="83"/>
      <c r="AO229" s="160"/>
      <c r="AP229" s="160"/>
      <c r="AQ229" s="94"/>
      <c r="AR229" s="45"/>
      <c r="AS229" s="102"/>
      <c r="AT229" s="102"/>
      <c r="AU229" s="95"/>
      <c r="AV229" s="95"/>
      <c r="AW229" s="159"/>
      <c r="AX229" s="159"/>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row>
    <row r="230" spans="1:83" ht="25.5" customHeight="1" x14ac:dyDescent="0.25">
      <c r="A230" s="45"/>
      <c r="B230" s="45"/>
      <c r="C230" s="45"/>
      <c r="D230" s="47"/>
      <c r="E230" s="158"/>
      <c r="F230" s="45"/>
      <c r="G230" s="130"/>
      <c r="H230" s="130"/>
      <c r="I230" s="83"/>
      <c r="J230" s="45"/>
      <c r="K230" s="130"/>
      <c r="L230" s="95"/>
      <c r="M230" s="95"/>
      <c r="N230" s="95"/>
      <c r="O230" s="103"/>
      <c r="P230" s="104"/>
      <c r="Q230" s="83"/>
      <c r="R230" s="83"/>
      <c r="S230" s="83"/>
      <c r="T230" s="83"/>
      <c r="U230" s="83"/>
      <c r="V230" s="103"/>
      <c r="W230" s="103"/>
      <c r="X230" s="103"/>
      <c r="Y230" s="102"/>
      <c r="Z230" s="102"/>
      <c r="AA230" s="90"/>
      <c r="AB230" s="100"/>
      <c r="AC230" s="90"/>
      <c r="AD230" s="100"/>
      <c r="AE230" s="100"/>
      <c r="AF230" s="91"/>
      <c r="AG230" s="91"/>
      <c r="AH230" s="101"/>
      <c r="AI230" s="45"/>
      <c r="AJ230" s="45"/>
      <c r="AK230" s="45"/>
      <c r="AL230" s="45"/>
      <c r="AM230" s="45"/>
      <c r="AN230" s="83"/>
      <c r="AO230" s="160"/>
      <c r="AP230" s="160"/>
      <c r="AQ230" s="94"/>
      <c r="AR230" s="45"/>
      <c r="AS230" s="102"/>
      <c r="AT230" s="102"/>
      <c r="AU230" s="95"/>
      <c r="AV230" s="95"/>
      <c r="AW230" s="159"/>
      <c r="AX230" s="159"/>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row>
    <row r="231" spans="1:83" ht="25.5" customHeight="1" x14ac:dyDescent="0.25">
      <c r="A231" s="45"/>
      <c r="B231" s="45"/>
      <c r="C231" s="45"/>
      <c r="D231" s="47"/>
      <c r="E231" s="158"/>
      <c r="F231" s="45"/>
      <c r="G231" s="130"/>
      <c r="H231" s="130"/>
      <c r="I231" s="83"/>
      <c r="J231" s="45"/>
      <c r="K231" s="130"/>
      <c r="L231" s="95"/>
      <c r="M231" s="95"/>
      <c r="N231" s="95"/>
      <c r="O231" s="103"/>
      <c r="P231" s="104"/>
      <c r="Q231" s="83"/>
      <c r="R231" s="83"/>
      <c r="S231" s="83"/>
      <c r="T231" s="83"/>
      <c r="U231" s="83"/>
      <c r="V231" s="103"/>
      <c r="W231" s="103"/>
      <c r="X231" s="103"/>
      <c r="Y231" s="102"/>
      <c r="Z231" s="102"/>
      <c r="AA231" s="90"/>
      <c r="AB231" s="100"/>
      <c r="AC231" s="90"/>
      <c r="AD231" s="100"/>
      <c r="AE231" s="100"/>
      <c r="AF231" s="91"/>
      <c r="AG231" s="91"/>
      <c r="AH231" s="101"/>
      <c r="AI231" s="45"/>
      <c r="AJ231" s="45"/>
      <c r="AK231" s="45"/>
      <c r="AL231" s="45"/>
      <c r="AM231" s="45"/>
      <c r="AN231" s="83"/>
      <c r="AO231" s="160"/>
      <c r="AP231" s="160"/>
      <c r="AQ231" s="94"/>
      <c r="AR231" s="45"/>
      <c r="AS231" s="102"/>
      <c r="AT231" s="102"/>
      <c r="AU231" s="95"/>
      <c r="AV231" s="95"/>
      <c r="AW231" s="159"/>
      <c r="AX231" s="159"/>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row>
    <row r="232" spans="1:83" ht="25.5" customHeight="1" x14ac:dyDescent="0.25">
      <c r="A232" s="45"/>
      <c r="B232" s="45"/>
      <c r="C232" s="45"/>
      <c r="D232" s="47"/>
      <c r="E232" s="158"/>
      <c r="F232" s="45"/>
      <c r="G232" s="130"/>
      <c r="H232" s="130"/>
      <c r="I232" s="83"/>
      <c r="J232" s="45"/>
      <c r="K232" s="130"/>
      <c r="L232" s="95"/>
      <c r="M232" s="95"/>
      <c r="N232" s="95"/>
      <c r="O232" s="103"/>
      <c r="P232" s="104"/>
      <c r="Q232" s="83"/>
      <c r="R232" s="83"/>
      <c r="S232" s="83"/>
      <c r="T232" s="83"/>
      <c r="U232" s="83"/>
      <c r="V232" s="103"/>
      <c r="W232" s="103"/>
      <c r="X232" s="103"/>
      <c r="Y232" s="102"/>
      <c r="Z232" s="102"/>
      <c r="AA232" s="90"/>
      <c r="AB232" s="100"/>
      <c r="AC232" s="90"/>
      <c r="AD232" s="100"/>
      <c r="AE232" s="100"/>
      <c r="AF232" s="91"/>
      <c r="AG232" s="91"/>
      <c r="AH232" s="101"/>
      <c r="AI232" s="45"/>
      <c r="AJ232" s="45"/>
      <c r="AK232" s="45"/>
      <c r="AL232" s="45"/>
      <c r="AM232" s="45"/>
      <c r="AN232" s="83"/>
      <c r="AO232" s="160"/>
      <c r="AP232" s="160"/>
      <c r="AQ232" s="94"/>
      <c r="AR232" s="45"/>
      <c r="AS232" s="102"/>
      <c r="AT232" s="102"/>
      <c r="AU232" s="95"/>
      <c r="AV232" s="95"/>
      <c r="AW232" s="159"/>
      <c r="AX232" s="159"/>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row>
    <row r="233" spans="1:83" ht="25.5" customHeight="1" x14ac:dyDescent="0.25">
      <c r="A233" s="45"/>
      <c r="B233" s="45"/>
      <c r="C233" s="45"/>
      <c r="D233" s="47"/>
      <c r="E233" s="158"/>
      <c r="F233" s="45"/>
      <c r="G233" s="130"/>
      <c r="H233" s="130"/>
      <c r="I233" s="83"/>
      <c r="J233" s="45"/>
      <c r="K233" s="130"/>
      <c r="L233" s="95"/>
      <c r="M233" s="95"/>
      <c r="N233" s="95"/>
      <c r="O233" s="103"/>
      <c r="P233" s="104"/>
      <c r="Q233" s="83"/>
      <c r="R233" s="83"/>
      <c r="S233" s="83"/>
      <c r="T233" s="83"/>
      <c r="U233" s="83"/>
      <c r="V233" s="103"/>
      <c r="W233" s="103"/>
      <c r="X233" s="103"/>
      <c r="Y233" s="102"/>
      <c r="Z233" s="102"/>
      <c r="AA233" s="90"/>
      <c r="AB233" s="100"/>
      <c r="AC233" s="90"/>
      <c r="AD233" s="100"/>
      <c r="AE233" s="100"/>
      <c r="AF233" s="91"/>
      <c r="AG233" s="91"/>
      <c r="AH233" s="101"/>
      <c r="AI233" s="45"/>
      <c r="AJ233" s="45"/>
      <c r="AK233" s="45"/>
      <c r="AL233" s="45"/>
      <c r="AM233" s="45"/>
      <c r="AN233" s="83"/>
      <c r="AO233" s="160"/>
      <c r="AP233" s="160"/>
      <c r="AQ233" s="94"/>
      <c r="AR233" s="45"/>
      <c r="AS233" s="102"/>
      <c r="AT233" s="102"/>
      <c r="AU233" s="95"/>
      <c r="AV233" s="95"/>
      <c r="AW233" s="159"/>
      <c r="AX233" s="159"/>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row>
    <row r="234" spans="1:83" ht="25.5" customHeight="1" x14ac:dyDescent="0.25">
      <c r="A234" s="45"/>
      <c r="B234" s="45"/>
      <c r="C234" s="45"/>
      <c r="D234" s="47"/>
      <c r="E234" s="158"/>
      <c r="F234" s="45"/>
      <c r="G234" s="130"/>
      <c r="H234" s="130"/>
      <c r="I234" s="83"/>
      <c r="J234" s="45"/>
      <c r="K234" s="130"/>
      <c r="L234" s="95"/>
      <c r="M234" s="95"/>
      <c r="N234" s="95"/>
      <c r="O234" s="103"/>
      <c r="P234" s="104"/>
      <c r="Q234" s="83"/>
      <c r="R234" s="83"/>
      <c r="S234" s="83"/>
      <c r="T234" s="83"/>
      <c r="U234" s="83"/>
      <c r="V234" s="103"/>
      <c r="W234" s="103"/>
      <c r="X234" s="103"/>
      <c r="Y234" s="102"/>
      <c r="Z234" s="102"/>
      <c r="AA234" s="90"/>
      <c r="AB234" s="100"/>
      <c r="AC234" s="90"/>
      <c r="AD234" s="100"/>
      <c r="AE234" s="100"/>
      <c r="AF234" s="91"/>
      <c r="AG234" s="91"/>
      <c r="AH234" s="101"/>
      <c r="AI234" s="45"/>
      <c r="AJ234" s="45"/>
      <c r="AK234" s="45"/>
      <c r="AL234" s="45"/>
      <c r="AM234" s="45"/>
      <c r="AN234" s="83"/>
      <c r="AO234" s="160"/>
      <c r="AP234" s="160"/>
      <c r="AQ234" s="94"/>
      <c r="AR234" s="45"/>
      <c r="AS234" s="102"/>
      <c r="AT234" s="102"/>
      <c r="AU234" s="95"/>
      <c r="AV234" s="95"/>
      <c r="AW234" s="159"/>
      <c r="AX234" s="159"/>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row>
    <row r="235" spans="1:83" ht="25.5" customHeight="1" x14ac:dyDescent="0.25">
      <c r="A235" s="45"/>
      <c r="B235" s="45"/>
      <c r="C235" s="45"/>
      <c r="D235" s="47"/>
      <c r="E235" s="158"/>
      <c r="F235" s="45"/>
      <c r="G235" s="130"/>
      <c r="H235" s="130"/>
      <c r="I235" s="83"/>
      <c r="J235" s="45"/>
      <c r="K235" s="130"/>
      <c r="L235" s="95"/>
      <c r="M235" s="95"/>
      <c r="N235" s="95"/>
      <c r="O235" s="103"/>
      <c r="P235" s="104"/>
      <c r="Q235" s="83"/>
      <c r="R235" s="83"/>
      <c r="S235" s="83"/>
      <c r="T235" s="83"/>
      <c r="U235" s="83"/>
      <c r="V235" s="103"/>
      <c r="W235" s="103"/>
      <c r="X235" s="103"/>
      <c r="Y235" s="102"/>
      <c r="Z235" s="102"/>
      <c r="AA235" s="90"/>
      <c r="AB235" s="100"/>
      <c r="AC235" s="90"/>
      <c r="AD235" s="100"/>
      <c r="AE235" s="100"/>
      <c r="AF235" s="91"/>
      <c r="AG235" s="91"/>
      <c r="AH235" s="101"/>
      <c r="AI235" s="45"/>
      <c r="AJ235" s="45"/>
      <c r="AK235" s="45"/>
      <c r="AL235" s="45"/>
      <c r="AM235" s="45"/>
      <c r="AN235" s="83"/>
      <c r="AO235" s="160"/>
      <c r="AP235" s="160"/>
      <c r="AQ235" s="94"/>
      <c r="AR235" s="45"/>
      <c r="AS235" s="102"/>
      <c r="AT235" s="102"/>
      <c r="AU235" s="95"/>
      <c r="AV235" s="95"/>
      <c r="AW235" s="159"/>
      <c r="AX235" s="159"/>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row>
    <row r="236" spans="1:83" ht="25.5" customHeight="1" x14ac:dyDescent="0.25">
      <c r="A236" s="45"/>
      <c r="B236" s="45"/>
      <c r="C236" s="45"/>
      <c r="D236" s="47"/>
      <c r="E236" s="158"/>
      <c r="F236" s="45"/>
      <c r="G236" s="130"/>
      <c r="H236" s="130"/>
      <c r="I236" s="83"/>
      <c r="J236" s="45"/>
      <c r="K236" s="130"/>
      <c r="L236" s="95"/>
      <c r="M236" s="95"/>
      <c r="N236" s="95"/>
      <c r="O236" s="103"/>
      <c r="P236" s="104"/>
      <c r="Q236" s="83"/>
      <c r="R236" s="83"/>
      <c r="S236" s="83"/>
      <c r="T236" s="83"/>
      <c r="U236" s="83"/>
      <c r="V236" s="103"/>
      <c r="W236" s="103"/>
      <c r="X236" s="103"/>
      <c r="Y236" s="102"/>
      <c r="Z236" s="102"/>
      <c r="AA236" s="90"/>
      <c r="AB236" s="100"/>
      <c r="AC236" s="90"/>
      <c r="AD236" s="100"/>
      <c r="AE236" s="100"/>
      <c r="AF236" s="91"/>
      <c r="AG236" s="91"/>
      <c r="AH236" s="101"/>
      <c r="AI236" s="45"/>
      <c r="AJ236" s="45"/>
      <c r="AK236" s="45"/>
      <c r="AL236" s="45"/>
      <c r="AM236" s="45"/>
      <c r="AN236" s="83"/>
      <c r="AO236" s="160"/>
      <c r="AP236" s="160"/>
      <c r="AQ236" s="94"/>
      <c r="AR236" s="45"/>
      <c r="AS236" s="102"/>
      <c r="AT236" s="102"/>
      <c r="AU236" s="95"/>
      <c r="AV236" s="95"/>
      <c r="AW236" s="159"/>
      <c r="AX236" s="159"/>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row>
    <row r="237" spans="1:83" ht="25.5" customHeight="1" x14ac:dyDescent="0.25">
      <c r="A237" s="45"/>
      <c r="B237" s="45"/>
      <c r="C237" s="45"/>
      <c r="D237" s="47"/>
      <c r="E237" s="158"/>
      <c r="F237" s="45"/>
      <c r="G237" s="130"/>
      <c r="H237" s="130"/>
      <c r="I237" s="83"/>
      <c r="J237" s="45"/>
      <c r="K237" s="130"/>
      <c r="L237" s="95"/>
      <c r="M237" s="95"/>
      <c r="N237" s="95"/>
      <c r="O237" s="103"/>
      <c r="P237" s="104"/>
      <c r="Q237" s="83"/>
      <c r="R237" s="83"/>
      <c r="S237" s="83"/>
      <c r="T237" s="83"/>
      <c r="U237" s="83"/>
      <c r="V237" s="103"/>
      <c r="W237" s="103"/>
      <c r="X237" s="103"/>
      <c r="Y237" s="102"/>
      <c r="Z237" s="102"/>
      <c r="AA237" s="90"/>
      <c r="AB237" s="100"/>
      <c r="AC237" s="90"/>
      <c r="AD237" s="100"/>
      <c r="AE237" s="100"/>
      <c r="AF237" s="91"/>
      <c r="AG237" s="91"/>
      <c r="AH237" s="101"/>
      <c r="AI237" s="45"/>
      <c r="AJ237" s="45"/>
      <c r="AK237" s="45"/>
      <c r="AL237" s="45"/>
      <c r="AM237" s="45"/>
      <c r="AN237" s="83"/>
      <c r="AO237" s="160"/>
      <c r="AP237" s="160"/>
      <c r="AQ237" s="94"/>
      <c r="AR237" s="45"/>
      <c r="AS237" s="102"/>
      <c r="AT237" s="102"/>
      <c r="AU237" s="95"/>
      <c r="AV237" s="95"/>
      <c r="AW237" s="159"/>
      <c r="AX237" s="159"/>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row>
    <row r="238" spans="1:83" ht="25.5" customHeight="1" x14ac:dyDescent="0.25">
      <c r="A238" s="45"/>
      <c r="B238" s="45"/>
      <c r="C238" s="45"/>
      <c r="D238" s="47"/>
      <c r="E238" s="158"/>
      <c r="F238" s="45"/>
      <c r="G238" s="130"/>
      <c r="H238" s="130"/>
      <c r="I238" s="83"/>
      <c r="J238" s="45"/>
      <c r="K238" s="130"/>
      <c r="L238" s="95"/>
      <c r="M238" s="95"/>
      <c r="N238" s="95"/>
      <c r="O238" s="103"/>
      <c r="P238" s="104"/>
      <c r="Q238" s="83"/>
      <c r="R238" s="83"/>
      <c r="S238" s="83"/>
      <c r="T238" s="83"/>
      <c r="U238" s="83"/>
      <c r="V238" s="103"/>
      <c r="W238" s="103"/>
      <c r="X238" s="103"/>
      <c r="Y238" s="102"/>
      <c r="Z238" s="102"/>
      <c r="AA238" s="90"/>
      <c r="AB238" s="100"/>
      <c r="AC238" s="90"/>
      <c r="AD238" s="100"/>
      <c r="AE238" s="100"/>
      <c r="AF238" s="91"/>
      <c r="AG238" s="91"/>
      <c r="AH238" s="101"/>
      <c r="AI238" s="45"/>
      <c r="AJ238" s="45"/>
      <c r="AK238" s="45"/>
      <c r="AL238" s="45"/>
      <c r="AM238" s="45"/>
      <c r="AN238" s="83"/>
      <c r="AO238" s="160"/>
      <c r="AP238" s="160"/>
      <c r="AQ238" s="94"/>
      <c r="AR238" s="45"/>
      <c r="AS238" s="102"/>
      <c r="AT238" s="102"/>
      <c r="AU238" s="95"/>
      <c r="AV238" s="95"/>
      <c r="AW238" s="159"/>
      <c r="AX238" s="159"/>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row>
    <row r="239" spans="1:83" ht="25.5" customHeight="1" x14ac:dyDescent="0.25">
      <c r="A239" s="45"/>
      <c r="B239" s="45"/>
      <c r="C239" s="45"/>
      <c r="D239" s="47"/>
      <c r="E239" s="158"/>
      <c r="F239" s="45"/>
      <c r="G239" s="130"/>
      <c r="H239" s="130"/>
      <c r="I239" s="83"/>
      <c r="J239" s="45"/>
      <c r="K239" s="130"/>
      <c r="L239" s="95"/>
      <c r="M239" s="95"/>
      <c r="N239" s="95"/>
      <c r="O239" s="103"/>
      <c r="P239" s="104"/>
      <c r="Q239" s="83"/>
      <c r="R239" s="83"/>
      <c r="S239" s="83"/>
      <c r="T239" s="83"/>
      <c r="U239" s="83"/>
      <c r="V239" s="103"/>
      <c r="W239" s="103"/>
      <c r="X239" s="103"/>
      <c r="Y239" s="102"/>
      <c r="Z239" s="102"/>
      <c r="AA239" s="90"/>
      <c r="AB239" s="100"/>
      <c r="AC239" s="90"/>
      <c r="AD239" s="100"/>
      <c r="AE239" s="100"/>
      <c r="AF239" s="91"/>
      <c r="AG239" s="91"/>
      <c r="AH239" s="101"/>
      <c r="AI239" s="45"/>
      <c r="AJ239" s="45"/>
      <c r="AK239" s="45"/>
      <c r="AL239" s="45"/>
      <c r="AM239" s="45"/>
      <c r="AN239" s="83"/>
      <c r="AO239" s="160"/>
      <c r="AP239" s="160"/>
      <c r="AQ239" s="94"/>
      <c r="AR239" s="45"/>
      <c r="AS239" s="102"/>
      <c r="AT239" s="102"/>
      <c r="AU239" s="95"/>
      <c r="AV239" s="95"/>
      <c r="AW239" s="159"/>
      <c r="AX239" s="159"/>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row>
    <row r="240" spans="1:83" ht="25.5" customHeight="1" x14ac:dyDescent="0.25">
      <c r="A240" s="45"/>
      <c r="B240" s="45"/>
      <c r="C240" s="45"/>
      <c r="D240" s="47"/>
      <c r="E240" s="158"/>
      <c r="F240" s="45"/>
      <c r="G240" s="130"/>
      <c r="H240" s="130"/>
      <c r="I240" s="83"/>
      <c r="J240" s="45"/>
      <c r="K240" s="130"/>
      <c r="L240" s="95"/>
      <c r="M240" s="95"/>
      <c r="N240" s="95"/>
      <c r="O240" s="103"/>
      <c r="P240" s="104"/>
      <c r="Q240" s="83"/>
      <c r="R240" s="83"/>
      <c r="S240" s="83"/>
      <c r="T240" s="83"/>
      <c r="U240" s="83"/>
      <c r="V240" s="103"/>
      <c r="W240" s="103"/>
      <c r="X240" s="103"/>
      <c r="Y240" s="102"/>
      <c r="Z240" s="102"/>
      <c r="AA240" s="90"/>
      <c r="AB240" s="100"/>
      <c r="AC240" s="90"/>
      <c r="AD240" s="100"/>
      <c r="AE240" s="100"/>
      <c r="AF240" s="91"/>
      <c r="AG240" s="91"/>
      <c r="AH240" s="101"/>
      <c r="AI240" s="45"/>
      <c r="AJ240" s="45"/>
      <c r="AK240" s="45"/>
      <c r="AL240" s="45"/>
      <c r="AM240" s="45"/>
      <c r="AN240" s="83"/>
      <c r="AO240" s="160"/>
      <c r="AP240" s="160"/>
      <c r="AQ240" s="94"/>
      <c r="AR240" s="45"/>
      <c r="AS240" s="102"/>
      <c r="AT240" s="102"/>
      <c r="AU240" s="95"/>
      <c r="AV240" s="95"/>
      <c r="AW240" s="159"/>
      <c r="AX240" s="159"/>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row>
    <row r="241" spans="1:83" ht="25.5" customHeight="1" x14ac:dyDescent="0.25">
      <c r="A241" s="45"/>
      <c r="B241" s="45"/>
      <c r="C241" s="45"/>
      <c r="D241" s="47"/>
      <c r="E241" s="158"/>
      <c r="F241" s="45"/>
      <c r="G241" s="130"/>
      <c r="H241" s="130"/>
      <c r="I241" s="83"/>
      <c r="J241" s="45"/>
      <c r="K241" s="130"/>
      <c r="L241" s="95"/>
      <c r="M241" s="95"/>
      <c r="N241" s="95"/>
      <c r="O241" s="103"/>
      <c r="P241" s="104"/>
      <c r="Q241" s="83"/>
      <c r="R241" s="83"/>
      <c r="S241" s="83"/>
      <c r="T241" s="83"/>
      <c r="U241" s="83"/>
      <c r="V241" s="103"/>
      <c r="W241" s="103"/>
      <c r="X241" s="103"/>
      <c r="Y241" s="102"/>
      <c r="Z241" s="102"/>
      <c r="AA241" s="90"/>
      <c r="AB241" s="100"/>
      <c r="AC241" s="90"/>
      <c r="AD241" s="100"/>
      <c r="AE241" s="100"/>
      <c r="AF241" s="91"/>
      <c r="AG241" s="91"/>
      <c r="AH241" s="101"/>
      <c r="AI241" s="45"/>
      <c r="AJ241" s="45"/>
      <c r="AK241" s="45"/>
      <c r="AL241" s="45"/>
      <c r="AM241" s="45"/>
      <c r="AN241" s="83"/>
      <c r="AO241" s="160"/>
      <c r="AP241" s="160"/>
      <c r="AQ241" s="94"/>
      <c r="AR241" s="45"/>
      <c r="AS241" s="102"/>
      <c r="AT241" s="102"/>
      <c r="AU241" s="95"/>
      <c r="AV241" s="95"/>
      <c r="AW241" s="159"/>
      <c r="AX241" s="159"/>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row>
    <row r="242" spans="1:83" ht="25.5" customHeight="1" x14ac:dyDescent="0.25">
      <c r="A242" s="45"/>
      <c r="B242" s="45"/>
      <c r="C242" s="45"/>
      <c r="D242" s="47"/>
      <c r="E242" s="158"/>
      <c r="F242" s="45"/>
      <c r="G242" s="130"/>
      <c r="H242" s="130"/>
      <c r="I242" s="83"/>
      <c r="J242" s="45"/>
      <c r="K242" s="130"/>
      <c r="L242" s="95"/>
      <c r="M242" s="95"/>
      <c r="N242" s="95"/>
      <c r="O242" s="103"/>
      <c r="P242" s="104"/>
      <c r="Q242" s="83"/>
      <c r="R242" s="83"/>
      <c r="S242" s="83"/>
      <c r="T242" s="83"/>
      <c r="U242" s="83"/>
      <c r="V242" s="103"/>
      <c r="W242" s="103"/>
      <c r="X242" s="103"/>
      <c r="Y242" s="102"/>
      <c r="Z242" s="102"/>
      <c r="AA242" s="90"/>
      <c r="AB242" s="100"/>
      <c r="AC242" s="90"/>
      <c r="AD242" s="100"/>
      <c r="AE242" s="100"/>
      <c r="AF242" s="91"/>
      <c r="AG242" s="91"/>
      <c r="AH242" s="101"/>
      <c r="AI242" s="45"/>
      <c r="AJ242" s="45"/>
      <c r="AK242" s="45"/>
      <c r="AL242" s="45"/>
      <c r="AM242" s="45"/>
      <c r="AN242" s="83"/>
      <c r="AO242" s="160"/>
      <c r="AP242" s="160"/>
      <c r="AQ242" s="94"/>
      <c r="AR242" s="45"/>
      <c r="AS242" s="102"/>
      <c r="AT242" s="102"/>
      <c r="AU242" s="95"/>
      <c r="AV242" s="95"/>
      <c r="AW242" s="159"/>
      <c r="AX242" s="159"/>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row>
    <row r="243" spans="1:83" ht="25.5" customHeight="1" x14ac:dyDescent="0.25">
      <c r="A243" s="45"/>
      <c r="B243" s="45"/>
      <c r="C243" s="45"/>
      <c r="D243" s="47"/>
      <c r="E243" s="158"/>
      <c r="F243" s="45"/>
      <c r="G243" s="130"/>
      <c r="H243" s="130"/>
      <c r="I243" s="83"/>
      <c r="J243" s="45"/>
      <c r="K243" s="130"/>
      <c r="L243" s="95"/>
      <c r="M243" s="95"/>
      <c r="N243" s="95"/>
      <c r="O243" s="103"/>
      <c r="P243" s="104"/>
      <c r="Q243" s="83"/>
      <c r="R243" s="83"/>
      <c r="S243" s="83"/>
      <c r="T243" s="83"/>
      <c r="U243" s="83"/>
      <c r="V243" s="103"/>
      <c r="W243" s="103"/>
      <c r="X243" s="103"/>
      <c r="Y243" s="102"/>
      <c r="Z243" s="102"/>
      <c r="AA243" s="90"/>
      <c r="AB243" s="100"/>
      <c r="AC243" s="90"/>
      <c r="AD243" s="100"/>
      <c r="AE243" s="100"/>
      <c r="AF243" s="91"/>
      <c r="AG243" s="91"/>
      <c r="AH243" s="101"/>
      <c r="AI243" s="45"/>
      <c r="AJ243" s="45"/>
      <c r="AK243" s="45"/>
      <c r="AL243" s="45"/>
      <c r="AM243" s="45"/>
      <c r="AN243" s="83"/>
      <c r="AO243" s="160"/>
      <c r="AP243" s="160"/>
      <c r="AQ243" s="94"/>
      <c r="AR243" s="45"/>
      <c r="AS243" s="102"/>
      <c r="AT243" s="102"/>
      <c r="AU243" s="95"/>
      <c r="AV243" s="95"/>
      <c r="AW243" s="159"/>
      <c r="AX243" s="159"/>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row>
    <row r="244" spans="1:83" ht="25.5" customHeight="1" x14ac:dyDescent="0.25">
      <c r="A244" s="45"/>
      <c r="B244" s="45"/>
      <c r="C244" s="45"/>
      <c r="D244" s="47"/>
      <c r="E244" s="158"/>
      <c r="F244" s="45"/>
      <c r="G244" s="130"/>
      <c r="H244" s="130"/>
      <c r="I244" s="83"/>
      <c r="J244" s="45"/>
      <c r="K244" s="130"/>
      <c r="L244" s="95"/>
      <c r="M244" s="95"/>
      <c r="N244" s="95"/>
      <c r="O244" s="103"/>
      <c r="P244" s="104"/>
      <c r="Q244" s="83"/>
      <c r="R244" s="83"/>
      <c r="S244" s="83"/>
      <c r="T244" s="83"/>
      <c r="U244" s="83"/>
      <c r="V244" s="103"/>
      <c r="W244" s="103"/>
      <c r="X244" s="103"/>
      <c r="Y244" s="102"/>
      <c r="Z244" s="102"/>
      <c r="AA244" s="90"/>
      <c r="AB244" s="100"/>
      <c r="AC244" s="90"/>
      <c r="AD244" s="100"/>
      <c r="AE244" s="100"/>
      <c r="AF244" s="91"/>
      <c r="AG244" s="91"/>
      <c r="AH244" s="101"/>
      <c r="AI244" s="45"/>
      <c r="AJ244" s="45"/>
      <c r="AK244" s="45"/>
      <c r="AL244" s="45"/>
      <c r="AM244" s="45"/>
      <c r="AN244" s="83"/>
      <c r="AO244" s="160"/>
      <c r="AP244" s="160"/>
      <c r="AQ244" s="94"/>
      <c r="AR244" s="45"/>
      <c r="AS244" s="102"/>
      <c r="AT244" s="102"/>
      <c r="AU244" s="95"/>
      <c r="AV244" s="95"/>
      <c r="AW244" s="159"/>
      <c r="AX244" s="159"/>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row>
    <row r="245" spans="1:83" ht="25.5" customHeight="1" x14ac:dyDescent="0.25">
      <c r="A245" s="45"/>
      <c r="B245" s="45"/>
      <c r="C245" s="45"/>
      <c r="D245" s="47"/>
      <c r="E245" s="158"/>
      <c r="F245" s="45"/>
      <c r="G245" s="130"/>
      <c r="H245" s="130"/>
      <c r="I245" s="83"/>
      <c r="J245" s="45"/>
      <c r="K245" s="130"/>
      <c r="L245" s="95"/>
      <c r="M245" s="95"/>
      <c r="N245" s="95"/>
      <c r="O245" s="103"/>
      <c r="P245" s="104"/>
      <c r="Q245" s="83"/>
      <c r="R245" s="83"/>
      <c r="S245" s="83"/>
      <c r="T245" s="83"/>
      <c r="U245" s="83"/>
      <c r="V245" s="103"/>
      <c r="W245" s="103"/>
      <c r="X245" s="103"/>
      <c r="Y245" s="102"/>
      <c r="Z245" s="102"/>
      <c r="AA245" s="90"/>
      <c r="AB245" s="100"/>
      <c r="AC245" s="90"/>
      <c r="AD245" s="100"/>
      <c r="AE245" s="100"/>
      <c r="AF245" s="91"/>
      <c r="AG245" s="91"/>
      <c r="AH245" s="101"/>
      <c r="AI245" s="45"/>
      <c r="AJ245" s="45"/>
      <c r="AK245" s="45"/>
      <c r="AL245" s="45"/>
      <c r="AM245" s="45"/>
      <c r="AN245" s="83"/>
      <c r="AO245" s="160"/>
      <c r="AP245" s="160"/>
      <c r="AQ245" s="94"/>
      <c r="AR245" s="45"/>
      <c r="AS245" s="102"/>
      <c r="AT245" s="102"/>
      <c r="AU245" s="95"/>
      <c r="AV245" s="95"/>
      <c r="AW245" s="159"/>
      <c r="AX245" s="159"/>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row>
    <row r="246" spans="1:83" ht="25.5" customHeight="1" x14ac:dyDescent="0.25">
      <c r="A246" s="45"/>
      <c r="B246" s="45"/>
      <c r="C246" s="45"/>
      <c r="D246" s="47"/>
      <c r="E246" s="158"/>
      <c r="F246" s="45"/>
      <c r="G246" s="130"/>
      <c r="H246" s="130"/>
      <c r="I246" s="83"/>
      <c r="J246" s="45"/>
      <c r="K246" s="130"/>
      <c r="L246" s="95"/>
      <c r="M246" s="95"/>
      <c r="N246" s="95"/>
      <c r="O246" s="103"/>
      <c r="P246" s="104"/>
      <c r="Q246" s="83"/>
      <c r="R246" s="83"/>
      <c r="S246" s="83"/>
      <c r="T246" s="83"/>
      <c r="U246" s="83"/>
      <c r="V246" s="103"/>
      <c r="W246" s="103"/>
      <c r="X246" s="103"/>
      <c r="Y246" s="102"/>
      <c r="Z246" s="102"/>
      <c r="AA246" s="90"/>
      <c r="AB246" s="100"/>
      <c r="AC246" s="90"/>
      <c r="AD246" s="100"/>
      <c r="AE246" s="100"/>
      <c r="AF246" s="91"/>
      <c r="AG246" s="91"/>
      <c r="AH246" s="101"/>
      <c r="AI246" s="45"/>
      <c r="AJ246" s="45"/>
      <c r="AK246" s="45"/>
      <c r="AL246" s="45"/>
      <c r="AM246" s="45"/>
      <c r="AN246" s="83"/>
      <c r="AO246" s="160"/>
      <c r="AP246" s="160"/>
      <c r="AQ246" s="94"/>
      <c r="AR246" s="45"/>
      <c r="AS246" s="102"/>
      <c r="AT246" s="102"/>
      <c r="AU246" s="95"/>
      <c r="AV246" s="95"/>
      <c r="AW246" s="159"/>
      <c r="AX246" s="159"/>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row>
    <row r="247" spans="1:83" ht="25.5" customHeight="1" x14ac:dyDescent="0.25">
      <c r="A247" s="45"/>
      <c r="B247" s="45"/>
      <c r="C247" s="45"/>
      <c r="D247" s="47"/>
      <c r="E247" s="158"/>
      <c r="F247" s="45"/>
      <c r="G247" s="130"/>
      <c r="H247" s="130"/>
      <c r="I247" s="83"/>
      <c r="J247" s="45"/>
      <c r="K247" s="130"/>
      <c r="L247" s="95"/>
      <c r="M247" s="95"/>
      <c r="N247" s="95"/>
      <c r="O247" s="103"/>
      <c r="P247" s="104"/>
      <c r="Q247" s="83"/>
      <c r="R247" s="83"/>
      <c r="S247" s="83"/>
      <c r="T247" s="83"/>
      <c r="U247" s="83"/>
      <c r="V247" s="103"/>
      <c r="W247" s="103"/>
      <c r="X247" s="103"/>
      <c r="Y247" s="102"/>
      <c r="Z247" s="102"/>
      <c r="AA247" s="90"/>
      <c r="AB247" s="100"/>
      <c r="AC247" s="90"/>
      <c r="AD247" s="100"/>
      <c r="AE247" s="100"/>
      <c r="AF247" s="91"/>
      <c r="AG247" s="91"/>
      <c r="AH247" s="101"/>
      <c r="AI247" s="45"/>
      <c r="AJ247" s="45"/>
      <c r="AK247" s="45"/>
      <c r="AL247" s="45"/>
      <c r="AM247" s="45"/>
      <c r="AN247" s="83"/>
      <c r="AO247" s="160"/>
      <c r="AP247" s="160"/>
      <c r="AQ247" s="94"/>
      <c r="AR247" s="45"/>
      <c r="AS247" s="102"/>
      <c r="AT247" s="102"/>
      <c r="AU247" s="95"/>
      <c r="AV247" s="95"/>
      <c r="AW247" s="159"/>
      <c r="AX247" s="159"/>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row>
    <row r="248" spans="1:83" ht="25.5" customHeight="1" x14ac:dyDescent="0.25">
      <c r="A248" s="45"/>
      <c r="B248" s="45"/>
      <c r="C248" s="45"/>
      <c r="D248" s="47"/>
      <c r="E248" s="158"/>
      <c r="F248" s="45"/>
      <c r="G248" s="130"/>
      <c r="H248" s="130"/>
      <c r="I248" s="83"/>
      <c r="J248" s="45"/>
      <c r="K248" s="130"/>
      <c r="L248" s="95"/>
      <c r="M248" s="95"/>
      <c r="N248" s="95"/>
      <c r="O248" s="103"/>
      <c r="P248" s="104"/>
      <c r="Q248" s="83"/>
      <c r="R248" s="83"/>
      <c r="S248" s="83"/>
      <c r="T248" s="83"/>
      <c r="U248" s="83"/>
      <c r="V248" s="103"/>
      <c r="W248" s="103"/>
      <c r="X248" s="103"/>
      <c r="Y248" s="102"/>
      <c r="Z248" s="102"/>
      <c r="AA248" s="90"/>
      <c r="AB248" s="100"/>
      <c r="AC248" s="90"/>
      <c r="AD248" s="100"/>
      <c r="AE248" s="100"/>
      <c r="AF248" s="91"/>
      <c r="AG248" s="91"/>
      <c r="AH248" s="101"/>
      <c r="AI248" s="45"/>
      <c r="AJ248" s="45"/>
      <c r="AK248" s="45"/>
      <c r="AL248" s="45"/>
      <c r="AM248" s="45"/>
      <c r="AN248" s="83"/>
      <c r="AO248" s="160"/>
      <c r="AP248" s="160"/>
      <c r="AQ248" s="94"/>
      <c r="AR248" s="45"/>
      <c r="AS248" s="102"/>
      <c r="AT248" s="102"/>
      <c r="AU248" s="95"/>
      <c r="AV248" s="95"/>
      <c r="AW248" s="159"/>
      <c r="AX248" s="159"/>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row>
    <row r="249" spans="1:83" ht="25.5" customHeight="1" x14ac:dyDescent="0.25">
      <c r="A249" s="45"/>
      <c r="B249" s="45"/>
      <c r="C249" s="45"/>
      <c r="D249" s="47"/>
      <c r="E249" s="158"/>
      <c r="F249" s="45"/>
      <c r="G249" s="130"/>
      <c r="H249" s="130"/>
      <c r="I249" s="83"/>
      <c r="J249" s="45"/>
      <c r="K249" s="130"/>
      <c r="L249" s="95"/>
      <c r="M249" s="95"/>
      <c r="N249" s="95"/>
      <c r="O249" s="103"/>
      <c r="P249" s="104"/>
      <c r="Q249" s="83"/>
      <c r="R249" s="83"/>
      <c r="S249" s="83"/>
      <c r="T249" s="83"/>
      <c r="U249" s="83"/>
      <c r="V249" s="103"/>
      <c r="W249" s="103"/>
      <c r="X249" s="103"/>
      <c r="Y249" s="102"/>
      <c r="Z249" s="102"/>
      <c r="AA249" s="90"/>
      <c r="AB249" s="100"/>
      <c r="AC249" s="90"/>
      <c r="AD249" s="100"/>
      <c r="AE249" s="100"/>
      <c r="AF249" s="91"/>
      <c r="AG249" s="91"/>
      <c r="AH249" s="101"/>
      <c r="AI249" s="45"/>
      <c r="AJ249" s="45"/>
      <c r="AK249" s="45"/>
      <c r="AL249" s="45"/>
      <c r="AM249" s="45"/>
      <c r="AN249" s="83"/>
      <c r="AO249" s="160"/>
      <c r="AP249" s="160"/>
      <c r="AQ249" s="94"/>
      <c r="AR249" s="45"/>
      <c r="AS249" s="102"/>
      <c r="AT249" s="102"/>
      <c r="AU249" s="95"/>
      <c r="AV249" s="95"/>
      <c r="AW249" s="159"/>
      <c r="AX249" s="159"/>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row>
    <row r="250" spans="1:83" ht="25.5" customHeight="1" x14ac:dyDescent="0.25">
      <c r="A250" s="45"/>
      <c r="B250" s="45"/>
      <c r="C250" s="45"/>
      <c r="D250" s="47"/>
      <c r="E250" s="158"/>
      <c r="F250" s="45"/>
      <c r="G250" s="130"/>
      <c r="H250" s="130"/>
      <c r="I250" s="83"/>
      <c r="J250" s="45"/>
      <c r="K250" s="130"/>
      <c r="L250" s="95"/>
      <c r="M250" s="95"/>
      <c r="N250" s="95"/>
      <c r="O250" s="103"/>
      <c r="P250" s="104"/>
      <c r="Q250" s="83"/>
      <c r="R250" s="83"/>
      <c r="S250" s="83"/>
      <c r="T250" s="83"/>
      <c r="U250" s="83"/>
      <c r="V250" s="103"/>
      <c r="W250" s="103"/>
      <c r="X250" s="103"/>
      <c r="Y250" s="102"/>
      <c r="Z250" s="102"/>
      <c r="AA250" s="90"/>
      <c r="AB250" s="100"/>
      <c r="AC250" s="90"/>
      <c r="AD250" s="100"/>
      <c r="AE250" s="100"/>
      <c r="AF250" s="91"/>
      <c r="AG250" s="91"/>
      <c r="AH250" s="101"/>
      <c r="AI250" s="45"/>
      <c r="AJ250" s="45"/>
      <c r="AK250" s="45"/>
      <c r="AL250" s="45"/>
      <c r="AM250" s="45"/>
      <c r="AN250" s="83"/>
      <c r="AO250" s="160"/>
      <c r="AP250" s="160"/>
      <c r="AQ250" s="94"/>
      <c r="AR250" s="45"/>
      <c r="AS250" s="102"/>
      <c r="AT250" s="102"/>
      <c r="AU250" s="95"/>
      <c r="AV250" s="95"/>
      <c r="AW250" s="159"/>
      <c r="AX250" s="159"/>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row>
    <row r="251" spans="1:83" ht="25.5" customHeight="1" x14ac:dyDescent="0.25">
      <c r="A251" s="45"/>
      <c r="B251" s="45"/>
      <c r="C251" s="45"/>
      <c r="D251" s="47"/>
      <c r="E251" s="158"/>
      <c r="F251" s="45"/>
      <c r="G251" s="130"/>
      <c r="H251" s="130"/>
      <c r="I251" s="83"/>
      <c r="J251" s="45"/>
      <c r="K251" s="130"/>
      <c r="L251" s="95"/>
      <c r="M251" s="95"/>
      <c r="N251" s="95"/>
      <c r="O251" s="103"/>
      <c r="P251" s="104"/>
      <c r="Q251" s="83"/>
      <c r="R251" s="83"/>
      <c r="S251" s="83"/>
      <c r="T251" s="83"/>
      <c r="U251" s="83"/>
      <c r="V251" s="103"/>
      <c r="W251" s="103"/>
      <c r="X251" s="103"/>
      <c r="Y251" s="102"/>
      <c r="Z251" s="102"/>
      <c r="AA251" s="90"/>
      <c r="AB251" s="100"/>
      <c r="AC251" s="90"/>
      <c r="AD251" s="100"/>
      <c r="AE251" s="100"/>
      <c r="AF251" s="91"/>
      <c r="AG251" s="91"/>
      <c r="AH251" s="101"/>
      <c r="AI251" s="45"/>
      <c r="AJ251" s="45"/>
      <c r="AK251" s="45"/>
      <c r="AL251" s="45"/>
      <c r="AM251" s="45"/>
      <c r="AN251" s="83"/>
      <c r="AO251" s="160"/>
      <c r="AP251" s="160"/>
      <c r="AQ251" s="94"/>
      <c r="AR251" s="45"/>
      <c r="AS251" s="102"/>
      <c r="AT251" s="102"/>
      <c r="AU251" s="95"/>
      <c r="AV251" s="95"/>
      <c r="AW251" s="159"/>
      <c r="AX251" s="159"/>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row>
    <row r="252" spans="1:83" ht="25.5" customHeight="1" x14ac:dyDescent="0.25">
      <c r="A252" s="45"/>
      <c r="B252" s="45"/>
      <c r="C252" s="45"/>
      <c r="D252" s="47"/>
      <c r="E252" s="158"/>
      <c r="F252" s="45"/>
      <c r="G252" s="130"/>
      <c r="H252" s="130"/>
      <c r="I252" s="83"/>
      <c r="J252" s="45"/>
      <c r="K252" s="130"/>
      <c r="L252" s="95"/>
      <c r="M252" s="95"/>
      <c r="N252" s="95"/>
      <c r="O252" s="103"/>
      <c r="P252" s="104"/>
      <c r="Q252" s="83"/>
      <c r="R252" s="83"/>
      <c r="S252" s="83"/>
      <c r="T252" s="83"/>
      <c r="U252" s="83"/>
      <c r="V252" s="103"/>
      <c r="W252" s="103"/>
      <c r="X252" s="103"/>
      <c r="Y252" s="102"/>
      <c r="Z252" s="102"/>
      <c r="AA252" s="90"/>
      <c r="AB252" s="100"/>
      <c r="AC252" s="90"/>
      <c r="AD252" s="100"/>
      <c r="AE252" s="100"/>
      <c r="AF252" s="91"/>
      <c r="AG252" s="91"/>
      <c r="AH252" s="101"/>
      <c r="AI252" s="45"/>
      <c r="AJ252" s="45"/>
      <c r="AK252" s="45"/>
      <c r="AL252" s="45"/>
      <c r="AM252" s="45"/>
      <c r="AN252" s="83"/>
      <c r="AO252" s="160"/>
      <c r="AP252" s="160"/>
      <c r="AQ252" s="94"/>
      <c r="AR252" s="45"/>
      <c r="AS252" s="102"/>
      <c r="AT252" s="102"/>
      <c r="AU252" s="95"/>
      <c r="AV252" s="95"/>
      <c r="AW252" s="159"/>
      <c r="AX252" s="159"/>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row>
    <row r="253" spans="1:83" ht="25.5" customHeight="1" x14ac:dyDescent="0.25">
      <c r="A253" s="45"/>
      <c r="B253" s="45"/>
      <c r="C253" s="45"/>
      <c r="D253" s="47"/>
      <c r="E253" s="158"/>
      <c r="F253" s="45"/>
      <c r="G253" s="130"/>
      <c r="H253" s="130"/>
      <c r="I253" s="83"/>
      <c r="J253" s="45"/>
      <c r="K253" s="130"/>
      <c r="L253" s="95"/>
      <c r="M253" s="95"/>
      <c r="N253" s="95"/>
      <c r="O253" s="103"/>
      <c r="P253" s="104"/>
      <c r="Q253" s="83"/>
      <c r="R253" s="83"/>
      <c r="S253" s="83"/>
      <c r="T253" s="83"/>
      <c r="U253" s="83"/>
      <c r="V253" s="103"/>
      <c r="W253" s="103"/>
      <c r="X253" s="103"/>
      <c r="Y253" s="102"/>
      <c r="Z253" s="102"/>
      <c r="AA253" s="90"/>
      <c r="AB253" s="100"/>
      <c r="AC253" s="90"/>
      <c r="AD253" s="100"/>
      <c r="AE253" s="100"/>
      <c r="AF253" s="91"/>
      <c r="AG253" s="91"/>
      <c r="AH253" s="101"/>
      <c r="AI253" s="45"/>
      <c r="AJ253" s="45"/>
      <c r="AK253" s="45"/>
      <c r="AL253" s="45"/>
      <c r="AM253" s="45"/>
      <c r="AN253" s="83"/>
      <c r="AO253" s="160"/>
      <c r="AP253" s="160"/>
      <c r="AQ253" s="94"/>
      <c r="AR253" s="45"/>
      <c r="AS253" s="102"/>
      <c r="AT253" s="102"/>
      <c r="AU253" s="95"/>
      <c r="AV253" s="95"/>
      <c r="AW253" s="159"/>
      <c r="AX253" s="159"/>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row>
    <row r="254" spans="1:83" ht="25.5" customHeight="1" x14ac:dyDescent="0.25">
      <c r="A254" s="45"/>
      <c r="B254" s="45"/>
      <c r="C254" s="45"/>
      <c r="D254" s="47"/>
      <c r="E254" s="158"/>
      <c r="F254" s="45"/>
      <c r="G254" s="130"/>
      <c r="H254" s="130"/>
      <c r="I254" s="83"/>
      <c r="J254" s="45"/>
      <c r="K254" s="130"/>
      <c r="L254" s="95"/>
      <c r="M254" s="95"/>
      <c r="N254" s="95"/>
      <c r="O254" s="103"/>
      <c r="P254" s="104"/>
      <c r="Q254" s="83"/>
      <c r="R254" s="83"/>
      <c r="S254" s="83"/>
      <c r="T254" s="83"/>
      <c r="U254" s="83"/>
      <c r="V254" s="103"/>
      <c r="W254" s="103"/>
      <c r="X254" s="103"/>
      <c r="Y254" s="102"/>
      <c r="Z254" s="102"/>
      <c r="AA254" s="90"/>
      <c r="AB254" s="100"/>
      <c r="AC254" s="90"/>
      <c r="AD254" s="100"/>
      <c r="AE254" s="100"/>
      <c r="AF254" s="91"/>
      <c r="AG254" s="91"/>
      <c r="AH254" s="101"/>
      <c r="AI254" s="45"/>
      <c r="AJ254" s="45"/>
      <c r="AK254" s="45"/>
      <c r="AL254" s="45"/>
      <c r="AM254" s="45"/>
      <c r="AN254" s="83"/>
      <c r="AO254" s="160"/>
      <c r="AP254" s="160"/>
      <c r="AQ254" s="94"/>
      <c r="AR254" s="45"/>
      <c r="AS254" s="102"/>
      <c r="AT254" s="102"/>
      <c r="AU254" s="95"/>
      <c r="AV254" s="95"/>
      <c r="AW254" s="159"/>
      <c r="AX254" s="159"/>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row>
    <row r="255" spans="1:83" ht="25.5" customHeight="1" x14ac:dyDescent="0.25">
      <c r="A255" s="45"/>
      <c r="B255" s="45"/>
      <c r="C255" s="45"/>
      <c r="D255" s="47"/>
      <c r="E255" s="158"/>
      <c r="F255" s="45"/>
      <c r="G255" s="130"/>
      <c r="H255" s="130"/>
      <c r="I255" s="83"/>
      <c r="J255" s="45"/>
      <c r="K255" s="130"/>
      <c r="L255" s="95"/>
      <c r="M255" s="95"/>
      <c r="N255" s="95"/>
      <c r="O255" s="103"/>
      <c r="P255" s="104"/>
      <c r="Q255" s="83"/>
      <c r="R255" s="83"/>
      <c r="S255" s="83"/>
      <c r="T255" s="83"/>
      <c r="U255" s="83"/>
      <c r="V255" s="103"/>
      <c r="W255" s="103"/>
      <c r="X255" s="103"/>
      <c r="Y255" s="102"/>
      <c r="Z255" s="102"/>
      <c r="AA255" s="90"/>
      <c r="AB255" s="100"/>
      <c r="AC255" s="90"/>
      <c r="AD255" s="100"/>
      <c r="AE255" s="100"/>
      <c r="AF255" s="91"/>
      <c r="AG255" s="91"/>
      <c r="AH255" s="101"/>
      <c r="AI255" s="45"/>
      <c r="AJ255" s="45"/>
      <c r="AK255" s="45"/>
      <c r="AL255" s="45"/>
      <c r="AM255" s="45"/>
      <c r="AN255" s="83"/>
      <c r="AO255" s="160"/>
      <c r="AP255" s="160"/>
      <c r="AQ255" s="94"/>
      <c r="AR255" s="45"/>
      <c r="AS255" s="102"/>
      <c r="AT255" s="102"/>
      <c r="AU255" s="95"/>
      <c r="AV255" s="95"/>
      <c r="AW255" s="159"/>
      <c r="AX255" s="159"/>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row>
    <row r="256" spans="1:83" ht="25.5" customHeight="1" x14ac:dyDescent="0.25">
      <c r="A256" s="45"/>
      <c r="B256" s="45"/>
      <c r="C256" s="45"/>
      <c r="D256" s="47"/>
      <c r="E256" s="158"/>
      <c r="F256" s="45"/>
      <c r="G256" s="130"/>
      <c r="H256" s="130"/>
      <c r="I256" s="83"/>
      <c r="J256" s="45"/>
      <c r="K256" s="130"/>
      <c r="L256" s="95"/>
      <c r="M256" s="95"/>
      <c r="N256" s="95"/>
      <c r="O256" s="103"/>
      <c r="P256" s="104"/>
      <c r="Q256" s="83"/>
      <c r="R256" s="83"/>
      <c r="S256" s="83"/>
      <c r="T256" s="83"/>
      <c r="U256" s="83"/>
      <c r="V256" s="103"/>
      <c r="W256" s="103"/>
      <c r="X256" s="103"/>
      <c r="Y256" s="102"/>
      <c r="Z256" s="102"/>
      <c r="AA256" s="90"/>
      <c r="AB256" s="100"/>
      <c r="AC256" s="90"/>
      <c r="AD256" s="100"/>
      <c r="AE256" s="100"/>
      <c r="AF256" s="91"/>
      <c r="AG256" s="91"/>
      <c r="AH256" s="101"/>
      <c r="AI256" s="45"/>
      <c r="AJ256" s="45"/>
      <c r="AK256" s="45"/>
      <c r="AL256" s="45"/>
      <c r="AM256" s="45"/>
      <c r="AN256" s="83"/>
      <c r="AO256" s="160"/>
      <c r="AP256" s="160"/>
      <c r="AQ256" s="94"/>
      <c r="AR256" s="45"/>
      <c r="AS256" s="102"/>
      <c r="AT256" s="102"/>
      <c r="AU256" s="95"/>
      <c r="AV256" s="95"/>
      <c r="AW256" s="159"/>
      <c r="AX256" s="159"/>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row>
    <row r="257" spans="1:83" ht="25.5" customHeight="1" x14ac:dyDescent="0.25">
      <c r="A257" s="45"/>
      <c r="B257" s="45"/>
      <c r="C257" s="45"/>
      <c r="D257" s="47"/>
      <c r="E257" s="158"/>
      <c r="F257" s="45"/>
      <c r="G257" s="130"/>
      <c r="H257" s="130"/>
      <c r="I257" s="83"/>
      <c r="J257" s="45"/>
      <c r="K257" s="130"/>
      <c r="L257" s="95"/>
      <c r="M257" s="95"/>
      <c r="N257" s="95"/>
      <c r="O257" s="103"/>
      <c r="P257" s="104"/>
      <c r="Q257" s="83"/>
      <c r="R257" s="83"/>
      <c r="S257" s="83"/>
      <c r="T257" s="83"/>
      <c r="U257" s="83"/>
      <c r="V257" s="103"/>
      <c r="W257" s="103"/>
      <c r="X257" s="103"/>
      <c r="Y257" s="102"/>
      <c r="Z257" s="102"/>
      <c r="AA257" s="90"/>
      <c r="AB257" s="100"/>
      <c r="AC257" s="90"/>
      <c r="AD257" s="100"/>
      <c r="AE257" s="100"/>
      <c r="AF257" s="91"/>
      <c r="AG257" s="91"/>
      <c r="AH257" s="101"/>
      <c r="AI257" s="45"/>
      <c r="AJ257" s="45"/>
      <c r="AK257" s="45"/>
      <c r="AL257" s="45"/>
      <c r="AM257" s="45"/>
      <c r="AN257" s="83"/>
      <c r="AO257" s="160"/>
      <c r="AP257" s="160"/>
      <c r="AQ257" s="94"/>
      <c r="AR257" s="45"/>
      <c r="AS257" s="102"/>
      <c r="AT257" s="102"/>
      <c r="AU257" s="95"/>
      <c r="AV257" s="95"/>
      <c r="AW257" s="159"/>
      <c r="AX257" s="159"/>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row>
    <row r="258" spans="1:83" ht="25.5" customHeight="1" x14ac:dyDescent="0.25">
      <c r="A258" s="45"/>
      <c r="B258" s="45"/>
      <c r="C258" s="45"/>
      <c r="D258" s="47"/>
      <c r="E258" s="158"/>
      <c r="F258" s="45"/>
      <c r="G258" s="130"/>
      <c r="H258" s="130"/>
      <c r="I258" s="83"/>
      <c r="J258" s="45"/>
      <c r="K258" s="130"/>
      <c r="L258" s="95"/>
      <c r="M258" s="95"/>
      <c r="N258" s="95"/>
      <c r="O258" s="103"/>
      <c r="P258" s="104"/>
      <c r="Q258" s="83"/>
      <c r="R258" s="83"/>
      <c r="S258" s="83"/>
      <c r="T258" s="83"/>
      <c r="U258" s="83"/>
      <c r="V258" s="103"/>
      <c r="W258" s="103"/>
      <c r="X258" s="103"/>
      <c r="Y258" s="102"/>
      <c r="Z258" s="102"/>
      <c r="AA258" s="90"/>
      <c r="AB258" s="100"/>
      <c r="AC258" s="90"/>
      <c r="AD258" s="100"/>
      <c r="AE258" s="100"/>
      <c r="AF258" s="91"/>
      <c r="AG258" s="91"/>
      <c r="AH258" s="101"/>
      <c r="AI258" s="45"/>
      <c r="AJ258" s="45"/>
      <c r="AK258" s="45"/>
      <c r="AL258" s="45"/>
      <c r="AM258" s="45"/>
      <c r="AN258" s="83"/>
      <c r="AO258" s="160"/>
      <c r="AP258" s="160"/>
      <c r="AQ258" s="94"/>
      <c r="AR258" s="45"/>
      <c r="AS258" s="102"/>
      <c r="AT258" s="102"/>
      <c r="AU258" s="95"/>
      <c r="AV258" s="95"/>
      <c r="AW258" s="159"/>
      <c r="AX258" s="159"/>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row>
    <row r="259" spans="1:83" ht="25.5" customHeight="1" x14ac:dyDescent="0.25">
      <c r="A259" s="45"/>
      <c r="B259" s="45"/>
      <c r="C259" s="45"/>
      <c r="D259" s="47"/>
      <c r="E259" s="158"/>
      <c r="F259" s="45"/>
      <c r="G259" s="130"/>
      <c r="H259" s="130"/>
      <c r="I259" s="83"/>
      <c r="J259" s="45"/>
      <c r="K259" s="130"/>
      <c r="L259" s="95"/>
      <c r="M259" s="95"/>
      <c r="N259" s="95"/>
      <c r="O259" s="103"/>
      <c r="P259" s="104"/>
      <c r="Q259" s="83"/>
      <c r="R259" s="83"/>
      <c r="S259" s="83"/>
      <c r="T259" s="83"/>
      <c r="U259" s="83"/>
      <c r="V259" s="103"/>
      <c r="W259" s="103"/>
      <c r="X259" s="103"/>
      <c r="Y259" s="102"/>
      <c r="Z259" s="102"/>
      <c r="AA259" s="90"/>
      <c r="AB259" s="100"/>
      <c r="AC259" s="90"/>
      <c r="AD259" s="100"/>
      <c r="AE259" s="100"/>
      <c r="AF259" s="91"/>
      <c r="AG259" s="91"/>
      <c r="AH259" s="101"/>
      <c r="AI259" s="45"/>
      <c r="AJ259" s="45"/>
      <c r="AK259" s="45"/>
      <c r="AL259" s="45"/>
      <c r="AM259" s="45"/>
      <c r="AN259" s="83"/>
      <c r="AO259" s="160"/>
      <c r="AP259" s="160"/>
      <c r="AQ259" s="94"/>
      <c r="AR259" s="45"/>
      <c r="AS259" s="102"/>
      <c r="AT259" s="102"/>
      <c r="AU259" s="95"/>
      <c r="AV259" s="95"/>
      <c r="AW259" s="159"/>
      <c r="AX259" s="159"/>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row>
    <row r="260" spans="1:83" ht="25.5" customHeight="1" x14ac:dyDescent="0.25">
      <c r="A260" s="45"/>
      <c r="B260" s="45"/>
      <c r="C260" s="45"/>
      <c r="D260" s="47"/>
      <c r="E260" s="158"/>
      <c r="F260" s="45"/>
      <c r="G260" s="130"/>
      <c r="H260" s="130"/>
      <c r="I260" s="83"/>
      <c r="J260" s="45"/>
      <c r="K260" s="130"/>
      <c r="L260" s="95"/>
      <c r="M260" s="95"/>
      <c r="N260" s="95"/>
      <c r="O260" s="103"/>
      <c r="P260" s="104"/>
      <c r="Q260" s="83"/>
      <c r="R260" s="83"/>
      <c r="S260" s="83"/>
      <c r="T260" s="83"/>
      <c r="U260" s="83"/>
      <c r="V260" s="103"/>
      <c r="W260" s="103"/>
      <c r="X260" s="103"/>
      <c r="Y260" s="102"/>
      <c r="Z260" s="102"/>
      <c r="AA260" s="90"/>
      <c r="AB260" s="100"/>
      <c r="AC260" s="90"/>
      <c r="AD260" s="100"/>
      <c r="AE260" s="100"/>
      <c r="AF260" s="91"/>
      <c r="AG260" s="91"/>
      <c r="AH260" s="101"/>
      <c r="AI260" s="45"/>
      <c r="AJ260" s="45"/>
      <c r="AK260" s="45"/>
      <c r="AL260" s="45"/>
      <c r="AM260" s="45"/>
      <c r="AN260" s="83"/>
      <c r="AO260" s="160"/>
      <c r="AP260" s="160"/>
      <c r="AQ260" s="94"/>
      <c r="AR260" s="45"/>
      <c r="AS260" s="102"/>
      <c r="AT260" s="102"/>
      <c r="AU260" s="95"/>
      <c r="AV260" s="95"/>
      <c r="AW260" s="159"/>
      <c r="AX260" s="159"/>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row>
    <row r="261" spans="1:83" ht="25.5" customHeight="1" x14ac:dyDescent="0.25">
      <c r="A261" s="45"/>
      <c r="B261" s="45"/>
      <c r="C261" s="45"/>
      <c r="D261" s="47"/>
      <c r="E261" s="158"/>
      <c r="F261" s="45"/>
      <c r="G261" s="130"/>
      <c r="H261" s="130"/>
      <c r="I261" s="83"/>
      <c r="J261" s="45"/>
      <c r="K261" s="130"/>
      <c r="L261" s="95"/>
      <c r="M261" s="95"/>
      <c r="N261" s="95"/>
      <c r="O261" s="103"/>
      <c r="P261" s="104"/>
      <c r="Q261" s="83"/>
      <c r="R261" s="83"/>
      <c r="S261" s="83"/>
      <c r="T261" s="83"/>
      <c r="U261" s="83"/>
      <c r="V261" s="103"/>
      <c r="W261" s="103"/>
      <c r="X261" s="103"/>
      <c r="Y261" s="102"/>
      <c r="Z261" s="102"/>
      <c r="AA261" s="90"/>
      <c r="AB261" s="100"/>
      <c r="AC261" s="90"/>
      <c r="AD261" s="100"/>
      <c r="AE261" s="100"/>
      <c r="AF261" s="91"/>
      <c r="AG261" s="91"/>
      <c r="AH261" s="101"/>
      <c r="AI261" s="45"/>
      <c r="AJ261" s="45"/>
      <c r="AK261" s="45"/>
      <c r="AL261" s="45"/>
      <c r="AM261" s="45"/>
      <c r="AN261" s="83"/>
      <c r="AO261" s="160"/>
      <c r="AP261" s="160"/>
      <c r="AQ261" s="94"/>
      <c r="AR261" s="45"/>
      <c r="AS261" s="102"/>
      <c r="AT261" s="102"/>
      <c r="AU261" s="95"/>
      <c r="AV261" s="95"/>
      <c r="AW261" s="159"/>
      <c r="AX261" s="159"/>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row>
    <row r="262" spans="1:83" ht="25.5" customHeight="1" x14ac:dyDescent="0.25">
      <c r="A262" s="45"/>
      <c r="B262" s="45"/>
      <c r="C262" s="45"/>
      <c r="D262" s="47"/>
      <c r="E262" s="158"/>
      <c r="F262" s="45"/>
      <c r="G262" s="130"/>
      <c r="H262" s="130"/>
      <c r="I262" s="83"/>
      <c r="J262" s="45"/>
      <c r="K262" s="130"/>
      <c r="L262" s="95"/>
      <c r="M262" s="95"/>
      <c r="N262" s="95"/>
      <c r="O262" s="103"/>
      <c r="P262" s="104"/>
      <c r="Q262" s="83"/>
      <c r="R262" s="83"/>
      <c r="S262" s="83"/>
      <c r="T262" s="83"/>
      <c r="U262" s="83"/>
      <c r="V262" s="103"/>
      <c r="W262" s="103"/>
      <c r="X262" s="103"/>
      <c r="Y262" s="102"/>
      <c r="Z262" s="102"/>
      <c r="AA262" s="90"/>
      <c r="AB262" s="100"/>
      <c r="AC262" s="90"/>
      <c r="AD262" s="100"/>
      <c r="AE262" s="100"/>
      <c r="AF262" s="91"/>
      <c r="AG262" s="91"/>
      <c r="AH262" s="101"/>
      <c r="AI262" s="45"/>
      <c r="AJ262" s="45"/>
      <c r="AK262" s="45"/>
      <c r="AL262" s="45"/>
      <c r="AM262" s="45"/>
      <c r="AN262" s="83"/>
      <c r="AO262" s="160"/>
      <c r="AP262" s="160"/>
      <c r="AQ262" s="94"/>
      <c r="AR262" s="45"/>
      <c r="AS262" s="102"/>
      <c r="AT262" s="102"/>
      <c r="AU262" s="95"/>
      <c r="AV262" s="95"/>
      <c r="AW262" s="159"/>
      <c r="AX262" s="159"/>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row>
    <row r="263" spans="1:83" ht="25.5" customHeight="1" x14ac:dyDescent="0.25">
      <c r="A263" s="45"/>
      <c r="B263" s="45"/>
      <c r="C263" s="45"/>
      <c r="D263" s="47"/>
      <c r="E263" s="158"/>
      <c r="F263" s="45"/>
      <c r="G263" s="130"/>
      <c r="H263" s="130"/>
      <c r="I263" s="83"/>
      <c r="J263" s="45"/>
      <c r="K263" s="130"/>
      <c r="L263" s="95"/>
      <c r="M263" s="95"/>
      <c r="N263" s="95"/>
      <c r="O263" s="103"/>
      <c r="P263" s="104"/>
      <c r="Q263" s="83"/>
      <c r="R263" s="83"/>
      <c r="S263" s="83"/>
      <c r="T263" s="83"/>
      <c r="U263" s="83"/>
      <c r="V263" s="103"/>
      <c r="W263" s="103"/>
      <c r="X263" s="103"/>
      <c r="Y263" s="102"/>
      <c r="Z263" s="102"/>
      <c r="AA263" s="90"/>
      <c r="AB263" s="100"/>
      <c r="AC263" s="90"/>
      <c r="AD263" s="100"/>
      <c r="AE263" s="100"/>
      <c r="AF263" s="91"/>
      <c r="AG263" s="91"/>
      <c r="AH263" s="101"/>
      <c r="AI263" s="45"/>
      <c r="AJ263" s="45"/>
      <c r="AK263" s="45"/>
      <c r="AL263" s="45"/>
      <c r="AM263" s="45"/>
      <c r="AN263" s="83"/>
      <c r="AO263" s="160"/>
      <c r="AP263" s="160"/>
      <c r="AQ263" s="94"/>
      <c r="AR263" s="45"/>
      <c r="AS263" s="102"/>
      <c r="AT263" s="102"/>
      <c r="AU263" s="95"/>
      <c r="AV263" s="95"/>
      <c r="AW263" s="159"/>
      <c r="AX263" s="159"/>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row>
    <row r="264" spans="1:83" ht="25.5" customHeight="1" x14ac:dyDescent="0.25">
      <c r="A264" s="45"/>
      <c r="B264" s="45"/>
      <c r="C264" s="45"/>
      <c r="D264" s="47"/>
      <c r="E264" s="158"/>
      <c r="F264" s="45"/>
      <c r="G264" s="130"/>
      <c r="H264" s="130"/>
      <c r="I264" s="83"/>
      <c r="J264" s="45"/>
      <c r="K264" s="130"/>
      <c r="L264" s="95"/>
      <c r="M264" s="95"/>
      <c r="N264" s="95"/>
      <c r="O264" s="103"/>
      <c r="P264" s="104"/>
      <c r="Q264" s="83"/>
      <c r="R264" s="83"/>
      <c r="S264" s="83"/>
      <c r="T264" s="83"/>
      <c r="U264" s="83"/>
      <c r="V264" s="103"/>
      <c r="W264" s="103"/>
      <c r="X264" s="103"/>
      <c r="Y264" s="102"/>
      <c r="Z264" s="102"/>
      <c r="AA264" s="90"/>
      <c r="AB264" s="100"/>
      <c r="AC264" s="90"/>
      <c r="AD264" s="100"/>
      <c r="AE264" s="100"/>
      <c r="AF264" s="91"/>
      <c r="AG264" s="91"/>
      <c r="AH264" s="101"/>
      <c r="AI264" s="45"/>
      <c r="AJ264" s="45"/>
      <c r="AK264" s="45"/>
      <c r="AL264" s="45"/>
      <c r="AM264" s="45"/>
      <c r="AN264" s="83"/>
      <c r="AO264" s="160"/>
      <c r="AP264" s="160"/>
      <c r="AQ264" s="94"/>
      <c r="AR264" s="45"/>
      <c r="AS264" s="102"/>
      <c r="AT264" s="102"/>
      <c r="AU264" s="95"/>
      <c r="AV264" s="95"/>
      <c r="AW264" s="159"/>
      <c r="AX264" s="159"/>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row>
    <row r="265" spans="1:83" ht="25.5" customHeight="1" x14ac:dyDescent="0.25">
      <c r="A265" s="45"/>
      <c r="B265" s="45"/>
      <c r="C265" s="45"/>
      <c r="D265" s="47"/>
      <c r="E265" s="158"/>
      <c r="F265" s="45"/>
      <c r="G265" s="130"/>
      <c r="H265" s="130"/>
      <c r="I265" s="83"/>
      <c r="J265" s="45"/>
      <c r="K265" s="130"/>
      <c r="L265" s="95"/>
      <c r="M265" s="95"/>
      <c r="N265" s="95"/>
      <c r="O265" s="103"/>
      <c r="P265" s="104"/>
      <c r="Q265" s="83"/>
      <c r="R265" s="83"/>
      <c r="S265" s="83"/>
      <c r="T265" s="83"/>
      <c r="U265" s="83"/>
      <c r="V265" s="103"/>
      <c r="W265" s="103"/>
      <c r="X265" s="103"/>
      <c r="Y265" s="102"/>
      <c r="Z265" s="102"/>
      <c r="AA265" s="90"/>
      <c r="AB265" s="100"/>
      <c r="AC265" s="90"/>
      <c r="AD265" s="100"/>
      <c r="AE265" s="100"/>
      <c r="AF265" s="91"/>
      <c r="AG265" s="91"/>
      <c r="AH265" s="101"/>
      <c r="AI265" s="45"/>
      <c r="AJ265" s="45"/>
      <c r="AK265" s="45"/>
      <c r="AL265" s="45"/>
      <c r="AM265" s="45"/>
      <c r="AN265" s="83"/>
      <c r="AO265" s="160"/>
      <c r="AP265" s="160"/>
      <c r="AQ265" s="94"/>
      <c r="AR265" s="45"/>
      <c r="AS265" s="102"/>
      <c r="AT265" s="102"/>
      <c r="AU265" s="95"/>
      <c r="AV265" s="95"/>
      <c r="AW265" s="159"/>
      <c r="AX265" s="159"/>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row>
    <row r="266" spans="1:83" ht="25.5" customHeight="1" x14ac:dyDescent="0.25">
      <c r="A266" s="45"/>
      <c r="B266" s="45"/>
      <c r="C266" s="45"/>
      <c r="D266" s="47"/>
      <c r="E266" s="158"/>
      <c r="F266" s="45"/>
      <c r="G266" s="130"/>
      <c r="H266" s="130"/>
      <c r="I266" s="83"/>
      <c r="J266" s="45"/>
      <c r="K266" s="130"/>
      <c r="L266" s="95"/>
      <c r="M266" s="95"/>
      <c r="N266" s="95"/>
      <c r="O266" s="103"/>
      <c r="P266" s="104"/>
      <c r="Q266" s="83"/>
      <c r="R266" s="83"/>
      <c r="S266" s="83"/>
      <c r="T266" s="83"/>
      <c r="U266" s="83"/>
      <c r="V266" s="103"/>
      <c r="W266" s="103"/>
      <c r="X266" s="103"/>
      <c r="Y266" s="102"/>
      <c r="Z266" s="102"/>
      <c r="AA266" s="90"/>
      <c r="AB266" s="100"/>
      <c r="AC266" s="90"/>
      <c r="AD266" s="100"/>
      <c r="AE266" s="100"/>
      <c r="AF266" s="91"/>
      <c r="AG266" s="91"/>
      <c r="AH266" s="101"/>
      <c r="AI266" s="45"/>
      <c r="AJ266" s="45"/>
      <c r="AK266" s="45"/>
      <c r="AL266" s="45"/>
      <c r="AM266" s="45"/>
      <c r="AN266" s="83"/>
      <c r="AO266" s="160"/>
      <c r="AP266" s="160"/>
      <c r="AQ266" s="94"/>
      <c r="AR266" s="45"/>
      <c r="AS266" s="102"/>
      <c r="AT266" s="102"/>
      <c r="AU266" s="95"/>
      <c r="AV266" s="95"/>
      <c r="AW266" s="159"/>
      <c r="AX266" s="159"/>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row>
    <row r="267" spans="1:83" ht="25.5" customHeight="1" x14ac:dyDescent="0.25">
      <c r="A267" s="45"/>
      <c r="B267" s="45"/>
      <c r="C267" s="45"/>
      <c r="D267" s="47"/>
      <c r="E267" s="158"/>
      <c r="F267" s="45"/>
      <c r="G267" s="130"/>
      <c r="H267" s="130"/>
      <c r="I267" s="83"/>
      <c r="J267" s="45"/>
      <c r="K267" s="130"/>
      <c r="L267" s="95"/>
      <c r="M267" s="95"/>
      <c r="N267" s="95"/>
      <c r="O267" s="103"/>
      <c r="P267" s="104"/>
      <c r="Q267" s="83"/>
      <c r="R267" s="83"/>
      <c r="S267" s="83"/>
      <c r="T267" s="83"/>
      <c r="U267" s="83"/>
      <c r="V267" s="103"/>
      <c r="W267" s="103"/>
      <c r="X267" s="103"/>
      <c r="Y267" s="102"/>
      <c r="Z267" s="102"/>
      <c r="AA267" s="90"/>
      <c r="AB267" s="100"/>
      <c r="AC267" s="90"/>
      <c r="AD267" s="100"/>
      <c r="AE267" s="100"/>
      <c r="AF267" s="91"/>
      <c r="AG267" s="91"/>
      <c r="AH267" s="101"/>
      <c r="AI267" s="45"/>
      <c r="AJ267" s="45"/>
      <c r="AK267" s="45"/>
      <c r="AL267" s="45"/>
      <c r="AM267" s="45"/>
      <c r="AN267" s="83"/>
      <c r="AO267" s="160"/>
      <c r="AP267" s="160"/>
      <c r="AQ267" s="94"/>
      <c r="AR267" s="45"/>
      <c r="AS267" s="102"/>
      <c r="AT267" s="102"/>
      <c r="AU267" s="95"/>
      <c r="AV267" s="95"/>
      <c r="AW267" s="159"/>
      <c r="AX267" s="159"/>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row>
    <row r="268" spans="1:83" ht="25.5" customHeight="1" x14ac:dyDescent="0.25">
      <c r="A268" s="45"/>
      <c r="B268" s="45"/>
      <c r="C268" s="45"/>
      <c r="D268" s="47"/>
      <c r="E268" s="158"/>
      <c r="F268" s="45"/>
      <c r="G268" s="130"/>
      <c r="H268" s="130"/>
      <c r="I268" s="83"/>
      <c r="J268" s="45"/>
      <c r="K268" s="130"/>
      <c r="L268" s="95"/>
      <c r="M268" s="95"/>
      <c r="N268" s="95"/>
      <c r="O268" s="103"/>
      <c r="P268" s="104"/>
      <c r="Q268" s="83"/>
      <c r="R268" s="83"/>
      <c r="S268" s="83"/>
      <c r="T268" s="83"/>
      <c r="U268" s="83"/>
      <c r="V268" s="103"/>
      <c r="W268" s="103"/>
      <c r="X268" s="103"/>
      <c r="Y268" s="102"/>
      <c r="Z268" s="102"/>
      <c r="AA268" s="90"/>
      <c r="AB268" s="100"/>
      <c r="AC268" s="90"/>
      <c r="AD268" s="100"/>
      <c r="AE268" s="100"/>
      <c r="AF268" s="91"/>
      <c r="AG268" s="91"/>
      <c r="AH268" s="101"/>
      <c r="AI268" s="45"/>
      <c r="AJ268" s="45"/>
      <c r="AK268" s="45"/>
      <c r="AL268" s="45"/>
      <c r="AM268" s="45"/>
      <c r="AN268" s="83"/>
      <c r="AO268" s="160"/>
      <c r="AP268" s="160"/>
      <c r="AQ268" s="94"/>
      <c r="AR268" s="45"/>
      <c r="AS268" s="102"/>
      <c r="AT268" s="102"/>
      <c r="AU268" s="95"/>
      <c r="AV268" s="95"/>
      <c r="AW268" s="159"/>
      <c r="AX268" s="159"/>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row>
    <row r="269" spans="1:83" ht="25.5" customHeight="1" x14ac:dyDescent="0.25">
      <c r="A269" s="45"/>
      <c r="B269" s="45"/>
      <c r="C269" s="45"/>
      <c r="D269" s="47"/>
      <c r="E269" s="158"/>
      <c r="F269" s="45"/>
      <c r="G269" s="130"/>
      <c r="H269" s="130"/>
      <c r="I269" s="83"/>
      <c r="J269" s="45"/>
      <c r="K269" s="130"/>
      <c r="L269" s="95"/>
      <c r="M269" s="95"/>
      <c r="N269" s="95"/>
      <c r="O269" s="103"/>
      <c r="P269" s="104"/>
      <c r="Q269" s="83"/>
      <c r="R269" s="83"/>
      <c r="S269" s="83"/>
      <c r="T269" s="83"/>
      <c r="U269" s="83"/>
      <c r="V269" s="103"/>
      <c r="W269" s="103"/>
      <c r="X269" s="103"/>
      <c r="Y269" s="102"/>
      <c r="Z269" s="102"/>
      <c r="AA269" s="90"/>
      <c r="AB269" s="100"/>
      <c r="AC269" s="90"/>
      <c r="AD269" s="100"/>
      <c r="AE269" s="100"/>
      <c r="AF269" s="91"/>
      <c r="AG269" s="91"/>
      <c r="AH269" s="101"/>
      <c r="AI269" s="45"/>
      <c r="AJ269" s="45"/>
      <c r="AK269" s="45"/>
      <c r="AL269" s="45"/>
      <c r="AM269" s="45"/>
      <c r="AN269" s="83"/>
      <c r="AO269" s="160"/>
      <c r="AP269" s="160"/>
      <c r="AQ269" s="94"/>
      <c r="AR269" s="45"/>
      <c r="AS269" s="102"/>
      <c r="AT269" s="102"/>
      <c r="AU269" s="95"/>
      <c r="AV269" s="95"/>
      <c r="AW269" s="159"/>
      <c r="AX269" s="159"/>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row>
    <row r="270" spans="1:83" ht="25.5" customHeight="1" x14ac:dyDescent="0.25">
      <c r="A270" s="45"/>
      <c r="B270" s="45"/>
      <c r="C270" s="45"/>
      <c r="D270" s="47"/>
      <c r="E270" s="158"/>
      <c r="F270" s="45"/>
      <c r="G270" s="130"/>
      <c r="H270" s="130"/>
      <c r="I270" s="83"/>
      <c r="J270" s="45"/>
      <c r="K270" s="130"/>
      <c r="L270" s="95"/>
      <c r="M270" s="95"/>
      <c r="N270" s="95"/>
      <c r="O270" s="103"/>
      <c r="P270" s="104"/>
      <c r="Q270" s="83"/>
      <c r="R270" s="83"/>
      <c r="S270" s="83"/>
      <c r="T270" s="83"/>
      <c r="U270" s="83"/>
      <c r="V270" s="103"/>
      <c r="W270" s="103"/>
      <c r="X270" s="103"/>
      <c r="Y270" s="102"/>
      <c r="Z270" s="102"/>
      <c r="AA270" s="90"/>
      <c r="AB270" s="100"/>
      <c r="AC270" s="90"/>
      <c r="AD270" s="100"/>
      <c r="AE270" s="100"/>
      <c r="AF270" s="91"/>
      <c r="AG270" s="91"/>
      <c r="AH270" s="101"/>
      <c r="AI270" s="45"/>
      <c r="AJ270" s="45"/>
      <c r="AK270" s="45"/>
      <c r="AL270" s="45"/>
      <c r="AM270" s="45"/>
      <c r="AN270" s="83"/>
      <c r="AO270" s="160"/>
      <c r="AP270" s="160"/>
      <c r="AQ270" s="94"/>
      <c r="AR270" s="45"/>
      <c r="AS270" s="102"/>
      <c r="AT270" s="102"/>
      <c r="AU270" s="95"/>
      <c r="AV270" s="95"/>
      <c r="AW270" s="159"/>
      <c r="AX270" s="159"/>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row>
    <row r="271" spans="1:83" ht="25.5" customHeight="1" x14ac:dyDescent="0.25">
      <c r="A271" s="45"/>
      <c r="B271" s="45"/>
      <c r="C271" s="45"/>
      <c r="D271" s="47"/>
      <c r="E271" s="158"/>
      <c r="F271" s="45"/>
      <c r="G271" s="130"/>
      <c r="H271" s="130"/>
      <c r="I271" s="83"/>
      <c r="J271" s="45"/>
      <c r="K271" s="130"/>
      <c r="L271" s="95"/>
      <c r="M271" s="95"/>
      <c r="N271" s="95"/>
      <c r="O271" s="103"/>
      <c r="P271" s="104"/>
      <c r="Q271" s="83"/>
      <c r="R271" s="83"/>
      <c r="S271" s="83"/>
      <c r="T271" s="83"/>
      <c r="U271" s="83"/>
      <c r="V271" s="103"/>
      <c r="W271" s="103"/>
      <c r="X271" s="103"/>
      <c r="Y271" s="102"/>
      <c r="Z271" s="102"/>
      <c r="AA271" s="90"/>
      <c r="AB271" s="100"/>
      <c r="AC271" s="90"/>
      <c r="AD271" s="100"/>
      <c r="AE271" s="100"/>
      <c r="AF271" s="91"/>
      <c r="AG271" s="91"/>
      <c r="AH271" s="101"/>
      <c r="AI271" s="45"/>
      <c r="AJ271" s="45"/>
      <c r="AK271" s="45"/>
      <c r="AL271" s="45"/>
      <c r="AM271" s="45"/>
      <c r="AN271" s="83"/>
      <c r="AO271" s="160"/>
      <c r="AP271" s="160"/>
      <c r="AQ271" s="94"/>
      <c r="AR271" s="45"/>
      <c r="AS271" s="102"/>
      <c r="AT271" s="102"/>
      <c r="AU271" s="95"/>
      <c r="AV271" s="95"/>
      <c r="AW271" s="159"/>
      <c r="AX271" s="159"/>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row>
    <row r="272" spans="1:83" ht="25.5" customHeight="1" x14ac:dyDescent="0.25">
      <c r="A272" s="45"/>
      <c r="B272" s="45"/>
      <c r="C272" s="45"/>
      <c r="D272" s="47"/>
      <c r="E272" s="158"/>
      <c r="F272" s="45"/>
      <c r="G272" s="130"/>
      <c r="H272" s="130"/>
      <c r="I272" s="83"/>
      <c r="J272" s="45"/>
      <c r="K272" s="130"/>
      <c r="L272" s="95"/>
      <c r="M272" s="95"/>
      <c r="N272" s="95"/>
      <c r="O272" s="103"/>
      <c r="P272" s="104"/>
      <c r="Q272" s="83"/>
      <c r="R272" s="83"/>
      <c r="S272" s="83"/>
      <c r="T272" s="83"/>
      <c r="U272" s="83"/>
      <c r="V272" s="103"/>
      <c r="W272" s="103"/>
      <c r="X272" s="103"/>
      <c r="Y272" s="102"/>
      <c r="Z272" s="102"/>
      <c r="AA272" s="90"/>
      <c r="AB272" s="100"/>
      <c r="AC272" s="90"/>
      <c r="AD272" s="100"/>
      <c r="AE272" s="100"/>
      <c r="AF272" s="91"/>
      <c r="AG272" s="91"/>
      <c r="AH272" s="101"/>
      <c r="AI272" s="45"/>
      <c r="AJ272" s="45"/>
      <c r="AK272" s="45"/>
      <c r="AL272" s="45"/>
      <c r="AM272" s="45"/>
      <c r="AN272" s="83"/>
      <c r="AO272" s="160"/>
      <c r="AP272" s="160"/>
      <c r="AQ272" s="94"/>
      <c r="AR272" s="45"/>
      <c r="AS272" s="102"/>
      <c r="AT272" s="102"/>
      <c r="AU272" s="95"/>
      <c r="AV272" s="95"/>
      <c r="AW272" s="159"/>
      <c r="AX272" s="159"/>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row>
    <row r="273" spans="1:83" ht="25.5" customHeight="1" x14ac:dyDescent="0.25">
      <c r="A273" s="45"/>
      <c r="B273" s="45"/>
      <c r="C273" s="45"/>
      <c r="D273" s="47"/>
      <c r="E273" s="158"/>
      <c r="F273" s="45"/>
      <c r="G273" s="130"/>
      <c r="H273" s="130"/>
      <c r="I273" s="83"/>
      <c r="J273" s="45"/>
      <c r="K273" s="130"/>
      <c r="L273" s="95"/>
      <c r="M273" s="95"/>
      <c r="N273" s="95"/>
      <c r="O273" s="103"/>
      <c r="P273" s="104"/>
      <c r="Q273" s="83"/>
      <c r="R273" s="83"/>
      <c r="S273" s="83"/>
      <c r="T273" s="83"/>
      <c r="U273" s="83"/>
      <c r="V273" s="103"/>
      <c r="W273" s="103"/>
      <c r="X273" s="103"/>
      <c r="Y273" s="102"/>
      <c r="Z273" s="102"/>
      <c r="AA273" s="90"/>
      <c r="AB273" s="100"/>
      <c r="AC273" s="90"/>
      <c r="AD273" s="100"/>
      <c r="AE273" s="100"/>
      <c r="AF273" s="91"/>
      <c r="AG273" s="91"/>
      <c r="AH273" s="101"/>
      <c r="AI273" s="45"/>
      <c r="AJ273" s="45"/>
      <c r="AK273" s="45"/>
      <c r="AL273" s="45"/>
      <c r="AM273" s="45"/>
      <c r="AN273" s="83"/>
      <c r="AO273" s="160"/>
      <c r="AP273" s="160"/>
      <c r="AQ273" s="94"/>
      <c r="AR273" s="45"/>
      <c r="AS273" s="102"/>
      <c r="AT273" s="102"/>
      <c r="AU273" s="95"/>
      <c r="AV273" s="95"/>
      <c r="AW273" s="159"/>
      <c r="AX273" s="159"/>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row>
    <row r="274" spans="1:83" ht="25.5" customHeight="1" x14ac:dyDescent="0.25">
      <c r="A274" s="45"/>
      <c r="B274" s="45"/>
      <c r="C274" s="45"/>
      <c r="D274" s="47"/>
      <c r="E274" s="158"/>
      <c r="F274" s="45"/>
      <c r="G274" s="130"/>
      <c r="H274" s="130"/>
      <c r="I274" s="83"/>
      <c r="J274" s="45"/>
      <c r="K274" s="130"/>
      <c r="L274" s="95"/>
      <c r="M274" s="95"/>
      <c r="N274" s="95"/>
      <c r="O274" s="103"/>
      <c r="P274" s="104"/>
      <c r="Q274" s="83"/>
      <c r="R274" s="83"/>
      <c r="S274" s="83"/>
      <c r="T274" s="83"/>
      <c r="U274" s="83"/>
      <c r="V274" s="103"/>
      <c r="W274" s="103"/>
      <c r="X274" s="103"/>
      <c r="Y274" s="102"/>
      <c r="Z274" s="102"/>
      <c r="AA274" s="90"/>
      <c r="AB274" s="100"/>
      <c r="AC274" s="90"/>
      <c r="AD274" s="100"/>
      <c r="AE274" s="100"/>
      <c r="AF274" s="91"/>
      <c r="AG274" s="91"/>
      <c r="AH274" s="101"/>
      <c r="AI274" s="45"/>
      <c r="AJ274" s="45"/>
      <c r="AK274" s="45"/>
      <c r="AL274" s="45"/>
      <c r="AM274" s="45"/>
      <c r="AN274" s="83"/>
      <c r="AO274" s="160"/>
      <c r="AP274" s="160"/>
      <c r="AQ274" s="94"/>
      <c r="AR274" s="45"/>
      <c r="AS274" s="102"/>
      <c r="AT274" s="102"/>
      <c r="AU274" s="95"/>
      <c r="AV274" s="95"/>
      <c r="AW274" s="159"/>
      <c r="AX274" s="159"/>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row>
    <row r="275" spans="1:83" ht="25.5" customHeight="1" x14ac:dyDescent="0.25">
      <c r="A275" s="45"/>
      <c r="B275" s="45"/>
      <c r="C275" s="45"/>
      <c r="D275" s="47"/>
      <c r="E275" s="158"/>
      <c r="F275" s="45"/>
      <c r="G275" s="130"/>
      <c r="H275" s="130"/>
      <c r="I275" s="83"/>
      <c r="J275" s="45"/>
      <c r="K275" s="130"/>
      <c r="L275" s="95"/>
      <c r="M275" s="95"/>
      <c r="N275" s="95"/>
      <c r="O275" s="103"/>
      <c r="P275" s="104"/>
      <c r="Q275" s="83"/>
      <c r="R275" s="83"/>
      <c r="S275" s="83"/>
      <c r="T275" s="83"/>
      <c r="U275" s="83"/>
      <c r="V275" s="103"/>
      <c r="W275" s="103"/>
      <c r="X275" s="103"/>
      <c r="Y275" s="102"/>
      <c r="Z275" s="102"/>
      <c r="AA275" s="90"/>
      <c r="AB275" s="100"/>
      <c r="AC275" s="90"/>
      <c r="AD275" s="100"/>
      <c r="AE275" s="100"/>
      <c r="AF275" s="91"/>
      <c r="AG275" s="91"/>
      <c r="AH275" s="101"/>
      <c r="AI275" s="45"/>
      <c r="AJ275" s="45"/>
      <c r="AK275" s="45"/>
      <c r="AL275" s="45"/>
      <c r="AM275" s="45"/>
      <c r="AN275" s="83"/>
      <c r="AO275" s="160"/>
      <c r="AP275" s="160"/>
      <c r="AQ275" s="94"/>
      <c r="AR275" s="45"/>
      <c r="AS275" s="102"/>
      <c r="AT275" s="102"/>
      <c r="AU275" s="95"/>
      <c r="AV275" s="95"/>
      <c r="AW275" s="159"/>
      <c r="AX275" s="159"/>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row>
    <row r="276" spans="1:83" ht="25.5" customHeight="1" x14ac:dyDescent="0.25">
      <c r="A276" s="45"/>
      <c r="B276" s="45"/>
      <c r="C276" s="45"/>
      <c r="D276" s="47"/>
      <c r="E276" s="158"/>
      <c r="F276" s="45"/>
      <c r="G276" s="130"/>
      <c r="H276" s="130"/>
      <c r="I276" s="83"/>
      <c r="J276" s="45"/>
      <c r="K276" s="130"/>
      <c r="L276" s="95"/>
      <c r="M276" s="95"/>
      <c r="N276" s="95"/>
      <c r="O276" s="103"/>
      <c r="P276" s="104"/>
      <c r="Q276" s="83"/>
      <c r="R276" s="83"/>
      <c r="S276" s="83"/>
      <c r="T276" s="83"/>
      <c r="U276" s="83"/>
      <c r="V276" s="103"/>
      <c r="W276" s="103"/>
      <c r="X276" s="103"/>
      <c r="Y276" s="102"/>
      <c r="Z276" s="102"/>
      <c r="AA276" s="90"/>
      <c r="AB276" s="100"/>
      <c r="AC276" s="90"/>
      <c r="AD276" s="100"/>
      <c r="AE276" s="100"/>
      <c r="AF276" s="91"/>
      <c r="AG276" s="91"/>
      <c r="AH276" s="101"/>
      <c r="AI276" s="45"/>
      <c r="AJ276" s="45"/>
      <c r="AK276" s="45"/>
      <c r="AL276" s="45"/>
      <c r="AM276" s="45"/>
      <c r="AN276" s="83"/>
      <c r="AO276" s="160"/>
      <c r="AP276" s="160"/>
      <c r="AQ276" s="94"/>
      <c r="AR276" s="45"/>
      <c r="AS276" s="102"/>
      <c r="AT276" s="102"/>
      <c r="AU276" s="95"/>
      <c r="AV276" s="95"/>
      <c r="AW276" s="159"/>
      <c r="AX276" s="159"/>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row>
    <row r="277" spans="1:83" ht="25.5" customHeight="1" x14ac:dyDescent="0.25">
      <c r="A277" s="45"/>
      <c r="B277" s="45"/>
      <c r="C277" s="45"/>
      <c r="D277" s="47"/>
      <c r="E277" s="158"/>
      <c r="F277" s="45"/>
      <c r="G277" s="130"/>
      <c r="H277" s="130"/>
      <c r="I277" s="83"/>
      <c r="J277" s="45"/>
      <c r="K277" s="130"/>
      <c r="L277" s="95"/>
      <c r="M277" s="95"/>
      <c r="N277" s="95"/>
      <c r="O277" s="103"/>
      <c r="P277" s="104"/>
      <c r="Q277" s="83"/>
      <c r="R277" s="83"/>
      <c r="S277" s="83"/>
      <c r="T277" s="83"/>
      <c r="U277" s="83"/>
      <c r="V277" s="103"/>
      <c r="W277" s="103"/>
      <c r="X277" s="103"/>
      <c r="Y277" s="102"/>
      <c r="Z277" s="102"/>
      <c r="AA277" s="90"/>
      <c r="AB277" s="100"/>
      <c r="AC277" s="90"/>
      <c r="AD277" s="100"/>
      <c r="AE277" s="100"/>
      <c r="AF277" s="91"/>
      <c r="AG277" s="91"/>
      <c r="AH277" s="101"/>
      <c r="AI277" s="45"/>
      <c r="AJ277" s="45"/>
      <c r="AK277" s="45"/>
      <c r="AL277" s="45"/>
      <c r="AM277" s="45"/>
      <c r="AN277" s="83"/>
      <c r="AO277" s="160"/>
      <c r="AP277" s="160"/>
      <c r="AQ277" s="94"/>
      <c r="AR277" s="45"/>
      <c r="AS277" s="102"/>
      <c r="AT277" s="102"/>
      <c r="AU277" s="95"/>
      <c r="AV277" s="95"/>
      <c r="AW277" s="159"/>
      <c r="AX277" s="159"/>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row>
    <row r="278" spans="1:83" ht="25.5" customHeight="1" x14ac:dyDescent="0.25">
      <c r="A278" s="45"/>
      <c r="B278" s="45"/>
      <c r="C278" s="45"/>
      <c r="D278" s="47"/>
      <c r="E278" s="158"/>
      <c r="F278" s="45"/>
      <c r="G278" s="130"/>
      <c r="H278" s="130"/>
      <c r="I278" s="83"/>
      <c r="J278" s="45"/>
      <c r="K278" s="130"/>
      <c r="L278" s="95"/>
      <c r="M278" s="95"/>
      <c r="N278" s="95"/>
      <c r="O278" s="103"/>
      <c r="P278" s="104"/>
      <c r="Q278" s="83"/>
      <c r="R278" s="83"/>
      <c r="S278" s="83"/>
      <c r="T278" s="83"/>
      <c r="U278" s="83"/>
      <c r="V278" s="103"/>
      <c r="W278" s="103"/>
      <c r="X278" s="103"/>
      <c r="Y278" s="102"/>
      <c r="Z278" s="102"/>
      <c r="AA278" s="90"/>
      <c r="AB278" s="100"/>
      <c r="AC278" s="90"/>
      <c r="AD278" s="100"/>
      <c r="AE278" s="100"/>
      <c r="AF278" s="91"/>
      <c r="AG278" s="91"/>
      <c r="AH278" s="101"/>
      <c r="AI278" s="45"/>
      <c r="AJ278" s="45"/>
      <c r="AK278" s="45"/>
      <c r="AL278" s="45"/>
      <c r="AM278" s="45"/>
      <c r="AN278" s="83"/>
      <c r="AO278" s="160"/>
      <c r="AP278" s="160"/>
      <c r="AQ278" s="94"/>
      <c r="AR278" s="45"/>
      <c r="AS278" s="102"/>
      <c r="AT278" s="102"/>
      <c r="AU278" s="95"/>
      <c r="AV278" s="95"/>
      <c r="AW278" s="159"/>
      <c r="AX278" s="159"/>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row>
    <row r="279" spans="1:83" ht="25.5" customHeight="1" x14ac:dyDescent="0.25">
      <c r="A279" s="45"/>
      <c r="B279" s="45"/>
      <c r="C279" s="45"/>
      <c r="D279" s="47"/>
      <c r="E279" s="158"/>
      <c r="F279" s="45"/>
      <c r="G279" s="130"/>
      <c r="H279" s="130"/>
      <c r="I279" s="83"/>
      <c r="J279" s="45"/>
      <c r="K279" s="130"/>
      <c r="L279" s="95"/>
      <c r="M279" s="95"/>
      <c r="N279" s="95"/>
      <c r="O279" s="103"/>
      <c r="P279" s="104"/>
      <c r="Q279" s="83"/>
      <c r="R279" s="83"/>
      <c r="S279" s="83"/>
      <c r="T279" s="83"/>
      <c r="U279" s="83"/>
      <c r="V279" s="103"/>
      <c r="W279" s="103"/>
      <c r="X279" s="103"/>
      <c r="Y279" s="102"/>
      <c r="Z279" s="102"/>
      <c r="AA279" s="90"/>
      <c r="AB279" s="100"/>
      <c r="AC279" s="90"/>
      <c r="AD279" s="100"/>
      <c r="AE279" s="100"/>
      <c r="AF279" s="91"/>
      <c r="AG279" s="91"/>
      <c r="AH279" s="101"/>
      <c r="AI279" s="45"/>
      <c r="AJ279" s="45"/>
      <c r="AK279" s="45"/>
      <c r="AL279" s="45"/>
      <c r="AM279" s="45"/>
      <c r="AN279" s="83"/>
      <c r="AO279" s="160"/>
      <c r="AP279" s="160"/>
      <c r="AQ279" s="94"/>
      <c r="AR279" s="45"/>
      <c r="AS279" s="102"/>
      <c r="AT279" s="102"/>
      <c r="AU279" s="95"/>
      <c r="AV279" s="95"/>
      <c r="AW279" s="159"/>
      <c r="AX279" s="159"/>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row>
    <row r="280" spans="1:83" ht="25.5" customHeight="1" x14ac:dyDescent="0.25">
      <c r="A280" s="45"/>
      <c r="B280" s="45"/>
      <c r="C280" s="45"/>
      <c r="D280" s="47"/>
      <c r="E280" s="158"/>
      <c r="F280" s="45"/>
      <c r="G280" s="130"/>
      <c r="H280" s="130"/>
      <c r="I280" s="83"/>
      <c r="J280" s="45"/>
      <c r="K280" s="130"/>
      <c r="L280" s="95"/>
      <c r="M280" s="95"/>
      <c r="N280" s="95"/>
      <c r="O280" s="103"/>
      <c r="P280" s="104"/>
      <c r="Q280" s="83"/>
      <c r="R280" s="83"/>
      <c r="S280" s="83"/>
      <c r="T280" s="83"/>
      <c r="U280" s="83"/>
      <c r="V280" s="103"/>
      <c r="W280" s="103"/>
      <c r="X280" s="103"/>
      <c r="Y280" s="102"/>
      <c r="Z280" s="102"/>
      <c r="AA280" s="90"/>
      <c r="AB280" s="100"/>
      <c r="AC280" s="90"/>
      <c r="AD280" s="100"/>
      <c r="AE280" s="100"/>
      <c r="AF280" s="91"/>
      <c r="AG280" s="91"/>
      <c r="AH280" s="101"/>
      <c r="AI280" s="45"/>
      <c r="AJ280" s="45"/>
      <c r="AK280" s="45"/>
      <c r="AL280" s="45"/>
      <c r="AM280" s="45"/>
      <c r="AN280" s="83"/>
      <c r="AO280" s="160"/>
      <c r="AP280" s="160"/>
      <c r="AQ280" s="94"/>
      <c r="AR280" s="45"/>
      <c r="AS280" s="102"/>
      <c r="AT280" s="102"/>
      <c r="AU280" s="95"/>
      <c r="AV280" s="95"/>
      <c r="AW280" s="159"/>
      <c r="AX280" s="159"/>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row>
    <row r="281" spans="1:83" ht="25.5" customHeight="1" x14ac:dyDescent="0.25">
      <c r="A281" s="45"/>
      <c r="B281" s="45"/>
      <c r="C281" s="45"/>
      <c r="D281" s="47"/>
      <c r="E281" s="158"/>
      <c r="F281" s="45"/>
      <c r="G281" s="130"/>
      <c r="H281" s="130"/>
      <c r="I281" s="83"/>
      <c r="J281" s="45"/>
      <c r="K281" s="130"/>
      <c r="L281" s="95"/>
      <c r="M281" s="95"/>
      <c r="N281" s="95"/>
      <c r="O281" s="103"/>
      <c r="P281" s="104"/>
      <c r="Q281" s="83"/>
      <c r="R281" s="83"/>
      <c r="S281" s="83"/>
      <c r="T281" s="83"/>
      <c r="U281" s="83"/>
      <c r="V281" s="103"/>
      <c r="W281" s="103"/>
      <c r="X281" s="103"/>
      <c r="Y281" s="102"/>
      <c r="Z281" s="102"/>
      <c r="AA281" s="90"/>
      <c r="AB281" s="100"/>
      <c r="AC281" s="90"/>
      <c r="AD281" s="100"/>
      <c r="AE281" s="100"/>
      <c r="AF281" s="91"/>
      <c r="AG281" s="91"/>
      <c r="AH281" s="101"/>
      <c r="AI281" s="45"/>
      <c r="AJ281" s="45"/>
      <c r="AK281" s="45"/>
      <c r="AL281" s="45"/>
      <c r="AM281" s="45"/>
      <c r="AN281" s="83"/>
      <c r="AO281" s="160"/>
      <c r="AP281" s="160"/>
      <c r="AQ281" s="94"/>
      <c r="AR281" s="45"/>
      <c r="AS281" s="102"/>
      <c r="AT281" s="102"/>
      <c r="AU281" s="95"/>
      <c r="AV281" s="95"/>
      <c r="AW281" s="159"/>
      <c r="AX281" s="159"/>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row>
    <row r="282" spans="1:83" ht="25.5" customHeight="1" x14ac:dyDescent="0.25">
      <c r="A282" s="45"/>
      <c r="B282" s="45"/>
      <c r="C282" s="45"/>
      <c r="D282" s="47"/>
      <c r="E282" s="158"/>
      <c r="F282" s="45"/>
      <c r="G282" s="130"/>
      <c r="H282" s="130"/>
      <c r="I282" s="83"/>
      <c r="J282" s="45"/>
      <c r="K282" s="130"/>
      <c r="L282" s="95"/>
      <c r="M282" s="95"/>
      <c r="N282" s="95"/>
      <c r="O282" s="103"/>
      <c r="P282" s="104"/>
      <c r="Q282" s="83"/>
      <c r="R282" s="83"/>
      <c r="S282" s="83"/>
      <c r="T282" s="83"/>
      <c r="U282" s="83"/>
      <c r="V282" s="103"/>
      <c r="W282" s="103"/>
      <c r="X282" s="103"/>
      <c r="Y282" s="102"/>
      <c r="Z282" s="102"/>
      <c r="AA282" s="90"/>
      <c r="AB282" s="100"/>
      <c r="AC282" s="90"/>
      <c r="AD282" s="100"/>
      <c r="AE282" s="100"/>
      <c r="AF282" s="91"/>
      <c r="AG282" s="91"/>
      <c r="AH282" s="101"/>
      <c r="AI282" s="45"/>
      <c r="AJ282" s="45"/>
      <c r="AK282" s="45"/>
      <c r="AL282" s="45"/>
      <c r="AM282" s="45"/>
      <c r="AN282" s="83"/>
      <c r="AO282" s="160"/>
      <c r="AP282" s="160"/>
      <c r="AQ282" s="94"/>
      <c r="AR282" s="45"/>
      <c r="AS282" s="102"/>
      <c r="AT282" s="102"/>
      <c r="AU282" s="95"/>
      <c r="AV282" s="95"/>
      <c r="AW282" s="159"/>
      <c r="AX282" s="159"/>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row>
    <row r="283" spans="1:83" ht="25.5" customHeight="1" x14ac:dyDescent="0.25">
      <c r="A283" s="45"/>
      <c r="B283" s="45"/>
      <c r="C283" s="45"/>
      <c r="D283" s="47"/>
      <c r="E283" s="158"/>
      <c r="F283" s="45"/>
      <c r="G283" s="130"/>
      <c r="H283" s="130"/>
      <c r="I283" s="83"/>
      <c r="J283" s="45"/>
      <c r="K283" s="130"/>
      <c r="L283" s="95"/>
      <c r="M283" s="95"/>
      <c r="N283" s="95"/>
      <c r="O283" s="103"/>
      <c r="P283" s="104"/>
      <c r="Q283" s="83"/>
      <c r="R283" s="83"/>
      <c r="S283" s="83"/>
      <c r="T283" s="83"/>
      <c r="U283" s="83"/>
      <c r="V283" s="103"/>
      <c r="W283" s="103"/>
      <c r="X283" s="103"/>
      <c r="Y283" s="102"/>
      <c r="Z283" s="102"/>
      <c r="AA283" s="90"/>
      <c r="AB283" s="100"/>
      <c r="AC283" s="90"/>
      <c r="AD283" s="100"/>
      <c r="AE283" s="100"/>
      <c r="AF283" s="91"/>
      <c r="AG283" s="91"/>
      <c r="AH283" s="101"/>
      <c r="AI283" s="45"/>
      <c r="AJ283" s="45"/>
      <c r="AK283" s="45"/>
      <c r="AL283" s="45"/>
      <c r="AM283" s="45"/>
      <c r="AN283" s="83"/>
      <c r="AO283" s="160"/>
      <c r="AP283" s="160"/>
      <c r="AQ283" s="94"/>
      <c r="AR283" s="45"/>
      <c r="AS283" s="102"/>
      <c r="AT283" s="102"/>
      <c r="AU283" s="95"/>
      <c r="AV283" s="95"/>
      <c r="AW283" s="159"/>
      <c r="AX283" s="159"/>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row>
    <row r="284" spans="1:83" ht="25.5" customHeight="1" x14ac:dyDescent="0.25">
      <c r="A284" s="45"/>
      <c r="B284" s="45"/>
      <c r="C284" s="45"/>
      <c r="D284" s="47"/>
      <c r="E284" s="158"/>
      <c r="F284" s="45"/>
      <c r="G284" s="130"/>
      <c r="H284" s="130"/>
      <c r="I284" s="83"/>
      <c r="J284" s="45"/>
      <c r="K284" s="130"/>
      <c r="L284" s="95"/>
      <c r="M284" s="95"/>
      <c r="N284" s="95"/>
      <c r="O284" s="103"/>
      <c r="P284" s="104"/>
      <c r="Q284" s="83"/>
      <c r="R284" s="83"/>
      <c r="S284" s="83"/>
      <c r="T284" s="83"/>
      <c r="U284" s="83"/>
      <c r="V284" s="103"/>
      <c r="W284" s="103"/>
      <c r="X284" s="103"/>
      <c r="Y284" s="102"/>
      <c r="Z284" s="102"/>
      <c r="AA284" s="90"/>
      <c r="AB284" s="100"/>
      <c r="AC284" s="90"/>
      <c r="AD284" s="100"/>
      <c r="AE284" s="100"/>
      <c r="AF284" s="91"/>
      <c r="AG284" s="91"/>
      <c r="AH284" s="101"/>
      <c r="AI284" s="45"/>
      <c r="AJ284" s="45"/>
      <c r="AK284" s="45"/>
      <c r="AL284" s="45"/>
      <c r="AM284" s="45"/>
      <c r="AN284" s="83"/>
      <c r="AO284" s="160"/>
      <c r="AP284" s="160"/>
      <c r="AQ284" s="94"/>
      <c r="AR284" s="45"/>
      <c r="AS284" s="102"/>
      <c r="AT284" s="102"/>
      <c r="AU284" s="95"/>
      <c r="AV284" s="95"/>
      <c r="AW284" s="159"/>
      <c r="AX284" s="159"/>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row>
    <row r="285" spans="1:83" ht="25.5" customHeight="1" x14ac:dyDescent="0.25">
      <c r="A285" s="45"/>
      <c r="B285" s="45"/>
      <c r="C285" s="45"/>
      <c r="D285" s="47"/>
      <c r="E285" s="158"/>
      <c r="F285" s="45"/>
      <c r="G285" s="130"/>
      <c r="H285" s="130"/>
      <c r="I285" s="83"/>
      <c r="J285" s="45"/>
      <c r="K285" s="130"/>
      <c r="L285" s="95"/>
      <c r="M285" s="95"/>
      <c r="N285" s="95"/>
      <c r="O285" s="103"/>
      <c r="P285" s="104"/>
      <c r="Q285" s="83"/>
      <c r="R285" s="83"/>
      <c r="S285" s="83"/>
      <c r="T285" s="83"/>
      <c r="U285" s="83"/>
      <c r="V285" s="103"/>
      <c r="W285" s="103"/>
      <c r="X285" s="103"/>
      <c r="Y285" s="102"/>
      <c r="Z285" s="102"/>
      <c r="AA285" s="90"/>
      <c r="AB285" s="100"/>
      <c r="AC285" s="90"/>
      <c r="AD285" s="100"/>
      <c r="AE285" s="100"/>
      <c r="AF285" s="91"/>
      <c r="AG285" s="91"/>
      <c r="AH285" s="101"/>
      <c r="AI285" s="45"/>
      <c r="AJ285" s="45"/>
      <c r="AK285" s="45"/>
      <c r="AL285" s="45"/>
      <c r="AM285" s="45"/>
      <c r="AN285" s="83"/>
      <c r="AO285" s="160"/>
      <c r="AP285" s="160"/>
      <c r="AQ285" s="94"/>
      <c r="AR285" s="45"/>
      <c r="AS285" s="102"/>
      <c r="AT285" s="102"/>
      <c r="AU285" s="95"/>
      <c r="AV285" s="95"/>
      <c r="AW285" s="159"/>
      <c r="AX285" s="159"/>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row>
    <row r="286" spans="1:83" ht="25.5" customHeight="1" x14ac:dyDescent="0.25">
      <c r="A286" s="45"/>
      <c r="B286" s="45"/>
      <c r="C286" s="45"/>
      <c r="D286" s="47"/>
      <c r="E286" s="158"/>
      <c r="F286" s="45"/>
      <c r="G286" s="130"/>
      <c r="H286" s="130"/>
      <c r="I286" s="83"/>
      <c r="J286" s="45"/>
      <c r="K286" s="130"/>
      <c r="L286" s="95"/>
      <c r="M286" s="95"/>
      <c r="N286" s="95"/>
      <c r="O286" s="103"/>
      <c r="P286" s="104"/>
      <c r="Q286" s="83"/>
      <c r="R286" s="83"/>
      <c r="S286" s="83"/>
      <c r="T286" s="83"/>
      <c r="U286" s="83"/>
      <c r="V286" s="103"/>
      <c r="W286" s="103"/>
      <c r="X286" s="103"/>
      <c r="Y286" s="102"/>
      <c r="Z286" s="102"/>
      <c r="AA286" s="90"/>
      <c r="AB286" s="100"/>
      <c r="AC286" s="90"/>
      <c r="AD286" s="100"/>
      <c r="AE286" s="100"/>
      <c r="AF286" s="91"/>
      <c r="AG286" s="91"/>
      <c r="AH286" s="101"/>
      <c r="AI286" s="45"/>
      <c r="AJ286" s="45"/>
      <c r="AK286" s="45"/>
      <c r="AL286" s="45"/>
      <c r="AM286" s="45"/>
      <c r="AN286" s="83"/>
      <c r="AO286" s="160"/>
      <c r="AP286" s="160"/>
      <c r="AQ286" s="94"/>
      <c r="AR286" s="45"/>
      <c r="AS286" s="102"/>
      <c r="AT286" s="102"/>
      <c r="AU286" s="95"/>
      <c r="AV286" s="95"/>
      <c r="AW286" s="159"/>
      <c r="AX286" s="159"/>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row>
    <row r="287" spans="1:83" ht="25.5" customHeight="1" x14ac:dyDescent="0.25">
      <c r="A287" s="45"/>
      <c r="B287" s="45"/>
      <c r="C287" s="45"/>
      <c r="D287" s="47"/>
      <c r="E287" s="158"/>
      <c r="F287" s="45"/>
      <c r="G287" s="130"/>
      <c r="H287" s="130"/>
      <c r="I287" s="83"/>
      <c r="J287" s="45"/>
      <c r="K287" s="130"/>
      <c r="L287" s="95"/>
      <c r="M287" s="95"/>
      <c r="N287" s="95"/>
      <c r="O287" s="103"/>
      <c r="P287" s="104"/>
      <c r="Q287" s="83"/>
      <c r="R287" s="83"/>
      <c r="S287" s="83"/>
      <c r="T287" s="83"/>
      <c r="U287" s="83"/>
      <c r="V287" s="103"/>
      <c r="W287" s="103"/>
      <c r="X287" s="103"/>
      <c r="Y287" s="102"/>
      <c r="Z287" s="102"/>
      <c r="AA287" s="90"/>
      <c r="AB287" s="100"/>
      <c r="AC287" s="90"/>
      <c r="AD287" s="100"/>
      <c r="AE287" s="100"/>
      <c r="AF287" s="91"/>
      <c r="AG287" s="91"/>
      <c r="AH287" s="101"/>
      <c r="AI287" s="45"/>
      <c r="AJ287" s="45"/>
      <c r="AK287" s="45"/>
      <c r="AL287" s="45"/>
      <c r="AM287" s="45"/>
      <c r="AN287" s="83"/>
      <c r="AO287" s="160"/>
      <c r="AP287" s="160"/>
      <c r="AQ287" s="94"/>
      <c r="AR287" s="45"/>
      <c r="AS287" s="102"/>
      <c r="AT287" s="102"/>
      <c r="AU287" s="95"/>
      <c r="AV287" s="95"/>
      <c r="AW287" s="159"/>
      <c r="AX287" s="159"/>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row>
    <row r="288" spans="1:83" ht="25.5" customHeight="1" x14ac:dyDescent="0.25">
      <c r="A288" s="45"/>
      <c r="B288" s="45"/>
      <c r="C288" s="45"/>
      <c r="D288" s="47"/>
      <c r="E288" s="158"/>
      <c r="F288" s="45"/>
      <c r="G288" s="130"/>
      <c r="H288" s="130"/>
      <c r="I288" s="83"/>
      <c r="J288" s="45"/>
      <c r="K288" s="130"/>
      <c r="L288" s="95"/>
      <c r="M288" s="95"/>
      <c r="N288" s="95"/>
      <c r="O288" s="103"/>
      <c r="P288" s="104"/>
      <c r="Q288" s="83"/>
      <c r="R288" s="83"/>
      <c r="S288" s="83"/>
      <c r="T288" s="83"/>
      <c r="U288" s="83"/>
      <c r="V288" s="103"/>
      <c r="W288" s="103"/>
      <c r="X288" s="103"/>
      <c r="Y288" s="102"/>
      <c r="Z288" s="102"/>
      <c r="AA288" s="90"/>
      <c r="AB288" s="100"/>
      <c r="AC288" s="90"/>
      <c r="AD288" s="100"/>
      <c r="AE288" s="100"/>
      <c r="AF288" s="91"/>
      <c r="AG288" s="91"/>
      <c r="AH288" s="101"/>
      <c r="AI288" s="45"/>
      <c r="AJ288" s="45"/>
      <c r="AK288" s="45"/>
      <c r="AL288" s="45"/>
      <c r="AM288" s="45"/>
      <c r="AN288" s="83"/>
      <c r="AO288" s="160"/>
      <c r="AP288" s="160"/>
      <c r="AQ288" s="94"/>
      <c r="AR288" s="45"/>
      <c r="AS288" s="102"/>
      <c r="AT288" s="102"/>
      <c r="AU288" s="95"/>
      <c r="AV288" s="95"/>
      <c r="AW288" s="159"/>
      <c r="AX288" s="159"/>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row>
    <row r="289" spans="1:83" ht="25.5" customHeight="1" x14ac:dyDescent="0.25">
      <c r="A289" s="45"/>
      <c r="B289" s="45"/>
      <c r="C289" s="45"/>
      <c r="D289" s="47"/>
      <c r="E289" s="158"/>
      <c r="F289" s="45"/>
      <c r="G289" s="130"/>
      <c r="H289" s="130"/>
      <c r="I289" s="83"/>
      <c r="J289" s="45"/>
      <c r="K289" s="130"/>
      <c r="L289" s="95"/>
      <c r="M289" s="95"/>
      <c r="N289" s="95"/>
      <c r="O289" s="103"/>
      <c r="P289" s="104"/>
      <c r="Q289" s="83"/>
      <c r="R289" s="83"/>
      <c r="S289" s="83"/>
      <c r="T289" s="83"/>
      <c r="U289" s="83"/>
      <c r="V289" s="103"/>
      <c r="W289" s="103"/>
      <c r="X289" s="103"/>
      <c r="Y289" s="102"/>
      <c r="Z289" s="102"/>
      <c r="AA289" s="90"/>
      <c r="AB289" s="100"/>
      <c r="AC289" s="90"/>
      <c r="AD289" s="100"/>
      <c r="AE289" s="100"/>
      <c r="AF289" s="91"/>
      <c r="AG289" s="91"/>
      <c r="AH289" s="101"/>
      <c r="AI289" s="45"/>
      <c r="AJ289" s="45"/>
      <c r="AK289" s="45"/>
      <c r="AL289" s="45"/>
      <c r="AM289" s="45"/>
      <c r="AN289" s="83"/>
      <c r="AO289" s="160"/>
      <c r="AP289" s="160"/>
      <c r="AQ289" s="94"/>
      <c r="AR289" s="45"/>
      <c r="AS289" s="102"/>
      <c r="AT289" s="102"/>
      <c r="AU289" s="95"/>
      <c r="AV289" s="95"/>
      <c r="AW289" s="159"/>
      <c r="AX289" s="159"/>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row>
    <row r="290" spans="1:83" ht="25.5" customHeight="1" x14ac:dyDescent="0.25">
      <c r="A290" s="45"/>
      <c r="B290" s="45"/>
      <c r="C290" s="45"/>
      <c r="D290" s="47"/>
      <c r="E290" s="158"/>
      <c r="F290" s="45"/>
      <c r="G290" s="130"/>
      <c r="H290" s="130"/>
      <c r="I290" s="83"/>
      <c r="J290" s="45"/>
      <c r="K290" s="130"/>
      <c r="L290" s="95"/>
      <c r="M290" s="95"/>
      <c r="N290" s="95"/>
      <c r="O290" s="103"/>
      <c r="P290" s="104"/>
      <c r="Q290" s="83"/>
      <c r="R290" s="83"/>
      <c r="S290" s="83"/>
      <c r="T290" s="83"/>
      <c r="U290" s="83"/>
      <c r="V290" s="103"/>
      <c r="W290" s="103"/>
      <c r="X290" s="103"/>
      <c r="Y290" s="102"/>
      <c r="Z290" s="102"/>
      <c r="AA290" s="90"/>
      <c r="AB290" s="100"/>
      <c r="AC290" s="90"/>
      <c r="AD290" s="100"/>
      <c r="AE290" s="100"/>
      <c r="AF290" s="91"/>
      <c r="AG290" s="91"/>
      <c r="AH290" s="101"/>
      <c r="AI290" s="45"/>
      <c r="AJ290" s="45"/>
      <c r="AK290" s="45"/>
      <c r="AL290" s="45"/>
      <c r="AM290" s="45"/>
      <c r="AN290" s="83"/>
      <c r="AO290" s="160"/>
      <c r="AP290" s="160"/>
      <c r="AQ290" s="94"/>
      <c r="AR290" s="45"/>
      <c r="AS290" s="102"/>
      <c r="AT290" s="102"/>
      <c r="AU290" s="95"/>
      <c r="AV290" s="95"/>
      <c r="AW290" s="159"/>
      <c r="AX290" s="159"/>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row>
    <row r="291" spans="1:83" ht="25.5" customHeight="1" x14ac:dyDescent="0.25">
      <c r="A291" s="45"/>
      <c r="B291" s="45"/>
      <c r="C291" s="45"/>
      <c r="D291" s="47"/>
      <c r="E291" s="158"/>
      <c r="F291" s="45"/>
      <c r="G291" s="130"/>
      <c r="H291" s="130"/>
      <c r="I291" s="83"/>
      <c r="J291" s="45"/>
      <c r="K291" s="130"/>
      <c r="L291" s="95"/>
      <c r="M291" s="95"/>
      <c r="N291" s="95"/>
      <c r="O291" s="103"/>
      <c r="P291" s="104"/>
      <c r="Q291" s="83"/>
      <c r="R291" s="83"/>
      <c r="S291" s="83"/>
      <c r="T291" s="83"/>
      <c r="U291" s="83"/>
      <c r="V291" s="103"/>
      <c r="W291" s="103"/>
      <c r="X291" s="103"/>
      <c r="Y291" s="102"/>
      <c r="Z291" s="102"/>
      <c r="AA291" s="90"/>
      <c r="AB291" s="100"/>
      <c r="AC291" s="90"/>
      <c r="AD291" s="100"/>
      <c r="AE291" s="100"/>
      <c r="AF291" s="91"/>
      <c r="AG291" s="91"/>
      <c r="AH291" s="101"/>
      <c r="AI291" s="45"/>
      <c r="AJ291" s="45"/>
      <c r="AK291" s="45"/>
      <c r="AL291" s="45"/>
      <c r="AM291" s="45"/>
      <c r="AN291" s="83"/>
      <c r="AO291" s="160"/>
      <c r="AP291" s="160"/>
      <c r="AQ291" s="94"/>
      <c r="AR291" s="45"/>
      <c r="AS291" s="102"/>
      <c r="AT291" s="102"/>
      <c r="AU291" s="95"/>
      <c r="AV291" s="95"/>
      <c r="AW291" s="159"/>
      <c r="AX291" s="159"/>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row>
    <row r="292" spans="1:83" ht="25.5" customHeight="1" x14ac:dyDescent="0.25">
      <c r="A292" s="45"/>
      <c r="B292" s="45"/>
      <c r="C292" s="45"/>
      <c r="D292" s="47"/>
      <c r="E292" s="158"/>
      <c r="F292" s="45"/>
      <c r="G292" s="130"/>
      <c r="H292" s="130"/>
      <c r="I292" s="83"/>
      <c r="J292" s="45"/>
      <c r="K292" s="130"/>
      <c r="L292" s="95"/>
      <c r="M292" s="95"/>
      <c r="N292" s="95"/>
      <c r="O292" s="103"/>
      <c r="P292" s="104"/>
      <c r="Q292" s="83"/>
      <c r="R292" s="83"/>
      <c r="S292" s="83"/>
      <c r="T292" s="83"/>
      <c r="U292" s="83"/>
      <c r="V292" s="103"/>
      <c r="W292" s="103"/>
      <c r="X292" s="103"/>
      <c r="Y292" s="102"/>
      <c r="Z292" s="102"/>
      <c r="AA292" s="90"/>
      <c r="AB292" s="100"/>
      <c r="AC292" s="90"/>
      <c r="AD292" s="100"/>
      <c r="AE292" s="100"/>
      <c r="AF292" s="91"/>
      <c r="AG292" s="91"/>
      <c r="AH292" s="101"/>
      <c r="AI292" s="45"/>
      <c r="AJ292" s="45"/>
      <c r="AK292" s="45"/>
      <c r="AL292" s="45"/>
      <c r="AM292" s="45"/>
      <c r="AN292" s="83"/>
      <c r="AO292" s="160"/>
      <c r="AP292" s="160"/>
      <c r="AQ292" s="94"/>
      <c r="AR292" s="45"/>
      <c r="AS292" s="102"/>
      <c r="AT292" s="102"/>
      <c r="AU292" s="95"/>
      <c r="AV292" s="95"/>
      <c r="AW292" s="159"/>
      <c r="AX292" s="159"/>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row>
    <row r="293" spans="1:83" ht="25.5" customHeight="1" x14ac:dyDescent="0.25">
      <c r="A293" s="45"/>
      <c r="B293" s="45"/>
      <c r="C293" s="45"/>
      <c r="D293" s="47"/>
      <c r="E293" s="158"/>
      <c r="F293" s="45"/>
      <c r="G293" s="130"/>
      <c r="H293" s="130"/>
      <c r="I293" s="83"/>
      <c r="J293" s="45"/>
      <c r="K293" s="130"/>
      <c r="L293" s="95"/>
      <c r="M293" s="95"/>
      <c r="N293" s="95"/>
      <c r="O293" s="103"/>
      <c r="P293" s="104"/>
      <c r="Q293" s="83"/>
      <c r="R293" s="83"/>
      <c r="S293" s="83"/>
      <c r="T293" s="83"/>
      <c r="U293" s="83"/>
      <c r="V293" s="103"/>
      <c r="W293" s="103"/>
      <c r="X293" s="103"/>
      <c r="Y293" s="102"/>
      <c r="Z293" s="102"/>
      <c r="AA293" s="90"/>
      <c r="AB293" s="100"/>
      <c r="AC293" s="90"/>
      <c r="AD293" s="100"/>
      <c r="AE293" s="100"/>
      <c r="AF293" s="91"/>
      <c r="AG293" s="91"/>
      <c r="AH293" s="101"/>
      <c r="AI293" s="45"/>
      <c r="AJ293" s="45"/>
      <c r="AK293" s="45"/>
      <c r="AL293" s="45"/>
      <c r="AM293" s="45"/>
      <c r="AN293" s="83"/>
      <c r="AO293" s="160"/>
      <c r="AP293" s="160"/>
      <c r="AQ293" s="94"/>
      <c r="AR293" s="45"/>
      <c r="AS293" s="102"/>
      <c r="AT293" s="102"/>
      <c r="AU293" s="95"/>
      <c r="AV293" s="95"/>
      <c r="AW293" s="159"/>
      <c r="AX293" s="159"/>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row>
    <row r="294" spans="1:83" ht="25.5" customHeight="1" x14ac:dyDescent="0.25">
      <c r="A294" s="45"/>
      <c r="B294" s="45"/>
      <c r="C294" s="45"/>
      <c r="D294" s="47"/>
      <c r="E294" s="158"/>
      <c r="F294" s="45"/>
      <c r="G294" s="130"/>
      <c r="H294" s="130"/>
      <c r="I294" s="83"/>
      <c r="J294" s="45"/>
      <c r="K294" s="130"/>
      <c r="L294" s="95"/>
      <c r="M294" s="95"/>
      <c r="N294" s="95"/>
      <c r="O294" s="103"/>
      <c r="P294" s="104"/>
      <c r="Q294" s="83"/>
      <c r="R294" s="83"/>
      <c r="S294" s="83"/>
      <c r="T294" s="83"/>
      <c r="U294" s="83"/>
      <c r="V294" s="103"/>
      <c r="W294" s="103"/>
      <c r="X294" s="103"/>
      <c r="Y294" s="102"/>
      <c r="Z294" s="102"/>
      <c r="AA294" s="90"/>
      <c r="AB294" s="100"/>
      <c r="AC294" s="90"/>
      <c r="AD294" s="100"/>
      <c r="AE294" s="100"/>
      <c r="AF294" s="91"/>
      <c r="AG294" s="91"/>
      <c r="AH294" s="101"/>
      <c r="AI294" s="45"/>
      <c r="AJ294" s="45"/>
      <c r="AK294" s="45"/>
      <c r="AL294" s="45"/>
      <c r="AM294" s="45"/>
      <c r="AN294" s="83"/>
      <c r="AO294" s="160"/>
      <c r="AP294" s="160"/>
      <c r="AQ294" s="94"/>
      <c r="AR294" s="45"/>
      <c r="AS294" s="102"/>
      <c r="AT294" s="102"/>
      <c r="AU294" s="95"/>
      <c r="AV294" s="95"/>
      <c r="AW294" s="159"/>
      <c r="AX294" s="159"/>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row>
    <row r="295" spans="1:83" ht="25.5" customHeight="1" x14ac:dyDescent="0.25">
      <c r="A295" s="45"/>
      <c r="B295" s="45"/>
      <c r="C295" s="45"/>
      <c r="D295" s="47"/>
      <c r="E295" s="158"/>
      <c r="F295" s="45"/>
      <c r="G295" s="130"/>
      <c r="H295" s="130"/>
      <c r="I295" s="83"/>
      <c r="J295" s="45"/>
      <c r="K295" s="130"/>
      <c r="L295" s="95"/>
      <c r="M295" s="95"/>
      <c r="N295" s="95"/>
      <c r="O295" s="103"/>
      <c r="P295" s="104"/>
      <c r="Q295" s="83"/>
      <c r="R295" s="83"/>
      <c r="S295" s="83"/>
      <c r="T295" s="83"/>
      <c r="U295" s="83"/>
      <c r="V295" s="103"/>
      <c r="W295" s="103"/>
      <c r="X295" s="103"/>
      <c r="Y295" s="102"/>
      <c r="Z295" s="102"/>
      <c r="AA295" s="90"/>
      <c r="AB295" s="100"/>
      <c r="AC295" s="90"/>
      <c r="AD295" s="100"/>
      <c r="AE295" s="100"/>
      <c r="AF295" s="91"/>
      <c r="AG295" s="91"/>
      <c r="AH295" s="101"/>
      <c r="AI295" s="45"/>
      <c r="AJ295" s="45"/>
      <c r="AK295" s="45"/>
      <c r="AL295" s="45"/>
      <c r="AM295" s="45"/>
      <c r="AN295" s="83"/>
      <c r="AO295" s="160"/>
      <c r="AP295" s="160"/>
      <c r="AQ295" s="94"/>
      <c r="AR295" s="45"/>
      <c r="AS295" s="102"/>
      <c r="AT295" s="102"/>
      <c r="AU295" s="95"/>
      <c r="AV295" s="95"/>
      <c r="AW295" s="159"/>
      <c r="AX295" s="159"/>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row>
    <row r="296" spans="1:83" ht="25.5" customHeight="1" x14ac:dyDescent="0.25">
      <c r="A296" s="45"/>
      <c r="B296" s="45"/>
      <c r="C296" s="45"/>
      <c r="D296" s="47"/>
      <c r="E296" s="158"/>
      <c r="F296" s="45"/>
      <c r="G296" s="130"/>
      <c r="H296" s="130"/>
      <c r="I296" s="83"/>
      <c r="J296" s="45"/>
      <c r="K296" s="130"/>
      <c r="L296" s="95"/>
      <c r="M296" s="95"/>
      <c r="N296" s="95"/>
      <c r="O296" s="103"/>
      <c r="P296" s="104"/>
      <c r="Q296" s="83"/>
      <c r="R296" s="83"/>
      <c r="S296" s="83"/>
      <c r="T296" s="83"/>
      <c r="U296" s="83"/>
      <c r="V296" s="103"/>
      <c r="W296" s="103"/>
      <c r="X296" s="103"/>
      <c r="Y296" s="102"/>
      <c r="Z296" s="102"/>
      <c r="AA296" s="90"/>
      <c r="AB296" s="100"/>
      <c r="AC296" s="90"/>
      <c r="AD296" s="100"/>
      <c r="AE296" s="100"/>
      <c r="AF296" s="91"/>
      <c r="AG296" s="91"/>
      <c r="AH296" s="101"/>
      <c r="AI296" s="45"/>
      <c r="AJ296" s="45"/>
      <c r="AK296" s="45"/>
      <c r="AL296" s="45"/>
      <c r="AM296" s="45"/>
      <c r="AN296" s="83"/>
      <c r="AO296" s="160"/>
      <c r="AP296" s="160"/>
      <c r="AQ296" s="94"/>
      <c r="AR296" s="45"/>
      <c r="AS296" s="102"/>
      <c r="AT296" s="102"/>
      <c r="AU296" s="95"/>
      <c r="AV296" s="95"/>
      <c r="AW296" s="159"/>
      <c r="AX296" s="159"/>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row>
    <row r="297" spans="1:83" ht="25.5" customHeight="1" x14ac:dyDescent="0.25">
      <c r="A297" s="45"/>
      <c r="B297" s="45"/>
      <c r="C297" s="45"/>
      <c r="D297" s="47"/>
      <c r="E297" s="158"/>
      <c r="F297" s="45"/>
      <c r="G297" s="130"/>
      <c r="H297" s="130"/>
      <c r="I297" s="83"/>
      <c r="J297" s="45"/>
      <c r="K297" s="130"/>
      <c r="L297" s="95"/>
      <c r="M297" s="95"/>
      <c r="N297" s="95"/>
      <c r="O297" s="103"/>
      <c r="P297" s="104"/>
      <c r="Q297" s="83"/>
      <c r="R297" s="83"/>
      <c r="S297" s="83"/>
      <c r="T297" s="83"/>
      <c r="U297" s="83"/>
      <c r="V297" s="103"/>
      <c r="W297" s="103"/>
      <c r="X297" s="103"/>
      <c r="Y297" s="102"/>
      <c r="Z297" s="102"/>
      <c r="AA297" s="90"/>
      <c r="AB297" s="100"/>
      <c r="AC297" s="90"/>
      <c r="AD297" s="100"/>
      <c r="AE297" s="100"/>
      <c r="AF297" s="91"/>
      <c r="AG297" s="91"/>
      <c r="AH297" s="101"/>
      <c r="AI297" s="45"/>
      <c r="AJ297" s="45"/>
      <c r="AK297" s="45"/>
      <c r="AL297" s="45"/>
      <c r="AM297" s="45"/>
      <c r="AN297" s="83"/>
      <c r="AO297" s="160"/>
      <c r="AP297" s="160"/>
      <c r="AQ297" s="94"/>
      <c r="AR297" s="45"/>
      <c r="AS297" s="102"/>
      <c r="AT297" s="102"/>
      <c r="AU297" s="95"/>
      <c r="AV297" s="95"/>
      <c r="AW297" s="159"/>
      <c r="AX297" s="159"/>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row>
    <row r="298" spans="1:83" ht="25.5" customHeight="1" x14ac:dyDescent="0.25">
      <c r="A298" s="45"/>
      <c r="B298" s="45"/>
      <c r="C298" s="45"/>
      <c r="D298" s="47"/>
      <c r="E298" s="158"/>
      <c r="F298" s="45"/>
      <c r="G298" s="130"/>
      <c r="H298" s="130"/>
      <c r="I298" s="83"/>
      <c r="J298" s="45"/>
      <c r="K298" s="130"/>
      <c r="L298" s="95"/>
      <c r="M298" s="95"/>
      <c r="N298" s="95"/>
      <c r="O298" s="103"/>
      <c r="P298" s="104"/>
      <c r="Q298" s="83"/>
      <c r="R298" s="83"/>
      <c r="S298" s="83"/>
      <c r="T298" s="83"/>
      <c r="U298" s="83"/>
      <c r="V298" s="103"/>
      <c r="W298" s="103"/>
      <c r="X298" s="103"/>
      <c r="Y298" s="102"/>
      <c r="Z298" s="102"/>
      <c r="AA298" s="90"/>
      <c r="AB298" s="100"/>
      <c r="AC298" s="90"/>
      <c r="AD298" s="100"/>
      <c r="AE298" s="100"/>
      <c r="AF298" s="91"/>
      <c r="AG298" s="91"/>
      <c r="AH298" s="101"/>
      <c r="AI298" s="45"/>
      <c r="AJ298" s="45"/>
      <c r="AK298" s="45"/>
      <c r="AL298" s="45"/>
      <c r="AM298" s="45"/>
      <c r="AN298" s="83"/>
      <c r="AO298" s="160"/>
      <c r="AP298" s="160"/>
      <c r="AQ298" s="94"/>
      <c r="AR298" s="45"/>
      <c r="AS298" s="102"/>
      <c r="AT298" s="102"/>
      <c r="AU298" s="95"/>
      <c r="AV298" s="95"/>
      <c r="AW298" s="159"/>
      <c r="AX298" s="159"/>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row>
    <row r="299" spans="1:83" ht="25.5" customHeight="1" x14ac:dyDescent="0.25">
      <c r="A299" s="45"/>
      <c r="B299" s="45"/>
      <c r="C299" s="45"/>
      <c r="D299" s="47"/>
      <c r="E299" s="158"/>
      <c r="F299" s="45"/>
      <c r="G299" s="130"/>
      <c r="H299" s="130"/>
      <c r="I299" s="83"/>
      <c r="J299" s="45"/>
      <c r="K299" s="130"/>
      <c r="L299" s="95"/>
      <c r="M299" s="95"/>
      <c r="N299" s="95"/>
      <c r="O299" s="103"/>
      <c r="P299" s="104"/>
      <c r="Q299" s="83"/>
      <c r="R299" s="83"/>
      <c r="S299" s="83"/>
      <c r="T299" s="83"/>
      <c r="U299" s="83"/>
      <c r="V299" s="103"/>
      <c r="W299" s="103"/>
      <c r="X299" s="103"/>
      <c r="Y299" s="102"/>
      <c r="Z299" s="102"/>
      <c r="AA299" s="90"/>
      <c r="AB299" s="100"/>
      <c r="AC299" s="90"/>
      <c r="AD299" s="100"/>
      <c r="AE299" s="100"/>
      <c r="AF299" s="91"/>
      <c r="AG299" s="91"/>
      <c r="AH299" s="101"/>
      <c r="AI299" s="45"/>
      <c r="AJ299" s="45"/>
      <c r="AK299" s="45"/>
      <c r="AL299" s="45"/>
      <c r="AM299" s="45"/>
      <c r="AN299" s="83"/>
      <c r="AO299" s="160"/>
      <c r="AP299" s="160"/>
      <c r="AQ299" s="94"/>
      <c r="AR299" s="45"/>
      <c r="AS299" s="102"/>
      <c r="AT299" s="102"/>
      <c r="AU299" s="95"/>
      <c r="AV299" s="95"/>
      <c r="AW299" s="159"/>
      <c r="AX299" s="159"/>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row>
    <row r="300" spans="1:83" ht="25.5" customHeight="1" x14ac:dyDescent="0.25">
      <c r="A300" s="45"/>
      <c r="B300" s="45"/>
      <c r="C300" s="45"/>
      <c r="D300" s="47"/>
      <c r="E300" s="158"/>
      <c r="F300" s="45"/>
      <c r="G300" s="130"/>
      <c r="H300" s="130"/>
      <c r="I300" s="83"/>
      <c r="J300" s="45"/>
      <c r="K300" s="130"/>
      <c r="L300" s="95"/>
      <c r="M300" s="95"/>
      <c r="N300" s="95"/>
      <c r="O300" s="103"/>
      <c r="P300" s="104"/>
      <c r="Q300" s="83"/>
      <c r="R300" s="83"/>
      <c r="S300" s="83"/>
      <c r="T300" s="83"/>
      <c r="U300" s="83"/>
      <c r="V300" s="103"/>
      <c r="W300" s="103"/>
      <c r="X300" s="103"/>
      <c r="Y300" s="102"/>
      <c r="Z300" s="102"/>
      <c r="AA300" s="90"/>
      <c r="AB300" s="100"/>
      <c r="AC300" s="90"/>
      <c r="AD300" s="100"/>
      <c r="AE300" s="100"/>
      <c r="AF300" s="91"/>
      <c r="AG300" s="91"/>
      <c r="AH300" s="101"/>
      <c r="AI300" s="45"/>
      <c r="AJ300" s="45"/>
      <c r="AK300" s="45"/>
      <c r="AL300" s="45"/>
      <c r="AM300" s="45"/>
      <c r="AN300" s="83"/>
      <c r="AO300" s="160"/>
      <c r="AP300" s="160"/>
      <c r="AQ300" s="94"/>
      <c r="AR300" s="45"/>
      <c r="AS300" s="102"/>
      <c r="AT300" s="102"/>
      <c r="AU300" s="95"/>
      <c r="AV300" s="95"/>
      <c r="AW300" s="159"/>
      <c r="AX300" s="159"/>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row>
    <row r="301" spans="1:83" ht="25.5" customHeight="1" x14ac:dyDescent="0.25">
      <c r="A301" s="45"/>
      <c r="B301" s="45"/>
      <c r="C301" s="45"/>
      <c r="D301" s="47"/>
      <c r="E301" s="158"/>
      <c r="F301" s="45"/>
      <c r="G301" s="130"/>
      <c r="H301" s="130"/>
      <c r="I301" s="83"/>
      <c r="J301" s="45"/>
      <c r="K301" s="130"/>
      <c r="L301" s="95"/>
      <c r="M301" s="95"/>
      <c r="N301" s="95"/>
      <c r="O301" s="103"/>
      <c r="P301" s="104"/>
      <c r="Q301" s="83"/>
      <c r="R301" s="83"/>
      <c r="S301" s="83"/>
      <c r="T301" s="83"/>
      <c r="U301" s="83"/>
      <c r="V301" s="103"/>
      <c r="W301" s="103"/>
      <c r="X301" s="103"/>
      <c r="Y301" s="102"/>
      <c r="Z301" s="102"/>
      <c r="AA301" s="90"/>
      <c r="AB301" s="100"/>
      <c r="AC301" s="90"/>
      <c r="AD301" s="100"/>
      <c r="AE301" s="100"/>
      <c r="AF301" s="91"/>
      <c r="AG301" s="91"/>
      <c r="AH301" s="101"/>
      <c r="AI301" s="45"/>
      <c r="AJ301" s="45"/>
      <c r="AK301" s="45"/>
      <c r="AL301" s="45"/>
      <c r="AM301" s="45"/>
      <c r="AN301" s="83"/>
      <c r="AO301" s="160"/>
      <c r="AP301" s="160"/>
      <c r="AQ301" s="94"/>
      <c r="AR301" s="45"/>
      <c r="AS301" s="102"/>
      <c r="AT301" s="102"/>
      <c r="AU301" s="95"/>
      <c r="AV301" s="95"/>
      <c r="AW301" s="159"/>
      <c r="AX301" s="159"/>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row>
    <row r="302" spans="1:83" ht="25.5" customHeight="1" x14ac:dyDescent="0.25">
      <c r="A302" s="45"/>
      <c r="B302" s="45"/>
      <c r="C302" s="45"/>
      <c r="D302" s="47"/>
      <c r="E302" s="158"/>
      <c r="F302" s="45"/>
      <c r="G302" s="130"/>
      <c r="H302" s="130"/>
      <c r="I302" s="83"/>
      <c r="J302" s="45"/>
      <c r="K302" s="130"/>
      <c r="L302" s="95"/>
      <c r="M302" s="95"/>
      <c r="N302" s="95"/>
      <c r="O302" s="103"/>
      <c r="P302" s="104"/>
      <c r="Q302" s="83"/>
      <c r="R302" s="83"/>
      <c r="S302" s="83"/>
      <c r="T302" s="83"/>
      <c r="U302" s="83"/>
      <c r="V302" s="103"/>
      <c r="W302" s="103"/>
      <c r="X302" s="103"/>
      <c r="Y302" s="102"/>
      <c r="Z302" s="102"/>
      <c r="AA302" s="90"/>
      <c r="AB302" s="100"/>
      <c r="AC302" s="90"/>
      <c r="AD302" s="100"/>
      <c r="AE302" s="100"/>
      <c r="AF302" s="91"/>
      <c r="AG302" s="91"/>
      <c r="AH302" s="101"/>
      <c r="AI302" s="45"/>
      <c r="AJ302" s="45"/>
      <c r="AK302" s="45"/>
      <c r="AL302" s="45"/>
      <c r="AM302" s="45"/>
      <c r="AN302" s="83"/>
      <c r="AO302" s="160"/>
      <c r="AP302" s="160"/>
      <c r="AQ302" s="94"/>
      <c r="AR302" s="45"/>
      <c r="AS302" s="102"/>
      <c r="AT302" s="102"/>
      <c r="AU302" s="95"/>
      <c r="AV302" s="95"/>
      <c r="AW302" s="159"/>
      <c r="AX302" s="159"/>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row>
    <row r="303" spans="1:83" ht="25.5" customHeight="1" x14ac:dyDescent="0.25">
      <c r="A303" s="45"/>
      <c r="B303" s="45"/>
      <c r="C303" s="45"/>
      <c r="D303" s="47"/>
      <c r="E303" s="158"/>
      <c r="F303" s="45"/>
      <c r="G303" s="130"/>
      <c r="H303" s="130"/>
      <c r="I303" s="83"/>
      <c r="J303" s="45"/>
      <c r="K303" s="130"/>
      <c r="L303" s="95"/>
      <c r="M303" s="95"/>
      <c r="N303" s="95"/>
      <c r="O303" s="103"/>
      <c r="P303" s="104"/>
      <c r="Q303" s="83"/>
      <c r="R303" s="83"/>
      <c r="S303" s="83"/>
      <c r="T303" s="83"/>
      <c r="U303" s="83"/>
      <c r="V303" s="103"/>
      <c r="W303" s="103"/>
      <c r="X303" s="103"/>
      <c r="Y303" s="102"/>
      <c r="Z303" s="102"/>
      <c r="AA303" s="90"/>
      <c r="AB303" s="100"/>
      <c r="AC303" s="90"/>
      <c r="AD303" s="100"/>
      <c r="AE303" s="100"/>
      <c r="AF303" s="91"/>
      <c r="AG303" s="91"/>
      <c r="AH303" s="101"/>
      <c r="AI303" s="45"/>
      <c r="AJ303" s="45"/>
      <c r="AK303" s="45"/>
      <c r="AL303" s="45"/>
      <c r="AM303" s="45"/>
      <c r="AN303" s="83"/>
      <c r="AO303" s="160"/>
      <c r="AP303" s="160"/>
      <c r="AQ303" s="94"/>
      <c r="AR303" s="45"/>
      <c r="AS303" s="102"/>
      <c r="AT303" s="102"/>
      <c r="AU303" s="95"/>
      <c r="AV303" s="95"/>
      <c r="AW303" s="159"/>
      <c r="AX303" s="159"/>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row>
    <row r="304" spans="1:83" ht="25.5" customHeight="1" x14ac:dyDescent="0.25">
      <c r="A304" s="45"/>
      <c r="B304" s="45"/>
      <c r="C304" s="45"/>
      <c r="D304" s="47"/>
      <c r="E304" s="158"/>
      <c r="F304" s="45"/>
      <c r="G304" s="130"/>
      <c r="H304" s="130"/>
      <c r="I304" s="83"/>
      <c r="J304" s="45"/>
      <c r="K304" s="130"/>
      <c r="L304" s="95"/>
      <c r="M304" s="95"/>
      <c r="N304" s="95"/>
      <c r="O304" s="103"/>
      <c r="P304" s="104"/>
      <c r="Q304" s="83"/>
      <c r="R304" s="83"/>
      <c r="S304" s="83"/>
      <c r="T304" s="83"/>
      <c r="U304" s="83"/>
      <c r="V304" s="103"/>
      <c r="W304" s="103"/>
      <c r="X304" s="103"/>
      <c r="Y304" s="102"/>
      <c r="Z304" s="102"/>
      <c r="AA304" s="90"/>
      <c r="AB304" s="100"/>
      <c r="AC304" s="90"/>
      <c r="AD304" s="100"/>
      <c r="AE304" s="100"/>
      <c r="AF304" s="91"/>
      <c r="AG304" s="91"/>
      <c r="AH304" s="101"/>
      <c r="AI304" s="45"/>
      <c r="AJ304" s="45"/>
      <c r="AK304" s="45"/>
      <c r="AL304" s="45"/>
      <c r="AM304" s="45"/>
      <c r="AN304" s="83"/>
      <c r="AO304" s="160"/>
      <c r="AP304" s="160"/>
      <c r="AQ304" s="94"/>
      <c r="AR304" s="45"/>
      <c r="AS304" s="102"/>
      <c r="AT304" s="102"/>
      <c r="AU304" s="95"/>
      <c r="AV304" s="95"/>
      <c r="AW304" s="159"/>
      <c r="AX304" s="159"/>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row>
    <row r="305" spans="1:83" ht="25.5" customHeight="1" x14ac:dyDescent="0.25">
      <c r="A305" s="45"/>
      <c r="B305" s="45"/>
      <c r="C305" s="45"/>
      <c r="D305" s="47"/>
      <c r="E305" s="158"/>
      <c r="F305" s="45"/>
      <c r="G305" s="130"/>
      <c r="H305" s="130"/>
      <c r="I305" s="83"/>
      <c r="J305" s="45"/>
      <c r="K305" s="130"/>
      <c r="L305" s="95"/>
      <c r="M305" s="95"/>
      <c r="N305" s="95"/>
      <c r="O305" s="103"/>
      <c r="P305" s="104"/>
      <c r="Q305" s="83"/>
      <c r="R305" s="83"/>
      <c r="S305" s="83"/>
      <c r="T305" s="83"/>
      <c r="U305" s="83"/>
      <c r="V305" s="103"/>
      <c r="W305" s="103"/>
      <c r="X305" s="103"/>
      <c r="Y305" s="102"/>
      <c r="Z305" s="102"/>
      <c r="AA305" s="90"/>
      <c r="AB305" s="100"/>
      <c r="AC305" s="90"/>
      <c r="AD305" s="100"/>
      <c r="AE305" s="100"/>
      <c r="AF305" s="91"/>
      <c r="AG305" s="91"/>
      <c r="AH305" s="101"/>
      <c r="AI305" s="45"/>
      <c r="AJ305" s="45"/>
      <c r="AK305" s="45"/>
      <c r="AL305" s="45"/>
      <c r="AM305" s="45"/>
      <c r="AN305" s="83"/>
      <c r="AO305" s="160"/>
      <c r="AP305" s="160"/>
      <c r="AQ305" s="94"/>
      <c r="AR305" s="45"/>
      <c r="AS305" s="102"/>
      <c r="AT305" s="102"/>
      <c r="AU305" s="95"/>
      <c r="AV305" s="95"/>
      <c r="AW305" s="159"/>
      <c r="AX305" s="159"/>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row>
    <row r="306" spans="1:83" ht="25.5" customHeight="1" x14ac:dyDescent="0.25">
      <c r="A306" s="45"/>
      <c r="B306" s="45"/>
      <c r="C306" s="45"/>
      <c r="D306" s="47"/>
      <c r="E306" s="158"/>
      <c r="F306" s="45"/>
      <c r="G306" s="130"/>
      <c r="H306" s="130"/>
      <c r="I306" s="83"/>
      <c r="J306" s="45"/>
      <c r="K306" s="130"/>
      <c r="L306" s="95"/>
      <c r="M306" s="95"/>
      <c r="N306" s="95"/>
      <c r="O306" s="103"/>
      <c r="P306" s="104"/>
      <c r="Q306" s="83"/>
      <c r="R306" s="83"/>
      <c r="S306" s="83"/>
      <c r="T306" s="83"/>
      <c r="U306" s="83"/>
      <c r="V306" s="103"/>
      <c r="W306" s="103"/>
      <c r="X306" s="103"/>
      <c r="Y306" s="102"/>
      <c r="Z306" s="102"/>
      <c r="AA306" s="90"/>
      <c r="AB306" s="100"/>
      <c r="AC306" s="90"/>
      <c r="AD306" s="100"/>
      <c r="AE306" s="100"/>
      <c r="AF306" s="91"/>
      <c r="AG306" s="91"/>
      <c r="AH306" s="101"/>
      <c r="AI306" s="45"/>
      <c r="AJ306" s="45"/>
      <c r="AK306" s="45"/>
      <c r="AL306" s="45"/>
      <c r="AM306" s="45"/>
      <c r="AN306" s="83"/>
      <c r="AO306" s="160"/>
      <c r="AP306" s="160"/>
      <c r="AQ306" s="94"/>
      <c r="AR306" s="45"/>
      <c r="AS306" s="102"/>
      <c r="AT306" s="102"/>
      <c r="AU306" s="95"/>
      <c r="AV306" s="95"/>
      <c r="AW306" s="159"/>
      <c r="AX306" s="159"/>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row>
    <row r="307" spans="1:83" ht="25.5" customHeight="1" x14ac:dyDescent="0.25">
      <c r="A307" s="45"/>
      <c r="B307" s="45"/>
      <c r="C307" s="45"/>
      <c r="D307" s="47"/>
      <c r="E307" s="158"/>
      <c r="F307" s="45"/>
      <c r="G307" s="130"/>
      <c r="H307" s="130"/>
      <c r="I307" s="83"/>
      <c r="J307" s="45"/>
      <c r="K307" s="130"/>
      <c r="L307" s="95"/>
      <c r="M307" s="95"/>
      <c r="N307" s="95"/>
      <c r="O307" s="103"/>
      <c r="P307" s="104"/>
      <c r="Q307" s="83"/>
      <c r="R307" s="83"/>
      <c r="S307" s="83"/>
      <c r="T307" s="83"/>
      <c r="U307" s="83"/>
      <c r="V307" s="103"/>
      <c r="W307" s="103"/>
      <c r="X307" s="103"/>
      <c r="Y307" s="102"/>
      <c r="Z307" s="102"/>
      <c r="AA307" s="90"/>
      <c r="AB307" s="100"/>
      <c r="AC307" s="90"/>
      <c r="AD307" s="100"/>
      <c r="AE307" s="100"/>
      <c r="AF307" s="91"/>
      <c r="AG307" s="91"/>
      <c r="AH307" s="101"/>
      <c r="AI307" s="45"/>
      <c r="AJ307" s="45"/>
      <c r="AK307" s="45"/>
      <c r="AL307" s="45"/>
      <c r="AM307" s="45"/>
      <c r="AN307" s="83"/>
      <c r="AO307" s="160"/>
      <c r="AP307" s="160"/>
      <c r="AQ307" s="94"/>
      <c r="AR307" s="45"/>
      <c r="AS307" s="102"/>
      <c r="AT307" s="102"/>
      <c r="AU307" s="95"/>
      <c r="AV307" s="95"/>
      <c r="AW307" s="159"/>
      <c r="AX307" s="159"/>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row>
    <row r="308" spans="1:83" ht="25.5" customHeight="1" x14ac:dyDescent="0.25">
      <c r="A308" s="45"/>
      <c r="B308" s="45"/>
      <c r="C308" s="45"/>
      <c r="D308" s="47"/>
      <c r="E308" s="158"/>
      <c r="F308" s="45"/>
      <c r="G308" s="130"/>
      <c r="H308" s="130"/>
      <c r="I308" s="83"/>
      <c r="J308" s="45"/>
      <c r="K308" s="130"/>
      <c r="L308" s="95"/>
      <c r="M308" s="95"/>
      <c r="N308" s="95"/>
      <c r="O308" s="103"/>
      <c r="P308" s="104"/>
      <c r="Q308" s="83"/>
      <c r="R308" s="83"/>
      <c r="S308" s="83"/>
      <c r="T308" s="83"/>
      <c r="U308" s="83"/>
      <c r="V308" s="103"/>
      <c r="W308" s="103"/>
      <c r="X308" s="103"/>
      <c r="Y308" s="102"/>
      <c r="Z308" s="102"/>
      <c r="AA308" s="90"/>
      <c r="AB308" s="100"/>
      <c r="AC308" s="90"/>
      <c r="AD308" s="100"/>
      <c r="AE308" s="100"/>
      <c r="AF308" s="91"/>
      <c r="AG308" s="91"/>
      <c r="AH308" s="101"/>
      <c r="AI308" s="45"/>
      <c r="AJ308" s="45"/>
      <c r="AK308" s="45"/>
      <c r="AL308" s="45"/>
      <c r="AM308" s="45"/>
      <c r="AN308" s="83"/>
      <c r="AO308" s="160"/>
      <c r="AP308" s="160"/>
      <c r="AQ308" s="94"/>
      <c r="AR308" s="45"/>
      <c r="AS308" s="102"/>
      <c r="AT308" s="102"/>
      <c r="AU308" s="95"/>
      <c r="AV308" s="95"/>
      <c r="AW308" s="159"/>
      <c r="AX308" s="159"/>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row>
    <row r="309" spans="1:83" ht="25.5" customHeight="1" x14ac:dyDescent="0.25">
      <c r="A309" s="45"/>
      <c r="B309" s="45"/>
      <c r="C309" s="45"/>
      <c r="D309" s="47"/>
      <c r="E309" s="158"/>
      <c r="F309" s="45"/>
      <c r="G309" s="130"/>
      <c r="H309" s="130"/>
      <c r="I309" s="83"/>
      <c r="J309" s="45"/>
      <c r="K309" s="130"/>
      <c r="L309" s="95"/>
      <c r="M309" s="95"/>
      <c r="N309" s="95"/>
      <c r="O309" s="103"/>
      <c r="P309" s="104"/>
      <c r="Q309" s="83"/>
      <c r="R309" s="83"/>
      <c r="S309" s="83"/>
      <c r="T309" s="83"/>
      <c r="U309" s="83"/>
      <c r="V309" s="103"/>
      <c r="W309" s="103"/>
      <c r="X309" s="103"/>
      <c r="Y309" s="102"/>
      <c r="Z309" s="102"/>
      <c r="AA309" s="90"/>
      <c r="AB309" s="100"/>
      <c r="AC309" s="90"/>
      <c r="AD309" s="100"/>
      <c r="AE309" s="100"/>
      <c r="AF309" s="91"/>
      <c r="AG309" s="91"/>
      <c r="AH309" s="101"/>
      <c r="AI309" s="45"/>
      <c r="AJ309" s="45"/>
      <c r="AK309" s="45"/>
      <c r="AL309" s="45"/>
      <c r="AM309" s="45"/>
      <c r="AN309" s="83"/>
      <c r="AO309" s="160"/>
      <c r="AP309" s="160"/>
      <c r="AQ309" s="94"/>
      <c r="AR309" s="45"/>
      <c r="AS309" s="102"/>
      <c r="AT309" s="102"/>
      <c r="AU309" s="95"/>
      <c r="AV309" s="95"/>
      <c r="AW309" s="159"/>
      <c r="AX309" s="159"/>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row>
    <row r="310" spans="1:83" ht="25.5" customHeight="1" x14ac:dyDescent="0.25">
      <c r="A310" s="45"/>
      <c r="B310" s="45"/>
      <c r="C310" s="45"/>
      <c r="D310" s="47"/>
      <c r="E310" s="158"/>
      <c r="F310" s="45"/>
      <c r="G310" s="130"/>
      <c r="H310" s="130"/>
      <c r="I310" s="83"/>
      <c r="J310" s="45"/>
      <c r="K310" s="130"/>
      <c r="L310" s="95"/>
      <c r="M310" s="95"/>
      <c r="N310" s="95"/>
      <c r="O310" s="103"/>
      <c r="P310" s="104"/>
      <c r="Q310" s="83"/>
      <c r="R310" s="83"/>
      <c r="S310" s="83"/>
      <c r="T310" s="83"/>
      <c r="U310" s="83"/>
      <c r="V310" s="103"/>
      <c r="W310" s="103"/>
      <c r="X310" s="103"/>
      <c r="Y310" s="102"/>
      <c r="Z310" s="102"/>
      <c r="AA310" s="90"/>
      <c r="AB310" s="100"/>
      <c r="AC310" s="90"/>
      <c r="AD310" s="100"/>
      <c r="AE310" s="100"/>
      <c r="AF310" s="91"/>
      <c r="AG310" s="91"/>
      <c r="AH310" s="101"/>
      <c r="AI310" s="45"/>
      <c r="AJ310" s="45"/>
      <c r="AK310" s="45"/>
      <c r="AL310" s="45"/>
      <c r="AM310" s="45"/>
      <c r="AN310" s="83"/>
      <c r="AO310" s="160"/>
      <c r="AP310" s="160"/>
      <c r="AQ310" s="94"/>
      <c r="AR310" s="45"/>
      <c r="AS310" s="102"/>
      <c r="AT310" s="102"/>
      <c r="AU310" s="95"/>
      <c r="AV310" s="95"/>
      <c r="AW310" s="159"/>
      <c r="AX310" s="159"/>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row>
    <row r="311" spans="1:83" ht="25.5" customHeight="1" x14ac:dyDescent="0.25">
      <c r="A311" s="45"/>
      <c r="B311" s="45"/>
      <c r="C311" s="45"/>
      <c r="D311" s="47"/>
      <c r="E311" s="158"/>
      <c r="F311" s="45"/>
      <c r="G311" s="130"/>
      <c r="H311" s="130"/>
      <c r="I311" s="83"/>
      <c r="J311" s="45"/>
      <c r="K311" s="130"/>
      <c r="L311" s="95"/>
      <c r="M311" s="95"/>
      <c r="N311" s="95"/>
      <c r="O311" s="103"/>
      <c r="P311" s="104"/>
      <c r="Q311" s="83"/>
      <c r="R311" s="83"/>
      <c r="S311" s="83"/>
      <c r="T311" s="83"/>
      <c r="U311" s="83"/>
      <c r="V311" s="103"/>
      <c r="W311" s="103"/>
      <c r="X311" s="103"/>
      <c r="Y311" s="102"/>
      <c r="Z311" s="102"/>
      <c r="AA311" s="90"/>
      <c r="AB311" s="100"/>
      <c r="AC311" s="90"/>
      <c r="AD311" s="100"/>
      <c r="AE311" s="100"/>
      <c r="AF311" s="91"/>
      <c r="AG311" s="91"/>
      <c r="AH311" s="101"/>
      <c r="AI311" s="45"/>
      <c r="AJ311" s="45"/>
      <c r="AK311" s="45"/>
      <c r="AL311" s="45"/>
      <c r="AM311" s="45"/>
      <c r="AN311" s="83"/>
      <c r="AO311" s="160"/>
      <c r="AP311" s="160"/>
      <c r="AQ311" s="94"/>
      <c r="AR311" s="45"/>
      <c r="AS311" s="102"/>
      <c r="AT311" s="102"/>
      <c r="AU311" s="95"/>
      <c r="AV311" s="95"/>
      <c r="AW311" s="159"/>
      <c r="AX311" s="159"/>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row>
    <row r="312" spans="1:83" ht="25.5" customHeight="1" x14ac:dyDescent="0.25">
      <c r="A312" s="45"/>
      <c r="B312" s="45"/>
      <c r="C312" s="45"/>
      <c r="D312" s="47"/>
      <c r="E312" s="158"/>
      <c r="F312" s="45"/>
      <c r="G312" s="130"/>
      <c r="H312" s="130"/>
      <c r="I312" s="83"/>
      <c r="J312" s="45"/>
      <c r="K312" s="130"/>
      <c r="L312" s="95"/>
      <c r="M312" s="95"/>
      <c r="N312" s="95"/>
      <c r="O312" s="103"/>
      <c r="P312" s="104"/>
      <c r="Q312" s="83"/>
      <c r="R312" s="83"/>
      <c r="S312" s="83"/>
      <c r="T312" s="83"/>
      <c r="U312" s="83"/>
      <c r="V312" s="103"/>
      <c r="W312" s="103"/>
      <c r="X312" s="103"/>
      <c r="Y312" s="102"/>
      <c r="Z312" s="102"/>
      <c r="AA312" s="90"/>
      <c r="AB312" s="100"/>
      <c r="AC312" s="90"/>
      <c r="AD312" s="100"/>
      <c r="AE312" s="100"/>
      <c r="AF312" s="91"/>
      <c r="AG312" s="91"/>
      <c r="AH312" s="101"/>
      <c r="AI312" s="45"/>
      <c r="AJ312" s="45"/>
      <c r="AK312" s="45"/>
      <c r="AL312" s="45"/>
      <c r="AM312" s="45"/>
      <c r="AN312" s="83"/>
      <c r="AO312" s="160"/>
      <c r="AP312" s="160"/>
      <c r="AQ312" s="94"/>
      <c r="AR312" s="45"/>
      <c r="AS312" s="102"/>
      <c r="AT312" s="102"/>
      <c r="AU312" s="95"/>
      <c r="AV312" s="95"/>
      <c r="AW312" s="159"/>
      <c r="AX312" s="159"/>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row>
    <row r="313" spans="1:83" ht="25.5" customHeight="1" x14ac:dyDescent="0.25">
      <c r="A313" s="45"/>
      <c r="B313" s="45"/>
      <c r="C313" s="45"/>
      <c r="D313" s="47"/>
      <c r="E313" s="158"/>
      <c r="F313" s="45"/>
      <c r="G313" s="130"/>
      <c r="H313" s="130"/>
      <c r="I313" s="83"/>
      <c r="J313" s="45"/>
      <c r="K313" s="130"/>
      <c r="L313" s="95"/>
      <c r="M313" s="95"/>
      <c r="N313" s="95"/>
      <c r="O313" s="103"/>
      <c r="P313" s="104"/>
      <c r="Q313" s="83"/>
      <c r="R313" s="83"/>
      <c r="S313" s="83"/>
      <c r="T313" s="83"/>
      <c r="U313" s="83"/>
      <c r="V313" s="103"/>
      <c r="W313" s="103"/>
      <c r="X313" s="103"/>
      <c r="Y313" s="102"/>
      <c r="Z313" s="102"/>
      <c r="AA313" s="90"/>
      <c r="AB313" s="100"/>
      <c r="AC313" s="90"/>
      <c r="AD313" s="100"/>
      <c r="AE313" s="100"/>
      <c r="AF313" s="91"/>
      <c r="AG313" s="91"/>
      <c r="AH313" s="101"/>
      <c r="AI313" s="45"/>
      <c r="AJ313" s="45"/>
      <c r="AK313" s="45"/>
      <c r="AL313" s="45"/>
      <c r="AM313" s="45"/>
      <c r="AN313" s="83"/>
      <c r="AO313" s="160"/>
      <c r="AP313" s="160"/>
      <c r="AQ313" s="94"/>
      <c r="AR313" s="45"/>
      <c r="AS313" s="102"/>
      <c r="AT313" s="102"/>
      <c r="AU313" s="95"/>
      <c r="AV313" s="95"/>
      <c r="AW313" s="159"/>
      <c r="AX313" s="159"/>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row>
    <row r="314" spans="1:83" ht="25.5" customHeight="1" x14ac:dyDescent="0.25">
      <c r="A314" s="45"/>
      <c r="B314" s="45"/>
      <c r="C314" s="45"/>
      <c r="D314" s="47"/>
      <c r="E314" s="158"/>
      <c r="F314" s="45"/>
      <c r="G314" s="130"/>
      <c r="H314" s="130"/>
      <c r="I314" s="83"/>
      <c r="J314" s="45"/>
      <c r="K314" s="130"/>
      <c r="L314" s="95"/>
      <c r="M314" s="95"/>
      <c r="N314" s="95"/>
      <c r="O314" s="103"/>
      <c r="P314" s="104"/>
      <c r="Q314" s="83"/>
      <c r="R314" s="83"/>
      <c r="S314" s="83"/>
      <c r="T314" s="83"/>
      <c r="U314" s="83"/>
      <c r="V314" s="103"/>
      <c r="W314" s="103"/>
      <c r="X314" s="103"/>
      <c r="Y314" s="102"/>
      <c r="Z314" s="102"/>
      <c r="AA314" s="90"/>
      <c r="AB314" s="100"/>
      <c r="AC314" s="90"/>
      <c r="AD314" s="100"/>
      <c r="AE314" s="100"/>
      <c r="AF314" s="91"/>
      <c r="AG314" s="91"/>
      <c r="AH314" s="101"/>
      <c r="AI314" s="45"/>
      <c r="AJ314" s="45"/>
      <c r="AK314" s="45"/>
      <c r="AL314" s="45"/>
      <c r="AM314" s="45"/>
      <c r="AN314" s="83"/>
      <c r="AO314" s="160"/>
      <c r="AP314" s="160"/>
      <c r="AQ314" s="94"/>
      <c r="AR314" s="45"/>
      <c r="AS314" s="102"/>
      <c r="AT314" s="102"/>
      <c r="AU314" s="95"/>
      <c r="AV314" s="95"/>
      <c r="AW314" s="159"/>
      <c r="AX314" s="159"/>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row>
    <row r="315" spans="1:83" ht="25.5" customHeight="1" x14ac:dyDescent="0.25">
      <c r="A315" s="45"/>
      <c r="B315" s="45"/>
      <c r="C315" s="45"/>
      <c r="D315" s="47"/>
      <c r="E315" s="158"/>
      <c r="F315" s="45"/>
      <c r="G315" s="130"/>
      <c r="H315" s="130"/>
      <c r="I315" s="83"/>
      <c r="J315" s="45"/>
      <c r="K315" s="130"/>
      <c r="L315" s="95"/>
      <c r="M315" s="95"/>
      <c r="N315" s="95"/>
      <c r="O315" s="103"/>
      <c r="P315" s="104"/>
      <c r="Q315" s="83"/>
      <c r="R315" s="83"/>
      <c r="S315" s="83"/>
      <c r="T315" s="83"/>
      <c r="U315" s="83"/>
      <c r="V315" s="103"/>
      <c r="W315" s="103"/>
      <c r="X315" s="103"/>
      <c r="Y315" s="102"/>
      <c r="Z315" s="102"/>
      <c r="AA315" s="90"/>
      <c r="AB315" s="100"/>
      <c r="AC315" s="90"/>
      <c r="AD315" s="100"/>
      <c r="AE315" s="100"/>
      <c r="AF315" s="91"/>
      <c r="AG315" s="91"/>
      <c r="AH315" s="101"/>
      <c r="AI315" s="45"/>
      <c r="AJ315" s="45"/>
      <c r="AK315" s="45"/>
      <c r="AL315" s="45"/>
      <c r="AM315" s="45"/>
      <c r="AN315" s="83"/>
      <c r="AO315" s="160"/>
      <c r="AP315" s="160"/>
      <c r="AQ315" s="94"/>
      <c r="AR315" s="45"/>
      <c r="AS315" s="102"/>
      <c r="AT315" s="102"/>
      <c r="AU315" s="95"/>
      <c r="AV315" s="95"/>
      <c r="AW315" s="159"/>
      <c r="AX315" s="159"/>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row>
    <row r="316" spans="1:83" ht="25.5" customHeight="1" x14ac:dyDescent="0.25">
      <c r="A316" s="45"/>
      <c r="B316" s="45"/>
      <c r="C316" s="45"/>
      <c r="D316" s="47"/>
      <c r="E316" s="158"/>
      <c r="F316" s="45"/>
      <c r="G316" s="130"/>
      <c r="H316" s="130"/>
      <c r="I316" s="83"/>
      <c r="J316" s="45"/>
      <c r="K316" s="130"/>
      <c r="L316" s="95"/>
      <c r="M316" s="95"/>
      <c r="N316" s="95"/>
      <c r="O316" s="103"/>
      <c r="P316" s="104"/>
      <c r="Q316" s="83"/>
      <c r="R316" s="83"/>
      <c r="S316" s="83"/>
      <c r="T316" s="83"/>
      <c r="U316" s="83"/>
      <c r="V316" s="103"/>
      <c r="W316" s="103"/>
      <c r="X316" s="103"/>
      <c r="Y316" s="102"/>
      <c r="Z316" s="102"/>
      <c r="AA316" s="90"/>
      <c r="AB316" s="100"/>
      <c r="AC316" s="90"/>
      <c r="AD316" s="100"/>
      <c r="AE316" s="100"/>
      <c r="AF316" s="91"/>
      <c r="AG316" s="91"/>
      <c r="AH316" s="101"/>
      <c r="AI316" s="45"/>
      <c r="AJ316" s="45"/>
      <c r="AK316" s="45"/>
      <c r="AL316" s="45"/>
      <c r="AM316" s="45"/>
      <c r="AN316" s="83"/>
      <c r="AO316" s="160"/>
      <c r="AP316" s="160"/>
      <c r="AQ316" s="94"/>
      <c r="AR316" s="45"/>
      <c r="AS316" s="102"/>
      <c r="AT316" s="102"/>
      <c r="AU316" s="95"/>
      <c r="AV316" s="95"/>
      <c r="AW316" s="159"/>
      <c r="AX316" s="159"/>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row>
    <row r="317" spans="1:83" ht="25.5" customHeight="1" x14ac:dyDescent="0.25">
      <c r="A317" s="45"/>
      <c r="B317" s="45"/>
      <c r="C317" s="45"/>
      <c r="D317" s="47"/>
      <c r="E317" s="158"/>
      <c r="F317" s="45"/>
      <c r="G317" s="130"/>
      <c r="H317" s="130"/>
      <c r="I317" s="83"/>
      <c r="J317" s="45"/>
      <c r="K317" s="130"/>
      <c r="L317" s="95"/>
      <c r="M317" s="95"/>
      <c r="N317" s="95"/>
      <c r="O317" s="103"/>
      <c r="P317" s="104"/>
      <c r="Q317" s="83"/>
      <c r="R317" s="83"/>
      <c r="S317" s="83"/>
      <c r="T317" s="83"/>
      <c r="U317" s="83"/>
      <c r="V317" s="103"/>
      <c r="W317" s="103"/>
      <c r="X317" s="103"/>
      <c r="Y317" s="102"/>
      <c r="Z317" s="102"/>
      <c r="AA317" s="90"/>
      <c r="AB317" s="100"/>
      <c r="AC317" s="90"/>
      <c r="AD317" s="100"/>
      <c r="AE317" s="100"/>
      <c r="AF317" s="91"/>
      <c r="AG317" s="91"/>
      <c r="AH317" s="101"/>
      <c r="AI317" s="45"/>
      <c r="AJ317" s="45"/>
      <c r="AK317" s="45"/>
      <c r="AL317" s="45"/>
      <c r="AM317" s="45"/>
      <c r="AN317" s="83"/>
      <c r="AO317" s="160"/>
      <c r="AP317" s="160"/>
      <c r="AQ317" s="94"/>
      <c r="AR317" s="45"/>
      <c r="AS317" s="102"/>
      <c r="AT317" s="102"/>
      <c r="AU317" s="95"/>
      <c r="AV317" s="95"/>
      <c r="AW317" s="159"/>
      <c r="AX317" s="159"/>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row>
    <row r="318" spans="1:83" ht="25.5" customHeight="1" x14ac:dyDescent="0.25">
      <c r="A318" s="45"/>
      <c r="B318" s="45"/>
      <c r="C318" s="45"/>
      <c r="D318" s="47"/>
      <c r="E318" s="158"/>
      <c r="F318" s="45"/>
      <c r="G318" s="130"/>
      <c r="H318" s="130"/>
      <c r="I318" s="83"/>
      <c r="J318" s="45"/>
      <c r="K318" s="130"/>
      <c r="L318" s="95"/>
      <c r="M318" s="95"/>
      <c r="N318" s="95"/>
      <c r="O318" s="103"/>
      <c r="P318" s="104"/>
      <c r="Q318" s="83"/>
      <c r="R318" s="83"/>
      <c r="S318" s="83"/>
      <c r="T318" s="83"/>
      <c r="U318" s="83"/>
      <c r="V318" s="103"/>
      <c r="W318" s="103"/>
      <c r="X318" s="103"/>
      <c r="Y318" s="102"/>
      <c r="Z318" s="102"/>
      <c r="AA318" s="90"/>
      <c r="AB318" s="100"/>
      <c r="AC318" s="90"/>
      <c r="AD318" s="100"/>
      <c r="AE318" s="100"/>
      <c r="AF318" s="91"/>
      <c r="AG318" s="91"/>
      <c r="AH318" s="101"/>
      <c r="AI318" s="45"/>
      <c r="AJ318" s="45"/>
      <c r="AK318" s="45"/>
      <c r="AL318" s="45"/>
      <c r="AM318" s="45"/>
      <c r="AN318" s="83"/>
      <c r="AO318" s="160"/>
      <c r="AP318" s="160"/>
      <c r="AQ318" s="94"/>
      <c r="AR318" s="45"/>
      <c r="AS318" s="102"/>
      <c r="AT318" s="102"/>
      <c r="AU318" s="95"/>
      <c r="AV318" s="95"/>
      <c r="AW318" s="159"/>
      <c r="AX318" s="159"/>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row>
    <row r="319" spans="1:83" ht="25.5" customHeight="1" x14ac:dyDescent="0.25">
      <c r="A319" s="45"/>
      <c r="B319" s="45"/>
      <c r="C319" s="45"/>
      <c r="D319" s="47"/>
      <c r="E319" s="158"/>
      <c r="F319" s="45"/>
      <c r="G319" s="130"/>
      <c r="H319" s="130"/>
      <c r="I319" s="83"/>
      <c r="J319" s="45"/>
      <c r="K319" s="130"/>
      <c r="L319" s="95"/>
      <c r="M319" s="95"/>
      <c r="N319" s="95"/>
      <c r="O319" s="103"/>
      <c r="P319" s="104"/>
      <c r="Q319" s="83"/>
      <c r="R319" s="83"/>
      <c r="S319" s="83"/>
      <c r="T319" s="83"/>
      <c r="U319" s="83"/>
      <c r="V319" s="103"/>
      <c r="W319" s="103"/>
      <c r="X319" s="103"/>
      <c r="Y319" s="102"/>
      <c r="Z319" s="102"/>
      <c r="AA319" s="90"/>
      <c r="AB319" s="100"/>
      <c r="AC319" s="90"/>
      <c r="AD319" s="100"/>
      <c r="AE319" s="100"/>
      <c r="AF319" s="91"/>
      <c r="AG319" s="91"/>
      <c r="AH319" s="101"/>
      <c r="AI319" s="45"/>
      <c r="AJ319" s="45"/>
      <c r="AK319" s="45"/>
      <c r="AL319" s="45"/>
      <c r="AM319" s="45"/>
      <c r="AN319" s="83"/>
      <c r="AO319" s="160"/>
      <c r="AP319" s="160"/>
      <c r="AQ319" s="94"/>
      <c r="AR319" s="45"/>
      <c r="AS319" s="102"/>
      <c r="AT319" s="102"/>
      <c r="AU319" s="95"/>
      <c r="AV319" s="95"/>
      <c r="AW319" s="159"/>
      <c r="AX319" s="159"/>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row>
    <row r="320" spans="1:83" ht="25.5" customHeight="1" x14ac:dyDescent="0.25">
      <c r="A320" s="45"/>
      <c r="B320" s="45"/>
      <c r="C320" s="45"/>
      <c r="D320" s="47"/>
      <c r="E320" s="158"/>
      <c r="F320" s="45"/>
      <c r="G320" s="130"/>
      <c r="H320" s="130"/>
      <c r="I320" s="83"/>
      <c r="J320" s="45"/>
      <c r="K320" s="130"/>
      <c r="L320" s="95"/>
      <c r="M320" s="95"/>
      <c r="N320" s="95"/>
      <c r="O320" s="103"/>
      <c r="P320" s="104"/>
      <c r="Q320" s="83"/>
      <c r="R320" s="83"/>
      <c r="S320" s="83"/>
      <c r="T320" s="83"/>
      <c r="U320" s="83"/>
      <c r="V320" s="103"/>
      <c r="W320" s="103"/>
      <c r="X320" s="103"/>
      <c r="Y320" s="102"/>
      <c r="Z320" s="102"/>
      <c r="AA320" s="90"/>
      <c r="AB320" s="100"/>
      <c r="AC320" s="90"/>
      <c r="AD320" s="100"/>
      <c r="AE320" s="100"/>
      <c r="AF320" s="91"/>
      <c r="AG320" s="91"/>
      <c r="AH320" s="101"/>
      <c r="AI320" s="45"/>
      <c r="AJ320" s="45"/>
      <c r="AK320" s="45"/>
      <c r="AL320" s="45"/>
      <c r="AM320" s="45"/>
      <c r="AN320" s="83"/>
      <c r="AO320" s="160"/>
      <c r="AP320" s="160"/>
      <c r="AQ320" s="94"/>
      <c r="AR320" s="45"/>
      <c r="AS320" s="102"/>
      <c r="AT320" s="102"/>
      <c r="AU320" s="95"/>
      <c r="AV320" s="95"/>
      <c r="AW320" s="159"/>
      <c r="AX320" s="159"/>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row>
    <row r="321" spans="1:83" ht="25.5" customHeight="1" x14ac:dyDescent="0.25">
      <c r="A321" s="45"/>
      <c r="B321" s="45"/>
      <c r="C321" s="45"/>
      <c r="D321" s="47"/>
      <c r="E321" s="158"/>
      <c r="F321" s="45"/>
      <c r="G321" s="130"/>
      <c r="H321" s="130"/>
      <c r="I321" s="83"/>
      <c r="J321" s="45"/>
      <c r="K321" s="130"/>
      <c r="L321" s="95"/>
      <c r="M321" s="95"/>
      <c r="N321" s="95"/>
      <c r="O321" s="103"/>
      <c r="P321" s="104"/>
      <c r="Q321" s="83"/>
      <c r="R321" s="83"/>
      <c r="S321" s="83"/>
      <c r="T321" s="83"/>
      <c r="U321" s="83"/>
      <c r="V321" s="103"/>
      <c r="W321" s="103"/>
      <c r="X321" s="103"/>
      <c r="Y321" s="102"/>
      <c r="Z321" s="102"/>
      <c r="AA321" s="90"/>
      <c r="AB321" s="100"/>
      <c r="AC321" s="90"/>
      <c r="AD321" s="100"/>
      <c r="AE321" s="100"/>
      <c r="AF321" s="91"/>
      <c r="AG321" s="91"/>
      <c r="AH321" s="101"/>
      <c r="AI321" s="45"/>
      <c r="AJ321" s="45"/>
      <c r="AK321" s="45"/>
      <c r="AL321" s="45"/>
      <c r="AM321" s="45"/>
      <c r="AN321" s="83"/>
      <c r="AO321" s="160"/>
      <c r="AP321" s="160"/>
      <c r="AQ321" s="94"/>
      <c r="AR321" s="45"/>
      <c r="AS321" s="102"/>
      <c r="AT321" s="102"/>
      <c r="AU321" s="95"/>
      <c r="AV321" s="95"/>
      <c r="AW321" s="159"/>
      <c r="AX321" s="159"/>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row>
    <row r="322" spans="1:83" ht="25.5" customHeight="1" x14ac:dyDescent="0.25">
      <c r="A322" s="45"/>
      <c r="B322" s="45"/>
      <c r="C322" s="45"/>
      <c r="D322" s="47"/>
      <c r="E322" s="158"/>
      <c r="F322" s="45"/>
      <c r="G322" s="130"/>
      <c r="H322" s="130"/>
      <c r="I322" s="83"/>
      <c r="J322" s="45"/>
      <c r="K322" s="130"/>
      <c r="L322" s="95"/>
      <c r="M322" s="95"/>
      <c r="N322" s="95"/>
      <c r="O322" s="103"/>
      <c r="P322" s="104"/>
      <c r="Q322" s="83"/>
      <c r="R322" s="83"/>
      <c r="S322" s="83"/>
      <c r="T322" s="83"/>
      <c r="U322" s="83"/>
      <c r="V322" s="103"/>
      <c r="W322" s="103"/>
      <c r="X322" s="103"/>
      <c r="Y322" s="102"/>
      <c r="Z322" s="102"/>
      <c r="AA322" s="90"/>
      <c r="AB322" s="100"/>
      <c r="AC322" s="90"/>
      <c r="AD322" s="100"/>
      <c r="AE322" s="100"/>
      <c r="AF322" s="91"/>
      <c r="AG322" s="91"/>
      <c r="AH322" s="101"/>
      <c r="AI322" s="45"/>
      <c r="AJ322" s="45"/>
      <c r="AK322" s="45"/>
      <c r="AL322" s="45"/>
      <c r="AM322" s="45"/>
      <c r="AN322" s="83"/>
      <c r="AO322" s="160"/>
      <c r="AP322" s="160"/>
      <c r="AQ322" s="94"/>
      <c r="AR322" s="45"/>
      <c r="AS322" s="102"/>
      <c r="AT322" s="102"/>
      <c r="AU322" s="95"/>
      <c r="AV322" s="95"/>
      <c r="AW322" s="159"/>
      <c r="AX322" s="159"/>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row>
    <row r="323" spans="1:83" ht="25.5" customHeight="1" x14ac:dyDescent="0.25">
      <c r="A323" s="45"/>
      <c r="B323" s="45"/>
      <c r="C323" s="45"/>
      <c r="D323" s="47"/>
      <c r="E323" s="158"/>
      <c r="F323" s="45"/>
      <c r="G323" s="130"/>
      <c r="H323" s="130"/>
      <c r="I323" s="83"/>
      <c r="J323" s="45"/>
      <c r="K323" s="130"/>
      <c r="L323" s="95"/>
      <c r="M323" s="95"/>
      <c r="N323" s="95"/>
      <c r="O323" s="103"/>
      <c r="P323" s="104"/>
      <c r="Q323" s="83"/>
      <c r="R323" s="83"/>
      <c r="S323" s="83"/>
      <c r="T323" s="83"/>
      <c r="U323" s="83"/>
      <c r="V323" s="103"/>
      <c r="W323" s="103"/>
      <c r="X323" s="103"/>
      <c r="Y323" s="102"/>
      <c r="Z323" s="102"/>
      <c r="AA323" s="90"/>
      <c r="AB323" s="100"/>
      <c r="AC323" s="90"/>
      <c r="AD323" s="100"/>
      <c r="AE323" s="100"/>
      <c r="AF323" s="91"/>
      <c r="AG323" s="91"/>
      <c r="AH323" s="101"/>
      <c r="AI323" s="45"/>
      <c r="AJ323" s="45"/>
      <c r="AK323" s="45"/>
      <c r="AL323" s="45"/>
      <c r="AM323" s="45"/>
      <c r="AN323" s="83"/>
      <c r="AO323" s="160"/>
      <c r="AP323" s="160"/>
      <c r="AQ323" s="94"/>
      <c r="AR323" s="45"/>
      <c r="AS323" s="102"/>
      <c r="AT323" s="102"/>
      <c r="AU323" s="95"/>
      <c r="AV323" s="95"/>
      <c r="AW323" s="159"/>
      <c r="AX323" s="159"/>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row>
    <row r="324" spans="1:83" ht="25.5" customHeight="1" x14ac:dyDescent="0.25">
      <c r="A324" s="45"/>
      <c r="B324" s="45"/>
      <c r="C324" s="45"/>
      <c r="D324" s="47"/>
      <c r="E324" s="158"/>
      <c r="F324" s="45"/>
      <c r="G324" s="130"/>
      <c r="H324" s="130"/>
      <c r="I324" s="83"/>
      <c r="J324" s="45"/>
      <c r="K324" s="130"/>
      <c r="L324" s="95"/>
      <c r="M324" s="95"/>
      <c r="N324" s="95"/>
      <c r="O324" s="103"/>
      <c r="P324" s="104"/>
      <c r="Q324" s="83"/>
      <c r="R324" s="83"/>
      <c r="S324" s="83"/>
      <c r="T324" s="83"/>
      <c r="U324" s="83"/>
      <c r="V324" s="103"/>
      <c r="W324" s="103"/>
      <c r="X324" s="103"/>
      <c r="Y324" s="102"/>
      <c r="Z324" s="102"/>
      <c r="AA324" s="90"/>
      <c r="AB324" s="100"/>
      <c r="AC324" s="90"/>
      <c r="AD324" s="100"/>
      <c r="AE324" s="100"/>
      <c r="AF324" s="91"/>
      <c r="AG324" s="91"/>
      <c r="AH324" s="101"/>
      <c r="AI324" s="45"/>
      <c r="AJ324" s="45"/>
      <c r="AK324" s="45"/>
      <c r="AL324" s="45"/>
      <c r="AM324" s="45"/>
      <c r="AN324" s="83"/>
      <c r="AO324" s="160"/>
      <c r="AP324" s="160"/>
      <c r="AQ324" s="94"/>
      <c r="AR324" s="45"/>
      <c r="AS324" s="102"/>
      <c r="AT324" s="102"/>
      <c r="AU324" s="95"/>
      <c r="AV324" s="95"/>
      <c r="AW324" s="159"/>
      <c r="AX324" s="159"/>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row>
    <row r="325" spans="1:83" ht="25.5" customHeight="1" x14ac:dyDescent="0.25">
      <c r="A325" s="45"/>
      <c r="B325" s="45"/>
      <c r="C325" s="45"/>
      <c r="D325" s="47"/>
      <c r="E325" s="158"/>
      <c r="F325" s="45"/>
      <c r="G325" s="130"/>
      <c r="H325" s="130"/>
      <c r="I325" s="83"/>
      <c r="J325" s="45"/>
      <c r="K325" s="130"/>
      <c r="L325" s="95"/>
      <c r="M325" s="95"/>
      <c r="N325" s="95"/>
      <c r="O325" s="103"/>
      <c r="P325" s="104"/>
      <c r="Q325" s="83"/>
      <c r="R325" s="83"/>
      <c r="S325" s="83"/>
      <c r="T325" s="83"/>
      <c r="U325" s="83"/>
      <c r="V325" s="103"/>
      <c r="W325" s="103"/>
      <c r="X325" s="103"/>
      <c r="Y325" s="102"/>
      <c r="Z325" s="102"/>
      <c r="AA325" s="90"/>
      <c r="AB325" s="100"/>
      <c r="AC325" s="90"/>
      <c r="AD325" s="100"/>
      <c r="AE325" s="100"/>
      <c r="AF325" s="91"/>
      <c r="AG325" s="91"/>
      <c r="AH325" s="101"/>
      <c r="AI325" s="45"/>
      <c r="AJ325" s="45"/>
      <c r="AK325" s="45"/>
      <c r="AL325" s="45"/>
      <c r="AM325" s="45"/>
      <c r="AN325" s="83"/>
      <c r="AO325" s="160"/>
      <c r="AP325" s="160"/>
      <c r="AQ325" s="94"/>
      <c r="AR325" s="45"/>
      <c r="AS325" s="102"/>
      <c r="AT325" s="102"/>
      <c r="AU325" s="95"/>
      <c r="AV325" s="95"/>
      <c r="AW325" s="159"/>
      <c r="AX325" s="159"/>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row>
    <row r="326" spans="1:83" ht="25.5" customHeight="1" x14ac:dyDescent="0.25">
      <c r="A326" s="45"/>
      <c r="B326" s="45"/>
      <c r="C326" s="45"/>
      <c r="D326" s="47"/>
      <c r="E326" s="158"/>
      <c r="F326" s="45"/>
      <c r="G326" s="130"/>
      <c r="H326" s="130"/>
      <c r="I326" s="83"/>
      <c r="J326" s="45"/>
      <c r="K326" s="130"/>
      <c r="L326" s="95"/>
      <c r="M326" s="95"/>
      <c r="N326" s="95"/>
      <c r="O326" s="103"/>
      <c r="P326" s="104"/>
      <c r="Q326" s="83"/>
      <c r="R326" s="83"/>
      <c r="S326" s="83"/>
      <c r="T326" s="83"/>
      <c r="U326" s="83"/>
      <c r="V326" s="103"/>
      <c r="W326" s="103"/>
      <c r="X326" s="103"/>
      <c r="Y326" s="102"/>
      <c r="Z326" s="102"/>
      <c r="AA326" s="90"/>
      <c r="AB326" s="100"/>
      <c r="AC326" s="90"/>
      <c r="AD326" s="100"/>
      <c r="AE326" s="100"/>
      <c r="AF326" s="91"/>
      <c r="AG326" s="91"/>
      <c r="AH326" s="101"/>
      <c r="AI326" s="45"/>
      <c r="AJ326" s="45"/>
      <c r="AK326" s="45"/>
      <c r="AL326" s="45"/>
      <c r="AM326" s="45"/>
      <c r="AN326" s="83"/>
      <c r="AO326" s="160"/>
      <c r="AP326" s="160"/>
      <c r="AQ326" s="94"/>
      <c r="AR326" s="45"/>
      <c r="AS326" s="102"/>
      <c r="AT326" s="102"/>
      <c r="AU326" s="95"/>
      <c r="AV326" s="95"/>
      <c r="AW326" s="159"/>
      <c r="AX326" s="159"/>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row>
    <row r="327" spans="1:83" ht="25.5" customHeight="1" x14ac:dyDescent="0.25">
      <c r="A327" s="45"/>
      <c r="B327" s="45"/>
      <c r="C327" s="45"/>
      <c r="D327" s="47"/>
      <c r="E327" s="158"/>
      <c r="F327" s="45"/>
      <c r="G327" s="130"/>
      <c r="H327" s="130"/>
      <c r="I327" s="83"/>
      <c r="J327" s="45"/>
      <c r="K327" s="130"/>
      <c r="L327" s="95"/>
      <c r="M327" s="95"/>
      <c r="N327" s="95"/>
      <c r="O327" s="103"/>
      <c r="P327" s="104"/>
      <c r="Q327" s="83"/>
      <c r="R327" s="83"/>
      <c r="S327" s="83"/>
      <c r="T327" s="83"/>
      <c r="U327" s="83"/>
      <c r="V327" s="103"/>
      <c r="W327" s="103"/>
      <c r="X327" s="103"/>
      <c r="Y327" s="102"/>
      <c r="Z327" s="102"/>
      <c r="AA327" s="90"/>
      <c r="AB327" s="100"/>
      <c r="AC327" s="90"/>
      <c r="AD327" s="100"/>
      <c r="AE327" s="100"/>
      <c r="AF327" s="91"/>
      <c r="AG327" s="91"/>
      <c r="AH327" s="101"/>
      <c r="AI327" s="45"/>
      <c r="AJ327" s="45"/>
      <c r="AK327" s="45"/>
      <c r="AL327" s="45"/>
      <c r="AM327" s="45"/>
      <c r="AN327" s="83"/>
      <c r="AO327" s="160"/>
      <c r="AP327" s="160"/>
      <c r="AQ327" s="94"/>
      <c r="AR327" s="45"/>
      <c r="AS327" s="102"/>
      <c r="AT327" s="102"/>
      <c r="AU327" s="95"/>
      <c r="AV327" s="95"/>
      <c r="AW327" s="159"/>
      <c r="AX327" s="159"/>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row>
    <row r="328" spans="1:83" ht="25.5" customHeight="1" x14ac:dyDescent="0.25">
      <c r="A328" s="45"/>
      <c r="B328" s="45"/>
      <c r="C328" s="45"/>
      <c r="D328" s="47"/>
      <c r="E328" s="158"/>
      <c r="F328" s="45"/>
      <c r="G328" s="130"/>
      <c r="H328" s="130"/>
      <c r="I328" s="83"/>
      <c r="J328" s="45"/>
      <c r="K328" s="130"/>
      <c r="L328" s="95"/>
      <c r="M328" s="95"/>
      <c r="N328" s="95"/>
      <c r="O328" s="103"/>
      <c r="P328" s="104"/>
      <c r="Q328" s="83"/>
      <c r="R328" s="83"/>
      <c r="S328" s="83"/>
      <c r="T328" s="83"/>
      <c r="U328" s="83"/>
      <c r="V328" s="103"/>
      <c r="W328" s="103"/>
      <c r="X328" s="103"/>
      <c r="Y328" s="102"/>
      <c r="Z328" s="102"/>
      <c r="AA328" s="90"/>
      <c r="AB328" s="100"/>
      <c r="AC328" s="90"/>
      <c r="AD328" s="100"/>
      <c r="AE328" s="100"/>
      <c r="AF328" s="91"/>
      <c r="AG328" s="91"/>
      <c r="AH328" s="101"/>
      <c r="AI328" s="45"/>
      <c r="AJ328" s="45"/>
      <c r="AK328" s="45"/>
      <c r="AL328" s="45"/>
      <c r="AM328" s="45"/>
      <c r="AN328" s="83"/>
      <c r="AO328" s="160"/>
      <c r="AP328" s="160"/>
      <c r="AQ328" s="94"/>
      <c r="AR328" s="45"/>
      <c r="AS328" s="102"/>
      <c r="AT328" s="102"/>
      <c r="AU328" s="95"/>
      <c r="AV328" s="95"/>
      <c r="AW328" s="159"/>
      <c r="AX328" s="159"/>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row>
    <row r="329" spans="1:83" ht="25.5" customHeight="1" x14ac:dyDescent="0.25">
      <c r="A329" s="45"/>
      <c r="B329" s="45"/>
      <c r="C329" s="45"/>
      <c r="D329" s="47"/>
      <c r="E329" s="158"/>
      <c r="F329" s="45"/>
      <c r="G329" s="130"/>
      <c r="H329" s="130"/>
      <c r="I329" s="83"/>
      <c r="J329" s="45"/>
      <c r="K329" s="130"/>
      <c r="L329" s="95"/>
      <c r="M329" s="95"/>
      <c r="N329" s="95"/>
      <c r="O329" s="103"/>
      <c r="P329" s="104"/>
      <c r="Q329" s="83"/>
      <c r="R329" s="83"/>
      <c r="S329" s="83"/>
      <c r="T329" s="83"/>
      <c r="U329" s="83"/>
      <c r="V329" s="103"/>
      <c r="W329" s="103"/>
      <c r="X329" s="103"/>
      <c r="Y329" s="102"/>
      <c r="Z329" s="102"/>
      <c r="AA329" s="90"/>
      <c r="AB329" s="100"/>
      <c r="AC329" s="90"/>
      <c r="AD329" s="100"/>
      <c r="AE329" s="100"/>
      <c r="AF329" s="91"/>
      <c r="AG329" s="91"/>
      <c r="AH329" s="101"/>
      <c r="AI329" s="45"/>
      <c r="AJ329" s="45"/>
      <c r="AK329" s="45"/>
      <c r="AL329" s="45"/>
      <c r="AM329" s="45"/>
      <c r="AN329" s="83"/>
      <c r="AO329" s="160"/>
      <c r="AP329" s="160"/>
      <c r="AQ329" s="94"/>
      <c r="AR329" s="45"/>
      <c r="AS329" s="102"/>
      <c r="AT329" s="102"/>
      <c r="AU329" s="95"/>
      <c r="AV329" s="95"/>
      <c r="AW329" s="159"/>
      <c r="AX329" s="159"/>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row>
    <row r="330" spans="1:83" ht="25.5" customHeight="1" x14ac:dyDescent="0.25">
      <c r="A330" s="45"/>
      <c r="B330" s="45"/>
      <c r="C330" s="45"/>
      <c r="D330" s="47"/>
      <c r="E330" s="158"/>
      <c r="F330" s="45"/>
      <c r="G330" s="130"/>
      <c r="H330" s="130"/>
      <c r="I330" s="83"/>
      <c r="J330" s="45"/>
      <c r="K330" s="130"/>
      <c r="L330" s="95"/>
      <c r="M330" s="95"/>
      <c r="N330" s="95"/>
      <c r="O330" s="103"/>
      <c r="P330" s="104"/>
      <c r="Q330" s="83"/>
      <c r="R330" s="83"/>
      <c r="S330" s="83"/>
      <c r="T330" s="83"/>
      <c r="U330" s="83"/>
      <c r="V330" s="103"/>
      <c r="W330" s="103"/>
      <c r="X330" s="103"/>
      <c r="Y330" s="102"/>
      <c r="Z330" s="102"/>
      <c r="AA330" s="90"/>
      <c r="AB330" s="100"/>
      <c r="AC330" s="90"/>
      <c r="AD330" s="100"/>
      <c r="AE330" s="100"/>
      <c r="AF330" s="91"/>
      <c r="AG330" s="91"/>
      <c r="AH330" s="101"/>
      <c r="AI330" s="45"/>
      <c r="AJ330" s="45"/>
      <c r="AK330" s="45"/>
      <c r="AL330" s="45"/>
      <c r="AM330" s="45"/>
      <c r="AN330" s="83"/>
      <c r="AO330" s="160"/>
      <c r="AP330" s="160"/>
      <c r="AQ330" s="94"/>
      <c r="AR330" s="45"/>
      <c r="AS330" s="102"/>
      <c r="AT330" s="102"/>
      <c r="AU330" s="95"/>
      <c r="AV330" s="95"/>
      <c r="AW330" s="159"/>
      <c r="AX330" s="159"/>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row>
    <row r="331" spans="1:83" ht="25.5" customHeight="1" x14ac:dyDescent="0.25">
      <c r="A331" s="45"/>
      <c r="B331" s="45"/>
      <c r="C331" s="45"/>
      <c r="D331" s="47"/>
      <c r="E331" s="158"/>
      <c r="F331" s="45"/>
      <c r="G331" s="130"/>
      <c r="H331" s="130"/>
      <c r="I331" s="83"/>
      <c r="J331" s="45"/>
      <c r="K331" s="130"/>
      <c r="L331" s="95"/>
      <c r="M331" s="95"/>
      <c r="N331" s="95"/>
      <c r="O331" s="103"/>
      <c r="P331" s="104"/>
      <c r="Q331" s="83"/>
      <c r="R331" s="83"/>
      <c r="S331" s="83"/>
      <c r="T331" s="83"/>
      <c r="U331" s="83"/>
      <c r="V331" s="103"/>
      <c r="W331" s="103"/>
      <c r="X331" s="103"/>
      <c r="Y331" s="102"/>
      <c r="Z331" s="102"/>
      <c r="AA331" s="90"/>
      <c r="AB331" s="100"/>
      <c r="AC331" s="90"/>
      <c r="AD331" s="100"/>
      <c r="AE331" s="100"/>
      <c r="AF331" s="91"/>
      <c r="AG331" s="91"/>
      <c r="AH331" s="101"/>
      <c r="AI331" s="45"/>
      <c r="AJ331" s="45"/>
      <c r="AK331" s="45"/>
      <c r="AL331" s="45"/>
      <c r="AM331" s="45"/>
      <c r="AN331" s="83"/>
      <c r="AO331" s="160"/>
      <c r="AP331" s="160"/>
      <c r="AQ331" s="94"/>
      <c r="AR331" s="45"/>
      <c r="AS331" s="102"/>
      <c r="AT331" s="102"/>
      <c r="AU331" s="95"/>
      <c r="AV331" s="95"/>
      <c r="AW331" s="159"/>
      <c r="AX331" s="159"/>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row>
    <row r="332" spans="1:83" ht="25.5" customHeight="1" x14ac:dyDescent="0.25">
      <c r="A332" s="45"/>
      <c r="B332" s="45"/>
      <c r="C332" s="45"/>
      <c r="D332" s="47"/>
      <c r="E332" s="158"/>
      <c r="F332" s="45"/>
      <c r="G332" s="130"/>
      <c r="H332" s="130"/>
      <c r="I332" s="83"/>
      <c r="J332" s="45"/>
      <c r="K332" s="130"/>
      <c r="L332" s="95"/>
      <c r="M332" s="95"/>
      <c r="N332" s="95"/>
      <c r="O332" s="103"/>
      <c r="P332" s="104"/>
      <c r="Q332" s="83"/>
      <c r="R332" s="83"/>
      <c r="S332" s="83"/>
      <c r="T332" s="83"/>
      <c r="U332" s="83"/>
      <c r="V332" s="103"/>
      <c r="W332" s="103"/>
      <c r="X332" s="103"/>
      <c r="Y332" s="102"/>
      <c r="Z332" s="102"/>
      <c r="AA332" s="90"/>
      <c r="AB332" s="100"/>
      <c r="AC332" s="90"/>
      <c r="AD332" s="100"/>
      <c r="AE332" s="100"/>
      <c r="AF332" s="91"/>
      <c r="AG332" s="91"/>
      <c r="AH332" s="101"/>
      <c r="AI332" s="45"/>
      <c r="AJ332" s="45"/>
      <c r="AK332" s="45"/>
      <c r="AL332" s="45"/>
      <c r="AM332" s="45"/>
      <c r="AN332" s="83"/>
      <c r="AO332" s="160"/>
      <c r="AP332" s="160"/>
      <c r="AQ332" s="94"/>
      <c r="AR332" s="45"/>
      <c r="AS332" s="102"/>
      <c r="AT332" s="102"/>
      <c r="AU332" s="95"/>
      <c r="AV332" s="95"/>
      <c r="AW332" s="159"/>
      <c r="AX332" s="159"/>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row>
    <row r="333" spans="1:83" ht="25.5" customHeight="1" x14ac:dyDescent="0.25">
      <c r="A333" s="45"/>
      <c r="B333" s="45"/>
      <c r="C333" s="45"/>
      <c r="D333" s="47"/>
      <c r="E333" s="158"/>
      <c r="F333" s="45"/>
      <c r="G333" s="130"/>
      <c r="H333" s="130"/>
      <c r="I333" s="83"/>
      <c r="J333" s="45"/>
      <c r="K333" s="130"/>
      <c r="L333" s="95"/>
      <c r="M333" s="95"/>
      <c r="N333" s="95"/>
      <c r="O333" s="103"/>
      <c r="P333" s="104"/>
      <c r="Q333" s="83"/>
      <c r="R333" s="83"/>
      <c r="S333" s="83"/>
      <c r="T333" s="83"/>
      <c r="U333" s="83"/>
      <c r="V333" s="103"/>
      <c r="W333" s="103"/>
      <c r="X333" s="103"/>
      <c r="Y333" s="102"/>
      <c r="Z333" s="102"/>
      <c r="AA333" s="90"/>
      <c r="AB333" s="100"/>
      <c r="AC333" s="90"/>
      <c r="AD333" s="100"/>
      <c r="AE333" s="100"/>
      <c r="AF333" s="91"/>
      <c r="AG333" s="91"/>
      <c r="AH333" s="101"/>
      <c r="AI333" s="45"/>
      <c r="AJ333" s="45"/>
      <c r="AK333" s="45"/>
      <c r="AL333" s="45"/>
      <c r="AM333" s="45"/>
      <c r="AN333" s="83"/>
      <c r="AO333" s="160"/>
      <c r="AP333" s="160"/>
      <c r="AQ333" s="94"/>
      <c r="AR333" s="45"/>
      <c r="AS333" s="102"/>
      <c r="AT333" s="102"/>
      <c r="AU333" s="95"/>
      <c r="AV333" s="95"/>
      <c r="AW333" s="159"/>
      <c r="AX333" s="159"/>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row>
    <row r="334" spans="1:83" ht="25.5" customHeight="1" x14ac:dyDescent="0.25">
      <c r="A334" s="45"/>
      <c r="B334" s="45"/>
      <c r="C334" s="45"/>
      <c r="D334" s="47"/>
      <c r="E334" s="158"/>
      <c r="F334" s="45"/>
      <c r="G334" s="130"/>
      <c r="H334" s="130"/>
      <c r="I334" s="83"/>
      <c r="J334" s="45"/>
      <c r="K334" s="130"/>
      <c r="L334" s="95"/>
      <c r="M334" s="95"/>
      <c r="N334" s="95"/>
      <c r="O334" s="103"/>
      <c r="P334" s="104"/>
      <c r="Q334" s="83"/>
      <c r="R334" s="83"/>
      <c r="S334" s="83"/>
      <c r="T334" s="83"/>
      <c r="U334" s="83"/>
      <c r="V334" s="103"/>
      <c r="W334" s="103"/>
      <c r="X334" s="103"/>
      <c r="Y334" s="102"/>
      <c r="Z334" s="102"/>
      <c r="AA334" s="90"/>
      <c r="AB334" s="100"/>
      <c r="AC334" s="90"/>
      <c r="AD334" s="100"/>
      <c r="AE334" s="100"/>
      <c r="AF334" s="91"/>
      <c r="AG334" s="91"/>
      <c r="AH334" s="101"/>
      <c r="AI334" s="45"/>
      <c r="AJ334" s="45"/>
      <c r="AK334" s="45"/>
      <c r="AL334" s="45"/>
      <c r="AM334" s="45"/>
      <c r="AN334" s="83"/>
      <c r="AO334" s="160"/>
      <c r="AP334" s="160"/>
      <c r="AQ334" s="94"/>
      <c r="AR334" s="45"/>
      <c r="AS334" s="102"/>
      <c r="AT334" s="102"/>
      <c r="AU334" s="95"/>
      <c r="AV334" s="95"/>
      <c r="AW334" s="159"/>
      <c r="AX334" s="159"/>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row>
    <row r="335" spans="1:83" ht="25.5" customHeight="1" x14ac:dyDescent="0.25">
      <c r="A335" s="45"/>
      <c r="B335" s="45"/>
      <c r="C335" s="45"/>
      <c r="D335" s="47"/>
      <c r="E335" s="158"/>
      <c r="F335" s="45"/>
      <c r="G335" s="130"/>
      <c r="H335" s="130"/>
      <c r="I335" s="83"/>
      <c r="J335" s="45"/>
      <c r="K335" s="130"/>
      <c r="L335" s="95"/>
      <c r="M335" s="95"/>
      <c r="N335" s="95"/>
      <c r="O335" s="103"/>
      <c r="P335" s="104"/>
      <c r="Q335" s="83"/>
      <c r="R335" s="83"/>
      <c r="S335" s="83"/>
      <c r="T335" s="83"/>
      <c r="U335" s="83"/>
      <c r="V335" s="103"/>
      <c r="W335" s="103"/>
      <c r="X335" s="103"/>
      <c r="Y335" s="102"/>
      <c r="Z335" s="102"/>
      <c r="AA335" s="90"/>
      <c r="AB335" s="100"/>
      <c r="AC335" s="90"/>
      <c r="AD335" s="100"/>
      <c r="AE335" s="100"/>
      <c r="AF335" s="91"/>
      <c r="AG335" s="91"/>
      <c r="AH335" s="101"/>
      <c r="AI335" s="45"/>
      <c r="AJ335" s="45"/>
      <c r="AK335" s="45"/>
      <c r="AL335" s="45"/>
      <c r="AM335" s="45"/>
      <c r="AN335" s="83"/>
      <c r="AO335" s="160"/>
      <c r="AP335" s="160"/>
      <c r="AQ335" s="94"/>
      <c r="AR335" s="45"/>
      <c r="AS335" s="102"/>
      <c r="AT335" s="102"/>
      <c r="AU335" s="95"/>
      <c r="AV335" s="95"/>
      <c r="AW335" s="159"/>
      <c r="AX335" s="159"/>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row>
    <row r="336" spans="1:83" ht="25.5" customHeight="1" x14ac:dyDescent="0.25">
      <c r="A336" s="45"/>
      <c r="B336" s="45"/>
      <c r="C336" s="45"/>
      <c r="D336" s="47"/>
      <c r="E336" s="158"/>
      <c r="F336" s="45"/>
      <c r="G336" s="130"/>
      <c r="H336" s="130"/>
      <c r="I336" s="83"/>
      <c r="J336" s="45"/>
      <c r="K336" s="130"/>
      <c r="L336" s="95"/>
      <c r="M336" s="95"/>
      <c r="N336" s="95"/>
      <c r="O336" s="103"/>
      <c r="P336" s="104"/>
      <c r="Q336" s="83"/>
      <c r="R336" s="83"/>
      <c r="S336" s="83"/>
      <c r="T336" s="83"/>
      <c r="U336" s="83"/>
      <c r="V336" s="103"/>
      <c r="W336" s="103"/>
      <c r="X336" s="103"/>
      <c r="Y336" s="102"/>
      <c r="Z336" s="102"/>
      <c r="AA336" s="90"/>
      <c r="AB336" s="100"/>
      <c r="AC336" s="90"/>
      <c r="AD336" s="100"/>
      <c r="AE336" s="100"/>
      <c r="AF336" s="91"/>
      <c r="AG336" s="91"/>
      <c r="AH336" s="101"/>
      <c r="AI336" s="45"/>
      <c r="AJ336" s="45"/>
      <c r="AK336" s="45"/>
      <c r="AL336" s="45"/>
      <c r="AM336" s="45"/>
      <c r="AN336" s="83"/>
      <c r="AO336" s="160"/>
      <c r="AP336" s="160"/>
      <c r="AQ336" s="94"/>
      <c r="AR336" s="45"/>
      <c r="AS336" s="102"/>
      <c r="AT336" s="102"/>
      <c r="AU336" s="95"/>
      <c r="AV336" s="95"/>
      <c r="AW336" s="159"/>
      <c r="AX336" s="159"/>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row>
    <row r="337" spans="1:83" ht="25.5" customHeight="1" x14ac:dyDescent="0.25">
      <c r="A337" s="45"/>
      <c r="B337" s="45"/>
      <c r="C337" s="45"/>
      <c r="D337" s="47"/>
      <c r="E337" s="158"/>
      <c r="F337" s="45"/>
      <c r="G337" s="130"/>
      <c r="H337" s="130"/>
      <c r="I337" s="83"/>
      <c r="J337" s="45"/>
      <c r="K337" s="130"/>
      <c r="L337" s="95"/>
      <c r="M337" s="95"/>
      <c r="N337" s="95"/>
      <c r="O337" s="103"/>
      <c r="P337" s="104"/>
      <c r="Q337" s="83"/>
      <c r="R337" s="83"/>
      <c r="S337" s="83"/>
      <c r="T337" s="83"/>
      <c r="U337" s="83"/>
      <c r="V337" s="103"/>
      <c r="W337" s="103"/>
      <c r="X337" s="103"/>
      <c r="Y337" s="102"/>
      <c r="Z337" s="102"/>
      <c r="AA337" s="90"/>
      <c r="AB337" s="100"/>
      <c r="AC337" s="90"/>
      <c r="AD337" s="100"/>
      <c r="AE337" s="100"/>
      <c r="AF337" s="91"/>
      <c r="AG337" s="91"/>
      <c r="AH337" s="101"/>
      <c r="AI337" s="45"/>
      <c r="AJ337" s="45"/>
      <c r="AK337" s="45"/>
      <c r="AL337" s="45"/>
      <c r="AM337" s="45"/>
      <c r="AN337" s="83"/>
      <c r="AO337" s="160"/>
      <c r="AP337" s="160"/>
      <c r="AQ337" s="94"/>
      <c r="AR337" s="45"/>
      <c r="AS337" s="102"/>
      <c r="AT337" s="102"/>
      <c r="AU337" s="95"/>
      <c r="AV337" s="95"/>
      <c r="AW337" s="159"/>
      <c r="AX337" s="159"/>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row>
    <row r="338" spans="1:83" ht="25.5" customHeight="1" x14ac:dyDescent="0.25">
      <c r="A338" s="45"/>
      <c r="B338" s="45"/>
      <c r="C338" s="45"/>
      <c r="D338" s="47"/>
      <c r="E338" s="158"/>
      <c r="F338" s="45"/>
      <c r="G338" s="130"/>
      <c r="H338" s="130"/>
      <c r="I338" s="83"/>
      <c r="J338" s="45"/>
      <c r="K338" s="130"/>
      <c r="L338" s="95"/>
      <c r="M338" s="95"/>
      <c r="N338" s="95"/>
      <c r="O338" s="103"/>
      <c r="P338" s="104"/>
      <c r="Q338" s="83"/>
      <c r="R338" s="83"/>
      <c r="S338" s="83"/>
      <c r="T338" s="83"/>
      <c r="U338" s="83"/>
      <c r="V338" s="103"/>
      <c r="W338" s="103"/>
      <c r="X338" s="103"/>
      <c r="Y338" s="102"/>
      <c r="Z338" s="102"/>
      <c r="AA338" s="90"/>
      <c r="AB338" s="100"/>
      <c r="AC338" s="90"/>
      <c r="AD338" s="100"/>
      <c r="AE338" s="100"/>
      <c r="AF338" s="91"/>
      <c r="AG338" s="91"/>
      <c r="AH338" s="101"/>
      <c r="AI338" s="45"/>
      <c r="AJ338" s="45"/>
      <c r="AK338" s="45"/>
      <c r="AL338" s="45"/>
      <c r="AM338" s="45"/>
      <c r="AN338" s="83"/>
      <c r="AO338" s="160"/>
      <c r="AP338" s="160"/>
      <c r="AQ338" s="94"/>
      <c r="AR338" s="45"/>
      <c r="AS338" s="102"/>
      <c r="AT338" s="102"/>
      <c r="AU338" s="95"/>
      <c r="AV338" s="95"/>
      <c r="AW338" s="159"/>
      <c r="AX338" s="159"/>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row>
    <row r="339" spans="1:83" ht="25.5" customHeight="1" x14ac:dyDescent="0.25">
      <c r="A339" s="45"/>
      <c r="B339" s="45"/>
      <c r="C339" s="45"/>
      <c r="D339" s="47"/>
      <c r="E339" s="158"/>
      <c r="F339" s="45"/>
      <c r="G339" s="130"/>
      <c r="H339" s="130"/>
      <c r="I339" s="83"/>
      <c r="J339" s="45"/>
      <c r="K339" s="130"/>
      <c r="L339" s="95"/>
      <c r="M339" s="95"/>
      <c r="N339" s="95"/>
      <c r="O339" s="103"/>
      <c r="P339" s="104"/>
      <c r="Q339" s="83"/>
      <c r="R339" s="83"/>
      <c r="S339" s="83"/>
      <c r="T339" s="83"/>
      <c r="U339" s="83"/>
      <c r="V339" s="103"/>
      <c r="W339" s="103"/>
      <c r="X339" s="103"/>
      <c r="Y339" s="102"/>
      <c r="Z339" s="102"/>
      <c r="AA339" s="90"/>
      <c r="AB339" s="100"/>
      <c r="AC339" s="90"/>
      <c r="AD339" s="100"/>
      <c r="AE339" s="100"/>
      <c r="AF339" s="91"/>
      <c r="AG339" s="91"/>
      <c r="AH339" s="101"/>
      <c r="AI339" s="45"/>
      <c r="AJ339" s="45"/>
      <c r="AK339" s="45"/>
      <c r="AL339" s="45"/>
      <c r="AM339" s="45"/>
      <c r="AN339" s="83"/>
      <c r="AO339" s="160"/>
      <c r="AP339" s="160"/>
      <c r="AQ339" s="94"/>
      <c r="AR339" s="45"/>
      <c r="AS339" s="102"/>
      <c r="AT339" s="102"/>
      <c r="AU339" s="95"/>
      <c r="AV339" s="95"/>
      <c r="AW339" s="159"/>
      <c r="AX339" s="159"/>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row>
    <row r="340" spans="1:83" ht="25.5" customHeight="1" x14ac:dyDescent="0.25">
      <c r="A340" s="45"/>
      <c r="B340" s="45"/>
      <c r="C340" s="45"/>
      <c r="D340" s="47"/>
      <c r="E340" s="158"/>
      <c r="F340" s="45"/>
      <c r="G340" s="130"/>
      <c r="H340" s="130"/>
      <c r="I340" s="83"/>
      <c r="J340" s="45"/>
      <c r="K340" s="130"/>
      <c r="L340" s="95"/>
      <c r="M340" s="95"/>
      <c r="N340" s="95"/>
      <c r="O340" s="103"/>
      <c r="P340" s="104"/>
      <c r="Q340" s="83"/>
      <c r="R340" s="83"/>
      <c r="S340" s="83"/>
      <c r="T340" s="83"/>
      <c r="U340" s="83"/>
      <c r="V340" s="103"/>
      <c r="W340" s="103"/>
      <c r="X340" s="103"/>
      <c r="Y340" s="102"/>
      <c r="Z340" s="102"/>
      <c r="AA340" s="90"/>
      <c r="AB340" s="100"/>
      <c r="AC340" s="90"/>
      <c r="AD340" s="100"/>
      <c r="AE340" s="100"/>
      <c r="AF340" s="91"/>
      <c r="AG340" s="91"/>
      <c r="AH340" s="101"/>
      <c r="AI340" s="45"/>
      <c r="AJ340" s="45"/>
      <c r="AK340" s="45"/>
      <c r="AL340" s="45"/>
      <c r="AM340" s="45"/>
      <c r="AN340" s="83"/>
      <c r="AO340" s="160"/>
      <c r="AP340" s="160"/>
      <c r="AQ340" s="94"/>
      <c r="AR340" s="45"/>
      <c r="AS340" s="102"/>
      <c r="AT340" s="102"/>
      <c r="AU340" s="95"/>
      <c r="AV340" s="95"/>
      <c r="AW340" s="159"/>
      <c r="AX340" s="159"/>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row>
    <row r="341" spans="1:83" ht="25.5" customHeight="1" x14ac:dyDescent="0.25">
      <c r="A341" s="45"/>
      <c r="B341" s="45"/>
      <c r="C341" s="45"/>
      <c r="D341" s="47"/>
      <c r="E341" s="158"/>
      <c r="F341" s="45"/>
      <c r="G341" s="130"/>
      <c r="H341" s="130"/>
      <c r="I341" s="83"/>
      <c r="J341" s="45"/>
      <c r="K341" s="130"/>
      <c r="L341" s="95"/>
      <c r="M341" s="95"/>
      <c r="N341" s="95"/>
      <c r="O341" s="103"/>
      <c r="P341" s="104"/>
      <c r="Q341" s="83"/>
      <c r="R341" s="83"/>
      <c r="S341" s="83"/>
      <c r="T341" s="83"/>
      <c r="U341" s="83"/>
      <c r="V341" s="103"/>
      <c r="W341" s="103"/>
      <c r="X341" s="103"/>
      <c r="Y341" s="102"/>
      <c r="Z341" s="102"/>
      <c r="AA341" s="90"/>
      <c r="AB341" s="100"/>
      <c r="AC341" s="90"/>
      <c r="AD341" s="100"/>
      <c r="AE341" s="100"/>
      <c r="AF341" s="91"/>
      <c r="AG341" s="91"/>
      <c r="AH341" s="101"/>
      <c r="AI341" s="45"/>
      <c r="AJ341" s="45"/>
      <c r="AK341" s="45"/>
      <c r="AL341" s="45"/>
      <c r="AM341" s="45"/>
      <c r="AN341" s="83"/>
      <c r="AO341" s="160"/>
      <c r="AP341" s="160"/>
      <c r="AQ341" s="94"/>
      <c r="AR341" s="45"/>
      <c r="AS341" s="102"/>
      <c r="AT341" s="102"/>
      <c r="AU341" s="95"/>
      <c r="AV341" s="95"/>
      <c r="AW341" s="159"/>
      <c r="AX341" s="159"/>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row>
    <row r="342" spans="1:83" ht="25.5" customHeight="1" x14ac:dyDescent="0.25">
      <c r="A342" s="45"/>
      <c r="B342" s="45"/>
      <c r="C342" s="45"/>
      <c r="D342" s="47"/>
      <c r="E342" s="158"/>
      <c r="F342" s="45"/>
      <c r="G342" s="130"/>
      <c r="H342" s="130"/>
      <c r="I342" s="83"/>
      <c r="J342" s="45"/>
      <c r="K342" s="130"/>
      <c r="L342" s="95"/>
      <c r="M342" s="95"/>
      <c r="N342" s="95"/>
      <c r="O342" s="103"/>
      <c r="P342" s="104"/>
      <c r="Q342" s="83"/>
      <c r="R342" s="83"/>
      <c r="S342" s="83"/>
      <c r="T342" s="83"/>
      <c r="U342" s="83"/>
      <c r="V342" s="103"/>
      <c r="W342" s="103"/>
      <c r="X342" s="103"/>
      <c r="Y342" s="102"/>
      <c r="Z342" s="102"/>
      <c r="AA342" s="90"/>
      <c r="AB342" s="100"/>
      <c r="AC342" s="90"/>
      <c r="AD342" s="100"/>
      <c r="AE342" s="100"/>
      <c r="AF342" s="91"/>
      <c r="AG342" s="91"/>
      <c r="AH342" s="101"/>
      <c r="AI342" s="45"/>
      <c r="AJ342" s="45"/>
      <c r="AK342" s="45"/>
      <c r="AL342" s="45"/>
      <c r="AM342" s="45"/>
      <c r="AN342" s="83"/>
      <c r="AO342" s="160"/>
      <c r="AP342" s="160"/>
      <c r="AQ342" s="94"/>
      <c r="AR342" s="45"/>
      <c r="AS342" s="102"/>
      <c r="AT342" s="102"/>
      <c r="AU342" s="95"/>
      <c r="AV342" s="95"/>
      <c r="AW342" s="159"/>
      <c r="AX342" s="159"/>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row>
    <row r="343" spans="1:83" ht="25.5" customHeight="1" x14ac:dyDescent="0.25">
      <c r="A343" s="45"/>
      <c r="B343" s="45"/>
      <c r="C343" s="45"/>
      <c r="D343" s="47"/>
      <c r="E343" s="158"/>
      <c r="F343" s="45"/>
      <c r="G343" s="130"/>
      <c r="H343" s="130"/>
      <c r="I343" s="83"/>
      <c r="J343" s="45"/>
      <c r="K343" s="130"/>
      <c r="L343" s="95"/>
      <c r="M343" s="95"/>
      <c r="N343" s="95"/>
      <c r="O343" s="103"/>
      <c r="P343" s="104"/>
      <c r="Q343" s="83"/>
      <c r="R343" s="83"/>
      <c r="S343" s="83"/>
      <c r="T343" s="83"/>
      <c r="U343" s="83"/>
      <c r="V343" s="103"/>
      <c r="W343" s="103"/>
      <c r="X343" s="103"/>
      <c r="Y343" s="102"/>
      <c r="Z343" s="102"/>
      <c r="AA343" s="90"/>
      <c r="AB343" s="100"/>
      <c r="AC343" s="90"/>
      <c r="AD343" s="100"/>
      <c r="AE343" s="100"/>
      <c r="AF343" s="91"/>
      <c r="AG343" s="91"/>
      <c r="AH343" s="101"/>
      <c r="AI343" s="45"/>
      <c r="AJ343" s="45"/>
      <c r="AK343" s="45"/>
      <c r="AL343" s="45"/>
      <c r="AM343" s="45"/>
      <c r="AN343" s="83"/>
      <c r="AO343" s="160"/>
      <c r="AP343" s="160"/>
      <c r="AQ343" s="94"/>
      <c r="AR343" s="45"/>
      <c r="AS343" s="102"/>
      <c r="AT343" s="102"/>
      <c r="AU343" s="95"/>
      <c r="AV343" s="95"/>
      <c r="AW343" s="159"/>
      <c r="AX343" s="159"/>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row>
    <row r="344" spans="1:83" ht="25.5" customHeight="1" x14ac:dyDescent="0.25">
      <c r="A344" s="45"/>
      <c r="B344" s="45"/>
      <c r="C344" s="45"/>
      <c r="D344" s="47"/>
      <c r="E344" s="158"/>
      <c r="F344" s="45"/>
      <c r="G344" s="130"/>
      <c r="H344" s="130"/>
      <c r="I344" s="83"/>
      <c r="J344" s="45"/>
      <c r="K344" s="130"/>
      <c r="L344" s="95"/>
      <c r="M344" s="95"/>
      <c r="N344" s="95"/>
      <c r="O344" s="103"/>
      <c r="P344" s="104"/>
      <c r="Q344" s="83"/>
      <c r="R344" s="83"/>
      <c r="S344" s="83"/>
      <c r="T344" s="83"/>
      <c r="U344" s="83"/>
      <c r="V344" s="103"/>
      <c r="W344" s="103"/>
      <c r="X344" s="103"/>
      <c r="Y344" s="102"/>
      <c r="Z344" s="102"/>
      <c r="AA344" s="90"/>
      <c r="AB344" s="100"/>
      <c r="AC344" s="90"/>
      <c r="AD344" s="100"/>
      <c r="AE344" s="100"/>
      <c r="AF344" s="91"/>
      <c r="AG344" s="91"/>
      <c r="AH344" s="101"/>
      <c r="AI344" s="45"/>
      <c r="AJ344" s="45"/>
      <c r="AK344" s="45"/>
      <c r="AL344" s="45"/>
      <c r="AM344" s="45"/>
      <c r="AN344" s="83"/>
      <c r="AO344" s="160"/>
      <c r="AP344" s="160"/>
      <c r="AQ344" s="94"/>
      <c r="AR344" s="45"/>
      <c r="AS344" s="102"/>
      <c r="AT344" s="102"/>
      <c r="AU344" s="95"/>
      <c r="AV344" s="95"/>
      <c r="AW344" s="159"/>
      <c r="AX344" s="159"/>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row>
    <row r="345" spans="1:83" ht="25.5" customHeight="1" x14ac:dyDescent="0.25">
      <c r="A345" s="45"/>
      <c r="B345" s="45"/>
      <c r="C345" s="45"/>
      <c r="D345" s="47"/>
      <c r="E345" s="158"/>
      <c r="F345" s="45"/>
      <c r="G345" s="130"/>
      <c r="H345" s="130"/>
      <c r="I345" s="83"/>
      <c r="J345" s="45"/>
      <c r="K345" s="130"/>
      <c r="L345" s="95"/>
      <c r="M345" s="95"/>
      <c r="N345" s="95"/>
      <c r="O345" s="103"/>
      <c r="P345" s="104"/>
      <c r="Q345" s="83"/>
      <c r="R345" s="83"/>
      <c r="S345" s="83"/>
      <c r="T345" s="83"/>
      <c r="U345" s="83"/>
      <c r="V345" s="103"/>
      <c r="W345" s="103"/>
      <c r="X345" s="103"/>
      <c r="Y345" s="102"/>
      <c r="Z345" s="102"/>
      <c r="AA345" s="90"/>
      <c r="AB345" s="100"/>
      <c r="AC345" s="90"/>
      <c r="AD345" s="100"/>
      <c r="AE345" s="100"/>
      <c r="AF345" s="91"/>
      <c r="AG345" s="91"/>
      <c r="AH345" s="101"/>
      <c r="AI345" s="45"/>
      <c r="AJ345" s="45"/>
      <c r="AK345" s="45"/>
      <c r="AL345" s="45"/>
      <c r="AM345" s="45"/>
      <c r="AN345" s="83"/>
      <c r="AO345" s="160"/>
      <c r="AP345" s="160"/>
      <c r="AQ345" s="94"/>
      <c r="AR345" s="45"/>
      <c r="AS345" s="102"/>
      <c r="AT345" s="102"/>
      <c r="AU345" s="95"/>
      <c r="AV345" s="95"/>
      <c r="AW345" s="159"/>
      <c r="AX345" s="159"/>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row>
    <row r="346" spans="1:83" ht="25.5" customHeight="1" x14ac:dyDescent="0.25">
      <c r="A346" s="45"/>
      <c r="B346" s="45"/>
      <c r="C346" s="45"/>
      <c r="D346" s="47"/>
      <c r="E346" s="158"/>
      <c r="F346" s="45"/>
      <c r="G346" s="130"/>
      <c r="H346" s="130"/>
      <c r="I346" s="83"/>
      <c r="J346" s="45"/>
      <c r="K346" s="130"/>
      <c r="L346" s="95"/>
      <c r="M346" s="95"/>
      <c r="N346" s="95"/>
      <c r="O346" s="103"/>
      <c r="P346" s="104"/>
      <c r="Q346" s="83"/>
      <c r="R346" s="83"/>
      <c r="S346" s="83"/>
      <c r="T346" s="83"/>
      <c r="U346" s="83"/>
      <c r="V346" s="103"/>
      <c r="W346" s="103"/>
      <c r="X346" s="103"/>
      <c r="Y346" s="102"/>
      <c r="Z346" s="102"/>
      <c r="AA346" s="90"/>
      <c r="AB346" s="100"/>
      <c r="AC346" s="90"/>
      <c r="AD346" s="100"/>
      <c r="AE346" s="100"/>
      <c r="AF346" s="91"/>
      <c r="AG346" s="91"/>
      <c r="AH346" s="101"/>
      <c r="AI346" s="45"/>
      <c r="AJ346" s="45"/>
      <c r="AK346" s="45"/>
      <c r="AL346" s="45"/>
      <c r="AM346" s="45"/>
      <c r="AN346" s="83"/>
      <c r="AO346" s="160"/>
      <c r="AP346" s="160"/>
      <c r="AQ346" s="94"/>
      <c r="AR346" s="45"/>
      <c r="AS346" s="102"/>
      <c r="AT346" s="102"/>
      <c r="AU346" s="95"/>
      <c r="AV346" s="95"/>
      <c r="AW346" s="159"/>
      <c r="AX346" s="159"/>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row>
    <row r="347" spans="1:83" ht="25.5" customHeight="1" x14ac:dyDescent="0.25">
      <c r="A347" s="45"/>
      <c r="B347" s="45"/>
      <c r="C347" s="45"/>
      <c r="D347" s="47"/>
      <c r="E347" s="158"/>
      <c r="F347" s="45"/>
      <c r="G347" s="130"/>
      <c r="H347" s="130"/>
      <c r="I347" s="83"/>
      <c r="J347" s="45"/>
      <c r="K347" s="130"/>
      <c r="L347" s="95"/>
      <c r="M347" s="95"/>
      <c r="N347" s="95"/>
      <c r="O347" s="103"/>
      <c r="P347" s="104"/>
      <c r="Q347" s="83"/>
      <c r="R347" s="83"/>
      <c r="S347" s="83"/>
      <c r="T347" s="83"/>
      <c r="U347" s="83"/>
      <c r="V347" s="103"/>
      <c r="W347" s="103"/>
      <c r="X347" s="103"/>
      <c r="Y347" s="102"/>
      <c r="Z347" s="102"/>
      <c r="AA347" s="90"/>
      <c r="AB347" s="100"/>
      <c r="AC347" s="90"/>
      <c r="AD347" s="100"/>
      <c r="AE347" s="100"/>
      <c r="AF347" s="91"/>
      <c r="AG347" s="91"/>
      <c r="AH347" s="101"/>
      <c r="AI347" s="45"/>
      <c r="AJ347" s="45"/>
      <c r="AK347" s="45"/>
      <c r="AL347" s="45"/>
      <c r="AM347" s="45"/>
      <c r="AN347" s="83"/>
      <c r="AO347" s="160"/>
      <c r="AP347" s="160"/>
      <c r="AQ347" s="94"/>
      <c r="AR347" s="45"/>
      <c r="AS347" s="102"/>
      <c r="AT347" s="102"/>
      <c r="AU347" s="95"/>
      <c r="AV347" s="95"/>
      <c r="AW347" s="159"/>
      <c r="AX347" s="159"/>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row>
    <row r="348" spans="1:83" ht="25.5" customHeight="1" x14ac:dyDescent="0.25">
      <c r="A348" s="45"/>
      <c r="B348" s="45"/>
      <c r="C348" s="45"/>
      <c r="D348" s="47"/>
      <c r="E348" s="158"/>
      <c r="F348" s="45"/>
      <c r="G348" s="130"/>
      <c r="H348" s="130"/>
      <c r="I348" s="83"/>
      <c r="J348" s="45"/>
      <c r="K348" s="130"/>
      <c r="L348" s="95"/>
      <c r="M348" s="95"/>
      <c r="N348" s="95"/>
      <c r="O348" s="103"/>
      <c r="P348" s="104"/>
      <c r="Q348" s="83"/>
      <c r="R348" s="83"/>
      <c r="S348" s="83"/>
      <c r="T348" s="83"/>
      <c r="U348" s="83"/>
      <c r="V348" s="103"/>
      <c r="W348" s="103"/>
      <c r="X348" s="103"/>
      <c r="Y348" s="102"/>
      <c r="Z348" s="102"/>
      <c r="AA348" s="90"/>
      <c r="AB348" s="100"/>
      <c r="AC348" s="90"/>
      <c r="AD348" s="100"/>
      <c r="AE348" s="100"/>
      <c r="AF348" s="91"/>
      <c r="AG348" s="91"/>
      <c r="AH348" s="101"/>
      <c r="AI348" s="45"/>
      <c r="AJ348" s="45"/>
      <c r="AK348" s="45"/>
      <c r="AL348" s="45"/>
      <c r="AM348" s="45"/>
      <c r="AN348" s="83"/>
      <c r="AO348" s="160"/>
      <c r="AP348" s="160"/>
      <c r="AQ348" s="94"/>
      <c r="AR348" s="45"/>
      <c r="AS348" s="102"/>
      <c r="AT348" s="102"/>
      <c r="AU348" s="95"/>
      <c r="AV348" s="95"/>
      <c r="AW348" s="159"/>
      <c r="AX348" s="159"/>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row>
    <row r="349" spans="1:83" ht="25.5" customHeight="1" x14ac:dyDescent="0.25">
      <c r="A349" s="45"/>
      <c r="B349" s="45"/>
      <c r="C349" s="45"/>
      <c r="D349" s="47"/>
      <c r="E349" s="158"/>
      <c r="F349" s="45"/>
      <c r="G349" s="130"/>
      <c r="H349" s="130"/>
      <c r="I349" s="83"/>
      <c r="J349" s="45"/>
      <c r="K349" s="130"/>
      <c r="L349" s="95"/>
      <c r="M349" s="95"/>
      <c r="N349" s="95"/>
      <c r="O349" s="103"/>
      <c r="P349" s="104"/>
      <c r="Q349" s="83"/>
      <c r="R349" s="83"/>
      <c r="S349" s="83"/>
      <c r="T349" s="83"/>
      <c r="U349" s="83"/>
      <c r="V349" s="103"/>
      <c r="W349" s="103"/>
      <c r="X349" s="103"/>
      <c r="Y349" s="102"/>
      <c r="Z349" s="102"/>
      <c r="AA349" s="90"/>
      <c r="AB349" s="100"/>
      <c r="AC349" s="90"/>
      <c r="AD349" s="100"/>
      <c r="AE349" s="100"/>
      <c r="AF349" s="91"/>
      <c r="AG349" s="91"/>
      <c r="AH349" s="101"/>
      <c r="AI349" s="45"/>
      <c r="AJ349" s="45"/>
      <c r="AK349" s="45"/>
      <c r="AL349" s="45"/>
      <c r="AM349" s="45"/>
      <c r="AN349" s="83"/>
      <c r="AO349" s="160"/>
      <c r="AP349" s="160"/>
      <c r="AQ349" s="94"/>
      <c r="AR349" s="45"/>
      <c r="AS349" s="102"/>
      <c r="AT349" s="102"/>
      <c r="AU349" s="95"/>
      <c r="AV349" s="95"/>
      <c r="AW349" s="159"/>
      <c r="AX349" s="159"/>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row>
    <row r="350" spans="1:83" ht="25.5" customHeight="1" x14ac:dyDescent="0.25">
      <c r="A350" s="45"/>
      <c r="B350" s="45"/>
      <c r="C350" s="45"/>
      <c r="D350" s="47"/>
      <c r="E350" s="158"/>
      <c r="F350" s="45"/>
      <c r="G350" s="130"/>
      <c r="H350" s="130"/>
      <c r="I350" s="83"/>
      <c r="J350" s="45"/>
      <c r="K350" s="130"/>
      <c r="L350" s="95"/>
      <c r="M350" s="95"/>
      <c r="N350" s="95"/>
      <c r="O350" s="103"/>
      <c r="P350" s="104"/>
      <c r="Q350" s="83"/>
      <c r="R350" s="83"/>
      <c r="S350" s="83"/>
      <c r="T350" s="83"/>
      <c r="U350" s="83"/>
      <c r="V350" s="103"/>
      <c r="W350" s="103"/>
      <c r="X350" s="103"/>
      <c r="Y350" s="102"/>
      <c r="Z350" s="102"/>
      <c r="AA350" s="90"/>
      <c r="AB350" s="100"/>
      <c r="AC350" s="90"/>
      <c r="AD350" s="100"/>
      <c r="AE350" s="100"/>
      <c r="AF350" s="91"/>
      <c r="AG350" s="91"/>
      <c r="AH350" s="101"/>
      <c r="AI350" s="45"/>
      <c r="AJ350" s="45"/>
      <c r="AK350" s="45"/>
      <c r="AL350" s="45"/>
      <c r="AM350" s="45"/>
      <c r="AN350" s="83"/>
      <c r="AO350" s="160"/>
      <c r="AP350" s="160"/>
      <c r="AQ350" s="94"/>
      <c r="AR350" s="45"/>
      <c r="AS350" s="102"/>
      <c r="AT350" s="102"/>
      <c r="AU350" s="95"/>
      <c r="AV350" s="95"/>
      <c r="AW350" s="159"/>
      <c r="AX350" s="159"/>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row>
    <row r="351" spans="1:83" ht="25.5" customHeight="1" x14ac:dyDescent="0.25">
      <c r="A351" s="45"/>
      <c r="B351" s="45"/>
      <c r="C351" s="45"/>
      <c r="D351" s="47"/>
      <c r="E351" s="158"/>
      <c r="F351" s="45"/>
      <c r="G351" s="130"/>
      <c r="H351" s="130"/>
      <c r="I351" s="83"/>
      <c r="J351" s="45"/>
      <c r="K351" s="130"/>
      <c r="L351" s="95"/>
      <c r="M351" s="95"/>
      <c r="N351" s="95"/>
      <c r="O351" s="103"/>
      <c r="P351" s="104"/>
      <c r="Q351" s="83"/>
      <c r="R351" s="83"/>
      <c r="S351" s="83"/>
      <c r="T351" s="83"/>
      <c r="U351" s="83"/>
      <c r="V351" s="103"/>
      <c r="W351" s="103"/>
      <c r="X351" s="103"/>
      <c r="Y351" s="102"/>
      <c r="Z351" s="102"/>
      <c r="AA351" s="90"/>
      <c r="AB351" s="100"/>
      <c r="AC351" s="90"/>
      <c r="AD351" s="100"/>
      <c r="AE351" s="100"/>
      <c r="AF351" s="91"/>
      <c r="AG351" s="91"/>
      <c r="AH351" s="101"/>
      <c r="AI351" s="45"/>
      <c r="AJ351" s="45"/>
      <c r="AK351" s="45"/>
      <c r="AL351" s="45"/>
      <c r="AM351" s="45"/>
      <c r="AN351" s="83"/>
      <c r="AO351" s="160"/>
      <c r="AP351" s="160"/>
      <c r="AQ351" s="94"/>
      <c r="AR351" s="45"/>
      <c r="AS351" s="102"/>
      <c r="AT351" s="102"/>
      <c r="AU351" s="95"/>
      <c r="AV351" s="95"/>
      <c r="AW351" s="159"/>
      <c r="AX351" s="159"/>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row>
    <row r="352" spans="1:83" ht="25.5" customHeight="1" x14ac:dyDescent="0.25">
      <c r="A352" s="45"/>
      <c r="B352" s="45"/>
      <c r="C352" s="45"/>
      <c r="D352" s="47"/>
      <c r="E352" s="158"/>
      <c r="F352" s="45"/>
      <c r="G352" s="130"/>
      <c r="H352" s="130"/>
      <c r="I352" s="83"/>
      <c r="J352" s="45"/>
      <c r="K352" s="130"/>
      <c r="L352" s="95"/>
      <c r="M352" s="95"/>
      <c r="N352" s="95"/>
      <c r="O352" s="103"/>
      <c r="P352" s="104"/>
      <c r="Q352" s="83"/>
      <c r="R352" s="83"/>
      <c r="S352" s="83"/>
      <c r="T352" s="83"/>
      <c r="U352" s="83"/>
      <c r="V352" s="103"/>
      <c r="W352" s="103"/>
      <c r="X352" s="103"/>
      <c r="Y352" s="102"/>
      <c r="Z352" s="102"/>
      <c r="AA352" s="90"/>
      <c r="AB352" s="100"/>
      <c r="AC352" s="90"/>
      <c r="AD352" s="100"/>
      <c r="AE352" s="100"/>
      <c r="AF352" s="91"/>
      <c r="AG352" s="91"/>
      <c r="AH352" s="101"/>
      <c r="AI352" s="45"/>
      <c r="AJ352" s="45"/>
      <c r="AK352" s="45"/>
      <c r="AL352" s="45"/>
      <c r="AM352" s="45"/>
      <c r="AN352" s="83"/>
      <c r="AO352" s="160"/>
      <c r="AP352" s="160"/>
      <c r="AQ352" s="94"/>
      <c r="AR352" s="45"/>
      <c r="AS352" s="102"/>
      <c r="AT352" s="102"/>
      <c r="AU352" s="95"/>
      <c r="AV352" s="95"/>
      <c r="AW352" s="159"/>
      <c r="AX352" s="159"/>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row>
    <row r="353" spans="1:83" ht="25.5" customHeight="1" x14ac:dyDescent="0.25">
      <c r="A353" s="45"/>
      <c r="B353" s="45"/>
      <c r="C353" s="45"/>
      <c r="D353" s="47"/>
      <c r="E353" s="158"/>
      <c r="F353" s="45"/>
      <c r="G353" s="130"/>
      <c r="H353" s="130"/>
      <c r="I353" s="83"/>
      <c r="J353" s="45"/>
      <c r="K353" s="130"/>
      <c r="L353" s="95"/>
      <c r="M353" s="95"/>
      <c r="N353" s="95"/>
      <c r="O353" s="103"/>
      <c r="P353" s="104"/>
      <c r="Q353" s="83"/>
      <c r="R353" s="83"/>
      <c r="S353" s="83"/>
      <c r="T353" s="83"/>
      <c r="U353" s="83"/>
      <c r="V353" s="103"/>
      <c r="W353" s="103"/>
      <c r="X353" s="103"/>
      <c r="Y353" s="102"/>
      <c r="Z353" s="102"/>
      <c r="AA353" s="90"/>
      <c r="AB353" s="100"/>
      <c r="AC353" s="90"/>
      <c r="AD353" s="100"/>
      <c r="AE353" s="100"/>
      <c r="AF353" s="91"/>
      <c r="AG353" s="91"/>
      <c r="AH353" s="101"/>
      <c r="AI353" s="45"/>
      <c r="AJ353" s="45"/>
      <c r="AK353" s="45"/>
      <c r="AL353" s="45"/>
      <c r="AM353" s="45"/>
      <c r="AN353" s="83"/>
      <c r="AO353" s="160"/>
      <c r="AP353" s="160"/>
      <c r="AQ353" s="94"/>
      <c r="AR353" s="45"/>
      <c r="AS353" s="102"/>
      <c r="AT353" s="102"/>
      <c r="AU353" s="95"/>
      <c r="AV353" s="95"/>
      <c r="AW353" s="159"/>
      <c r="AX353" s="159"/>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row>
    <row r="354" spans="1:83" ht="25.5" customHeight="1" x14ac:dyDescent="0.25">
      <c r="A354" s="45"/>
      <c r="B354" s="45"/>
      <c r="C354" s="45"/>
      <c r="D354" s="47"/>
      <c r="E354" s="158"/>
      <c r="F354" s="45"/>
      <c r="G354" s="130"/>
      <c r="H354" s="130"/>
      <c r="I354" s="83"/>
      <c r="J354" s="45"/>
      <c r="K354" s="130"/>
      <c r="L354" s="95"/>
      <c r="M354" s="95"/>
      <c r="N354" s="95"/>
      <c r="O354" s="103"/>
      <c r="P354" s="104"/>
      <c r="Q354" s="83"/>
      <c r="R354" s="83"/>
      <c r="S354" s="83"/>
      <c r="T354" s="83"/>
      <c r="U354" s="83"/>
      <c r="V354" s="103"/>
      <c r="W354" s="103"/>
      <c r="X354" s="103"/>
      <c r="Y354" s="102"/>
      <c r="Z354" s="102"/>
      <c r="AA354" s="90"/>
      <c r="AB354" s="100"/>
      <c r="AC354" s="90"/>
      <c r="AD354" s="100"/>
      <c r="AE354" s="100"/>
      <c r="AF354" s="91"/>
      <c r="AG354" s="91"/>
      <c r="AH354" s="101"/>
      <c r="AI354" s="45"/>
      <c r="AJ354" s="45"/>
      <c r="AK354" s="45"/>
      <c r="AL354" s="45"/>
      <c r="AM354" s="45"/>
      <c r="AN354" s="83"/>
      <c r="AO354" s="160"/>
      <c r="AP354" s="160"/>
      <c r="AQ354" s="94"/>
      <c r="AR354" s="45"/>
      <c r="AS354" s="102"/>
      <c r="AT354" s="102"/>
      <c r="AU354" s="95"/>
      <c r="AV354" s="95"/>
      <c r="AW354" s="159"/>
      <c r="AX354" s="159"/>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row>
    <row r="355" spans="1:83" ht="25.5" customHeight="1" x14ac:dyDescent="0.25">
      <c r="A355" s="45"/>
      <c r="B355" s="45"/>
      <c r="C355" s="45"/>
      <c r="D355" s="47"/>
      <c r="E355" s="158"/>
      <c r="F355" s="45"/>
      <c r="G355" s="130"/>
      <c r="H355" s="130"/>
      <c r="I355" s="83"/>
      <c r="J355" s="45"/>
      <c r="K355" s="130"/>
      <c r="L355" s="95"/>
      <c r="M355" s="95"/>
      <c r="N355" s="95"/>
      <c r="O355" s="103"/>
      <c r="P355" s="104"/>
      <c r="Q355" s="83"/>
      <c r="R355" s="83"/>
      <c r="S355" s="83"/>
      <c r="T355" s="83"/>
      <c r="U355" s="83"/>
      <c r="V355" s="103"/>
      <c r="W355" s="103"/>
      <c r="X355" s="103"/>
      <c r="Y355" s="102"/>
      <c r="Z355" s="102"/>
      <c r="AA355" s="90"/>
      <c r="AB355" s="100"/>
      <c r="AC355" s="90"/>
      <c r="AD355" s="100"/>
      <c r="AE355" s="100"/>
      <c r="AF355" s="91"/>
      <c r="AG355" s="91"/>
      <c r="AH355" s="101"/>
      <c r="AI355" s="45"/>
      <c r="AJ355" s="45"/>
      <c r="AK355" s="45"/>
      <c r="AL355" s="45"/>
      <c r="AM355" s="45"/>
      <c r="AN355" s="83"/>
      <c r="AO355" s="160"/>
      <c r="AP355" s="160"/>
      <c r="AQ355" s="94"/>
      <c r="AR355" s="45"/>
      <c r="AS355" s="102"/>
      <c r="AT355" s="102"/>
      <c r="AU355" s="95"/>
      <c r="AV355" s="95"/>
      <c r="AW355" s="159"/>
      <c r="AX355" s="159"/>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row>
    <row r="356" spans="1:83" ht="25.5" customHeight="1" x14ac:dyDescent="0.25">
      <c r="A356" s="45"/>
      <c r="B356" s="45"/>
      <c r="C356" s="45"/>
      <c r="D356" s="47"/>
      <c r="E356" s="158"/>
      <c r="F356" s="45"/>
      <c r="G356" s="130"/>
      <c r="H356" s="130"/>
      <c r="I356" s="83"/>
      <c r="J356" s="45"/>
      <c r="K356" s="130"/>
      <c r="L356" s="95"/>
      <c r="M356" s="95"/>
      <c r="N356" s="95"/>
      <c r="O356" s="103"/>
      <c r="P356" s="104"/>
      <c r="Q356" s="83"/>
      <c r="R356" s="83"/>
      <c r="S356" s="83"/>
      <c r="T356" s="83"/>
      <c r="U356" s="83"/>
      <c r="V356" s="103"/>
      <c r="W356" s="103"/>
      <c r="X356" s="103"/>
      <c r="Y356" s="102"/>
      <c r="Z356" s="102"/>
      <c r="AA356" s="90"/>
      <c r="AB356" s="100"/>
      <c r="AC356" s="90"/>
      <c r="AD356" s="100"/>
      <c r="AE356" s="100"/>
      <c r="AF356" s="91"/>
      <c r="AG356" s="91"/>
      <c r="AH356" s="101"/>
      <c r="AI356" s="45"/>
      <c r="AJ356" s="45"/>
      <c r="AK356" s="45"/>
      <c r="AL356" s="45"/>
      <c r="AM356" s="45"/>
      <c r="AN356" s="83"/>
      <c r="AO356" s="160"/>
      <c r="AP356" s="160"/>
      <c r="AQ356" s="94"/>
      <c r="AR356" s="45"/>
      <c r="AS356" s="102"/>
      <c r="AT356" s="102"/>
      <c r="AU356" s="95"/>
      <c r="AV356" s="95"/>
      <c r="AW356" s="159"/>
      <c r="AX356" s="159"/>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row>
    <row r="357" spans="1:83" ht="25.5" customHeight="1" x14ac:dyDescent="0.25">
      <c r="A357" s="45"/>
      <c r="B357" s="45"/>
      <c r="C357" s="45"/>
      <c r="D357" s="47"/>
      <c r="E357" s="158"/>
      <c r="F357" s="45"/>
      <c r="G357" s="130"/>
      <c r="H357" s="130"/>
      <c r="I357" s="83"/>
      <c r="J357" s="45"/>
      <c r="K357" s="130"/>
      <c r="L357" s="95"/>
      <c r="M357" s="95"/>
      <c r="N357" s="95"/>
      <c r="O357" s="103"/>
      <c r="P357" s="104"/>
      <c r="Q357" s="83"/>
      <c r="R357" s="83"/>
      <c r="S357" s="83"/>
      <c r="T357" s="83"/>
      <c r="U357" s="83"/>
      <c r="V357" s="103"/>
      <c r="W357" s="103"/>
      <c r="X357" s="103"/>
      <c r="Y357" s="102"/>
      <c r="Z357" s="102"/>
      <c r="AA357" s="90"/>
      <c r="AB357" s="100"/>
      <c r="AC357" s="90"/>
      <c r="AD357" s="100"/>
      <c r="AE357" s="100"/>
      <c r="AF357" s="91"/>
      <c r="AG357" s="91"/>
      <c r="AH357" s="101"/>
      <c r="AI357" s="45"/>
      <c r="AJ357" s="45"/>
      <c r="AK357" s="45"/>
      <c r="AL357" s="45"/>
      <c r="AM357" s="45"/>
      <c r="AN357" s="83"/>
      <c r="AO357" s="160"/>
      <c r="AP357" s="160"/>
      <c r="AQ357" s="94"/>
      <c r="AR357" s="45"/>
      <c r="AS357" s="102"/>
      <c r="AT357" s="102"/>
      <c r="AU357" s="95"/>
      <c r="AV357" s="95"/>
      <c r="AW357" s="159"/>
      <c r="AX357" s="159"/>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row>
    <row r="358" spans="1:83" ht="25.5" customHeight="1" x14ac:dyDescent="0.25">
      <c r="A358" s="45"/>
      <c r="B358" s="45"/>
      <c r="C358" s="45"/>
      <c r="D358" s="47"/>
      <c r="E358" s="158"/>
      <c r="F358" s="45"/>
      <c r="G358" s="130"/>
      <c r="H358" s="130"/>
      <c r="I358" s="83"/>
      <c r="J358" s="45"/>
      <c r="K358" s="130"/>
      <c r="L358" s="95"/>
      <c r="M358" s="95"/>
      <c r="N358" s="95"/>
      <c r="O358" s="103"/>
      <c r="P358" s="104"/>
      <c r="Q358" s="83"/>
      <c r="R358" s="83"/>
      <c r="S358" s="83"/>
      <c r="T358" s="83"/>
      <c r="U358" s="83"/>
      <c r="V358" s="103"/>
      <c r="W358" s="103"/>
      <c r="X358" s="103"/>
      <c r="Y358" s="102"/>
      <c r="Z358" s="102"/>
      <c r="AA358" s="90"/>
      <c r="AB358" s="100"/>
      <c r="AC358" s="90"/>
      <c r="AD358" s="100"/>
      <c r="AE358" s="100"/>
      <c r="AF358" s="91"/>
      <c r="AG358" s="91"/>
      <c r="AH358" s="101"/>
      <c r="AI358" s="45"/>
      <c r="AJ358" s="45"/>
      <c r="AK358" s="45"/>
      <c r="AL358" s="45"/>
      <c r="AM358" s="45"/>
      <c r="AN358" s="83"/>
      <c r="AO358" s="160"/>
      <c r="AP358" s="160"/>
      <c r="AQ358" s="94"/>
      <c r="AR358" s="45"/>
      <c r="AS358" s="102"/>
      <c r="AT358" s="102"/>
      <c r="AU358" s="95"/>
      <c r="AV358" s="95"/>
      <c r="AW358" s="159"/>
      <c r="AX358" s="159"/>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row>
    <row r="359" spans="1:83" ht="25.5" customHeight="1" x14ac:dyDescent="0.25">
      <c r="A359" s="45"/>
      <c r="B359" s="45"/>
      <c r="C359" s="45"/>
      <c r="D359" s="47"/>
      <c r="E359" s="158"/>
      <c r="F359" s="45"/>
      <c r="G359" s="130"/>
      <c r="H359" s="130"/>
      <c r="I359" s="83"/>
      <c r="J359" s="45"/>
      <c r="K359" s="130"/>
      <c r="L359" s="95"/>
      <c r="M359" s="95"/>
      <c r="N359" s="95"/>
      <c r="O359" s="103"/>
      <c r="P359" s="104"/>
      <c r="Q359" s="83"/>
      <c r="R359" s="83"/>
      <c r="S359" s="83"/>
      <c r="T359" s="83"/>
      <c r="U359" s="83"/>
      <c r="V359" s="103"/>
      <c r="W359" s="103"/>
      <c r="X359" s="103"/>
      <c r="Y359" s="102"/>
      <c r="Z359" s="102"/>
      <c r="AA359" s="90"/>
      <c r="AB359" s="100"/>
      <c r="AC359" s="90"/>
      <c r="AD359" s="100"/>
      <c r="AE359" s="100"/>
      <c r="AF359" s="91"/>
      <c r="AG359" s="91"/>
      <c r="AH359" s="101"/>
      <c r="AI359" s="45"/>
      <c r="AJ359" s="45"/>
      <c r="AK359" s="45"/>
      <c r="AL359" s="45"/>
      <c r="AM359" s="45"/>
      <c r="AN359" s="83"/>
      <c r="AO359" s="160"/>
      <c r="AP359" s="160"/>
      <c r="AQ359" s="94"/>
      <c r="AR359" s="45"/>
      <c r="AS359" s="102"/>
      <c r="AT359" s="102"/>
      <c r="AU359" s="95"/>
      <c r="AV359" s="95"/>
      <c r="AW359" s="159"/>
      <c r="AX359" s="159"/>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row>
    <row r="360" spans="1:83" ht="25.5" customHeight="1" x14ac:dyDescent="0.25">
      <c r="A360" s="45"/>
      <c r="B360" s="45"/>
      <c r="C360" s="45"/>
      <c r="D360" s="47"/>
      <c r="E360" s="158"/>
      <c r="F360" s="45"/>
      <c r="G360" s="130"/>
      <c r="H360" s="130"/>
      <c r="I360" s="83"/>
      <c r="J360" s="45"/>
      <c r="K360" s="130"/>
      <c r="L360" s="95"/>
      <c r="M360" s="95"/>
      <c r="N360" s="95"/>
      <c r="O360" s="103"/>
      <c r="P360" s="104"/>
      <c r="Q360" s="83"/>
      <c r="R360" s="83"/>
      <c r="S360" s="83"/>
      <c r="T360" s="83"/>
      <c r="U360" s="83"/>
      <c r="V360" s="103"/>
      <c r="W360" s="103"/>
      <c r="X360" s="103"/>
      <c r="Y360" s="102"/>
      <c r="Z360" s="102"/>
      <c r="AA360" s="90"/>
      <c r="AB360" s="100"/>
      <c r="AC360" s="90"/>
      <c r="AD360" s="100"/>
      <c r="AE360" s="100"/>
      <c r="AF360" s="91"/>
      <c r="AG360" s="91"/>
      <c r="AH360" s="101"/>
      <c r="AI360" s="45"/>
      <c r="AJ360" s="45"/>
      <c r="AK360" s="45"/>
      <c r="AL360" s="45"/>
      <c r="AM360" s="45"/>
      <c r="AN360" s="83"/>
      <c r="AO360" s="160"/>
      <c r="AP360" s="160"/>
      <c r="AQ360" s="94"/>
      <c r="AR360" s="45"/>
      <c r="AS360" s="102"/>
      <c r="AT360" s="102"/>
      <c r="AU360" s="95"/>
      <c r="AV360" s="95"/>
      <c r="AW360" s="159"/>
      <c r="AX360" s="159"/>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row>
    <row r="361" spans="1:83" ht="25.5" customHeight="1" x14ac:dyDescent="0.25">
      <c r="A361" s="45"/>
      <c r="B361" s="45"/>
      <c r="C361" s="45"/>
      <c r="D361" s="47"/>
      <c r="E361" s="158"/>
      <c r="F361" s="45"/>
      <c r="G361" s="130"/>
      <c r="H361" s="130"/>
      <c r="I361" s="83"/>
      <c r="J361" s="45"/>
      <c r="K361" s="130"/>
      <c r="L361" s="95"/>
      <c r="M361" s="95"/>
      <c r="N361" s="95"/>
      <c r="O361" s="103"/>
      <c r="P361" s="104"/>
      <c r="Q361" s="83"/>
      <c r="R361" s="83"/>
      <c r="S361" s="83"/>
      <c r="T361" s="83"/>
      <c r="U361" s="83"/>
      <c r="V361" s="103"/>
      <c r="W361" s="103"/>
      <c r="X361" s="103"/>
      <c r="Y361" s="102"/>
      <c r="Z361" s="102"/>
      <c r="AA361" s="90"/>
      <c r="AB361" s="100"/>
      <c r="AC361" s="90"/>
      <c r="AD361" s="100"/>
      <c r="AE361" s="100"/>
      <c r="AF361" s="91"/>
      <c r="AG361" s="91"/>
      <c r="AH361" s="101"/>
      <c r="AI361" s="45"/>
      <c r="AJ361" s="45"/>
      <c r="AK361" s="45"/>
      <c r="AL361" s="45"/>
      <c r="AM361" s="45"/>
      <c r="AN361" s="83"/>
      <c r="AO361" s="160"/>
      <c r="AP361" s="160"/>
      <c r="AQ361" s="94"/>
      <c r="AR361" s="45"/>
      <c r="AS361" s="102"/>
      <c r="AT361" s="102"/>
      <c r="AU361" s="95"/>
      <c r="AV361" s="95"/>
      <c r="AW361" s="159"/>
      <c r="AX361" s="159"/>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row>
    <row r="362" spans="1:83" ht="25.5" customHeight="1" x14ac:dyDescent="0.25">
      <c r="A362" s="45"/>
      <c r="B362" s="45"/>
      <c r="C362" s="45"/>
      <c r="D362" s="47"/>
      <c r="E362" s="158"/>
      <c r="F362" s="45"/>
      <c r="G362" s="130"/>
      <c r="H362" s="130"/>
      <c r="I362" s="83"/>
      <c r="J362" s="45"/>
      <c r="K362" s="130"/>
      <c r="L362" s="95"/>
      <c r="M362" s="95"/>
      <c r="N362" s="95"/>
      <c r="O362" s="103"/>
      <c r="P362" s="104"/>
      <c r="Q362" s="83"/>
      <c r="R362" s="83"/>
      <c r="S362" s="83"/>
      <c r="T362" s="83"/>
      <c r="U362" s="83"/>
      <c r="V362" s="103"/>
      <c r="W362" s="103"/>
      <c r="X362" s="103"/>
      <c r="Y362" s="102"/>
      <c r="Z362" s="102"/>
      <c r="AA362" s="90"/>
      <c r="AB362" s="100"/>
      <c r="AC362" s="90"/>
      <c r="AD362" s="100"/>
      <c r="AE362" s="100"/>
      <c r="AF362" s="91"/>
      <c r="AG362" s="91"/>
      <c r="AH362" s="101"/>
      <c r="AI362" s="45"/>
      <c r="AJ362" s="45"/>
      <c r="AK362" s="45"/>
      <c r="AL362" s="45"/>
      <c r="AM362" s="45"/>
      <c r="AN362" s="83"/>
      <c r="AO362" s="160"/>
      <c r="AP362" s="160"/>
      <c r="AQ362" s="94"/>
      <c r="AR362" s="45"/>
      <c r="AS362" s="102"/>
      <c r="AT362" s="102"/>
      <c r="AU362" s="95"/>
      <c r="AV362" s="95"/>
      <c r="AW362" s="159"/>
      <c r="AX362" s="159"/>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row>
    <row r="363" spans="1:83" ht="25.5" customHeight="1" x14ac:dyDescent="0.25">
      <c r="A363" s="45"/>
      <c r="B363" s="45"/>
      <c r="C363" s="45"/>
      <c r="D363" s="47"/>
      <c r="E363" s="158"/>
      <c r="F363" s="45"/>
      <c r="G363" s="130"/>
      <c r="H363" s="130"/>
      <c r="I363" s="83"/>
      <c r="J363" s="45"/>
      <c r="K363" s="130"/>
      <c r="L363" s="95"/>
      <c r="M363" s="95"/>
      <c r="N363" s="95"/>
      <c r="O363" s="103"/>
      <c r="P363" s="104"/>
      <c r="Q363" s="83"/>
      <c r="R363" s="83"/>
      <c r="S363" s="83"/>
      <c r="T363" s="83"/>
      <c r="U363" s="83"/>
      <c r="V363" s="103"/>
      <c r="W363" s="103"/>
      <c r="X363" s="103"/>
      <c r="Y363" s="102"/>
      <c r="Z363" s="102"/>
      <c r="AA363" s="90"/>
      <c r="AB363" s="100"/>
      <c r="AC363" s="90"/>
      <c r="AD363" s="100"/>
      <c r="AE363" s="100"/>
      <c r="AF363" s="91"/>
      <c r="AG363" s="91"/>
      <c r="AH363" s="101"/>
      <c r="AI363" s="45"/>
      <c r="AJ363" s="45"/>
      <c r="AK363" s="45"/>
      <c r="AL363" s="45"/>
      <c r="AM363" s="45"/>
      <c r="AN363" s="83"/>
      <c r="AO363" s="160"/>
      <c r="AP363" s="160"/>
      <c r="AQ363" s="94"/>
      <c r="AR363" s="45"/>
      <c r="AS363" s="102"/>
      <c r="AT363" s="102"/>
      <c r="AU363" s="95"/>
      <c r="AV363" s="95"/>
      <c r="AW363" s="159"/>
      <c r="AX363" s="159"/>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row>
    <row r="364" spans="1:83" ht="25.5" customHeight="1" x14ac:dyDescent="0.25">
      <c r="A364" s="45"/>
      <c r="B364" s="45"/>
      <c r="C364" s="45"/>
      <c r="D364" s="47"/>
      <c r="E364" s="158"/>
      <c r="F364" s="45"/>
      <c r="G364" s="130"/>
      <c r="H364" s="130"/>
      <c r="I364" s="83"/>
      <c r="J364" s="45"/>
      <c r="K364" s="130"/>
      <c r="L364" s="95"/>
      <c r="M364" s="95"/>
      <c r="N364" s="95"/>
      <c r="O364" s="103"/>
      <c r="P364" s="104"/>
      <c r="Q364" s="83"/>
      <c r="R364" s="83"/>
      <c r="S364" s="83"/>
      <c r="T364" s="83"/>
      <c r="U364" s="83"/>
      <c r="V364" s="103"/>
      <c r="W364" s="103"/>
      <c r="X364" s="103"/>
      <c r="Y364" s="102"/>
      <c r="Z364" s="102"/>
      <c r="AA364" s="90"/>
      <c r="AB364" s="100"/>
      <c r="AC364" s="90"/>
      <c r="AD364" s="100"/>
      <c r="AE364" s="100"/>
      <c r="AF364" s="91"/>
      <c r="AG364" s="91"/>
      <c r="AH364" s="101"/>
      <c r="AI364" s="45"/>
      <c r="AJ364" s="45"/>
      <c r="AK364" s="45"/>
      <c r="AL364" s="45"/>
      <c r="AM364" s="45"/>
      <c r="AN364" s="83"/>
      <c r="AO364" s="160"/>
      <c r="AP364" s="160"/>
      <c r="AQ364" s="94"/>
      <c r="AR364" s="45"/>
      <c r="AS364" s="102"/>
      <c r="AT364" s="102"/>
      <c r="AU364" s="95"/>
      <c r="AV364" s="95"/>
      <c r="AW364" s="159"/>
      <c r="AX364" s="159"/>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row>
    <row r="365" spans="1:83" ht="25.5" customHeight="1" x14ac:dyDescent="0.25">
      <c r="A365" s="45"/>
      <c r="B365" s="45"/>
      <c r="C365" s="45"/>
      <c r="D365" s="47"/>
      <c r="E365" s="158"/>
      <c r="F365" s="45"/>
      <c r="G365" s="130"/>
      <c r="H365" s="130"/>
      <c r="I365" s="83"/>
      <c r="J365" s="45"/>
      <c r="K365" s="130"/>
      <c r="L365" s="95"/>
      <c r="M365" s="95"/>
      <c r="N365" s="95"/>
      <c r="O365" s="103"/>
      <c r="P365" s="104"/>
      <c r="Q365" s="83"/>
      <c r="R365" s="83"/>
      <c r="S365" s="83"/>
      <c r="T365" s="83"/>
      <c r="U365" s="83"/>
      <c r="V365" s="103"/>
      <c r="W365" s="103"/>
      <c r="X365" s="103"/>
      <c r="Y365" s="102"/>
      <c r="Z365" s="102"/>
      <c r="AA365" s="90"/>
      <c r="AB365" s="100"/>
      <c r="AC365" s="90"/>
      <c r="AD365" s="100"/>
      <c r="AE365" s="100"/>
      <c r="AF365" s="91"/>
      <c r="AG365" s="91"/>
      <c r="AH365" s="101"/>
      <c r="AI365" s="45"/>
      <c r="AJ365" s="45"/>
      <c r="AK365" s="45"/>
      <c r="AL365" s="45"/>
      <c r="AM365" s="45"/>
      <c r="AN365" s="83"/>
      <c r="AO365" s="160"/>
      <c r="AP365" s="160"/>
      <c r="AQ365" s="94"/>
      <c r="AR365" s="45"/>
      <c r="AS365" s="102"/>
      <c r="AT365" s="102"/>
      <c r="AU365" s="95"/>
      <c r="AV365" s="95"/>
      <c r="AW365" s="159"/>
      <c r="AX365" s="159"/>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row>
    <row r="366" spans="1:83" ht="25.5" customHeight="1" x14ac:dyDescent="0.25">
      <c r="A366" s="45"/>
      <c r="B366" s="45"/>
      <c r="C366" s="45"/>
      <c r="D366" s="47"/>
      <c r="E366" s="158"/>
      <c r="F366" s="45"/>
      <c r="G366" s="130"/>
      <c r="H366" s="130"/>
      <c r="I366" s="83"/>
      <c r="J366" s="45"/>
      <c r="K366" s="130"/>
      <c r="L366" s="95"/>
      <c r="M366" s="95"/>
      <c r="N366" s="95"/>
      <c r="O366" s="103"/>
      <c r="P366" s="104"/>
      <c r="Q366" s="83"/>
      <c r="R366" s="83"/>
      <c r="S366" s="83"/>
      <c r="T366" s="83"/>
      <c r="U366" s="83"/>
      <c r="V366" s="103"/>
      <c r="W366" s="103"/>
      <c r="X366" s="103"/>
      <c r="Y366" s="102"/>
      <c r="Z366" s="102"/>
      <c r="AA366" s="90"/>
      <c r="AB366" s="100"/>
      <c r="AC366" s="90"/>
      <c r="AD366" s="100"/>
      <c r="AE366" s="100"/>
      <c r="AF366" s="91"/>
      <c r="AG366" s="91"/>
      <c r="AH366" s="101"/>
      <c r="AI366" s="45"/>
      <c r="AJ366" s="45"/>
      <c r="AK366" s="45"/>
      <c r="AL366" s="45"/>
      <c r="AM366" s="45"/>
      <c r="AN366" s="83"/>
      <c r="AO366" s="160"/>
      <c r="AP366" s="160"/>
      <c r="AQ366" s="94"/>
      <c r="AR366" s="45"/>
      <c r="AS366" s="102"/>
      <c r="AT366" s="102"/>
      <c r="AU366" s="95"/>
      <c r="AV366" s="95"/>
      <c r="AW366" s="159"/>
      <c r="AX366" s="159"/>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row>
    <row r="367" spans="1:83" ht="25.5" customHeight="1" x14ac:dyDescent="0.25">
      <c r="A367" s="45"/>
      <c r="B367" s="45"/>
      <c r="C367" s="45"/>
      <c r="D367" s="47"/>
      <c r="E367" s="158"/>
      <c r="F367" s="45"/>
      <c r="G367" s="130"/>
      <c r="H367" s="130"/>
      <c r="I367" s="83"/>
      <c r="J367" s="45"/>
      <c r="K367" s="130"/>
      <c r="L367" s="95"/>
      <c r="M367" s="95"/>
      <c r="N367" s="95"/>
      <c r="O367" s="103"/>
      <c r="P367" s="104"/>
      <c r="Q367" s="83"/>
      <c r="R367" s="83"/>
      <c r="S367" s="83"/>
      <c r="T367" s="83"/>
      <c r="U367" s="83"/>
      <c r="V367" s="103"/>
      <c r="W367" s="103"/>
      <c r="X367" s="103"/>
      <c r="Y367" s="102"/>
      <c r="Z367" s="102"/>
      <c r="AA367" s="90"/>
      <c r="AB367" s="100"/>
      <c r="AC367" s="90"/>
      <c r="AD367" s="100"/>
      <c r="AE367" s="100"/>
      <c r="AF367" s="91"/>
      <c r="AG367" s="91"/>
      <c r="AH367" s="101"/>
      <c r="AI367" s="45"/>
      <c r="AJ367" s="45"/>
      <c r="AK367" s="45"/>
      <c r="AL367" s="45"/>
      <c r="AM367" s="45"/>
      <c r="AN367" s="83"/>
      <c r="AO367" s="160"/>
      <c r="AP367" s="160"/>
      <c r="AQ367" s="94"/>
      <c r="AR367" s="45"/>
      <c r="AS367" s="102"/>
      <c r="AT367" s="102"/>
      <c r="AU367" s="95"/>
      <c r="AV367" s="95"/>
      <c r="AW367" s="159"/>
      <c r="AX367" s="159"/>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row>
    <row r="368" spans="1:83" ht="25.5" customHeight="1" x14ac:dyDescent="0.25">
      <c r="A368" s="45"/>
      <c r="B368" s="45"/>
      <c r="C368" s="45"/>
      <c r="D368" s="47"/>
      <c r="E368" s="158"/>
      <c r="F368" s="45"/>
      <c r="G368" s="130"/>
      <c r="H368" s="130"/>
      <c r="I368" s="83"/>
      <c r="J368" s="45"/>
      <c r="K368" s="130"/>
      <c r="L368" s="95"/>
      <c r="M368" s="95"/>
      <c r="N368" s="95"/>
      <c r="O368" s="103"/>
      <c r="P368" s="104"/>
      <c r="Q368" s="83"/>
      <c r="R368" s="83"/>
      <c r="S368" s="83"/>
      <c r="T368" s="83"/>
      <c r="U368" s="83"/>
      <c r="V368" s="103"/>
      <c r="W368" s="103"/>
      <c r="X368" s="103"/>
      <c r="Y368" s="102"/>
      <c r="Z368" s="102"/>
      <c r="AA368" s="90"/>
      <c r="AB368" s="100"/>
      <c r="AC368" s="90"/>
      <c r="AD368" s="100"/>
      <c r="AE368" s="100"/>
      <c r="AF368" s="91"/>
      <c r="AG368" s="91"/>
      <c r="AH368" s="101"/>
      <c r="AI368" s="45"/>
      <c r="AJ368" s="45"/>
      <c r="AK368" s="45"/>
      <c r="AL368" s="45"/>
      <c r="AM368" s="45"/>
      <c r="AN368" s="83"/>
      <c r="AO368" s="160"/>
      <c r="AP368" s="160"/>
      <c r="AQ368" s="94"/>
      <c r="AR368" s="45"/>
      <c r="AS368" s="102"/>
      <c r="AT368" s="102"/>
      <c r="AU368" s="95"/>
      <c r="AV368" s="95"/>
      <c r="AW368" s="159"/>
      <c r="AX368" s="159"/>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row>
    <row r="369" spans="1:83" ht="25.5" customHeight="1" x14ac:dyDescent="0.25">
      <c r="A369" s="45"/>
      <c r="B369" s="45"/>
      <c r="C369" s="45"/>
      <c r="D369" s="47"/>
      <c r="E369" s="158"/>
      <c r="F369" s="45"/>
      <c r="G369" s="130"/>
      <c r="H369" s="130"/>
      <c r="I369" s="83"/>
      <c r="J369" s="45"/>
      <c r="K369" s="130"/>
      <c r="L369" s="95"/>
      <c r="M369" s="95"/>
      <c r="N369" s="95"/>
      <c r="O369" s="103"/>
      <c r="P369" s="104"/>
      <c r="Q369" s="83"/>
      <c r="R369" s="83"/>
      <c r="S369" s="83"/>
      <c r="T369" s="83"/>
      <c r="U369" s="83"/>
      <c r="V369" s="103"/>
      <c r="W369" s="103"/>
      <c r="X369" s="103"/>
      <c r="Y369" s="102"/>
      <c r="Z369" s="102"/>
      <c r="AA369" s="90"/>
      <c r="AB369" s="100"/>
      <c r="AC369" s="90"/>
      <c r="AD369" s="100"/>
      <c r="AE369" s="100"/>
      <c r="AF369" s="91"/>
      <c r="AG369" s="91"/>
      <c r="AH369" s="101"/>
      <c r="AI369" s="45"/>
      <c r="AJ369" s="45"/>
      <c r="AK369" s="45"/>
      <c r="AL369" s="45"/>
      <c r="AM369" s="45"/>
      <c r="AN369" s="83"/>
      <c r="AO369" s="160"/>
      <c r="AP369" s="160"/>
      <c r="AQ369" s="94"/>
      <c r="AR369" s="45"/>
      <c r="AS369" s="102"/>
      <c r="AT369" s="102"/>
      <c r="AU369" s="95"/>
      <c r="AV369" s="95"/>
      <c r="AW369" s="159"/>
      <c r="AX369" s="159"/>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row>
    <row r="370" spans="1:83" ht="25.5" customHeight="1" x14ac:dyDescent="0.25">
      <c r="A370" s="45"/>
      <c r="B370" s="45"/>
      <c r="C370" s="45"/>
      <c r="D370" s="47"/>
      <c r="E370" s="158"/>
      <c r="F370" s="45"/>
      <c r="G370" s="130"/>
      <c r="H370" s="130"/>
      <c r="I370" s="83"/>
      <c r="J370" s="45"/>
      <c r="K370" s="130"/>
      <c r="L370" s="95"/>
      <c r="M370" s="95"/>
      <c r="N370" s="95"/>
      <c r="O370" s="103"/>
      <c r="P370" s="104"/>
      <c r="Q370" s="83"/>
      <c r="R370" s="83"/>
      <c r="S370" s="83"/>
      <c r="T370" s="83"/>
      <c r="U370" s="83"/>
      <c r="V370" s="103"/>
      <c r="W370" s="103"/>
      <c r="X370" s="103"/>
      <c r="Y370" s="102"/>
      <c r="Z370" s="102"/>
      <c r="AA370" s="90"/>
      <c r="AB370" s="100"/>
      <c r="AC370" s="90"/>
      <c r="AD370" s="100"/>
      <c r="AE370" s="100"/>
      <c r="AF370" s="91"/>
      <c r="AG370" s="91"/>
      <c r="AH370" s="101"/>
      <c r="AI370" s="45"/>
      <c r="AJ370" s="45"/>
      <c r="AK370" s="45"/>
      <c r="AL370" s="45"/>
      <c r="AM370" s="45"/>
      <c r="AN370" s="83"/>
      <c r="AO370" s="160"/>
      <c r="AP370" s="160"/>
      <c r="AQ370" s="94"/>
      <c r="AR370" s="45"/>
      <c r="AS370" s="102"/>
      <c r="AT370" s="102"/>
      <c r="AU370" s="95"/>
      <c r="AV370" s="95"/>
      <c r="AW370" s="159"/>
      <c r="AX370" s="159"/>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row>
    <row r="371" spans="1:83" ht="25.5" customHeight="1" x14ac:dyDescent="0.25">
      <c r="A371" s="45"/>
      <c r="B371" s="45"/>
      <c r="C371" s="45"/>
      <c r="D371" s="47"/>
      <c r="E371" s="158"/>
      <c r="F371" s="45"/>
      <c r="G371" s="130"/>
      <c r="H371" s="130"/>
      <c r="I371" s="83"/>
      <c r="J371" s="45"/>
      <c r="K371" s="130"/>
      <c r="L371" s="95"/>
      <c r="M371" s="95"/>
      <c r="N371" s="95"/>
      <c r="O371" s="103"/>
      <c r="P371" s="104"/>
      <c r="Q371" s="83"/>
      <c r="R371" s="83"/>
      <c r="S371" s="83"/>
      <c r="T371" s="83"/>
      <c r="U371" s="83"/>
      <c r="V371" s="103"/>
      <c r="W371" s="103"/>
      <c r="X371" s="103"/>
      <c r="Y371" s="102"/>
      <c r="Z371" s="102"/>
      <c r="AA371" s="90"/>
      <c r="AB371" s="100"/>
      <c r="AC371" s="90"/>
      <c r="AD371" s="100"/>
      <c r="AE371" s="100"/>
      <c r="AF371" s="91"/>
      <c r="AG371" s="91"/>
      <c r="AH371" s="101"/>
      <c r="AI371" s="45"/>
      <c r="AJ371" s="45"/>
      <c r="AK371" s="45"/>
      <c r="AL371" s="45"/>
      <c r="AM371" s="45"/>
      <c r="AN371" s="83"/>
      <c r="AO371" s="160"/>
      <c r="AP371" s="160"/>
      <c r="AQ371" s="94"/>
      <c r="AR371" s="45"/>
      <c r="AS371" s="102"/>
      <c r="AT371" s="102"/>
      <c r="AU371" s="95"/>
      <c r="AV371" s="95"/>
      <c r="AW371" s="159"/>
      <c r="AX371" s="159"/>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row>
    <row r="372" spans="1:83" ht="25.5" customHeight="1" x14ac:dyDescent="0.25">
      <c r="A372" s="45"/>
      <c r="B372" s="45"/>
      <c r="C372" s="45"/>
      <c r="D372" s="47"/>
      <c r="E372" s="158"/>
      <c r="F372" s="45"/>
      <c r="G372" s="130"/>
      <c r="H372" s="130"/>
      <c r="I372" s="83"/>
      <c r="J372" s="45"/>
      <c r="K372" s="130"/>
      <c r="L372" s="95"/>
      <c r="M372" s="95"/>
      <c r="N372" s="95"/>
      <c r="O372" s="103"/>
      <c r="P372" s="104"/>
      <c r="Q372" s="83"/>
      <c r="R372" s="83"/>
      <c r="S372" s="83"/>
      <c r="T372" s="83"/>
      <c r="U372" s="83"/>
      <c r="V372" s="103"/>
      <c r="W372" s="103"/>
      <c r="X372" s="103"/>
      <c r="Y372" s="102"/>
      <c r="Z372" s="102"/>
      <c r="AA372" s="90"/>
      <c r="AB372" s="100"/>
      <c r="AC372" s="90"/>
      <c r="AD372" s="100"/>
      <c r="AE372" s="100"/>
      <c r="AF372" s="91"/>
      <c r="AG372" s="91"/>
      <c r="AH372" s="101"/>
      <c r="AI372" s="45"/>
      <c r="AJ372" s="45"/>
      <c r="AK372" s="45"/>
      <c r="AL372" s="45"/>
      <c r="AM372" s="45"/>
      <c r="AN372" s="83"/>
      <c r="AO372" s="160"/>
      <c r="AP372" s="160"/>
      <c r="AQ372" s="94"/>
      <c r="AR372" s="45"/>
      <c r="AS372" s="102"/>
      <c r="AT372" s="102"/>
      <c r="AU372" s="95"/>
      <c r="AV372" s="95"/>
      <c r="AW372" s="159"/>
      <c r="AX372" s="159"/>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row>
    <row r="373" spans="1:83" ht="25.5" customHeight="1" x14ac:dyDescent="0.25">
      <c r="A373" s="45"/>
      <c r="B373" s="45"/>
      <c r="C373" s="45"/>
      <c r="D373" s="47"/>
      <c r="E373" s="158"/>
      <c r="F373" s="45"/>
      <c r="G373" s="130"/>
      <c r="H373" s="130"/>
      <c r="I373" s="83"/>
      <c r="J373" s="45"/>
      <c r="K373" s="130"/>
      <c r="L373" s="95"/>
      <c r="M373" s="95"/>
      <c r="N373" s="95"/>
      <c r="O373" s="103"/>
      <c r="P373" s="104"/>
      <c r="Q373" s="83"/>
      <c r="R373" s="83"/>
      <c r="S373" s="83"/>
      <c r="T373" s="83"/>
      <c r="U373" s="83"/>
      <c r="V373" s="103"/>
      <c r="W373" s="103"/>
      <c r="X373" s="103"/>
      <c r="Y373" s="102"/>
      <c r="Z373" s="102"/>
      <c r="AA373" s="90"/>
      <c r="AB373" s="100"/>
      <c r="AC373" s="90"/>
      <c r="AD373" s="100"/>
      <c r="AE373" s="100"/>
      <c r="AF373" s="91"/>
      <c r="AG373" s="91"/>
      <c r="AH373" s="101"/>
      <c r="AI373" s="45"/>
      <c r="AJ373" s="45"/>
      <c r="AK373" s="45"/>
      <c r="AL373" s="45"/>
      <c r="AM373" s="45"/>
      <c r="AN373" s="83"/>
      <c r="AO373" s="160"/>
      <c r="AP373" s="160"/>
      <c r="AQ373" s="94"/>
      <c r="AR373" s="45"/>
      <c r="AS373" s="102"/>
      <c r="AT373" s="102"/>
      <c r="AU373" s="95"/>
      <c r="AV373" s="95"/>
      <c r="AW373" s="159"/>
      <c r="AX373" s="159"/>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row>
    <row r="374" spans="1:83" ht="25.5" customHeight="1" x14ac:dyDescent="0.25">
      <c r="A374" s="45"/>
      <c r="B374" s="45"/>
      <c r="C374" s="45"/>
      <c r="D374" s="47"/>
      <c r="E374" s="158"/>
      <c r="F374" s="45"/>
      <c r="G374" s="130"/>
      <c r="H374" s="130"/>
      <c r="I374" s="83"/>
      <c r="J374" s="45"/>
      <c r="K374" s="130"/>
      <c r="L374" s="95"/>
      <c r="M374" s="95"/>
      <c r="N374" s="95"/>
      <c r="O374" s="103"/>
      <c r="P374" s="104"/>
      <c r="Q374" s="83"/>
      <c r="R374" s="83"/>
      <c r="S374" s="83"/>
      <c r="T374" s="83"/>
      <c r="U374" s="83"/>
      <c r="V374" s="103"/>
      <c r="W374" s="103"/>
      <c r="X374" s="103"/>
      <c r="Y374" s="102"/>
      <c r="Z374" s="102"/>
      <c r="AA374" s="90"/>
      <c r="AB374" s="100"/>
      <c r="AC374" s="90"/>
      <c r="AD374" s="100"/>
      <c r="AE374" s="100"/>
      <c r="AF374" s="91"/>
      <c r="AG374" s="91"/>
      <c r="AH374" s="101"/>
      <c r="AI374" s="45"/>
      <c r="AJ374" s="45"/>
      <c r="AK374" s="45"/>
      <c r="AL374" s="45"/>
      <c r="AM374" s="45"/>
      <c r="AN374" s="83"/>
      <c r="AO374" s="160"/>
      <c r="AP374" s="160"/>
      <c r="AQ374" s="94"/>
      <c r="AR374" s="45"/>
      <c r="AS374" s="102"/>
      <c r="AT374" s="102"/>
      <c r="AU374" s="95"/>
      <c r="AV374" s="95"/>
      <c r="AW374" s="159"/>
      <c r="AX374" s="159"/>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row>
    <row r="375" spans="1:83" ht="25.5" customHeight="1" x14ac:dyDescent="0.25">
      <c r="A375" s="45"/>
      <c r="B375" s="45"/>
      <c r="C375" s="45"/>
      <c r="D375" s="47"/>
      <c r="E375" s="158"/>
      <c r="F375" s="45"/>
      <c r="G375" s="130"/>
      <c r="H375" s="130"/>
      <c r="I375" s="83"/>
      <c r="J375" s="45"/>
      <c r="K375" s="130"/>
      <c r="L375" s="95"/>
      <c r="M375" s="95"/>
      <c r="N375" s="95"/>
      <c r="O375" s="103"/>
      <c r="P375" s="104"/>
      <c r="Q375" s="83"/>
      <c r="R375" s="83"/>
      <c r="S375" s="83"/>
      <c r="T375" s="83"/>
      <c r="U375" s="83"/>
      <c r="V375" s="103"/>
      <c r="W375" s="103"/>
      <c r="X375" s="103"/>
      <c r="Y375" s="102"/>
      <c r="Z375" s="102"/>
      <c r="AA375" s="90"/>
      <c r="AB375" s="100"/>
      <c r="AC375" s="90"/>
      <c r="AD375" s="100"/>
      <c r="AE375" s="100"/>
      <c r="AF375" s="91"/>
      <c r="AG375" s="91"/>
      <c r="AH375" s="101"/>
      <c r="AI375" s="45"/>
      <c r="AJ375" s="45"/>
      <c r="AK375" s="45"/>
      <c r="AL375" s="45"/>
      <c r="AM375" s="45"/>
      <c r="AN375" s="83"/>
      <c r="AO375" s="160"/>
      <c r="AP375" s="160"/>
      <c r="AQ375" s="94"/>
      <c r="AR375" s="45"/>
      <c r="AS375" s="102"/>
      <c r="AT375" s="102"/>
      <c r="AU375" s="95"/>
      <c r="AV375" s="95"/>
      <c r="AW375" s="159"/>
      <c r="AX375" s="159"/>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row>
    <row r="376" spans="1:83" ht="25.5" customHeight="1" x14ac:dyDescent="0.25">
      <c r="A376" s="45"/>
      <c r="B376" s="45"/>
      <c r="C376" s="45"/>
      <c r="D376" s="47"/>
      <c r="E376" s="158"/>
      <c r="F376" s="45"/>
      <c r="G376" s="130"/>
      <c r="H376" s="130"/>
      <c r="I376" s="83"/>
      <c r="J376" s="45"/>
      <c r="K376" s="130"/>
      <c r="L376" s="95"/>
      <c r="M376" s="95"/>
      <c r="N376" s="95"/>
      <c r="O376" s="103"/>
      <c r="P376" s="104"/>
      <c r="Q376" s="83"/>
      <c r="R376" s="83"/>
      <c r="S376" s="83"/>
      <c r="T376" s="83"/>
      <c r="U376" s="83"/>
      <c r="V376" s="103"/>
      <c r="W376" s="103"/>
      <c r="X376" s="103"/>
      <c r="Y376" s="102"/>
      <c r="Z376" s="102"/>
      <c r="AA376" s="90"/>
      <c r="AB376" s="100"/>
      <c r="AC376" s="90"/>
      <c r="AD376" s="100"/>
      <c r="AE376" s="100"/>
      <c r="AF376" s="91"/>
      <c r="AG376" s="91"/>
      <c r="AH376" s="101"/>
      <c r="AI376" s="45"/>
      <c r="AJ376" s="45"/>
      <c r="AK376" s="45"/>
      <c r="AL376" s="45"/>
      <c r="AM376" s="45"/>
      <c r="AN376" s="83"/>
      <c r="AO376" s="160"/>
      <c r="AP376" s="160"/>
      <c r="AQ376" s="94"/>
      <c r="AR376" s="45"/>
      <c r="AS376" s="102"/>
      <c r="AT376" s="102"/>
      <c r="AU376" s="95"/>
      <c r="AV376" s="95"/>
      <c r="AW376" s="159"/>
      <c r="AX376" s="159"/>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row>
    <row r="377" spans="1:83" ht="25.5" customHeight="1" x14ac:dyDescent="0.25">
      <c r="A377" s="45"/>
      <c r="B377" s="45"/>
      <c r="C377" s="45"/>
      <c r="D377" s="47"/>
      <c r="E377" s="158"/>
      <c r="F377" s="45"/>
      <c r="G377" s="130"/>
      <c r="H377" s="130"/>
      <c r="I377" s="83"/>
      <c r="J377" s="45"/>
      <c r="K377" s="130"/>
      <c r="L377" s="95"/>
      <c r="M377" s="95"/>
      <c r="N377" s="95"/>
      <c r="O377" s="103"/>
      <c r="P377" s="104"/>
      <c r="Q377" s="83"/>
      <c r="R377" s="83"/>
      <c r="S377" s="83"/>
      <c r="T377" s="83"/>
      <c r="U377" s="83"/>
      <c r="V377" s="103"/>
      <c r="W377" s="103"/>
      <c r="X377" s="103"/>
      <c r="Y377" s="102"/>
      <c r="Z377" s="102"/>
      <c r="AA377" s="90"/>
      <c r="AB377" s="100"/>
      <c r="AC377" s="90"/>
      <c r="AD377" s="100"/>
      <c r="AE377" s="100"/>
      <c r="AF377" s="91"/>
      <c r="AG377" s="91"/>
      <c r="AH377" s="101"/>
      <c r="AI377" s="45"/>
      <c r="AJ377" s="45"/>
      <c r="AK377" s="45"/>
      <c r="AL377" s="45"/>
      <c r="AM377" s="45"/>
      <c r="AN377" s="83"/>
      <c r="AO377" s="160"/>
      <c r="AP377" s="160"/>
      <c r="AQ377" s="94"/>
      <c r="AR377" s="45"/>
      <c r="AS377" s="102"/>
      <c r="AT377" s="102"/>
      <c r="AU377" s="95"/>
      <c r="AV377" s="95"/>
      <c r="AW377" s="159"/>
      <c r="AX377" s="159"/>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row>
    <row r="378" spans="1:83" ht="25.5" customHeight="1" x14ac:dyDescent="0.25">
      <c r="A378" s="45"/>
      <c r="B378" s="45"/>
      <c r="C378" s="45"/>
      <c r="D378" s="47"/>
      <c r="E378" s="158"/>
      <c r="F378" s="45"/>
      <c r="G378" s="130"/>
      <c r="H378" s="130"/>
      <c r="I378" s="83"/>
      <c r="J378" s="45"/>
      <c r="K378" s="130"/>
      <c r="L378" s="95"/>
      <c r="M378" s="95"/>
      <c r="N378" s="95"/>
      <c r="O378" s="103"/>
      <c r="P378" s="104"/>
      <c r="Q378" s="83"/>
      <c r="R378" s="83"/>
      <c r="S378" s="83"/>
      <c r="T378" s="83"/>
      <c r="U378" s="83"/>
      <c r="V378" s="103"/>
      <c r="W378" s="103"/>
      <c r="X378" s="103"/>
      <c r="Y378" s="102"/>
      <c r="Z378" s="102"/>
      <c r="AA378" s="90"/>
      <c r="AB378" s="100"/>
      <c r="AC378" s="90"/>
      <c r="AD378" s="100"/>
      <c r="AE378" s="100"/>
      <c r="AF378" s="91"/>
      <c r="AG378" s="91"/>
      <c r="AH378" s="101"/>
      <c r="AI378" s="45"/>
      <c r="AJ378" s="45"/>
      <c r="AK378" s="45"/>
      <c r="AL378" s="45"/>
      <c r="AM378" s="45"/>
      <c r="AN378" s="83"/>
      <c r="AO378" s="160"/>
      <c r="AP378" s="160"/>
      <c r="AQ378" s="94"/>
      <c r="AR378" s="45"/>
      <c r="AS378" s="102"/>
      <c r="AT378" s="102"/>
      <c r="AU378" s="95"/>
      <c r="AV378" s="95"/>
      <c r="AW378" s="159"/>
      <c r="AX378" s="159"/>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row>
    <row r="379" spans="1:83" ht="25.5" customHeight="1" x14ac:dyDescent="0.25">
      <c r="A379" s="45"/>
      <c r="B379" s="45"/>
      <c r="C379" s="45"/>
      <c r="D379" s="47"/>
      <c r="E379" s="158"/>
      <c r="F379" s="45"/>
      <c r="G379" s="130"/>
      <c r="H379" s="130"/>
      <c r="I379" s="83"/>
      <c r="J379" s="45"/>
      <c r="K379" s="130"/>
      <c r="L379" s="95"/>
      <c r="M379" s="95"/>
      <c r="N379" s="95"/>
      <c r="O379" s="103"/>
      <c r="P379" s="104"/>
      <c r="Q379" s="83"/>
      <c r="R379" s="83"/>
      <c r="S379" s="83"/>
      <c r="T379" s="83"/>
      <c r="U379" s="83"/>
      <c r="V379" s="103"/>
      <c r="W379" s="103"/>
      <c r="X379" s="103"/>
      <c r="Y379" s="102"/>
      <c r="Z379" s="102"/>
      <c r="AA379" s="90"/>
      <c r="AB379" s="100"/>
      <c r="AC379" s="90"/>
      <c r="AD379" s="100"/>
      <c r="AE379" s="100"/>
      <c r="AF379" s="91"/>
      <c r="AG379" s="91"/>
      <c r="AH379" s="101"/>
      <c r="AI379" s="45"/>
      <c r="AJ379" s="45"/>
      <c r="AK379" s="45"/>
      <c r="AL379" s="45"/>
      <c r="AM379" s="45"/>
      <c r="AN379" s="83"/>
      <c r="AO379" s="160"/>
      <c r="AP379" s="160"/>
      <c r="AQ379" s="94"/>
      <c r="AR379" s="45"/>
      <c r="AS379" s="102"/>
      <c r="AT379" s="102"/>
      <c r="AU379" s="95"/>
      <c r="AV379" s="95"/>
      <c r="AW379" s="159"/>
      <c r="AX379" s="159"/>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row>
    <row r="380" spans="1:83" ht="25.5" customHeight="1" x14ac:dyDescent="0.25">
      <c r="A380" s="45"/>
      <c r="B380" s="45"/>
      <c r="C380" s="45"/>
      <c r="D380" s="47"/>
      <c r="E380" s="158"/>
      <c r="F380" s="45"/>
      <c r="G380" s="130"/>
      <c r="H380" s="130"/>
      <c r="I380" s="83"/>
      <c r="J380" s="45"/>
      <c r="K380" s="130"/>
      <c r="L380" s="95"/>
      <c r="M380" s="95"/>
      <c r="N380" s="95"/>
      <c r="O380" s="103"/>
      <c r="P380" s="104"/>
      <c r="Q380" s="83"/>
      <c r="R380" s="83"/>
      <c r="S380" s="83"/>
      <c r="T380" s="83"/>
      <c r="U380" s="83"/>
      <c r="V380" s="103"/>
      <c r="W380" s="103"/>
      <c r="X380" s="103"/>
      <c r="Y380" s="102"/>
      <c r="Z380" s="102"/>
      <c r="AA380" s="90"/>
      <c r="AB380" s="100"/>
      <c r="AC380" s="90"/>
      <c r="AD380" s="100"/>
      <c r="AE380" s="100"/>
      <c r="AF380" s="91"/>
      <c r="AG380" s="91"/>
      <c r="AH380" s="101"/>
      <c r="AI380" s="45"/>
      <c r="AJ380" s="45"/>
      <c r="AK380" s="45"/>
      <c r="AL380" s="45"/>
      <c r="AM380" s="45"/>
      <c r="AN380" s="83"/>
      <c r="AO380" s="160"/>
      <c r="AP380" s="160"/>
      <c r="AQ380" s="94"/>
      <c r="AR380" s="45"/>
      <c r="AS380" s="102"/>
      <c r="AT380" s="102"/>
      <c r="AU380" s="95"/>
      <c r="AV380" s="95"/>
      <c r="AW380" s="159"/>
      <c r="AX380" s="159"/>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row>
    <row r="381" spans="1:83" ht="25.5" customHeight="1" x14ac:dyDescent="0.25">
      <c r="A381" s="45"/>
      <c r="B381" s="45"/>
      <c r="C381" s="45"/>
      <c r="D381" s="47"/>
      <c r="E381" s="158"/>
      <c r="F381" s="45"/>
      <c r="G381" s="130"/>
      <c r="H381" s="130"/>
      <c r="I381" s="83"/>
      <c r="J381" s="45"/>
      <c r="K381" s="130"/>
      <c r="L381" s="95"/>
      <c r="M381" s="95"/>
      <c r="N381" s="95"/>
      <c r="O381" s="103"/>
      <c r="P381" s="104"/>
      <c r="Q381" s="83"/>
      <c r="R381" s="83"/>
      <c r="S381" s="83"/>
      <c r="T381" s="83"/>
      <c r="U381" s="83"/>
      <c r="V381" s="103"/>
      <c r="W381" s="103"/>
      <c r="X381" s="103"/>
      <c r="Y381" s="102"/>
      <c r="Z381" s="102"/>
      <c r="AA381" s="90"/>
      <c r="AB381" s="100"/>
      <c r="AC381" s="90"/>
      <c r="AD381" s="100"/>
      <c r="AE381" s="100"/>
      <c r="AF381" s="91"/>
      <c r="AG381" s="91"/>
      <c r="AH381" s="101"/>
      <c r="AI381" s="45"/>
      <c r="AJ381" s="45"/>
      <c r="AK381" s="45"/>
      <c r="AL381" s="45"/>
      <c r="AM381" s="45"/>
      <c r="AN381" s="83"/>
      <c r="AO381" s="160"/>
      <c r="AP381" s="160"/>
      <c r="AQ381" s="94"/>
      <c r="AR381" s="45"/>
      <c r="AS381" s="102"/>
      <c r="AT381" s="102"/>
      <c r="AU381" s="95"/>
      <c r="AV381" s="95"/>
      <c r="AW381" s="159"/>
      <c r="AX381" s="159"/>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row>
    <row r="382" spans="1:83" ht="25.5" customHeight="1" x14ac:dyDescent="0.25">
      <c r="A382" s="45"/>
      <c r="B382" s="45"/>
      <c r="C382" s="45"/>
      <c r="D382" s="47"/>
      <c r="E382" s="158"/>
      <c r="F382" s="45"/>
      <c r="G382" s="130"/>
      <c r="H382" s="130"/>
      <c r="I382" s="83"/>
      <c r="J382" s="45"/>
      <c r="K382" s="130"/>
      <c r="L382" s="95"/>
      <c r="M382" s="95"/>
      <c r="N382" s="95"/>
      <c r="O382" s="103"/>
      <c r="P382" s="104"/>
      <c r="Q382" s="83"/>
      <c r="R382" s="83"/>
      <c r="S382" s="83"/>
      <c r="T382" s="83"/>
      <c r="U382" s="83"/>
      <c r="V382" s="103"/>
      <c r="W382" s="103"/>
      <c r="X382" s="103"/>
      <c r="Y382" s="102"/>
      <c r="Z382" s="102"/>
      <c r="AA382" s="90"/>
      <c r="AB382" s="100"/>
      <c r="AC382" s="90"/>
      <c r="AD382" s="100"/>
      <c r="AE382" s="100"/>
      <c r="AF382" s="91"/>
      <c r="AG382" s="91"/>
      <c r="AH382" s="101"/>
      <c r="AI382" s="45"/>
      <c r="AJ382" s="45"/>
      <c r="AK382" s="45"/>
      <c r="AL382" s="45"/>
      <c r="AM382" s="45"/>
      <c r="AN382" s="83"/>
      <c r="AO382" s="160"/>
      <c r="AP382" s="160"/>
      <c r="AQ382" s="94"/>
      <c r="AR382" s="45"/>
      <c r="AS382" s="102"/>
      <c r="AT382" s="102"/>
      <c r="AU382" s="95"/>
      <c r="AV382" s="95"/>
      <c r="AW382" s="159"/>
      <c r="AX382" s="159"/>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row>
    <row r="383" spans="1:83" ht="25.5" customHeight="1" x14ac:dyDescent="0.25">
      <c r="A383" s="45"/>
      <c r="B383" s="45"/>
      <c r="C383" s="45"/>
      <c r="D383" s="47"/>
      <c r="E383" s="158"/>
      <c r="F383" s="45"/>
      <c r="G383" s="130"/>
      <c r="H383" s="130"/>
      <c r="I383" s="83"/>
      <c r="J383" s="45"/>
      <c r="K383" s="130"/>
      <c r="L383" s="95"/>
      <c r="M383" s="95"/>
      <c r="N383" s="95"/>
      <c r="O383" s="103"/>
      <c r="P383" s="104"/>
      <c r="Q383" s="83"/>
      <c r="R383" s="83"/>
      <c r="S383" s="83"/>
      <c r="T383" s="83"/>
      <c r="U383" s="83"/>
      <c r="V383" s="103"/>
      <c r="W383" s="103"/>
      <c r="X383" s="103"/>
      <c r="Y383" s="102"/>
      <c r="Z383" s="102"/>
      <c r="AA383" s="90"/>
      <c r="AB383" s="100"/>
      <c r="AC383" s="90"/>
      <c r="AD383" s="100"/>
      <c r="AE383" s="100"/>
      <c r="AF383" s="91"/>
      <c r="AG383" s="91"/>
      <c r="AH383" s="101"/>
      <c r="AI383" s="45"/>
      <c r="AJ383" s="45"/>
      <c r="AK383" s="45"/>
      <c r="AL383" s="45"/>
      <c r="AM383" s="45"/>
      <c r="AN383" s="83"/>
      <c r="AO383" s="160"/>
      <c r="AP383" s="160"/>
      <c r="AQ383" s="94"/>
      <c r="AR383" s="45"/>
      <c r="AS383" s="102"/>
      <c r="AT383" s="102"/>
      <c r="AU383" s="95"/>
      <c r="AV383" s="95"/>
      <c r="AW383" s="159"/>
      <c r="AX383" s="159"/>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row>
    <row r="384" spans="1:83" ht="25.5" customHeight="1" x14ac:dyDescent="0.25">
      <c r="A384" s="45"/>
      <c r="B384" s="45"/>
      <c r="C384" s="45"/>
      <c r="D384" s="47"/>
      <c r="E384" s="158"/>
      <c r="F384" s="45"/>
      <c r="G384" s="130"/>
      <c r="H384" s="130"/>
      <c r="I384" s="83"/>
      <c r="J384" s="45"/>
      <c r="K384" s="130"/>
      <c r="L384" s="95"/>
      <c r="M384" s="95"/>
      <c r="N384" s="95"/>
      <c r="O384" s="103"/>
      <c r="P384" s="104"/>
      <c r="Q384" s="83"/>
      <c r="R384" s="83"/>
      <c r="S384" s="83"/>
      <c r="T384" s="83"/>
      <c r="U384" s="83"/>
      <c r="V384" s="103"/>
      <c r="W384" s="103"/>
      <c r="X384" s="103"/>
      <c r="Y384" s="102"/>
      <c r="Z384" s="102"/>
      <c r="AA384" s="90"/>
      <c r="AB384" s="100"/>
      <c r="AC384" s="90"/>
      <c r="AD384" s="100"/>
      <c r="AE384" s="100"/>
      <c r="AF384" s="91"/>
      <c r="AG384" s="91"/>
      <c r="AH384" s="101"/>
      <c r="AI384" s="45"/>
      <c r="AJ384" s="45"/>
      <c r="AK384" s="45"/>
      <c r="AL384" s="45"/>
      <c r="AM384" s="45"/>
      <c r="AN384" s="83"/>
      <c r="AO384" s="160"/>
      <c r="AP384" s="160"/>
      <c r="AQ384" s="94"/>
      <c r="AR384" s="45"/>
      <c r="AS384" s="102"/>
      <c r="AT384" s="102"/>
      <c r="AU384" s="95"/>
      <c r="AV384" s="95"/>
      <c r="AW384" s="159"/>
      <c r="AX384" s="159"/>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row>
    <row r="385" spans="1:83" ht="25.5" customHeight="1" x14ac:dyDescent="0.25">
      <c r="A385" s="45"/>
      <c r="B385" s="45"/>
      <c r="C385" s="45"/>
      <c r="D385" s="47"/>
      <c r="E385" s="158"/>
      <c r="F385" s="45"/>
      <c r="G385" s="130"/>
      <c r="H385" s="130"/>
      <c r="I385" s="83"/>
      <c r="J385" s="45"/>
      <c r="K385" s="130"/>
      <c r="L385" s="95"/>
      <c r="M385" s="95"/>
      <c r="N385" s="95"/>
      <c r="O385" s="103"/>
      <c r="P385" s="104"/>
      <c r="Q385" s="83"/>
      <c r="R385" s="83"/>
      <c r="S385" s="83"/>
      <c r="T385" s="83"/>
      <c r="U385" s="83"/>
      <c r="V385" s="103"/>
      <c r="W385" s="103"/>
      <c r="X385" s="103"/>
      <c r="Y385" s="102"/>
      <c r="Z385" s="102"/>
      <c r="AA385" s="90"/>
      <c r="AB385" s="100"/>
      <c r="AC385" s="90"/>
      <c r="AD385" s="100"/>
      <c r="AE385" s="100"/>
      <c r="AF385" s="91"/>
      <c r="AG385" s="91"/>
      <c r="AH385" s="101"/>
      <c r="AI385" s="45"/>
      <c r="AJ385" s="45"/>
      <c r="AK385" s="45"/>
      <c r="AL385" s="45"/>
      <c r="AM385" s="45"/>
      <c r="AN385" s="83"/>
      <c r="AO385" s="160"/>
      <c r="AP385" s="160"/>
      <c r="AQ385" s="94"/>
      <c r="AR385" s="45"/>
      <c r="AS385" s="102"/>
      <c r="AT385" s="102"/>
      <c r="AU385" s="95"/>
      <c r="AV385" s="95"/>
      <c r="AW385" s="159"/>
      <c r="AX385" s="159"/>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row>
    <row r="386" spans="1:83" ht="25.5" customHeight="1" x14ac:dyDescent="0.25">
      <c r="A386" s="45"/>
      <c r="B386" s="45"/>
      <c r="C386" s="45"/>
      <c r="D386" s="47"/>
      <c r="E386" s="158"/>
      <c r="F386" s="45"/>
      <c r="G386" s="130"/>
      <c r="H386" s="130"/>
      <c r="I386" s="83"/>
      <c r="J386" s="45"/>
      <c r="K386" s="130"/>
      <c r="L386" s="95"/>
      <c r="M386" s="95"/>
      <c r="N386" s="95"/>
      <c r="O386" s="103"/>
      <c r="P386" s="104"/>
      <c r="Q386" s="83"/>
      <c r="R386" s="83"/>
      <c r="S386" s="83"/>
      <c r="T386" s="83"/>
      <c r="U386" s="83"/>
      <c r="V386" s="103"/>
      <c r="W386" s="103"/>
      <c r="X386" s="103"/>
      <c r="Y386" s="102"/>
      <c r="Z386" s="102"/>
      <c r="AA386" s="90"/>
      <c r="AB386" s="100"/>
      <c r="AC386" s="90"/>
      <c r="AD386" s="100"/>
      <c r="AE386" s="100"/>
      <c r="AF386" s="91"/>
      <c r="AG386" s="91"/>
      <c r="AH386" s="101"/>
      <c r="AI386" s="45"/>
      <c r="AJ386" s="45"/>
      <c r="AK386" s="45"/>
      <c r="AL386" s="45"/>
      <c r="AM386" s="45"/>
      <c r="AN386" s="83"/>
      <c r="AO386" s="160"/>
      <c r="AP386" s="160"/>
      <c r="AQ386" s="94"/>
      <c r="AR386" s="45"/>
      <c r="AS386" s="102"/>
      <c r="AT386" s="102"/>
      <c r="AU386" s="95"/>
      <c r="AV386" s="95"/>
      <c r="AW386" s="159"/>
      <c r="AX386" s="159"/>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row>
    <row r="387" spans="1:83" ht="25.5" customHeight="1" x14ac:dyDescent="0.25">
      <c r="A387" s="45"/>
      <c r="B387" s="45"/>
      <c r="C387" s="45"/>
      <c r="D387" s="47"/>
      <c r="E387" s="158"/>
      <c r="F387" s="45"/>
      <c r="G387" s="130"/>
      <c r="H387" s="130"/>
      <c r="I387" s="83"/>
      <c r="J387" s="45"/>
      <c r="K387" s="130"/>
      <c r="L387" s="95"/>
      <c r="M387" s="95"/>
      <c r="N387" s="95"/>
      <c r="O387" s="103"/>
      <c r="P387" s="104"/>
      <c r="Q387" s="83"/>
      <c r="R387" s="83"/>
      <c r="S387" s="83"/>
      <c r="T387" s="83"/>
      <c r="U387" s="83"/>
      <c r="V387" s="103"/>
      <c r="W387" s="103"/>
      <c r="X387" s="103"/>
      <c r="Y387" s="102"/>
      <c r="Z387" s="102"/>
      <c r="AA387" s="90"/>
      <c r="AB387" s="100"/>
      <c r="AC387" s="90"/>
      <c r="AD387" s="100"/>
      <c r="AE387" s="100"/>
      <c r="AF387" s="91"/>
      <c r="AG387" s="91"/>
      <c r="AH387" s="101"/>
      <c r="AI387" s="45"/>
      <c r="AJ387" s="45"/>
      <c r="AK387" s="45"/>
      <c r="AL387" s="45"/>
      <c r="AM387" s="45"/>
      <c r="AN387" s="83"/>
      <c r="AO387" s="160"/>
      <c r="AP387" s="160"/>
      <c r="AQ387" s="94"/>
      <c r="AR387" s="45"/>
      <c r="AS387" s="102"/>
      <c r="AT387" s="102"/>
      <c r="AU387" s="95"/>
      <c r="AV387" s="95"/>
      <c r="AW387" s="159"/>
      <c r="AX387" s="159"/>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row>
    <row r="388" spans="1:83" ht="25.5" customHeight="1" x14ac:dyDescent="0.25">
      <c r="A388" s="45"/>
      <c r="B388" s="45"/>
      <c r="C388" s="45"/>
      <c r="D388" s="47"/>
      <c r="E388" s="158"/>
      <c r="F388" s="45"/>
      <c r="G388" s="130"/>
      <c r="H388" s="130"/>
      <c r="I388" s="83"/>
      <c r="J388" s="45"/>
      <c r="K388" s="130"/>
      <c r="L388" s="95"/>
      <c r="M388" s="95"/>
      <c r="N388" s="95"/>
      <c r="O388" s="103"/>
      <c r="P388" s="104"/>
      <c r="Q388" s="83"/>
      <c r="R388" s="83"/>
      <c r="S388" s="83"/>
      <c r="T388" s="83"/>
      <c r="U388" s="83"/>
      <c r="V388" s="103"/>
      <c r="W388" s="103"/>
      <c r="X388" s="103"/>
      <c r="Y388" s="102"/>
      <c r="Z388" s="102"/>
      <c r="AA388" s="90"/>
      <c r="AB388" s="100"/>
      <c r="AC388" s="90"/>
      <c r="AD388" s="100"/>
      <c r="AE388" s="100"/>
      <c r="AF388" s="91"/>
      <c r="AG388" s="91"/>
      <c r="AH388" s="101"/>
      <c r="AI388" s="45"/>
      <c r="AJ388" s="45"/>
      <c r="AK388" s="45"/>
      <c r="AL388" s="45"/>
      <c r="AM388" s="45"/>
      <c r="AN388" s="83"/>
      <c r="AO388" s="160"/>
      <c r="AP388" s="160"/>
      <c r="AQ388" s="94"/>
      <c r="AR388" s="45"/>
      <c r="AS388" s="102"/>
      <c r="AT388" s="102"/>
      <c r="AU388" s="95"/>
      <c r="AV388" s="95"/>
      <c r="AW388" s="159"/>
      <c r="AX388" s="159"/>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row>
    <row r="389" spans="1:83" ht="25.5" customHeight="1" x14ac:dyDescent="0.25">
      <c r="A389" s="45"/>
      <c r="B389" s="45"/>
      <c r="C389" s="45"/>
      <c r="D389" s="47"/>
      <c r="E389" s="158"/>
      <c r="F389" s="45"/>
      <c r="G389" s="130"/>
      <c r="H389" s="130"/>
      <c r="I389" s="83"/>
      <c r="J389" s="45"/>
      <c r="K389" s="130"/>
      <c r="L389" s="95"/>
      <c r="M389" s="95"/>
      <c r="N389" s="95"/>
      <c r="O389" s="103"/>
      <c r="P389" s="104"/>
      <c r="Q389" s="83"/>
      <c r="R389" s="83"/>
      <c r="S389" s="83"/>
      <c r="T389" s="83"/>
      <c r="U389" s="83"/>
      <c r="V389" s="103"/>
      <c r="W389" s="103"/>
      <c r="X389" s="103"/>
      <c r="Y389" s="102"/>
      <c r="Z389" s="102"/>
      <c r="AA389" s="90"/>
      <c r="AB389" s="100"/>
      <c r="AC389" s="90"/>
      <c r="AD389" s="100"/>
      <c r="AE389" s="100"/>
      <c r="AF389" s="91"/>
      <c r="AG389" s="91"/>
      <c r="AH389" s="101"/>
      <c r="AI389" s="45"/>
      <c r="AJ389" s="45"/>
      <c r="AK389" s="45"/>
      <c r="AL389" s="45"/>
      <c r="AM389" s="45"/>
      <c r="AN389" s="83"/>
      <c r="AO389" s="160"/>
      <c r="AP389" s="160"/>
      <c r="AQ389" s="94"/>
      <c r="AR389" s="45"/>
      <c r="AS389" s="102"/>
      <c r="AT389" s="102"/>
      <c r="AU389" s="95"/>
      <c r="AV389" s="95"/>
      <c r="AW389" s="159"/>
      <c r="AX389" s="159"/>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row>
    <row r="390" spans="1:83" ht="25.5" customHeight="1" x14ac:dyDescent="0.25">
      <c r="A390" s="45"/>
      <c r="B390" s="45"/>
      <c r="C390" s="45"/>
      <c r="D390" s="47"/>
      <c r="E390" s="158"/>
      <c r="F390" s="45"/>
      <c r="G390" s="130"/>
      <c r="H390" s="130"/>
      <c r="I390" s="83"/>
      <c r="J390" s="45"/>
      <c r="K390" s="130"/>
      <c r="L390" s="95"/>
      <c r="M390" s="95"/>
      <c r="N390" s="95"/>
      <c r="O390" s="103"/>
      <c r="P390" s="104"/>
      <c r="Q390" s="83"/>
      <c r="R390" s="83"/>
      <c r="S390" s="83"/>
      <c r="T390" s="83"/>
      <c r="U390" s="83"/>
      <c r="V390" s="103"/>
      <c r="W390" s="103"/>
      <c r="X390" s="103"/>
      <c r="Y390" s="102"/>
      <c r="Z390" s="102"/>
      <c r="AA390" s="90"/>
      <c r="AB390" s="100"/>
      <c r="AC390" s="90"/>
      <c r="AD390" s="100"/>
      <c r="AE390" s="100"/>
      <c r="AF390" s="91"/>
      <c r="AG390" s="91"/>
      <c r="AH390" s="101"/>
      <c r="AI390" s="45"/>
      <c r="AJ390" s="45"/>
      <c r="AK390" s="45"/>
      <c r="AL390" s="45"/>
      <c r="AM390" s="45"/>
      <c r="AN390" s="83"/>
      <c r="AO390" s="160"/>
      <c r="AP390" s="160"/>
      <c r="AQ390" s="94"/>
      <c r="AR390" s="45"/>
      <c r="AS390" s="102"/>
      <c r="AT390" s="102"/>
      <c r="AU390" s="95"/>
      <c r="AV390" s="95"/>
      <c r="AW390" s="159"/>
      <c r="AX390" s="159"/>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c r="BZ390" s="156"/>
      <c r="CA390" s="156"/>
      <c r="CB390" s="156"/>
      <c r="CC390" s="156"/>
      <c r="CD390" s="156"/>
      <c r="CE390" s="156"/>
    </row>
    <row r="391" spans="1:83" ht="25.5" customHeight="1" x14ac:dyDescent="0.25">
      <c r="A391" s="45"/>
      <c r="B391" s="45"/>
      <c r="C391" s="45"/>
      <c r="D391" s="47"/>
      <c r="E391" s="158"/>
      <c r="F391" s="45"/>
      <c r="G391" s="130"/>
      <c r="H391" s="130"/>
      <c r="I391" s="83"/>
      <c r="J391" s="45"/>
      <c r="K391" s="130"/>
      <c r="L391" s="95"/>
      <c r="M391" s="95"/>
      <c r="N391" s="95"/>
      <c r="O391" s="103"/>
      <c r="P391" s="104"/>
      <c r="Q391" s="83"/>
      <c r="R391" s="83"/>
      <c r="S391" s="83"/>
      <c r="T391" s="83"/>
      <c r="U391" s="83"/>
      <c r="V391" s="103"/>
      <c r="W391" s="103"/>
      <c r="X391" s="103"/>
      <c r="Y391" s="102"/>
      <c r="Z391" s="102"/>
      <c r="AA391" s="90"/>
      <c r="AB391" s="100"/>
      <c r="AC391" s="90"/>
      <c r="AD391" s="100"/>
      <c r="AE391" s="100"/>
      <c r="AF391" s="91"/>
      <c r="AG391" s="91"/>
      <c r="AH391" s="101"/>
      <c r="AI391" s="45"/>
      <c r="AJ391" s="45"/>
      <c r="AK391" s="45"/>
      <c r="AL391" s="45"/>
      <c r="AM391" s="45"/>
      <c r="AN391" s="83"/>
      <c r="AO391" s="160"/>
      <c r="AP391" s="160"/>
      <c r="AQ391" s="94"/>
      <c r="AR391" s="45"/>
      <c r="AS391" s="102"/>
      <c r="AT391" s="102"/>
      <c r="AU391" s="95"/>
      <c r="AV391" s="95"/>
      <c r="AW391" s="159"/>
      <c r="AX391" s="159"/>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c r="BZ391" s="156"/>
      <c r="CA391" s="156"/>
      <c r="CB391" s="156"/>
      <c r="CC391" s="156"/>
      <c r="CD391" s="156"/>
      <c r="CE391" s="156"/>
    </row>
    <row r="392" spans="1:83" ht="25.5" customHeight="1" x14ac:dyDescent="0.25">
      <c r="A392" s="45"/>
      <c r="B392" s="45"/>
      <c r="C392" s="45"/>
      <c r="D392" s="47"/>
      <c r="E392" s="158"/>
      <c r="F392" s="45"/>
      <c r="G392" s="130"/>
      <c r="H392" s="130"/>
      <c r="I392" s="83"/>
      <c r="J392" s="45"/>
      <c r="K392" s="130"/>
      <c r="L392" s="95"/>
      <c r="M392" s="95"/>
      <c r="N392" s="95"/>
      <c r="O392" s="103"/>
      <c r="P392" s="104"/>
      <c r="Q392" s="83"/>
      <c r="R392" s="83"/>
      <c r="S392" s="83"/>
      <c r="T392" s="83"/>
      <c r="U392" s="83"/>
      <c r="V392" s="103"/>
      <c r="W392" s="103"/>
      <c r="X392" s="103"/>
      <c r="Y392" s="102"/>
      <c r="Z392" s="102"/>
      <c r="AA392" s="90"/>
      <c r="AB392" s="100"/>
      <c r="AC392" s="90"/>
      <c r="AD392" s="100"/>
      <c r="AE392" s="100"/>
      <c r="AF392" s="91"/>
      <c r="AG392" s="91"/>
      <c r="AH392" s="101"/>
      <c r="AI392" s="45"/>
      <c r="AJ392" s="45"/>
      <c r="AK392" s="45"/>
      <c r="AL392" s="45"/>
      <c r="AM392" s="45"/>
      <c r="AN392" s="83"/>
      <c r="AO392" s="160"/>
      <c r="AP392" s="160"/>
      <c r="AQ392" s="94"/>
      <c r="AR392" s="45"/>
      <c r="AS392" s="102"/>
      <c r="AT392" s="102"/>
      <c r="AU392" s="95"/>
      <c r="AV392" s="95"/>
      <c r="AW392" s="159"/>
      <c r="AX392" s="159"/>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c r="BZ392" s="156"/>
      <c r="CA392" s="156"/>
      <c r="CB392" s="156"/>
      <c r="CC392" s="156"/>
      <c r="CD392" s="156"/>
      <c r="CE392" s="156"/>
    </row>
    <row r="393" spans="1:83" ht="25.5" customHeight="1" x14ac:dyDescent="0.25">
      <c r="A393" s="45"/>
      <c r="B393" s="45"/>
      <c r="C393" s="45"/>
      <c r="D393" s="47"/>
      <c r="E393" s="158"/>
      <c r="F393" s="45"/>
      <c r="G393" s="130"/>
      <c r="H393" s="130"/>
      <c r="I393" s="83"/>
      <c r="J393" s="45"/>
      <c r="K393" s="130"/>
      <c r="L393" s="95"/>
      <c r="M393" s="95"/>
      <c r="N393" s="95"/>
      <c r="O393" s="103"/>
      <c r="P393" s="104"/>
      <c r="Q393" s="83"/>
      <c r="R393" s="83"/>
      <c r="S393" s="83"/>
      <c r="T393" s="83"/>
      <c r="U393" s="83"/>
      <c r="V393" s="103"/>
      <c r="W393" s="103"/>
      <c r="X393" s="103"/>
      <c r="Y393" s="102"/>
      <c r="Z393" s="102"/>
      <c r="AA393" s="90"/>
      <c r="AB393" s="100"/>
      <c r="AC393" s="90"/>
      <c r="AD393" s="100"/>
      <c r="AE393" s="100"/>
      <c r="AF393" s="91"/>
      <c r="AG393" s="91"/>
      <c r="AH393" s="101"/>
      <c r="AI393" s="45"/>
      <c r="AJ393" s="45"/>
      <c r="AK393" s="45"/>
      <c r="AL393" s="45"/>
      <c r="AM393" s="45"/>
      <c r="AN393" s="83"/>
      <c r="AO393" s="160"/>
      <c r="AP393" s="160"/>
      <c r="AQ393" s="94"/>
      <c r="AR393" s="45"/>
      <c r="AS393" s="102"/>
      <c r="AT393" s="102"/>
      <c r="AU393" s="95"/>
      <c r="AV393" s="95"/>
      <c r="AW393" s="159"/>
      <c r="AX393" s="159"/>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c r="CD393" s="156"/>
      <c r="CE393" s="156"/>
    </row>
    <row r="394" spans="1:83" ht="25.5" customHeight="1" x14ac:dyDescent="0.25">
      <c r="A394" s="45"/>
      <c r="B394" s="45"/>
      <c r="C394" s="45"/>
      <c r="D394" s="47"/>
      <c r="E394" s="158"/>
      <c r="F394" s="45"/>
      <c r="G394" s="130"/>
      <c r="H394" s="130"/>
      <c r="I394" s="83"/>
      <c r="J394" s="45"/>
      <c r="K394" s="130"/>
      <c r="L394" s="95"/>
      <c r="M394" s="95"/>
      <c r="N394" s="95"/>
      <c r="O394" s="103"/>
      <c r="P394" s="104"/>
      <c r="Q394" s="83"/>
      <c r="R394" s="83"/>
      <c r="S394" s="83"/>
      <c r="T394" s="83"/>
      <c r="U394" s="83"/>
      <c r="V394" s="103"/>
      <c r="W394" s="103"/>
      <c r="X394" s="103"/>
      <c r="Y394" s="102"/>
      <c r="Z394" s="102"/>
      <c r="AA394" s="90"/>
      <c r="AB394" s="100"/>
      <c r="AC394" s="90"/>
      <c r="AD394" s="100"/>
      <c r="AE394" s="100"/>
      <c r="AF394" s="91"/>
      <c r="AG394" s="91"/>
      <c r="AH394" s="101"/>
      <c r="AI394" s="45"/>
      <c r="AJ394" s="45"/>
      <c r="AK394" s="45"/>
      <c r="AL394" s="45"/>
      <c r="AM394" s="45"/>
      <c r="AN394" s="83"/>
      <c r="AO394" s="160"/>
      <c r="AP394" s="160"/>
      <c r="AQ394" s="94"/>
      <c r="AR394" s="45"/>
      <c r="AS394" s="102"/>
      <c r="AT394" s="102"/>
      <c r="AU394" s="95"/>
      <c r="AV394" s="95"/>
      <c r="AW394" s="159"/>
      <c r="AX394" s="159"/>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c r="BZ394" s="156"/>
      <c r="CA394" s="156"/>
      <c r="CB394" s="156"/>
      <c r="CC394" s="156"/>
      <c r="CD394" s="156"/>
      <c r="CE394" s="156"/>
    </row>
    <row r="395" spans="1:83" ht="25.5" customHeight="1" x14ac:dyDescent="0.25">
      <c r="A395" s="45"/>
      <c r="B395" s="45"/>
      <c r="C395" s="45"/>
      <c r="D395" s="47"/>
      <c r="E395" s="158"/>
      <c r="F395" s="45"/>
      <c r="G395" s="130"/>
      <c r="H395" s="130"/>
      <c r="I395" s="83"/>
      <c r="J395" s="45"/>
      <c r="K395" s="130"/>
      <c r="L395" s="95"/>
      <c r="M395" s="95"/>
      <c r="N395" s="95"/>
      <c r="O395" s="103"/>
      <c r="P395" s="104"/>
      <c r="Q395" s="83"/>
      <c r="R395" s="83"/>
      <c r="S395" s="83"/>
      <c r="T395" s="83"/>
      <c r="U395" s="83"/>
      <c r="V395" s="103"/>
      <c r="W395" s="103"/>
      <c r="X395" s="103"/>
      <c r="Y395" s="102"/>
      <c r="Z395" s="102"/>
      <c r="AA395" s="90"/>
      <c r="AB395" s="100"/>
      <c r="AC395" s="90"/>
      <c r="AD395" s="100"/>
      <c r="AE395" s="100"/>
      <c r="AF395" s="91"/>
      <c r="AG395" s="91"/>
      <c r="AH395" s="101"/>
      <c r="AI395" s="45"/>
      <c r="AJ395" s="45"/>
      <c r="AK395" s="45"/>
      <c r="AL395" s="45"/>
      <c r="AM395" s="45"/>
      <c r="AN395" s="83"/>
      <c r="AO395" s="160"/>
      <c r="AP395" s="160"/>
      <c r="AQ395" s="94"/>
      <c r="AR395" s="45"/>
      <c r="AS395" s="102"/>
      <c r="AT395" s="102"/>
      <c r="AU395" s="95"/>
      <c r="AV395" s="95"/>
      <c r="AW395" s="159"/>
      <c r="AX395" s="159"/>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c r="BZ395" s="156"/>
      <c r="CA395" s="156"/>
      <c r="CB395" s="156"/>
      <c r="CC395" s="156"/>
      <c r="CD395" s="156"/>
      <c r="CE395" s="156"/>
    </row>
    <row r="396" spans="1:83" ht="25.5" customHeight="1" x14ac:dyDescent="0.25">
      <c r="A396" s="45"/>
      <c r="B396" s="45"/>
      <c r="C396" s="45"/>
      <c r="D396" s="47"/>
      <c r="E396" s="158"/>
      <c r="F396" s="45"/>
      <c r="G396" s="130"/>
      <c r="H396" s="130"/>
      <c r="I396" s="83"/>
      <c r="J396" s="45"/>
      <c r="K396" s="130"/>
      <c r="L396" s="95"/>
      <c r="M396" s="95"/>
      <c r="N396" s="95"/>
      <c r="O396" s="103"/>
      <c r="P396" s="104"/>
      <c r="Q396" s="83"/>
      <c r="R396" s="83"/>
      <c r="S396" s="83"/>
      <c r="T396" s="83"/>
      <c r="U396" s="83"/>
      <c r="V396" s="103"/>
      <c r="W396" s="103"/>
      <c r="X396" s="103"/>
      <c r="Y396" s="102"/>
      <c r="Z396" s="102"/>
      <c r="AA396" s="90"/>
      <c r="AB396" s="100"/>
      <c r="AC396" s="90"/>
      <c r="AD396" s="100"/>
      <c r="AE396" s="100"/>
      <c r="AF396" s="91"/>
      <c r="AG396" s="91"/>
      <c r="AH396" s="101"/>
      <c r="AI396" s="45"/>
      <c r="AJ396" s="45"/>
      <c r="AK396" s="45"/>
      <c r="AL396" s="45"/>
      <c r="AM396" s="45"/>
      <c r="AN396" s="83"/>
      <c r="AO396" s="160"/>
      <c r="AP396" s="160"/>
      <c r="AQ396" s="94"/>
      <c r="AR396" s="45"/>
      <c r="AS396" s="102"/>
      <c r="AT396" s="102"/>
      <c r="AU396" s="95"/>
      <c r="AV396" s="95"/>
      <c r="AW396" s="159"/>
      <c r="AX396" s="159"/>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c r="BZ396" s="156"/>
      <c r="CA396" s="156"/>
      <c r="CB396" s="156"/>
      <c r="CC396" s="156"/>
      <c r="CD396" s="156"/>
      <c r="CE396" s="156"/>
    </row>
    <row r="397" spans="1:83" ht="25.5" customHeight="1" x14ac:dyDescent="0.25">
      <c r="A397" s="45"/>
      <c r="B397" s="45"/>
      <c r="C397" s="45"/>
      <c r="D397" s="47"/>
      <c r="E397" s="158"/>
      <c r="F397" s="45"/>
      <c r="G397" s="130"/>
      <c r="H397" s="130"/>
      <c r="I397" s="83"/>
      <c r="J397" s="45"/>
      <c r="K397" s="130"/>
      <c r="L397" s="95"/>
      <c r="M397" s="95"/>
      <c r="N397" s="95"/>
      <c r="O397" s="103"/>
      <c r="P397" s="104"/>
      <c r="Q397" s="83"/>
      <c r="R397" s="83"/>
      <c r="S397" s="83"/>
      <c r="T397" s="83"/>
      <c r="U397" s="83"/>
      <c r="V397" s="103"/>
      <c r="W397" s="103"/>
      <c r="X397" s="103"/>
      <c r="Y397" s="102"/>
      <c r="Z397" s="102"/>
      <c r="AA397" s="90"/>
      <c r="AB397" s="100"/>
      <c r="AC397" s="90"/>
      <c r="AD397" s="100"/>
      <c r="AE397" s="100"/>
      <c r="AF397" s="91"/>
      <c r="AG397" s="91"/>
      <c r="AH397" s="101"/>
      <c r="AI397" s="45"/>
      <c r="AJ397" s="45"/>
      <c r="AK397" s="45"/>
      <c r="AL397" s="45"/>
      <c r="AM397" s="45"/>
      <c r="AN397" s="83"/>
      <c r="AO397" s="160"/>
      <c r="AP397" s="160"/>
      <c r="AQ397" s="94"/>
      <c r="AR397" s="45"/>
      <c r="AS397" s="102"/>
      <c r="AT397" s="102"/>
      <c r="AU397" s="95"/>
      <c r="AV397" s="95"/>
      <c r="AW397" s="159"/>
      <c r="AX397" s="159"/>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c r="BZ397" s="156"/>
      <c r="CA397" s="156"/>
      <c r="CB397" s="156"/>
      <c r="CC397" s="156"/>
      <c r="CD397" s="156"/>
      <c r="CE397" s="156"/>
    </row>
    <row r="398" spans="1:83" ht="25.5" customHeight="1" x14ac:dyDescent="0.25">
      <c r="A398" s="45"/>
      <c r="B398" s="45"/>
      <c r="C398" s="45"/>
      <c r="D398" s="47"/>
      <c r="E398" s="158"/>
      <c r="F398" s="45"/>
      <c r="G398" s="130"/>
      <c r="H398" s="130"/>
      <c r="I398" s="83"/>
      <c r="J398" s="45"/>
      <c r="K398" s="130"/>
      <c r="L398" s="95"/>
      <c r="M398" s="95"/>
      <c r="N398" s="95"/>
      <c r="O398" s="103"/>
      <c r="P398" s="104"/>
      <c r="Q398" s="83"/>
      <c r="R398" s="83"/>
      <c r="S398" s="83"/>
      <c r="T398" s="83"/>
      <c r="U398" s="83"/>
      <c r="V398" s="103"/>
      <c r="W398" s="103"/>
      <c r="X398" s="103"/>
      <c r="Y398" s="102"/>
      <c r="Z398" s="102"/>
      <c r="AA398" s="90"/>
      <c r="AB398" s="100"/>
      <c r="AC398" s="90"/>
      <c r="AD398" s="100"/>
      <c r="AE398" s="100"/>
      <c r="AF398" s="91"/>
      <c r="AG398" s="91"/>
      <c r="AH398" s="101"/>
      <c r="AI398" s="45"/>
      <c r="AJ398" s="45"/>
      <c r="AK398" s="45"/>
      <c r="AL398" s="45"/>
      <c r="AM398" s="45"/>
      <c r="AN398" s="83"/>
      <c r="AO398" s="160"/>
      <c r="AP398" s="160"/>
      <c r="AQ398" s="94"/>
      <c r="AR398" s="45"/>
      <c r="AS398" s="102"/>
      <c r="AT398" s="102"/>
      <c r="AU398" s="95"/>
      <c r="AV398" s="95"/>
      <c r="AW398" s="159"/>
      <c r="AX398" s="159"/>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c r="BZ398" s="156"/>
      <c r="CA398" s="156"/>
      <c r="CB398" s="156"/>
      <c r="CC398" s="156"/>
      <c r="CD398" s="156"/>
      <c r="CE398" s="156"/>
    </row>
    <row r="399" spans="1:83" ht="25.5" customHeight="1" x14ac:dyDescent="0.25">
      <c r="A399" s="45"/>
      <c r="B399" s="45"/>
      <c r="C399" s="45"/>
      <c r="D399" s="47"/>
      <c r="E399" s="158"/>
      <c r="F399" s="45"/>
      <c r="G399" s="130"/>
      <c r="H399" s="130"/>
      <c r="I399" s="83"/>
      <c r="J399" s="45"/>
      <c r="K399" s="130"/>
      <c r="L399" s="95"/>
      <c r="M399" s="95"/>
      <c r="N399" s="95"/>
      <c r="O399" s="103"/>
      <c r="P399" s="104"/>
      <c r="Q399" s="83"/>
      <c r="R399" s="83"/>
      <c r="S399" s="83"/>
      <c r="T399" s="83"/>
      <c r="U399" s="83"/>
      <c r="V399" s="103"/>
      <c r="W399" s="103"/>
      <c r="X399" s="103"/>
      <c r="Y399" s="102"/>
      <c r="Z399" s="102"/>
      <c r="AA399" s="90"/>
      <c r="AB399" s="100"/>
      <c r="AC399" s="90"/>
      <c r="AD399" s="100"/>
      <c r="AE399" s="100"/>
      <c r="AF399" s="91"/>
      <c r="AG399" s="91"/>
      <c r="AH399" s="101"/>
      <c r="AI399" s="45"/>
      <c r="AJ399" s="45"/>
      <c r="AK399" s="45"/>
      <c r="AL399" s="45"/>
      <c r="AM399" s="45"/>
      <c r="AN399" s="83"/>
      <c r="AO399" s="160"/>
      <c r="AP399" s="160"/>
      <c r="AQ399" s="94"/>
      <c r="AR399" s="45"/>
      <c r="AS399" s="102"/>
      <c r="AT399" s="102"/>
      <c r="AU399" s="95"/>
      <c r="AV399" s="95"/>
      <c r="AW399" s="159"/>
      <c r="AX399" s="159"/>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c r="CE399" s="156"/>
    </row>
    <row r="400" spans="1:83" ht="25.5" customHeight="1" x14ac:dyDescent="0.25">
      <c r="A400" s="45"/>
      <c r="B400" s="45"/>
      <c r="C400" s="45"/>
      <c r="D400" s="47"/>
      <c r="E400" s="158"/>
      <c r="F400" s="45"/>
      <c r="G400" s="130"/>
      <c r="H400" s="130"/>
      <c r="I400" s="83"/>
      <c r="J400" s="45"/>
      <c r="K400" s="130"/>
      <c r="L400" s="95"/>
      <c r="M400" s="95"/>
      <c r="N400" s="95"/>
      <c r="O400" s="103"/>
      <c r="P400" s="104"/>
      <c r="Q400" s="83"/>
      <c r="R400" s="83"/>
      <c r="S400" s="83"/>
      <c r="T400" s="83"/>
      <c r="U400" s="83"/>
      <c r="V400" s="103"/>
      <c r="W400" s="103"/>
      <c r="X400" s="103"/>
      <c r="Y400" s="102"/>
      <c r="Z400" s="102"/>
      <c r="AA400" s="90"/>
      <c r="AB400" s="100"/>
      <c r="AC400" s="90"/>
      <c r="AD400" s="100"/>
      <c r="AE400" s="100"/>
      <c r="AF400" s="91"/>
      <c r="AG400" s="91"/>
      <c r="AH400" s="101"/>
      <c r="AI400" s="45"/>
      <c r="AJ400" s="45"/>
      <c r="AK400" s="45"/>
      <c r="AL400" s="45"/>
      <c r="AM400" s="45"/>
      <c r="AN400" s="83"/>
      <c r="AO400" s="160"/>
      <c r="AP400" s="160"/>
      <c r="AQ400" s="94"/>
      <c r="AR400" s="45"/>
      <c r="AS400" s="102"/>
      <c r="AT400" s="102"/>
      <c r="AU400" s="95"/>
      <c r="AV400" s="95"/>
      <c r="AW400" s="159"/>
      <c r="AX400" s="159"/>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c r="CD400" s="156"/>
      <c r="CE400" s="156"/>
    </row>
    <row r="401" spans="1:83" ht="25.5" customHeight="1" x14ac:dyDescent="0.25">
      <c r="A401" s="45"/>
      <c r="B401" s="45"/>
      <c r="C401" s="45"/>
      <c r="D401" s="47"/>
      <c r="E401" s="158"/>
      <c r="F401" s="45"/>
      <c r="G401" s="130"/>
      <c r="H401" s="130"/>
      <c r="I401" s="83"/>
      <c r="J401" s="45"/>
      <c r="K401" s="130"/>
      <c r="L401" s="95"/>
      <c r="M401" s="95"/>
      <c r="N401" s="95"/>
      <c r="O401" s="103"/>
      <c r="P401" s="104"/>
      <c r="Q401" s="83"/>
      <c r="R401" s="83"/>
      <c r="S401" s="83"/>
      <c r="T401" s="83"/>
      <c r="U401" s="83"/>
      <c r="V401" s="103"/>
      <c r="W401" s="103"/>
      <c r="X401" s="103"/>
      <c r="Y401" s="102"/>
      <c r="Z401" s="102"/>
      <c r="AA401" s="90"/>
      <c r="AB401" s="100"/>
      <c r="AC401" s="90"/>
      <c r="AD401" s="100"/>
      <c r="AE401" s="100"/>
      <c r="AF401" s="91"/>
      <c r="AG401" s="91"/>
      <c r="AH401" s="101"/>
      <c r="AI401" s="45"/>
      <c r="AJ401" s="45"/>
      <c r="AK401" s="45"/>
      <c r="AL401" s="45"/>
      <c r="AM401" s="45"/>
      <c r="AN401" s="83"/>
      <c r="AO401" s="160"/>
      <c r="AP401" s="160"/>
      <c r="AQ401" s="94"/>
      <c r="AR401" s="45"/>
      <c r="AS401" s="102"/>
      <c r="AT401" s="102"/>
      <c r="AU401" s="95"/>
      <c r="AV401" s="95"/>
      <c r="AW401" s="159"/>
      <c r="AX401" s="159"/>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c r="BZ401" s="156"/>
      <c r="CA401" s="156"/>
      <c r="CB401" s="156"/>
      <c r="CC401" s="156"/>
      <c r="CD401" s="156"/>
      <c r="CE401" s="156"/>
    </row>
    <row r="402" spans="1:83" ht="25.5" customHeight="1" x14ac:dyDescent="0.25">
      <c r="A402" s="45"/>
      <c r="B402" s="45"/>
      <c r="C402" s="45"/>
      <c r="D402" s="47"/>
      <c r="E402" s="158"/>
      <c r="F402" s="45"/>
      <c r="G402" s="130"/>
      <c r="H402" s="130"/>
      <c r="I402" s="83"/>
      <c r="J402" s="45"/>
      <c r="K402" s="130"/>
      <c r="L402" s="95"/>
      <c r="M402" s="95"/>
      <c r="N402" s="95"/>
      <c r="O402" s="103"/>
      <c r="P402" s="104"/>
      <c r="Q402" s="83"/>
      <c r="R402" s="83"/>
      <c r="S402" s="83"/>
      <c r="T402" s="83"/>
      <c r="U402" s="83"/>
      <c r="V402" s="103"/>
      <c r="W402" s="103"/>
      <c r="X402" s="103"/>
      <c r="Y402" s="102"/>
      <c r="Z402" s="102"/>
      <c r="AA402" s="90"/>
      <c r="AB402" s="100"/>
      <c r="AC402" s="90"/>
      <c r="AD402" s="100"/>
      <c r="AE402" s="100"/>
      <c r="AF402" s="91"/>
      <c r="AG402" s="91"/>
      <c r="AH402" s="101"/>
      <c r="AI402" s="45"/>
      <c r="AJ402" s="45"/>
      <c r="AK402" s="45"/>
      <c r="AL402" s="45"/>
      <c r="AM402" s="45"/>
      <c r="AN402" s="83"/>
      <c r="AO402" s="160"/>
      <c r="AP402" s="160"/>
      <c r="AQ402" s="94"/>
      <c r="AR402" s="45"/>
      <c r="AS402" s="102"/>
      <c r="AT402" s="102"/>
      <c r="AU402" s="95"/>
      <c r="AV402" s="95"/>
      <c r="AW402" s="159"/>
      <c r="AX402" s="159"/>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c r="CD402" s="156"/>
      <c r="CE402" s="156"/>
    </row>
    <row r="403" spans="1:83" ht="25.5" customHeight="1" x14ac:dyDescent="0.25">
      <c r="A403" s="45"/>
      <c r="B403" s="45"/>
      <c r="C403" s="45"/>
      <c r="D403" s="47"/>
      <c r="E403" s="158"/>
      <c r="F403" s="45"/>
      <c r="G403" s="130"/>
      <c r="H403" s="130"/>
      <c r="I403" s="83"/>
      <c r="J403" s="45"/>
      <c r="K403" s="130"/>
      <c r="L403" s="95"/>
      <c r="M403" s="95"/>
      <c r="N403" s="95"/>
      <c r="O403" s="103"/>
      <c r="P403" s="104"/>
      <c r="Q403" s="83"/>
      <c r="R403" s="83"/>
      <c r="S403" s="83"/>
      <c r="T403" s="83"/>
      <c r="U403" s="83"/>
      <c r="V403" s="103"/>
      <c r="W403" s="103"/>
      <c r="X403" s="103"/>
      <c r="Y403" s="102"/>
      <c r="Z403" s="102"/>
      <c r="AA403" s="90"/>
      <c r="AB403" s="100"/>
      <c r="AC403" s="90"/>
      <c r="AD403" s="100"/>
      <c r="AE403" s="100"/>
      <c r="AF403" s="91"/>
      <c r="AG403" s="91"/>
      <c r="AH403" s="101"/>
      <c r="AI403" s="45"/>
      <c r="AJ403" s="45"/>
      <c r="AK403" s="45"/>
      <c r="AL403" s="45"/>
      <c r="AM403" s="45"/>
      <c r="AN403" s="83"/>
      <c r="AO403" s="160"/>
      <c r="AP403" s="160"/>
      <c r="AQ403" s="94"/>
      <c r="AR403" s="45"/>
      <c r="AS403" s="102"/>
      <c r="AT403" s="102"/>
      <c r="AU403" s="95"/>
      <c r="AV403" s="95"/>
      <c r="AW403" s="159"/>
      <c r="AX403" s="159"/>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c r="BZ403" s="156"/>
      <c r="CA403" s="156"/>
      <c r="CB403" s="156"/>
      <c r="CC403" s="156"/>
      <c r="CD403" s="156"/>
      <c r="CE403" s="156"/>
    </row>
    <row r="404" spans="1:83" ht="25.5" customHeight="1" x14ac:dyDescent="0.25">
      <c r="A404" s="45"/>
      <c r="B404" s="45"/>
      <c r="C404" s="45"/>
      <c r="D404" s="47"/>
      <c r="E404" s="158"/>
      <c r="F404" s="45"/>
      <c r="G404" s="130"/>
      <c r="H404" s="130"/>
      <c r="I404" s="83"/>
      <c r="J404" s="45"/>
      <c r="K404" s="130"/>
      <c r="L404" s="95"/>
      <c r="M404" s="95"/>
      <c r="N404" s="95"/>
      <c r="O404" s="103"/>
      <c r="P404" s="104"/>
      <c r="Q404" s="83"/>
      <c r="R404" s="83"/>
      <c r="S404" s="83"/>
      <c r="T404" s="83"/>
      <c r="U404" s="83"/>
      <c r="V404" s="103"/>
      <c r="W404" s="103"/>
      <c r="X404" s="103"/>
      <c r="Y404" s="102"/>
      <c r="Z404" s="102"/>
      <c r="AA404" s="90"/>
      <c r="AB404" s="100"/>
      <c r="AC404" s="90"/>
      <c r="AD404" s="100"/>
      <c r="AE404" s="100"/>
      <c r="AF404" s="91"/>
      <c r="AG404" s="91"/>
      <c r="AH404" s="101"/>
      <c r="AI404" s="45"/>
      <c r="AJ404" s="45"/>
      <c r="AK404" s="45"/>
      <c r="AL404" s="45"/>
      <c r="AM404" s="45"/>
      <c r="AN404" s="83"/>
      <c r="AO404" s="160"/>
      <c r="AP404" s="160"/>
      <c r="AQ404" s="94"/>
      <c r="AR404" s="45"/>
      <c r="AS404" s="102"/>
      <c r="AT404" s="102"/>
      <c r="AU404" s="95"/>
      <c r="AV404" s="95"/>
      <c r="AW404" s="159"/>
      <c r="AX404" s="159"/>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c r="BZ404" s="156"/>
      <c r="CA404" s="156"/>
      <c r="CB404" s="156"/>
      <c r="CC404" s="156"/>
      <c r="CD404" s="156"/>
      <c r="CE404" s="156"/>
    </row>
    <row r="405" spans="1:83" ht="25.5" customHeight="1" x14ac:dyDescent="0.25">
      <c r="A405" s="45"/>
      <c r="B405" s="45"/>
      <c r="C405" s="45"/>
      <c r="D405" s="47"/>
      <c r="E405" s="158"/>
      <c r="F405" s="45"/>
      <c r="G405" s="130"/>
      <c r="H405" s="130"/>
      <c r="I405" s="83"/>
      <c r="J405" s="45"/>
      <c r="K405" s="130"/>
      <c r="L405" s="95"/>
      <c r="M405" s="95"/>
      <c r="N405" s="95"/>
      <c r="O405" s="103"/>
      <c r="P405" s="104"/>
      <c r="Q405" s="83"/>
      <c r="R405" s="83"/>
      <c r="S405" s="83"/>
      <c r="T405" s="83"/>
      <c r="U405" s="83"/>
      <c r="V405" s="103"/>
      <c r="W405" s="103"/>
      <c r="X405" s="103"/>
      <c r="Y405" s="102"/>
      <c r="Z405" s="102"/>
      <c r="AA405" s="90"/>
      <c r="AB405" s="100"/>
      <c r="AC405" s="90"/>
      <c r="AD405" s="100"/>
      <c r="AE405" s="100"/>
      <c r="AF405" s="91"/>
      <c r="AG405" s="91"/>
      <c r="AH405" s="101"/>
      <c r="AI405" s="45"/>
      <c r="AJ405" s="45"/>
      <c r="AK405" s="45"/>
      <c r="AL405" s="45"/>
      <c r="AM405" s="45"/>
      <c r="AN405" s="83"/>
      <c r="AO405" s="160"/>
      <c r="AP405" s="160"/>
      <c r="AQ405" s="94"/>
      <c r="AR405" s="45"/>
      <c r="AS405" s="102"/>
      <c r="AT405" s="102"/>
      <c r="AU405" s="95"/>
      <c r="AV405" s="95"/>
      <c r="AW405" s="159"/>
      <c r="AX405" s="159"/>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c r="BZ405" s="156"/>
      <c r="CA405" s="156"/>
      <c r="CB405" s="156"/>
      <c r="CC405" s="156"/>
      <c r="CD405" s="156"/>
      <c r="CE405" s="156"/>
    </row>
    <row r="406" spans="1:83" ht="25.5" customHeight="1" x14ac:dyDescent="0.25">
      <c r="A406" s="45"/>
      <c r="B406" s="45"/>
      <c r="C406" s="45"/>
      <c r="D406" s="47"/>
      <c r="E406" s="158"/>
      <c r="F406" s="45"/>
      <c r="G406" s="130"/>
      <c r="H406" s="130"/>
      <c r="I406" s="83"/>
      <c r="J406" s="45"/>
      <c r="K406" s="130"/>
      <c r="L406" s="95"/>
      <c r="M406" s="95"/>
      <c r="N406" s="95"/>
      <c r="O406" s="103"/>
      <c r="P406" s="104"/>
      <c r="Q406" s="83"/>
      <c r="R406" s="83"/>
      <c r="S406" s="83"/>
      <c r="T406" s="83"/>
      <c r="U406" s="83"/>
      <c r="V406" s="103"/>
      <c r="W406" s="103"/>
      <c r="X406" s="103"/>
      <c r="Y406" s="102"/>
      <c r="Z406" s="102"/>
      <c r="AA406" s="90"/>
      <c r="AB406" s="100"/>
      <c r="AC406" s="90"/>
      <c r="AD406" s="100"/>
      <c r="AE406" s="100"/>
      <c r="AF406" s="91"/>
      <c r="AG406" s="91"/>
      <c r="AH406" s="101"/>
      <c r="AI406" s="45"/>
      <c r="AJ406" s="45"/>
      <c r="AK406" s="45"/>
      <c r="AL406" s="45"/>
      <c r="AM406" s="45"/>
      <c r="AN406" s="83"/>
      <c r="AO406" s="160"/>
      <c r="AP406" s="160"/>
      <c r="AQ406" s="94"/>
      <c r="AR406" s="45"/>
      <c r="AS406" s="102"/>
      <c r="AT406" s="102"/>
      <c r="AU406" s="95"/>
      <c r="AV406" s="95"/>
      <c r="AW406" s="159"/>
      <c r="AX406" s="159"/>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c r="BZ406" s="156"/>
      <c r="CA406" s="156"/>
      <c r="CB406" s="156"/>
      <c r="CC406" s="156"/>
      <c r="CD406" s="156"/>
      <c r="CE406" s="156"/>
    </row>
    <row r="407" spans="1:83" ht="25.5" customHeight="1" x14ac:dyDescent="0.25">
      <c r="A407" s="45"/>
      <c r="B407" s="45"/>
      <c r="C407" s="45"/>
      <c r="D407" s="47"/>
      <c r="E407" s="158"/>
      <c r="F407" s="45"/>
      <c r="G407" s="130"/>
      <c r="H407" s="130"/>
      <c r="I407" s="83"/>
      <c r="J407" s="45"/>
      <c r="K407" s="130"/>
      <c r="L407" s="95"/>
      <c r="M407" s="95"/>
      <c r="N407" s="95"/>
      <c r="O407" s="103"/>
      <c r="P407" s="104"/>
      <c r="Q407" s="83"/>
      <c r="R407" s="83"/>
      <c r="S407" s="83"/>
      <c r="T407" s="83"/>
      <c r="U407" s="83"/>
      <c r="V407" s="103"/>
      <c r="W407" s="103"/>
      <c r="X407" s="103"/>
      <c r="Y407" s="102"/>
      <c r="Z407" s="102"/>
      <c r="AA407" s="90"/>
      <c r="AB407" s="100"/>
      <c r="AC407" s="90"/>
      <c r="AD407" s="100"/>
      <c r="AE407" s="100"/>
      <c r="AF407" s="91"/>
      <c r="AG407" s="91"/>
      <c r="AH407" s="101"/>
      <c r="AI407" s="45"/>
      <c r="AJ407" s="45"/>
      <c r="AK407" s="45"/>
      <c r="AL407" s="45"/>
      <c r="AM407" s="45"/>
      <c r="AN407" s="83"/>
      <c r="AO407" s="160"/>
      <c r="AP407" s="160"/>
      <c r="AQ407" s="94"/>
      <c r="AR407" s="45"/>
      <c r="AS407" s="102"/>
      <c r="AT407" s="102"/>
      <c r="AU407" s="95"/>
      <c r="AV407" s="95"/>
      <c r="AW407" s="159"/>
      <c r="AX407" s="159"/>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c r="BZ407" s="156"/>
      <c r="CA407" s="156"/>
      <c r="CB407" s="156"/>
      <c r="CC407" s="156"/>
      <c r="CD407" s="156"/>
      <c r="CE407" s="156"/>
    </row>
    <row r="408" spans="1:83" ht="25.5" customHeight="1" x14ac:dyDescent="0.25">
      <c r="A408" s="45"/>
      <c r="B408" s="45"/>
      <c r="C408" s="45"/>
      <c r="D408" s="47"/>
      <c r="E408" s="158"/>
      <c r="F408" s="45"/>
      <c r="G408" s="130"/>
      <c r="H408" s="130"/>
      <c r="I408" s="83"/>
      <c r="J408" s="45"/>
      <c r="K408" s="130"/>
      <c r="L408" s="95"/>
      <c r="M408" s="95"/>
      <c r="N408" s="95"/>
      <c r="O408" s="103"/>
      <c r="P408" s="104"/>
      <c r="Q408" s="83"/>
      <c r="R408" s="83"/>
      <c r="S408" s="83"/>
      <c r="T408" s="83"/>
      <c r="U408" s="83"/>
      <c r="V408" s="103"/>
      <c r="W408" s="103"/>
      <c r="X408" s="103"/>
      <c r="Y408" s="102"/>
      <c r="Z408" s="102"/>
      <c r="AA408" s="90"/>
      <c r="AB408" s="100"/>
      <c r="AC408" s="90"/>
      <c r="AD408" s="100"/>
      <c r="AE408" s="100"/>
      <c r="AF408" s="91"/>
      <c r="AG408" s="91"/>
      <c r="AH408" s="101"/>
      <c r="AI408" s="45"/>
      <c r="AJ408" s="45"/>
      <c r="AK408" s="45"/>
      <c r="AL408" s="45"/>
      <c r="AM408" s="45"/>
      <c r="AN408" s="83"/>
      <c r="AO408" s="160"/>
      <c r="AP408" s="160"/>
      <c r="AQ408" s="94"/>
      <c r="AR408" s="45"/>
      <c r="AS408" s="102"/>
      <c r="AT408" s="102"/>
      <c r="AU408" s="95"/>
      <c r="AV408" s="95"/>
      <c r="AW408" s="159"/>
      <c r="AX408" s="159"/>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c r="BX408" s="156"/>
      <c r="BY408" s="156"/>
      <c r="BZ408" s="156"/>
      <c r="CA408" s="156"/>
      <c r="CB408" s="156"/>
      <c r="CC408" s="156"/>
      <c r="CD408" s="156"/>
      <c r="CE408" s="156"/>
    </row>
    <row r="409" spans="1:83" ht="25.5" customHeight="1" x14ac:dyDescent="0.25">
      <c r="A409" s="45"/>
      <c r="B409" s="45"/>
      <c r="C409" s="45"/>
      <c r="D409" s="47"/>
      <c r="E409" s="158"/>
      <c r="F409" s="45"/>
      <c r="G409" s="130"/>
      <c r="H409" s="130"/>
      <c r="I409" s="83"/>
      <c r="J409" s="45"/>
      <c r="K409" s="130"/>
      <c r="L409" s="95"/>
      <c r="M409" s="95"/>
      <c r="N409" s="95"/>
      <c r="O409" s="103"/>
      <c r="P409" s="104"/>
      <c r="Q409" s="83"/>
      <c r="R409" s="83"/>
      <c r="S409" s="83"/>
      <c r="T409" s="83"/>
      <c r="U409" s="83"/>
      <c r="V409" s="103"/>
      <c r="W409" s="103"/>
      <c r="X409" s="103"/>
      <c r="Y409" s="102"/>
      <c r="Z409" s="102"/>
      <c r="AA409" s="90"/>
      <c r="AB409" s="100"/>
      <c r="AC409" s="90"/>
      <c r="AD409" s="100"/>
      <c r="AE409" s="100"/>
      <c r="AF409" s="91"/>
      <c r="AG409" s="91"/>
      <c r="AH409" s="101"/>
      <c r="AI409" s="45"/>
      <c r="AJ409" s="45"/>
      <c r="AK409" s="45"/>
      <c r="AL409" s="45"/>
      <c r="AM409" s="45"/>
      <c r="AN409" s="83"/>
      <c r="AO409" s="160"/>
      <c r="AP409" s="160"/>
      <c r="AQ409" s="94"/>
      <c r="AR409" s="45"/>
      <c r="AS409" s="102"/>
      <c r="AT409" s="102"/>
      <c r="AU409" s="95"/>
      <c r="AV409" s="95"/>
      <c r="AW409" s="159"/>
      <c r="AX409" s="159"/>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c r="BZ409" s="156"/>
      <c r="CA409" s="156"/>
      <c r="CB409" s="156"/>
      <c r="CC409" s="156"/>
      <c r="CD409" s="156"/>
      <c r="CE409" s="156"/>
    </row>
    <row r="410" spans="1:83" ht="25.5" customHeight="1" x14ac:dyDescent="0.25">
      <c r="A410" s="45"/>
      <c r="B410" s="45"/>
      <c r="C410" s="45"/>
      <c r="D410" s="47"/>
      <c r="E410" s="158"/>
      <c r="F410" s="45"/>
      <c r="G410" s="130"/>
      <c r="H410" s="130"/>
      <c r="I410" s="83"/>
      <c r="J410" s="45"/>
      <c r="K410" s="130"/>
      <c r="L410" s="95"/>
      <c r="M410" s="95"/>
      <c r="N410" s="95"/>
      <c r="O410" s="103"/>
      <c r="P410" s="104"/>
      <c r="Q410" s="83"/>
      <c r="R410" s="83"/>
      <c r="S410" s="83"/>
      <c r="T410" s="83"/>
      <c r="U410" s="83"/>
      <c r="V410" s="103"/>
      <c r="W410" s="103"/>
      <c r="X410" s="103"/>
      <c r="Y410" s="102"/>
      <c r="Z410" s="102"/>
      <c r="AA410" s="90"/>
      <c r="AB410" s="100"/>
      <c r="AC410" s="90"/>
      <c r="AD410" s="100"/>
      <c r="AE410" s="100"/>
      <c r="AF410" s="91"/>
      <c r="AG410" s="91"/>
      <c r="AH410" s="101"/>
      <c r="AI410" s="45"/>
      <c r="AJ410" s="45"/>
      <c r="AK410" s="45"/>
      <c r="AL410" s="45"/>
      <c r="AM410" s="45"/>
      <c r="AN410" s="83"/>
      <c r="AO410" s="160"/>
      <c r="AP410" s="160"/>
      <c r="AQ410" s="94"/>
      <c r="AR410" s="45"/>
      <c r="AS410" s="102"/>
      <c r="AT410" s="102"/>
      <c r="AU410" s="95"/>
      <c r="AV410" s="95"/>
      <c r="AW410" s="159"/>
      <c r="AX410" s="159"/>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c r="BZ410" s="156"/>
      <c r="CA410" s="156"/>
      <c r="CB410" s="156"/>
      <c r="CC410" s="156"/>
      <c r="CD410" s="156"/>
      <c r="CE410" s="156"/>
    </row>
    <row r="411" spans="1:83" ht="25.5" customHeight="1" x14ac:dyDescent="0.25">
      <c r="A411" s="45"/>
      <c r="B411" s="45"/>
      <c r="C411" s="45"/>
      <c r="D411" s="47"/>
      <c r="E411" s="158"/>
      <c r="F411" s="45"/>
      <c r="G411" s="130"/>
      <c r="H411" s="130"/>
      <c r="I411" s="83"/>
      <c r="J411" s="45"/>
      <c r="K411" s="130"/>
      <c r="L411" s="95"/>
      <c r="M411" s="95"/>
      <c r="N411" s="95"/>
      <c r="O411" s="103"/>
      <c r="P411" s="104"/>
      <c r="Q411" s="83"/>
      <c r="R411" s="83"/>
      <c r="S411" s="83"/>
      <c r="T411" s="83"/>
      <c r="U411" s="83"/>
      <c r="V411" s="103"/>
      <c r="W411" s="103"/>
      <c r="X411" s="103"/>
      <c r="Y411" s="102"/>
      <c r="Z411" s="102"/>
      <c r="AA411" s="90"/>
      <c r="AB411" s="100"/>
      <c r="AC411" s="90"/>
      <c r="AD411" s="100"/>
      <c r="AE411" s="100"/>
      <c r="AF411" s="91"/>
      <c r="AG411" s="91"/>
      <c r="AH411" s="101"/>
      <c r="AI411" s="45"/>
      <c r="AJ411" s="45"/>
      <c r="AK411" s="45"/>
      <c r="AL411" s="45"/>
      <c r="AM411" s="45"/>
      <c r="AN411" s="83"/>
      <c r="AO411" s="160"/>
      <c r="AP411" s="160"/>
      <c r="AQ411" s="94"/>
      <c r="AR411" s="45"/>
      <c r="AS411" s="102"/>
      <c r="AT411" s="102"/>
      <c r="AU411" s="95"/>
      <c r="AV411" s="95"/>
      <c r="AW411" s="159"/>
      <c r="AX411" s="159"/>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c r="BZ411" s="156"/>
      <c r="CA411" s="156"/>
      <c r="CB411" s="156"/>
      <c r="CC411" s="156"/>
      <c r="CD411" s="156"/>
      <c r="CE411" s="156"/>
    </row>
    <row r="412" spans="1:83" ht="25.5" customHeight="1" x14ac:dyDescent="0.25">
      <c r="A412" s="45"/>
      <c r="B412" s="45"/>
      <c r="C412" s="45"/>
      <c r="D412" s="47"/>
      <c r="E412" s="158"/>
      <c r="F412" s="45"/>
      <c r="G412" s="130"/>
      <c r="H412" s="130"/>
      <c r="I412" s="83"/>
      <c r="J412" s="45"/>
      <c r="K412" s="130"/>
      <c r="L412" s="95"/>
      <c r="M412" s="95"/>
      <c r="N412" s="95"/>
      <c r="O412" s="103"/>
      <c r="P412" s="104"/>
      <c r="Q412" s="83"/>
      <c r="R412" s="83"/>
      <c r="S412" s="83"/>
      <c r="T412" s="83"/>
      <c r="U412" s="83"/>
      <c r="V412" s="103"/>
      <c r="W412" s="103"/>
      <c r="X412" s="103"/>
      <c r="Y412" s="102"/>
      <c r="Z412" s="102"/>
      <c r="AA412" s="90"/>
      <c r="AB412" s="100"/>
      <c r="AC412" s="90"/>
      <c r="AD412" s="100"/>
      <c r="AE412" s="100"/>
      <c r="AF412" s="91"/>
      <c r="AG412" s="91"/>
      <c r="AH412" s="101"/>
      <c r="AI412" s="45"/>
      <c r="AJ412" s="45"/>
      <c r="AK412" s="45"/>
      <c r="AL412" s="45"/>
      <c r="AM412" s="45"/>
      <c r="AN412" s="83"/>
      <c r="AO412" s="160"/>
      <c r="AP412" s="160"/>
      <c r="AQ412" s="94"/>
      <c r="AR412" s="45"/>
      <c r="AS412" s="102"/>
      <c r="AT412" s="102"/>
      <c r="AU412" s="95"/>
      <c r="AV412" s="95"/>
      <c r="AW412" s="159"/>
      <c r="AX412" s="159"/>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c r="BZ412" s="156"/>
      <c r="CA412" s="156"/>
      <c r="CB412" s="156"/>
      <c r="CC412" s="156"/>
      <c r="CD412" s="156"/>
      <c r="CE412" s="156"/>
    </row>
    <row r="413" spans="1:83" ht="25.5" customHeight="1" x14ac:dyDescent="0.25">
      <c r="A413" s="45"/>
      <c r="B413" s="45"/>
      <c r="C413" s="45"/>
      <c r="D413" s="47"/>
      <c r="E413" s="158"/>
      <c r="F413" s="45"/>
      <c r="G413" s="130"/>
      <c r="H413" s="130"/>
      <c r="I413" s="83"/>
      <c r="J413" s="45"/>
      <c r="K413" s="130"/>
      <c r="L413" s="95"/>
      <c r="M413" s="95"/>
      <c r="N413" s="95"/>
      <c r="O413" s="103"/>
      <c r="P413" s="104"/>
      <c r="Q413" s="83"/>
      <c r="R413" s="83"/>
      <c r="S413" s="83"/>
      <c r="T413" s="83"/>
      <c r="U413" s="83"/>
      <c r="V413" s="103"/>
      <c r="W413" s="103"/>
      <c r="X413" s="103"/>
      <c r="Y413" s="102"/>
      <c r="Z413" s="102"/>
      <c r="AA413" s="90"/>
      <c r="AB413" s="100"/>
      <c r="AC413" s="90"/>
      <c r="AD413" s="100"/>
      <c r="AE413" s="100"/>
      <c r="AF413" s="91"/>
      <c r="AG413" s="91"/>
      <c r="AH413" s="101"/>
      <c r="AI413" s="45"/>
      <c r="AJ413" s="45"/>
      <c r="AK413" s="45"/>
      <c r="AL413" s="45"/>
      <c r="AM413" s="45"/>
      <c r="AN413" s="83"/>
      <c r="AO413" s="160"/>
      <c r="AP413" s="160"/>
      <c r="AQ413" s="94"/>
      <c r="AR413" s="45"/>
      <c r="AS413" s="102"/>
      <c r="AT413" s="102"/>
      <c r="AU413" s="95"/>
      <c r="AV413" s="95"/>
      <c r="AW413" s="159"/>
      <c r="AX413" s="159"/>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c r="BZ413" s="156"/>
      <c r="CA413" s="156"/>
      <c r="CB413" s="156"/>
      <c r="CC413" s="156"/>
      <c r="CD413" s="156"/>
      <c r="CE413" s="156"/>
    </row>
    <row r="414" spans="1:83" ht="25.5" customHeight="1" x14ac:dyDescent="0.25">
      <c r="A414" s="45"/>
      <c r="B414" s="45"/>
      <c r="C414" s="45"/>
      <c r="D414" s="47"/>
      <c r="E414" s="158"/>
      <c r="F414" s="45"/>
      <c r="G414" s="130"/>
      <c r="H414" s="130"/>
      <c r="I414" s="83"/>
      <c r="J414" s="45"/>
      <c r="K414" s="130"/>
      <c r="L414" s="95"/>
      <c r="M414" s="95"/>
      <c r="N414" s="95"/>
      <c r="O414" s="103"/>
      <c r="P414" s="104"/>
      <c r="Q414" s="83"/>
      <c r="R414" s="83"/>
      <c r="S414" s="83"/>
      <c r="T414" s="83"/>
      <c r="U414" s="83"/>
      <c r="V414" s="103"/>
      <c r="W414" s="103"/>
      <c r="X414" s="103"/>
      <c r="Y414" s="102"/>
      <c r="Z414" s="102"/>
      <c r="AA414" s="90"/>
      <c r="AB414" s="100"/>
      <c r="AC414" s="90"/>
      <c r="AD414" s="100"/>
      <c r="AE414" s="100"/>
      <c r="AF414" s="91"/>
      <c r="AG414" s="91"/>
      <c r="AH414" s="101"/>
      <c r="AI414" s="45"/>
      <c r="AJ414" s="45"/>
      <c r="AK414" s="45"/>
      <c r="AL414" s="45"/>
      <c r="AM414" s="45"/>
      <c r="AN414" s="83"/>
      <c r="AO414" s="160"/>
      <c r="AP414" s="160"/>
      <c r="AQ414" s="94"/>
      <c r="AR414" s="45"/>
      <c r="AS414" s="102"/>
      <c r="AT414" s="102"/>
      <c r="AU414" s="95"/>
      <c r="AV414" s="95"/>
      <c r="AW414" s="159"/>
      <c r="AX414" s="159"/>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c r="CD414" s="156"/>
      <c r="CE414" s="156"/>
    </row>
    <row r="415" spans="1:83" ht="25.5" customHeight="1" x14ac:dyDescent="0.25">
      <c r="A415" s="45"/>
      <c r="B415" s="45"/>
      <c r="C415" s="45"/>
      <c r="D415" s="47"/>
      <c r="E415" s="158"/>
      <c r="F415" s="45"/>
      <c r="G415" s="130"/>
      <c r="H415" s="130"/>
      <c r="I415" s="83"/>
      <c r="J415" s="45"/>
      <c r="K415" s="130"/>
      <c r="L415" s="95"/>
      <c r="M415" s="95"/>
      <c r="N415" s="95"/>
      <c r="O415" s="103"/>
      <c r="P415" s="104"/>
      <c r="Q415" s="83"/>
      <c r="R415" s="83"/>
      <c r="S415" s="83"/>
      <c r="T415" s="83"/>
      <c r="U415" s="83"/>
      <c r="V415" s="103"/>
      <c r="W415" s="103"/>
      <c r="X415" s="103"/>
      <c r="Y415" s="102"/>
      <c r="Z415" s="102"/>
      <c r="AA415" s="90"/>
      <c r="AB415" s="100"/>
      <c r="AC415" s="90"/>
      <c r="AD415" s="100"/>
      <c r="AE415" s="100"/>
      <c r="AF415" s="91"/>
      <c r="AG415" s="91"/>
      <c r="AH415" s="101"/>
      <c r="AI415" s="45"/>
      <c r="AJ415" s="45"/>
      <c r="AK415" s="45"/>
      <c r="AL415" s="45"/>
      <c r="AM415" s="45"/>
      <c r="AN415" s="83"/>
      <c r="AO415" s="160"/>
      <c r="AP415" s="160"/>
      <c r="AQ415" s="94"/>
      <c r="AR415" s="45"/>
      <c r="AS415" s="102"/>
      <c r="AT415" s="102"/>
      <c r="AU415" s="95"/>
      <c r="AV415" s="95"/>
      <c r="AW415" s="159"/>
      <c r="AX415" s="159"/>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c r="BZ415" s="156"/>
      <c r="CA415" s="156"/>
      <c r="CB415" s="156"/>
      <c r="CC415" s="156"/>
      <c r="CD415" s="156"/>
      <c r="CE415" s="156"/>
    </row>
    <row r="416" spans="1:83" ht="25.5" customHeight="1" x14ac:dyDescent="0.25">
      <c r="A416" s="45"/>
      <c r="B416" s="45"/>
      <c r="C416" s="45"/>
      <c r="D416" s="47"/>
      <c r="E416" s="158"/>
      <c r="F416" s="45"/>
      <c r="G416" s="130"/>
      <c r="H416" s="130"/>
      <c r="I416" s="83"/>
      <c r="J416" s="45"/>
      <c r="K416" s="130"/>
      <c r="L416" s="95"/>
      <c r="M416" s="95"/>
      <c r="N416" s="95"/>
      <c r="O416" s="103"/>
      <c r="P416" s="104"/>
      <c r="Q416" s="83"/>
      <c r="R416" s="83"/>
      <c r="S416" s="83"/>
      <c r="T416" s="83"/>
      <c r="U416" s="83"/>
      <c r="V416" s="103"/>
      <c r="W416" s="103"/>
      <c r="X416" s="103"/>
      <c r="Y416" s="102"/>
      <c r="Z416" s="102"/>
      <c r="AA416" s="90"/>
      <c r="AB416" s="100"/>
      <c r="AC416" s="90"/>
      <c r="AD416" s="100"/>
      <c r="AE416" s="100"/>
      <c r="AF416" s="91"/>
      <c r="AG416" s="91"/>
      <c r="AH416" s="101"/>
      <c r="AI416" s="45"/>
      <c r="AJ416" s="45"/>
      <c r="AK416" s="45"/>
      <c r="AL416" s="45"/>
      <c r="AM416" s="45"/>
      <c r="AN416" s="83"/>
      <c r="AO416" s="160"/>
      <c r="AP416" s="160"/>
      <c r="AQ416" s="94"/>
      <c r="AR416" s="45"/>
      <c r="AS416" s="102"/>
      <c r="AT416" s="102"/>
      <c r="AU416" s="95"/>
      <c r="AV416" s="95"/>
      <c r="AW416" s="159"/>
      <c r="AX416" s="159"/>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c r="BZ416" s="156"/>
      <c r="CA416" s="156"/>
      <c r="CB416" s="156"/>
      <c r="CC416" s="156"/>
      <c r="CD416" s="156"/>
      <c r="CE416" s="156"/>
    </row>
    <row r="417" spans="1:83" ht="25.5" customHeight="1" x14ac:dyDescent="0.25">
      <c r="A417" s="45"/>
      <c r="B417" s="45"/>
      <c r="C417" s="45"/>
      <c r="D417" s="47"/>
      <c r="E417" s="158"/>
      <c r="F417" s="45"/>
      <c r="G417" s="130"/>
      <c r="H417" s="130"/>
      <c r="I417" s="83"/>
      <c r="J417" s="45"/>
      <c r="K417" s="130"/>
      <c r="L417" s="95"/>
      <c r="M417" s="95"/>
      <c r="N417" s="95"/>
      <c r="O417" s="103"/>
      <c r="P417" s="104"/>
      <c r="Q417" s="83"/>
      <c r="R417" s="83"/>
      <c r="S417" s="83"/>
      <c r="T417" s="83"/>
      <c r="U417" s="83"/>
      <c r="V417" s="103"/>
      <c r="W417" s="103"/>
      <c r="X417" s="103"/>
      <c r="Y417" s="102"/>
      <c r="Z417" s="102"/>
      <c r="AA417" s="90"/>
      <c r="AB417" s="100"/>
      <c r="AC417" s="90"/>
      <c r="AD417" s="100"/>
      <c r="AE417" s="100"/>
      <c r="AF417" s="91"/>
      <c r="AG417" s="91"/>
      <c r="AH417" s="101"/>
      <c r="AI417" s="45"/>
      <c r="AJ417" s="45"/>
      <c r="AK417" s="45"/>
      <c r="AL417" s="45"/>
      <c r="AM417" s="45"/>
      <c r="AN417" s="83"/>
      <c r="AO417" s="160"/>
      <c r="AP417" s="160"/>
      <c r="AQ417" s="94"/>
      <c r="AR417" s="45"/>
      <c r="AS417" s="102"/>
      <c r="AT417" s="102"/>
      <c r="AU417" s="95"/>
      <c r="AV417" s="95"/>
      <c r="AW417" s="159"/>
      <c r="AX417" s="159"/>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c r="BZ417" s="156"/>
      <c r="CA417" s="156"/>
      <c r="CB417" s="156"/>
      <c r="CC417" s="156"/>
      <c r="CD417" s="156"/>
      <c r="CE417" s="156"/>
    </row>
    <row r="418" spans="1:83" ht="25.5" customHeight="1" x14ac:dyDescent="0.25">
      <c r="A418" s="45"/>
      <c r="B418" s="45"/>
      <c r="C418" s="45"/>
      <c r="D418" s="47"/>
      <c r="E418" s="158"/>
      <c r="F418" s="45"/>
      <c r="G418" s="130"/>
      <c r="H418" s="130"/>
      <c r="I418" s="83"/>
      <c r="J418" s="45"/>
      <c r="K418" s="130"/>
      <c r="L418" s="95"/>
      <c r="M418" s="95"/>
      <c r="N418" s="95"/>
      <c r="O418" s="103"/>
      <c r="P418" s="104"/>
      <c r="Q418" s="83"/>
      <c r="R418" s="83"/>
      <c r="S418" s="83"/>
      <c r="T418" s="83"/>
      <c r="U418" s="83"/>
      <c r="V418" s="103"/>
      <c r="W418" s="103"/>
      <c r="X418" s="103"/>
      <c r="Y418" s="102"/>
      <c r="Z418" s="102"/>
      <c r="AA418" s="90"/>
      <c r="AB418" s="100"/>
      <c r="AC418" s="90"/>
      <c r="AD418" s="100"/>
      <c r="AE418" s="100"/>
      <c r="AF418" s="91"/>
      <c r="AG418" s="91"/>
      <c r="AH418" s="101"/>
      <c r="AI418" s="45"/>
      <c r="AJ418" s="45"/>
      <c r="AK418" s="45"/>
      <c r="AL418" s="45"/>
      <c r="AM418" s="45"/>
      <c r="AN418" s="83"/>
      <c r="AO418" s="160"/>
      <c r="AP418" s="160"/>
      <c r="AQ418" s="94"/>
      <c r="AR418" s="45"/>
      <c r="AS418" s="102"/>
      <c r="AT418" s="102"/>
      <c r="AU418" s="95"/>
      <c r="AV418" s="95"/>
      <c r="AW418" s="159"/>
      <c r="AX418" s="159"/>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c r="BZ418" s="156"/>
      <c r="CA418" s="156"/>
      <c r="CB418" s="156"/>
      <c r="CC418" s="156"/>
      <c r="CD418" s="156"/>
      <c r="CE418" s="156"/>
    </row>
    <row r="419" spans="1:83" ht="25.5" customHeight="1" x14ac:dyDescent="0.25">
      <c r="A419" s="45"/>
      <c r="B419" s="45"/>
      <c r="C419" s="45"/>
      <c r="D419" s="47"/>
      <c r="E419" s="158"/>
      <c r="F419" s="45"/>
      <c r="G419" s="130"/>
      <c r="H419" s="130"/>
      <c r="I419" s="83"/>
      <c r="J419" s="45"/>
      <c r="K419" s="130"/>
      <c r="L419" s="95"/>
      <c r="M419" s="95"/>
      <c r="N419" s="95"/>
      <c r="O419" s="103"/>
      <c r="P419" s="104"/>
      <c r="Q419" s="83"/>
      <c r="R419" s="83"/>
      <c r="S419" s="83"/>
      <c r="T419" s="83"/>
      <c r="U419" s="83"/>
      <c r="V419" s="103"/>
      <c r="W419" s="103"/>
      <c r="X419" s="103"/>
      <c r="Y419" s="102"/>
      <c r="Z419" s="102"/>
      <c r="AA419" s="90"/>
      <c r="AB419" s="100"/>
      <c r="AC419" s="90"/>
      <c r="AD419" s="100"/>
      <c r="AE419" s="100"/>
      <c r="AF419" s="91"/>
      <c r="AG419" s="91"/>
      <c r="AH419" s="101"/>
      <c r="AI419" s="45"/>
      <c r="AJ419" s="45"/>
      <c r="AK419" s="45"/>
      <c r="AL419" s="45"/>
      <c r="AM419" s="45"/>
      <c r="AN419" s="83"/>
      <c r="AO419" s="160"/>
      <c r="AP419" s="160"/>
      <c r="AQ419" s="94"/>
      <c r="AR419" s="45"/>
      <c r="AS419" s="102"/>
      <c r="AT419" s="102"/>
      <c r="AU419" s="95"/>
      <c r="AV419" s="95"/>
      <c r="AW419" s="159"/>
      <c r="AX419" s="159"/>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c r="BZ419" s="156"/>
      <c r="CA419" s="156"/>
      <c r="CB419" s="156"/>
      <c r="CC419" s="156"/>
      <c r="CD419" s="156"/>
      <c r="CE419" s="156"/>
    </row>
    <row r="420" spans="1:83" ht="25.5" customHeight="1" x14ac:dyDescent="0.25">
      <c r="A420" s="45"/>
      <c r="B420" s="45"/>
      <c r="C420" s="45"/>
      <c r="D420" s="47"/>
      <c r="E420" s="158"/>
      <c r="F420" s="45"/>
      <c r="G420" s="130"/>
      <c r="H420" s="130"/>
      <c r="I420" s="83"/>
      <c r="J420" s="45"/>
      <c r="K420" s="130"/>
      <c r="L420" s="95"/>
      <c r="M420" s="95"/>
      <c r="N420" s="95"/>
      <c r="O420" s="103"/>
      <c r="P420" s="104"/>
      <c r="Q420" s="83"/>
      <c r="R420" s="83"/>
      <c r="S420" s="83"/>
      <c r="T420" s="83"/>
      <c r="U420" s="83"/>
      <c r="V420" s="103"/>
      <c r="W420" s="103"/>
      <c r="X420" s="103"/>
      <c r="Y420" s="102"/>
      <c r="Z420" s="102"/>
      <c r="AA420" s="90"/>
      <c r="AB420" s="100"/>
      <c r="AC420" s="90"/>
      <c r="AD420" s="100"/>
      <c r="AE420" s="100"/>
      <c r="AF420" s="91"/>
      <c r="AG420" s="91"/>
      <c r="AH420" s="101"/>
      <c r="AI420" s="45"/>
      <c r="AJ420" s="45"/>
      <c r="AK420" s="45"/>
      <c r="AL420" s="45"/>
      <c r="AM420" s="45"/>
      <c r="AN420" s="83"/>
      <c r="AO420" s="160"/>
      <c r="AP420" s="160"/>
      <c r="AQ420" s="94"/>
      <c r="AR420" s="45"/>
      <c r="AS420" s="102"/>
      <c r="AT420" s="102"/>
      <c r="AU420" s="95"/>
      <c r="AV420" s="95"/>
      <c r="AW420" s="159"/>
      <c r="AX420" s="159"/>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c r="CB420" s="156"/>
      <c r="CC420" s="156"/>
      <c r="CD420" s="156"/>
      <c r="CE420" s="156"/>
    </row>
    <row r="421" spans="1:83" ht="25.5" customHeight="1" x14ac:dyDescent="0.25">
      <c r="A421" s="45"/>
      <c r="B421" s="45"/>
      <c r="C421" s="45"/>
      <c r="D421" s="47"/>
      <c r="E421" s="158"/>
      <c r="F421" s="45"/>
      <c r="G421" s="130"/>
      <c r="H421" s="130"/>
      <c r="I421" s="83"/>
      <c r="J421" s="45"/>
      <c r="K421" s="130"/>
      <c r="L421" s="95"/>
      <c r="M421" s="95"/>
      <c r="N421" s="95"/>
      <c r="O421" s="103"/>
      <c r="P421" s="104"/>
      <c r="Q421" s="83"/>
      <c r="R421" s="83"/>
      <c r="S421" s="83"/>
      <c r="T421" s="83"/>
      <c r="U421" s="83"/>
      <c r="V421" s="103"/>
      <c r="W421" s="103"/>
      <c r="X421" s="103"/>
      <c r="Y421" s="102"/>
      <c r="Z421" s="102"/>
      <c r="AA421" s="90"/>
      <c r="AB421" s="100"/>
      <c r="AC421" s="90"/>
      <c r="AD421" s="100"/>
      <c r="AE421" s="100"/>
      <c r="AF421" s="91"/>
      <c r="AG421" s="91"/>
      <c r="AH421" s="101"/>
      <c r="AI421" s="45"/>
      <c r="AJ421" s="45"/>
      <c r="AK421" s="45"/>
      <c r="AL421" s="45"/>
      <c r="AM421" s="45"/>
      <c r="AN421" s="83"/>
      <c r="AO421" s="160"/>
      <c r="AP421" s="160"/>
      <c r="AQ421" s="94"/>
      <c r="AR421" s="45"/>
      <c r="AS421" s="102"/>
      <c r="AT421" s="102"/>
      <c r="AU421" s="95"/>
      <c r="AV421" s="95"/>
      <c r="AW421" s="159"/>
      <c r="AX421" s="159"/>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c r="BZ421" s="156"/>
      <c r="CA421" s="156"/>
      <c r="CB421" s="156"/>
      <c r="CC421" s="156"/>
      <c r="CD421" s="156"/>
      <c r="CE421" s="156"/>
    </row>
    <row r="422" spans="1:83" ht="25.5" customHeight="1" x14ac:dyDescent="0.25">
      <c r="A422" s="45"/>
      <c r="B422" s="45"/>
      <c r="C422" s="45"/>
      <c r="D422" s="47"/>
      <c r="E422" s="158"/>
      <c r="F422" s="45"/>
      <c r="G422" s="130"/>
      <c r="H422" s="130"/>
      <c r="I422" s="83"/>
      <c r="J422" s="45"/>
      <c r="K422" s="130"/>
      <c r="L422" s="95"/>
      <c r="M422" s="95"/>
      <c r="N422" s="95"/>
      <c r="O422" s="103"/>
      <c r="P422" s="104"/>
      <c r="Q422" s="83"/>
      <c r="R422" s="83"/>
      <c r="S422" s="83"/>
      <c r="T422" s="83"/>
      <c r="U422" s="83"/>
      <c r="V422" s="103"/>
      <c r="W422" s="103"/>
      <c r="X422" s="103"/>
      <c r="Y422" s="102"/>
      <c r="Z422" s="102"/>
      <c r="AA422" s="90"/>
      <c r="AB422" s="100"/>
      <c r="AC422" s="90"/>
      <c r="AD422" s="100"/>
      <c r="AE422" s="100"/>
      <c r="AF422" s="91"/>
      <c r="AG422" s="91"/>
      <c r="AH422" s="101"/>
      <c r="AI422" s="45"/>
      <c r="AJ422" s="45"/>
      <c r="AK422" s="45"/>
      <c r="AL422" s="45"/>
      <c r="AM422" s="45"/>
      <c r="AN422" s="83"/>
      <c r="AO422" s="160"/>
      <c r="AP422" s="160"/>
      <c r="AQ422" s="94"/>
      <c r="AR422" s="45"/>
      <c r="AS422" s="102"/>
      <c r="AT422" s="102"/>
      <c r="AU422" s="95"/>
      <c r="AV422" s="95"/>
      <c r="AW422" s="159"/>
      <c r="AX422" s="159"/>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c r="BZ422" s="156"/>
      <c r="CA422" s="156"/>
      <c r="CB422" s="156"/>
      <c r="CC422" s="156"/>
      <c r="CD422" s="156"/>
      <c r="CE422" s="156"/>
    </row>
    <row r="423" spans="1:83" ht="25.5" customHeight="1" x14ac:dyDescent="0.25">
      <c r="A423" s="45"/>
      <c r="B423" s="45"/>
      <c r="C423" s="45"/>
      <c r="D423" s="47"/>
      <c r="E423" s="158"/>
      <c r="F423" s="45"/>
      <c r="G423" s="130"/>
      <c r="H423" s="130"/>
      <c r="I423" s="83"/>
      <c r="J423" s="45"/>
      <c r="K423" s="130"/>
      <c r="L423" s="95"/>
      <c r="M423" s="95"/>
      <c r="N423" s="95"/>
      <c r="O423" s="103"/>
      <c r="P423" s="104"/>
      <c r="Q423" s="83"/>
      <c r="R423" s="83"/>
      <c r="S423" s="83"/>
      <c r="T423" s="83"/>
      <c r="U423" s="83"/>
      <c r="V423" s="103"/>
      <c r="W423" s="103"/>
      <c r="X423" s="103"/>
      <c r="Y423" s="102"/>
      <c r="Z423" s="102"/>
      <c r="AA423" s="90"/>
      <c r="AB423" s="100"/>
      <c r="AC423" s="90"/>
      <c r="AD423" s="100"/>
      <c r="AE423" s="100"/>
      <c r="AF423" s="91"/>
      <c r="AG423" s="91"/>
      <c r="AH423" s="101"/>
      <c r="AI423" s="45"/>
      <c r="AJ423" s="45"/>
      <c r="AK423" s="45"/>
      <c r="AL423" s="45"/>
      <c r="AM423" s="45"/>
      <c r="AN423" s="83"/>
      <c r="AO423" s="160"/>
      <c r="AP423" s="160"/>
      <c r="AQ423" s="94"/>
      <c r="AR423" s="45"/>
      <c r="AS423" s="102"/>
      <c r="AT423" s="102"/>
      <c r="AU423" s="95"/>
      <c r="AV423" s="95"/>
      <c r="AW423" s="159"/>
      <c r="AX423" s="159"/>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c r="BZ423" s="156"/>
      <c r="CA423" s="156"/>
      <c r="CB423" s="156"/>
      <c r="CC423" s="156"/>
      <c r="CD423" s="156"/>
      <c r="CE423" s="156"/>
    </row>
    <row r="424" spans="1:83" ht="25.5" customHeight="1" x14ac:dyDescent="0.25">
      <c r="A424" s="45"/>
      <c r="B424" s="45"/>
      <c r="C424" s="45"/>
      <c r="D424" s="47"/>
      <c r="E424" s="158"/>
      <c r="F424" s="45"/>
      <c r="G424" s="130"/>
      <c r="H424" s="130"/>
      <c r="I424" s="83"/>
      <c r="J424" s="45"/>
      <c r="K424" s="130"/>
      <c r="L424" s="95"/>
      <c r="M424" s="95"/>
      <c r="N424" s="95"/>
      <c r="O424" s="103"/>
      <c r="P424" s="104"/>
      <c r="Q424" s="83"/>
      <c r="R424" s="83"/>
      <c r="S424" s="83"/>
      <c r="T424" s="83"/>
      <c r="U424" s="83"/>
      <c r="V424" s="103"/>
      <c r="W424" s="103"/>
      <c r="X424" s="103"/>
      <c r="Y424" s="102"/>
      <c r="Z424" s="102"/>
      <c r="AA424" s="90"/>
      <c r="AB424" s="100"/>
      <c r="AC424" s="90"/>
      <c r="AD424" s="100"/>
      <c r="AE424" s="100"/>
      <c r="AF424" s="91"/>
      <c r="AG424" s="91"/>
      <c r="AH424" s="101"/>
      <c r="AI424" s="45"/>
      <c r="AJ424" s="45"/>
      <c r="AK424" s="45"/>
      <c r="AL424" s="45"/>
      <c r="AM424" s="45"/>
      <c r="AN424" s="83"/>
      <c r="AO424" s="160"/>
      <c r="AP424" s="160"/>
      <c r="AQ424" s="94"/>
      <c r="AR424" s="45"/>
      <c r="AS424" s="102"/>
      <c r="AT424" s="102"/>
      <c r="AU424" s="95"/>
      <c r="AV424" s="95"/>
      <c r="AW424" s="159"/>
      <c r="AX424" s="159"/>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c r="BZ424" s="156"/>
      <c r="CA424" s="156"/>
      <c r="CB424" s="156"/>
      <c r="CC424" s="156"/>
      <c r="CD424" s="156"/>
      <c r="CE424" s="156"/>
    </row>
    <row r="425" spans="1:83" ht="25.5" customHeight="1" x14ac:dyDescent="0.25">
      <c r="A425" s="45"/>
      <c r="B425" s="45"/>
      <c r="C425" s="45"/>
      <c r="D425" s="47"/>
      <c r="E425" s="158"/>
      <c r="F425" s="45"/>
      <c r="G425" s="130"/>
      <c r="H425" s="130"/>
      <c r="I425" s="83"/>
      <c r="J425" s="45"/>
      <c r="K425" s="130"/>
      <c r="L425" s="95"/>
      <c r="M425" s="95"/>
      <c r="N425" s="95"/>
      <c r="O425" s="103"/>
      <c r="P425" s="104"/>
      <c r="Q425" s="83"/>
      <c r="R425" s="83"/>
      <c r="S425" s="83"/>
      <c r="T425" s="83"/>
      <c r="U425" s="83"/>
      <c r="V425" s="103"/>
      <c r="W425" s="103"/>
      <c r="X425" s="103"/>
      <c r="Y425" s="102"/>
      <c r="Z425" s="102"/>
      <c r="AA425" s="90"/>
      <c r="AB425" s="100"/>
      <c r="AC425" s="90"/>
      <c r="AD425" s="100"/>
      <c r="AE425" s="100"/>
      <c r="AF425" s="91"/>
      <c r="AG425" s="91"/>
      <c r="AH425" s="101"/>
      <c r="AI425" s="45"/>
      <c r="AJ425" s="45"/>
      <c r="AK425" s="45"/>
      <c r="AL425" s="45"/>
      <c r="AM425" s="45"/>
      <c r="AN425" s="83"/>
      <c r="AO425" s="160"/>
      <c r="AP425" s="160"/>
      <c r="AQ425" s="94"/>
      <c r="AR425" s="45"/>
      <c r="AS425" s="102"/>
      <c r="AT425" s="102"/>
      <c r="AU425" s="95"/>
      <c r="AV425" s="95"/>
      <c r="AW425" s="159"/>
      <c r="AX425" s="159"/>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c r="BZ425" s="156"/>
      <c r="CA425" s="156"/>
      <c r="CB425" s="156"/>
      <c r="CC425" s="156"/>
      <c r="CD425" s="156"/>
      <c r="CE425" s="156"/>
    </row>
    <row r="426" spans="1:83" ht="25.5" customHeight="1" x14ac:dyDescent="0.25">
      <c r="A426" s="45"/>
      <c r="B426" s="45"/>
      <c r="C426" s="45"/>
      <c r="D426" s="47"/>
      <c r="E426" s="158"/>
      <c r="F426" s="45"/>
      <c r="G426" s="130"/>
      <c r="H426" s="130"/>
      <c r="I426" s="83"/>
      <c r="J426" s="45"/>
      <c r="K426" s="130"/>
      <c r="L426" s="95"/>
      <c r="M426" s="95"/>
      <c r="N426" s="95"/>
      <c r="O426" s="103"/>
      <c r="P426" s="104"/>
      <c r="Q426" s="83"/>
      <c r="R426" s="83"/>
      <c r="S426" s="83"/>
      <c r="T426" s="83"/>
      <c r="U426" s="83"/>
      <c r="V426" s="103"/>
      <c r="W426" s="103"/>
      <c r="X426" s="103"/>
      <c r="Y426" s="102"/>
      <c r="Z426" s="102"/>
      <c r="AA426" s="90"/>
      <c r="AB426" s="100"/>
      <c r="AC426" s="90"/>
      <c r="AD426" s="100"/>
      <c r="AE426" s="100"/>
      <c r="AF426" s="91"/>
      <c r="AG426" s="91"/>
      <c r="AH426" s="101"/>
      <c r="AI426" s="45"/>
      <c r="AJ426" s="45"/>
      <c r="AK426" s="45"/>
      <c r="AL426" s="45"/>
      <c r="AM426" s="45"/>
      <c r="AN426" s="83"/>
      <c r="AO426" s="160"/>
      <c r="AP426" s="160"/>
      <c r="AQ426" s="94"/>
      <c r="AR426" s="45"/>
      <c r="AS426" s="102"/>
      <c r="AT426" s="102"/>
      <c r="AU426" s="95"/>
      <c r="AV426" s="95"/>
      <c r="AW426" s="159"/>
      <c r="AX426" s="159"/>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c r="BZ426" s="156"/>
      <c r="CA426" s="156"/>
      <c r="CB426" s="156"/>
      <c r="CC426" s="156"/>
      <c r="CD426" s="156"/>
      <c r="CE426" s="156"/>
    </row>
    <row r="427" spans="1:83" ht="25.5" customHeight="1" x14ac:dyDescent="0.25">
      <c r="A427" s="45"/>
      <c r="B427" s="45"/>
      <c r="C427" s="45"/>
      <c r="D427" s="47"/>
      <c r="E427" s="158"/>
      <c r="F427" s="45"/>
      <c r="G427" s="130"/>
      <c r="H427" s="130"/>
      <c r="I427" s="83"/>
      <c r="J427" s="45"/>
      <c r="K427" s="130"/>
      <c r="L427" s="95"/>
      <c r="M427" s="95"/>
      <c r="N427" s="95"/>
      <c r="O427" s="103"/>
      <c r="P427" s="104"/>
      <c r="Q427" s="83"/>
      <c r="R427" s="83"/>
      <c r="S427" s="83"/>
      <c r="T427" s="83"/>
      <c r="U427" s="83"/>
      <c r="V427" s="103"/>
      <c r="W427" s="103"/>
      <c r="X427" s="103"/>
      <c r="Y427" s="102"/>
      <c r="Z427" s="102"/>
      <c r="AA427" s="90"/>
      <c r="AB427" s="100"/>
      <c r="AC427" s="90"/>
      <c r="AD427" s="100"/>
      <c r="AE427" s="100"/>
      <c r="AF427" s="91"/>
      <c r="AG427" s="91"/>
      <c r="AH427" s="101"/>
      <c r="AI427" s="45"/>
      <c r="AJ427" s="45"/>
      <c r="AK427" s="45"/>
      <c r="AL427" s="45"/>
      <c r="AM427" s="45"/>
      <c r="AN427" s="83"/>
      <c r="AO427" s="160"/>
      <c r="AP427" s="160"/>
      <c r="AQ427" s="94"/>
      <c r="AR427" s="45"/>
      <c r="AS427" s="102"/>
      <c r="AT427" s="102"/>
      <c r="AU427" s="95"/>
      <c r="AV427" s="95"/>
      <c r="AW427" s="159"/>
      <c r="AX427" s="159"/>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c r="BZ427" s="156"/>
      <c r="CA427" s="156"/>
      <c r="CB427" s="156"/>
      <c r="CC427" s="156"/>
      <c r="CD427" s="156"/>
      <c r="CE427" s="156"/>
    </row>
    <row r="428" spans="1:83" ht="25.5" customHeight="1" x14ac:dyDescent="0.25">
      <c r="A428" s="45"/>
      <c r="B428" s="45"/>
      <c r="C428" s="45"/>
      <c r="D428" s="47"/>
      <c r="E428" s="158"/>
      <c r="F428" s="45"/>
      <c r="G428" s="130"/>
      <c r="H428" s="130"/>
      <c r="I428" s="83"/>
      <c r="J428" s="45"/>
      <c r="K428" s="130"/>
      <c r="L428" s="95"/>
      <c r="M428" s="95"/>
      <c r="N428" s="95"/>
      <c r="O428" s="103"/>
      <c r="P428" s="104"/>
      <c r="Q428" s="83"/>
      <c r="R428" s="83"/>
      <c r="S428" s="83"/>
      <c r="T428" s="83"/>
      <c r="U428" s="83"/>
      <c r="V428" s="103"/>
      <c r="W428" s="103"/>
      <c r="X428" s="103"/>
      <c r="Y428" s="102"/>
      <c r="Z428" s="102"/>
      <c r="AA428" s="90"/>
      <c r="AB428" s="100"/>
      <c r="AC428" s="90"/>
      <c r="AD428" s="100"/>
      <c r="AE428" s="100"/>
      <c r="AF428" s="91"/>
      <c r="AG428" s="91"/>
      <c r="AH428" s="101"/>
      <c r="AI428" s="45"/>
      <c r="AJ428" s="45"/>
      <c r="AK428" s="45"/>
      <c r="AL428" s="45"/>
      <c r="AM428" s="45"/>
      <c r="AN428" s="83"/>
      <c r="AO428" s="160"/>
      <c r="AP428" s="160"/>
      <c r="AQ428" s="94"/>
      <c r="AR428" s="45"/>
      <c r="AS428" s="102"/>
      <c r="AT428" s="102"/>
      <c r="AU428" s="95"/>
      <c r="AV428" s="95"/>
      <c r="AW428" s="159"/>
      <c r="AX428" s="159"/>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c r="CD428" s="156"/>
      <c r="CE428" s="156"/>
    </row>
    <row r="429" spans="1:83" ht="25.5" customHeight="1" x14ac:dyDescent="0.25">
      <c r="A429" s="45"/>
      <c r="B429" s="45"/>
      <c r="C429" s="45"/>
      <c r="D429" s="47"/>
      <c r="E429" s="158"/>
      <c r="F429" s="45"/>
      <c r="G429" s="130"/>
      <c r="H429" s="130"/>
      <c r="I429" s="83"/>
      <c r="J429" s="45"/>
      <c r="K429" s="130"/>
      <c r="L429" s="95"/>
      <c r="M429" s="95"/>
      <c r="N429" s="95"/>
      <c r="O429" s="103"/>
      <c r="P429" s="104"/>
      <c r="Q429" s="83"/>
      <c r="R429" s="83"/>
      <c r="S429" s="83"/>
      <c r="T429" s="83"/>
      <c r="U429" s="83"/>
      <c r="V429" s="103"/>
      <c r="W429" s="103"/>
      <c r="X429" s="103"/>
      <c r="Y429" s="102"/>
      <c r="Z429" s="102"/>
      <c r="AA429" s="90"/>
      <c r="AB429" s="100"/>
      <c r="AC429" s="90"/>
      <c r="AD429" s="100"/>
      <c r="AE429" s="100"/>
      <c r="AF429" s="91"/>
      <c r="AG429" s="91"/>
      <c r="AH429" s="101"/>
      <c r="AI429" s="45"/>
      <c r="AJ429" s="45"/>
      <c r="AK429" s="45"/>
      <c r="AL429" s="45"/>
      <c r="AM429" s="45"/>
      <c r="AN429" s="83"/>
      <c r="AO429" s="160"/>
      <c r="AP429" s="160"/>
      <c r="AQ429" s="94"/>
      <c r="AR429" s="45"/>
      <c r="AS429" s="102"/>
      <c r="AT429" s="102"/>
      <c r="AU429" s="95"/>
      <c r="AV429" s="95"/>
      <c r="AW429" s="159"/>
      <c r="AX429" s="159"/>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c r="BZ429" s="156"/>
      <c r="CA429" s="156"/>
      <c r="CB429" s="156"/>
      <c r="CC429" s="156"/>
      <c r="CD429" s="156"/>
      <c r="CE429" s="156"/>
    </row>
    <row r="430" spans="1:83" ht="25.5" customHeight="1" x14ac:dyDescent="0.25">
      <c r="A430" s="45"/>
      <c r="B430" s="45"/>
      <c r="C430" s="45"/>
      <c r="D430" s="47"/>
      <c r="E430" s="158"/>
      <c r="F430" s="45"/>
      <c r="G430" s="130"/>
      <c r="H430" s="130"/>
      <c r="I430" s="83"/>
      <c r="J430" s="45"/>
      <c r="K430" s="130"/>
      <c r="L430" s="95"/>
      <c r="M430" s="95"/>
      <c r="N430" s="95"/>
      <c r="O430" s="103"/>
      <c r="P430" s="104"/>
      <c r="Q430" s="83"/>
      <c r="R430" s="83"/>
      <c r="S430" s="83"/>
      <c r="T430" s="83"/>
      <c r="U430" s="83"/>
      <c r="V430" s="103"/>
      <c r="W430" s="103"/>
      <c r="X430" s="103"/>
      <c r="Y430" s="102"/>
      <c r="Z430" s="102"/>
      <c r="AA430" s="90"/>
      <c r="AB430" s="100"/>
      <c r="AC430" s="90"/>
      <c r="AD430" s="100"/>
      <c r="AE430" s="100"/>
      <c r="AF430" s="91"/>
      <c r="AG430" s="91"/>
      <c r="AH430" s="101"/>
      <c r="AI430" s="45"/>
      <c r="AJ430" s="45"/>
      <c r="AK430" s="45"/>
      <c r="AL430" s="45"/>
      <c r="AM430" s="45"/>
      <c r="AN430" s="83"/>
      <c r="AO430" s="160"/>
      <c r="AP430" s="160"/>
      <c r="AQ430" s="94"/>
      <c r="AR430" s="45"/>
      <c r="AS430" s="102"/>
      <c r="AT430" s="102"/>
      <c r="AU430" s="95"/>
      <c r="AV430" s="95"/>
      <c r="AW430" s="159"/>
      <c r="AX430" s="159"/>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c r="BZ430" s="156"/>
      <c r="CA430" s="156"/>
      <c r="CB430" s="156"/>
      <c r="CC430" s="156"/>
      <c r="CD430" s="156"/>
      <c r="CE430" s="156"/>
    </row>
    <row r="431" spans="1:83" ht="25.5" customHeight="1" x14ac:dyDescent="0.25">
      <c r="A431" s="45"/>
      <c r="B431" s="45"/>
      <c r="C431" s="45"/>
      <c r="D431" s="47"/>
      <c r="E431" s="158"/>
      <c r="F431" s="45"/>
      <c r="G431" s="130"/>
      <c r="H431" s="130"/>
      <c r="I431" s="83"/>
      <c r="J431" s="45"/>
      <c r="K431" s="130"/>
      <c r="L431" s="95"/>
      <c r="M431" s="95"/>
      <c r="N431" s="95"/>
      <c r="O431" s="103"/>
      <c r="P431" s="104"/>
      <c r="Q431" s="83"/>
      <c r="R431" s="83"/>
      <c r="S431" s="83"/>
      <c r="T431" s="83"/>
      <c r="U431" s="83"/>
      <c r="V431" s="103"/>
      <c r="W431" s="103"/>
      <c r="X431" s="103"/>
      <c r="Y431" s="102"/>
      <c r="Z431" s="102"/>
      <c r="AA431" s="90"/>
      <c r="AB431" s="100"/>
      <c r="AC431" s="90"/>
      <c r="AD431" s="100"/>
      <c r="AE431" s="100"/>
      <c r="AF431" s="91"/>
      <c r="AG431" s="91"/>
      <c r="AH431" s="101"/>
      <c r="AI431" s="45"/>
      <c r="AJ431" s="45"/>
      <c r="AK431" s="45"/>
      <c r="AL431" s="45"/>
      <c r="AM431" s="45"/>
      <c r="AN431" s="83"/>
      <c r="AO431" s="160"/>
      <c r="AP431" s="160"/>
      <c r="AQ431" s="94"/>
      <c r="AR431" s="45"/>
      <c r="AS431" s="102"/>
      <c r="AT431" s="102"/>
      <c r="AU431" s="95"/>
      <c r="AV431" s="95"/>
      <c r="AW431" s="159"/>
      <c r="AX431" s="159"/>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c r="BZ431" s="156"/>
      <c r="CA431" s="156"/>
      <c r="CB431" s="156"/>
      <c r="CC431" s="156"/>
      <c r="CD431" s="156"/>
      <c r="CE431" s="156"/>
    </row>
    <row r="432" spans="1:83" ht="25.5" customHeight="1" x14ac:dyDescent="0.25">
      <c r="A432" s="45"/>
      <c r="B432" s="45"/>
      <c r="C432" s="45"/>
      <c r="D432" s="47"/>
      <c r="E432" s="158"/>
      <c r="F432" s="45"/>
      <c r="G432" s="130"/>
      <c r="H432" s="130"/>
      <c r="I432" s="83"/>
      <c r="J432" s="45"/>
      <c r="K432" s="130"/>
      <c r="L432" s="95"/>
      <c r="M432" s="95"/>
      <c r="N432" s="95"/>
      <c r="O432" s="103"/>
      <c r="P432" s="104"/>
      <c r="Q432" s="83"/>
      <c r="R432" s="83"/>
      <c r="S432" s="83"/>
      <c r="T432" s="83"/>
      <c r="U432" s="83"/>
      <c r="V432" s="103"/>
      <c r="W432" s="103"/>
      <c r="X432" s="103"/>
      <c r="Y432" s="102"/>
      <c r="Z432" s="102"/>
      <c r="AA432" s="90"/>
      <c r="AB432" s="100"/>
      <c r="AC432" s="90"/>
      <c r="AD432" s="100"/>
      <c r="AE432" s="100"/>
      <c r="AF432" s="91"/>
      <c r="AG432" s="91"/>
      <c r="AH432" s="101"/>
      <c r="AI432" s="45"/>
      <c r="AJ432" s="45"/>
      <c r="AK432" s="45"/>
      <c r="AL432" s="45"/>
      <c r="AM432" s="45"/>
      <c r="AN432" s="83"/>
      <c r="AO432" s="160"/>
      <c r="AP432" s="160"/>
      <c r="AQ432" s="94"/>
      <c r="AR432" s="45"/>
      <c r="AS432" s="102"/>
      <c r="AT432" s="102"/>
      <c r="AU432" s="95"/>
      <c r="AV432" s="95"/>
      <c r="AW432" s="159"/>
      <c r="AX432" s="159"/>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c r="BX432" s="156"/>
      <c r="BY432" s="156"/>
      <c r="BZ432" s="156"/>
      <c r="CA432" s="156"/>
      <c r="CB432" s="156"/>
      <c r="CC432" s="156"/>
      <c r="CD432" s="156"/>
      <c r="CE432" s="156"/>
    </row>
    <row r="433" spans="1:83" ht="25.5" customHeight="1" x14ac:dyDescent="0.25">
      <c r="A433" s="45"/>
      <c r="B433" s="45"/>
      <c r="C433" s="45"/>
      <c r="D433" s="47"/>
      <c r="E433" s="158"/>
      <c r="F433" s="45"/>
      <c r="G433" s="130"/>
      <c r="H433" s="130"/>
      <c r="I433" s="83"/>
      <c r="J433" s="45"/>
      <c r="K433" s="130"/>
      <c r="L433" s="95"/>
      <c r="M433" s="95"/>
      <c r="N433" s="95"/>
      <c r="O433" s="103"/>
      <c r="P433" s="104"/>
      <c r="Q433" s="83"/>
      <c r="R433" s="83"/>
      <c r="S433" s="83"/>
      <c r="T433" s="83"/>
      <c r="U433" s="83"/>
      <c r="V433" s="103"/>
      <c r="W433" s="103"/>
      <c r="X433" s="103"/>
      <c r="Y433" s="102"/>
      <c r="Z433" s="102"/>
      <c r="AA433" s="90"/>
      <c r="AB433" s="100"/>
      <c r="AC433" s="90"/>
      <c r="AD433" s="100"/>
      <c r="AE433" s="100"/>
      <c r="AF433" s="91"/>
      <c r="AG433" s="91"/>
      <c r="AH433" s="101"/>
      <c r="AI433" s="45"/>
      <c r="AJ433" s="45"/>
      <c r="AK433" s="45"/>
      <c r="AL433" s="45"/>
      <c r="AM433" s="45"/>
      <c r="AN433" s="83"/>
      <c r="AO433" s="160"/>
      <c r="AP433" s="160"/>
      <c r="AQ433" s="94"/>
      <c r="AR433" s="45"/>
      <c r="AS433" s="102"/>
      <c r="AT433" s="102"/>
      <c r="AU433" s="95"/>
      <c r="AV433" s="95"/>
      <c r="AW433" s="159"/>
      <c r="AX433" s="159"/>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c r="CD433" s="156"/>
      <c r="CE433" s="156"/>
    </row>
    <row r="434" spans="1:83" ht="25.5" customHeight="1" x14ac:dyDescent="0.25">
      <c r="A434" s="45"/>
      <c r="B434" s="45"/>
      <c r="C434" s="45"/>
      <c r="D434" s="47"/>
      <c r="E434" s="158"/>
      <c r="F434" s="45"/>
      <c r="G434" s="130"/>
      <c r="H434" s="130"/>
      <c r="I434" s="83"/>
      <c r="J434" s="45"/>
      <c r="K434" s="130"/>
      <c r="L434" s="95"/>
      <c r="M434" s="95"/>
      <c r="N434" s="95"/>
      <c r="O434" s="103"/>
      <c r="P434" s="104"/>
      <c r="Q434" s="83"/>
      <c r="R434" s="83"/>
      <c r="S434" s="83"/>
      <c r="T434" s="83"/>
      <c r="U434" s="83"/>
      <c r="V434" s="103"/>
      <c r="W434" s="103"/>
      <c r="X434" s="103"/>
      <c r="Y434" s="102"/>
      <c r="Z434" s="102"/>
      <c r="AA434" s="90"/>
      <c r="AB434" s="100"/>
      <c r="AC434" s="90"/>
      <c r="AD434" s="100"/>
      <c r="AE434" s="100"/>
      <c r="AF434" s="91"/>
      <c r="AG434" s="91"/>
      <c r="AH434" s="101"/>
      <c r="AI434" s="45"/>
      <c r="AJ434" s="45"/>
      <c r="AK434" s="45"/>
      <c r="AL434" s="45"/>
      <c r="AM434" s="45"/>
      <c r="AN434" s="83"/>
      <c r="AO434" s="160"/>
      <c r="AP434" s="160"/>
      <c r="AQ434" s="94"/>
      <c r="AR434" s="45"/>
      <c r="AS434" s="102"/>
      <c r="AT434" s="102"/>
      <c r="AU434" s="95"/>
      <c r="AV434" s="95"/>
      <c r="AW434" s="159"/>
      <c r="AX434" s="159"/>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c r="BZ434" s="156"/>
      <c r="CA434" s="156"/>
      <c r="CB434" s="156"/>
      <c r="CC434" s="156"/>
      <c r="CD434" s="156"/>
      <c r="CE434" s="156"/>
    </row>
    <row r="435" spans="1:83" ht="25.5" customHeight="1" x14ac:dyDescent="0.25">
      <c r="A435" s="45"/>
      <c r="B435" s="45"/>
      <c r="C435" s="45"/>
      <c r="D435" s="47"/>
      <c r="E435" s="158"/>
      <c r="F435" s="45"/>
      <c r="G435" s="130"/>
      <c r="H435" s="130"/>
      <c r="I435" s="83"/>
      <c r="J435" s="45"/>
      <c r="K435" s="130"/>
      <c r="L435" s="95"/>
      <c r="M435" s="95"/>
      <c r="N435" s="95"/>
      <c r="O435" s="103"/>
      <c r="P435" s="104"/>
      <c r="Q435" s="83"/>
      <c r="R435" s="83"/>
      <c r="S435" s="83"/>
      <c r="T435" s="83"/>
      <c r="U435" s="83"/>
      <c r="V435" s="103"/>
      <c r="W435" s="103"/>
      <c r="X435" s="103"/>
      <c r="Y435" s="102"/>
      <c r="Z435" s="102"/>
      <c r="AA435" s="90"/>
      <c r="AB435" s="100"/>
      <c r="AC435" s="90"/>
      <c r="AD435" s="100"/>
      <c r="AE435" s="100"/>
      <c r="AF435" s="91"/>
      <c r="AG435" s="91"/>
      <c r="AH435" s="101"/>
      <c r="AI435" s="45"/>
      <c r="AJ435" s="45"/>
      <c r="AK435" s="45"/>
      <c r="AL435" s="45"/>
      <c r="AM435" s="45"/>
      <c r="AN435" s="83"/>
      <c r="AO435" s="160"/>
      <c r="AP435" s="160"/>
      <c r="AQ435" s="94"/>
      <c r="AR435" s="45"/>
      <c r="AS435" s="102"/>
      <c r="AT435" s="102"/>
      <c r="AU435" s="95"/>
      <c r="AV435" s="95"/>
      <c r="AW435" s="159"/>
      <c r="AX435" s="159"/>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c r="BZ435" s="156"/>
      <c r="CA435" s="156"/>
      <c r="CB435" s="156"/>
      <c r="CC435" s="156"/>
      <c r="CD435" s="156"/>
      <c r="CE435" s="156"/>
    </row>
    <row r="436" spans="1:83" ht="25.5" customHeight="1" x14ac:dyDescent="0.25">
      <c r="A436" s="45"/>
      <c r="B436" s="45"/>
      <c r="C436" s="45"/>
      <c r="D436" s="47"/>
      <c r="E436" s="158"/>
      <c r="F436" s="45"/>
      <c r="G436" s="130"/>
      <c r="H436" s="130"/>
      <c r="I436" s="83"/>
      <c r="J436" s="45"/>
      <c r="K436" s="130"/>
      <c r="L436" s="95"/>
      <c r="M436" s="95"/>
      <c r="N436" s="95"/>
      <c r="O436" s="103"/>
      <c r="P436" s="104"/>
      <c r="Q436" s="83"/>
      <c r="R436" s="83"/>
      <c r="S436" s="83"/>
      <c r="T436" s="83"/>
      <c r="U436" s="83"/>
      <c r="V436" s="103"/>
      <c r="W436" s="103"/>
      <c r="X436" s="103"/>
      <c r="Y436" s="102"/>
      <c r="Z436" s="102"/>
      <c r="AA436" s="90"/>
      <c r="AB436" s="100"/>
      <c r="AC436" s="90"/>
      <c r="AD436" s="100"/>
      <c r="AE436" s="100"/>
      <c r="AF436" s="91"/>
      <c r="AG436" s="91"/>
      <c r="AH436" s="101"/>
      <c r="AI436" s="45"/>
      <c r="AJ436" s="45"/>
      <c r="AK436" s="45"/>
      <c r="AL436" s="45"/>
      <c r="AM436" s="45"/>
      <c r="AN436" s="83"/>
      <c r="AO436" s="160"/>
      <c r="AP436" s="160"/>
      <c r="AQ436" s="94"/>
      <c r="AR436" s="45"/>
      <c r="AS436" s="102"/>
      <c r="AT436" s="102"/>
      <c r="AU436" s="95"/>
      <c r="AV436" s="95"/>
      <c r="AW436" s="159"/>
      <c r="AX436" s="159"/>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c r="BZ436" s="156"/>
      <c r="CA436" s="156"/>
      <c r="CB436" s="156"/>
      <c r="CC436" s="156"/>
      <c r="CD436" s="156"/>
      <c r="CE436" s="156"/>
    </row>
    <row r="437" spans="1:83" ht="25.5" customHeight="1" x14ac:dyDescent="0.25">
      <c r="A437" s="45"/>
      <c r="B437" s="45"/>
      <c r="C437" s="45"/>
      <c r="D437" s="47"/>
      <c r="E437" s="158"/>
      <c r="F437" s="45"/>
      <c r="G437" s="130"/>
      <c r="H437" s="130"/>
      <c r="I437" s="83"/>
      <c r="J437" s="45"/>
      <c r="K437" s="130"/>
      <c r="L437" s="95"/>
      <c r="M437" s="95"/>
      <c r="N437" s="95"/>
      <c r="O437" s="103"/>
      <c r="P437" s="104"/>
      <c r="Q437" s="83"/>
      <c r="R437" s="83"/>
      <c r="S437" s="83"/>
      <c r="T437" s="83"/>
      <c r="U437" s="83"/>
      <c r="V437" s="103"/>
      <c r="W437" s="103"/>
      <c r="X437" s="103"/>
      <c r="Y437" s="102"/>
      <c r="Z437" s="102"/>
      <c r="AA437" s="90"/>
      <c r="AB437" s="100"/>
      <c r="AC437" s="90"/>
      <c r="AD437" s="100"/>
      <c r="AE437" s="100"/>
      <c r="AF437" s="91"/>
      <c r="AG437" s="91"/>
      <c r="AH437" s="101"/>
      <c r="AI437" s="45"/>
      <c r="AJ437" s="45"/>
      <c r="AK437" s="45"/>
      <c r="AL437" s="45"/>
      <c r="AM437" s="45"/>
      <c r="AN437" s="83"/>
      <c r="AO437" s="160"/>
      <c r="AP437" s="160"/>
      <c r="AQ437" s="94"/>
      <c r="AR437" s="45"/>
      <c r="AS437" s="102"/>
      <c r="AT437" s="102"/>
      <c r="AU437" s="95"/>
      <c r="AV437" s="95"/>
      <c r="AW437" s="159"/>
      <c r="AX437" s="159"/>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c r="BZ437" s="156"/>
      <c r="CA437" s="156"/>
      <c r="CB437" s="156"/>
      <c r="CC437" s="156"/>
      <c r="CD437" s="156"/>
      <c r="CE437" s="156"/>
    </row>
    <row r="438" spans="1:83" ht="25.5" customHeight="1" x14ac:dyDescent="0.25">
      <c r="A438" s="45"/>
      <c r="B438" s="45"/>
      <c r="C438" s="45"/>
      <c r="D438" s="47"/>
      <c r="E438" s="158"/>
      <c r="F438" s="45"/>
      <c r="G438" s="130"/>
      <c r="H438" s="130"/>
      <c r="I438" s="83"/>
      <c r="J438" s="45"/>
      <c r="K438" s="130"/>
      <c r="L438" s="95"/>
      <c r="M438" s="95"/>
      <c r="N438" s="95"/>
      <c r="O438" s="103"/>
      <c r="P438" s="104"/>
      <c r="Q438" s="83"/>
      <c r="R438" s="83"/>
      <c r="S438" s="83"/>
      <c r="T438" s="83"/>
      <c r="U438" s="83"/>
      <c r="V438" s="103"/>
      <c r="W438" s="103"/>
      <c r="X438" s="103"/>
      <c r="Y438" s="102"/>
      <c r="Z438" s="102"/>
      <c r="AA438" s="90"/>
      <c r="AB438" s="100"/>
      <c r="AC438" s="90"/>
      <c r="AD438" s="100"/>
      <c r="AE438" s="100"/>
      <c r="AF438" s="91"/>
      <c r="AG438" s="91"/>
      <c r="AH438" s="101"/>
      <c r="AI438" s="45"/>
      <c r="AJ438" s="45"/>
      <c r="AK438" s="45"/>
      <c r="AL438" s="45"/>
      <c r="AM438" s="45"/>
      <c r="AN438" s="83"/>
      <c r="AO438" s="160"/>
      <c r="AP438" s="160"/>
      <c r="AQ438" s="94"/>
      <c r="AR438" s="45"/>
      <c r="AS438" s="102"/>
      <c r="AT438" s="102"/>
      <c r="AU438" s="95"/>
      <c r="AV438" s="95"/>
      <c r="AW438" s="159"/>
      <c r="AX438" s="159"/>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c r="BZ438" s="156"/>
      <c r="CA438" s="156"/>
      <c r="CB438" s="156"/>
      <c r="CC438" s="156"/>
      <c r="CD438" s="156"/>
      <c r="CE438" s="156"/>
    </row>
    <row r="439" spans="1:83" ht="25.5" customHeight="1" x14ac:dyDescent="0.25">
      <c r="A439" s="45"/>
      <c r="B439" s="45"/>
      <c r="C439" s="45"/>
      <c r="D439" s="47"/>
      <c r="E439" s="158"/>
      <c r="F439" s="45"/>
      <c r="G439" s="130"/>
      <c r="H439" s="130"/>
      <c r="I439" s="83"/>
      <c r="J439" s="45"/>
      <c r="K439" s="130"/>
      <c r="L439" s="95"/>
      <c r="M439" s="95"/>
      <c r="N439" s="95"/>
      <c r="O439" s="103"/>
      <c r="P439" s="104"/>
      <c r="Q439" s="83"/>
      <c r="R439" s="83"/>
      <c r="S439" s="83"/>
      <c r="T439" s="83"/>
      <c r="U439" s="83"/>
      <c r="V439" s="103"/>
      <c r="W439" s="103"/>
      <c r="X439" s="103"/>
      <c r="Y439" s="102"/>
      <c r="Z439" s="102"/>
      <c r="AA439" s="90"/>
      <c r="AB439" s="100"/>
      <c r="AC439" s="90"/>
      <c r="AD439" s="100"/>
      <c r="AE439" s="100"/>
      <c r="AF439" s="91"/>
      <c r="AG439" s="91"/>
      <c r="AH439" s="101"/>
      <c r="AI439" s="45"/>
      <c r="AJ439" s="45"/>
      <c r="AK439" s="45"/>
      <c r="AL439" s="45"/>
      <c r="AM439" s="45"/>
      <c r="AN439" s="83"/>
      <c r="AO439" s="160"/>
      <c r="AP439" s="160"/>
      <c r="AQ439" s="94"/>
      <c r="AR439" s="45"/>
      <c r="AS439" s="102"/>
      <c r="AT439" s="102"/>
      <c r="AU439" s="95"/>
      <c r="AV439" s="95"/>
      <c r="AW439" s="159"/>
      <c r="AX439" s="159"/>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c r="BZ439" s="156"/>
      <c r="CA439" s="156"/>
      <c r="CB439" s="156"/>
      <c r="CC439" s="156"/>
      <c r="CD439" s="156"/>
      <c r="CE439" s="156"/>
    </row>
    <row r="440" spans="1:83" ht="25.5" customHeight="1" x14ac:dyDescent="0.25">
      <c r="A440" s="45"/>
      <c r="B440" s="45"/>
      <c r="C440" s="45"/>
      <c r="D440" s="47"/>
      <c r="E440" s="158"/>
      <c r="F440" s="45"/>
      <c r="G440" s="130"/>
      <c r="H440" s="130"/>
      <c r="I440" s="83"/>
      <c r="J440" s="45"/>
      <c r="K440" s="130"/>
      <c r="L440" s="95"/>
      <c r="M440" s="95"/>
      <c r="N440" s="95"/>
      <c r="O440" s="103"/>
      <c r="P440" s="104"/>
      <c r="Q440" s="83"/>
      <c r="R440" s="83"/>
      <c r="S440" s="83"/>
      <c r="T440" s="83"/>
      <c r="U440" s="83"/>
      <c r="V440" s="103"/>
      <c r="W440" s="103"/>
      <c r="X440" s="103"/>
      <c r="Y440" s="102"/>
      <c r="Z440" s="102"/>
      <c r="AA440" s="90"/>
      <c r="AB440" s="100"/>
      <c r="AC440" s="90"/>
      <c r="AD440" s="100"/>
      <c r="AE440" s="100"/>
      <c r="AF440" s="91"/>
      <c r="AG440" s="91"/>
      <c r="AH440" s="101"/>
      <c r="AI440" s="45"/>
      <c r="AJ440" s="45"/>
      <c r="AK440" s="45"/>
      <c r="AL440" s="45"/>
      <c r="AM440" s="45"/>
      <c r="AN440" s="83"/>
      <c r="AO440" s="160"/>
      <c r="AP440" s="160"/>
      <c r="AQ440" s="94"/>
      <c r="AR440" s="45"/>
      <c r="AS440" s="102"/>
      <c r="AT440" s="102"/>
      <c r="AU440" s="95"/>
      <c r="AV440" s="95"/>
      <c r="AW440" s="159"/>
      <c r="AX440" s="159"/>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c r="BZ440" s="156"/>
      <c r="CA440" s="156"/>
      <c r="CB440" s="156"/>
      <c r="CC440" s="156"/>
      <c r="CD440" s="156"/>
      <c r="CE440" s="156"/>
    </row>
    <row r="441" spans="1:83" ht="25.5" customHeight="1" x14ac:dyDescent="0.25">
      <c r="A441" s="45"/>
      <c r="B441" s="45"/>
      <c r="C441" s="45"/>
      <c r="D441" s="47"/>
      <c r="E441" s="158"/>
      <c r="F441" s="45"/>
      <c r="G441" s="130"/>
      <c r="H441" s="130"/>
      <c r="I441" s="83"/>
      <c r="J441" s="45"/>
      <c r="K441" s="130"/>
      <c r="L441" s="95"/>
      <c r="M441" s="95"/>
      <c r="N441" s="95"/>
      <c r="O441" s="103"/>
      <c r="P441" s="104"/>
      <c r="Q441" s="83"/>
      <c r="R441" s="83"/>
      <c r="S441" s="83"/>
      <c r="T441" s="83"/>
      <c r="U441" s="83"/>
      <c r="V441" s="103"/>
      <c r="W441" s="103"/>
      <c r="X441" s="103"/>
      <c r="Y441" s="102"/>
      <c r="Z441" s="102"/>
      <c r="AA441" s="90"/>
      <c r="AB441" s="100"/>
      <c r="AC441" s="90"/>
      <c r="AD441" s="100"/>
      <c r="AE441" s="100"/>
      <c r="AF441" s="91"/>
      <c r="AG441" s="91"/>
      <c r="AH441" s="101"/>
      <c r="AI441" s="45"/>
      <c r="AJ441" s="45"/>
      <c r="AK441" s="45"/>
      <c r="AL441" s="45"/>
      <c r="AM441" s="45"/>
      <c r="AN441" s="83"/>
      <c r="AO441" s="160"/>
      <c r="AP441" s="160"/>
      <c r="AQ441" s="94"/>
      <c r="AR441" s="45"/>
      <c r="AS441" s="102"/>
      <c r="AT441" s="102"/>
      <c r="AU441" s="95"/>
      <c r="AV441" s="95"/>
      <c r="AW441" s="159"/>
      <c r="AX441" s="159"/>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c r="BZ441" s="156"/>
      <c r="CA441" s="156"/>
      <c r="CB441" s="156"/>
      <c r="CC441" s="156"/>
      <c r="CD441" s="156"/>
      <c r="CE441" s="156"/>
    </row>
    <row r="442" spans="1:83" ht="25.5" customHeight="1" x14ac:dyDescent="0.25">
      <c r="A442" s="45"/>
      <c r="B442" s="45"/>
      <c r="C442" s="45"/>
      <c r="D442" s="47"/>
      <c r="E442" s="158"/>
      <c r="F442" s="45"/>
      <c r="G442" s="130"/>
      <c r="H442" s="130"/>
      <c r="I442" s="83"/>
      <c r="J442" s="45"/>
      <c r="K442" s="130"/>
      <c r="L442" s="95"/>
      <c r="M442" s="95"/>
      <c r="N442" s="95"/>
      <c r="O442" s="103"/>
      <c r="P442" s="104"/>
      <c r="Q442" s="83"/>
      <c r="R442" s="83"/>
      <c r="S442" s="83"/>
      <c r="T442" s="83"/>
      <c r="U442" s="83"/>
      <c r="V442" s="103"/>
      <c r="W442" s="103"/>
      <c r="X442" s="103"/>
      <c r="Y442" s="102"/>
      <c r="Z442" s="102"/>
      <c r="AA442" s="90"/>
      <c r="AB442" s="100"/>
      <c r="AC442" s="90"/>
      <c r="AD442" s="100"/>
      <c r="AE442" s="100"/>
      <c r="AF442" s="91"/>
      <c r="AG442" s="91"/>
      <c r="AH442" s="101"/>
      <c r="AI442" s="45"/>
      <c r="AJ442" s="45"/>
      <c r="AK442" s="45"/>
      <c r="AL442" s="45"/>
      <c r="AM442" s="45"/>
      <c r="AN442" s="83"/>
      <c r="AO442" s="160"/>
      <c r="AP442" s="160"/>
      <c r="AQ442" s="94"/>
      <c r="AR442" s="45"/>
      <c r="AS442" s="102"/>
      <c r="AT442" s="102"/>
      <c r="AU442" s="95"/>
      <c r="AV442" s="95"/>
      <c r="AW442" s="159"/>
      <c r="AX442" s="159"/>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c r="BZ442" s="156"/>
      <c r="CA442" s="156"/>
      <c r="CB442" s="156"/>
      <c r="CC442" s="156"/>
      <c r="CD442" s="156"/>
      <c r="CE442" s="156"/>
    </row>
    <row r="443" spans="1:83" ht="25.5" customHeight="1" x14ac:dyDescent="0.25">
      <c r="A443" s="45"/>
      <c r="B443" s="45"/>
      <c r="C443" s="45"/>
      <c r="D443" s="47"/>
      <c r="E443" s="158"/>
      <c r="F443" s="45"/>
      <c r="G443" s="130"/>
      <c r="H443" s="130"/>
      <c r="I443" s="83"/>
      <c r="J443" s="45"/>
      <c r="K443" s="130"/>
      <c r="L443" s="95"/>
      <c r="M443" s="95"/>
      <c r="N443" s="95"/>
      <c r="O443" s="103"/>
      <c r="P443" s="104"/>
      <c r="Q443" s="83"/>
      <c r="R443" s="83"/>
      <c r="S443" s="83"/>
      <c r="T443" s="83"/>
      <c r="U443" s="83"/>
      <c r="V443" s="103"/>
      <c r="W443" s="103"/>
      <c r="X443" s="103"/>
      <c r="Y443" s="102"/>
      <c r="Z443" s="102"/>
      <c r="AA443" s="90"/>
      <c r="AB443" s="100"/>
      <c r="AC443" s="90"/>
      <c r="AD443" s="100"/>
      <c r="AE443" s="100"/>
      <c r="AF443" s="91"/>
      <c r="AG443" s="91"/>
      <c r="AH443" s="101"/>
      <c r="AI443" s="45"/>
      <c r="AJ443" s="45"/>
      <c r="AK443" s="45"/>
      <c r="AL443" s="45"/>
      <c r="AM443" s="45"/>
      <c r="AN443" s="83"/>
      <c r="AO443" s="160"/>
      <c r="AP443" s="160"/>
      <c r="AQ443" s="94"/>
      <c r="AR443" s="45"/>
      <c r="AS443" s="102"/>
      <c r="AT443" s="102"/>
      <c r="AU443" s="95"/>
      <c r="AV443" s="95"/>
      <c r="AW443" s="159"/>
      <c r="AX443" s="159"/>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c r="BZ443" s="156"/>
      <c r="CA443" s="156"/>
      <c r="CB443" s="156"/>
      <c r="CC443" s="156"/>
      <c r="CD443" s="156"/>
      <c r="CE443" s="156"/>
    </row>
    <row r="444" spans="1:83" ht="25.5" customHeight="1" x14ac:dyDescent="0.25">
      <c r="A444" s="45"/>
      <c r="B444" s="45"/>
      <c r="C444" s="45"/>
      <c r="D444" s="47"/>
      <c r="E444" s="158"/>
      <c r="F444" s="45"/>
      <c r="G444" s="130"/>
      <c r="H444" s="130"/>
      <c r="I444" s="83"/>
      <c r="J444" s="45"/>
      <c r="K444" s="130"/>
      <c r="L444" s="95"/>
      <c r="M444" s="95"/>
      <c r="N444" s="95"/>
      <c r="O444" s="103"/>
      <c r="P444" s="104"/>
      <c r="Q444" s="83"/>
      <c r="R444" s="83"/>
      <c r="S444" s="83"/>
      <c r="T444" s="83"/>
      <c r="U444" s="83"/>
      <c r="V444" s="103"/>
      <c r="W444" s="103"/>
      <c r="X444" s="103"/>
      <c r="Y444" s="102"/>
      <c r="Z444" s="102"/>
      <c r="AA444" s="90"/>
      <c r="AB444" s="100"/>
      <c r="AC444" s="90"/>
      <c r="AD444" s="100"/>
      <c r="AE444" s="100"/>
      <c r="AF444" s="91"/>
      <c r="AG444" s="91"/>
      <c r="AH444" s="101"/>
      <c r="AI444" s="45"/>
      <c r="AJ444" s="45"/>
      <c r="AK444" s="45"/>
      <c r="AL444" s="45"/>
      <c r="AM444" s="45"/>
      <c r="AN444" s="83"/>
      <c r="AO444" s="160"/>
      <c r="AP444" s="160"/>
      <c r="AQ444" s="94"/>
      <c r="AR444" s="45"/>
      <c r="AS444" s="102"/>
      <c r="AT444" s="102"/>
      <c r="AU444" s="95"/>
      <c r="AV444" s="95"/>
      <c r="AW444" s="159"/>
      <c r="AX444" s="159"/>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c r="BZ444" s="156"/>
      <c r="CA444" s="156"/>
      <c r="CB444" s="156"/>
      <c r="CC444" s="156"/>
      <c r="CD444" s="156"/>
      <c r="CE444" s="156"/>
    </row>
    <row r="445" spans="1:83" ht="25.5" customHeight="1" x14ac:dyDescent="0.25">
      <c r="A445" s="45"/>
      <c r="B445" s="45"/>
      <c r="C445" s="45"/>
      <c r="D445" s="47"/>
      <c r="E445" s="158"/>
      <c r="F445" s="45"/>
      <c r="G445" s="130"/>
      <c r="H445" s="130"/>
      <c r="I445" s="83"/>
      <c r="J445" s="45"/>
      <c r="K445" s="130"/>
      <c r="L445" s="95"/>
      <c r="M445" s="95"/>
      <c r="N445" s="95"/>
      <c r="O445" s="103"/>
      <c r="P445" s="104"/>
      <c r="Q445" s="83"/>
      <c r="R445" s="83"/>
      <c r="S445" s="83"/>
      <c r="T445" s="83"/>
      <c r="U445" s="83"/>
      <c r="V445" s="103"/>
      <c r="W445" s="103"/>
      <c r="X445" s="103"/>
      <c r="Y445" s="102"/>
      <c r="Z445" s="102"/>
      <c r="AA445" s="90"/>
      <c r="AB445" s="100"/>
      <c r="AC445" s="90"/>
      <c r="AD445" s="100"/>
      <c r="AE445" s="100"/>
      <c r="AF445" s="91"/>
      <c r="AG445" s="91"/>
      <c r="AH445" s="101"/>
      <c r="AI445" s="45"/>
      <c r="AJ445" s="45"/>
      <c r="AK445" s="45"/>
      <c r="AL445" s="45"/>
      <c r="AM445" s="45"/>
      <c r="AN445" s="83"/>
      <c r="AO445" s="160"/>
      <c r="AP445" s="160"/>
      <c r="AQ445" s="94"/>
      <c r="AR445" s="45"/>
      <c r="AS445" s="102"/>
      <c r="AT445" s="102"/>
      <c r="AU445" s="95"/>
      <c r="AV445" s="95"/>
      <c r="AW445" s="159"/>
      <c r="AX445" s="159"/>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c r="BZ445" s="156"/>
      <c r="CA445" s="156"/>
      <c r="CB445" s="156"/>
      <c r="CC445" s="156"/>
      <c r="CD445" s="156"/>
      <c r="CE445" s="156"/>
    </row>
    <row r="446" spans="1:83" ht="25.5" customHeight="1" x14ac:dyDescent="0.25">
      <c r="A446" s="45"/>
      <c r="B446" s="45"/>
      <c r="C446" s="45"/>
      <c r="D446" s="47"/>
      <c r="E446" s="158"/>
      <c r="F446" s="45"/>
      <c r="G446" s="130"/>
      <c r="H446" s="130"/>
      <c r="I446" s="83"/>
      <c r="J446" s="45"/>
      <c r="K446" s="130"/>
      <c r="L446" s="95"/>
      <c r="M446" s="95"/>
      <c r="N446" s="95"/>
      <c r="O446" s="103"/>
      <c r="P446" s="104"/>
      <c r="Q446" s="83"/>
      <c r="R446" s="83"/>
      <c r="S446" s="83"/>
      <c r="T446" s="83"/>
      <c r="U446" s="83"/>
      <c r="V446" s="103"/>
      <c r="W446" s="103"/>
      <c r="X446" s="103"/>
      <c r="Y446" s="102"/>
      <c r="Z446" s="102"/>
      <c r="AA446" s="90"/>
      <c r="AB446" s="100"/>
      <c r="AC446" s="90"/>
      <c r="AD446" s="100"/>
      <c r="AE446" s="100"/>
      <c r="AF446" s="91"/>
      <c r="AG446" s="91"/>
      <c r="AH446" s="101"/>
      <c r="AI446" s="45"/>
      <c r="AJ446" s="45"/>
      <c r="AK446" s="45"/>
      <c r="AL446" s="45"/>
      <c r="AM446" s="45"/>
      <c r="AN446" s="83"/>
      <c r="AO446" s="160"/>
      <c r="AP446" s="160"/>
      <c r="AQ446" s="94"/>
      <c r="AR446" s="45"/>
      <c r="AS446" s="102"/>
      <c r="AT446" s="102"/>
      <c r="AU446" s="95"/>
      <c r="AV446" s="95"/>
      <c r="AW446" s="159"/>
      <c r="AX446" s="159"/>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c r="BZ446" s="156"/>
      <c r="CA446" s="156"/>
      <c r="CB446" s="156"/>
      <c r="CC446" s="156"/>
      <c r="CD446" s="156"/>
      <c r="CE446" s="156"/>
    </row>
    <row r="447" spans="1:83" ht="25.5" customHeight="1" x14ac:dyDescent="0.25">
      <c r="A447" s="45"/>
      <c r="B447" s="45"/>
      <c r="C447" s="45"/>
      <c r="D447" s="47"/>
      <c r="E447" s="158"/>
      <c r="F447" s="45"/>
      <c r="G447" s="130"/>
      <c r="H447" s="130"/>
      <c r="I447" s="83"/>
      <c r="J447" s="45"/>
      <c r="K447" s="130"/>
      <c r="L447" s="95"/>
      <c r="M447" s="95"/>
      <c r="N447" s="95"/>
      <c r="O447" s="103"/>
      <c r="P447" s="104"/>
      <c r="Q447" s="83"/>
      <c r="R447" s="83"/>
      <c r="S447" s="83"/>
      <c r="T447" s="83"/>
      <c r="U447" s="83"/>
      <c r="V447" s="103"/>
      <c r="W447" s="103"/>
      <c r="X447" s="103"/>
      <c r="Y447" s="102"/>
      <c r="Z447" s="102"/>
      <c r="AA447" s="90"/>
      <c r="AB447" s="100"/>
      <c r="AC447" s="90"/>
      <c r="AD447" s="100"/>
      <c r="AE447" s="100"/>
      <c r="AF447" s="91"/>
      <c r="AG447" s="91"/>
      <c r="AH447" s="101"/>
      <c r="AI447" s="45"/>
      <c r="AJ447" s="45"/>
      <c r="AK447" s="45"/>
      <c r="AL447" s="45"/>
      <c r="AM447" s="45"/>
      <c r="AN447" s="83"/>
      <c r="AO447" s="160"/>
      <c r="AP447" s="160"/>
      <c r="AQ447" s="94"/>
      <c r="AR447" s="45"/>
      <c r="AS447" s="102"/>
      <c r="AT447" s="102"/>
      <c r="AU447" s="95"/>
      <c r="AV447" s="95"/>
      <c r="AW447" s="159"/>
      <c r="AX447" s="159"/>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c r="BZ447" s="156"/>
      <c r="CA447" s="156"/>
      <c r="CB447" s="156"/>
      <c r="CC447" s="156"/>
      <c r="CD447" s="156"/>
      <c r="CE447" s="156"/>
    </row>
    <row r="448" spans="1:83" ht="25.5" customHeight="1" x14ac:dyDescent="0.25">
      <c r="A448" s="45"/>
      <c r="B448" s="45"/>
      <c r="C448" s="45"/>
      <c r="D448" s="47"/>
      <c r="E448" s="158"/>
      <c r="F448" s="45"/>
      <c r="G448" s="130"/>
      <c r="H448" s="130"/>
      <c r="I448" s="83"/>
      <c r="J448" s="45"/>
      <c r="K448" s="130"/>
      <c r="L448" s="95"/>
      <c r="M448" s="95"/>
      <c r="N448" s="95"/>
      <c r="O448" s="103"/>
      <c r="P448" s="104"/>
      <c r="Q448" s="83"/>
      <c r="R448" s="83"/>
      <c r="S448" s="83"/>
      <c r="T448" s="83"/>
      <c r="U448" s="83"/>
      <c r="V448" s="103"/>
      <c r="W448" s="103"/>
      <c r="X448" s="103"/>
      <c r="Y448" s="102"/>
      <c r="Z448" s="102"/>
      <c r="AA448" s="90"/>
      <c r="AB448" s="100"/>
      <c r="AC448" s="90"/>
      <c r="AD448" s="100"/>
      <c r="AE448" s="100"/>
      <c r="AF448" s="91"/>
      <c r="AG448" s="91"/>
      <c r="AH448" s="101"/>
      <c r="AI448" s="45"/>
      <c r="AJ448" s="45"/>
      <c r="AK448" s="45"/>
      <c r="AL448" s="45"/>
      <c r="AM448" s="45"/>
      <c r="AN448" s="83"/>
      <c r="AO448" s="160"/>
      <c r="AP448" s="160"/>
      <c r="AQ448" s="94"/>
      <c r="AR448" s="45"/>
      <c r="AS448" s="102"/>
      <c r="AT448" s="102"/>
      <c r="AU448" s="95"/>
      <c r="AV448" s="95"/>
      <c r="AW448" s="159"/>
      <c r="AX448" s="159"/>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c r="BZ448" s="156"/>
      <c r="CA448" s="156"/>
      <c r="CB448" s="156"/>
      <c r="CC448" s="156"/>
      <c r="CD448" s="156"/>
      <c r="CE448" s="156"/>
    </row>
    <row r="449" spans="1:83" ht="25.5" customHeight="1" x14ac:dyDescent="0.25">
      <c r="A449" s="45"/>
      <c r="B449" s="45"/>
      <c r="C449" s="45"/>
      <c r="D449" s="47"/>
      <c r="E449" s="158"/>
      <c r="F449" s="45"/>
      <c r="G449" s="130"/>
      <c r="H449" s="130"/>
      <c r="I449" s="83"/>
      <c r="J449" s="45"/>
      <c r="K449" s="130"/>
      <c r="L449" s="95"/>
      <c r="M449" s="95"/>
      <c r="N449" s="95"/>
      <c r="O449" s="103"/>
      <c r="P449" s="104"/>
      <c r="Q449" s="83"/>
      <c r="R449" s="83"/>
      <c r="S449" s="83"/>
      <c r="T449" s="83"/>
      <c r="U449" s="83"/>
      <c r="V449" s="103"/>
      <c r="W449" s="103"/>
      <c r="X449" s="103"/>
      <c r="Y449" s="102"/>
      <c r="Z449" s="102"/>
      <c r="AA449" s="90"/>
      <c r="AB449" s="100"/>
      <c r="AC449" s="90"/>
      <c r="AD449" s="100"/>
      <c r="AE449" s="100"/>
      <c r="AF449" s="91"/>
      <c r="AG449" s="91"/>
      <c r="AH449" s="101"/>
      <c r="AI449" s="45"/>
      <c r="AJ449" s="45"/>
      <c r="AK449" s="45"/>
      <c r="AL449" s="45"/>
      <c r="AM449" s="45"/>
      <c r="AN449" s="83"/>
      <c r="AO449" s="160"/>
      <c r="AP449" s="160"/>
      <c r="AQ449" s="94"/>
      <c r="AR449" s="45"/>
      <c r="AS449" s="102"/>
      <c r="AT449" s="102"/>
      <c r="AU449" s="95"/>
      <c r="AV449" s="95"/>
      <c r="AW449" s="159"/>
      <c r="AX449" s="159"/>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c r="BZ449" s="156"/>
      <c r="CA449" s="156"/>
      <c r="CB449" s="156"/>
      <c r="CC449" s="156"/>
      <c r="CD449" s="156"/>
      <c r="CE449" s="156"/>
    </row>
    <row r="450" spans="1:83" ht="25.5" customHeight="1" x14ac:dyDescent="0.25">
      <c r="A450" s="45"/>
      <c r="B450" s="45"/>
      <c r="C450" s="45"/>
      <c r="D450" s="47"/>
      <c r="E450" s="158"/>
      <c r="F450" s="45"/>
      <c r="G450" s="130"/>
      <c r="H450" s="130"/>
      <c r="I450" s="83"/>
      <c r="J450" s="45"/>
      <c r="K450" s="130"/>
      <c r="L450" s="95"/>
      <c r="M450" s="95"/>
      <c r="N450" s="95"/>
      <c r="O450" s="103"/>
      <c r="P450" s="104"/>
      <c r="Q450" s="83"/>
      <c r="R450" s="83"/>
      <c r="S450" s="83"/>
      <c r="T450" s="83"/>
      <c r="U450" s="83"/>
      <c r="V450" s="103"/>
      <c r="W450" s="103"/>
      <c r="X450" s="103"/>
      <c r="Y450" s="102"/>
      <c r="Z450" s="102"/>
      <c r="AA450" s="90"/>
      <c r="AB450" s="100"/>
      <c r="AC450" s="90"/>
      <c r="AD450" s="100"/>
      <c r="AE450" s="100"/>
      <c r="AF450" s="91"/>
      <c r="AG450" s="91"/>
      <c r="AH450" s="101"/>
      <c r="AI450" s="45"/>
      <c r="AJ450" s="45"/>
      <c r="AK450" s="45"/>
      <c r="AL450" s="45"/>
      <c r="AM450" s="45"/>
      <c r="AN450" s="83"/>
      <c r="AO450" s="160"/>
      <c r="AP450" s="160"/>
      <c r="AQ450" s="94"/>
      <c r="AR450" s="45"/>
      <c r="AS450" s="102"/>
      <c r="AT450" s="102"/>
      <c r="AU450" s="95"/>
      <c r="AV450" s="95"/>
      <c r="AW450" s="159"/>
      <c r="AX450" s="159"/>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c r="BZ450" s="156"/>
      <c r="CA450" s="156"/>
      <c r="CB450" s="156"/>
      <c r="CC450" s="156"/>
      <c r="CD450" s="156"/>
      <c r="CE450" s="156"/>
    </row>
    <row r="451" spans="1:83" ht="25.5" customHeight="1" x14ac:dyDescent="0.25">
      <c r="A451" s="45"/>
      <c r="B451" s="45"/>
      <c r="C451" s="45"/>
      <c r="D451" s="47"/>
      <c r="E451" s="158"/>
      <c r="F451" s="45"/>
      <c r="G451" s="130"/>
      <c r="H451" s="130"/>
      <c r="I451" s="83"/>
      <c r="J451" s="45"/>
      <c r="K451" s="130"/>
      <c r="L451" s="95"/>
      <c r="M451" s="95"/>
      <c r="N451" s="95"/>
      <c r="O451" s="103"/>
      <c r="P451" s="104"/>
      <c r="Q451" s="83"/>
      <c r="R451" s="83"/>
      <c r="S451" s="83"/>
      <c r="T451" s="83"/>
      <c r="U451" s="83"/>
      <c r="V451" s="103"/>
      <c r="W451" s="103"/>
      <c r="X451" s="103"/>
      <c r="Y451" s="102"/>
      <c r="Z451" s="102"/>
      <c r="AA451" s="90"/>
      <c r="AB451" s="100"/>
      <c r="AC451" s="90"/>
      <c r="AD451" s="100"/>
      <c r="AE451" s="100"/>
      <c r="AF451" s="91"/>
      <c r="AG451" s="91"/>
      <c r="AH451" s="101"/>
      <c r="AI451" s="45"/>
      <c r="AJ451" s="45"/>
      <c r="AK451" s="45"/>
      <c r="AL451" s="45"/>
      <c r="AM451" s="45"/>
      <c r="AN451" s="83"/>
      <c r="AO451" s="160"/>
      <c r="AP451" s="160"/>
      <c r="AQ451" s="94"/>
      <c r="AR451" s="45"/>
      <c r="AS451" s="102"/>
      <c r="AT451" s="102"/>
      <c r="AU451" s="95"/>
      <c r="AV451" s="95"/>
      <c r="AW451" s="159"/>
      <c r="AX451" s="159"/>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c r="CD451" s="156"/>
      <c r="CE451" s="156"/>
    </row>
    <row r="452" spans="1:83" ht="25.5" customHeight="1" x14ac:dyDescent="0.25">
      <c r="A452" s="45"/>
      <c r="B452" s="45"/>
      <c r="C452" s="45"/>
      <c r="D452" s="47"/>
      <c r="E452" s="158"/>
      <c r="F452" s="45"/>
      <c r="G452" s="130"/>
      <c r="H452" s="130"/>
      <c r="I452" s="83"/>
      <c r="J452" s="45"/>
      <c r="K452" s="130"/>
      <c r="L452" s="95"/>
      <c r="M452" s="95"/>
      <c r="N452" s="95"/>
      <c r="O452" s="103"/>
      <c r="P452" s="104"/>
      <c r="Q452" s="83"/>
      <c r="R452" s="83"/>
      <c r="S452" s="83"/>
      <c r="T452" s="83"/>
      <c r="U452" s="83"/>
      <c r="V452" s="103"/>
      <c r="W452" s="103"/>
      <c r="X452" s="103"/>
      <c r="Y452" s="102"/>
      <c r="Z452" s="102"/>
      <c r="AA452" s="90"/>
      <c r="AB452" s="100"/>
      <c r="AC452" s="90"/>
      <c r="AD452" s="100"/>
      <c r="AE452" s="100"/>
      <c r="AF452" s="91"/>
      <c r="AG452" s="91"/>
      <c r="AH452" s="101"/>
      <c r="AI452" s="45"/>
      <c r="AJ452" s="45"/>
      <c r="AK452" s="45"/>
      <c r="AL452" s="45"/>
      <c r="AM452" s="45"/>
      <c r="AN452" s="83"/>
      <c r="AO452" s="160"/>
      <c r="AP452" s="160"/>
      <c r="AQ452" s="94"/>
      <c r="AR452" s="45"/>
      <c r="AS452" s="102"/>
      <c r="AT452" s="102"/>
      <c r="AU452" s="95"/>
      <c r="AV452" s="95"/>
      <c r="AW452" s="159"/>
      <c r="AX452" s="159"/>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c r="CD452" s="156"/>
      <c r="CE452" s="156"/>
    </row>
    <row r="453" spans="1:83" ht="25.5" customHeight="1" x14ac:dyDescent="0.25">
      <c r="A453" s="45"/>
      <c r="B453" s="45"/>
      <c r="C453" s="45"/>
      <c r="D453" s="47"/>
      <c r="E453" s="158"/>
      <c r="F453" s="45"/>
      <c r="G453" s="130"/>
      <c r="H453" s="130"/>
      <c r="I453" s="83"/>
      <c r="J453" s="45"/>
      <c r="K453" s="130"/>
      <c r="L453" s="95"/>
      <c r="M453" s="95"/>
      <c r="N453" s="95"/>
      <c r="O453" s="103"/>
      <c r="P453" s="104"/>
      <c r="Q453" s="83"/>
      <c r="R453" s="83"/>
      <c r="S453" s="83"/>
      <c r="T453" s="83"/>
      <c r="U453" s="83"/>
      <c r="V453" s="103"/>
      <c r="W453" s="103"/>
      <c r="X453" s="103"/>
      <c r="Y453" s="102"/>
      <c r="Z453" s="102"/>
      <c r="AA453" s="90"/>
      <c r="AB453" s="100"/>
      <c r="AC453" s="90"/>
      <c r="AD453" s="100"/>
      <c r="AE453" s="100"/>
      <c r="AF453" s="91"/>
      <c r="AG453" s="91"/>
      <c r="AH453" s="101"/>
      <c r="AI453" s="45"/>
      <c r="AJ453" s="45"/>
      <c r="AK453" s="45"/>
      <c r="AL453" s="45"/>
      <c r="AM453" s="45"/>
      <c r="AN453" s="83"/>
      <c r="AO453" s="160"/>
      <c r="AP453" s="160"/>
      <c r="AQ453" s="94"/>
      <c r="AR453" s="45"/>
      <c r="AS453" s="102"/>
      <c r="AT453" s="102"/>
      <c r="AU453" s="95"/>
      <c r="AV453" s="95"/>
      <c r="AW453" s="159"/>
      <c r="AX453" s="159"/>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c r="CD453" s="156"/>
      <c r="CE453" s="156"/>
    </row>
    <row r="454" spans="1:83" ht="25.5" customHeight="1" x14ac:dyDescent="0.25">
      <c r="A454" s="45"/>
      <c r="B454" s="45"/>
      <c r="C454" s="45"/>
      <c r="D454" s="47"/>
      <c r="E454" s="158"/>
      <c r="F454" s="45"/>
      <c r="G454" s="130"/>
      <c r="H454" s="130"/>
      <c r="I454" s="83"/>
      <c r="J454" s="45"/>
      <c r="K454" s="130"/>
      <c r="L454" s="95"/>
      <c r="M454" s="95"/>
      <c r="N454" s="95"/>
      <c r="O454" s="103"/>
      <c r="P454" s="104"/>
      <c r="Q454" s="83"/>
      <c r="R454" s="83"/>
      <c r="S454" s="83"/>
      <c r="T454" s="83"/>
      <c r="U454" s="83"/>
      <c r="V454" s="103"/>
      <c r="W454" s="103"/>
      <c r="X454" s="103"/>
      <c r="Y454" s="102"/>
      <c r="Z454" s="102"/>
      <c r="AA454" s="90"/>
      <c r="AB454" s="100"/>
      <c r="AC454" s="90"/>
      <c r="AD454" s="100"/>
      <c r="AE454" s="100"/>
      <c r="AF454" s="91"/>
      <c r="AG454" s="91"/>
      <c r="AH454" s="101"/>
      <c r="AI454" s="45"/>
      <c r="AJ454" s="45"/>
      <c r="AK454" s="45"/>
      <c r="AL454" s="45"/>
      <c r="AM454" s="45"/>
      <c r="AN454" s="83"/>
      <c r="AO454" s="160"/>
      <c r="AP454" s="160"/>
      <c r="AQ454" s="94"/>
      <c r="AR454" s="45"/>
      <c r="AS454" s="102"/>
      <c r="AT454" s="102"/>
      <c r="AU454" s="95"/>
      <c r="AV454" s="95"/>
      <c r="AW454" s="159"/>
      <c r="AX454" s="159"/>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c r="CD454" s="156"/>
      <c r="CE454" s="156"/>
    </row>
    <row r="455" spans="1:83" ht="25.5" customHeight="1" x14ac:dyDescent="0.25">
      <c r="A455" s="45"/>
      <c r="B455" s="45"/>
      <c r="C455" s="45"/>
      <c r="D455" s="47"/>
      <c r="E455" s="158"/>
      <c r="F455" s="45"/>
      <c r="G455" s="130"/>
      <c r="H455" s="130"/>
      <c r="I455" s="83"/>
      <c r="J455" s="45"/>
      <c r="K455" s="130"/>
      <c r="L455" s="95"/>
      <c r="M455" s="95"/>
      <c r="N455" s="95"/>
      <c r="O455" s="103"/>
      <c r="P455" s="104"/>
      <c r="Q455" s="83"/>
      <c r="R455" s="83"/>
      <c r="S455" s="83"/>
      <c r="T455" s="83"/>
      <c r="U455" s="83"/>
      <c r="V455" s="103"/>
      <c r="W455" s="103"/>
      <c r="X455" s="103"/>
      <c r="Y455" s="102"/>
      <c r="Z455" s="102"/>
      <c r="AA455" s="90"/>
      <c r="AB455" s="100"/>
      <c r="AC455" s="90"/>
      <c r="AD455" s="100"/>
      <c r="AE455" s="100"/>
      <c r="AF455" s="91"/>
      <c r="AG455" s="91"/>
      <c r="AH455" s="101"/>
      <c r="AI455" s="45"/>
      <c r="AJ455" s="45"/>
      <c r="AK455" s="45"/>
      <c r="AL455" s="45"/>
      <c r="AM455" s="45"/>
      <c r="AN455" s="83"/>
      <c r="AO455" s="160"/>
      <c r="AP455" s="160"/>
      <c r="AQ455" s="94"/>
      <c r="AR455" s="45"/>
      <c r="AS455" s="102"/>
      <c r="AT455" s="102"/>
      <c r="AU455" s="95"/>
      <c r="AV455" s="95"/>
      <c r="AW455" s="159"/>
      <c r="AX455" s="159"/>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row>
    <row r="456" spans="1:83" ht="25.5" customHeight="1" x14ac:dyDescent="0.25">
      <c r="A456" s="45"/>
      <c r="B456" s="45"/>
      <c r="C456" s="45"/>
      <c r="D456" s="47"/>
      <c r="E456" s="158"/>
      <c r="F456" s="45"/>
      <c r="G456" s="130"/>
      <c r="H456" s="130"/>
      <c r="I456" s="83"/>
      <c r="J456" s="45"/>
      <c r="K456" s="130"/>
      <c r="L456" s="95"/>
      <c r="M456" s="95"/>
      <c r="N456" s="95"/>
      <c r="O456" s="103"/>
      <c r="P456" s="104"/>
      <c r="Q456" s="83"/>
      <c r="R456" s="83"/>
      <c r="S456" s="83"/>
      <c r="T456" s="83"/>
      <c r="U456" s="83"/>
      <c r="V456" s="103"/>
      <c r="W456" s="103"/>
      <c r="X456" s="103"/>
      <c r="Y456" s="102"/>
      <c r="Z456" s="102"/>
      <c r="AA456" s="90"/>
      <c r="AB456" s="100"/>
      <c r="AC456" s="90"/>
      <c r="AD456" s="100"/>
      <c r="AE456" s="100"/>
      <c r="AF456" s="91"/>
      <c r="AG456" s="91"/>
      <c r="AH456" s="101"/>
      <c r="AI456" s="45"/>
      <c r="AJ456" s="45"/>
      <c r="AK456" s="45"/>
      <c r="AL456" s="45"/>
      <c r="AM456" s="45"/>
      <c r="AN456" s="83"/>
      <c r="AO456" s="160"/>
      <c r="AP456" s="160"/>
      <c r="AQ456" s="94"/>
      <c r="AR456" s="45"/>
      <c r="AS456" s="102"/>
      <c r="AT456" s="102"/>
      <c r="AU456" s="95"/>
      <c r="AV456" s="95"/>
      <c r="AW456" s="159"/>
      <c r="AX456" s="159"/>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c r="CD456" s="156"/>
      <c r="CE456" s="156"/>
    </row>
    <row r="457" spans="1:83" ht="25.5" customHeight="1" x14ac:dyDescent="0.25">
      <c r="A457" s="45"/>
      <c r="B457" s="45"/>
      <c r="C457" s="45"/>
      <c r="D457" s="47"/>
      <c r="E457" s="158"/>
      <c r="F457" s="45"/>
      <c r="G457" s="130"/>
      <c r="H457" s="130"/>
      <c r="I457" s="83"/>
      <c r="J457" s="45"/>
      <c r="K457" s="130"/>
      <c r="L457" s="95"/>
      <c r="M457" s="95"/>
      <c r="N457" s="95"/>
      <c r="O457" s="103"/>
      <c r="P457" s="104"/>
      <c r="Q457" s="83"/>
      <c r="R457" s="83"/>
      <c r="S457" s="83"/>
      <c r="T457" s="83"/>
      <c r="U457" s="83"/>
      <c r="V457" s="103"/>
      <c r="W457" s="103"/>
      <c r="X457" s="103"/>
      <c r="Y457" s="102"/>
      <c r="Z457" s="102"/>
      <c r="AA457" s="90"/>
      <c r="AB457" s="100"/>
      <c r="AC457" s="90"/>
      <c r="AD457" s="100"/>
      <c r="AE457" s="100"/>
      <c r="AF457" s="91"/>
      <c r="AG457" s="91"/>
      <c r="AH457" s="101"/>
      <c r="AI457" s="45"/>
      <c r="AJ457" s="45"/>
      <c r="AK457" s="45"/>
      <c r="AL457" s="45"/>
      <c r="AM457" s="45"/>
      <c r="AN457" s="83"/>
      <c r="AO457" s="160"/>
      <c r="AP457" s="160"/>
      <c r="AQ457" s="94"/>
      <c r="AR457" s="45"/>
      <c r="AS457" s="102"/>
      <c r="AT457" s="102"/>
      <c r="AU457" s="95"/>
      <c r="AV457" s="95"/>
      <c r="AW457" s="159"/>
      <c r="AX457" s="159"/>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c r="BZ457" s="156"/>
      <c r="CA457" s="156"/>
      <c r="CB457" s="156"/>
      <c r="CC457" s="156"/>
      <c r="CD457" s="156"/>
      <c r="CE457" s="156"/>
    </row>
    <row r="458" spans="1:83" ht="25.5" customHeight="1" x14ac:dyDescent="0.25">
      <c r="A458" s="45"/>
      <c r="B458" s="45"/>
      <c r="C458" s="45"/>
      <c r="D458" s="47"/>
      <c r="E458" s="158"/>
      <c r="F458" s="45"/>
      <c r="G458" s="130"/>
      <c r="H458" s="130"/>
      <c r="I458" s="83"/>
      <c r="J458" s="45"/>
      <c r="K458" s="130"/>
      <c r="L458" s="95"/>
      <c r="M458" s="95"/>
      <c r="N458" s="95"/>
      <c r="O458" s="103"/>
      <c r="P458" s="104"/>
      <c r="Q458" s="83"/>
      <c r="R458" s="83"/>
      <c r="S458" s="83"/>
      <c r="T458" s="83"/>
      <c r="U458" s="83"/>
      <c r="V458" s="103"/>
      <c r="W458" s="103"/>
      <c r="X458" s="103"/>
      <c r="Y458" s="102"/>
      <c r="Z458" s="102"/>
      <c r="AA458" s="90"/>
      <c r="AB458" s="100"/>
      <c r="AC458" s="90"/>
      <c r="AD458" s="100"/>
      <c r="AE458" s="100"/>
      <c r="AF458" s="91"/>
      <c r="AG458" s="91"/>
      <c r="AH458" s="101"/>
      <c r="AI458" s="45"/>
      <c r="AJ458" s="45"/>
      <c r="AK458" s="45"/>
      <c r="AL458" s="45"/>
      <c r="AM458" s="45"/>
      <c r="AN458" s="83"/>
      <c r="AO458" s="160"/>
      <c r="AP458" s="160"/>
      <c r="AQ458" s="94"/>
      <c r="AR458" s="45"/>
      <c r="AS458" s="102"/>
      <c r="AT458" s="102"/>
      <c r="AU458" s="95"/>
      <c r="AV458" s="95"/>
      <c r="AW458" s="159"/>
      <c r="AX458" s="159"/>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c r="CD458" s="156"/>
      <c r="CE458" s="156"/>
    </row>
    <row r="459" spans="1:83" ht="25.5" customHeight="1" x14ac:dyDescent="0.25">
      <c r="A459" s="45"/>
      <c r="B459" s="45"/>
      <c r="C459" s="45"/>
      <c r="D459" s="47"/>
      <c r="E459" s="158"/>
      <c r="F459" s="45"/>
      <c r="G459" s="130"/>
      <c r="H459" s="130"/>
      <c r="I459" s="83"/>
      <c r="J459" s="45"/>
      <c r="K459" s="130"/>
      <c r="L459" s="95"/>
      <c r="M459" s="95"/>
      <c r="N459" s="95"/>
      <c r="O459" s="103"/>
      <c r="P459" s="104"/>
      <c r="Q459" s="83"/>
      <c r="R459" s="83"/>
      <c r="S459" s="83"/>
      <c r="T459" s="83"/>
      <c r="U459" s="83"/>
      <c r="V459" s="103"/>
      <c r="W459" s="103"/>
      <c r="X459" s="103"/>
      <c r="Y459" s="102"/>
      <c r="Z459" s="102"/>
      <c r="AA459" s="90"/>
      <c r="AB459" s="100"/>
      <c r="AC459" s="90"/>
      <c r="AD459" s="100"/>
      <c r="AE459" s="100"/>
      <c r="AF459" s="91"/>
      <c r="AG459" s="91"/>
      <c r="AH459" s="101"/>
      <c r="AI459" s="45"/>
      <c r="AJ459" s="45"/>
      <c r="AK459" s="45"/>
      <c r="AL459" s="45"/>
      <c r="AM459" s="45"/>
      <c r="AN459" s="83"/>
      <c r="AO459" s="160"/>
      <c r="AP459" s="160"/>
      <c r="AQ459" s="94"/>
      <c r="AR459" s="45"/>
      <c r="AS459" s="102"/>
      <c r="AT459" s="102"/>
      <c r="AU459" s="95"/>
      <c r="AV459" s="95"/>
      <c r="AW459" s="159"/>
      <c r="AX459" s="159"/>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c r="CD459" s="156"/>
      <c r="CE459" s="156"/>
    </row>
    <row r="460" spans="1:83" ht="25.5" customHeight="1" x14ac:dyDescent="0.25">
      <c r="A460" s="45"/>
      <c r="B460" s="45"/>
      <c r="C460" s="45"/>
      <c r="D460" s="47"/>
      <c r="E460" s="158"/>
      <c r="F460" s="45"/>
      <c r="G460" s="130"/>
      <c r="H460" s="130"/>
      <c r="I460" s="83"/>
      <c r="J460" s="45"/>
      <c r="K460" s="130"/>
      <c r="L460" s="95"/>
      <c r="M460" s="95"/>
      <c r="N460" s="95"/>
      <c r="O460" s="103"/>
      <c r="P460" s="104"/>
      <c r="Q460" s="83"/>
      <c r="R460" s="83"/>
      <c r="S460" s="83"/>
      <c r="T460" s="83"/>
      <c r="U460" s="83"/>
      <c r="V460" s="103"/>
      <c r="W460" s="103"/>
      <c r="X460" s="103"/>
      <c r="Y460" s="102"/>
      <c r="Z460" s="102"/>
      <c r="AA460" s="90"/>
      <c r="AB460" s="100"/>
      <c r="AC460" s="90"/>
      <c r="AD460" s="100"/>
      <c r="AE460" s="100"/>
      <c r="AF460" s="91"/>
      <c r="AG460" s="91"/>
      <c r="AH460" s="101"/>
      <c r="AI460" s="45"/>
      <c r="AJ460" s="45"/>
      <c r="AK460" s="45"/>
      <c r="AL460" s="45"/>
      <c r="AM460" s="45"/>
      <c r="AN460" s="83"/>
      <c r="AO460" s="160"/>
      <c r="AP460" s="160"/>
      <c r="AQ460" s="94"/>
      <c r="AR460" s="45"/>
      <c r="AS460" s="102"/>
      <c r="AT460" s="102"/>
      <c r="AU460" s="95"/>
      <c r="AV460" s="95"/>
      <c r="AW460" s="159"/>
      <c r="AX460" s="159"/>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c r="CD460" s="156"/>
      <c r="CE460" s="156"/>
    </row>
    <row r="461" spans="1:83" ht="25.5" customHeight="1" x14ac:dyDescent="0.25">
      <c r="A461" s="45"/>
      <c r="B461" s="45"/>
      <c r="C461" s="45"/>
      <c r="D461" s="47"/>
      <c r="E461" s="158"/>
      <c r="F461" s="45"/>
      <c r="G461" s="130"/>
      <c r="H461" s="130"/>
      <c r="I461" s="83"/>
      <c r="J461" s="45"/>
      <c r="K461" s="130"/>
      <c r="L461" s="95"/>
      <c r="M461" s="95"/>
      <c r="N461" s="95"/>
      <c r="O461" s="103"/>
      <c r="P461" s="104"/>
      <c r="Q461" s="83"/>
      <c r="R461" s="83"/>
      <c r="S461" s="83"/>
      <c r="T461" s="83"/>
      <c r="U461" s="83"/>
      <c r="V461" s="103"/>
      <c r="W461" s="103"/>
      <c r="X461" s="103"/>
      <c r="Y461" s="102"/>
      <c r="Z461" s="102"/>
      <c r="AA461" s="90"/>
      <c r="AB461" s="100"/>
      <c r="AC461" s="90"/>
      <c r="AD461" s="100"/>
      <c r="AE461" s="100"/>
      <c r="AF461" s="91"/>
      <c r="AG461" s="91"/>
      <c r="AH461" s="101"/>
      <c r="AI461" s="45"/>
      <c r="AJ461" s="45"/>
      <c r="AK461" s="45"/>
      <c r="AL461" s="45"/>
      <c r="AM461" s="45"/>
      <c r="AN461" s="83"/>
      <c r="AO461" s="160"/>
      <c r="AP461" s="160"/>
      <c r="AQ461" s="94"/>
      <c r="AR461" s="45"/>
      <c r="AS461" s="102"/>
      <c r="AT461" s="102"/>
      <c r="AU461" s="95"/>
      <c r="AV461" s="95"/>
      <c r="AW461" s="159"/>
      <c r="AX461" s="159"/>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c r="CD461" s="156"/>
      <c r="CE461" s="156"/>
    </row>
    <row r="462" spans="1:83" ht="25.5" customHeight="1" x14ac:dyDescent="0.25">
      <c r="A462" s="45"/>
      <c r="B462" s="45"/>
      <c r="C462" s="45"/>
      <c r="D462" s="47"/>
      <c r="E462" s="158"/>
      <c r="F462" s="45"/>
      <c r="G462" s="130"/>
      <c r="H462" s="130"/>
      <c r="I462" s="83"/>
      <c r="J462" s="45"/>
      <c r="K462" s="130"/>
      <c r="L462" s="95"/>
      <c r="M462" s="95"/>
      <c r="N462" s="95"/>
      <c r="O462" s="103"/>
      <c r="P462" s="104"/>
      <c r="Q462" s="83"/>
      <c r="R462" s="83"/>
      <c r="S462" s="83"/>
      <c r="T462" s="83"/>
      <c r="U462" s="83"/>
      <c r="V462" s="103"/>
      <c r="W462" s="103"/>
      <c r="X462" s="103"/>
      <c r="Y462" s="102"/>
      <c r="Z462" s="102"/>
      <c r="AA462" s="90"/>
      <c r="AB462" s="100"/>
      <c r="AC462" s="90"/>
      <c r="AD462" s="100"/>
      <c r="AE462" s="100"/>
      <c r="AF462" s="91"/>
      <c r="AG462" s="91"/>
      <c r="AH462" s="101"/>
      <c r="AI462" s="45"/>
      <c r="AJ462" s="45"/>
      <c r="AK462" s="45"/>
      <c r="AL462" s="45"/>
      <c r="AM462" s="45"/>
      <c r="AN462" s="83"/>
      <c r="AO462" s="160"/>
      <c r="AP462" s="160"/>
      <c r="AQ462" s="94"/>
      <c r="AR462" s="45"/>
      <c r="AS462" s="102"/>
      <c r="AT462" s="102"/>
      <c r="AU462" s="95"/>
      <c r="AV462" s="95"/>
      <c r="AW462" s="159"/>
      <c r="AX462" s="159"/>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c r="CD462" s="156"/>
      <c r="CE462" s="156"/>
    </row>
    <row r="463" spans="1:83" ht="25.5" customHeight="1" x14ac:dyDescent="0.25">
      <c r="A463" s="45"/>
      <c r="B463" s="45"/>
      <c r="C463" s="45"/>
      <c r="D463" s="47"/>
      <c r="E463" s="158"/>
      <c r="F463" s="45"/>
      <c r="G463" s="130"/>
      <c r="H463" s="130"/>
      <c r="I463" s="83"/>
      <c r="J463" s="45"/>
      <c r="K463" s="130"/>
      <c r="L463" s="95"/>
      <c r="M463" s="95"/>
      <c r="N463" s="95"/>
      <c r="O463" s="103"/>
      <c r="P463" s="104"/>
      <c r="Q463" s="83"/>
      <c r="R463" s="83"/>
      <c r="S463" s="83"/>
      <c r="T463" s="83"/>
      <c r="U463" s="83"/>
      <c r="V463" s="103"/>
      <c r="W463" s="103"/>
      <c r="X463" s="103"/>
      <c r="Y463" s="102"/>
      <c r="Z463" s="102"/>
      <c r="AA463" s="90"/>
      <c r="AB463" s="100"/>
      <c r="AC463" s="90"/>
      <c r="AD463" s="100"/>
      <c r="AE463" s="100"/>
      <c r="AF463" s="91"/>
      <c r="AG463" s="91"/>
      <c r="AH463" s="101"/>
      <c r="AI463" s="45"/>
      <c r="AJ463" s="45"/>
      <c r="AK463" s="45"/>
      <c r="AL463" s="45"/>
      <c r="AM463" s="45"/>
      <c r="AN463" s="83"/>
      <c r="AO463" s="160"/>
      <c r="AP463" s="160"/>
      <c r="AQ463" s="94"/>
      <c r="AR463" s="45"/>
      <c r="AS463" s="102"/>
      <c r="AT463" s="102"/>
      <c r="AU463" s="95"/>
      <c r="AV463" s="95"/>
      <c r="AW463" s="159"/>
      <c r="AX463" s="159"/>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c r="CD463" s="156"/>
      <c r="CE463" s="156"/>
    </row>
    <row r="464" spans="1:83" ht="25.5" customHeight="1" x14ac:dyDescent="0.25">
      <c r="A464" s="45"/>
      <c r="B464" s="45"/>
      <c r="C464" s="45"/>
      <c r="D464" s="47"/>
      <c r="E464" s="158"/>
      <c r="F464" s="45"/>
      <c r="G464" s="130"/>
      <c r="H464" s="130"/>
      <c r="I464" s="83"/>
      <c r="J464" s="45"/>
      <c r="K464" s="130"/>
      <c r="L464" s="95"/>
      <c r="M464" s="95"/>
      <c r="N464" s="95"/>
      <c r="O464" s="103"/>
      <c r="P464" s="104"/>
      <c r="Q464" s="83"/>
      <c r="R464" s="83"/>
      <c r="S464" s="83"/>
      <c r="T464" s="83"/>
      <c r="U464" s="83"/>
      <c r="V464" s="103"/>
      <c r="W464" s="103"/>
      <c r="X464" s="103"/>
      <c r="Y464" s="102"/>
      <c r="Z464" s="102"/>
      <c r="AA464" s="90"/>
      <c r="AB464" s="100"/>
      <c r="AC464" s="90"/>
      <c r="AD464" s="100"/>
      <c r="AE464" s="100"/>
      <c r="AF464" s="91"/>
      <c r="AG464" s="91"/>
      <c r="AH464" s="101"/>
      <c r="AI464" s="45"/>
      <c r="AJ464" s="45"/>
      <c r="AK464" s="45"/>
      <c r="AL464" s="45"/>
      <c r="AM464" s="45"/>
      <c r="AN464" s="83"/>
      <c r="AO464" s="160"/>
      <c r="AP464" s="160"/>
      <c r="AQ464" s="94"/>
      <c r="AR464" s="45"/>
      <c r="AS464" s="102"/>
      <c r="AT464" s="102"/>
      <c r="AU464" s="95"/>
      <c r="AV464" s="95"/>
      <c r="AW464" s="159"/>
      <c r="AX464" s="159"/>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c r="CD464" s="156"/>
      <c r="CE464" s="156"/>
    </row>
    <row r="465" spans="1:83" ht="25.5" customHeight="1" x14ac:dyDescent="0.25">
      <c r="A465" s="45"/>
      <c r="B465" s="45"/>
      <c r="C465" s="45"/>
      <c r="D465" s="47"/>
      <c r="E465" s="158"/>
      <c r="F465" s="45"/>
      <c r="G465" s="130"/>
      <c r="H465" s="130"/>
      <c r="I465" s="83"/>
      <c r="J465" s="45"/>
      <c r="K465" s="130"/>
      <c r="L465" s="95"/>
      <c r="M465" s="95"/>
      <c r="N465" s="95"/>
      <c r="O465" s="103"/>
      <c r="P465" s="104"/>
      <c r="Q465" s="83"/>
      <c r="R465" s="83"/>
      <c r="S465" s="83"/>
      <c r="T465" s="83"/>
      <c r="U465" s="83"/>
      <c r="V465" s="103"/>
      <c r="W465" s="103"/>
      <c r="X465" s="103"/>
      <c r="Y465" s="102"/>
      <c r="Z465" s="102"/>
      <c r="AA465" s="90"/>
      <c r="AB465" s="100"/>
      <c r="AC465" s="90"/>
      <c r="AD465" s="100"/>
      <c r="AE465" s="100"/>
      <c r="AF465" s="91"/>
      <c r="AG465" s="91"/>
      <c r="AH465" s="101"/>
      <c r="AI465" s="45"/>
      <c r="AJ465" s="45"/>
      <c r="AK465" s="45"/>
      <c r="AL465" s="45"/>
      <c r="AM465" s="45"/>
      <c r="AN465" s="83"/>
      <c r="AO465" s="160"/>
      <c r="AP465" s="160"/>
      <c r="AQ465" s="94"/>
      <c r="AR465" s="45"/>
      <c r="AS465" s="102"/>
      <c r="AT465" s="102"/>
      <c r="AU465" s="95"/>
      <c r="AV465" s="95"/>
      <c r="AW465" s="159"/>
      <c r="AX465" s="159"/>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c r="CD465" s="156"/>
      <c r="CE465" s="156"/>
    </row>
    <row r="466" spans="1:83" ht="25.5" customHeight="1" x14ac:dyDescent="0.25">
      <c r="A466" s="45"/>
      <c r="B466" s="45"/>
      <c r="C466" s="45"/>
      <c r="D466" s="47"/>
      <c r="E466" s="158"/>
      <c r="F466" s="45"/>
      <c r="G466" s="130"/>
      <c r="H466" s="130"/>
      <c r="I466" s="83"/>
      <c r="J466" s="45"/>
      <c r="K466" s="130"/>
      <c r="L466" s="95"/>
      <c r="M466" s="95"/>
      <c r="N466" s="95"/>
      <c r="O466" s="103"/>
      <c r="P466" s="104"/>
      <c r="Q466" s="83"/>
      <c r="R466" s="83"/>
      <c r="S466" s="83"/>
      <c r="T466" s="83"/>
      <c r="U466" s="83"/>
      <c r="V466" s="103"/>
      <c r="W466" s="103"/>
      <c r="X466" s="103"/>
      <c r="Y466" s="102"/>
      <c r="Z466" s="102"/>
      <c r="AA466" s="90"/>
      <c r="AB466" s="100"/>
      <c r="AC466" s="90"/>
      <c r="AD466" s="100"/>
      <c r="AE466" s="100"/>
      <c r="AF466" s="91"/>
      <c r="AG466" s="91"/>
      <c r="AH466" s="101"/>
      <c r="AI466" s="45"/>
      <c r="AJ466" s="45"/>
      <c r="AK466" s="45"/>
      <c r="AL466" s="45"/>
      <c r="AM466" s="45"/>
      <c r="AN466" s="83"/>
      <c r="AO466" s="160"/>
      <c r="AP466" s="160"/>
      <c r="AQ466" s="94"/>
      <c r="AR466" s="45"/>
      <c r="AS466" s="102"/>
      <c r="AT466" s="102"/>
      <c r="AU466" s="95"/>
      <c r="AV466" s="95"/>
      <c r="AW466" s="159"/>
      <c r="AX466" s="159"/>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row>
    <row r="467" spans="1:83" ht="25.5" customHeight="1" x14ac:dyDescent="0.25">
      <c r="A467" s="45"/>
      <c r="B467" s="45"/>
      <c r="C467" s="45"/>
      <c r="D467" s="47"/>
      <c r="E467" s="158"/>
      <c r="F467" s="45"/>
      <c r="G467" s="130"/>
      <c r="H467" s="130"/>
      <c r="I467" s="83"/>
      <c r="J467" s="45"/>
      <c r="K467" s="130"/>
      <c r="L467" s="95"/>
      <c r="M467" s="95"/>
      <c r="N467" s="95"/>
      <c r="O467" s="103"/>
      <c r="P467" s="104"/>
      <c r="Q467" s="83"/>
      <c r="R467" s="83"/>
      <c r="S467" s="83"/>
      <c r="T467" s="83"/>
      <c r="U467" s="83"/>
      <c r="V467" s="103"/>
      <c r="W467" s="103"/>
      <c r="X467" s="103"/>
      <c r="Y467" s="102"/>
      <c r="Z467" s="102"/>
      <c r="AA467" s="90"/>
      <c r="AB467" s="100"/>
      <c r="AC467" s="90"/>
      <c r="AD467" s="100"/>
      <c r="AE467" s="100"/>
      <c r="AF467" s="91"/>
      <c r="AG467" s="91"/>
      <c r="AH467" s="101"/>
      <c r="AI467" s="45"/>
      <c r="AJ467" s="45"/>
      <c r="AK467" s="45"/>
      <c r="AL467" s="45"/>
      <c r="AM467" s="45"/>
      <c r="AN467" s="83"/>
      <c r="AO467" s="160"/>
      <c r="AP467" s="160"/>
      <c r="AQ467" s="94"/>
      <c r="AR467" s="45"/>
      <c r="AS467" s="102"/>
      <c r="AT467" s="102"/>
      <c r="AU467" s="95"/>
      <c r="AV467" s="95"/>
      <c r="AW467" s="159"/>
      <c r="AX467" s="159"/>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row>
    <row r="468" spans="1:83" ht="25.5" customHeight="1" x14ac:dyDescent="0.25">
      <c r="A468" s="45"/>
      <c r="B468" s="45"/>
      <c r="C468" s="45"/>
      <c r="D468" s="47"/>
      <c r="E468" s="158"/>
      <c r="F468" s="45"/>
      <c r="G468" s="130"/>
      <c r="H468" s="130"/>
      <c r="I468" s="83"/>
      <c r="J468" s="45"/>
      <c r="K468" s="130"/>
      <c r="L468" s="95"/>
      <c r="M468" s="95"/>
      <c r="N468" s="95"/>
      <c r="O468" s="103"/>
      <c r="P468" s="104"/>
      <c r="Q468" s="83"/>
      <c r="R468" s="83"/>
      <c r="S468" s="83"/>
      <c r="T468" s="83"/>
      <c r="U468" s="83"/>
      <c r="V468" s="103"/>
      <c r="W468" s="103"/>
      <c r="X468" s="103"/>
      <c r="Y468" s="102"/>
      <c r="Z468" s="102"/>
      <c r="AA468" s="90"/>
      <c r="AB468" s="100"/>
      <c r="AC468" s="90"/>
      <c r="AD468" s="100"/>
      <c r="AE468" s="100"/>
      <c r="AF468" s="91"/>
      <c r="AG468" s="91"/>
      <c r="AH468" s="101"/>
      <c r="AI468" s="45"/>
      <c r="AJ468" s="45"/>
      <c r="AK468" s="45"/>
      <c r="AL468" s="45"/>
      <c r="AM468" s="45"/>
      <c r="AN468" s="83"/>
      <c r="AO468" s="160"/>
      <c r="AP468" s="160"/>
      <c r="AQ468" s="94"/>
      <c r="AR468" s="45"/>
      <c r="AS468" s="102"/>
      <c r="AT468" s="102"/>
      <c r="AU468" s="95"/>
      <c r="AV468" s="95"/>
      <c r="AW468" s="159"/>
      <c r="AX468" s="159"/>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c r="CD468" s="156"/>
      <c r="CE468" s="156"/>
    </row>
    <row r="469" spans="1:83" ht="25.5" customHeight="1" x14ac:dyDescent="0.25">
      <c r="A469" s="45"/>
      <c r="B469" s="45"/>
      <c r="C469" s="45"/>
      <c r="D469" s="47"/>
      <c r="E469" s="158"/>
      <c r="F469" s="45"/>
      <c r="G469" s="130"/>
      <c r="H469" s="130"/>
      <c r="I469" s="83"/>
      <c r="J469" s="45"/>
      <c r="K469" s="130"/>
      <c r="L469" s="95"/>
      <c r="M469" s="95"/>
      <c r="N469" s="95"/>
      <c r="O469" s="103"/>
      <c r="P469" s="104"/>
      <c r="Q469" s="83"/>
      <c r="R469" s="83"/>
      <c r="S469" s="83"/>
      <c r="T469" s="83"/>
      <c r="U469" s="83"/>
      <c r="V469" s="103"/>
      <c r="W469" s="103"/>
      <c r="X469" s="103"/>
      <c r="Y469" s="102"/>
      <c r="Z469" s="102"/>
      <c r="AA469" s="90"/>
      <c r="AB469" s="100"/>
      <c r="AC469" s="90"/>
      <c r="AD469" s="100"/>
      <c r="AE469" s="100"/>
      <c r="AF469" s="91"/>
      <c r="AG469" s="91"/>
      <c r="AH469" s="101"/>
      <c r="AI469" s="45"/>
      <c r="AJ469" s="45"/>
      <c r="AK469" s="45"/>
      <c r="AL469" s="45"/>
      <c r="AM469" s="45"/>
      <c r="AN469" s="83"/>
      <c r="AO469" s="160"/>
      <c r="AP469" s="160"/>
      <c r="AQ469" s="94"/>
      <c r="AR469" s="45"/>
      <c r="AS469" s="102"/>
      <c r="AT469" s="102"/>
      <c r="AU469" s="95"/>
      <c r="AV469" s="95"/>
      <c r="AW469" s="159"/>
      <c r="AX469" s="159"/>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c r="CD469" s="156"/>
      <c r="CE469" s="156"/>
    </row>
    <row r="470" spans="1:83" ht="25.5" customHeight="1" x14ac:dyDescent="0.25">
      <c r="A470" s="45"/>
      <c r="B470" s="45"/>
      <c r="C470" s="45"/>
      <c r="D470" s="47"/>
      <c r="E470" s="158"/>
      <c r="F470" s="45"/>
      <c r="G470" s="130"/>
      <c r="H470" s="130"/>
      <c r="I470" s="83"/>
      <c r="J470" s="45"/>
      <c r="K470" s="130"/>
      <c r="L470" s="95"/>
      <c r="M470" s="95"/>
      <c r="N470" s="95"/>
      <c r="O470" s="103"/>
      <c r="P470" s="104"/>
      <c r="Q470" s="83"/>
      <c r="R470" s="83"/>
      <c r="S470" s="83"/>
      <c r="T470" s="83"/>
      <c r="U470" s="83"/>
      <c r="V470" s="103"/>
      <c r="W470" s="103"/>
      <c r="X470" s="103"/>
      <c r="Y470" s="102"/>
      <c r="Z470" s="102"/>
      <c r="AA470" s="90"/>
      <c r="AB470" s="100"/>
      <c r="AC470" s="90"/>
      <c r="AD470" s="100"/>
      <c r="AE470" s="100"/>
      <c r="AF470" s="91"/>
      <c r="AG470" s="91"/>
      <c r="AH470" s="101"/>
      <c r="AI470" s="45"/>
      <c r="AJ470" s="45"/>
      <c r="AK470" s="45"/>
      <c r="AL470" s="45"/>
      <c r="AM470" s="45"/>
      <c r="AN470" s="83"/>
      <c r="AO470" s="160"/>
      <c r="AP470" s="160"/>
      <c r="AQ470" s="94"/>
      <c r="AR470" s="45"/>
      <c r="AS470" s="102"/>
      <c r="AT470" s="102"/>
      <c r="AU470" s="95"/>
      <c r="AV470" s="95"/>
      <c r="AW470" s="159"/>
      <c r="AX470" s="159"/>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c r="CD470" s="156"/>
      <c r="CE470" s="156"/>
    </row>
    <row r="471" spans="1:83" ht="25.5" customHeight="1" x14ac:dyDescent="0.25">
      <c r="A471" s="45"/>
      <c r="B471" s="45"/>
      <c r="C471" s="45"/>
      <c r="D471" s="47"/>
      <c r="E471" s="158"/>
      <c r="F471" s="45"/>
      <c r="G471" s="130"/>
      <c r="H471" s="130"/>
      <c r="I471" s="83"/>
      <c r="J471" s="45"/>
      <c r="K471" s="130"/>
      <c r="L471" s="95"/>
      <c r="M471" s="95"/>
      <c r="N471" s="95"/>
      <c r="O471" s="103"/>
      <c r="P471" s="104"/>
      <c r="Q471" s="83"/>
      <c r="R471" s="83"/>
      <c r="S471" s="83"/>
      <c r="T471" s="83"/>
      <c r="U471" s="83"/>
      <c r="V471" s="103"/>
      <c r="W471" s="103"/>
      <c r="X471" s="103"/>
      <c r="Y471" s="102"/>
      <c r="Z471" s="102"/>
      <c r="AA471" s="90"/>
      <c r="AB471" s="100"/>
      <c r="AC471" s="90"/>
      <c r="AD471" s="100"/>
      <c r="AE471" s="100"/>
      <c r="AF471" s="91"/>
      <c r="AG471" s="91"/>
      <c r="AH471" s="101"/>
      <c r="AI471" s="45"/>
      <c r="AJ471" s="45"/>
      <c r="AK471" s="45"/>
      <c r="AL471" s="45"/>
      <c r="AM471" s="45"/>
      <c r="AN471" s="83"/>
      <c r="AO471" s="160"/>
      <c r="AP471" s="160"/>
      <c r="AQ471" s="94"/>
      <c r="AR471" s="45"/>
      <c r="AS471" s="102"/>
      <c r="AT471" s="102"/>
      <c r="AU471" s="95"/>
      <c r="AV471" s="95"/>
      <c r="AW471" s="159"/>
      <c r="AX471" s="159"/>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c r="CD471" s="156"/>
      <c r="CE471" s="156"/>
    </row>
    <row r="472" spans="1:83" ht="25.5" customHeight="1" x14ac:dyDescent="0.25">
      <c r="A472" s="45"/>
      <c r="B472" s="45"/>
      <c r="C472" s="45"/>
      <c r="D472" s="47"/>
      <c r="E472" s="158"/>
      <c r="F472" s="45"/>
      <c r="G472" s="130"/>
      <c r="H472" s="130"/>
      <c r="I472" s="83"/>
      <c r="J472" s="45"/>
      <c r="K472" s="130"/>
      <c r="L472" s="95"/>
      <c r="M472" s="95"/>
      <c r="N472" s="95"/>
      <c r="O472" s="103"/>
      <c r="P472" s="104"/>
      <c r="Q472" s="83"/>
      <c r="R472" s="83"/>
      <c r="S472" s="83"/>
      <c r="T472" s="83"/>
      <c r="U472" s="83"/>
      <c r="V472" s="103"/>
      <c r="W472" s="103"/>
      <c r="X472" s="103"/>
      <c r="Y472" s="102"/>
      <c r="Z472" s="102"/>
      <c r="AA472" s="90"/>
      <c r="AB472" s="100"/>
      <c r="AC472" s="90"/>
      <c r="AD472" s="100"/>
      <c r="AE472" s="100"/>
      <c r="AF472" s="91"/>
      <c r="AG472" s="91"/>
      <c r="AH472" s="101"/>
      <c r="AI472" s="45"/>
      <c r="AJ472" s="45"/>
      <c r="AK472" s="45"/>
      <c r="AL472" s="45"/>
      <c r="AM472" s="45"/>
      <c r="AN472" s="83"/>
      <c r="AO472" s="160"/>
      <c r="AP472" s="160"/>
      <c r="AQ472" s="94"/>
      <c r="AR472" s="45"/>
      <c r="AS472" s="102"/>
      <c r="AT472" s="102"/>
      <c r="AU472" s="95"/>
      <c r="AV472" s="95"/>
      <c r="AW472" s="159"/>
      <c r="AX472" s="159"/>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c r="CD472" s="156"/>
      <c r="CE472" s="156"/>
    </row>
    <row r="473" spans="1:83" ht="25.5" customHeight="1" x14ac:dyDescent="0.25">
      <c r="A473" s="45"/>
      <c r="B473" s="45"/>
      <c r="C473" s="45"/>
      <c r="D473" s="47"/>
      <c r="E473" s="158"/>
      <c r="F473" s="45"/>
      <c r="G473" s="130"/>
      <c r="H473" s="130"/>
      <c r="I473" s="83"/>
      <c r="J473" s="45"/>
      <c r="K473" s="130"/>
      <c r="L473" s="95"/>
      <c r="M473" s="95"/>
      <c r="N473" s="95"/>
      <c r="O473" s="103"/>
      <c r="P473" s="104"/>
      <c r="Q473" s="83"/>
      <c r="R473" s="83"/>
      <c r="S473" s="83"/>
      <c r="T473" s="83"/>
      <c r="U473" s="83"/>
      <c r="V473" s="103"/>
      <c r="W473" s="103"/>
      <c r="X473" s="103"/>
      <c r="Y473" s="102"/>
      <c r="Z473" s="102"/>
      <c r="AA473" s="90"/>
      <c r="AB473" s="100"/>
      <c r="AC473" s="90"/>
      <c r="AD473" s="100"/>
      <c r="AE473" s="100"/>
      <c r="AF473" s="91"/>
      <c r="AG473" s="91"/>
      <c r="AH473" s="101"/>
      <c r="AI473" s="45"/>
      <c r="AJ473" s="45"/>
      <c r="AK473" s="45"/>
      <c r="AL473" s="45"/>
      <c r="AM473" s="45"/>
      <c r="AN473" s="83"/>
      <c r="AO473" s="160"/>
      <c r="AP473" s="160"/>
      <c r="AQ473" s="94"/>
      <c r="AR473" s="45"/>
      <c r="AS473" s="102"/>
      <c r="AT473" s="102"/>
      <c r="AU473" s="95"/>
      <c r="AV473" s="95"/>
      <c r="AW473" s="159"/>
      <c r="AX473" s="159"/>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row>
    <row r="474" spans="1:83" ht="25.5" customHeight="1" x14ac:dyDescent="0.25">
      <c r="A474" s="45"/>
      <c r="B474" s="45"/>
      <c r="C474" s="45"/>
      <c r="D474" s="47"/>
      <c r="E474" s="158"/>
      <c r="F474" s="45"/>
      <c r="G474" s="130"/>
      <c r="H474" s="130"/>
      <c r="I474" s="83"/>
      <c r="J474" s="45"/>
      <c r="K474" s="130"/>
      <c r="L474" s="95"/>
      <c r="M474" s="95"/>
      <c r="N474" s="95"/>
      <c r="O474" s="103"/>
      <c r="P474" s="104"/>
      <c r="Q474" s="83"/>
      <c r="R474" s="83"/>
      <c r="S474" s="83"/>
      <c r="T474" s="83"/>
      <c r="U474" s="83"/>
      <c r="V474" s="103"/>
      <c r="W474" s="103"/>
      <c r="X474" s="103"/>
      <c r="Y474" s="102"/>
      <c r="Z474" s="102"/>
      <c r="AA474" s="90"/>
      <c r="AB474" s="100"/>
      <c r="AC474" s="90"/>
      <c r="AD474" s="100"/>
      <c r="AE474" s="100"/>
      <c r="AF474" s="91"/>
      <c r="AG474" s="91"/>
      <c r="AH474" s="101"/>
      <c r="AI474" s="45"/>
      <c r="AJ474" s="45"/>
      <c r="AK474" s="45"/>
      <c r="AL474" s="45"/>
      <c r="AM474" s="45"/>
      <c r="AN474" s="83"/>
      <c r="AO474" s="160"/>
      <c r="AP474" s="160"/>
      <c r="AQ474" s="94"/>
      <c r="AR474" s="45"/>
      <c r="AS474" s="102"/>
      <c r="AT474" s="102"/>
      <c r="AU474" s="95"/>
      <c r="AV474" s="95"/>
      <c r="AW474" s="159"/>
      <c r="AX474" s="159"/>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c r="CD474" s="156"/>
      <c r="CE474" s="156"/>
    </row>
    <row r="475" spans="1:83" ht="25.5" customHeight="1" x14ac:dyDescent="0.25">
      <c r="A475" s="45"/>
      <c r="B475" s="45"/>
      <c r="C475" s="45"/>
      <c r="D475" s="47"/>
      <c r="E475" s="158"/>
      <c r="F475" s="45"/>
      <c r="G475" s="130"/>
      <c r="H475" s="130"/>
      <c r="I475" s="83"/>
      <c r="J475" s="45"/>
      <c r="K475" s="130"/>
      <c r="L475" s="95"/>
      <c r="M475" s="95"/>
      <c r="N475" s="95"/>
      <c r="O475" s="103"/>
      <c r="P475" s="104"/>
      <c r="Q475" s="83"/>
      <c r="R475" s="83"/>
      <c r="S475" s="83"/>
      <c r="T475" s="83"/>
      <c r="U475" s="83"/>
      <c r="V475" s="103"/>
      <c r="W475" s="103"/>
      <c r="X475" s="103"/>
      <c r="Y475" s="102"/>
      <c r="Z475" s="102"/>
      <c r="AA475" s="90"/>
      <c r="AB475" s="100"/>
      <c r="AC475" s="90"/>
      <c r="AD475" s="100"/>
      <c r="AE475" s="100"/>
      <c r="AF475" s="91"/>
      <c r="AG475" s="91"/>
      <c r="AH475" s="101"/>
      <c r="AI475" s="45"/>
      <c r="AJ475" s="45"/>
      <c r="AK475" s="45"/>
      <c r="AL475" s="45"/>
      <c r="AM475" s="45"/>
      <c r="AN475" s="83"/>
      <c r="AO475" s="160"/>
      <c r="AP475" s="160"/>
      <c r="AQ475" s="94"/>
      <c r="AR475" s="45"/>
      <c r="AS475" s="102"/>
      <c r="AT475" s="102"/>
      <c r="AU475" s="95"/>
      <c r="AV475" s="95"/>
      <c r="AW475" s="159"/>
      <c r="AX475" s="159"/>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c r="CD475" s="156"/>
      <c r="CE475" s="156"/>
    </row>
    <row r="476" spans="1:83" ht="25.5" customHeight="1" x14ac:dyDescent="0.25">
      <c r="A476" s="45"/>
      <c r="B476" s="45"/>
      <c r="C476" s="45"/>
      <c r="D476" s="47"/>
      <c r="E476" s="158"/>
      <c r="F476" s="45"/>
      <c r="G476" s="130"/>
      <c r="H476" s="130"/>
      <c r="I476" s="83"/>
      <c r="J476" s="45"/>
      <c r="K476" s="130"/>
      <c r="L476" s="95"/>
      <c r="M476" s="95"/>
      <c r="N476" s="95"/>
      <c r="O476" s="103"/>
      <c r="P476" s="104"/>
      <c r="Q476" s="83"/>
      <c r="R476" s="83"/>
      <c r="S476" s="83"/>
      <c r="T476" s="83"/>
      <c r="U476" s="83"/>
      <c r="V476" s="103"/>
      <c r="W476" s="103"/>
      <c r="X476" s="103"/>
      <c r="Y476" s="102"/>
      <c r="Z476" s="102"/>
      <c r="AA476" s="90"/>
      <c r="AB476" s="100"/>
      <c r="AC476" s="90"/>
      <c r="AD476" s="100"/>
      <c r="AE476" s="100"/>
      <c r="AF476" s="91"/>
      <c r="AG476" s="91"/>
      <c r="AH476" s="101"/>
      <c r="AI476" s="45"/>
      <c r="AJ476" s="45"/>
      <c r="AK476" s="45"/>
      <c r="AL476" s="45"/>
      <c r="AM476" s="45"/>
      <c r="AN476" s="83"/>
      <c r="AO476" s="160"/>
      <c r="AP476" s="160"/>
      <c r="AQ476" s="94"/>
      <c r="AR476" s="45"/>
      <c r="AS476" s="102"/>
      <c r="AT476" s="102"/>
      <c r="AU476" s="95"/>
      <c r="AV476" s="95"/>
      <c r="AW476" s="159"/>
      <c r="AX476" s="159"/>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c r="CD476" s="156"/>
      <c r="CE476" s="156"/>
    </row>
    <row r="477" spans="1:83" ht="25.5" customHeight="1" x14ac:dyDescent="0.25">
      <c r="A477" s="45"/>
      <c r="B477" s="45"/>
      <c r="C477" s="45"/>
      <c r="D477" s="47"/>
      <c r="E477" s="158"/>
      <c r="F477" s="45"/>
      <c r="G477" s="130"/>
      <c r="H477" s="130"/>
      <c r="I477" s="83"/>
      <c r="J477" s="45"/>
      <c r="K477" s="130"/>
      <c r="L477" s="95"/>
      <c r="M477" s="95"/>
      <c r="N477" s="95"/>
      <c r="O477" s="103"/>
      <c r="P477" s="104"/>
      <c r="Q477" s="83"/>
      <c r="R477" s="83"/>
      <c r="S477" s="83"/>
      <c r="T477" s="83"/>
      <c r="U477" s="83"/>
      <c r="V477" s="103"/>
      <c r="W477" s="103"/>
      <c r="X477" s="103"/>
      <c r="Y477" s="102"/>
      <c r="Z477" s="102"/>
      <c r="AA477" s="90"/>
      <c r="AB477" s="100"/>
      <c r="AC477" s="90"/>
      <c r="AD477" s="100"/>
      <c r="AE477" s="100"/>
      <c r="AF477" s="91"/>
      <c r="AG477" s="91"/>
      <c r="AH477" s="101"/>
      <c r="AI477" s="45"/>
      <c r="AJ477" s="45"/>
      <c r="AK477" s="45"/>
      <c r="AL477" s="45"/>
      <c r="AM477" s="45"/>
      <c r="AN477" s="83"/>
      <c r="AO477" s="160"/>
      <c r="AP477" s="160"/>
      <c r="AQ477" s="94"/>
      <c r="AR477" s="45"/>
      <c r="AS477" s="102"/>
      <c r="AT477" s="102"/>
      <c r="AU477" s="95"/>
      <c r="AV477" s="95"/>
      <c r="AW477" s="159"/>
      <c r="AX477" s="159"/>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c r="CD477" s="156"/>
      <c r="CE477" s="156"/>
    </row>
    <row r="478" spans="1:83" ht="25.5" customHeight="1" x14ac:dyDescent="0.25">
      <c r="A478" s="45"/>
      <c r="B478" s="45"/>
      <c r="C478" s="45"/>
      <c r="D478" s="47"/>
      <c r="E478" s="158"/>
      <c r="F478" s="45"/>
      <c r="G478" s="130"/>
      <c r="H478" s="130"/>
      <c r="I478" s="83"/>
      <c r="J478" s="45"/>
      <c r="K478" s="130"/>
      <c r="L478" s="95"/>
      <c r="M478" s="95"/>
      <c r="N478" s="95"/>
      <c r="O478" s="103"/>
      <c r="P478" s="104"/>
      <c r="Q478" s="83"/>
      <c r="R478" s="83"/>
      <c r="S478" s="83"/>
      <c r="T478" s="83"/>
      <c r="U478" s="83"/>
      <c r="V478" s="103"/>
      <c r="W478" s="103"/>
      <c r="X478" s="103"/>
      <c r="Y478" s="102"/>
      <c r="Z478" s="102"/>
      <c r="AA478" s="90"/>
      <c r="AB478" s="100"/>
      <c r="AC478" s="90"/>
      <c r="AD478" s="100"/>
      <c r="AE478" s="100"/>
      <c r="AF478" s="91"/>
      <c r="AG478" s="91"/>
      <c r="AH478" s="101"/>
      <c r="AI478" s="45"/>
      <c r="AJ478" s="45"/>
      <c r="AK478" s="45"/>
      <c r="AL478" s="45"/>
      <c r="AM478" s="45"/>
      <c r="AN478" s="83"/>
      <c r="AO478" s="160"/>
      <c r="AP478" s="160"/>
      <c r="AQ478" s="94"/>
      <c r="AR478" s="45"/>
      <c r="AS478" s="102"/>
      <c r="AT478" s="102"/>
      <c r="AU478" s="95"/>
      <c r="AV478" s="95"/>
      <c r="AW478" s="159"/>
      <c r="AX478" s="159"/>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c r="CD478" s="156"/>
      <c r="CE478" s="156"/>
    </row>
    <row r="479" spans="1:83" ht="25.5" customHeight="1" x14ac:dyDescent="0.25">
      <c r="A479" s="45"/>
      <c r="B479" s="45"/>
      <c r="C479" s="45"/>
      <c r="D479" s="47"/>
      <c r="E479" s="158"/>
      <c r="F479" s="45"/>
      <c r="G479" s="130"/>
      <c r="H479" s="130"/>
      <c r="I479" s="83"/>
      <c r="J479" s="45"/>
      <c r="K479" s="130"/>
      <c r="L479" s="95"/>
      <c r="M479" s="95"/>
      <c r="N479" s="95"/>
      <c r="O479" s="103"/>
      <c r="P479" s="104"/>
      <c r="Q479" s="83"/>
      <c r="R479" s="83"/>
      <c r="S479" s="83"/>
      <c r="T479" s="83"/>
      <c r="U479" s="83"/>
      <c r="V479" s="103"/>
      <c r="W479" s="103"/>
      <c r="X479" s="103"/>
      <c r="Y479" s="102"/>
      <c r="Z479" s="102"/>
      <c r="AA479" s="90"/>
      <c r="AB479" s="100"/>
      <c r="AC479" s="90"/>
      <c r="AD479" s="100"/>
      <c r="AE479" s="100"/>
      <c r="AF479" s="91"/>
      <c r="AG479" s="91"/>
      <c r="AH479" s="101"/>
      <c r="AI479" s="45"/>
      <c r="AJ479" s="45"/>
      <c r="AK479" s="45"/>
      <c r="AL479" s="45"/>
      <c r="AM479" s="45"/>
      <c r="AN479" s="83"/>
      <c r="AO479" s="160"/>
      <c r="AP479" s="160"/>
      <c r="AQ479" s="94"/>
      <c r="AR479" s="45"/>
      <c r="AS479" s="102"/>
      <c r="AT479" s="102"/>
      <c r="AU479" s="95"/>
      <c r="AV479" s="95"/>
      <c r="AW479" s="159"/>
      <c r="AX479" s="159"/>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c r="CD479" s="156"/>
      <c r="CE479" s="156"/>
    </row>
    <row r="480" spans="1:83" ht="25.5" customHeight="1" x14ac:dyDescent="0.25">
      <c r="A480" s="45"/>
      <c r="B480" s="45"/>
      <c r="C480" s="45"/>
      <c r="D480" s="47"/>
      <c r="E480" s="158"/>
      <c r="F480" s="45"/>
      <c r="G480" s="130"/>
      <c r="H480" s="130"/>
      <c r="I480" s="83"/>
      <c r="J480" s="45"/>
      <c r="K480" s="130"/>
      <c r="L480" s="95"/>
      <c r="M480" s="95"/>
      <c r="N480" s="95"/>
      <c r="O480" s="103"/>
      <c r="P480" s="104"/>
      <c r="Q480" s="83"/>
      <c r="R480" s="83"/>
      <c r="S480" s="83"/>
      <c r="T480" s="83"/>
      <c r="U480" s="83"/>
      <c r="V480" s="103"/>
      <c r="W480" s="103"/>
      <c r="X480" s="103"/>
      <c r="Y480" s="102"/>
      <c r="Z480" s="102"/>
      <c r="AA480" s="90"/>
      <c r="AB480" s="100"/>
      <c r="AC480" s="90"/>
      <c r="AD480" s="100"/>
      <c r="AE480" s="100"/>
      <c r="AF480" s="91"/>
      <c r="AG480" s="91"/>
      <c r="AH480" s="101"/>
      <c r="AI480" s="45"/>
      <c r="AJ480" s="45"/>
      <c r="AK480" s="45"/>
      <c r="AL480" s="45"/>
      <c r="AM480" s="45"/>
      <c r="AN480" s="83"/>
      <c r="AO480" s="160"/>
      <c r="AP480" s="160"/>
      <c r="AQ480" s="94"/>
      <c r="AR480" s="45"/>
      <c r="AS480" s="102"/>
      <c r="AT480" s="102"/>
      <c r="AU480" s="95"/>
      <c r="AV480" s="95"/>
      <c r="AW480" s="159"/>
      <c r="AX480" s="159"/>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c r="CD480" s="156"/>
      <c r="CE480" s="156"/>
    </row>
    <row r="481" spans="1:83" ht="25.5" customHeight="1" x14ac:dyDescent="0.25">
      <c r="A481" s="45"/>
      <c r="B481" s="45"/>
      <c r="C481" s="45"/>
      <c r="D481" s="47"/>
      <c r="E481" s="158"/>
      <c r="F481" s="45"/>
      <c r="G481" s="130"/>
      <c r="H481" s="130"/>
      <c r="I481" s="83"/>
      <c r="J481" s="45"/>
      <c r="K481" s="130"/>
      <c r="L481" s="95"/>
      <c r="M481" s="95"/>
      <c r="N481" s="95"/>
      <c r="O481" s="103"/>
      <c r="P481" s="104"/>
      <c r="Q481" s="83"/>
      <c r="R481" s="83"/>
      <c r="S481" s="83"/>
      <c r="T481" s="83"/>
      <c r="U481" s="83"/>
      <c r="V481" s="103"/>
      <c r="W481" s="103"/>
      <c r="X481" s="103"/>
      <c r="Y481" s="102"/>
      <c r="Z481" s="102"/>
      <c r="AA481" s="90"/>
      <c r="AB481" s="100"/>
      <c r="AC481" s="90"/>
      <c r="AD481" s="100"/>
      <c r="AE481" s="100"/>
      <c r="AF481" s="91"/>
      <c r="AG481" s="91"/>
      <c r="AH481" s="101"/>
      <c r="AI481" s="45"/>
      <c r="AJ481" s="45"/>
      <c r="AK481" s="45"/>
      <c r="AL481" s="45"/>
      <c r="AM481" s="45"/>
      <c r="AN481" s="83"/>
      <c r="AO481" s="160"/>
      <c r="AP481" s="160"/>
      <c r="AQ481" s="94"/>
      <c r="AR481" s="45"/>
      <c r="AS481" s="102"/>
      <c r="AT481" s="102"/>
      <c r="AU481" s="95"/>
      <c r="AV481" s="95"/>
      <c r="AW481" s="159"/>
      <c r="AX481" s="159"/>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c r="CD481" s="156"/>
      <c r="CE481" s="156"/>
    </row>
    <row r="482" spans="1:83" ht="25.5" customHeight="1" x14ac:dyDescent="0.25">
      <c r="A482" s="45"/>
      <c r="B482" s="45"/>
      <c r="C482" s="45"/>
      <c r="D482" s="47"/>
      <c r="E482" s="158"/>
      <c r="F482" s="45"/>
      <c r="G482" s="130"/>
      <c r="H482" s="130"/>
      <c r="I482" s="83"/>
      <c r="J482" s="45"/>
      <c r="K482" s="130"/>
      <c r="L482" s="95"/>
      <c r="M482" s="95"/>
      <c r="N482" s="95"/>
      <c r="O482" s="103"/>
      <c r="P482" s="104"/>
      <c r="Q482" s="83"/>
      <c r="R482" s="83"/>
      <c r="S482" s="83"/>
      <c r="T482" s="83"/>
      <c r="U482" s="83"/>
      <c r="V482" s="103"/>
      <c r="W482" s="103"/>
      <c r="X482" s="103"/>
      <c r="Y482" s="102"/>
      <c r="Z482" s="102"/>
      <c r="AA482" s="90"/>
      <c r="AB482" s="100"/>
      <c r="AC482" s="90"/>
      <c r="AD482" s="100"/>
      <c r="AE482" s="100"/>
      <c r="AF482" s="91"/>
      <c r="AG482" s="91"/>
      <c r="AH482" s="101"/>
      <c r="AI482" s="45"/>
      <c r="AJ482" s="45"/>
      <c r="AK482" s="45"/>
      <c r="AL482" s="45"/>
      <c r="AM482" s="45"/>
      <c r="AN482" s="83"/>
      <c r="AO482" s="160"/>
      <c r="AP482" s="160"/>
      <c r="AQ482" s="94"/>
      <c r="AR482" s="45"/>
      <c r="AS482" s="102"/>
      <c r="AT482" s="102"/>
      <c r="AU482" s="95"/>
      <c r="AV482" s="95"/>
      <c r="AW482" s="159"/>
      <c r="AX482" s="159"/>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c r="CD482" s="156"/>
      <c r="CE482" s="156"/>
    </row>
    <row r="483" spans="1:83" ht="25.5" customHeight="1" x14ac:dyDescent="0.25">
      <c r="A483" s="45"/>
      <c r="B483" s="45"/>
      <c r="C483" s="45"/>
      <c r="D483" s="47"/>
      <c r="E483" s="158"/>
      <c r="F483" s="45"/>
      <c r="G483" s="130"/>
      <c r="H483" s="130"/>
      <c r="I483" s="83"/>
      <c r="J483" s="45"/>
      <c r="K483" s="130"/>
      <c r="L483" s="95"/>
      <c r="M483" s="95"/>
      <c r="N483" s="95"/>
      <c r="O483" s="103"/>
      <c r="P483" s="104"/>
      <c r="Q483" s="83"/>
      <c r="R483" s="83"/>
      <c r="S483" s="83"/>
      <c r="T483" s="83"/>
      <c r="U483" s="83"/>
      <c r="V483" s="103"/>
      <c r="W483" s="103"/>
      <c r="X483" s="103"/>
      <c r="Y483" s="102"/>
      <c r="Z483" s="102"/>
      <c r="AA483" s="90"/>
      <c r="AB483" s="100"/>
      <c r="AC483" s="90"/>
      <c r="AD483" s="100"/>
      <c r="AE483" s="100"/>
      <c r="AF483" s="91"/>
      <c r="AG483" s="91"/>
      <c r="AH483" s="101"/>
      <c r="AI483" s="45"/>
      <c r="AJ483" s="45"/>
      <c r="AK483" s="45"/>
      <c r="AL483" s="45"/>
      <c r="AM483" s="45"/>
      <c r="AN483" s="83"/>
      <c r="AO483" s="160"/>
      <c r="AP483" s="160"/>
      <c r="AQ483" s="94"/>
      <c r="AR483" s="45"/>
      <c r="AS483" s="102"/>
      <c r="AT483" s="102"/>
      <c r="AU483" s="95"/>
      <c r="AV483" s="95"/>
      <c r="AW483" s="159"/>
      <c r="AX483" s="159"/>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c r="CD483" s="156"/>
      <c r="CE483" s="156"/>
    </row>
    <row r="484" spans="1:83" ht="25.5" customHeight="1" x14ac:dyDescent="0.25">
      <c r="A484" s="45"/>
      <c r="B484" s="45"/>
      <c r="C484" s="45"/>
      <c r="D484" s="47"/>
      <c r="E484" s="158"/>
      <c r="F484" s="45"/>
      <c r="G484" s="130"/>
      <c r="H484" s="130"/>
      <c r="I484" s="83"/>
      <c r="J484" s="45"/>
      <c r="K484" s="130"/>
      <c r="L484" s="95"/>
      <c r="M484" s="95"/>
      <c r="N484" s="95"/>
      <c r="O484" s="103"/>
      <c r="P484" s="104"/>
      <c r="Q484" s="83"/>
      <c r="R484" s="83"/>
      <c r="S484" s="83"/>
      <c r="T484" s="83"/>
      <c r="U484" s="83"/>
      <c r="V484" s="103"/>
      <c r="W484" s="103"/>
      <c r="X484" s="103"/>
      <c r="Y484" s="102"/>
      <c r="Z484" s="102"/>
      <c r="AA484" s="90"/>
      <c r="AB484" s="100"/>
      <c r="AC484" s="90"/>
      <c r="AD484" s="100"/>
      <c r="AE484" s="100"/>
      <c r="AF484" s="91"/>
      <c r="AG484" s="91"/>
      <c r="AH484" s="101"/>
      <c r="AI484" s="45"/>
      <c r="AJ484" s="45"/>
      <c r="AK484" s="45"/>
      <c r="AL484" s="45"/>
      <c r="AM484" s="45"/>
      <c r="AN484" s="83"/>
      <c r="AO484" s="160"/>
      <c r="AP484" s="160"/>
      <c r="AQ484" s="94"/>
      <c r="AR484" s="45"/>
      <c r="AS484" s="102"/>
      <c r="AT484" s="102"/>
      <c r="AU484" s="95"/>
      <c r="AV484" s="95"/>
      <c r="AW484" s="159"/>
      <c r="AX484" s="159"/>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c r="CD484" s="156"/>
      <c r="CE484" s="156"/>
    </row>
    <row r="485" spans="1:83" ht="25.5" customHeight="1" x14ac:dyDescent="0.25">
      <c r="A485" s="45"/>
      <c r="B485" s="45"/>
      <c r="C485" s="45"/>
      <c r="D485" s="47"/>
      <c r="E485" s="158"/>
      <c r="F485" s="45"/>
      <c r="G485" s="130"/>
      <c r="H485" s="130"/>
      <c r="I485" s="83"/>
      <c r="J485" s="45"/>
      <c r="K485" s="130"/>
      <c r="L485" s="95"/>
      <c r="M485" s="95"/>
      <c r="N485" s="95"/>
      <c r="O485" s="103"/>
      <c r="P485" s="104"/>
      <c r="Q485" s="83"/>
      <c r="R485" s="83"/>
      <c r="S485" s="83"/>
      <c r="T485" s="83"/>
      <c r="U485" s="83"/>
      <c r="V485" s="103"/>
      <c r="W485" s="103"/>
      <c r="X485" s="103"/>
      <c r="Y485" s="102"/>
      <c r="Z485" s="102"/>
      <c r="AA485" s="90"/>
      <c r="AB485" s="100"/>
      <c r="AC485" s="90"/>
      <c r="AD485" s="100"/>
      <c r="AE485" s="100"/>
      <c r="AF485" s="91"/>
      <c r="AG485" s="91"/>
      <c r="AH485" s="101"/>
      <c r="AI485" s="45"/>
      <c r="AJ485" s="45"/>
      <c r="AK485" s="45"/>
      <c r="AL485" s="45"/>
      <c r="AM485" s="45"/>
      <c r="AN485" s="83"/>
      <c r="AO485" s="160"/>
      <c r="AP485" s="160"/>
      <c r="AQ485" s="94"/>
      <c r="AR485" s="45"/>
      <c r="AS485" s="102"/>
      <c r="AT485" s="102"/>
      <c r="AU485" s="95"/>
      <c r="AV485" s="95"/>
      <c r="AW485" s="159"/>
      <c r="AX485" s="159"/>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c r="BZ485" s="156"/>
      <c r="CA485" s="156"/>
      <c r="CB485" s="156"/>
      <c r="CC485" s="156"/>
      <c r="CD485" s="156"/>
      <c r="CE485" s="156"/>
    </row>
    <row r="486" spans="1:83" ht="25.5" customHeight="1" x14ac:dyDescent="0.25">
      <c r="A486" s="45"/>
      <c r="B486" s="45"/>
      <c r="C486" s="45"/>
      <c r="D486" s="47"/>
      <c r="E486" s="158"/>
      <c r="F486" s="45"/>
      <c r="G486" s="130"/>
      <c r="H486" s="130"/>
      <c r="I486" s="83"/>
      <c r="J486" s="45"/>
      <c r="K486" s="130"/>
      <c r="L486" s="95"/>
      <c r="M486" s="95"/>
      <c r="N486" s="95"/>
      <c r="O486" s="103"/>
      <c r="P486" s="104"/>
      <c r="Q486" s="83"/>
      <c r="R486" s="83"/>
      <c r="S486" s="83"/>
      <c r="T486" s="83"/>
      <c r="U486" s="83"/>
      <c r="V486" s="103"/>
      <c r="W486" s="103"/>
      <c r="X486" s="103"/>
      <c r="Y486" s="102"/>
      <c r="Z486" s="102"/>
      <c r="AA486" s="90"/>
      <c r="AB486" s="100"/>
      <c r="AC486" s="90"/>
      <c r="AD486" s="100"/>
      <c r="AE486" s="100"/>
      <c r="AF486" s="91"/>
      <c r="AG486" s="91"/>
      <c r="AH486" s="101"/>
      <c r="AI486" s="45"/>
      <c r="AJ486" s="45"/>
      <c r="AK486" s="45"/>
      <c r="AL486" s="45"/>
      <c r="AM486" s="45"/>
      <c r="AN486" s="83"/>
      <c r="AO486" s="160"/>
      <c r="AP486" s="160"/>
      <c r="AQ486" s="94"/>
      <c r="AR486" s="45"/>
      <c r="AS486" s="102"/>
      <c r="AT486" s="102"/>
      <c r="AU486" s="95"/>
      <c r="AV486" s="95"/>
      <c r="AW486" s="159"/>
      <c r="AX486" s="159"/>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c r="CD486" s="156"/>
      <c r="CE486" s="156"/>
    </row>
    <row r="487" spans="1:83" ht="25.5" customHeight="1" x14ac:dyDescent="0.25">
      <c r="A487" s="45"/>
      <c r="B487" s="45"/>
      <c r="C487" s="45"/>
      <c r="D487" s="47"/>
      <c r="E487" s="158"/>
      <c r="F487" s="45"/>
      <c r="G487" s="130"/>
      <c r="H487" s="130"/>
      <c r="I487" s="83"/>
      <c r="J487" s="45"/>
      <c r="K487" s="130"/>
      <c r="L487" s="95"/>
      <c r="M487" s="95"/>
      <c r="N487" s="95"/>
      <c r="O487" s="103"/>
      <c r="P487" s="104"/>
      <c r="Q487" s="83"/>
      <c r="R487" s="83"/>
      <c r="S487" s="83"/>
      <c r="T487" s="83"/>
      <c r="U487" s="83"/>
      <c r="V487" s="103"/>
      <c r="W487" s="103"/>
      <c r="X487" s="103"/>
      <c r="Y487" s="102"/>
      <c r="Z487" s="102"/>
      <c r="AA487" s="90"/>
      <c r="AB487" s="100"/>
      <c r="AC487" s="90"/>
      <c r="AD487" s="100"/>
      <c r="AE487" s="100"/>
      <c r="AF487" s="91"/>
      <c r="AG487" s="91"/>
      <c r="AH487" s="101"/>
      <c r="AI487" s="45"/>
      <c r="AJ487" s="45"/>
      <c r="AK487" s="45"/>
      <c r="AL487" s="45"/>
      <c r="AM487" s="45"/>
      <c r="AN487" s="83"/>
      <c r="AO487" s="160"/>
      <c r="AP487" s="160"/>
      <c r="AQ487" s="94"/>
      <c r="AR487" s="45"/>
      <c r="AS487" s="102"/>
      <c r="AT487" s="102"/>
      <c r="AU487" s="95"/>
      <c r="AV487" s="95"/>
      <c r="AW487" s="159"/>
      <c r="AX487" s="159"/>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c r="CD487" s="156"/>
      <c r="CE487" s="156"/>
    </row>
    <row r="488" spans="1:83" ht="25.5" customHeight="1" x14ac:dyDescent="0.25">
      <c r="A488" s="45"/>
      <c r="B488" s="45"/>
      <c r="C488" s="45"/>
      <c r="D488" s="47"/>
      <c r="E488" s="158"/>
      <c r="F488" s="45"/>
      <c r="G488" s="130"/>
      <c r="H488" s="130"/>
      <c r="I488" s="83"/>
      <c r="J488" s="45"/>
      <c r="K488" s="130"/>
      <c r="L488" s="95"/>
      <c r="M488" s="95"/>
      <c r="N488" s="95"/>
      <c r="O488" s="103"/>
      <c r="P488" s="104"/>
      <c r="Q488" s="83"/>
      <c r="R488" s="83"/>
      <c r="S488" s="83"/>
      <c r="T488" s="83"/>
      <c r="U488" s="83"/>
      <c r="V488" s="103"/>
      <c r="W488" s="103"/>
      <c r="X488" s="103"/>
      <c r="Y488" s="102"/>
      <c r="Z488" s="102"/>
      <c r="AA488" s="90"/>
      <c r="AB488" s="100"/>
      <c r="AC488" s="90"/>
      <c r="AD488" s="100"/>
      <c r="AE488" s="100"/>
      <c r="AF488" s="91"/>
      <c r="AG488" s="91"/>
      <c r="AH488" s="101"/>
      <c r="AI488" s="45"/>
      <c r="AJ488" s="45"/>
      <c r="AK488" s="45"/>
      <c r="AL488" s="45"/>
      <c r="AM488" s="45"/>
      <c r="AN488" s="83"/>
      <c r="AO488" s="160"/>
      <c r="AP488" s="160"/>
      <c r="AQ488" s="94"/>
      <c r="AR488" s="45"/>
      <c r="AS488" s="102"/>
      <c r="AT488" s="102"/>
      <c r="AU488" s="95"/>
      <c r="AV488" s="95"/>
      <c r="AW488" s="159"/>
      <c r="AX488" s="159"/>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c r="CD488" s="156"/>
      <c r="CE488" s="156"/>
    </row>
    <row r="489" spans="1:83" ht="25.5" customHeight="1" x14ac:dyDescent="0.25">
      <c r="A489" s="45"/>
      <c r="B489" s="45"/>
      <c r="C489" s="45"/>
      <c r="D489" s="47"/>
      <c r="E489" s="158"/>
      <c r="F489" s="45"/>
      <c r="G489" s="130"/>
      <c r="H489" s="130"/>
      <c r="I489" s="83"/>
      <c r="J489" s="45"/>
      <c r="K489" s="130"/>
      <c r="L489" s="95"/>
      <c r="M489" s="95"/>
      <c r="N489" s="95"/>
      <c r="O489" s="103"/>
      <c r="P489" s="104"/>
      <c r="Q489" s="83"/>
      <c r="R489" s="83"/>
      <c r="S489" s="83"/>
      <c r="T489" s="83"/>
      <c r="U489" s="83"/>
      <c r="V489" s="103"/>
      <c r="W489" s="103"/>
      <c r="X489" s="103"/>
      <c r="Y489" s="102"/>
      <c r="Z489" s="102"/>
      <c r="AA489" s="90"/>
      <c r="AB489" s="100"/>
      <c r="AC489" s="90"/>
      <c r="AD489" s="100"/>
      <c r="AE489" s="100"/>
      <c r="AF489" s="91"/>
      <c r="AG489" s="91"/>
      <c r="AH489" s="101"/>
      <c r="AI489" s="45"/>
      <c r="AJ489" s="45"/>
      <c r="AK489" s="45"/>
      <c r="AL489" s="45"/>
      <c r="AM489" s="45"/>
      <c r="AN489" s="83"/>
      <c r="AO489" s="160"/>
      <c r="AP489" s="160"/>
      <c r="AQ489" s="94"/>
      <c r="AR489" s="45"/>
      <c r="AS489" s="102"/>
      <c r="AT489" s="102"/>
      <c r="AU489" s="95"/>
      <c r="AV489" s="95"/>
      <c r="AW489" s="159"/>
      <c r="AX489" s="159"/>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c r="CD489" s="156"/>
      <c r="CE489" s="156"/>
    </row>
    <row r="490" spans="1:83" ht="25.5" customHeight="1" x14ac:dyDescent="0.25">
      <c r="A490" s="45"/>
      <c r="B490" s="45"/>
      <c r="C490" s="45"/>
      <c r="D490" s="47"/>
      <c r="E490" s="158"/>
      <c r="F490" s="45"/>
      <c r="G490" s="130"/>
      <c r="H490" s="130"/>
      <c r="I490" s="83"/>
      <c r="J490" s="45"/>
      <c r="K490" s="130"/>
      <c r="L490" s="95"/>
      <c r="M490" s="95"/>
      <c r="N490" s="95"/>
      <c r="O490" s="103"/>
      <c r="P490" s="104"/>
      <c r="Q490" s="83"/>
      <c r="R490" s="83"/>
      <c r="S490" s="83"/>
      <c r="T490" s="83"/>
      <c r="U490" s="83"/>
      <c r="V490" s="103"/>
      <c r="W490" s="103"/>
      <c r="X490" s="103"/>
      <c r="Y490" s="102"/>
      <c r="Z490" s="102"/>
      <c r="AA490" s="90"/>
      <c r="AB490" s="100"/>
      <c r="AC490" s="90"/>
      <c r="AD490" s="100"/>
      <c r="AE490" s="100"/>
      <c r="AF490" s="91"/>
      <c r="AG490" s="91"/>
      <c r="AH490" s="101"/>
      <c r="AI490" s="45"/>
      <c r="AJ490" s="45"/>
      <c r="AK490" s="45"/>
      <c r="AL490" s="45"/>
      <c r="AM490" s="45"/>
      <c r="AN490" s="83"/>
      <c r="AO490" s="160"/>
      <c r="AP490" s="160"/>
      <c r="AQ490" s="94"/>
      <c r="AR490" s="45"/>
      <c r="AS490" s="102"/>
      <c r="AT490" s="102"/>
      <c r="AU490" s="95"/>
      <c r="AV490" s="95"/>
      <c r="AW490" s="159"/>
      <c r="AX490" s="159"/>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c r="CD490" s="156"/>
      <c r="CE490" s="156"/>
    </row>
    <row r="491" spans="1:83" ht="25.5" customHeight="1" x14ac:dyDescent="0.25">
      <c r="A491" s="45"/>
      <c r="B491" s="45"/>
      <c r="C491" s="45"/>
      <c r="D491" s="47"/>
      <c r="E491" s="158"/>
      <c r="F491" s="45"/>
      <c r="G491" s="130"/>
      <c r="H491" s="130"/>
      <c r="I491" s="83"/>
      <c r="J491" s="45"/>
      <c r="K491" s="130"/>
      <c r="L491" s="95"/>
      <c r="M491" s="95"/>
      <c r="N491" s="95"/>
      <c r="O491" s="103"/>
      <c r="P491" s="104"/>
      <c r="Q491" s="83"/>
      <c r="R491" s="83"/>
      <c r="S491" s="83"/>
      <c r="T491" s="83"/>
      <c r="U491" s="83"/>
      <c r="V491" s="103"/>
      <c r="W491" s="103"/>
      <c r="X491" s="103"/>
      <c r="Y491" s="102"/>
      <c r="Z491" s="102"/>
      <c r="AA491" s="90"/>
      <c r="AB491" s="100"/>
      <c r="AC491" s="90"/>
      <c r="AD491" s="100"/>
      <c r="AE491" s="100"/>
      <c r="AF491" s="91"/>
      <c r="AG491" s="91"/>
      <c r="AH491" s="101"/>
      <c r="AI491" s="45"/>
      <c r="AJ491" s="45"/>
      <c r="AK491" s="45"/>
      <c r="AL491" s="45"/>
      <c r="AM491" s="45"/>
      <c r="AN491" s="83"/>
      <c r="AO491" s="160"/>
      <c r="AP491" s="160"/>
      <c r="AQ491" s="94"/>
      <c r="AR491" s="45"/>
      <c r="AS491" s="102"/>
      <c r="AT491" s="102"/>
      <c r="AU491" s="95"/>
      <c r="AV491" s="95"/>
      <c r="AW491" s="159"/>
      <c r="AX491" s="159"/>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c r="CD491" s="156"/>
      <c r="CE491" s="156"/>
    </row>
    <row r="492" spans="1:83" ht="25.5" customHeight="1" x14ac:dyDescent="0.25">
      <c r="A492" s="45"/>
      <c r="B492" s="45"/>
      <c r="C492" s="45"/>
      <c r="D492" s="47"/>
      <c r="E492" s="158"/>
      <c r="F492" s="45"/>
      <c r="G492" s="130"/>
      <c r="H492" s="130"/>
      <c r="I492" s="83"/>
      <c r="J492" s="45"/>
      <c r="K492" s="130"/>
      <c r="L492" s="95"/>
      <c r="M492" s="95"/>
      <c r="N492" s="95"/>
      <c r="O492" s="103"/>
      <c r="P492" s="104"/>
      <c r="Q492" s="83"/>
      <c r="R492" s="83"/>
      <c r="S492" s="83"/>
      <c r="T492" s="83"/>
      <c r="U492" s="83"/>
      <c r="V492" s="103"/>
      <c r="W492" s="103"/>
      <c r="X492" s="103"/>
      <c r="Y492" s="102"/>
      <c r="Z492" s="102"/>
      <c r="AA492" s="90"/>
      <c r="AB492" s="100"/>
      <c r="AC492" s="90"/>
      <c r="AD492" s="100"/>
      <c r="AE492" s="100"/>
      <c r="AF492" s="91"/>
      <c r="AG492" s="91"/>
      <c r="AH492" s="101"/>
      <c r="AI492" s="45"/>
      <c r="AJ492" s="45"/>
      <c r="AK492" s="45"/>
      <c r="AL492" s="45"/>
      <c r="AM492" s="45"/>
      <c r="AN492" s="83"/>
      <c r="AO492" s="160"/>
      <c r="AP492" s="160"/>
      <c r="AQ492" s="94"/>
      <c r="AR492" s="45"/>
      <c r="AS492" s="102"/>
      <c r="AT492" s="102"/>
      <c r="AU492" s="95"/>
      <c r="AV492" s="95"/>
      <c r="AW492" s="159"/>
      <c r="AX492" s="159"/>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c r="CD492" s="156"/>
      <c r="CE492" s="156"/>
    </row>
    <row r="493" spans="1:83" ht="25.5" customHeight="1" x14ac:dyDescent="0.25">
      <c r="A493" s="45"/>
      <c r="B493" s="45"/>
      <c r="C493" s="45"/>
      <c r="D493" s="47"/>
      <c r="E493" s="158"/>
      <c r="F493" s="45"/>
      <c r="G493" s="130"/>
      <c r="H493" s="130"/>
      <c r="I493" s="83"/>
      <c r="J493" s="45"/>
      <c r="K493" s="130"/>
      <c r="L493" s="95"/>
      <c r="M493" s="95"/>
      <c r="N493" s="95"/>
      <c r="O493" s="103"/>
      <c r="P493" s="104"/>
      <c r="Q493" s="83"/>
      <c r="R493" s="83"/>
      <c r="S493" s="83"/>
      <c r="T493" s="83"/>
      <c r="U493" s="83"/>
      <c r="V493" s="103"/>
      <c r="W493" s="103"/>
      <c r="X493" s="103"/>
      <c r="Y493" s="102"/>
      <c r="Z493" s="102"/>
      <c r="AA493" s="90"/>
      <c r="AB493" s="100"/>
      <c r="AC493" s="90"/>
      <c r="AD493" s="100"/>
      <c r="AE493" s="100"/>
      <c r="AF493" s="91"/>
      <c r="AG493" s="91"/>
      <c r="AH493" s="101"/>
      <c r="AI493" s="45"/>
      <c r="AJ493" s="45"/>
      <c r="AK493" s="45"/>
      <c r="AL493" s="45"/>
      <c r="AM493" s="45"/>
      <c r="AN493" s="83"/>
      <c r="AO493" s="160"/>
      <c r="AP493" s="160"/>
      <c r="AQ493" s="94"/>
      <c r="AR493" s="45"/>
      <c r="AS493" s="102"/>
      <c r="AT493" s="102"/>
      <c r="AU493" s="95"/>
      <c r="AV493" s="95"/>
      <c r="AW493" s="159"/>
      <c r="AX493" s="159"/>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c r="CD493" s="156"/>
      <c r="CE493" s="156"/>
    </row>
    <row r="494" spans="1:83" ht="25.5" customHeight="1" x14ac:dyDescent="0.25">
      <c r="A494" s="45"/>
      <c r="B494" s="45"/>
      <c r="C494" s="45"/>
      <c r="D494" s="47"/>
      <c r="E494" s="158"/>
      <c r="F494" s="45"/>
      <c r="G494" s="130"/>
      <c r="H494" s="130"/>
      <c r="I494" s="83"/>
      <c r="J494" s="45"/>
      <c r="K494" s="130"/>
      <c r="L494" s="95"/>
      <c r="M494" s="95"/>
      <c r="N494" s="95"/>
      <c r="O494" s="103"/>
      <c r="P494" s="104"/>
      <c r="Q494" s="83"/>
      <c r="R494" s="83"/>
      <c r="S494" s="83"/>
      <c r="T494" s="83"/>
      <c r="U494" s="83"/>
      <c r="V494" s="103"/>
      <c r="W494" s="103"/>
      <c r="X494" s="103"/>
      <c r="Y494" s="102"/>
      <c r="Z494" s="102"/>
      <c r="AA494" s="90"/>
      <c r="AB494" s="100"/>
      <c r="AC494" s="90"/>
      <c r="AD494" s="100"/>
      <c r="AE494" s="100"/>
      <c r="AF494" s="91"/>
      <c r="AG494" s="91"/>
      <c r="AH494" s="101"/>
      <c r="AI494" s="45"/>
      <c r="AJ494" s="45"/>
      <c r="AK494" s="45"/>
      <c r="AL494" s="45"/>
      <c r="AM494" s="45"/>
      <c r="AN494" s="83"/>
      <c r="AO494" s="160"/>
      <c r="AP494" s="160"/>
      <c r="AQ494" s="94"/>
      <c r="AR494" s="45"/>
      <c r="AS494" s="102"/>
      <c r="AT494" s="102"/>
      <c r="AU494" s="95"/>
      <c r="AV494" s="95"/>
      <c r="AW494" s="159"/>
      <c r="AX494" s="159"/>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c r="CD494" s="156"/>
      <c r="CE494" s="156"/>
    </row>
    <row r="495" spans="1:83" ht="25.5" customHeight="1" x14ac:dyDescent="0.25">
      <c r="A495" s="45"/>
      <c r="B495" s="45"/>
      <c r="C495" s="45"/>
      <c r="D495" s="47"/>
      <c r="E495" s="158"/>
      <c r="F495" s="45"/>
      <c r="G495" s="130"/>
      <c r="H495" s="130"/>
      <c r="I495" s="83"/>
      <c r="J495" s="45"/>
      <c r="K495" s="130"/>
      <c r="L495" s="95"/>
      <c r="M495" s="95"/>
      <c r="N495" s="95"/>
      <c r="O495" s="103"/>
      <c r="P495" s="104"/>
      <c r="Q495" s="83"/>
      <c r="R495" s="83"/>
      <c r="S495" s="83"/>
      <c r="T495" s="83"/>
      <c r="U495" s="83"/>
      <c r="V495" s="103"/>
      <c r="W495" s="103"/>
      <c r="X495" s="103"/>
      <c r="Y495" s="102"/>
      <c r="Z495" s="102"/>
      <c r="AA495" s="90"/>
      <c r="AB495" s="100"/>
      <c r="AC495" s="90"/>
      <c r="AD495" s="100"/>
      <c r="AE495" s="100"/>
      <c r="AF495" s="91"/>
      <c r="AG495" s="91"/>
      <c r="AH495" s="101"/>
      <c r="AI495" s="45"/>
      <c r="AJ495" s="45"/>
      <c r="AK495" s="45"/>
      <c r="AL495" s="45"/>
      <c r="AM495" s="45"/>
      <c r="AN495" s="83"/>
      <c r="AO495" s="160"/>
      <c r="AP495" s="160"/>
      <c r="AQ495" s="94"/>
      <c r="AR495" s="45"/>
      <c r="AS495" s="102"/>
      <c r="AT495" s="102"/>
      <c r="AU495" s="95"/>
      <c r="AV495" s="95"/>
      <c r="AW495" s="159"/>
      <c r="AX495" s="159"/>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c r="CD495" s="156"/>
      <c r="CE495" s="156"/>
    </row>
    <row r="496" spans="1:83" ht="25.5" customHeight="1" x14ac:dyDescent="0.25">
      <c r="A496" s="45"/>
      <c r="B496" s="45"/>
      <c r="C496" s="45"/>
      <c r="D496" s="47"/>
      <c r="E496" s="158"/>
      <c r="F496" s="45"/>
      <c r="G496" s="130"/>
      <c r="H496" s="130"/>
      <c r="I496" s="83"/>
      <c r="J496" s="45"/>
      <c r="K496" s="130"/>
      <c r="L496" s="95"/>
      <c r="M496" s="95"/>
      <c r="N496" s="95"/>
      <c r="O496" s="103"/>
      <c r="P496" s="104"/>
      <c r="Q496" s="83"/>
      <c r="R496" s="83"/>
      <c r="S496" s="83"/>
      <c r="T496" s="83"/>
      <c r="U496" s="83"/>
      <c r="V496" s="103"/>
      <c r="W496" s="103"/>
      <c r="X496" s="103"/>
      <c r="Y496" s="102"/>
      <c r="Z496" s="102"/>
      <c r="AA496" s="90"/>
      <c r="AB496" s="100"/>
      <c r="AC496" s="90"/>
      <c r="AD496" s="100"/>
      <c r="AE496" s="100"/>
      <c r="AF496" s="91"/>
      <c r="AG496" s="91"/>
      <c r="AH496" s="101"/>
      <c r="AI496" s="45"/>
      <c r="AJ496" s="45"/>
      <c r="AK496" s="45"/>
      <c r="AL496" s="45"/>
      <c r="AM496" s="45"/>
      <c r="AN496" s="83"/>
      <c r="AO496" s="160"/>
      <c r="AP496" s="160"/>
      <c r="AQ496" s="94"/>
      <c r="AR496" s="45"/>
      <c r="AS496" s="102"/>
      <c r="AT496" s="102"/>
      <c r="AU496" s="95"/>
      <c r="AV496" s="95"/>
      <c r="AW496" s="159"/>
      <c r="AX496" s="159"/>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row>
    <row r="497" spans="1:83" ht="25.5" customHeight="1" x14ac:dyDescent="0.25">
      <c r="A497" s="45"/>
      <c r="B497" s="45"/>
      <c r="C497" s="45"/>
      <c r="D497" s="47"/>
      <c r="E497" s="158"/>
      <c r="F497" s="45"/>
      <c r="G497" s="130"/>
      <c r="H497" s="130"/>
      <c r="I497" s="83"/>
      <c r="J497" s="45"/>
      <c r="K497" s="130"/>
      <c r="L497" s="95"/>
      <c r="M497" s="95"/>
      <c r="N497" s="95"/>
      <c r="O497" s="103"/>
      <c r="P497" s="104"/>
      <c r="Q497" s="83"/>
      <c r="R497" s="83"/>
      <c r="S497" s="83"/>
      <c r="T497" s="83"/>
      <c r="U497" s="83"/>
      <c r="V497" s="103"/>
      <c r="W497" s="103"/>
      <c r="X497" s="103"/>
      <c r="Y497" s="102"/>
      <c r="Z497" s="102"/>
      <c r="AA497" s="90"/>
      <c r="AB497" s="100"/>
      <c r="AC497" s="90"/>
      <c r="AD497" s="100"/>
      <c r="AE497" s="100"/>
      <c r="AF497" s="91"/>
      <c r="AG497" s="91"/>
      <c r="AH497" s="101"/>
      <c r="AI497" s="45"/>
      <c r="AJ497" s="45"/>
      <c r="AK497" s="45"/>
      <c r="AL497" s="45"/>
      <c r="AM497" s="45"/>
      <c r="AN497" s="83"/>
      <c r="AO497" s="160"/>
      <c r="AP497" s="160"/>
      <c r="AQ497" s="94"/>
      <c r="AR497" s="45"/>
      <c r="AS497" s="102"/>
      <c r="AT497" s="102"/>
      <c r="AU497" s="95"/>
      <c r="AV497" s="95"/>
      <c r="AW497" s="159"/>
      <c r="AX497" s="159"/>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row>
    <row r="498" spans="1:83" ht="25.5" customHeight="1" x14ac:dyDescent="0.25">
      <c r="A498" s="45"/>
      <c r="B498" s="45"/>
      <c r="C498" s="45"/>
      <c r="D498" s="47"/>
      <c r="E498" s="158"/>
      <c r="F498" s="45"/>
      <c r="G498" s="130"/>
      <c r="H498" s="130"/>
      <c r="I498" s="83"/>
      <c r="J498" s="45"/>
      <c r="K498" s="130"/>
      <c r="L498" s="95"/>
      <c r="M498" s="95"/>
      <c r="N498" s="95"/>
      <c r="O498" s="103"/>
      <c r="P498" s="104"/>
      <c r="Q498" s="83"/>
      <c r="R498" s="83"/>
      <c r="S498" s="83"/>
      <c r="T498" s="83"/>
      <c r="U498" s="83"/>
      <c r="V498" s="103"/>
      <c r="W498" s="103"/>
      <c r="X498" s="103"/>
      <c r="Y498" s="102"/>
      <c r="Z498" s="102"/>
      <c r="AA498" s="90"/>
      <c r="AB498" s="100"/>
      <c r="AC498" s="90"/>
      <c r="AD498" s="100"/>
      <c r="AE498" s="100"/>
      <c r="AF498" s="91"/>
      <c r="AG498" s="91"/>
      <c r="AH498" s="101"/>
      <c r="AI498" s="45"/>
      <c r="AJ498" s="45"/>
      <c r="AK498" s="45"/>
      <c r="AL498" s="45"/>
      <c r="AM498" s="45"/>
      <c r="AN498" s="83"/>
      <c r="AO498" s="160"/>
      <c r="AP498" s="160"/>
      <c r="AQ498" s="94"/>
      <c r="AR498" s="45"/>
      <c r="AS498" s="102"/>
      <c r="AT498" s="102"/>
      <c r="AU498" s="95"/>
      <c r="AV498" s="95"/>
      <c r="AW498" s="159"/>
      <c r="AX498" s="159"/>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row>
    <row r="499" spans="1:83" ht="25.5" customHeight="1" x14ac:dyDescent="0.25">
      <c r="A499" s="45"/>
      <c r="B499" s="45"/>
      <c r="C499" s="45"/>
      <c r="D499" s="47"/>
      <c r="E499" s="158"/>
      <c r="F499" s="45"/>
      <c r="G499" s="130"/>
      <c r="H499" s="130"/>
      <c r="I499" s="83"/>
      <c r="J499" s="45"/>
      <c r="K499" s="130"/>
      <c r="L499" s="95"/>
      <c r="M499" s="95"/>
      <c r="N499" s="95"/>
      <c r="O499" s="103"/>
      <c r="P499" s="104"/>
      <c r="Q499" s="83"/>
      <c r="R499" s="83"/>
      <c r="S499" s="83"/>
      <c r="T499" s="83"/>
      <c r="U499" s="83"/>
      <c r="V499" s="103"/>
      <c r="W499" s="103"/>
      <c r="X499" s="103"/>
      <c r="Y499" s="102"/>
      <c r="Z499" s="102"/>
      <c r="AA499" s="90"/>
      <c r="AB499" s="100"/>
      <c r="AC499" s="90"/>
      <c r="AD499" s="100"/>
      <c r="AE499" s="100"/>
      <c r="AF499" s="91"/>
      <c r="AG499" s="91"/>
      <c r="AH499" s="101"/>
      <c r="AI499" s="45"/>
      <c r="AJ499" s="45"/>
      <c r="AK499" s="45"/>
      <c r="AL499" s="45"/>
      <c r="AM499" s="45"/>
      <c r="AN499" s="83"/>
      <c r="AO499" s="160"/>
      <c r="AP499" s="160"/>
      <c r="AQ499" s="94"/>
      <c r="AR499" s="45"/>
      <c r="AS499" s="102"/>
      <c r="AT499" s="102"/>
      <c r="AU499" s="95"/>
      <c r="AV499" s="95"/>
      <c r="AW499" s="159"/>
      <c r="AX499" s="159"/>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row>
    <row r="500" spans="1:83" ht="25.5" customHeight="1" x14ac:dyDescent="0.25">
      <c r="A500" s="45"/>
      <c r="B500" s="45"/>
      <c r="C500" s="45"/>
      <c r="D500" s="47"/>
      <c r="E500" s="158"/>
      <c r="F500" s="45"/>
      <c r="G500" s="130"/>
      <c r="H500" s="130"/>
      <c r="I500" s="83"/>
      <c r="J500" s="45"/>
      <c r="K500" s="130"/>
      <c r="L500" s="95"/>
      <c r="M500" s="95"/>
      <c r="N500" s="95"/>
      <c r="O500" s="103"/>
      <c r="P500" s="104"/>
      <c r="Q500" s="83"/>
      <c r="R500" s="83"/>
      <c r="S500" s="83"/>
      <c r="T500" s="83"/>
      <c r="U500" s="83"/>
      <c r="V500" s="103"/>
      <c r="W500" s="103"/>
      <c r="X500" s="103"/>
      <c r="Y500" s="102"/>
      <c r="Z500" s="102"/>
      <c r="AA500" s="90"/>
      <c r="AB500" s="100"/>
      <c r="AC500" s="90"/>
      <c r="AD500" s="100"/>
      <c r="AE500" s="100"/>
      <c r="AF500" s="91"/>
      <c r="AG500" s="91"/>
      <c r="AH500" s="101"/>
      <c r="AI500" s="45"/>
      <c r="AJ500" s="45"/>
      <c r="AK500" s="45"/>
      <c r="AL500" s="45"/>
      <c r="AM500" s="45"/>
      <c r="AN500" s="83"/>
      <c r="AO500" s="160"/>
      <c r="AP500" s="160"/>
      <c r="AQ500" s="94"/>
      <c r="AR500" s="45"/>
      <c r="AS500" s="102"/>
      <c r="AT500" s="102"/>
      <c r="AU500" s="95"/>
      <c r="AV500" s="95"/>
      <c r="AW500" s="159"/>
      <c r="AX500" s="159"/>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row>
    <row r="501" spans="1:83" ht="25.5" customHeight="1" x14ac:dyDescent="0.25">
      <c r="A501" s="45"/>
      <c r="B501" s="45"/>
      <c r="C501" s="45"/>
      <c r="D501" s="47"/>
      <c r="E501" s="158"/>
      <c r="F501" s="45"/>
      <c r="G501" s="130"/>
      <c r="H501" s="130"/>
      <c r="I501" s="83"/>
      <c r="J501" s="45"/>
      <c r="K501" s="130"/>
      <c r="L501" s="95"/>
      <c r="M501" s="95"/>
      <c r="N501" s="95"/>
      <c r="O501" s="103"/>
      <c r="P501" s="104"/>
      <c r="Q501" s="83"/>
      <c r="R501" s="83"/>
      <c r="S501" s="83"/>
      <c r="T501" s="83"/>
      <c r="U501" s="83"/>
      <c r="V501" s="103"/>
      <c r="W501" s="103"/>
      <c r="X501" s="103"/>
      <c r="Y501" s="102"/>
      <c r="Z501" s="102"/>
      <c r="AA501" s="90"/>
      <c r="AB501" s="100"/>
      <c r="AC501" s="90"/>
      <c r="AD501" s="100"/>
      <c r="AE501" s="100"/>
      <c r="AF501" s="91"/>
      <c r="AG501" s="91"/>
      <c r="AH501" s="101"/>
      <c r="AI501" s="45"/>
      <c r="AJ501" s="45"/>
      <c r="AK501" s="45"/>
      <c r="AL501" s="45"/>
      <c r="AM501" s="45"/>
      <c r="AN501" s="83"/>
      <c r="AO501" s="160"/>
      <c r="AP501" s="160"/>
      <c r="AQ501" s="94"/>
      <c r="AR501" s="45"/>
      <c r="AS501" s="102"/>
      <c r="AT501" s="102"/>
      <c r="AU501" s="95"/>
      <c r="AV501" s="95"/>
      <c r="AW501" s="159"/>
      <c r="AX501" s="159"/>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row>
    <row r="502" spans="1:83" ht="25.5" customHeight="1" x14ac:dyDescent="0.25">
      <c r="A502" s="45"/>
      <c r="B502" s="45"/>
      <c r="C502" s="45"/>
      <c r="D502" s="47"/>
      <c r="E502" s="158"/>
      <c r="F502" s="45"/>
      <c r="G502" s="130"/>
      <c r="H502" s="130"/>
      <c r="I502" s="83"/>
      <c r="J502" s="45"/>
      <c r="K502" s="130"/>
      <c r="L502" s="95"/>
      <c r="M502" s="95"/>
      <c r="N502" s="95"/>
      <c r="O502" s="103"/>
      <c r="P502" s="104"/>
      <c r="Q502" s="83"/>
      <c r="R502" s="83"/>
      <c r="S502" s="83"/>
      <c r="T502" s="83"/>
      <c r="U502" s="83"/>
      <c r="V502" s="103"/>
      <c r="W502" s="103"/>
      <c r="X502" s="103"/>
      <c r="Y502" s="102"/>
      <c r="Z502" s="102"/>
      <c r="AA502" s="90"/>
      <c r="AB502" s="100"/>
      <c r="AC502" s="90"/>
      <c r="AD502" s="100"/>
      <c r="AE502" s="100"/>
      <c r="AF502" s="91"/>
      <c r="AG502" s="91"/>
      <c r="AH502" s="101"/>
      <c r="AI502" s="45"/>
      <c r="AJ502" s="45"/>
      <c r="AK502" s="45"/>
      <c r="AL502" s="45"/>
      <c r="AM502" s="45"/>
      <c r="AN502" s="83"/>
      <c r="AO502" s="160"/>
      <c r="AP502" s="160"/>
      <c r="AQ502" s="94"/>
      <c r="AR502" s="45"/>
      <c r="AS502" s="102"/>
      <c r="AT502" s="102"/>
      <c r="AU502" s="95"/>
      <c r="AV502" s="95"/>
      <c r="AW502" s="159"/>
      <c r="AX502" s="159"/>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row>
    <row r="503" spans="1:83" ht="25.5" customHeight="1" x14ac:dyDescent="0.25">
      <c r="A503" s="45"/>
      <c r="B503" s="45"/>
      <c r="C503" s="45"/>
      <c r="D503" s="47"/>
      <c r="E503" s="158"/>
      <c r="F503" s="45"/>
      <c r="G503" s="130"/>
      <c r="H503" s="130"/>
      <c r="I503" s="83"/>
      <c r="J503" s="45"/>
      <c r="K503" s="130"/>
      <c r="L503" s="95"/>
      <c r="M503" s="95"/>
      <c r="N503" s="95"/>
      <c r="O503" s="103"/>
      <c r="P503" s="104"/>
      <c r="Q503" s="83"/>
      <c r="R503" s="83"/>
      <c r="S503" s="83"/>
      <c r="T503" s="83"/>
      <c r="U503" s="83"/>
      <c r="V503" s="103"/>
      <c r="W503" s="103"/>
      <c r="X503" s="103"/>
      <c r="Y503" s="102"/>
      <c r="Z503" s="102"/>
      <c r="AA503" s="90"/>
      <c r="AB503" s="100"/>
      <c r="AC503" s="90"/>
      <c r="AD503" s="100"/>
      <c r="AE503" s="100"/>
      <c r="AF503" s="91"/>
      <c r="AG503" s="91"/>
      <c r="AH503" s="101"/>
      <c r="AI503" s="45"/>
      <c r="AJ503" s="45"/>
      <c r="AK503" s="45"/>
      <c r="AL503" s="45"/>
      <c r="AM503" s="45"/>
      <c r="AN503" s="83"/>
      <c r="AO503" s="160"/>
      <c r="AP503" s="160"/>
      <c r="AQ503" s="94"/>
      <c r="AR503" s="45"/>
      <c r="AS503" s="102"/>
      <c r="AT503" s="102"/>
      <c r="AU503" s="95"/>
      <c r="AV503" s="95"/>
      <c r="AW503" s="159"/>
      <c r="AX503" s="159"/>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c r="BZ503" s="156"/>
      <c r="CA503" s="156"/>
      <c r="CB503" s="156"/>
      <c r="CC503" s="156"/>
      <c r="CD503" s="156"/>
      <c r="CE503" s="156"/>
    </row>
    <row r="504" spans="1:83" ht="25.5" customHeight="1" x14ac:dyDescent="0.25">
      <c r="A504" s="45"/>
      <c r="B504" s="45"/>
      <c r="C504" s="45"/>
      <c r="D504" s="47"/>
      <c r="E504" s="158"/>
      <c r="F504" s="45"/>
      <c r="G504" s="130"/>
      <c r="H504" s="130"/>
      <c r="I504" s="83"/>
      <c r="J504" s="45"/>
      <c r="K504" s="130"/>
      <c r="L504" s="95"/>
      <c r="M504" s="95"/>
      <c r="N504" s="95"/>
      <c r="O504" s="103"/>
      <c r="P504" s="104"/>
      <c r="Q504" s="83"/>
      <c r="R504" s="83"/>
      <c r="S504" s="83"/>
      <c r="T504" s="83"/>
      <c r="U504" s="83"/>
      <c r="V504" s="103"/>
      <c r="W504" s="103"/>
      <c r="X504" s="103"/>
      <c r="Y504" s="102"/>
      <c r="Z504" s="102"/>
      <c r="AA504" s="90"/>
      <c r="AB504" s="100"/>
      <c r="AC504" s="90"/>
      <c r="AD504" s="100"/>
      <c r="AE504" s="100"/>
      <c r="AF504" s="91"/>
      <c r="AG504" s="91"/>
      <c r="AH504" s="101"/>
      <c r="AI504" s="45"/>
      <c r="AJ504" s="45"/>
      <c r="AK504" s="45"/>
      <c r="AL504" s="45"/>
      <c r="AM504" s="45"/>
      <c r="AN504" s="83"/>
      <c r="AO504" s="160"/>
      <c r="AP504" s="160"/>
      <c r="AQ504" s="94"/>
      <c r="AR504" s="45"/>
      <c r="AS504" s="102"/>
      <c r="AT504" s="102"/>
      <c r="AU504" s="95"/>
      <c r="AV504" s="95"/>
      <c r="AW504" s="159"/>
      <c r="AX504" s="159"/>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c r="BZ504" s="156"/>
      <c r="CA504" s="156"/>
      <c r="CB504" s="156"/>
      <c r="CC504" s="156"/>
      <c r="CD504" s="156"/>
      <c r="CE504" s="156"/>
    </row>
    <row r="505" spans="1:83" ht="25.5" customHeight="1" x14ac:dyDescent="0.25">
      <c r="A505" s="45"/>
      <c r="B505" s="45"/>
      <c r="C505" s="45"/>
      <c r="D505" s="47"/>
      <c r="E505" s="158"/>
      <c r="F505" s="45"/>
      <c r="G505" s="130"/>
      <c r="H505" s="130"/>
      <c r="I505" s="83"/>
      <c r="J505" s="45"/>
      <c r="K505" s="130"/>
      <c r="L505" s="95"/>
      <c r="M505" s="95"/>
      <c r="N505" s="95"/>
      <c r="O505" s="103"/>
      <c r="P505" s="104"/>
      <c r="Q505" s="83"/>
      <c r="R505" s="83"/>
      <c r="S505" s="83"/>
      <c r="T505" s="83"/>
      <c r="U505" s="83"/>
      <c r="V505" s="103"/>
      <c r="W505" s="103"/>
      <c r="X505" s="103"/>
      <c r="Y505" s="102"/>
      <c r="Z505" s="102"/>
      <c r="AA505" s="90"/>
      <c r="AB505" s="100"/>
      <c r="AC505" s="90"/>
      <c r="AD505" s="100"/>
      <c r="AE505" s="100"/>
      <c r="AF505" s="91"/>
      <c r="AG505" s="91"/>
      <c r="AH505" s="101"/>
      <c r="AI505" s="45"/>
      <c r="AJ505" s="45"/>
      <c r="AK505" s="45"/>
      <c r="AL505" s="45"/>
      <c r="AM505" s="45"/>
      <c r="AN505" s="83"/>
      <c r="AO505" s="160"/>
      <c r="AP505" s="160"/>
      <c r="AQ505" s="94"/>
      <c r="AR505" s="45"/>
      <c r="AS505" s="102"/>
      <c r="AT505" s="102"/>
      <c r="AU505" s="95"/>
      <c r="AV505" s="95"/>
      <c r="AW505" s="159"/>
      <c r="AX505" s="159"/>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c r="BZ505" s="156"/>
      <c r="CA505" s="156"/>
      <c r="CB505" s="156"/>
      <c r="CC505" s="156"/>
      <c r="CD505" s="156"/>
      <c r="CE505" s="156"/>
    </row>
    <row r="506" spans="1:83" ht="25.5" customHeight="1" x14ac:dyDescent="0.25">
      <c r="A506" s="45"/>
      <c r="B506" s="45"/>
      <c r="C506" s="45"/>
      <c r="D506" s="47"/>
      <c r="E506" s="158"/>
      <c r="F506" s="45"/>
      <c r="G506" s="130"/>
      <c r="H506" s="130"/>
      <c r="I506" s="83"/>
      <c r="J506" s="45"/>
      <c r="K506" s="130"/>
      <c r="L506" s="95"/>
      <c r="M506" s="95"/>
      <c r="N506" s="95"/>
      <c r="O506" s="103"/>
      <c r="P506" s="104"/>
      <c r="Q506" s="83"/>
      <c r="R506" s="83"/>
      <c r="S506" s="83"/>
      <c r="T506" s="83"/>
      <c r="U506" s="83"/>
      <c r="V506" s="103"/>
      <c r="W506" s="103"/>
      <c r="X506" s="103"/>
      <c r="Y506" s="102"/>
      <c r="Z506" s="102"/>
      <c r="AA506" s="90"/>
      <c r="AB506" s="100"/>
      <c r="AC506" s="90"/>
      <c r="AD506" s="100"/>
      <c r="AE506" s="100"/>
      <c r="AF506" s="91"/>
      <c r="AG506" s="91"/>
      <c r="AH506" s="101"/>
      <c r="AI506" s="45"/>
      <c r="AJ506" s="45"/>
      <c r="AK506" s="45"/>
      <c r="AL506" s="45"/>
      <c r="AM506" s="45"/>
      <c r="AN506" s="83"/>
      <c r="AO506" s="160"/>
      <c r="AP506" s="160"/>
      <c r="AQ506" s="94"/>
      <c r="AR506" s="45"/>
      <c r="AS506" s="102"/>
      <c r="AT506" s="102"/>
      <c r="AU506" s="95"/>
      <c r="AV506" s="95"/>
      <c r="AW506" s="159"/>
      <c r="AX506" s="159"/>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c r="BZ506" s="156"/>
      <c r="CA506" s="156"/>
      <c r="CB506" s="156"/>
      <c r="CC506" s="156"/>
      <c r="CD506" s="156"/>
      <c r="CE506" s="156"/>
    </row>
    <row r="507" spans="1:83" ht="25.5" customHeight="1" x14ac:dyDescent="0.25">
      <c r="A507" s="45"/>
      <c r="B507" s="45"/>
      <c r="C507" s="45"/>
      <c r="D507" s="47"/>
      <c r="E507" s="158"/>
      <c r="F507" s="45"/>
      <c r="G507" s="130"/>
      <c r="H507" s="130"/>
      <c r="I507" s="83"/>
      <c r="J507" s="45"/>
      <c r="K507" s="130"/>
      <c r="L507" s="95"/>
      <c r="M507" s="95"/>
      <c r="N507" s="95"/>
      <c r="O507" s="103"/>
      <c r="P507" s="104"/>
      <c r="Q507" s="83"/>
      <c r="R507" s="83"/>
      <c r="S507" s="83"/>
      <c r="T507" s="83"/>
      <c r="U507" s="83"/>
      <c r="V507" s="103"/>
      <c r="W507" s="103"/>
      <c r="X507" s="103"/>
      <c r="Y507" s="102"/>
      <c r="Z507" s="102"/>
      <c r="AA507" s="90"/>
      <c r="AB507" s="100"/>
      <c r="AC507" s="90"/>
      <c r="AD507" s="100"/>
      <c r="AE507" s="100"/>
      <c r="AF507" s="91"/>
      <c r="AG507" s="91"/>
      <c r="AH507" s="101"/>
      <c r="AI507" s="45"/>
      <c r="AJ507" s="45"/>
      <c r="AK507" s="45"/>
      <c r="AL507" s="45"/>
      <c r="AM507" s="45"/>
      <c r="AN507" s="83"/>
      <c r="AO507" s="160"/>
      <c r="AP507" s="160"/>
      <c r="AQ507" s="94"/>
      <c r="AR507" s="45"/>
      <c r="AS507" s="102"/>
      <c r="AT507" s="102"/>
      <c r="AU507" s="95"/>
      <c r="AV507" s="95"/>
      <c r="AW507" s="159"/>
      <c r="AX507" s="159"/>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c r="BZ507" s="156"/>
      <c r="CA507" s="156"/>
      <c r="CB507" s="156"/>
      <c r="CC507" s="156"/>
      <c r="CD507" s="156"/>
      <c r="CE507" s="156"/>
    </row>
    <row r="508" spans="1:83" ht="25.5" customHeight="1" x14ac:dyDescent="0.25">
      <c r="A508" s="45"/>
      <c r="B508" s="45"/>
      <c r="C508" s="45"/>
      <c r="D508" s="47"/>
      <c r="E508" s="158"/>
      <c r="F508" s="45"/>
      <c r="G508" s="130"/>
      <c r="H508" s="130"/>
      <c r="I508" s="83"/>
      <c r="J508" s="45"/>
      <c r="K508" s="130"/>
      <c r="L508" s="95"/>
      <c r="M508" s="95"/>
      <c r="N508" s="95"/>
      <c r="O508" s="103"/>
      <c r="P508" s="104"/>
      <c r="Q508" s="83"/>
      <c r="R508" s="83"/>
      <c r="S508" s="83"/>
      <c r="T508" s="83"/>
      <c r="U508" s="83"/>
      <c r="V508" s="103"/>
      <c r="W508" s="103"/>
      <c r="X508" s="103"/>
      <c r="Y508" s="102"/>
      <c r="Z508" s="102"/>
      <c r="AA508" s="90"/>
      <c r="AB508" s="100"/>
      <c r="AC508" s="90"/>
      <c r="AD508" s="100"/>
      <c r="AE508" s="100"/>
      <c r="AF508" s="91"/>
      <c r="AG508" s="91"/>
      <c r="AH508" s="101"/>
      <c r="AI508" s="45"/>
      <c r="AJ508" s="45"/>
      <c r="AK508" s="45"/>
      <c r="AL508" s="45"/>
      <c r="AM508" s="45"/>
      <c r="AN508" s="83"/>
      <c r="AO508" s="160"/>
      <c r="AP508" s="160"/>
      <c r="AQ508" s="94"/>
      <c r="AR508" s="45"/>
      <c r="AS508" s="102"/>
      <c r="AT508" s="102"/>
      <c r="AU508" s="95"/>
      <c r="AV508" s="95"/>
      <c r="AW508" s="159"/>
      <c r="AX508" s="159"/>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c r="CD508" s="156"/>
      <c r="CE508" s="156"/>
    </row>
    <row r="509" spans="1:83" ht="25.5" customHeight="1" x14ac:dyDescent="0.25">
      <c r="A509" s="45"/>
      <c r="B509" s="45"/>
      <c r="C509" s="45"/>
      <c r="D509" s="47"/>
      <c r="E509" s="158"/>
      <c r="F509" s="45"/>
      <c r="G509" s="130"/>
      <c r="H509" s="130"/>
      <c r="I509" s="83"/>
      <c r="J509" s="45"/>
      <c r="K509" s="130"/>
      <c r="L509" s="95"/>
      <c r="M509" s="95"/>
      <c r="N509" s="95"/>
      <c r="O509" s="103"/>
      <c r="P509" s="104"/>
      <c r="Q509" s="83"/>
      <c r="R509" s="83"/>
      <c r="S509" s="83"/>
      <c r="T509" s="83"/>
      <c r="U509" s="83"/>
      <c r="V509" s="103"/>
      <c r="W509" s="103"/>
      <c r="X509" s="103"/>
      <c r="Y509" s="102"/>
      <c r="Z509" s="102"/>
      <c r="AA509" s="90"/>
      <c r="AB509" s="100"/>
      <c r="AC509" s="90"/>
      <c r="AD509" s="100"/>
      <c r="AE509" s="100"/>
      <c r="AF509" s="91"/>
      <c r="AG509" s="91"/>
      <c r="AH509" s="101"/>
      <c r="AI509" s="45"/>
      <c r="AJ509" s="45"/>
      <c r="AK509" s="45"/>
      <c r="AL509" s="45"/>
      <c r="AM509" s="45"/>
      <c r="AN509" s="83"/>
      <c r="AO509" s="160"/>
      <c r="AP509" s="160"/>
      <c r="AQ509" s="94"/>
      <c r="AR509" s="45"/>
      <c r="AS509" s="102"/>
      <c r="AT509" s="102"/>
      <c r="AU509" s="95"/>
      <c r="AV509" s="95"/>
      <c r="AW509" s="159"/>
      <c r="AX509" s="159"/>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c r="BZ509" s="156"/>
      <c r="CA509" s="156"/>
      <c r="CB509" s="156"/>
      <c r="CC509" s="156"/>
      <c r="CD509" s="156"/>
      <c r="CE509" s="156"/>
    </row>
    <row r="510" spans="1:83" ht="25.5" customHeight="1" x14ac:dyDescent="0.25">
      <c r="A510" s="45"/>
      <c r="B510" s="45"/>
      <c r="C510" s="45"/>
      <c r="D510" s="47"/>
      <c r="E510" s="158"/>
      <c r="F510" s="45"/>
      <c r="G510" s="130"/>
      <c r="H510" s="130"/>
      <c r="I510" s="83"/>
      <c r="J510" s="45"/>
      <c r="K510" s="130"/>
      <c r="L510" s="95"/>
      <c r="M510" s="95"/>
      <c r="N510" s="95"/>
      <c r="O510" s="103"/>
      <c r="P510" s="104"/>
      <c r="Q510" s="83"/>
      <c r="R510" s="83"/>
      <c r="S510" s="83"/>
      <c r="T510" s="83"/>
      <c r="U510" s="83"/>
      <c r="V510" s="103"/>
      <c r="W510" s="103"/>
      <c r="X510" s="103"/>
      <c r="Y510" s="102"/>
      <c r="Z510" s="102"/>
      <c r="AA510" s="90"/>
      <c r="AB510" s="100"/>
      <c r="AC510" s="90"/>
      <c r="AD510" s="100"/>
      <c r="AE510" s="100"/>
      <c r="AF510" s="91"/>
      <c r="AG510" s="91"/>
      <c r="AH510" s="101"/>
      <c r="AI510" s="45"/>
      <c r="AJ510" s="45"/>
      <c r="AK510" s="45"/>
      <c r="AL510" s="45"/>
      <c r="AM510" s="45"/>
      <c r="AN510" s="83"/>
      <c r="AO510" s="160"/>
      <c r="AP510" s="160"/>
      <c r="AQ510" s="94"/>
      <c r="AR510" s="45"/>
      <c r="AS510" s="102"/>
      <c r="AT510" s="102"/>
      <c r="AU510" s="95"/>
      <c r="AV510" s="95"/>
      <c r="AW510" s="159"/>
      <c r="AX510" s="159"/>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c r="CD510" s="156"/>
      <c r="CE510" s="156"/>
    </row>
    <row r="511" spans="1:83" ht="25.5" customHeight="1" x14ac:dyDescent="0.25">
      <c r="A511" s="45"/>
      <c r="B511" s="45"/>
      <c r="C511" s="45"/>
      <c r="D511" s="47"/>
      <c r="E511" s="158"/>
      <c r="F511" s="45"/>
      <c r="G511" s="130"/>
      <c r="H511" s="130"/>
      <c r="I511" s="83"/>
      <c r="J511" s="45"/>
      <c r="K511" s="130"/>
      <c r="L511" s="95"/>
      <c r="M511" s="95"/>
      <c r="N511" s="95"/>
      <c r="O511" s="103"/>
      <c r="P511" s="104"/>
      <c r="Q511" s="83"/>
      <c r="R511" s="83"/>
      <c r="S511" s="83"/>
      <c r="T511" s="83"/>
      <c r="U511" s="83"/>
      <c r="V511" s="103"/>
      <c r="W511" s="103"/>
      <c r="X511" s="103"/>
      <c r="Y511" s="102"/>
      <c r="Z511" s="102"/>
      <c r="AA511" s="90"/>
      <c r="AB511" s="100"/>
      <c r="AC511" s="90"/>
      <c r="AD511" s="100"/>
      <c r="AE511" s="100"/>
      <c r="AF511" s="91"/>
      <c r="AG511" s="91"/>
      <c r="AH511" s="101"/>
      <c r="AI511" s="45"/>
      <c r="AJ511" s="45"/>
      <c r="AK511" s="45"/>
      <c r="AL511" s="45"/>
      <c r="AM511" s="45"/>
      <c r="AN511" s="83"/>
      <c r="AO511" s="160"/>
      <c r="AP511" s="160"/>
      <c r="AQ511" s="94"/>
      <c r="AR511" s="45"/>
      <c r="AS511" s="102"/>
      <c r="AT511" s="102"/>
      <c r="AU511" s="95"/>
      <c r="AV511" s="95"/>
      <c r="AW511" s="159"/>
      <c r="AX511" s="159"/>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row>
    <row r="512" spans="1:83" ht="25.5" customHeight="1" x14ac:dyDescent="0.25">
      <c r="A512" s="45"/>
      <c r="B512" s="45"/>
      <c r="C512" s="45"/>
      <c r="D512" s="47"/>
      <c r="E512" s="158"/>
      <c r="F512" s="45"/>
      <c r="G512" s="130"/>
      <c r="H512" s="130"/>
      <c r="I512" s="83"/>
      <c r="J512" s="45"/>
      <c r="K512" s="130"/>
      <c r="L512" s="95"/>
      <c r="M512" s="95"/>
      <c r="N512" s="95"/>
      <c r="O512" s="103"/>
      <c r="P512" s="104"/>
      <c r="Q512" s="83"/>
      <c r="R512" s="83"/>
      <c r="S512" s="83"/>
      <c r="T512" s="83"/>
      <c r="U512" s="83"/>
      <c r="V512" s="103"/>
      <c r="W512" s="103"/>
      <c r="X512" s="103"/>
      <c r="Y512" s="102"/>
      <c r="Z512" s="102"/>
      <c r="AA512" s="90"/>
      <c r="AB512" s="100"/>
      <c r="AC512" s="90"/>
      <c r="AD512" s="100"/>
      <c r="AE512" s="100"/>
      <c r="AF512" s="91"/>
      <c r="AG512" s="91"/>
      <c r="AH512" s="101"/>
      <c r="AI512" s="45"/>
      <c r="AJ512" s="45"/>
      <c r="AK512" s="45"/>
      <c r="AL512" s="45"/>
      <c r="AM512" s="45"/>
      <c r="AN512" s="83"/>
      <c r="AO512" s="160"/>
      <c r="AP512" s="160"/>
      <c r="AQ512" s="94"/>
      <c r="AR512" s="45"/>
      <c r="AS512" s="102"/>
      <c r="AT512" s="102"/>
      <c r="AU512" s="95"/>
      <c r="AV512" s="95"/>
      <c r="AW512" s="159"/>
      <c r="AX512" s="159"/>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row>
    <row r="513" spans="1:83" ht="25.5" customHeight="1" x14ac:dyDescent="0.25">
      <c r="A513" s="45"/>
      <c r="B513" s="45"/>
      <c r="C513" s="45"/>
      <c r="D513" s="47"/>
      <c r="E513" s="158"/>
      <c r="F513" s="45"/>
      <c r="G513" s="130"/>
      <c r="H513" s="130"/>
      <c r="I513" s="83"/>
      <c r="J513" s="45"/>
      <c r="K513" s="130"/>
      <c r="L513" s="95"/>
      <c r="M513" s="95"/>
      <c r="N513" s="95"/>
      <c r="O513" s="103"/>
      <c r="P513" s="104"/>
      <c r="Q513" s="83"/>
      <c r="R513" s="83"/>
      <c r="S513" s="83"/>
      <c r="T513" s="83"/>
      <c r="U513" s="83"/>
      <c r="V513" s="103"/>
      <c r="W513" s="103"/>
      <c r="X513" s="103"/>
      <c r="Y513" s="102"/>
      <c r="Z513" s="102"/>
      <c r="AA513" s="90"/>
      <c r="AB513" s="100"/>
      <c r="AC513" s="90"/>
      <c r="AD513" s="100"/>
      <c r="AE513" s="100"/>
      <c r="AF513" s="91"/>
      <c r="AG513" s="91"/>
      <c r="AH513" s="101"/>
      <c r="AI513" s="45"/>
      <c r="AJ513" s="45"/>
      <c r="AK513" s="45"/>
      <c r="AL513" s="45"/>
      <c r="AM513" s="45"/>
      <c r="AN513" s="83"/>
      <c r="AO513" s="160"/>
      <c r="AP513" s="160"/>
      <c r="AQ513" s="94"/>
      <c r="AR513" s="45"/>
      <c r="AS513" s="102"/>
      <c r="AT513" s="102"/>
      <c r="AU513" s="95"/>
      <c r="AV513" s="95"/>
      <c r="AW513" s="159"/>
      <c r="AX513" s="159"/>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row>
    <row r="514" spans="1:83" ht="25.5" customHeight="1" x14ac:dyDescent="0.25">
      <c r="A514" s="45"/>
      <c r="B514" s="45"/>
      <c r="C514" s="45"/>
      <c r="D514" s="47"/>
      <c r="E514" s="158"/>
      <c r="F514" s="45"/>
      <c r="G514" s="130"/>
      <c r="H514" s="130"/>
      <c r="I514" s="83"/>
      <c r="J514" s="45"/>
      <c r="K514" s="130"/>
      <c r="L514" s="95"/>
      <c r="M514" s="95"/>
      <c r="N514" s="95"/>
      <c r="O514" s="103"/>
      <c r="P514" s="104"/>
      <c r="Q514" s="83"/>
      <c r="R514" s="83"/>
      <c r="S514" s="83"/>
      <c r="T514" s="83"/>
      <c r="U514" s="83"/>
      <c r="V514" s="103"/>
      <c r="W514" s="103"/>
      <c r="X514" s="103"/>
      <c r="Y514" s="102"/>
      <c r="Z514" s="102"/>
      <c r="AA514" s="90"/>
      <c r="AB514" s="100"/>
      <c r="AC514" s="90"/>
      <c r="AD514" s="100"/>
      <c r="AE514" s="100"/>
      <c r="AF514" s="91"/>
      <c r="AG514" s="91"/>
      <c r="AH514" s="101"/>
      <c r="AI514" s="45"/>
      <c r="AJ514" s="45"/>
      <c r="AK514" s="45"/>
      <c r="AL514" s="45"/>
      <c r="AM514" s="45"/>
      <c r="AN514" s="83"/>
      <c r="AO514" s="160"/>
      <c r="AP514" s="160"/>
      <c r="AQ514" s="94"/>
      <c r="AR514" s="45"/>
      <c r="AS514" s="102"/>
      <c r="AT514" s="102"/>
      <c r="AU514" s="95"/>
      <c r="AV514" s="95"/>
      <c r="AW514" s="159"/>
      <c r="AX514" s="159"/>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row>
    <row r="515" spans="1:83" ht="25.5" customHeight="1" x14ac:dyDescent="0.25">
      <c r="A515" s="45"/>
      <c r="B515" s="45"/>
      <c r="C515" s="45"/>
      <c r="D515" s="47"/>
      <c r="E515" s="158"/>
      <c r="F515" s="45"/>
      <c r="G515" s="130"/>
      <c r="H515" s="130"/>
      <c r="I515" s="83"/>
      <c r="J515" s="45"/>
      <c r="K515" s="130"/>
      <c r="L515" s="95"/>
      <c r="M515" s="95"/>
      <c r="N515" s="95"/>
      <c r="O515" s="103"/>
      <c r="P515" s="104"/>
      <c r="Q515" s="83"/>
      <c r="R515" s="83"/>
      <c r="S515" s="83"/>
      <c r="T515" s="83"/>
      <c r="U515" s="83"/>
      <c r="V515" s="103"/>
      <c r="W515" s="103"/>
      <c r="X515" s="103"/>
      <c r="Y515" s="102"/>
      <c r="Z515" s="102"/>
      <c r="AA515" s="90"/>
      <c r="AB515" s="100"/>
      <c r="AC515" s="90"/>
      <c r="AD515" s="100"/>
      <c r="AE515" s="100"/>
      <c r="AF515" s="91"/>
      <c r="AG515" s="91"/>
      <c r="AH515" s="101"/>
      <c r="AI515" s="45"/>
      <c r="AJ515" s="45"/>
      <c r="AK515" s="45"/>
      <c r="AL515" s="45"/>
      <c r="AM515" s="45"/>
      <c r="AN515" s="83"/>
      <c r="AO515" s="160"/>
      <c r="AP515" s="160"/>
      <c r="AQ515" s="94"/>
      <c r="AR515" s="45"/>
      <c r="AS515" s="102"/>
      <c r="AT515" s="102"/>
      <c r="AU515" s="95"/>
      <c r="AV515" s="95"/>
      <c r="AW515" s="159"/>
      <c r="AX515" s="159"/>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row>
    <row r="516" spans="1:83" ht="25.5" customHeight="1" x14ac:dyDescent="0.25">
      <c r="A516" s="45"/>
      <c r="B516" s="45"/>
      <c r="C516" s="45"/>
      <c r="D516" s="47"/>
      <c r="E516" s="158"/>
      <c r="F516" s="45"/>
      <c r="G516" s="130"/>
      <c r="H516" s="130"/>
      <c r="I516" s="83"/>
      <c r="J516" s="45"/>
      <c r="K516" s="130"/>
      <c r="L516" s="95"/>
      <c r="M516" s="95"/>
      <c r="N516" s="95"/>
      <c r="O516" s="103"/>
      <c r="P516" s="104"/>
      <c r="Q516" s="83"/>
      <c r="R516" s="83"/>
      <c r="S516" s="83"/>
      <c r="T516" s="83"/>
      <c r="U516" s="83"/>
      <c r="V516" s="103"/>
      <c r="W516" s="103"/>
      <c r="X516" s="103"/>
      <c r="Y516" s="102"/>
      <c r="Z516" s="102"/>
      <c r="AA516" s="90"/>
      <c r="AB516" s="100"/>
      <c r="AC516" s="90"/>
      <c r="AD516" s="100"/>
      <c r="AE516" s="100"/>
      <c r="AF516" s="91"/>
      <c r="AG516" s="91"/>
      <c r="AH516" s="101"/>
      <c r="AI516" s="45"/>
      <c r="AJ516" s="45"/>
      <c r="AK516" s="45"/>
      <c r="AL516" s="45"/>
      <c r="AM516" s="45"/>
      <c r="AN516" s="83"/>
      <c r="AO516" s="160"/>
      <c r="AP516" s="160"/>
      <c r="AQ516" s="94"/>
      <c r="AR516" s="45"/>
      <c r="AS516" s="102"/>
      <c r="AT516" s="102"/>
      <c r="AU516" s="95"/>
      <c r="AV516" s="95"/>
      <c r="AW516" s="159"/>
      <c r="AX516" s="159"/>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row>
    <row r="517" spans="1:83" ht="25.5" customHeight="1" x14ac:dyDescent="0.25">
      <c r="A517" s="45"/>
      <c r="B517" s="45"/>
      <c r="C517" s="45"/>
      <c r="D517" s="47"/>
      <c r="E517" s="158"/>
      <c r="F517" s="45"/>
      <c r="G517" s="130"/>
      <c r="H517" s="130"/>
      <c r="I517" s="83"/>
      <c r="J517" s="45"/>
      <c r="K517" s="130"/>
      <c r="L517" s="95"/>
      <c r="M517" s="95"/>
      <c r="N517" s="95"/>
      <c r="O517" s="103"/>
      <c r="P517" s="104"/>
      <c r="Q517" s="83"/>
      <c r="R517" s="83"/>
      <c r="S517" s="83"/>
      <c r="T517" s="83"/>
      <c r="U517" s="83"/>
      <c r="V517" s="103"/>
      <c r="W517" s="103"/>
      <c r="X517" s="103"/>
      <c r="Y517" s="102"/>
      <c r="Z517" s="102"/>
      <c r="AA517" s="90"/>
      <c r="AB517" s="100"/>
      <c r="AC517" s="90"/>
      <c r="AD517" s="100"/>
      <c r="AE517" s="100"/>
      <c r="AF517" s="91"/>
      <c r="AG517" s="91"/>
      <c r="AH517" s="101"/>
      <c r="AI517" s="45"/>
      <c r="AJ517" s="45"/>
      <c r="AK517" s="45"/>
      <c r="AL517" s="45"/>
      <c r="AM517" s="45"/>
      <c r="AN517" s="83"/>
      <c r="AO517" s="160"/>
      <c r="AP517" s="160"/>
      <c r="AQ517" s="94"/>
      <c r="AR517" s="45"/>
      <c r="AS517" s="102"/>
      <c r="AT517" s="102"/>
      <c r="AU517" s="95"/>
      <c r="AV517" s="95"/>
      <c r="AW517" s="159"/>
      <c r="AX517" s="159"/>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row>
    <row r="518" spans="1:83" ht="25.5" customHeight="1" x14ac:dyDescent="0.25">
      <c r="A518" s="45"/>
      <c r="B518" s="45"/>
      <c r="C518" s="45"/>
      <c r="D518" s="47"/>
      <c r="E518" s="158"/>
      <c r="F518" s="45"/>
      <c r="G518" s="130"/>
      <c r="H518" s="130"/>
      <c r="I518" s="83"/>
      <c r="J518" s="45"/>
      <c r="K518" s="130"/>
      <c r="L518" s="95"/>
      <c r="M518" s="95"/>
      <c r="N518" s="95"/>
      <c r="O518" s="103"/>
      <c r="P518" s="104"/>
      <c r="Q518" s="83"/>
      <c r="R518" s="83"/>
      <c r="S518" s="83"/>
      <c r="T518" s="83"/>
      <c r="U518" s="83"/>
      <c r="V518" s="103"/>
      <c r="W518" s="103"/>
      <c r="X518" s="103"/>
      <c r="Y518" s="102"/>
      <c r="Z518" s="102"/>
      <c r="AA518" s="90"/>
      <c r="AB518" s="100"/>
      <c r="AC518" s="90"/>
      <c r="AD518" s="100"/>
      <c r="AE518" s="100"/>
      <c r="AF518" s="91"/>
      <c r="AG518" s="91"/>
      <c r="AH518" s="101"/>
      <c r="AI518" s="45"/>
      <c r="AJ518" s="45"/>
      <c r="AK518" s="45"/>
      <c r="AL518" s="45"/>
      <c r="AM518" s="45"/>
      <c r="AN518" s="83"/>
      <c r="AO518" s="160"/>
      <c r="AP518" s="160"/>
      <c r="AQ518" s="94"/>
      <c r="AR518" s="45"/>
      <c r="AS518" s="102"/>
      <c r="AT518" s="102"/>
      <c r="AU518" s="95"/>
      <c r="AV518" s="95"/>
      <c r="AW518" s="159"/>
      <c r="AX518" s="159"/>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row>
    <row r="519" spans="1:83" ht="25.5" customHeight="1" x14ac:dyDescent="0.25">
      <c r="A519" s="45"/>
      <c r="B519" s="45"/>
      <c r="C519" s="45"/>
      <c r="D519" s="47"/>
      <c r="E519" s="158"/>
      <c r="F519" s="45"/>
      <c r="G519" s="130"/>
      <c r="H519" s="130"/>
      <c r="I519" s="83"/>
      <c r="J519" s="45"/>
      <c r="K519" s="130"/>
      <c r="L519" s="95"/>
      <c r="M519" s="95"/>
      <c r="N519" s="95"/>
      <c r="O519" s="103"/>
      <c r="P519" s="104"/>
      <c r="Q519" s="83"/>
      <c r="R519" s="83"/>
      <c r="S519" s="83"/>
      <c r="T519" s="83"/>
      <c r="U519" s="83"/>
      <c r="V519" s="103"/>
      <c r="W519" s="103"/>
      <c r="X519" s="103"/>
      <c r="Y519" s="102"/>
      <c r="Z519" s="102"/>
      <c r="AA519" s="90"/>
      <c r="AB519" s="100"/>
      <c r="AC519" s="90"/>
      <c r="AD519" s="100"/>
      <c r="AE519" s="100"/>
      <c r="AF519" s="91"/>
      <c r="AG519" s="91"/>
      <c r="AH519" s="101"/>
      <c r="AI519" s="45"/>
      <c r="AJ519" s="45"/>
      <c r="AK519" s="45"/>
      <c r="AL519" s="45"/>
      <c r="AM519" s="45"/>
      <c r="AN519" s="83"/>
      <c r="AO519" s="160"/>
      <c r="AP519" s="160"/>
      <c r="AQ519" s="94"/>
      <c r="AR519" s="45"/>
      <c r="AS519" s="102"/>
      <c r="AT519" s="102"/>
      <c r="AU519" s="95"/>
      <c r="AV519" s="95"/>
      <c r="AW519" s="159"/>
      <c r="AX519" s="159"/>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row>
    <row r="520" spans="1:83" ht="25.5" customHeight="1" x14ac:dyDescent="0.25">
      <c r="A520" s="45"/>
      <c r="B520" s="45"/>
      <c r="C520" s="45"/>
      <c r="D520" s="47"/>
      <c r="E520" s="158"/>
      <c r="F520" s="45"/>
      <c r="G520" s="130"/>
      <c r="H520" s="130"/>
      <c r="I520" s="83"/>
      <c r="J520" s="45"/>
      <c r="K520" s="130"/>
      <c r="L520" s="95"/>
      <c r="M520" s="95"/>
      <c r="N520" s="95"/>
      <c r="O520" s="103"/>
      <c r="P520" s="104"/>
      <c r="Q520" s="83"/>
      <c r="R520" s="83"/>
      <c r="S520" s="83"/>
      <c r="T520" s="83"/>
      <c r="U520" s="83"/>
      <c r="V520" s="103"/>
      <c r="W520" s="103"/>
      <c r="X520" s="103"/>
      <c r="Y520" s="102"/>
      <c r="Z520" s="102"/>
      <c r="AA520" s="90"/>
      <c r="AB520" s="100"/>
      <c r="AC520" s="90"/>
      <c r="AD520" s="100"/>
      <c r="AE520" s="100"/>
      <c r="AF520" s="91"/>
      <c r="AG520" s="91"/>
      <c r="AH520" s="101"/>
      <c r="AI520" s="45"/>
      <c r="AJ520" s="45"/>
      <c r="AK520" s="45"/>
      <c r="AL520" s="45"/>
      <c r="AM520" s="45"/>
      <c r="AN520" s="83"/>
      <c r="AO520" s="160"/>
      <c r="AP520" s="160"/>
      <c r="AQ520" s="94"/>
      <c r="AR520" s="45"/>
      <c r="AS520" s="102"/>
      <c r="AT520" s="102"/>
      <c r="AU520" s="95"/>
      <c r="AV520" s="95"/>
      <c r="AW520" s="159"/>
      <c r="AX520" s="159"/>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row>
    <row r="521" spans="1:83" ht="25.5" customHeight="1" x14ac:dyDescent="0.25">
      <c r="A521" s="45"/>
      <c r="B521" s="45"/>
      <c r="C521" s="45"/>
      <c r="D521" s="47"/>
      <c r="E521" s="158"/>
      <c r="F521" s="45"/>
      <c r="G521" s="130"/>
      <c r="H521" s="130"/>
      <c r="I521" s="83"/>
      <c r="J521" s="45"/>
      <c r="K521" s="130"/>
      <c r="L521" s="95"/>
      <c r="M521" s="95"/>
      <c r="N521" s="95"/>
      <c r="O521" s="103"/>
      <c r="P521" s="104"/>
      <c r="Q521" s="83"/>
      <c r="R521" s="83"/>
      <c r="S521" s="83"/>
      <c r="T521" s="83"/>
      <c r="U521" s="83"/>
      <c r="V521" s="103"/>
      <c r="W521" s="103"/>
      <c r="X521" s="103"/>
      <c r="Y521" s="102"/>
      <c r="Z521" s="102"/>
      <c r="AA521" s="90"/>
      <c r="AB521" s="100"/>
      <c r="AC521" s="90"/>
      <c r="AD521" s="100"/>
      <c r="AE521" s="100"/>
      <c r="AF521" s="91"/>
      <c r="AG521" s="91"/>
      <c r="AH521" s="101"/>
      <c r="AI521" s="45"/>
      <c r="AJ521" s="45"/>
      <c r="AK521" s="45"/>
      <c r="AL521" s="45"/>
      <c r="AM521" s="45"/>
      <c r="AN521" s="83"/>
      <c r="AO521" s="160"/>
      <c r="AP521" s="160"/>
      <c r="AQ521" s="94"/>
      <c r="AR521" s="45"/>
      <c r="AS521" s="102"/>
      <c r="AT521" s="102"/>
      <c r="AU521" s="95"/>
      <c r="AV521" s="95"/>
      <c r="AW521" s="159"/>
      <c r="AX521" s="159"/>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row>
    <row r="522" spans="1:83" ht="25.5" customHeight="1" x14ac:dyDescent="0.25">
      <c r="A522" s="45"/>
      <c r="B522" s="45"/>
      <c r="C522" s="45"/>
      <c r="D522" s="47"/>
      <c r="E522" s="158"/>
      <c r="F522" s="45"/>
      <c r="G522" s="130"/>
      <c r="H522" s="130"/>
      <c r="I522" s="83"/>
      <c r="J522" s="45"/>
      <c r="K522" s="130"/>
      <c r="L522" s="95"/>
      <c r="M522" s="95"/>
      <c r="N522" s="95"/>
      <c r="O522" s="103"/>
      <c r="P522" s="104"/>
      <c r="Q522" s="83"/>
      <c r="R522" s="83"/>
      <c r="S522" s="83"/>
      <c r="T522" s="83"/>
      <c r="U522" s="83"/>
      <c r="V522" s="103"/>
      <c r="W522" s="103"/>
      <c r="X522" s="103"/>
      <c r="Y522" s="102"/>
      <c r="Z522" s="102"/>
      <c r="AA522" s="90"/>
      <c r="AB522" s="100"/>
      <c r="AC522" s="90"/>
      <c r="AD522" s="100"/>
      <c r="AE522" s="100"/>
      <c r="AF522" s="91"/>
      <c r="AG522" s="91"/>
      <c r="AH522" s="101"/>
      <c r="AI522" s="45"/>
      <c r="AJ522" s="45"/>
      <c r="AK522" s="45"/>
      <c r="AL522" s="45"/>
      <c r="AM522" s="45"/>
      <c r="AN522" s="83"/>
      <c r="AO522" s="160"/>
      <c r="AP522" s="160"/>
      <c r="AQ522" s="94"/>
      <c r="AR522" s="45"/>
      <c r="AS522" s="102"/>
      <c r="AT522" s="102"/>
      <c r="AU522" s="95"/>
      <c r="AV522" s="95"/>
      <c r="AW522" s="159"/>
      <c r="AX522" s="159"/>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row>
    <row r="523" spans="1:83" ht="25.5" customHeight="1" x14ac:dyDescent="0.25">
      <c r="A523" s="45"/>
      <c r="B523" s="45"/>
      <c r="C523" s="45"/>
      <c r="D523" s="47"/>
      <c r="E523" s="158"/>
      <c r="F523" s="45"/>
      <c r="G523" s="130"/>
      <c r="H523" s="130"/>
      <c r="I523" s="83"/>
      <c r="J523" s="45"/>
      <c r="K523" s="130"/>
      <c r="L523" s="95"/>
      <c r="M523" s="95"/>
      <c r="N523" s="95"/>
      <c r="O523" s="103"/>
      <c r="P523" s="104"/>
      <c r="Q523" s="83"/>
      <c r="R523" s="83"/>
      <c r="S523" s="83"/>
      <c r="T523" s="83"/>
      <c r="U523" s="83"/>
      <c r="V523" s="103"/>
      <c r="W523" s="103"/>
      <c r="X523" s="103"/>
      <c r="Y523" s="102"/>
      <c r="Z523" s="102"/>
      <c r="AA523" s="90"/>
      <c r="AB523" s="100"/>
      <c r="AC523" s="90"/>
      <c r="AD523" s="100"/>
      <c r="AE523" s="100"/>
      <c r="AF523" s="91"/>
      <c r="AG523" s="91"/>
      <c r="AH523" s="101"/>
      <c r="AI523" s="45"/>
      <c r="AJ523" s="45"/>
      <c r="AK523" s="45"/>
      <c r="AL523" s="45"/>
      <c r="AM523" s="45"/>
      <c r="AN523" s="83"/>
      <c r="AO523" s="160"/>
      <c r="AP523" s="160"/>
      <c r="AQ523" s="94"/>
      <c r="AR523" s="45"/>
      <c r="AS523" s="102"/>
      <c r="AT523" s="102"/>
      <c r="AU523" s="95"/>
      <c r="AV523" s="95"/>
      <c r="AW523" s="159"/>
      <c r="AX523" s="159"/>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row>
    <row r="524" spans="1:83" ht="25.5" customHeight="1" x14ac:dyDescent="0.25">
      <c r="A524" s="45"/>
      <c r="B524" s="45"/>
      <c r="C524" s="45"/>
      <c r="D524" s="47"/>
      <c r="E524" s="158"/>
      <c r="F524" s="45"/>
      <c r="G524" s="130"/>
      <c r="H524" s="130"/>
      <c r="I524" s="83"/>
      <c r="J524" s="45"/>
      <c r="K524" s="130"/>
      <c r="L524" s="95"/>
      <c r="M524" s="95"/>
      <c r="N524" s="95"/>
      <c r="O524" s="103"/>
      <c r="P524" s="104"/>
      <c r="Q524" s="83"/>
      <c r="R524" s="83"/>
      <c r="S524" s="83"/>
      <c r="T524" s="83"/>
      <c r="U524" s="83"/>
      <c r="V524" s="103"/>
      <c r="W524" s="103"/>
      <c r="X524" s="103"/>
      <c r="Y524" s="102"/>
      <c r="Z524" s="102"/>
      <c r="AA524" s="90"/>
      <c r="AB524" s="100"/>
      <c r="AC524" s="90"/>
      <c r="AD524" s="100"/>
      <c r="AE524" s="100"/>
      <c r="AF524" s="91"/>
      <c r="AG524" s="91"/>
      <c r="AH524" s="101"/>
      <c r="AI524" s="45"/>
      <c r="AJ524" s="45"/>
      <c r="AK524" s="45"/>
      <c r="AL524" s="45"/>
      <c r="AM524" s="45"/>
      <c r="AN524" s="83"/>
      <c r="AO524" s="160"/>
      <c r="AP524" s="160"/>
      <c r="AQ524" s="94"/>
      <c r="AR524" s="45"/>
      <c r="AS524" s="102"/>
      <c r="AT524" s="102"/>
      <c r="AU524" s="95"/>
      <c r="AV524" s="95"/>
      <c r="AW524" s="159"/>
      <c r="AX524" s="159"/>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row>
    <row r="525" spans="1:83" ht="25.5" customHeight="1" x14ac:dyDescent="0.25">
      <c r="A525" s="45"/>
      <c r="B525" s="45"/>
      <c r="C525" s="45"/>
      <c r="D525" s="47"/>
      <c r="E525" s="158"/>
      <c r="F525" s="45"/>
      <c r="G525" s="130"/>
      <c r="H525" s="130"/>
      <c r="I525" s="83"/>
      <c r="J525" s="45"/>
      <c r="K525" s="130"/>
      <c r="L525" s="95"/>
      <c r="M525" s="95"/>
      <c r="N525" s="95"/>
      <c r="O525" s="103"/>
      <c r="P525" s="104"/>
      <c r="Q525" s="83"/>
      <c r="R525" s="83"/>
      <c r="S525" s="83"/>
      <c r="T525" s="83"/>
      <c r="U525" s="83"/>
      <c r="V525" s="103"/>
      <c r="W525" s="103"/>
      <c r="X525" s="103"/>
      <c r="Y525" s="102"/>
      <c r="Z525" s="102"/>
      <c r="AA525" s="90"/>
      <c r="AB525" s="100"/>
      <c r="AC525" s="90"/>
      <c r="AD525" s="100"/>
      <c r="AE525" s="100"/>
      <c r="AF525" s="91"/>
      <c r="AG525" s="91"/>
      <c r="AH525" s="101"/>
      <c r="AI525" s="45"/>
      <c r="AJ525" s="45"/>
      <c r="AK525" s="45"/>
      <c r="AL525" s="45"/>
      <c r="AM525" s="45"/>
      <c r="AN525" s="83"/>
      <c r="AO525" s="160"/>
      <c r="AP525" s="160"/>
      <c r="AQ525" s="94"/>
      <c r="AR525" s="45"/>
      <c r="AS525" s="102"/>
      <c r="AT525" s="102"/>
      <c r="AU525" s="95"/>
      <c r="AV525" s="95"/>
      <c r="AW525" s="159"/>
      <c r="AX525" s="159"/>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row>
    <row r="526" spans="1:83" ht="25.5" customHeight="1" x14ac:dyDescent="0.25">
      <c r="A526" s="45"/>
      <c r="B526" s="45"/>
      <c r="C526" s="45"/>
      <c r="D526" s="47"/>
      <c r="E526" s="158"/>
      <c r="F526" s="45"/>
      <c r="G526" s="130"/>
      <c r="H526" s="130"/>
      <c r="I526" s="83"/>
      <c r="J526" s="45"/>
      <c r="K526" s="130"/>
      <c r="L526" s="95"/>
      <c r="M526" s="95"/>
      <c r="N526" s="95"/>
      <c r="O526" s="103"/>
      <c r="P526" s="104"/>
      <c r="Q526" s="83"/>
      <c r="R526" s="83"/>
      <c r="S526" s="83"/>
      <c r="T526" s="83"/>
      <c r="U526" s="83"/>
      <c r="V526" s="103"/>
      <c r="W526" s="103"/>
      <c r="X526" s="103"/>
      <c r="Y526" s="102"/>
      <c r="Z526" s="102"/>
      <c r="AA526" s="90"/>
      <c r="AB526" s="100"/>
      <c r="AC526" s="90"/>
      <c r="AD526" s="100"/>
      <c r="AE526" s="100"/>
      <c r="AF526" s="91"/>
      <c r="AG526" s="91"/>
      <c r="AH526" s="101"/>
      <c r="AI526" s="45"/>
      <c r="AJ526" s="45"/>
      <c r="AK526" s="45"/>
      <c r="AL526" s="45"/>
      <c r="AM526" s="45"/>
      <c r="AN526" s="83"/>
      <c r="AO526" s="160"/>
      <c r="AP526" s="160"/>
      <c r="AQ526" s="94"/>
      <c r="AR526" s="45"/>
      <c r="AS526" s="102"/>
      <c r="AT526" s="102"/>
      <c r="AU526" s="95"/>
      <c r="AV526" s="95"/>
      <c r="AW526" s="159"/>
      <c r="AX526" s="159"/>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row>
    <row r="527" spans="1:83" ht="25.5" customHeight="1" x14ac:dyDescent="0.25">
      <c r="A527" s="45"/>
      <c r="B527" s="45"/>
      <c r="C527" s="45"/>
      <c r="D527" s="47"/>
      <c r="E527" s="158"/>
      <c r="F527" s="45"/>
      <c r="G527" s="130"/>
      <c r="H527" s="130"/>
      <c r="I527" s="83"/>
      <c r="J527" s="45"/>
      <c r="K527" s="130"/>
      <c r="L527" s="95"/>
      <c r="M527" s="95"/>
      <c r="N527" s="95"/>
      <c r="O527" s="103"/>
      <c r="P527" s="104"/>
      <c r="Q527" s="83"/>
      <c r="R527" s="83"/>
      <c r="S527" s="83"/>
      <c r="T527" s="83"/>
      <c r="U527" s="83"/>
      <c r="V527" s="103"/>
      <c r="W527" s="103"/>
      <c r="X527" s="103"/>
      <c r="Y527" s="102"/>
      <c r="Z527" s="102"/>
      <c r="AA527" s="90"/>
      <c r="AB527" s="100"/>
      <c r="AC527" s="90"/>
      <c r="AD527" s="100"/>
      <c r="AE527" s="100"/>
      <c r="AF527" s="91"/>
      <c r="AG527" s="91"/>
      <c r="AH527" s="101"/>
      <c r="AI527" s="45"/>
      <c r="AJ527" s="45"/>
      <c r="AK527" s="45"/>
      <c r="AL527" s="45"/>
      <c r="AM527" s="45"/>
      <c r="AN527" s="83"/>
      <c r="AO527" s="160"/>
      <c r="AP527" s="160"/>
      <c r="AQ527" s="94"/>
      <c r="AR527" s="45"/>
      <c r="AS527" s="102"/>
      <c r="AT527" s="102"/>
      <c r="AU527" s="95"/>
      <c r="AV527" s="95"/>
      <c r="AW527" s="159"/>
      <c r="AX527" s="159"/>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row>
    <row r="528" spans="1:83" ht="25.5" customHeight="1" x14ac:dyDescent="0.25">
      <c r="A528" s="45"/>
      <c r="B528" s="45"/>
      <c r="C528" s="45"/>
      <c r="D528" s="47"/>
      <c r="E528" s="158"/>
      <c r="F528" s="45"/>
      <c r="G528" s="130"/>
      <c r="H528" s="130"/>
      <c r="I528" s="83"/>
      <c r="J528" s="45"/>
      <c r="K528" s="130"/>
      <c r="L528" s="95"/>
      <c r="M528" s="95"/>
      <c r="N528" s="95"/>
      <c r="O528" s="103"/>
      <c r="P528" s="104"/>
      <c r="Q528" s="83"/>
      <c r="R528" s="83"/>
      <c r="S528" s="83"/>
      <c r="T528" s="83"/>
      <c r="U528" s="83"/>
      <c r="V528" s="103"/>
      <c r="W528" s="103"/>
      <c r="X528" s="103"/>
      <c r="Y528" s="102"/>
      <c r="Z528" s="102"/>
      <c r="AA528" s="90"/>
      <c r="AB528" s="100"/>
      <c r="AC528" s="90"/>
      <c r="AD528" s="100"/>
      <c r="AE528" s="100"/>
      <c r="AF528" s="91"/>
      <c r="AG528" s="91"/>
      <c r="AH528" s="101"/>
      <c r="AI528" s="45"/>
      <c r="AJ528" s="45"/>
      <c r="AK528" s="45"/>
      <c r="AL528" s="45"/>
      <c r="AM528" s="45"/>
      <c r="AN528" s="83"/>
      <c r="AO528" s="160"/>
      <c r="AP528" s="160"/>
      <c r="AQ528" s="94"/>
      <c r="AR528" s="45"/>
      <c r="AS528" s="102"/>
      <c r="AT528" s="102"/>
      <c r="AU528" s="95"/>
      <c r="AV528" s="95"/>
      <c r="AW528" s="159"/>
      <c r="AX528" s="159"/>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row>
    <row r="529" spans="1:83" ht="25.5" customHeight="1" x14ac:dyDescent="0.25">
      <c r="A529" s="45"/>
      <c r="B529" s="45"/>
      <c r="C529" s="45"/>
      <c r="D529" s="47"/>
      <c r="E529" s="158"/>
      <c r="F529" s="45"/>
      <c r="G529" s="130"/>
      <c r="H529" s="130"/>
      <c r="I529" s="83"/>
      <c r="J529" s="45"/>
      <c r="K529" s="130"/>
      <c r="L529" s="95"/>
      <c r="M529" s="95"/>
      <c r="N529" s="95"/>
      <c r="O529" s="103"/>
      <c r="P529" s="104"/>
      <c r="Q529" s="83"/>
      <c r="R529" s="83"/>
      <c r="S529" s="83"/>
      <c r="T529" s="83"/>
      <c r="U529" s="83"/>
      <c r="V529" s="103"/>
      <c r="W529" s="103"/>
      <c r="X529" s="103"/>
      <c r="Y529" s="102"/>
      <c r="Z529" s="102"/>
      <c r="AA529" s="90"/>
      <c r="AB529" s="100"/>
      <c r="AC529" s="90"/>
      <c r="AD529" s="100"/>
      <c r="AE529" s="100"/>
      <c r="AF529" s="91"/>
      <c r="AG529" s="91"/>
      <c r="AH529" s="101"/>
      <c r="AI529" s="45"/>
      <c r="AJ529" s="45"/>
      <c r="AK529" s="45"/>
      <c r="AL529" s="45"/>
      <c r="AM529" s="45"/>
      <c r="AN529" s="83"/>
      <c r="AO529" s="160"/>
      <c r="AP529" s="160"/>
      <c r="AQ529" s="94"/>
      <c r="AR529" s="45"/>
      <c r="AS529" s="102"/>
      <c r="AT529" s="102"/>
      <c r="AU529" s="95"/>
      <c r="AV529" s="95"/>
      <c r="AW529" s="159"/>
      <c r="AX529" s="159"/>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row>
    <row r="530" spans="1:83" ht="25.5" customHeight="1" x14ac:dyDescent="0.25">
      <c r="A530" s="45"/>
      <c r="B530" s="45"/>
      <c r="C530" s="45"/>
      <c r="D530" s="47"/>
      <c r="E530" s="158"/>
      <c r="F530" s="45"/>
      <c r="G530" s="130"/>
      <c r="H530" s="130"/>
      <c r="I530" s="83"/>
      <c r="J530" s="45"/>
      <c r="K530" s="130"/>
      <c r="L530" s="95"/>
      <c r="M530" s="95"/>
      <c r="N530" s="95"/>
      <c r="O530" s="103"/>
      <c r="P530" s="104"/>
      <c r="Q530" s="83"/>
      <c r="R530" s="83"/>
      <c r="S530" s="83"/>
      <c r="T530" s="83"/>
      <c r="U530" s="83"/>
      <c r="V530" s="103"/>
      <c r="W530" s="103"/>
      <c r="X530" s="103"/>
      <c r="Y530" s="102"/>
      <c r="Z530" s="102"/>
      <c r="AA530" s="90"/>
      <c r="AB530" s="100"/>
      <c r="AC530" s="90"/>
      <c r="AD530" s="100"/>
      <c r="AE530" s="100"/>
      <c r="AF530" s="91"/>
      <c r="AG530" s="91"/>
      <c r="AH530" s="101"/>
      <c r="AI530" s="45"/>
      <c r="AJ530" s="45"/>
      <c r="AK530" s="45"/>
      <c r="AL530" s="45"/>
      <c r="AM530" s="45"/>
      <c r="AN530" s="83"/>
      <c r="AO530" s="160"/>
      <c r="AP530" s="160"/>
      <c r="AQ530" s="94"/>
      <c r="AR530" s="45"/>
      <c r="AS530" s="102"/>
      <c r="AT530" s="102"/>
      <c r="AU530" s="95"/>
      <c r="AV530" s="95"/>
      <c r="AW530" s="159"/>
      <c r="AX530" s="159"/>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row>
    <row r="531" spans="1:83" ht="25.5" customHeight="1" x14ac:dyDescent="0.25">
      <c r="A531" s="45"/>
      <c r="B531" s="45"/>
      <c r="C531" s="45"/>
      <c r="D531" s="47"/>
      <c r="E531" s="158"/>
      <c r="F531" s="45"/>
      <c r="G531" s="130"/>
      <c r="H531" s="130"/>
      <c r="I531" s="83"/>
      <c r="J531" s="45"/>
      <c r="K531" s="130"/>
      <c r="L531" s="95"/>
      <c r="M531" s="95"/>
      <c r="N531" s="95"/>
      <c r="O531" s="103"/>
      <c r="P531" s="104"/>
      <c r="Q531" s="83"/>
      <c r="R531" s="83"/>
      <c r="S531" s="83"/>
      <c r="T531" s="83"/>
      <c r="U531" s="83"/>
      <c r="V531" s="103"/>
      <c r="W531" s="103"/>
      <c r="X531" s="103"/>
      <c r="Y531" s="102"/>
      <c r="Z531" s="102"/>
      <c r="AA531" s="90"/>
      <c r="AB531" s="100"/>
      <c r="AC531" s="90"/>
      <c r="AD531" s="100"/>
      <c r="AE531" s="100"/>
      <c r="AF531" s="91"/>
      <c r="AG531" s="91"/>
      <c r="AH531" s="101"/>
      <c r="AI531" s="45"/>
      <c r="AJ531" s="45"/>
      <c r="AK531" s="45"/>
      <c r="AL531" s="45"/>
      <c r="AM531" s="45"/>
      <c r="AN531" s="83"/>
      <c r="AO531" s="160"/>
      <c r="AP531" s="160"/>
      <c r="AQ531" s="94"/>
      <c r="AR531" s="45"/>
      <c r="AS531" s="102"/>
      <c r="AT531" s="102"/>
      <c r="AU531" s="95"/>
      <c r="AV531" s="95"/>
      <c r="AW531" s="159"/>
      <c r="AX531" s="159"/>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row>
    <row r="532" spans="1:83" ht="25.5" customHeight="1" x14ac:dyDescent="0.25">
      <c r="A532" s="45"/>
      <c r="B532" s="45"/>
      <c r="C532" s="45"/>
      <c r="D532" s="47"/>
      <c r="E532" s="158"/>
      <c r="F532" s="45"/>
      <c r="G532" s="130"/>
      <c r="H532" s="130"/>
      <c r="I532" s="83"/>
      <c r="J532" s="45"/>
      <c r="K532" s="130"/>
      <c r="L532" s="95"/>
      <c r="M532" s="95"/>
      <c r="N532" s="95"/>
      <c r="O532" s="103"/>
      <c r="P532" s="104"/>
      <c r="Q532" s="83"/>
      <c r="R532" s="83"/>
      <c r="S532" s="83"/>
      <c r="T532" s="83"/>
      <c r="U532" s="83"/>
      <c r="V532" s="103"/>
      <c r="W532" s="103"/>
      <c r="X532" s="103"/>
      <c r="Y532" s="102"/>
      <c r="Z532" s="102"/>
      <c r="AA532" s="90"/>
      <c r="AB532" s="100"/>
      <c r="AC532" s="90"/>
      <c r="AD532" s="100"/>
      <c r="AE532" s="100"/>
      <c r="AF532" s="91"/>
      <c r="AG532" s="91"/>
      <c r="AH532" s="101"/>
      <c r="AI532" s="45"/>
      <c r="AJ532" s="45"/>
      <c r="AK532" s="45"/>
      <c r="AL532" s="45"/>
      <c r="AM532" s="45"/>
      <c r="AN532" s="83"/>
      <c r="AO532" s="160"/>
      <c r="AP532" s="160"/>
      <c r="AQ532" s="94"/>
      <c r="AR532" s="45"/>
      <c r="AS532" s="102"/>
      <c r="AT532" s="102"/>
      <c r="AU532" s="95"/>
      <c r="AV532" s="95"/>
      <c r="AW532" s="159"/>
      <c r="AX532" s="159"/>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row>
    <row r="533" spans="1:83" ht="25.5" customHeight="1" x14ac:dyDescent="0.25">
      <c r="A533" s="45"/>
      <c r="B533" s="45"/>
      <c r="C533" s="45"/>
      <c r="D533" s="47"/>
      <c r="E533" s="158"/>
      <c r="F533" s="45"/>
      <c r="G533" s="130"/>
      <c r="H533" s="130"/>
      <c r="I533" s="83"/>
      <c r="J533" s="45"/>
      <c r="K533" s="130"/>
      <c r="L533" s="95"/>
      <c r="M533" s="95"/>
      <c r="N533" s="95"/>
      <c r="O533" s="103"/>
      <c r="P533" s="104"/>
      <c r="Q533" s="83"/>
      <c r="R533" s="83"/>
      <c r="S533" s="83"/>
      <c r="T533" s="83"/>
      <c r="U533" s="83"/>
      <c r="V533" s="103"/>
      <c r="W533" s="103"/>
      <c r="X533" s="103"/>
      <c r="Y533" s="102"/>
      <c r="Z533" s="102"/>
      <c r="AA533" s="90"/>
      <c r="AB533" s="100"/>
      <c r="AC533" s="90"/>
      <c r="AD533" s="100"/>
      <c r="AE533" s="100"/>
      <c r="AF533" s="91"/>
      <c r="AG533" s="91"/>
      <c r="AH533" s="101"/>
      <c r="AI533" s="45"/>
      <c r="AJ533" s="45"/>
      <c r="AK533" s="45"/>
      <c r="AL533" s="45"/>
      <c r="AM533" s="45"/>
      <c r="AN533" s="83"/>
      <c r="AO533" s="160"/>
      <c r="AP533" s="160"/>
      <c r="AQ533" s="94"/>
      <c r="AR533" s="45"/>
      <c r="AS533" s="102"/>
      <c r="AT533" s="102"/>
      <c r="AU533" s="95"/>
      <c r="AV533" s="95"/>
      <c r="AW533" s="159"/>
      <c r="AX533" s="159"/>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row>
    <row r="534" spans="1:83" ht="25.5" customHeight="1" x14ac:dyDescent="0.25">
      <c r="A534" s="45"/>
      <c r="B534" s="45"/>
      <c r="C534" s="45"/>
      <c r="D534" s="47"/>
      <c r="E534" s="158"/>
      <c r="F534" s="45"/>
      <c r="G534" s="130"/>
      <c r="H534" s="130"/>
      <c r="I534" s="83"/>
      <c r="J534" s="45"/>
      <c r="K534" s="130"/>
      <c r="L534" s="95"/>
      <c r="M534" s="95"/>
      <c r="N534" s="95"/>
      <c r="O534" s="103"/>
      <c r="P534" s="104"/>
      <c r="Q534" s="83"/>
      <c r="R534" s="83"/>
      <c r="S534" s="83"/>
      <c r="T534" s="83"/>
      <c r="U534" s="83"/>
      <c r="V534" s="103"/>
      <c r="W534" s="103"/>
      <c r="X534" s="103"/>
      <c r="Y534" s="102"/>
      <c r="Z534" s="102"/>
      <c r="AA534" s="90"/>
      <c r="AB534" s="100"/>
      <c r="AC534" s="90"/>
      <c r="AD534" s="100"/>
      <c r="AE534" s="100"/>
      <c r="AF534" s="91"/>
      <c r="AG534" s="91"/>
      <c r="AH534" s="101"/>
      <c r="AI534" s="45"/>
      <c r="AJ534" s="45"/>
      <c r="AK534" s="45"/>
      <c r="AL534" s="45"/>
      <c r="AM534" s="45"/>
      <c r="AN534" s="83"/>
      <c r="AO534" s="160"/>
      <c r="AP534" s="160"/>
      <c r="AQ534" s="94"/>
      <c r="AR534" s="45"/>
      <c r="AS534" s="102"/>
      <c r="AT534" s="102"/>
      <c r="AU534" s="95"/>
      <c r="AV534" s="95"/>
      <c r="AW534" s="159"/>
      <c r="AX534" s="159"/>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c r="BZ534" s="156"/>
      <c r="CA534" s="156"/>
      <c r="CB534" s="156"/>
      <c r="CC534" s="156"/>
      <c r="CD534" s="156"/>
      <c r="CE534" s="156"/>
    </row>
    <row r="535" spans="1:83" ht="25.5" customHeight="1" x14ac:dyDescent="0.25">
      <c r="A535" s="45"/>
      <c r="B535" s="45"/>
      <c r="C535" s="45"/>
      <c r="D535" s="47"/>
      <c r="E535" s="158"/>
      <c r="F535" s="45"/>
      <c r="G535" s="130"/>
      <c r="H535" s="130"/>
      <c r="I535" s="83"/>
      <c r="J535" s="45"/>
      <c r="K535" s="130"/>
      <c r="L535" s="95"/>
      <c r="M535" s="95"/>
      <c r="N535" s="95"/>
      <c r="O535" s="103"/>
      <c r="P535" s="104"/>
      <c r="Q535" s="83"/>
      <c r="R535" s="83"/>
      <c r="S535" s="83"/>
      <c r="T535" s="83"/>
      <c r="U535" s="83"/>
      <c r="V535" s="103"/>
      <c r="W535" s="103"/>
      <c r="X535" s="103"/>
      <c r="Y535" s="102"/>
      <c r="Z535" s="102"/>
      <c r="AA535" s="90"/>
      <c r="AB535" s="100"/>
      <c r="AC535" s="90"/>
      <c r="AD535" s="100"/>
      <c r="AE535" s="100"/>
      <c r="AF535" s="91"/>
      <c r="AG535" s="91"/>
      <c r="AH535" s="101"/>
      <c r="AI535" s="45"/>
      <c r="AJ535" s="45"/>
      <c r="AK535" s="45"/>
      <c r="AL535" s="45"/>
      <c r="AM535" s="45"/>
      <c r="AN535" s="83"/>
      <c r="AO535" s="160"/>
      <c r="AP535" s="160"/>
      <c r="AQ535" s="94"/>
      <c r="AR535" s="45"/>
      <c r="AS535" s="102"/>
      <c r="AT535" s="102"/>
      <c r="AU535" s="95"/>
      <c r="AV535" s="95"/>
      <c r="AW535" s="159"/>
      <c r="AX535" s="159"/>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c r="BZ535" s="156"/>
      <c r="CA535" s="156"/>
      <c r="CB535" s="156"/>
      <c r="CC535" s="156"/>
      <c r="CD535" s="156"/>
      <c r="CE535" s="156"/>
    </row>
    <row r="536" spans="1:83" ht="25.5" customHeight="1" x14ac:dyDescent="0.25">
      <c r="A536" s="45"/>
      <c r="B536" s="45"/>
      <c r="C536" s="45"/>
      <c r="D536" s="47"/>
      <c r="E536" s="158"/>
      <c r="F536" s="45"/>
      <c r="G536" s="130"/>
      <c r="H536" s="130"/>
      <c r="I536" s="83"/>
      <c r="J536" s="45"/>
      <c r="K536" s="130"/>
      <c r="L536" s="95"/>
      <c r="M536" s="95"/>
      <c r="N536" s="95"/>
      <c r="O536" s="103"/>
      <c r="P536" s="104"/>
      <c r="Q536" s="83"/>
      <c r="R536" s="83"/>
      <c r="S536" s="83"/>
      <c r="T536" s="83"/>
      <c r="U536" s="83"/>
      <c r="V536" s="103"/>
      <c r="W536" s="103"/>
      <c r="X536" s="103"/>
      <c r="Y536" s="102"/>
      <c r="Z536" s="102"/>
      <c r="AA536" s="90"/>
      <c r="AB536" s="100"/>
      <c r="AC536" s="90"/>
      <c r="AD536" s="100"/>
      <c r="AE536" s="100"/>
      <c r="AF536" s="91"/>
      <c r="AG536" s="91"/>
      <c r="AH536" s="101"/>
      <c r="AI536" s="45"/>
      <c r="AJ536" s="45"/>
      <c r="AK536" s="45"/>
      <c r="AL536" s="45"/>
      <c r="AM536" s="45"/>
      <c r="AN536" s="83"/>
      <c r="AO536" s="160"/>
      <c r="AP536" s="160"/>
      <c r="AQ536" s="94"/>
      <c r="AR536" s="45"/>
      <c r="AS536" s="102"/>
      <c r="AT536" s="102"/>
      <c r="AU536" s="95"/>
      <c r="AV536" s="95"/>
      <c r="AW536" s="159"/>
      <c r="AX536" s="159"/>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c r="BZ536" s="156"/>
      <c r="CA536" s="156"/>
      <c r="CB536" s="156"/>
      <c r="CC536" s="156"/>
      <c r="CD536" s="156"/>
      <c r="CE536" s="156"/>
    </row>
    <row r="537" spans="1:83" ht="25.5" customHeight="1" x14ac:dyDescent="0.25">
      <c r="A537" s="45"/>
      <c r="B537" s="45"/>
      <c r="C537" s="45"/>
      <c r="D537" s="47"/>
      <c r="E537" s="158"/>
      <c r="F537" s="45"/>
      <c r="G537" s="130"/>
      <c r="H537" s="130"/>
      <c r="I537" s="83"/>
      <c r="J537" s="45"/>
      <c r="K537" s="130"/>
      <c r="L537" s="95"/>
      <c r="M537" s="95"/>
      <c r="N537" s="95"/>
      <c r="O537" s="103"/>
      <c r="P537" s="104"/>
      <c r="Q537" s="83"/>
      <c r="R537" s="83"/>
      <c r="S537" s="83"/>
      <c r="T537" s="83"/>
      <c r="U537" s="83"/>
      <c r="V537" s="103"/>
      <c r="W537" s="103"/>
      <c r="X537" s="103"/>
      <c r="Y537" s="102"/>
      <c r="Z537" s="102"/>
      <c r="AA537" s="90"/>
      <c r="AB537" s="100"/>
      <c r="AC537" s="90"/>
      <c r="AD537" s="100"/>
      <c r="AE537" s="100"/>
      <c r="AF537" s="91"/>
      <c r="AG537" s="91"/>
      <c r="AH537" s="101"/>
      <c r="AI537" s="45"/>
      <c r="AJ537" s="45"/>
      <c r="AK537" s="45"/>
      <c r="AL537" s="45"/>
      <c r="AM537" s="45"/>
      <c r="AN537" s="83"/>
      <c r="AO537" s="160"/>
      <c r="AP537" s="160"/>
      <c r="AQ537" s="94"/>
      <c r="AR537" s="45"/>
      <c r="AS537" s="102"/>
      <c r="AT537" s="102"/>
      <c r="AU537" s="95"/>
      <c r="AV537" s="95"/>
      <c r="AW537" s="159"/>
      <c r="AX537" s="159"/>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c r="BZ537" s="156"/>
      <c r="CA537" s="156"/>
      <c r="CB537" s="156"/>
      <c r="CC537" s="156"/>
      <c r="CD537" s="156"/>
      <c r="CE537" s="156"/>
    </row>
    <row r="538" spans="1:83" ht="25.5" customHeight="1" x14ac:dyDescent="0.25">
      <c r="A538" s="45"/>
      <c r="B538" s="45"/>
      <c r="C538" s="45"/>
      <c r="D538" s="47"/>
      <c r="E538" s="158"/>
      <c r="F538" s="45"/>
      <c r="G538" s="130"/>
      <c r="H538" s="130"/>
      <c r="I538" s="83"/>
      <c r="J538" s="45"/>
      <c r="K538" s="130"/>
      <c r="L538" s="95"/>
      <c r="M538" s="95"/>
      <c r="N538" s="95"/>
      <c r="O538" s="103"/>
      <c r="P538" s="104"/>
      <c r="Q538" s="83"/>
      <c r="R538" s="83"/>
      <c r="S538" s="83"/>
      <c r="T538" s="83"/>
      <c r="U538" s="83"/>
      <c r="V538" s="103"/>
      <c r="W538" s="103"/>
      <c r="X538" s="103"/>
      <c r="Y538" s="102"/>
      <c r="Z538" s="102"/>
      <c r="AA538" s="90"/>
      <c r="AB538" s="100"/>
      <c r="AC538" s="90"/>
      <c r="AD538" s="100"/>
      <c r="AE538" s="100"/>
      <c r="AF538" s="91"/>
      <c r="AG538" s="91"/>
      <c r="AH538" s="101"/>
      <c r="AI538" s="45"/>
      <c r="AJ538" s="45"/>
      <c r="AK538" s="45"/>
      <c r="AL538" s="45"/>
      <c r="AM538" s="45"/>
      <c r="AN538" s="83"/>
      <c r="AO538" s="160"/>
      <c r="AP538" s="160"/>
      <c r="AQ538" s="94"/>
      <c r="AR538" s="45"/>
      <c r="AS538" s="102"/>
      <c r="AT538" s="102"/>
      <c r="AU538" s="95"/>
      <c r="AV538" s="95"/>
      <c r="AW538" s="159"/>
      <c r="AX538" s="159"/>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c r="BZ538" s="156"/>
      <c r="CA538" s="156"/>
      <c r="CB538" s="156"/>
      <c r="CC538" s="156"/>
      <c r="CD538" s="156"/>
      <c r="CE538" s="156"/>
    </row>
    <row r="539" spans="1:83" ht="25.5" customHeight="1" x14ac:dyDescent="0.25">
      <c r="A539" s="45"/>
      <c r="B539" s="45"/>
      <c r="C539" s="45"/>
      <c r="D539" s="47"/>
      <c r="E539" s="158"/>
      <c r="F539" s="45"/>
      <c r="G539" s="130"/>
      <c r="H539" s="130"/>
      <c r="I539" s="83"/>
      <c r="J539" s="45"/>
      <c r="K539" s="130"/>
      <c r="L539" s="95"/>
      <c r="M539" s="95"/>
      <c r="N539" s="95"/>
      <c r="O539" s="103"/>
      <c r="P539" s="104"/>
      <c r="Q539" s="83"/>
      <c r="R539" s="83"/>
      <c r="S539" s="83"/>
      <c r="T539" s="83"/>
      <c r="U539" s="83"/>
      <c r="V539" s="103"/>
      <c r="W539" s="103"/>
      <c r="X539" s="103"/>
      <c r="Y539" s="102"/>
      <c r="Z539" s="102"/>
      <c r="AA539" s="90"/>
      <c r="AB539" s="100"/>
      <c r="AC539" s="90"/>
      <c r="AD539" s="100"/>
      <c r="AE539" s="100"/>
      <c r="AF539" s="91"/>
      <c r="AG539" s="91"/>
      <c r="AH539" s="101"/>
      <c r="AI539" s="45"/>
      <c r="AJ539" s="45"/>
      <c r="AK539" s="45"/>
      <c r="AL539" s="45"/>
      <c r="AM539" s="45"/>
      <c r="AN539" s="83"/>
      <c r="AO539" s="160"/>
      <c r="AP539" s="160"/>
      <c r="AQ539" s="94"/>
      <c r="AR539" s="45"/>
      <c r="AS539" s="102"/>
      <c r="AT539" s="102"/>
      <c r="AU539" s="95"/>
      <c r="AV539" s="95"/>
      <c r="AW539" s="159"/>
      <c r="AX539" s="159"/>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c r="BZ539" s="156"/>
      <c r="CA539" s="156"/>
      <c r="CB539" s="156"/>
      <c r="CC539" s="156"/>
      <c r="CD539" s="156"/>
      <c r="CE539" s="156"/>
    </row>
    <row r="540" spans="1:83" ht="25.5" customHeight="1" x14ac:dyDescent="0.25">
      <c r="A540" s="45"/>
      <c r="B540" s="45"/>
      <c r="C540" s="45"/>
      <c r="D540" s="47"/>
      <c r="E540" s="158"/>
      <c r="F540" s="45"/>
      <c r="G540" s="130"/>
      <c r="H540" s="130"/>
      <c r="I540" s="83"/>
      <c r="J540" s="45"/>
      <c r="K540" s="130"/>
      <c r="L540" s="95"/>
      <c r="M540" s="95"/>
      <c r="N540" s="95"/>
      <c r="O540" s="103"/>
      <c r="P540" s="104"/>
      <c r="Q540" s="83"/>
      <c r="R540" s="83"/>
      <c r="S540" s="83"/>
      <c r="T540" s="83"/>
      <c r="U540" s="83"/>
      <c r="V540" s="103"/>
      <c r="W540" s="103"/>
      <c r="X540" s="103"/>
      <c r="Y540" s="102"/>
      <c r="Z540" s="102"/>
      <c r="AA540" s="90"/>
      <c r="AB540" s="100"/>
      <c r="AC540" s="90"/>
      <c r="AD540" s="100"/>
      <c r="AE540" s="100"/>
      <c r="AF540" s="91"/>
      <c r="AG540" s="91"/>
      <c r="AH540" s="101"/>
      <c r="AI540" s="45"/>
      <c r="AJ540" s="45"/>
      <c r="AK540" s="45"/>
      <c r="AL540" s="45"/>
      <c r="AM540" s="45"/>
      <c r="AN540" s="83"/>
      <c r="AO540" s="160"/>
      <c r="AP540" s="160"/>
      <c r="AQ540" s="94"/>
      <c r="AR540" s="45"/>
      <c r="AS540" s="102"/>
      <c r="AT540" s="102"/>
      <c r="AU540" s="95"/>
      <c r="AV540" s="95"/>
      <c r="AW540" s="159"/>
      <c r="AX540" s="159"/>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c r="BZ540" s="156"/>
      <c r="CA540" s="156"/>
      <c r="CB540" s="156"/>
      <c r="CC540" s="156"/>
      <c r="CD540" s="156"/>
      <c r="CE540" s="156"/>
    </row>
    <row r="541" spans="1:83" ht="25.5" customHeight="1" x14ac:dyDescent="0.25">
      <c r="A541" s="45"/>
      <c r="B541" s="45"/>
      <c r="C541" s="45"/>
      <c r="D541" s="47"/>
      <c r="E541" s="158"/>
      <c r="F541" s="45"/>
      <c r="G541" s="130"/>
      <c r="H541" s="130"/>
      <c r="I541" s="83"/>
      <c r="J541" s="45"/>
      <c r="K541" s="130"/>
      <c r="L541" s="95"/>
      <c r="M541" s="95"/>
      <c r="N541" s="95"/>
      <c r="O541" s="103"/>
      <c r="P541" s="104"/>
      <c r="Q541" s="83"/>
      <c r="R541" s="83"/>
      <c r="S541" s="83"/>
      <c r="T541" s="83"/>
      <c r="U541" s="83"/>
      <c r="V541" s="103"/>
      <c r="W541" s="103"/>
      <c r="X541" s="103"/>
      <c r="Y541" s="102"/>
      <c r="Z541" s="102"/>
      <c r="AA541" s="90"/>
      <c r="AB541" s="100"/>
      <c r="AC541" s="90"/>
      <c r="AD541" s="100"/>
      <c r="AE541" s="100"/>
      <c r="AF541" s="91"/>
      <c r="AG541" s="91"/>
      <c r="AH541" s="101"/>
      <c r="AI541" s="45"/>
      <c r="AJ541" s="45"/>
      <c r="AK541" s="45"/>
      <c r="AL541" s="45"/>
      <c r="AM541" s="45"/>
      <c r="AN541" s="83"/>
      <c r="AO541" s="160"/>
      <c r="AP541" s="160"/>
      <c r="AQ541" s="94"/>
      <c r="AR541" s="45"/>
      <c r="AS541" s="102"/>
      <c r="AT541" s="102"/>
      <c r="AU541" s="95"/>
      <c r="AV541" s="95"/>
      <c r="AW541" s="159"/>
      <c r="AX541" s="159"/>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c r="BZ541" s="156"/>
      <c r="CA541" s="156"/>
      <c r="CB541" s="156"/>
      <c r="CC541" s="156"/>
      <c r="CD541" s="156"/>
      <c r="CE541" s="156"/>
    </row>
    <row r="542" spans="1:83" ht="25.5" customHeight="1" x14ac:dyDescent="0.25">
      <c r="A542" s="45"/>
      <c r="B542" s="45"/>
      <c r="C542" s="45"/>
      <c r="D542" s="47"/>
      <c r="E542" s="158"/>
      <c r="F542" s="45"/>
      <c r="G542" s="130"/>
      <c r="H542" s="130"/>
      <c r="I542" s="83"/>
      <c r="J542" s="45"/>
      <c r="K542" s="130"/>
      <c r="L542" s="95"/>
      <c r="M542" s="95"/>
      <c r="N542" s="95"/>
      <c r="O542" s="103"/>
      <c r="P542" s="104"/>
      <c r="Q542" s="83"/>
      <c r="R542" s="83"/>
      <c r="S542" s="83"/>
      <c r="T542" s="83"/>
      <c r="U542" s="83"/>
      <c r="V542" s="103"/>
      <c r="W542" s="103"/>
      <c r="X542" s="103"/>
      <c r="Y542" s="102"/>
      <c r="Z542" s="102"/>
      <c r="AA542" s="90"/>
      <c r="AB542" s="100"/>
      <c r="AC542" s="90"/>
      <c r="AD542" s="100"/>
      <c r="AE542" s="100"/>
      <c r="AF542" s="91"/>
      <c r="AG542" s="91"/>
      <c r="AH542" s="101"/>
      <c r="AI542" s="45"/>
      <c r="AJ542" s="45"/>
      <c r="AK542" s="45"/>
      <c r="AL542" s="45"/>
      <c r="AM542" s="45"/>
      <c r="AN542" s="83"/>
      <c r="AO542" s="160"/>
      <c r="AP542" s="160"/>
      <c r="AQ542" s="94"/>
      <c r="AR542" s="45"/>
      <c r="AS542" s="102"/>
      <c r="AT542" s="102"/>
      <c r="AU542" s="95"/>
      <c r="AV542" s="95"/>
      <c r="AW542" s="159"/>
      <c r="AX542" s="159"/>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c r="BZ542" s="156"/>
      <c r="CA542" s="156"/>
      <c r="CB542" s="156"/>
      <c r="CC542" s="156"/>
      <c r="CD542" s="156"/>
      <c r="CE542" s="156"/>
    </row>
    <row r="543" spans="1:83" ht="25.5" customHeight="1" x14ac:dyDescent="0.25">
      <c r="A543" s="45"/>
      <c r="B543" s="45"/>
      <c r="C543" s="45"/>
      <c r="D543" s="47"/>
      <c r="E543" s="158"/>
      <c r="F543" s="45"/>
      <c r="G543" s="130"/>
      <c r="H543" s="130"/>
      <c r="I543" s="83"/>
      <c r="J543" s="45"/>
      <c r="K543" s="130"/>
      <c r="L543" s="95"/>
      <c r="M543" s="95"/>
      <c r="N543" s="95"/>
      <c r="O543" s="103"/>
      <c r="P543" s="104"/>
      <c r="Q543" s="83"/>
      <c r="R543" s="83"/>
      <c r="S543" s="83"/>
      <c r="T543" s="83"/>
      <c r="U543" s="83"/>
      <c r="V543" s="103"/>
      <c r="W543" s="103"/>
      <c r="X543" s="103"/>
      <c r="Y543" s="102"/>
      <c r="Z543" s="102"/>
      <c r="AA543" s="90"/>
      <c r="AB543" s="100"/>
      <c r="AC543" s="90"/>
      <c r="AD543" s="100"/>
      <c r="AE543" s="100"/>
      <c r="AF543" s="91"/>
      <c r="AG543" s="91"/>
      <c r="AH543" s="101"/>
      <c r="AI543" s="45"/>
      <c r="AJ543" s="45"/>
      <c r="AK543" s="45"/>
      <c r="AL543" s="45"/>
      <c r="AM543" s="45"/>
      <c r="AN543" s="83"/>
      <c r="AO543" s="160"/>
      <c r="AP543" s="160"/>
      <c r="AQ543" s="94"/>
      <c r="AR543" s="45"/>
      <c r="AS543" s="102"/>
      <c r="AT543" s="102"/>
      <c r="AU543" s="95"/>
      <c r="AV543" s="95"/>
      <c r="AW543" s="159"/>
      <c r="AX543" s="159"/>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c r="BZ543" s="156"/>
      <c r="CA543" s="156"/>
      <c r="CB543" s="156"/>
      <c r="CC543" s="156"/>
      <c r="CD543" s="156"/>
      <c r="CE543" s="156"/>
    </row>
    <row r="544" spans="1:83" ht="25.5" customHeight="1" x14ac:dyDescent="0.25">
      <c r="A544" s="45"/>
      <c r="B544" s="45"/>
      <c r="C544" s="45"/>
      <c r="D544" s="47"/>
      <c r="E544" s="158"/>
      <c r="F544" s="45"/>
      <c r="G544" s="130"/>
      <c r="H544" s="130"/>
      <c r="I544" s="83"/>
      <c r="J544" s="45"/>
      <c r="K544" s="130"/>
      <c r="L544" s="95"/>
      <c r="M544" s="95"/>
      <c r="N544" s="95"/>
      <c r="O544" s="103"/>
      <c r="P544" s="104"/>
      <c r="Q544" s="83"/>
      <c r="R544" s="83"/>
      <c r="S544" s="83"/>
      <c r="T544" s="83"/>
      <c r="U544" s="83"/>
      <c r="V544" s="103"/>
      <c r="W544" s="103"/>
      <c r="X544" s="103"/>
      <c r="Y544" s="102"/>
      <c r="Z544" s="102"/>
      <c r="AA544" s="90"/>
      <c r="AB544" s="100"/>
      <c r="AC544" s="90"/>
      <c r="AD544" s="100"/>
      <c r="AE544" s="100"/>
      <c r="AF544" s="91"/>
      <c r="AG544" s="91"/>
      <c r="AH544" s="101"/>
      <c r="AI544" s="45"/>
      <c r="AJ544" s="45"/>
      <c r="AK544" s="45"/>
      <c r="AL544" s="45"/>
      <c r="AM544" s="45"/>
      <c r="AN544" s="83"/>
      <c r="AO544" s="160"/>
      <c r="AP544" s="160"/>
      <c r="AQ544" s="94"/>
      <c r="AR544" s="45"/>
      <c r="AS544" s="102"/>
      <c r="AT544" s="102"/>
      <c r="AU544" s="95"/>
      <c r="AV544" s="95"/>
      <c r="AW544" s="159"/>
      <c r="AX544" s="159"/>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c r="BZ544" s="156"/>
      <c r="CA544" s="156"/>
      <c r="CB544" s="156"/>
      <c r="CC544" s="156"/>
      <c r="CD544" s="156"/>
      <c r="CE544" s="156"/>
    </row>
    <row r="545" spans="1:83" ht="25.5" customHeight="1" x14ac:dyDescent="0.25">
      <c r="A545" s="45"/>
      <c r="B545" s="45"/>
      <c r="C545" s="45"/>
      <c r="D545" s="47"/>
      <c r="E545" s="158"/>
      <c r="F545" s="45"/>
      <c r="G545" s="130"/>
      <c r="H545" s="130"/>
      <c r="I545" s="83"/>
      <c r="J545" s="45"/>
      <c r="K545" s="130"/>
      <c r="L545" s="95"/>
      <c r="M545" s="95"/>
      <c r="N545" s="95"/>
      <c r="O545" s="103"/>
      <c r="P545" s="104"/>
      <c r="Q545" s="83"/>
      <c r="R545" s="83"/>
      <c r="S545" s="83"/>
      <c r="T545" s="83"/>
      <c r="U545" s="83"/>
      <c r="V545" s="103"/>
      <c r="W545" s="103"/>
      <c r="X545" s="103"/>
      <c r="Y545" s="102"/>
      <c r="Z545" s="102"/>
      <c r="AA545" s="90"/>
      <c r="AB545" s="100"/>
      <c r="AC545" s="90"/>
      <c r="AD545" s="100"/>
      <c r="AE545" s="100"/>
      <c r="AF545" s="91"/>
      <c r="AG545" s="91"/>
      <c r="AH545" s="101"/>
      <c r="AI545" s="45"/>
      <c r="AJ545" s="45"/>
      <c r="AK545" s="45"/>
      <c r="AL545" s="45"/>
      <c r="AM545" s="45"/>
      <c r="AN545" s="83"/>
      <c r="AO545" s="160"/>
      <c r="AP545" s="160"/>
      <c r="AQ545" s="94"/>
      <c r="AR545" s="45"/>
      <c r="AS545" s="102"/>
      <c r="AT545" s="102"/>
      <c r="AU545" s="95"/>
      <c r="AV545" s="95"/>
      <c r="AW545" s="159"/>
      <c r="AX545" s="159"/>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c r="BZ545" s="156"/>
      <c r="CA545" s="156"/>
      <c r="CB545" s="156"/>
      <c r="CC545" s="156"/>
      <c r="CD545" s="156"/>
      <c r="CE545" s="156"/>
    </row>
    <row r="546" spans="1:83" ht="25.5" customHeight="1" x14ac:dyDescent="0.25">
      <c r="A546" s="45"/>
      <c r="B546" s="45"/>
      <c r="C546" s="45"/>
      <c r="D546" s="47"/>
      <c r="E546" s="158"/>
      <c r="F546" s="45"/>
      <c r="G546" s="130"/>
      <c r="H546" s="130"/>
      <c r="I546" s="83"/>
      <c r="J546" s="45"/>
      <c r="K546" s="130"/>
      <c r="L546" s="95"/>
      <c r="M546" s="95"/>
      <c r="N546" s="95"/>
      <c r="O546" s="103"/>
      <c r="P546" s="104"/>
      <c r="Q546" s="83"/>
      <c r="R546" s="83"/>
      <c r="S546" s="83"/>
      <c r="T546" s="83"/>
      <c r="U546" s="83"/>
      <c r="V546" s="103"/>
      <c r="W546" s="103"/>
      <c r="X546" s="103"/>
      <c r="Y546" s="102"/>
      <c r="Z546" s="102"/>
      <c r="AA546" s="90"/>
      <c r="AB546" s="100"/>
      <c r="AC546" s="90"/>
      <c r="AD546" s="100"/>
      <c r="AE546" s="100"/>
      <c r="AF546" s="91"/>
      <c r="AG546" s="91"/>
      <c r="AH546" s="101"/>
      <c r="AI546" s="45"/>
      <c r="AJ546" s="45"/>
      <c r="AK546" s="45"/>
      <c r="AL546" s="45"/>
      <c r="AM546" s="45"/>
      <c r="AN546" s="83"/>
      <c r="AO546" s="160"/>
      <c r="AP546" s="160"/>
      <c r="AQ546" s="94"/>
      <c r="AR546" s="45"/>
      <c r="AS546" s="102"/>
      <c r="AT546" s="102"/>
      <c r="AU546" s="95"/>
      <c r="AV546" s="95"/>
      <c r="AW546" s="159"/>
      <c r="AX546" s="159"/>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c r="BZ546" s="156"/>
      <c r="CA546" s="156"/>
      <c r="CB546" s="156"/>
      <c r="CC546" s="156"/>
      <c r="CD546" s="156"/>
      <c r="CE546" s="156"/>
    </row>
    <row r="547" spans="1:83" ht="25.5" customHeight="1" x14ac:dyDescent="0.25">
      <c r="A547" s="45"/>
      <c r="B547" s="45"/>
      <c r="C547" s="45"/>
      <c r="D547" s="47"/>
      <c r="E547" s="158"/>
      <c r="F547" s="45"/>
      <c r="G547" s="130"/>
      <c r="H547" s="130"/>
      <c r="I547" s="83"/>
      <c r="J547" s="45"/>
      <c r="K547" s="130"/>
      <c r="L547" s="95"/>
      <c r="M547" s="95"/>
      <c r="N547" s="95"/>
      <c r="O547" s="103"/>
      <c r="P547" s="104"/>
      <c r="Q547" s="83"/>
      <c r="R547" s="83"/>
      <c r="S547" s="83"/>
      <c r="T547" s="83"/>
      <c r="U547" s="83"/>
      <c r="V547" s="103"/>
      <c r="W547" s="103"/>
      <c r="X547" s="103"/>
      <c r="Y547" s="102"/>
      <c r="Z547" s="102"/>
      <c r="AA547" s="90"/>
      <c r="AB547" s="100"/>
      <c r="AC547" s="90"/>
      <c r="AD547" s="100"/>
      <c r="AE547" s="100"/>
      <c r="AF547" s="91"/>
      <c r="AG547" s="91"/>
      <c r="AH547" s="101"/>
      <c r="AI547" s="45"/>
      <c r="AJ547" s="45"/>
      <c r="AK547" s="45"/>
      <c r="AL547" s="45"/>
      <c r="AM547" s="45"/>
      <c r="AN547" s="83"/>
      <c r="AO547" s="160"/>
      <c r="AP547" s="160"/>
      <c r="AQ547" s="94"/>
      <c r="AR547" s="45"/>
      <c r="AS547" s="102"/>
      <c r="AT547" s="102"/>
      <c r="AU547" s="95"/>
      <c r="AV547" s="95"/>
      <c r="AW547" s="159"/>
      <c r="AX547" s="159"/>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c r="BZ547" s="156"/>
      <c r="CA547" s="156"/>
      <c r="CB547" s="156"/>
      <c r="CC547" s="156"/>
      <c r="CD547" s="156"/>
      <c r="CE547" s="156"/>
    </row>
    <row r="548" spans="1:83" ht="25.5" customHeight="1" x14ac:dyDescent="0.25">
      <c r="A548" s="45"/>
      <c r="B548" s="45"/>
      <c r="C548" s="45"/>
      <c r="D548" s="47"/>
      <c r="E548" s="158"/>
      <c r="F548" s="45"/>
      <c r="G548" s="130"/>
      <c r="H548" s="130"/>
      <c r="I548" s="83"/>
      <c r="J548" s="45"/>
      <c r="K548" s="130"/>
      <c r="L548" s="95"/>
      <c r="M548" s="95"/>
      <c r="N548" s="95"/>
      <c r="O548" s="103"/>
      <c r="P548" s="104"/>
      <c r="Q548" s="83"/>
      <c r="R548" s="83"/>
      <c r="S548" s="83"/>
      <c r="T548" s="83"/>
      <c r="U548" s="83"/>
      <c r="V548" s="103"/>
      <c r="W548" s="103"/>
      <c r="X548" s="103"/>
      <c r="Y548" s="102"/>
      <c r="Z548" s="102"/>
      <c r="AA548" s="90"/>
      <c r="AB548" s="100"/>
      <c r="AC548" s="90"/>
      <c r="AD548" s="100"/>
      <c r="AE548" s="100"/>
      <c r="AF548" s="91"/>
      <c r="AG548" s="91"/>
      <c r="AH548" s="101"/>
      <c r="AI548" s="45"/>
      <c r="AJ548" s="45"/>
      <c r="AK548" s="45"/>
      <c r="AL548" s="45"/>
      <c r="AM548" s="45"/>
      <c r="AN548" s="83"/>
      <c r="AO548" s="160"/>
      <c r="AP548" s="160"/>
      <c r="AQ548" s="94"/>
      <c r="AR548" s="45"/>
      <c r="AS548" s="102"/>
      <c r="AT548" s="102"/>
      <c r="AU548" s="95"/>
      <c r="AV548" s="95"/>
      <c r="AW548" s="159"/>
      <c r="AX548" s="159"/>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c r="BZ548" s="156"/>
      <c r="CA548" s="156"/>
      <c r="CB548" s="156"/>
      <c r="CC548" s="156"/>
      <c r="CD548" s="156"/>
      <c r="CE548" s="156"/>
    </row>
    <row r="549" spans="1:83" ht="25.5" customHeight="1" x14ac:dyDescent="0.25">
      <c r="A549" s="45"/>
      <c r="B549" s="45"/>
      <c r="C549" s="45"/>
      <c r="D549" s="47"/>
      <c r="E549" s="158"/>
      <c r="F549" s="45"/>
      <c r="G549" s="130"/>
      <c r="H549" s="130"/>
      <c r="I549" s="83"/>
      <c r="J549" s="45"/>
      <c r="K549" s="130"/>
      <c r="L549" s="95"/>
      <c r="M549" s="95"/>
      <c r="N549" s="95"/>
      <c r="O549" s="103"/>
      <c r="P549" s="104"/>
      <c r="Q549" s="83"/>
      <c r="R549" s="83"/>
      <c r="S549" s="83"/>
      <c r="T549" s="83"/>
      <c r="U549" s="83"/>
      <c r="V549" s="103"/>
      <c r="W549" s="103"/>
      <c r="X549" s="103"/>
      <c r="Y549" s="102"/>
      <c r="Z549" s="102"/>
      <c r="AA549" s="90"/>
      <c r="AB549" s="100"/>
      <c r="AC549" s="90"/>
      <c r="AD549" s="100"/>
      <c r="AE549" s="100"/>
      <c r="AF549" s="91"/>
      <c r="AG549" s="91"/>
      <c r="AH549" s="101"/>
      <c r="AI549" s="45"/>
      <c r="AJ549" s="45"/>
      <c r="AK549" s="45"/>
      <c r="AL549" s="45"/>
      <c r="AM549" s="45"/>
      <c r="AN549" s="83"/>
      <c r="AO549" s="160"/>
      <c r="AP549" s="160"/>
      <c r="AQ549" s="94"/>
      <c r="AR549" s="45"/>
      <c r="AS549" s="102"/>
      <c r="AT549" s="102"/>
      <c r="AU549" s="95"/>
      <c r="AV549" s="95"/>
      <c r="AW549" s="159"/>
      <c r="AX549" s="159"/>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c r="BZ549" s="156"/>
      <c r="CA549" s="156"/>
      <c r="CB549" s="156"/>
      <c r="CC549" s="156"/>
      <c r="CD549" s="156"/>
      <c r="CE549" s="156"/>
    </row>
    <row r="550" spans="1:83" ht="25.5" customHeight="1" x14ac:dyDescent="0.25">
      <c r="A550" s="45"/>
      <c r="B550" s="45"/>
      <c r="C550" s="45"/>
      <c r="D550" s="47"/>
      <c r="E550" s="158"/>
      <c r="F550" s="45"/>
      <c r="G550" s="130"/>
      <c r="H550" s="130"/>
      <c r="I550" s="83"/>
      <c r="J550" s="45"/>
      <c r="K550" s="130"/>
      <c r="L550" s="95"/>
      <c r="M550" s="95"/>
      <c r="N550" s="95"/>
      <c r="O550" s="103"/>
      <c r="P550" s="104"/>
      <c r="Q550" s="83"/>
      <c r="R550" s="83"/>
      <c r="S550" s="83"/>
      <c r="T550" s="83"/>
      <c r="U550" s="83"/>
      <c r="V550" s="103"/>
      <c r="W550" s="103"/>
      <c r="X550" s="103"/>
      <c r="Y550" s="102"/>
      <c r="Z550" s="102"/>
      <c r="AA550" s="90"/>
      <c r="AB550" s="100"/>
      <c r="AC550" s="90"/>
      <c r="AD550" s="100"/>
      <c r="AE550" s="100"/>
      <c r="AF550" s="91"/>
      <c r="AG550" s="91"/>
      <c r="AH550" s="101"/>
      <c r="AI550" s="45"/>
      <c r="AJ550" s="45"/>
      <c r="AK550" s="45"/>
      <c r="AL550" s="45"/>
      <c r="AM550" s="45"/>
      <c r="AN550" s="83"/>
      <c r="AO550" s="160"/>
      <c r="AP550" s="160"/>
      <c r="AQ550" s="94"/>
      <c r="AR550" s="45"/>
      <c r="AS550" s="102"/>
      <c r="AT550" s="102"/>
      <c r="AU550" s="95"/>
      <c r="AV550" s="95"/>
      <c r="AW550" s="159"/>
      <c r="AX550" s="159"/>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c r="BZ550" s="156"/>
      <c r="CA550" s="156"/>
      <c r="CB550" s="156"/>
      <c r="CC550" s="156"/>
      <c r="CD550" s="156"/>
      <c r="CE550" s="156"/>
    </row>
    <row r="551" spans="1:83" ht="25.5" customHeight="1" x14ac:dyDescent="0.25">
      <c r="A551" s="45"/>
      <c r="B551" s="45"/>
      <c r="C551" s="45"/>
      <c r="D551" s="47"/>
      <c r="E551" s="158"/>
      <c r="F551" s="45"/>
      <c r="G551" s="130"/>
      <c r="H551" s="130"/>
      <c r="I551" s="83"/>
      <c r="J551" s="45"/>
      <c r="K551" s="130"/>
      <c r="L551" s="95"/>
      <c r="M551" s="95"/>
      <c r="N551" s="95"/>
      <c r="O551" s="103"/>
      <c r="P551" s="104"/>
      <c r="Q551" s="83"/>
      <c r="R551" s="83"/>
      <c r="S551" s="83"/>
      <c r="T551" s="83"/>
      <c r="U551" s="83"/>
      <c r="V551" s="103"/>
      <c r="W551" s="103"/>
      <c r="X551" s="103"/>
      <c r="Y551" s="102"/>
      <c r="Z551" s="102"/>
      <c r="AA551" s="90"/>
      <c r="AB551" s="100"/>
      <c r="AC551" s="90"/>
      <c r="AD551" s="100"/>
      <c r="AE551" s="100"/>
      <c r="AF551" s="91"/>
      <c r="AG551" s="91"/>
      <c r="AH551" s="101"/>
      <c r="AI551" s="45"/>
      <c r="AJ551" s="45"/>
      <c r="AK551" s="45"/>
      <c r="AL551" s="45"/>
      <c r="AM551" s="45"/>
      <c r="AN551" s="83"/>
      <c r="AO551" s="160"/>
      <c r="AP551" s="160"/>
      <c r="AQ551" s="94"/>
      <c r="AR551" s="45"/>
      <c r="AS551" s="102"/>
      <c r="AT551" s="102"/>
      <c r="AU551" s="95"/>
      <c r="AV551" s="95"/>
      <c r="AW551" s="159"/>
      <c r="AX551" s="159"/>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c r="BZ551" s="156"/>
      <c r="CA551" s="156"/>
      <c r="CB551" s="156"/>
      <c r="CC551" s="156"/>
      <c r="CD551" s="156"/>
      <c r="CE551" s="156"/>
    </row>
    <row r="552" spans="1:83" ht="25.5" customHeight="1" x14ac:dyDescent="0.25">
      <c r="A552" s="45"/>
      <c r="B552" s="45"/>
      <c r="C552" s="45"/>
      <c r="D552" s="47"/>
      <c r="E552" s="158"/>
      <c r="F552" s="45"/>
      <c r="G552" s="130"/>
      <c r="H552" s="130"/>
      <c r="I552" s="83"/>
      <c r="J552" s="45"/>
      <c r="K552" s="130"/>
      <c r="L552" s="95"/>
      <c r="M552" s="95"/>
      <c r="N552" s="95"/>
      <c r="O552" s="103"/>
      <c r="P552" s="104"/>
      <c r="Q552" s="83"/>
      <c r="R552" s="83"/>
      <c r="S552" s="83"/>
      <c r="T552" s="83"/>
      <c r="U552" s="83"/>
      <c r="V552" s="103"/>
      <c r="W552" s="103"/>
      <c r="X552" s="103"/>
      <c r="Y552" s="102"/>
      <c r="Z552" s="102"/>
      <c r="AA552" s="90"/>
      <c r="AB552" s="100"/>
      <c r="AC552" s="90"/>
      <c r="AD552" s="100"/>
      <c r="AE552" s="100"/>
      <c r="AF552" s="91"/>
      <c r="AG552" s="91"/>
      <c r="AH552" s="101"/>
      <c r="AI552" s="45"/>
      <c r="AJ552" s="45"/>
      <c r="AK552" s="45"/>
      <c r="AL552" s="45"/>
      <c r="AM552" s="45"/>
      <c r="AN552" s="83"/>
      <c r="AO552" s="160"/>
      <c r="AP552" s="160"/>
      <c r="AQ552" s="94"/>
      <c r="AR552" s="45"/>
      <c r="AS552" s="102"/>
      <c r="AT552" s="102"/>
      <c r="AU552" s="95"/>
      <c r="AV552" s="95"/>
      <c r="AW552" s="159"/>
      <c r="AX552" s="159"/>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c r="BZ552" s="156"/>
      <c r="CA552" s="156"/>
      <c r="CB552" s="156"/>
      <c r="CC552" s="156"/>
      <c r="CD552" s="156"/>
      <c r="CE552" s="156"/>
    </row>
    <row r="553" spans="1:83" ht="25.5" customHeight="1" x14ac:dyDescent="0.25">
      <c r="A553" s="45"/>
      <c r="B553" s="45"/>
      <c r="C553" s="45"/>
      <c r="D553" s="47"/>
      <c r="E553" s="158"/>
      <c r="F553" s="45"/>
      <c r="G553" s="130"/>
      <c r="H553" s="130"/>
      <c r="I553" s="83"/>
      <c r="J553" s="45"/>
      <c r="K553" s="130"/>
      <c r="L553" s="95"/>
      <c r="M553" s="95"/>
      <c r="N553" s="95"/>
      <c r="O553" s="103"/>
      <c r="P553" s="104"/>
      <c r="Q553" s="83"/>
      <c r="R553" s="83"/>
      <c r="S553" s="83"/>
      <c r="T553" s="83"/>
      <c r="U553" s="83"/>
      <c r="V553" s="103"/>
      <c r="W553" s="103"/>
      <c r="X553" s="103"/>
      <c r="Y553" s="102"/>
      <c r="Z553" s="102"/>
      <c r="AA553" s="90"/>
      <c r="AB553" s="100"/>
      <c r="AC553" s="90"/>
      <c r="AD553" s="100"/>
      <c r="AE553" s="100"/>
      <c r="AF553" s="91"/>
      <c r="AG553" s="91"/>
      <c r="AH553" s="101"/>
      <c r="AI553" s="45"/>
      <c r="AJ553" s="45"/>
      <c r="AK553" s="45"/>
      <c r="AL553" s="45"/>
      <c r="AM553" s="45"/>
      <c r="AN553" s="83"/>
      <c r="AO553" s="160"/>
      <c r="AP553" s="160"/>
      <c r="AQ553" s="94"/>
      <c r="AR553" s="45"/>
      <c r="AS553" s="102"/>
      <c r="AT553" s="102"/>
      <c r="AU553" s="95"/>
      <c r="AV553" s="95"/>
      <c r="AW553" s="159"/>
      <c r="AX553" s="159"/>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c r="BZ553" s="156"/>
      <c r="CA553" s="156"/>
      <c r="CB553" s="156"/>
      <c r="CC553" s="156"/>
      <c r="CD553" s="156"/>
      <c r="CE553" s="156"/>
    </row>
    <row r="554" spans="1:83" ht="25.5" customHeight="1" x14ac:dyDescent="0.25">
      <c r="A554" s="45"/>
      <c r="B554" s="45"/>
      <c r="C554" s="45"/>
      <c r="D554" s="47"/>
      <c r="E554" s="158"/>
      <c r="F554" s="45"/>
      <c r="G554" s="130"/>
      <c r="H554" s="130"/>
      <c r="I554" s="83"/>
      <c r="J554" s="45"/>
      <c r="K554" s="130"/>
      <c r="L554" s="95"/>
      <c r="M554" s="95"/>
      <c r="N554" s="95"/>
      <c r="O554" s="103"/>
      <c r="P554" s="104"/>
      <c r="Q554" s="83"/>
      <c r="R554" s="83"/>
      <c r="S554" s="83"/>
      <c r="T554" s="83"/>
      <c r="U554" s="83"/>
      <c r="V554" s="103"/>
      <c r="W554" s="103"/>
      <c r="X554" s="103"/>
      <c r="Y554" s="102"/>
      <c r="Z554" s="102"/>
      <c r="AA554" s="90"/>
      <c r="AB554" s="100"/>
      <c r="AC554" s="90"/>
      <c r="AD554" s="100"/>
      <c r="AE554" s="100"/>
      <c r="AF554" s="91"/>
      <c r="AG554" s="91"/>
      <c r="AH554" s="101"/>
      <c r="AI554" s="45"/>
      <c r="AJ554" s="45"/>
      <c r="AK554" s="45"/>
      <c r="AL554" s="45"/>
      <c r="AM554" s="45"/>
      <c r="AN554" s="83"/>
      <c r="AO554" s="160"/>
      <c r="AP554" s="160"/>
      <c r="AQ554" s="94"/>
      <c r="AR554" s="45"/>
      <c r="AS554" s="102"/>
      <c r="AT554" s="102"/>
      <c r="AU554" s="95"/>
      <c r="AV554" s="95"/>
      <c r="AW554" s="159"/>
      <c r="AX554" s="159"/>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c r="BZ554" s="156"/>
      <c r="CA554" s="156"/>
      <c r="CB554" s="156"/>
      <c r="CC554" s="156"/>
      <c r="CD554" s="156"/>
      <c r="CE554" s="156"/>
    </row>
    <row r="555" spans="1:83" ht="25.5" customHeight="1" x14ac:dyDescent="0.25">
      <c r="A555" s="45"/>
      <c r="B555" s="45"/>
      <c r="C555" s="45"/>
      <c r="D555" s="47"/>
      <c r="E555" s="158"/>
      <c r="F555" s="45"/>
      <c r="G555" s="130"/>
      <c r="H555" s="130"/>
      <c r="I555" s="83"/>
      <c r="J555" s="45"/>
      <c r="K555" s="130"/>
      <c r="L555" s="95"/>
      <c r="M555" s="95"/>
      <c r="N555" s="95"/>
      <c r="O555" s="103"/>
      <c r="P555" s="104"/>
      <c r="Q555" s="83"/>
      <c r="R555" s="83"/>
      <c r="S555" s="83"/>
      <c r="T555" s="83"/>
      <c r="U555" s="83"/>
      <c r="V555" s="103"/>
      <c r="W555" s="103"/>
      <c r="X555" s="103"/>
      <c r="Y555" s="102"/>
      <c r="Z555" s="102"/>
      <c r="AA555" s="90"/>
      <c r="AB555" s="100"/>
      <c r="AC555" s="90"/>
      <c r="AD555" s="100"/>
      <c r="AE555" s="100"/>
      <c r="AF555" s="91"/>
      <c r="AG555" s="91"/>
      <c r="AH555" s="101"/>
      <c r="AI555" s="45"/>
      <c r="AJ555" s="45"/>
      <c r="AK555" s="45"/>
      <c r="AL555" s="45"/>
      <c r="AM555" s="45"/>
      <c r="AN555" s="83"/>
      <c r="AO555" s="160"/>
      <c r="AP555" s="160"/>
      <c r="AQ555" s="94"/>
      <c r="AR555" s="45"/>
      <c r="AS555" s="102"/>
      <c r="AT555" s="102"/>
      <c r="AU555" s="95"/>
      <c r="AV555" s="95"/>
      <c r="AW555" s="159"/>
      <c r="AX555" s="159"/>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c r="BZ555" s="156"/>
      <c r="CA555" s="156"/>
      <c r="CB555" s="156"/>
      <c r="CC555" s="156"/>
      <c r="CD555" s="156"/>
      <c r="CE555" s="156"/>
    </row>
    <row r="556" spans="1:83" ht="25.5" customHeight="1" x14ac:dyDescent="0.25">
      <c r="A556" s="45"/>
      <c r="B556" s="45"/>
      <c r="C556" s="45"/>
      <c r="D556" s="47"/>
      <c r="E556" s="158"/>
      <c r="F556" s="45"/>
      <c r="G556" s="130"/>
      <c r="H556" s="130"/>
      <c r="I556" s="83"/>
      <c r="J556" s="45"/>
      <c r="K556" s="130"/>
      <c r="L556" s="95"/>
      <c r="M556" s="95"/>
      <c r="N556" s="95"/>
      <c r="O556" s="103"/>
      <c r="P556" s="104"/>
      <c r="Q556" s="83"/>
      <c r="R556" s="83"/>
      <c r="S556" s="83"/>
      <c r="T556" s="83"/>
      <c r="U556" s="83"/>
      <c r="V556" s="103"/>
      <c r="W556" s="103"/>
      <c r="X556" s="103"/>
      <c r="Y556" s="102"/>
      <c r="Z556" s="102"/>
      <c r="AA556" s="90"/>
      <c r="AB556" s="100"/>
      <c r="AC556" s="90"/>
      <c r="AD556" s="100"/>
      <c r="AE556" s="100"/>
      <c r="AF556" s="91"/>
      <c r="AG556" s="91"/>
      <c r="AH556" s="101"/>
      <c r="AI556" s="45"/>
      <c r="AJ556" s="45"/>
      <c r="AK556" s="45"/>
      <c r="AL556" s="45"/>
      <c r="AM556" s="45"/>
      <c r="AN556" s="83"/>
      <c r="AO556" s="160"/>
      <c r="AP556" s="160"/>
      <c r="AQ556" s="94"/>
      <c r="AR556" s="45"/>
      <c r="AS556" s="102"/>
      <c r="AT556" s="102"/>
      <c r="AU556" s="95"/>
      <c r="AV556" s="95"/>
      <c r="AW556" s="159"/>
      <c r="AX556" s="159"/>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c r="BZ556" s="156"/>
      <c r="CA556" s="156"/>
      <c r="CB556" s="156"/>
      <c r="CC556" s="156"/>
      <c r="CD556" s="156"/>
      <c r="CE556" s="156"/>
    </row>
    <row r="557" spans="1:83" ht="25.5" customHeight="1" x14ac:dyDescent="0.25">
      <c r="A557" s="45"/>
      <c r="B557" s="45"/>
      <c r="C557" s="45"/>
      <c r="D557" s="47"/>
      <c r="E557" s="158"/>
      <c r="F557" s="45"/>
      <c r="G557" s="130"/>
      <c r="H557" s="130"/>
      <c r="I557" s="83"/>
      <c r="J557" s="45"/>
      <c r="K557" s="130"/>
      <c r="L557" s="95"/>
      <c r="M557" s="95"/>
      <c r="N557" s="95"/>
      <c r="O557" s="103"/>
      <c r="P557" s="104"/>
      <c r="Q557" s="83"/>
      <c r="R557" s="83"/>
      <c r="S557" s="83"/>
      <c r="T557" s="83"/>
      <c r="U557" s="83"/>
      <c r="V557" s="103"/>
      <c r="W557" s="103"/>
      <c r="X557" s="103"/>
      <c r="Y557" s="102"/>
      <c r="Z557" s="102"/>
      <c r="AA557" s="90"/>
      <c r="AB557" s="100"/>
      <c r="AC557" s="90"/>
      <c r="AD557" s="100"/>
      <c r="AE557" s="100"/>
      <c r="AF557" s="91"/>
      <c r="AG557" s="91"/>
      <c r="AH557" s="101"/>
      <c r="AI557" s="45"/>
      <c r="AJ557" s="45"/>
      <c r="AK557" s="45"/>
      <c r="AL557" s="45"/>
      <c r="AM557" s="45"/>
      <c r="AN557" s="83"/>
      <c r="AO557" s="160"/>
      <c r="AP557" s="160"/>
      <c r="AQ557" s="94"/>
      <c r="AR557" s="45"/>
      <c r="AS557" s="102"/>
      <c r="AT557" s="102"/>
      <c r="AU557" s="95"/>
      <c r="AV557" s="95"/>
      <c r="AW557" s="159"/>
      <c r="AX557" s="159"/>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c r="BX557" s="156"/>
      <c r="BY557" s="156"/>
      <c r="BZ557" s="156"/>
      <c r="CA557" s="156"/>
      <c r="CB557" s="156"/>
      <c r="CC557" s="156"/>
      <c r="CD557" s="156"/>
      <c r="CE557" s="156"/>
    </row>
    <row r="558" spans="1:83" ht="25.5" customHeight="1" x14ac:dyDescent="0.25">
      <c r="A558" s="45"/>
      <c r="B558" s="45"/>
      <c r="C558" s="45"/>
      <c r="D558" s="47"/>
      <c r="E558" s="158"/>
      <c r="F558" s="45"/>
      <c r="G558" s="130"/>
      <c r="H558" s="130"/>
      <c r="I558" s="83"/>
      <c r="J558" s="45"/>
      <c r="K558" s="130"/>
      <c r="L558" s="95"/>
      <c r="M558" s="95"/>
      <c r="N558" s="95"/>
      <c r="O558" s="103"/>
      <c r="P558" s="104"/>
      <c r="Q558" s="83"/>
      <c r="R558" s="83"/>
      <c r="S558" s="83"/>
      <c r="T558" s="83"/>
      <c r="U558" s="83"/>
      <c r="V558" s="103"/>
      <c r="W558" s="103"/>
      <c r="X558" s="103"/>
      <c r="Y558" s="102"/>
      <c r="Z558" s="102"/>
      <c r="AA558" s="90"/>
      <c r="AB558" s="100"/>
      <c r="AC558" s="90"/>
      <c r="AD558" s="100"/>
      <c r="AE558" s="100"/>
      <c r="AF558" s="91"/>
      <c r="AG558" s="91"/>
      <c r="AH558" s="101"/>
      <c r="AI558" s="45"/>
      <c r="AJ558" s="45"/>
      <c r="AK558" s="45"/>
      <c r="AL558" s="45"/>
      <c r="AM558" s="45"/>
      <c r="AN558" s="83"/>
      <c r="AO558" s="160"/>
      <c r="AP558" s="160"/>
      <c r="AQ558" s="94"/>
      <c r="AR558" s="45"/>
      <c r="AS558" s="102"/>
      <c r="AT558" s="102"/>
      <c r="AU558" s="95"/>
      <c r="AV558" s="95"/>
      <c r="AW558" s="159"/>
      <c r="AX558" s="159"/>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c r="BZ558" s="156"/>
      <c r="CA558" s="156"/>
      <c r="CB558" s="156"/>
      <c r="CC558" s="156"/>
      <c r="CD558" s="156"/>
      <c r="CE558" s="156"/>
    </row>
    <row r="559" spans="1:83" ht="25.5" customHeight="1" x14ac:dyDescent="0.25">
      <c r="A559" s="45"/>
      <c r="B559" s="45"/>
      <c r="C559" s="45"/>
      <c r="D559" s="47"/>
      <c r="E559" s="158"/>
      <c r="F559" s="45"/>
      <c r="G559" s="130"/>
      <c r="H559" s="130"/>
      <c r="I559" s="83"/>
      <c r="J559" s="45"/>
      <c r="K559" s="130"/>
      <c r="L559" s="95"/>
      <c r="M559" s="95"/>
      <c r="N559" s="95"/>
      <c r="O559" s="103"/>
      <c r="P559" s="104"/>
      <c r="Q559" s="83"/>
      <c r="R559" s="83"/>
      <c r="S559" s="83"/>
      <c r="T559" s="83"/>
      <c r="U559" s="83"/>
      <c r="V559" s="103"/>
      <c r="W559" s="103"/>
      <c r="X559" s="103"/>
      <c r="Y559" s="102"/>
      <c r="Z559" s="102"/>
      <c r="AA559" s="90"/>
      <c r="AB559" s="100"/>
      <c r="AC559" s="90"/>
      <c r="AD559" s="100"/>
      <c r="AE559" s="100"/>
      <c r="AF559" s="91"/>
      <c r="AG559" s="91"/>
      <c r="AH559" s="101"/>
      <c r="AI559" s="45"/>
      <c r="AJ559" s="45"/>
      <c r="AK559" s="45"/>
      <c r="AL559" s="45"/>
      <c r="AM559" s="45"/>
      <c r="AN559" s="83"/>
      <c r="AO559" s="160"/>
      <c r="AP559" s="160"/>
      <c r="AQ559" s="94"/>
      <c r="AR559" s="45"/>
      <c r="AS559" s="102"/>
      <c r="AT559" s="102"/>
      <c r="AU559" s="95"/>
      <c r="AV559" s="95"/>
      <c r="AW559" s="159"/>
      <c r="AX559" s="159"/>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c r="BZ559" s="156"/>
      <c r="CA559" s="156"/>
      <c r="CB559" s="156"/>
      <c r="CC559" s="156"/>
      <c r="CD559" s="156"/>
      <c r="CE559" s="156"/>
    </row>
    <row r="560" spans="1:83" ht="25.5" customHeight="1" x14ac:dyDescent="0.25">
      <c r="A560" s="45"/>
      <c r="B560" s="45"/>
      <c r="C560" s="45"/>
      <c r="D560" s="47"/>
      <c r="E560" s="158"/>
      <c r="F560" s="45"/>
      <c r="G560" s="130"/>
      <c r="H560" s="130"/>
      <c r="I560" s="83"/>
      <c r="J560" s="45"/>
      <c r="K560" s="130"/>
      <c r="L560" s="95"/>
      <c r="M560" s="95"/>
      <c r="N560" s="95"/>
      <c r="O560" s="103"/>
      <c r="P560" s="104"/>
      <c r="Q560" s="83"/>
      <c r="R560" s="83"/>
      <c r="S560" s="83"/>
      <c r="T560" s="83"/>
      <c r="U560" s="83"/>
      <c r="V560" s="103"/>
      <c r="W560" s="103"/>
      <c r="X560" s="103"/>
      <c r="Y560" s="102"/>
      <c r="Z560" s="102"/>
      <c r="AA560" s="90"/>
      <c r="AB560" s="100"/>
      <c r="AC560" s="90"/>
      <c r="AD560" s="100"/>
      <c r="AE560" s="100"/>
      <c r="AF560" s="91"/>
      <c r="AG560" s="91"/>
      <c r="AH560" s="101"/>
      <c r="AI560" s="45"/>
      <c r="AJ560" s="45"/>
      <c r="AK560" s="45"/>
      <c r="AL560" s="45"/>
      <c r="AM560" s="45"/>
      <c r="AN560" s="83"/>
      <c r="AO560" s="160"/>
      <c r="AP560" s="160"/>
      <c r="AQ560" s="94"/>
      <c r="AR560" s="45"/>
      <c r="AS560" s="102"/>
      <c r="AT560" s="102"/>
      <c r="AU560" s="95"/>
      <c r="AV560" s="95"/>
      <c r="AW560" s="159"/>
      <c r="AX560" s="159"/>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c r="BZ560" s="156"/>
      <c r="CA560" s="156"/>
      <c r="CB560" s="156"/>
      <c r="CC560" s="156"/>
      <c r="CD560" s="156"/>
      <c r="CE560" s="156"/>
    </row>
    <row r="561" spans="1:83" ht="25.5" customHeight="1" x14ac:dyDescent="0.25">
      <c r="A561" s="45"/>
      <c r="B561" s="45"/>
      <c r="C561" s="45"/>
      <c r="D561" s="47"/>
      <c r="E561" s="158"/>
      <c r="F561" s="45"/>
      <c r="G561" s="130"/>
      <c r="H561" s="130"/>
      <c r="I561" s="83"/>
      <c r="J561" s="45"/>
      <c r="K561" s="130"/>
      <c r="L561" s="95"/>
      <c r="M561" s="95"/>
      <c r="N561" s="95"/>
      <c r="O561" s="103"/>
      <c r="P561" s="104"/>
      <c r="Q561" s="83"/>
      <c r="R561" s="83"/>
      <c r="S561" s="83"/>
      <c r="T561" s="83"/>
      <c r="U561" s="83"/>
      <c r="V561" s="103"/>
      <c r="W561" s="103"/>
      <c r="X561" s="103"/>
      <c r="Y561" s="102"/>
      <c r="Z561" s="102"/>
      <c r="AA561" s="90"/>
      <c r="AB561" s="100"/>
      <c r="AC561" s="90"/>
      <c r="AD561" s="100"/>
      <c r="AE561" s="100"/>
      <c r="AF561" s="91"/>
      <c r="AG561" s="91"/>
      <c r="AH561" s="101"/>
      <c r="AI561" s="45"/>
      <c r="AJ561" s="45"/>
      <c r="AK561" s="45"/>
      <c r="AL561" s="45"/>
      <c r="AM561" s="45"/>
      <c r="AN561" s="83"/>
      <c r="AO561" s="160"/>
      <c r="AP561" s="160"/>
      <c r="AQ561" s="94"/>
      <c r="AR561" s="45"/>
      <c r="AS561" s="102"/>
      <c r="AT561" s="102"/>
      <c r="AU561" s="95"/>
      <c r="AV561" s="95"/>
      <c r="AW561" s="159"/>
      <c r="AX561" s="159"/>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c r="CD561" s="156"/>
      <c r="CE561" s="156"/>
    </row>
    <row r="562" spans="1:83" ht="25.5" customHeight="1" x14ac:dyDescent="0.25">
      <c r="A562" s="45"/>
      <c r="B562" s="45"/>
      <c r="C562" s="45"/>
      <c r="D562" s="47"/>
      <c r="E562" s="158"/>
      <c r="F562" s="45"/>
      <c r="G562" s="130"/>
      <c r="H562" s="130"/>
      <c r="I562" s="83"/>
      <c r="J562" s="45"/>
      <c r="K562" s="130"/>
      <c r="L562" s="95"/>
      <c r="M562" s="95"/>
      <c r="N562" s="95"/>
      <c r="O562" s="103"/>
      <c r="P562" s="104"/>
      <c r="Q562" s="83"/>
      <c r="R562" s="83"/>
      <c r="S562" s="83"/>
      <c r="T562" s="83"/>
      <c r="U562" s="83"/>
      <c r="V562" s="103"/>
      <c r="W562" s="103"/>
      <c r="X562" s="103"/>
      <c r="Y562" s="102"/>
      <c r="Z562" s="102"/>
      <c r="AA562" s="90"/>
      <c r="AB562" s="100"/>
      <c r="AC562" s="90"/>
      <c r="AD562" s="100"/>
      <c r="AE562" s="100"/>
      <c r="AF562" s="91"/>
      <c r="AG562" s="91"/>
      <c r="AH562" s="101"/>
      <c r="AI562" s="45"/>
      <c r="AJ562" s="45"/>
      <c r="AK562" s="45"/>
      <c r="AL562" s="45"/>
      <c r="AM562" s="45"/>
      <c r="AN562" s="83"/>
      <c r="AO562" s="160"/>
      <c r="AP562" s="160"/>
      <c r="AQ562" s="94"/>
      <c r="AR562" s="45"/>
      <c r="AS562" s="102"/>
      <c r="AT562" s="102"/>
      <c r="AU562" s="95"/>
      <c r="AV562" s="95"/>
      <c r="AW562" s="159"/>
      <c r="AX562" s="159"/>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c r="BZ562" s="156"/>
      <c r="CA562" s="156"/>
      <c r="CB562" s="156"/>
      <c r="CC562" s="156"/>
      <c r="CD562" s="156"/>
      <c r="CE562" s="156"/>
    </row>
    <row r="563" spans="1:83" ht="25.5" customHeight="1" x14ac:dyDescent="0.25">
      <c r="A563" s="45"/>
      <c r="B563" s="45"/>
      <c r="C563" s="45"/>
      <c r="D563" s="47"/>
      <c r="E563" s="158"/>
      <c r="F563" s="45"/>
      <c r="G563" s="130"/>
      <c r="H563" s="130"/>
      <c r="I563" s="83"/>
      <c r="J563" s="45"/>
      <c r="K563" s="130"/>
      <c r="L563" s="95"/>
      <c r="M563" s="95"/>
      <c r="N563" s="95"/>
      <c r="O563" s="103"/>
      <c r="P563" s="104"/>
      <c r="Q563" s="83"/>
      <c r="R563" s="83"/>
      <c r="S563" s="83"/>
      <c r="T563" s="83"/>
      <c r="U563" s="83"/>
      <c r="V563" s="103"/>
      <c r="W563" s="103"/>
      <c r="X563" s="103"/>
      <c r="Y563" s="102"/>
      <c r="Z563" s="102"/>
      <c r="AA563" s="90"/>
      <c r="AB563" s="100"/>
      <c r="AC563" s="90"/>
      <c r="AD563" s="100"/>
      <c r="AE563" s="100"/>
      <c r="AF563" s="91"/>
      <c r="AG563" s="91"/>
      <c r="AH563" s="101"/>
      <c r="AI563" s="45"/>
      <c r="AJ563" s="45"/>
      <c r="AK563" s="45"/>
      <c r="AL563" s="45"/>
      <c r="AM563" s="45"/>
      <c r="AN563" s="83"/>
      <c r="AO563" s="160"/>
      <c r="AP563" s="160"/>
      <c r="AQ563" s="94"/>
      <c r="AR563" s="45"/>
      <c r="AS563" s="102"/>
      <c r="AT563" s="102"/>
      <c r="AU563" s="95"/>
      <c r="AV563" s="95"/>
      <c r="AW563" s="159"/>
      <c r="AX563" s="159"/>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c r="BZ563" s="156"/>
      <c r="CA563" s="156"/>
      <c r="CB563" s="156"/>
      <c r="CC563" s="156"/>
      <c r="CD563" s="156"/>
      <c r="CE563" s="156"/>
    </row>
    <row r="564" spans="1:83" ht="25.5" customHeight="1" x14ac:dyDescent="0.25">
      <c r="A564" s="45"/>
      <c r="B564" s="45"/>
      <c r="C564" s="45"/>
      <c r="D564" s="47"/>
      <c r="E564" s="158"/>
      <c r="F564" s="45"/>
      <c r="G564" s="130"/>
      <c r="H564" s="130"/>
      <c r="I564" s="83"/>
      <c r="J564" s="45"/>
      <c r="K564" s="130"/>
      <c r="L564" s="95"/>
      <c r="M564" s="95"/>
      <c r="N564" s="95"/>
      <c r="O564" s="103"/>
      <c r="P564" s="104"/>
      <c r="Q564" s="83"/>
      <c r="R564" s="83"/>
      <c r="S564" s="83"/>
      <c r="T564" s="83"/>
      <c r="U564" s="83"/>
      <c r="V564" s="103"/>
      <c r="W564" s="103"/>
      <c r="X564" s="103"/>
      <c r="Y564" s="102"/>
      <c r="Z564" s="102"/>
      <c r="AA564" s="90"/>
      <c r="AB564" s="100"/>
      <c r="AC564" s="90"/>
      <c r="AD564" s="100"/>
      <c r="AE564" s="100"/>
      <c r="AF564" s="91"/>
      <c r="AG564" s="91"/>
      <c r="AH564" s="101"/>
      <c r="AI564" s="45"/>
      <c r="AJ564" s="45"/>
      <c r="AK564" s="45"/>
      <c r="AL564" s="45"/>
      <c r="AM564" s="45"/>
      <c r="AN564" s="83"/>
      <c r="AO564" s="160"/>
      <c r="AP564" s="160"/>
      <c r="AQ564" s="94"/>
      <c r="AR564" s="45"/>
      <c r="AS564" s="102"/>
      <c r="AT564" s="102"/>
      <c r="AU564" s="95"/>
      <c r="AV564" s="95"/>
      <c r="AW564" s="159"/>
      <c r="AX564" s="159"/>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c r="BZ564" s="156"/>
      <c r="CA564" s="156"/>
      <c r="CB564" s="156"/>
      <c r="CC564" s="156"/>
      <c r="CD564" s="156"/>
      <c r="CE564" s="156"/>
    </row>
    <row r="565" spans="1:83" ht="25.5" customHeight="1" x14ac:dyDescent="0.25">
      <c r="A565" s="45"/>
      <c r="B565" s="45"/>
      <c r="C565" s="45"/>
      <c r="D565" s="47"/>
      <c r="E565" s="158"/>
      <c r="F565" s="45"/>
      <c r="G565" s="130"/>
      <c r="H565" s="130"/>
      <c r="I565" s="83"/>
      <c r="J565" s="45"/>
      <c r="K565" s="130"/>
      <c r="L565" s="95"/>
      <c r="M565" s="95"/>
      <c r="N565" s="95"/>
      <c r="O565" s="103"/>
      <c r="P565" s="104"/>
      <c r="Q565" s="83"/>
      <c r="R565" s="83"/>
      <c r="S565" s="83"/>
      <c r="T565" s="83"/>
      <c r="U565" s="83"/>
      <c r="V565" s="103"/>
      <c r="W565" s="103"/>
      <c r="X565" s="103"/>
      <c r="Y565" s="102"/>
      <c r="Z565" s="102"/>
      <c r="AA565" s="90"/>
      <c r="AB565" s="100"/>
      <c r="AC565" s="90"/>
      <c r="AD565" s="100"/>
      <c r="AE565" s="100"/>
      <c r="AF565" s="91"/>
      <c r="AG565" s="91"/>
      <c r="AH565" s="101"/>
      <c r="AI565" s="45"/>
      <c r="AJ565" s="45"/>
      <c r="AK565" s="45"/>
      <c r="AL565" s="45"/>
      <c r="AM565" s="45"/>
      <c r="AN565" s="83"/>
      <c r="AO565" s="160"/>
      <c r="AP565" s="160"/>
      <c r="AQ565" s="94"/>
      <c r="AR565" s="45"/>
      <c r="AS565" s="102"/>
      <c r="AT565" s="102"/>
      <c r="AU565" s="95"/>
      <c r="AV565" s="95"/>
      <c r="AW565" s="159"/>
      <c r="AX565" s="159"/>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c r="BZ565" s="156"/>
      <c r="CA565" s="156"/>
      <c r="CB565" s="156"/>
      <c r="CC565" s="156"/>
      <c r="CD565" s="156"/>
      <c r="CE565" s="156"/>
    </row>
    <row r="566" spans="1:83" ht="25.5" customHeight="1" x14ac:dyDescent="0.25">
      <c r="A566" s="45"/>
      <c r="B566" s="45"/>
      <c r="C566" s="45"/>
      <c r="D566" s="47"/>
      <c r="E566" s="158"/>
      <c r="F566" s="45"/>
      <c r="G566" s="130"/>
      <c r="H566" s="130"/>
      <c r="I566" s="83"/>
      <c r="J566" s="45"/>
      <c r="K566" s="130"/>
      <c r="L566" s="95"/>
      <c r="M566" s="95"/>
      <c r="N566" s="95"/>
      <c r="O566" s="103"/>
      <c r="P566" s="104"/>
      <c r="Q566" s="83"/>
      <c r="R566" s="83"/>
      <c r="S566" s="83"/>
      <c r="T566" s="83"/>
      <c r="U566" s="83"/>
      <c r="V566" s="103"/>
      <c r="W566" s="103"/>
      <c r="X566" s="103"/>
      <c r="Y566" s="102"/>
      <c r="Z566" s="102"/>
      <c r="AA566" s="90"/>
      <c r="AB566" s="100"/>
      <c r="AC566" s="90"/>
      <c r="AD566" s="100"/>
      <c r="AE566" s="100"/>
      <c r="AF566" s="91"/>
      <c r="AG566" s="91"/>
      <c r="AH566" s="101"/>
      <c r="AI566" s="45"/>
      <c r="AJ566" s="45"/>
      <c r="AK566" s="45"/>
      <c r="AL566" s="45"/>
      <c r="AM566" s="45"/>
      <c r="AN566" s="83"/>
      <c r="AO566" s="160"/>
      <c r="AP566" s="160"/>
      <c r="AQ566" s="94"/>
      <c r="AR566" s="45"/>
      <c r="AS566" s="102"/>
      <c r="AT566" s="102"/>
      <c r="AU566" s="95"/>
      <c r="AV566" s="95"/>
      <c r="AW566" s="159"/>
      <c r="AX566" s="159"/>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c r="BZ566" s="156"/>
      <c r="CA566" s="156"/>
      <c r="CB566" s="156"/>
      <c r="CC566" s="156"/>
      <c r="CD566" s="156"/>
      <c r="CE566" s="156"/>
    </row>
    <row r="567" spans="1:83" ht="25.5" customHeight="1" x14ac:dyDescent="0.25">
      <c r="A567" s="45"/>
      <c r="B567" s="45"/>
      <c r="C567" s="45"/>
      <c r="D567" s="47"/>
      <c r="E567" s="158"/>
      <c r="F567" s="45"/>
      <c r="G567" s="130"/>
      <c r="H567" s="130"/>
      <c r="I567" s="83"/>
      <c r="J567" s="45"/>
      <c r="K567" s="130"/>
      <c r="L567" s="95"/>
      <c r="M567" s="95"/>
      <c r="N567" s="95"/>
      <c r="O567" s="103"/>
      <c r="P567" s="104"/>
      <c r="Q567" s="83"/>
      <c r="R567" s="83"/>
      <c r="S567" s="83"/>
      <c r="T567" s="83"/>
      <c r="U567" s="83"/>
      <c r="V567" s="103"/>
      <c r="W567" s="103"/>
      <c r="X567" s="103"/>
      <c r="Y567" s="102"/>
      <c r="Z567" s="102"/>
      <c r="AA567" s="90"/>
      <c r="AB567" s="100"/>
      <c r="AC567" s="90"/>
      <c r="AD567" s="100"/>
      <c r="AE567" s="100"/>
      <c r="AF567" s="91"/>
      <c r="AG567" s="91"/>
      <c r="AH567" s="101"/>
      <c r="AI567" s="45"/>
      <c r="AJ567" s="45"/>
      <c r="AK567" s="45"/>
      <c r="AL567" s="45"/>
      <c r="AM567" s="45"/>
      <c r="AN567" s="83"/>
      <c r="AO567" s="160"/>
      <c r="AP567" s="160"/>
      <c r="AQ567" s="94"/>
      <c r="AR567" s="45"/>
      <c r="AS567" s="102"/>
      <c r="AT567" s="102"/>
      <c r="AU567" s="95"/>
      <c r="AV567" s="95"/>
      <c r="AW567" s="159"/>
      <c r="AX567" s="159"/>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c r="BZ567" s="156"/>
      <c r="CA567" s="156"/>
      <c r="CB567" s="156"/>
      <c r="CC567" s="156"/>
      <c r="CD567" s="156"/>
      <c r="CE567" s="156"/>
    </row>
    <row r="568" spans="1:83" ht="25.5" customHeight="1" x14ac:dyDescent="0.25">
      <c r="A568" s="45"/>
      <c r="B568" s="45"/>
      <c r="C568" s="45"/>
      <c r="D568" s="47"/>
      <c r="E568" s="158"/>
      <c r="F568" s="45"/>
      <c r="G568" s="130"/>
      <c r="H568" s="130"/>
      <c r="I568" s="83"/>
      <c r="J568" s="45"/>
      <c r="K568" s="130"/>
      <c r="L568" s="95"/>
      <c r="M568" s="95"/>
      <c r="N568" s="95"/>
      <c r="O568" s="103"/>
      <c r="P568" s="104"/>
      <c r="Q568" s="83"/>
      <c r="R568" s="83"/>
      <c r="S568" s="83"/>
      <c r="T568" s="83"/>
      <c r="U568" s="83"/>
      <c r="V568" s="103"/>
      <c r="W568" s="103"/>
      <c r="X568" s="103"/>
      <c r="Y568" s="102"/>
      <c r="Z568" s="102"/>
      <c r="AA568" s="90"/>
      <c r="AB568" s="100"/>
      <c r="AC568" s="90"/>
      <c r="AD568" s="100"/>
      <c r="AE568" s="100"/>
      <c r="AF568" s="91"/>
      <c r="AG568" s="91"/>
      <c r="AH568" s="101"/>
      <c r="AI568" s="45"/>
      <c r="AJ568" s="45"/>
      <c r="AK568" s="45"/>
      <c r="AL568" s="45"/>
      <c r="AM568" s="45"/>
      <c r="AN568" s="83"/>
      <c r="AO568" s="160"/>
      <c r="AP568" s="160"/>
      <c r="AQ568" s="94"/>
      <c r="AR568" s="45"/>
      <c r="AS568" s="102"/>
      <c r="AT568" s="102"/>
      <c r="AU568" s="95"/>
      <c r="AV568" s="95"/>
      <c r="AW568" s="159"/>
      <c r="AX568" s="159"/>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c r="BZ568" s="156"/>
      <c r="CA568" s="156"/>
      <c r="CB568" s="156"/>
      <c r="CC568" s="156"/>
      <c r="CD568" s="156"/>
      <c r="CE568" s="156"/>
    </row>
    <row r="569" spans="1:83" ht="25.5" customHeight="1" x14ac:dyDescent="0.25">
      <c r="A569" s="45"/>
      <c r="B569" s="45"/>
      <c r="C569" s="45"/>
      <c r="D569" s="47"/>
      <c r="E569" s="158"/>
      <c r="F569" s="45"/>
      <c r="G569" s="130"/>
      <c r="H569" s="130"/>
      <c r="I569" s="83"/>
      <c r="J569" s="45"/>
      <c r="K569" s="130"/>
      <c r="L569" s="95"/>
      <c r="M569" s="95"/>
      <c r="N569" s="95"/>
      <c r="O569" s="103"/>
      <c r="P569" s="104"/>
      <c r="Q569" s="83"/>
      <c r="R569" s="83"/>
      <c r="S569" s="83"/>
      <c r="T569" s="83"/>
      <c r="U569" s="83"/>
      <c r="V569" s="103"/>
      <c r="W569" s="103"/>
      <c r="X569" s="103"/>
      <c r="Y569" s="102"/>
      <c r="Z569" s="102"/>
      <c r="AA569" s="90"/>
      <c r="AB569" s="100"/>
      <c r="AC569" s="90"/>
      <c r="AD569" s="100"/>
      <c r="AE569" s="100"/>
      <c r="AF569" s="91"/>
      <c r="AG569" s="91"/>
      <c r="AH569" s="101"/>
      <c r="AI569" s="45"/>
      <c r="AJ569" s="45"/>
      <c r="AK569" s="45"/>
      <c r="AL569" s="45"/>
      <c r="AM569" s="45"/>
      <c r="AN569" s="83"/>
      <c r="AO569" s="160"/>
      <c r="AP569" s="160"/>
      <c r="AQ569" s="94"/>
      <c r="AR569" s="45"/>
      <c r="AS569" s="102"/>
      <c r="AT569" s="102"/>
      <c r="AU569" s="95"/>
      <c r="AV569" s="95"/>
      <c r="AW569" s="159"/>
      <c r="AX569" s="159"/>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c r="CD569" s="156"/>
      <c r="CE569" s="156"/>
    </row>
    <row r="570" spans="1:83" ht="25.5" customHeight="1" x14ac:dyDescent="0.25">
      <c r="A570" s="45"/>
      <c r="B570" s="45"/>
      <c r="C570" s="45"/>
      <c r="D570" s="47"/>
      <c r="E570" s="158"/>
      <c r="F570" s="45"/>
      <c r="G570" s="130"/>
      <c r="H570" s="130"/>
      <c r="I570" s="83"/>
      <c r="J570" s="45"/>
      <c r="K570" s="130"/>
      <c r="L570" s="95"/>
      <c r="M570" s="95"/>
      <c r="N570" s="95"/>
      <c r="O570" s="103"/>
      <c r="P570" s="104"/>
      <c r="Q570" s="83"/>
      <c r="R570" s="83"/>
      <c r="S570" s="83"/>
      <c r="T570" s="83"/>
      <c r="U570" s="83"/>
      <c r="V570" s="103"/>
      <c r="W570" s="103"/>
      <c r="X570" s="103"/>
      <c r="Y570" s="102"/>
      <c r="Z570" s="102"/>
      <c r="AA570" s="90"/>
      <c r="AB570" s="100"/>
      <c r="AC570" s="90"/>
      <c r="AD570" s="100"/>
      <c r="AE570" s="100"/>
      <c r="AF570" s="91"/>
      <c r="AG570" s="91"/>
      <c r="AH570" s="101"/>
      <c r="AI570" s="45"/>
      <c r="AJ570" s="45"/>
      <c r="AK570" s="45"/>
      <c r="AL570" s="45"/>
      <c r="AM570" s="45"/>
      <c r="AN570" s="83"/>
      <c r="AO570" s="160"/>
      <c r="AP570" s="160"/>
      <c r="AQ570" s="94"/>
      <c r="AR570" s="45"/>
      <c r="AS570" s="102"/>
      <c r="AT570" s="102"/>
      <c r="AU570" s="95"/>
      <c r="AV570" s="95"/>
      <c r="AW570" s="159"/>
      <c r="AX570" s="159"/>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c r="CD570" s="156"/>
      <c r="CE570" s="156"/>
    </row>
    <row r="571" spans="1:83" ht="25.5" customHeight="1" x14ac:dyDescent="0.25">
      <c r="A571" s="45"/>
      <c r="B571" s="45"/>
      <c r="C571" s="45"/>
      <c r="D571" s="47"/>
      <c r="E571" s="158"/>
      <c r="F571" s="45"/>
      <c r="G571" s="130"/>
      <c r="H571" s="130"/>
      <c r="I571" s="83"/>
      <c r="J571" s="45"/>
      <c r="K571" s="130"/>
      <c r="L571" s="95"/>
      <c r="M571" s="95"/>
      <c r="N571" s="95"/>
      <c r="O571" s="103"/>
      <c r="P571" s="104"/>
      <c r="Q571" s="83"/>
      <c r="R571" s="83"/>
      <c r="S571" s="83"/>
      <c r="T571" s="83"/>
      <c r="U571" s="83"/>
      <c r="V571" s="103"/>
      <c r="W571" s="103"/>
      <c r="X571" s="103"/>
      <c r="Y571" s="102"/>
      <c r="Z571" s="102"/>
      <c r="AA571" s="90"/>
      <c r="AB571" s="100"/>
      <c r="AC571" s="90"/>
      <c r="AD571" s="100"/>
      <c r="AE571" s="100"/>
      <c r="AF571" s="91"/>
      <c r="AG571" s="91"/>
      <c r="AH571" s="101"/>
      <c r="AI571" s="45"/>
      <c r="AJ571" s="45"/>
      <c r="AK571" s="45"/>
      <c r="AL571" s="45"/>
      <c r="AM571" s="45"/>
      <c r="AN571" s="83"/>
      <c r="AO571" s="160"/>
      <c r="AP571" s="160"/>
      <c r="AQ571" s="94"/>
      <c r="AR571" s="45"/>
      <c r="AS571" s="102"/>
      <c r="AT571" s="102"/>
      <c r="AU571" s="95"/>
      <c r="AV571" s="95"/>
      <c r="AW571" s="159"/>
      <c r="AX571" s="159"/>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c r="BZ571" s="156"/>
      <c r="CA571" s="156"/>
      <c r="CB571" s="156"/>
      <c r="CC571" s="156"/>
      <c r="CD571" s="156"/>
      <c r="CE571" s="156"/>
    </row>
    <row r="572" spans="1:83" ht="25.5" customHeight="1" x14ac:dyDescent="0.25">
      <c r="A572" s="45"/>
      <c r="B572" s="45"/>
      <c r="C572" s="45"/>
      <c r="D572" s="47"/>
      <c r="E572" s="158"/>
      <c r="F572" s="45"/>
      <c r="G572" s="130"/>
      <c r="H572" s="130"/>
      <c r="I572" s="83"/>
      <c r="J572" s="45"/>
      <c r="K572" s="130"/>
      <c r="L572" s="95"/>
      <c r="M572" s="95"/>
      <c r="N572" s="95"/>
      <c r="O572" s="103"/>
      <c r="P572" s="104"/>
      <c r="Q572" s="83"/>
      <c r="R572" s="83"/>
      <c r="S572" s="83"/>
      <c r="T572" s="83"/>
      <c r="U572" s="83"/>
      <c r="V572" s="103"/>
      <c r="W572" s="103"/>
      <c r="X572" s="103"/>
      <c r="Y572" s="102"/>
      <c r="Z572" s="102"/>
      <c r="AA572" s="90"/>
      <c r="AB572" s="100"/>
      <c r="AC572" s="90"/>
      <c r="AD572" s="100"/>
      <c r="AE572" s="100"/>
      <c r="AF572" s="91"/>
      <c r="AG572" s="91"/>
      <c r="AH572" s="101"/>
      <c r="AI572" s="45"/>
      <c r="AJ572" s="45"/>
      <c r="AK572" s="45"/>
      <c r="AL572" s="45"/>
      <c r="AM572" s="45"/>
      <c r="AN572" s="83"/>
      <c r="AO572" s="160"/>
      <c r="AP572" s="160"/>
      <c r="AQ572" s="94"/>
      <c r="AR572" s="45"/>
      <c r="AS572" s="102"/>
      <c r="AT572" s="102"/>
      <c r="AU572" s="95"/>
      <c r="AV572" s="95"/>
      <c r="AW572" s="159"/>
      <c r="AX572" s="159"/>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c r="BZ572" s="156"/>
      <c r="CA572" s="156"/>
      <c r="CB572" s="156"/>
      <c r="CC572" s="156"/>
      <c r="CD572" s="156"/>
      <c r="CE572" s="156"/>
    </row>
    <row r="573" spans="1:83" ht="25.5" customHeight="1" x14ac:dyDescent="0.25">
      <c r="A573" s="45"/>
      <c r="B573" s="45"/>
      <c r="C573" s="45"/>
      <c r="D573" s="47"/>
      <c r="E573" s="158"/>
      <c r="F573" s="45"/>
      <c r="G573" s="130"/>
      <c r="H573" s="130"/>
      <c r="I573" s="83"/>
      <c r="J573" s="45"/>
      <c r="K573" s="130"/>
      <c r="L573" s="95"/>
      <c r="M573" s="95"/>
      <c r="N573" s="95"/>
      <c r="O573" s="103"/>
      <c r="P573" s="104"/>
      <c r="Q573" s="83"/>
      <c r="R573" s="83"/>
      <c r="S573" s="83"/>
      <c r="T573" s="83"/>
      <c r="U573" s="83"/>
      <c r="V573" s="103"/>
      <c r="W573" s="103"/>
      <c r="X573" s="103"/>
      <c r="Y573" s="102"/>
      <c r="Z573" s="102"/>
      <c r="AA573" s="90"/>
      <c r="AB573" s="100"/>
      <c r="AC573" s="90"/>
      <c r="AD573" s="100"/>
      <c r="AE573" s="100"/>
      <c r="AF573" s="91"/>
      <c r="AG573" s="91"/>
      <c r="AH573" s="101"/>
      <c r="AI573" s="45"/>
      <c r="AJ573" s="45"/>
      <c r="AK573" s="45"/>
      <c r="AL573" s="45"/>
      <c r="AM573" s="45"/>
      <c r="AN573" s="83"/>
      <c r="AO573" s="160"/>
      <c r="AP573" s="160"/>
      <c r="AQ573" s="94"/>
      <c r="AR573" s="45"/>
      <c r="AS573" s="102"/>
      <c r="AT573" s="102"/>
      <c r="AU573" s="95"/>
      <c r="AV573" s="95"/>
      <c r="AW573" s="159"/>
      <c r="AX573" s="159"/>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c r="BZ573" s="156"/>
      <c r="CA573" s="156"/>
      <c r="CB573" s="156"/>
      <c r="CC573" s="156"/>
      <c r="CD573" s="156"/>
      <c r="CE573" s="156"/>
    </row>
    <row r="574" spans="1:83" ht="25.5" customHeight="1" x14ac:dyDescent="0.25">
      <c r="A574" s="45"/>
      <c r="B574" s="45"/>
      <c r="C574" s="45"/>
      <c r="D574" s="47"/>
      <c r="E574" s="158"/>
      <c r="F574" s="45"/>
      <c r="G574" s="130"/>
      <c r="H574" s="130"/>
      <c r="I574" s="83"/>
      <c r="J574" s="45"/>
      <c r="K574" s="130"/>
      <c r="L574" s="95"/>
      <c r="M574" s="95"/>
      <c r="N574" s="95"/>
      <c r="O574" s="103"/>
      <c r="P574" s="104"/>
      <c r="Q574" s="83"/>
      <c r="R574" s="83"/>
      <c r="S574" s="83"/>
      <c r="T574" s="83"/>
      <c r="U574" s="83"/>
      <c r="V574" s="103"/>
      <c r="W574" s="103"/>
      <c r="X574" s="103"/>
      <c r="Y574" s="102"/>
      <c r="Z574" s="102"/>
      <c r="AA574" s="90"/>
      <c r="AB574" s="100"/>
      <c r="AC574" s="90"/>
      <c r="AD574" s="100"/>
      <c r="AE574" s="100"/>
      <c r="AF574" s="91"/>
      <c r="AG574" s="91"/>
      <c r="AH574" s="101"/>
      <c r="AI574" s="45"/>
      <c r="AJ574" s="45"/>
      <c r="AK574" s="45"/>
      <c r="AL574" s="45"/>
      <c r="AM574" s="45"/>
      <c r="AN574" s="83"/>
      <c r="AO574" s="160"/>
      <c r="AP574" s="160"/>
      <c r="AQ574" s="94"/>
      <c r="AR574" s="45"/>
      <c r="AS574" s="102"/>
      <c r="AT574" s="102"/>
      <c r="AU574" s="95"/>
      <c r="AV574" s="95"/>
      <c r="AW574" s="159"/>
      <c r="AX574" s="159"/>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c r="BZ574" s="156"/>
      <c r="CA574" s="156"/>
      <c r="CB574" s="156"/>
      <c r="CC574" s="156"/>
      <c r="CD574" s="156"/>
      <c r="CE574" s="156"/>
    </row>
    <row r="575" spans="1:83" ht="25.5" customHeight="1" x14ac:dyDescent="0.25">
      <c r="A575" s="45"/>
      <c r="B575" s="45"/>
      <c r="C575" s="45"/>
      <c r="D575" s="47"/>
      <c r="E575" s="158"/>
      <c r="F575" s="45"/>
      <c r="G575" s="130"/>
      <c r="H575" s="130"/>
      <c r="I575" s="83"/>
      <c r="J575" s="45"/>
      <c r="K575" s="130"/>
      <c r="L575" s="95"/>
      <c r="M575" s="95"/>
      <c r="N575" s="95"/>
      <c r="O575" s="103"/>
      <c r="P575" s="104"/>
      <c r="Q575" s="83"/>
      <c r="R575" s="83"/>
      <c r="S575" s="83"/>
      <c r="T575" s="83"/>
      <c r="U575" s="83"/>
      <c r="V575" s="103"/>
      <c r="W575" s="103"/>
      <c r="X575" s="103"/>
      <c r="Y575" s="102"/>
      <c r="Z575" s="102"/>
      <c r="AA575" s="90"/>
      <c r="AB575" s="100"/>
      <c r="AC575" s="90"/>
      <c r="AD575" s="100"/>
      <c r="AE575" s="100"/>
      <c r="AF575" s="91"/>
      <c r="AG575" s="91"/>
      <c r="AH575" s="101"/>
      <c r="AI575" s="45"/>
      <c r="AJ575" s="45"/>
      <c r="AK575" s="45"/>
      <c r="AL575" s="45"/>
      <c r="AM575" s="45"/>
      <c r="AN575" s="83"/>
      <c r="AO575" s="160"/>
      <c r="AP575" s="160"/>
      <c r="AQ575" s="94"/>
      <c r="AR575" s="45"/>
      <c r="AS575" s="102"/>
      <c r="AT575" s="102"/>
      <c r="AU575" s="95"/>
      <c r="AV575" s="95"/>
      <c r="AW575" s="159"/>
      <c r="AX575" s="159"/>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c r="BZ575" s="156"/>
      <c r="CA575" s="156"/>
      <c r="CB575" s="156"/>
      <c r="CC575" s="156"/>
      <c r="CD575" s="156"/>
      <c r="CE575" s="156"/>
    </row>
    <row r="576" spans="1:83" ht="25.5" customHeight="1" x14ac:dyDescent="0.25">
      <c r="A576" s="45"/>
      <c r="B576" s="45"/>
      <c r="C576" s="45"/>
      <c r="D576" s="47"/>
      <c r="E576" s="158"/>
      <c r="F576" s="45"/>
      <c r="G576" s="130"/>
      <c r="H576" s="130"/>
      <c r="I576" s="83"/>
      <c r="J576" s="45"/>
      <c r="K576" s="130"/>
      <c r="L576" s="95"/>
      <c r="M576" s="95"/>
      <c r="N576" s="95"/>
      <c r="O576" s="103"/>
      <c r="P576" s="104"/>
      <c r="Q576" s="83"/>
      <c r="R576" s="83"/>
      <c r="S576" s="83"/>
      <c r="T576" s="83"/>
      <c r="U576" s="83"/>
      <c r="V576" s="103"/>
      <c r="W576" s="103"/>
      <c r="X576" s="103"/>
      <c r="Y576" s="102"/>
      <c r="Z576" s="102"/>
      <c r="AA576" s="90"/>
      <c r="AB576" s="100"/>
      <c r="AC576" s="90"/>
      <c r="AD576" s="100"/>
      <c r="AE576" s="100"/>
      <c r="AF576" s="91"/>
      <c r="AG576" s="91"/>
      <c r="AH576" s="101"/>
      <c r="AI576" s="45"/>
      <c r="AJ576" s="45"/>
      <c r="AK576" s="45"/>
      <c r="AL576" s="45"/>
      <c r="AM576" s="45"/>
      <c r="AN576" s="83"/>
      <c r="AO576" s="160"/>
      <c r="AP576" s="160"/>
      <c r="AQ576" s="94"/>
      <c r="AR576" s="45"/>
      <c r="AS576" s="102"/>
      <c r="AT576" s="102"/>
      <c r="AU576" s="95"/>
      <c r="AV576" s="95"/>
      <c r="AW576" s="159"/>
      <c r="AX576" s="159"/>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c r="BZ576" s="156"/>
      <c r="CA576" s="156"/>
      <c r="CB576" s="156"/>
      <c r="CC576" s="156"/>
      <c r="CD576" s="156"/>
      <c r="CE576" s="156"/>
    </row>
    <row r="577" spans="1:83" ht="25.5" customHeight="1" x14ac:dyDescent="0.25">
      <c r="A577" s="45"/>
      <c r="B577" s="45"/>
      <c r="C577" s="45"/>
      <c r="D577" s="47"/>
      <c r="E577" s="158"/>
      <c r="F577" s="45"/>
      <c r="G577" s="130"/>
      <c r="H577" s="130"/>
      <c r="I577" s="83"/>
      <c r="J577" s="45"/>
      <c r="K577" s="130"/>
      <c r="L577" s="95"/>
      <c r="M577" s="95"/>
      <c r="N577" s="95"/>
      <c r="O577" s="103"/>
      <c r="P577" s="104"/>
      <c r="Q577" s="83"/>
      <c r="R577" s="83"/>
      <c r="S577" s="83"/>
      <c r="T577" s="83"/>
      <c r="U577" s="83"/>
      <c r="V577" s="103"/>
      <c r="W577" s="103"/>
      <c r="X577" s="103"/>
      <c r="Y577" s="102"/>
      <c r="Z577" s="102"/>
      <c r="AA577" s="90"/>
      <c r="AB577" s="100"/>
      <c r="AC577" s="90"/>
      <c r="AD577" s="100"/>
      <c r="AE577" s="100"/>
      <c r="AF577" s="91"/>
      <c r="AG577" s="91"/>
      <c r="AH577" s="101"/>
      <c r="AI577" s="45"/>
      <c r="AJ577" s="45"/>
      <c r="AK577" s="45"/>
      <c r="AL577" s="45"/>
      <c r="AM577" s="45"/>
      <c r="AN577" s="83"/>
      <c r="AO577" s="160"/>
      <c r="AP577" s="160"/>
      <c r="AQ577" s="94"/>
      <c r="AR577" s="45"/>
      <c r="AS577" s="102"/>
      <c r="AT577" s="102"/>
      <c r="AU577" s="95"/>
      <c r="AV577" s="95"/>
      <c r="AW577" s="159"/>
      <c r="AX577" s="159"/>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c r="BZ577" s="156"/>
      <c r="CA577" s="156"/>
      <c r="CB577" s="156"/>
      <c r="CC577" s="156"/>
      <c r="CD577" s="156"/>
      <c r="CE577" s="156"/>
    </row>
    <row r="578" spans="1:83" ht="25.5" customHeight="1" x14ac:dyDescent="0.25">
      <c r="A578" s="45"/>
      <c r="B578" s="45"/>
      <c r="C578" s="45"/>
      <c r="D578" s="47"/>
      <c r="E578" s="158"/>
      <c r="F578" s="45"/>
      <c r="G578" s="130"/>
      <c r="H578" s="130"/>
      <c r="I578" s="83"/>
      <c r="J578" s="45"/>
      <c r="K578" s="130"/>
      <c r="L578" s="95"/>
      <c r="M578" s="95"/>
      <c r="N578" s="95"/>
      <c r="O578" s="103"/>
      <c r="P578" s="104"/>
      <c r="Q578" s="83"/>
      <c r="R578" s="83"/>
      <c r="S578" s="83"/>
      <c r="T578" s="83"/>
      <c r="U578" s="83"/>
      <c r="V578" s="103"/>
      <c r="W578" s="103"/>
      <c r="X578" s="103"/>
      <c r="Y578" s="102"/>
      <c r="Z578" s="102"/>
      <c r="AA578" s="90"/>
      <c r="AB578" s="100"/>
      <c r="AC578" s="90"/>
      <c r="AD578" s="100"/>
      <c r="AE578" s="100"/>
      <c r="AF578" s="91"/>
      <c r="AG578" s="91"/>
      <c r="AH578" s="101"/>
      <c r="AI578" s="45"/>
      <c r="AJ578" s="45"/>
      <c r="AK578" s="45"/>
      <c r="AL578" s="45"/>
      <c r="AM578" s="45"/>
      <c r="AN578" s="83"/>
      <c r="AO578" s="160"/>
      <c r="AP578" s="160"/>
      <c r="AQ578" s="94"/>
      <c r="AR578" s="45"/>
      <c r="AS578" s="102"/>
      <c r="AT578" s="102"/>
      <c r="AU578" s="95"/>
      <c r="AV578" s="95"/>
      <c r="AW578" s="159"/>
      <c r="AX578" s="159"/>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c r="BZ578" s="156"/>
      <c r="CA578" s="156"/>
      <c r="CB578" s="156"/>
      <c r="CC578" s="156"/>
      <c r="CD578" s="156"/>
      <c r="CE578" s="156"/>
    </row>
    <row r="579" spans="1:83" ht="25.5" customHeight="1" x14ac:dyDescent="0.25">
      <c r="A579" s="45"/>
      <c r="B579" s="45"/>
      <c r="C579" s="45"/>
      <c r="D579" s="47"/>
      <c r="E579" s="158"/>
      <c r="F579" s="45"/>
      <c r="G579" s="130"/>
      <c r="H579" s="130"/>
      <c r="I579" s="83"/>
      <c r="J579" s="45"/>
      <c r="K579" s="130"/>
      <c r="L579" s="95"/>
      <c r="M579" s="95"/>
      <c r="N579" s="95"/>
      <c r="O579" s="103"/>
      <c r="P579" s="104"/>
      <c r="Q579" s="83"/>
      <c r="R579" s="83"/>
      <c r="S579" s="83"/>
      <c r="T579" s="83"/>
      <c r="U579" s="83"/>
      <c r="V579" s="103"/>
      <c r="W579" s="103"/>
      <c r="X579" s="103"/>
      <c r="Y579" s="102"/>
      <c r="Z579" s="102"/>
      <c r="AA579" s="90"/>
      <c r="AB579" s="100"/>
      <c r="AC579" s="90"/>
      <c r="AD579" s="100"/>
      <c r="AE579" s="100"/>
      <c r="AF579" s="91"/>
      <c r="AG579" s="91"/>
      <c r="AH579" s="101"/>
      <c r="AI579" s="45"/>
      <c r="AJ579" s="45"/>
      <c r="AK579" s="45"/>
      <c r="AL579" s="45"/>
      <c r="AM579" s="45"/>
      <c r="AN579" s="83"/>
      <c r="AO579" s="160"/>
      <c r="AP579" s="160"/>
      <c r="AQ579" s="94"/>
      <c r="AR579" s="45"/>
      <c r="AS579" s="102"/>
      <c r="AT579" s="102"/>
      <c r="AU579" s="95"/>
      <c r="AV579" s="95"/>
      <c r="AW579" s="159"/>
      <c r="AX579" s="159"/>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c r="BZ579" s="156"/>
      <c r="CA579" s="156"/>
      <c r="CB579" s="156"/>
      <c r="CC579" s="156"/>
      <c r="CD579" s="156"/>
      <c r="CE579" s="156"/>
    </row>
    <row r="580" spans="1:83" ht="25.5" customHeight="1" x14ac:dyDescent="0.25">
      <c r="A580" s="45"/>
      <c r="B580" s="45"/>
      <c r="C580" s="45"/>
      <c r="D580" s="47"/>
      <c r="E580" s="158"/>
      <c r="F580" s="45"/>
      <c r="G580" s="130"/>
      <c r="H580" s="130"/>
      <c r="I580" s="83"/>
      <c r="J580" s="45"/>
      <c r="K580" s="130"/>
      <c r="L580" s="95"/>
      <c r="M580" s="95"/>
      <c r="N580" s="95"/>
      <c r="O580" s="103"/>
      <c r="P580" s="104"/>
      <c r="Q580" s="83"/>
      <c r="R580" s="83"/>
      <c r="S580" s="83"/>
      <c r="T580" s="83"/>
      <c r="U580" s="83"/>
      <c r="V580" s="103"/>
      <c r="W580" s="103"/>
      <c r="X580" s="103"/>
      <c r="Y580" s="102"/>
      <c r="Z580" s="102"/>
      <c r="AA580" s="90"/>
      <c r="AB580" s="100"/>
      <c r="AC580" s="90"/>
      <c r="AD580" s="100"/>
      <c r="AE580" s="100"/>
      <c r="AF580" s="91"/>
      <c r="AG580" s="91"/>
      <c r="AH580" s="101"/>
      <c r="AI580" s="45"/>
      <c r="AJ580" s="45"/>
      <c r="AK580" s="45"/>
      <c r="AL580" s="45"/>
      <c r="AM580" s="45"/>
      <c r="AN580" s="83"/>
      <c r="AO580" s="160"/>
      <c r="AP580" s="160"/>
      <c r="AQ580" s="94"/>
      <c r="AR580" s="45"/>
      <c r="AS580" s="102"/>
      <c r="AT580" s="102"/>
      <c r="AU580" s="95"/>
      <c r="AV580" s="95"/>
      <c r="AW580" s="159"/>
      <c r="AX580" s="159"/>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c r="BZ580" s="156"/>
      <c r="CA580" s="156"/>
      <c r="CB580" s="156"/>
      <c r="CC580" s="156"/>
      <c r="CD580" s="156"/>
      <c r="CE580" s="156"/>
    </row>
    <row r="581" spans="1:83" ht="25.5" customHeight="1" x14ac:dyDescent="0.25">
      <c r="A581" s="45"/>
      <c r="B581" s="45"/>
      <c r="C581" s="45"/>
      <c r="D581" s="47"/>
      <c r="E581" s="158"/>
      <c r="F581" s="45"/>
      <c r="G581" s="130"/>
      <c r="H581" s="130"/>
      <c r="I581" s="83"/>
      <c r="J581" s="45"/>
      <c r="K581" s="130"/>
      <c r="L581" s="95"/>
      <c r="M581" s="95"/>
      <c r="N581" s="95"/>
      <c r="O581" s="103"/>
      <c r="P581" s="104"/>
      <c r="Q581" s="83"/>
      <c r="R581" s="83"/>
      <c r="S581" s="83"/>
      <c r="T581" s="83"/>
      <c r="U581" s="83"/>
      <c r="V581" s="103"/>
      <c r="W581" s="103"/>
      <c r="X581" s="103"/>
      <c r="Y581" s="102"/>
      <c r="Z581" s="102"/>
      <c r="AA581" s="90"/>
      <c r="AB581" s="100"/>
      <c r="AC581" s="90"/>
      <c r="AD581" s="100"/>
      <c r="AE581" s="100"/>
      <c r="AF581" s="91"/>
      <c r="AG581" s="91"/>
      <c r="AH581" s="101"/>
      <c r="AI581" s="45"/>
      <c r="AJ581" s="45"/>
      <c r="AK581" s="45"/>
      <c r="AL581" s="45"/>
      <c r="AM581" s="45"/>
      <c r="AN581" s="83"/>
      <c r="AO581" s="160"/>
      <c r="AP581" s="160"/>
      <c r="AQ581" s="94"/>
      <c r="AR581" s="45"/>
      <c r="AS581" s="102"/>
      <c r="AT581" s="102"/>
      <c r="AU581" s="95"/>
      <c r="AV581" s="95"/>
      <c r="AW581" s="159"/>
      <c r="AX581" s="159"/>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c r="BX581" s="156"/>
      <c r="BY581" s="156"/>
      <c r="BZ581" s="156"/>
      <c r="CA581" s="156"/>
      <c r="CB581" s="156"/>
      <c r="CC581" s="156"/>
      <c r="CD581" s="156"/>
      <c r="CE581" s="156"/>
    </row>
    <row r="582" spans="1:83" ht="25.5" customHeight="1" x14ac:dyDescent="0.25">
      <c r="A582" s="45"/>
      <c r="B582" s="45"/>
      <c r="C582" s="45"/>
      <c r="D582" s="47"/>
      <c r="E582" s="158"/>
      <c r="F582" s="45"/>
      <c r="G582" s="130"/>
      <c r="H582" s="130"/>
      <c r="I582" s="83"/>
      <c r="J582" s="45"/>
      <c r="K582" s="130"/>
      <c r="L582" s="95"/>
      <c r="M582" s="95"/>
      <c r="N582" s="95"/>
      <c r="O582" s="103"/>
      <c r="P582" s="104"/>
      <c r="Q582" s="83"/>
      <c r="R582" s="83"/>
      <c r="S582" s="83"/>
      <c r="T582" s="83"/>
      <c r="U582" s="83"/>
      <c r="V582" s="103"/>
      <c r="W582" s="103"/>
      <c r="X582" s="103"/>
      <c r="Y582" s="102"/>
      <c r="Z582" s="102"/>
      <c r="AA582" s="90"/>
      <c r="AB582" s="100"/>
      <c r="AC582" s="90"/>
      <c r="AD582" s="100"/>
      <c r="AE582" s="100"/>
      <c r="AF582" s="91"/>
      <c r="AG582" s="91"/>
      <c r="AH582" s="101"/>
      <c r="AI582" s="45"/>
      <c r="AJ582" s="45"/>
      <c r="AK582" s="45"/>
      <c r="AL582" s="45"/>
      <c r="AM582" s="45"/>
      <c r="AN582" s="83"/>
      <c r="AO582" s="160"/>
      <c r="AP582" s="160"/>
      <c r="AQ582" s="94"/>
      <c r="AR582" s="45"/>
      <c r="AS582" s="102"/>
      <c r="AT582" s="102"/>
      <c r="AU582" s="95"/>
      <c r="AV582" s="95"/>
      <c r="AW582" s="159"/>
      <c r="AX582" s="159"/>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c r="BZ582" s="156"/>
      <c r="CA582" s="156"/>
      <c r="CB582" s="156"/>
      <c r="CC582" s="156"/>
      <c r="CD582" s="156"/>
      <c r="CE582" s="156"/>
    </row>
    <row r="583" spans="1:83" ht="25.5" customHeight="1" x14ac:dyDescent="0.25">
      <c r="A583" s="45"/>
      <c r="B583" s="45"/>
      <c r="C583" s="45"/>
      <c r="D583" s="47"/>
      <c r="E583" s="158"/>
      <c r="F583" s="45"/>
      <c r="G583" s="130"/>
      <c r="H583" s="130"/>
      <c r="I583" s="83"/>
      <c r="J583" s="45"/>
      <c r="K583" s="130"/>
      <c r="L583" s="95"/>
      <c r="M583" s="95"/>
      <c r="N583" s="95"/>
      <c r="O583" s="103"/>
      <c r="P583" s="104"/>
      <c r="Q583" s="83"/>
      <c r="R583" s="83"/>
      <c r="S583" s="83"/>
      <c r="T583" s="83"/>
      <c r="U583" s="83"/>
      <c r="V583" s="103"/>
      <c r="W583" s="103"/>
      <c r="X583" s="103"/>
      <c r="Y583" s="102"/>
      <c r="Z583" s="102"/>
      <c r="AA583" s="90"/>
      <c r="AB583" s="100"/>
      <c r="AC583" s="90"/>
      <c r="AD583" s="100"/>
      <c r="AE583" s="100"/>
      <c r="AF583" s="91"/>
      <c r="AG583" s="91"/>
      <c r="AH583" s="101"/>
      <c r="AI583" s="45"/>
      <c r="AJ583" s="45"/>
      <c r="AK583" s="45"/>
      <c r="AL583" s="45"/>
      <c r="AM583" s="45"/>
      <c r="AN583" s="83"/>
      <c r="AO583" s="160"/>
      <c r="AP583" s="160"/>
      <c r="AQ583" s="94"/>
      <c r="AR583" s="45"/>
      <c r="AS583" s="102"/>
      <c r="AT583" s="102"/>
      <c r="AU583" s="95"/>
      <c r="AV583" s="95"/>
      <c r="AW583" s="159"/>
      <c r="AX583" s="159"/>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c r="BZ583" s="156"/>
      <c r="CA583" s="156"/>
      <c r="CB583" s="156"/>
      <c r="CC583" s="156"/>
      <c r="CD583" s="156"/>
      <c r="CE583" s="156"/>
    </row>
    <row r="584" spans="1:83" ht="25.5" customHeight="1" x14ac:dyDescent="0.25">
      <c r="A584" s="45"/>
      <c r="B584" s="45"/>
      <c r="C584" s="45"/>
      <c r="D584" s="47"/>
      <c r="E584" s="158"/>
      <c r="F584" s="45"/>
      <c r="G584" s="130"/>
      <c r="H584" s="130"/>
      <c r="I584" s="83"/>
      <c r="J584" s="45"/>
      <c r="K584" s="130"/>
      <c r="L584" s="95"/>
      <c r="M584" s="95"/>
      <c r="N584" s="95"/>
      <c r="O584" s="103"/>
      <c r="P584" s="104"/>
      <c r="Q584" s="83"/>
      <c r="R584" s="83"/>
      <c r="S584" s="83"/>
      <c r="T584" s="83"/>
      <c r="U584" s="83"/>
      <c r="V584" s="103"/>
      <c r="W584" s="103"/>
      <c r="X584" s="103"/>
      <c r="Y584" s="102"/>
      <c r="Z584" s="102"/>
      <c r="AA584" s="90"/>
      <c r="AB584" s="100"/>
      <c r="AC584" s="90"/>
      <c r="AD584" s="100"/>
      <c r="AE584" s="100"/>
      <c r="AF584" s="91"/>
      <c r="AG584" s="91"/>
      <c r="AH584" s="101"/>
      <c r="AI584" s="45"/>
      <c r="AJ584" s="45"/>
      <c r="AK584" s="45"/>
      <c r="AL584" s="45"/>
      <c r="AM584" s="45"/>
      <c r="AN584" s="83"/>
      <c r="AO584" s="160"/>
      <c r="AP584" s="160"/>
      <c r="AQ584" s="94"/>
      <c r="AR584" s="45"/>
      <c r="AS584" s="102"/>
      <c r="AT584" s="102"/>
      <c r="AU584" s="95"/>
      <c r="AV584" s="95"/>
      <c r="AW584" s="159"/>
      <c r="AX584" s="159"/>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c r="BZ584" s="156"/>
      <c r="CA584" s="156"/>
      <c r="CB584" s="156"/>
      <c r="CC584" s="156"/>
      <c r="CD584" s="156"/>
      <c r="CE584" s="156"/>
    </row>
    <row r="585" spans="1:83" ht="25.5" customHeight="1" x14ac:dyDescent="0.25">
      <c r="A585" s="45"/>
      <c r="B585" s="45"/>
      <c r="C585" s="45"/>
      <c r="D585" s="47"/>
      <c r="E585" s="158"/>
      <c r="F585" s="45"/>
      <c r="G585" s="130"/>
      <c r="H585" s="130"/>
      <c r="I585" s="83"/>
      <c r="J585" s="45"/>
      <c r="K585" s="130"/>
      <c r="L585" s="95"/>
      <c r="M585" s="95"/>
      <c r="N585" s="95"/>
      <c r="O585" s="103"/>
      <c r="P585" s="104"/>
      <c r="Q585" s="83"/>
      <c r="R585" s="83"/>
      <c r="S585" s="83"/>
      <c r="T585" s="83"/>
      <c r="U585" s="83"/>
      <c r="V585" s="103"/>
      <c r="W585" s="103"/>
      <c r="X585" s="103"/>
      <c r="Y585" s="102"/>
      <c r="Z585" s="102"/>
      <c r="AA585" s="90"/>
      <c r="AB585" s="100"/>
      <c r="AC585" s="90"/>
      <c r="AD585" s="100"/>
      <c r="AE585" s="100"/>
      <c r="AF585" s="91"/>
      <c r="AG585" s="91"/>
      <c r="AH585" s="101"/>
      <c r="AI585" s="45"/>
      <c r="AJ585" s="45"/>
      <c r="AK585" s="45"/>
      <c r="AL585" s="45"/>
      <c r="AM585" s="45"/>
      <c r="AN585" s="83"/>
      <c r="AO585" s="160"/>
      <c r="AP585" s="160"/>
      <c r="AQ585" s="94"/>
      <c r="AR585" s="45"/>
      <c r="AS585" s="102"/>
      <c r="AT585" s="102"/>
      <c r="AU585" s="95"/>
      <c r="AV585" s="95"/>
      <c r="AW585" s="159"/>
      <c r="AX585" s="159"/>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c r="BZ585" s="156"/>
      <c r="CA585" s="156"/>
      <c r="CB585" s="156"/>
      <c r="CC585" s="156"/>
      <c r="CD585" s="156"/>
      <c r="CE585" s="156"/>
    </row>
    <row r="586" spans="1:83" ht="25.5" customHeight="1" x14ac:dyDescent="0.25">
      <c r="A586" s="45"/>
      <c r="B586" s="45"/>
      <c r="C586" s="45"/>
      <c r="D586" s="47"/>
      <c r="E586" s="158"/>
      <c r="F586" s="45"/>
      <c r="G586" s="130"/>
      <c r="H586" s="130"/>
      <c r="I586" s="83"/>
      <c r="J586" s="45"/>
      <c r="K586" s="130"/>
      <c r="L586" s="95"/>
      <c r="M586" s="95"/>
      <c r="N586" s="95"/>
      <c r="O586" s="103"/>
      <c r="P586" s="104"/>
      <c r="Q586" s="83"/>
      <c r="R586" s="83"/>
      <c r="S586" s="83"/>
      <c r="T586" s="83"/>
      <c r="U586" s="83"/>
      <c r="V586" s="103"/>
      <c r="W586" s="103"/>
      <c r="X586" s="103"/>
      <c r="Y586" s="102"/>
      <c r="Z586" s="102"/>
      <c r="AA586" s="90"/>
      <c r="AB586" s="100"/>
      <c r="AC586" s="90"/>
      <c r="AD586" s="100"/>
      <c r="AE586" s="100"/>
      <c r="AF586" s="91"/>
      <c r="AG586" s="91"/>
      <c r="AH586" s="101"/>
      <c r="AI586" s="45"/>
      <c r="AJ586" s="45"/>
      <c r="AK586" s="45"/>
      <c r="AL586" s="45"/>
      <c r="AM586" s="45"/>
      <c r="AN586" s="83"/>
      <c r="AO586" s="160"/>
      <c r="AP586" s="160"/>
      <c r="AQ586" s="94"/>
      <c r="AR586" s="45"/>
      <c r="AS586" s="102"/>
      <c r="AT586" s="102"/>
      <c r="AU586" s="95"/>
      <c r="AV586" s="95"/>
      <c r="AW586" s="159"/>
      <c r="AX586" s="159"/>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c r="BZ586" s="156"/>
      <c r="CA586" s="156"/>
      <c r="CB586" s="156"/>
      <c r="CC586" s="156"/>
      <c r="CD586" s="156"/>
      <c r="CE586" s="156"/>
    </row>
    <row r="587" spans="1:83" ht="25.5" customHeight="1" x14ac:dyDescent="0.25">
      <c r="A587" s="45"/>
      <c r="B587" s="45"/>
      <c r="C587" s="45"/>
      <c r="D587" s="47"/>
      <c r="E587" s="158"/>
      <c r="F587" s="45"/>
      <c r="G587" s="130"/>
      <c r="H587" s="130"/>
      <c r="I587" s="83"/>
      <c r="J587" s="45"/>
      <c r="K587" s="130"/>
      <c r="L587" s="95"/>
      <c r="M587" s="95"/>
      <c r="N587" s="95"/>
      <c r="O587" s="103"/>
      <c r="P587" s="104"/>
      <c r="Q587" s="83"/>
      <c r="R587" s="83"/>
      <c r="S587" s="83"/>
      <c r="T587" s="83"/>
      <c r="U587" s="83"/>
      <c r="V587" s="103"/>
      <c r="W587" s="103"/>
      <c r="X587" s="103"/>
      <c r="Y587" s="102"/>
      <c r="Z587" s="102"/>
      <c r="AA587" s="90"/>
      <c r="AB587" s="100"/>
      <c r="AC587" s="90"/>
      <c r="AD587" s="100"/>
      <c r="AE587" s="100"/>
      <c r="AF587" s="91"/>
      <c r="AG587" s="91"/>
      <c r="AH587" s="101"/>
      <c r="AI587" s="45"/>
      <c r="AJ587" s="45"/>
      <c r="AK587" s="45"/>
      <c r="AL587" s="45"/>
      <c r="AM587" s="45"/>
      <c r="AN587" s="83"/>
      <c r="AO587" s="160"/>
      <c r="AP587" s="160"/>
      <c r="AQ587" s="94"/>
      <c r="AR587" s="45"/>
      <c r="AS587" s="102"/>
      <c r="AT587" s="102"/>
      <c r="AU587" s="95"/>
      <c r="AV587" s="95"/>
      <c r="AW587" s="159"/>
      <c r="AX587" s="159"/>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c r="BZ587" s="156"/>
      <c r="CA587" s="156"/>
      <c r="CB587" s="156"/>
      <c r="CC587" s="156"/>
      <c r="CD587" s="156"/>
      <c r="CE587" s="156"/>
    </row>
    <row r="588" spans="1:83" ht="25.5" customHeight="1" x14ac:dyDescent="0.25">
      <c r="A588" s="45"/>
      <c r="B588" s="45"/>
      <c r="C588" s="45"/>
      <c r="D588" s="47"/>
      <c r="E588" s="158"/>
      <c r="F588" s="45"/>
      <c r="G588" s="130"/>
      <c r="H588" s="130"/>
      <c r="I588" s="83"/>
      <c r="J588" s="45"/>
      <c r="K588" s="130"/>
      <c r="L588" s="95"/>
      <c r="M588" s="95"/>
      <c r="N588" s="95"/>
      <c r="O588" s="103"/>
      <c r="P588" s="104"/>
      <c r="Q588" s="83"/>
      <c r="R588" s="83"/>
      <c r="S588" s="83"/>
      <c r="T588" s="83"/>
      <c r="U588" s="83"/>
      <c r="V588" s="103"/>
      <c r="W588" s="103"/>
      <c r="X588" s="103"/>
      <c r="Y588" s="102"/>
      <c r="Z588" s="102"/>
      <c r="AA588" s="90"/>
      <c r="AB588" s="100"/>
      <c r="AC588" s="90"/>
      <c r="AD588" s="100"/>
      <c r="AE588" s="100"/>
      <c r="AF588" s="91"/>
      <c r="AG588" s="91"/>
      <c r="AH588" s="101"/>
      <c r="AI588" s="45"/>
      <c r="AJ588" s="45"/>
      <c r="AK588" s="45"/>
      <c r="AL588" s="45"/>
      <c r="AM588" s="45"/>
      <c r="AN588" s="83"/>
      <c r="AO588" s="160"/>
      <c r="AP588" s="160"/>
      <c r="AQ588" s="94"/>
      <c r="AR588" s="45"/>
      <c r="AS588" s="102"/>
      <c r="AT588" s="102"/>
      <c r="AU588" s="95"/>
      <c r="AV588" s="95"/>
      <c r="AW588" s="159"/>
      <c r="AX588" s="159"/>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c r="BZ588" s="156"/>
      <c r="CA588" s="156"/>
      <c r="CB588" s="156"/>
      <c r="CC588" s="156"/>
      <c r="CD588" s="156"/>
      <c r="CE588" s="156"/>
    </row>
    <row r="589" spans="1:83" ht="25.5" customHeight="1" x14ac:dyDescent="0.25">
      <c r="A589" s="45"/>
      <c r="B589" s="45"/>
      <c r="C589" s="45"/>
      <c r="D589" s="47"/>
      <c r="E589" s="158"/>
      <c r="F589" s="45"/>
      <c r="G589" s="130"/>
      <c r="H589" s="130"/>
      <c r="I589" s="83"/>
      <c r="J589" s="45"/>
      <c r="K589" s="130"/>
      <c r="L589" s="95"/>
      <c r="M589" s="95"/>
      <c r="N589" s="95"/>
      <c r="O589" s="103"/>
      <c r="P589" s="104"/>
      <c r="Q589" s="83"/>
      <c r="R589" s="83"/>
      <c r="S589" s="83"/>
      <c r="T589" s="83"/>
      <c r="U589" s="83"/>
      <c r="V589" s="103"/>
      <c r="W589" s="103"/>
      <c r="X589" s="103"/>
      <c r="Y589" s="102"/>
      <c r="Z589" s="102"/>
      <c r="AA589" s="90"/>
      <c r="AB589" s="100"/>
      <c r="AC589" s="90"/>
      <c r="AD589" s="100"/>
      <c r="AE589" s="100"/>
      <c r="AF589" s="91"/>
      <c r="AG589" s="91"/>
      <c r="AH589" s="101"/>
      <c r="AI589" s="45"/>
      <c r="AJ589" s="45"/>
      <c r="AK589" s="45"/>
      <c r="AL589" s="45"/>
      <c r="AM589" s="45"/>
      <c r="AN589" s="83"/>
      <c r="AO589" s="160"/>
      <c r="AP589" s="160"/>
      <c r="AQ589" s="94"/>
      <c r="AR589" s="45"/>
      <c r="AS589" s="102"/>
      <c r="AT589" s="102"/>
      <c r="AU589" s="95"/>
      <c r="AV589" s="95"/>
      <c r="AW589" s="159"/>
      <c r="AX589" s="159"/>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c r="BZ589" s="156"/>
      <c r="CA589" s="156"/>
      <c r="CB589" s="156"/>
      <c r="CC589" s="156"/>
      <c r="CD589" s="156"/>
      <c r="CE589" s="156"/>
    </row>
    <row r="590" spans="1:83" ht="25.5" customHeight="1" x14ac:dyDescent="0.25">
      <c r="A590" s="45"/>
      <c r="B590" s="45"/>
      <c r="C590" s="45"/>
      <c r="D590" s="47"/>
      <c r="E590" s="158"/>
      <c r="F590" s="45"/>
      <c r="G590" s="130"/>
      <c r="H590" s="130"/>
      <c r="I590" s="83"/>
      <c r="J590" s="45"/>
      <c r="K590" s="130"/>
      <c r="L590" s="95"/>
      <c r="M590" s="95"/>
      <c r="N590" s="95"/>
      <c r="O590" s="103"/>
      <c r="P590" s="104"/>
      <c r="Q590" s="83"/>
      <c r="R590" s="83"/>
      <c r="S590" s="83"/>
      <c r="T590" s="83"/>
      <c r="U590" s="83"/>
      <c r="V590" s="103"/>
      <c r="W590" s="103"/>
      <c r="X590" s="103"/>
      <c r="Y590" s="102"/>
      <c r="Z590" s="102"/>
      <c r="AA590" s="90"/>
      <c r="AB590" s="100"/>
      <c r="AC590" s="90"/>
      <c r="AD590" s="100"/>
      <c r="AE590" s="100"/>
      <c r="AF590" s="91"/>
      <c r="AG590" s="91"/>
      <c r="AH590" s="101"/>
      <c r="AI590" s="45"/>
      <c r="AJ590" s="45"/>
      <c r="AK590" s="45"/>
      <c r="AL590" s="45"/>
      <c r="AM590" s="45"/>
      <c r="AN590" s="83"/>
      <c r="AO590" s="160"/>
      <c r="AP590" s="160"/>
      <c r="AQ590" s="94"/>
      <c r="AR590" s="45"/>
      <c r="AS590" s="102"/>
      <c r="AT590" s="102"/>
      <c r="AU590" s="95"/>
      <c r="AV590" s="95"/>
      <c r="AW590" s="159"/>
      <c r="AX590" s="159"/>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c r="BZ590" s="156"/>
      <c r="CA590" s="156"/>
      <c r="CB590" s="156"/>
      <c r="CC590" s="156"/>
      <c r="CD590" s="156"/>
      <c r="CE590" s="156"/>
    </row>
    <row r="591" spans="1:83" ht="25.5" customHeight="1" x14ac:dyDescent="0.25">
      <c r="A591" s="45"/>
      <c r="B591" s="45"/>
      <c r="C591" s="45"/>
      <c r="D591" s="47"/>
      <c r="E591" s="158"/>
      <c r="F591" s="45"/>
      <c r="G591" s="130"/>
      <c r="H591" s="130"/>
      <c r="I591" s="83"/>
      <c r="J591" s="45"/>
      <c r="K591" s="130"/>
      <c r="L591" s="95"/>
      <c r="M591" s="95"/>
      <c r="N591" s="95"/>
      <c r="O591" s="103"/>
      <c r="P591" s="104"/>
      <c r="Q591" s="83"/>
      <c r="R591" s="83"/>
      <c r="S591" s="83"/>
      <c r="T591" s="83"/>
      <c r="U591" s="83"/>
      <c r="V591" s="103"/>
      <c r="W591" s="103"/>
      <c r="X591" s="103"/>
      <c r="Y591" s="102"/>
      <c r="Z591" s="102"/>
      <c r="AA591" s="90"/>
      <c r="AB591" s="100"/>
      <c r="AC591" s="90"/>
      <c r="AD591" s="100"/>
      <c r="AE591" s="100"/>
      <c r="AF591" s="91"/>
      <c r="AG591" s="91"/>
      <c r="AH591" s="101"/>
      <c r="AI591" s="45"/>
      <c r="AJ591" s="45"/>
      <c r="AK591" s="45"/>
      <c r="AL591" s="45"/>
      <c r="AM591" s="45"/>
      <c r="AN591" s="83"/>
      <c r="AO591" s="160"/>
      <c r="AP591" s="160"/>
      <c r="AQ591" s="94"/>
      <c r="AR591" s="45"/>
      <c r="AS591" s="102"/>
      <c r="AT591" s="102"/>
      <c r="AU591" s="95"/>
      <c r="AV591" s="95"/>
      <c r="AW591" s="159"/>
      <c r="AX591" s="159"/>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c r="BZ591" s="156"/>
      <c r="CA591" s="156"/>
      <c r="CB591" s="156"/>
      <c r="CC591" s="156"/>
      <c r="CD591" s="156"/>
      <c r="CE591" s="156"/>
    </row>
    <row r="592" spans="1:83" ht="25.5" customHeight="1" x14ac:dyDescent="0.25">
      <c r="A592" s="45"/>
      <c r="B592" s="45"/>
      <c r="C592" s="45"/>
      <c r="D592" s="47"/>
      <c r="E592" s="158"/>
      <c r="F592" s="45"/>
      <c r="G592" s="130"/>
      <c r="H592" s="130"/>
      <c r="I592" s="83"/>
      <c r="J592" s="45"/>
      <c r="K592" s="130"/>
      <c r="L592" s="95"/>
      <c r="M592" s="95"/>
      <c r="N592" s="95"/>
      <c r="O592" s="103"/>
      <c r="P592" s="104"/>
      <c r="Q592" s="83"/>
      <c r="R592" s="83"/>
      <c r="S592" s="83"/>
      <c r="T592" s="83"/>
      <c r="U592" s="83"/>
      <c r="V592" s="103"/>
      <c r="W592" s="103"/>
      <c r="X592" s="103"/>
      <c r="Y592" s="102"/>
      <c r="Z592" s="102"/>
      <c r="AA592" s="90"/>
      <c r="AB592" s="100"/>
      <c r="AC592" s="90"/>
      <c r="AD592" s="100"/>
      <c r="AE592" s="100"/>
      <c r="AF592" s="91"/>
      <c r="AG592" s="91"/>
      <c r="AH592" s="101"/>
      <c r="AI592" s="45"/>
      <c r="AJ592" s="45"/>
      <c r="AK592" s="45"/>
      <c r="AL592" s="45"/>
      <c r="AM592" s="45"/>
      <c r="AN592" s="83"/>
      <c r="AO592" s="160"/>
      <c r="AP592" s="160"/>
      <c r="AQ592" s="94"/>
      <c r="AR592" s="45"/>
      <c r="AS592" s="102"/>
      <c r="AT592" s="102"/>
      <c r="AU592" s="95"/>
      <c r="AV592" s="95"/>
      <c r="AW592" s="159"/>
      <c r="AX592" s="159"/>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c r="BZ592" s="156"/>
      <c r="CA592" s="156"/>
      <c r="CB592" s="156"/>
      <c r="CC592" s="156"/>
      <c r="CD592" s="156"/>
      <c r="CE592" s="156"/>
    </row>
    <row r="593" spans="1:83" ht="25.5" customHeight="1" x14ac:dyDescent="0.25">
      <c r="A593" s="45"/>
      <c r="B593" s="45"/>
      <c r="C593" s="45"/>
      <c r="D593" s="47"/>
      <c r="E593" s="158"/>
      <c r="F593" s="45"/>
      <c r="G593" s="130"/>
      <c r="H593" s="130"/>
      <c r="I593" s="83"/>
      <c r="J593" s="45"/>
      <c r="K593" s="130"/>
      <c r="L593" s="95"/>
      <c r="M593" s="95"/>
      <c r="N593" s="95"/>
      <c r="O593" s="103"/>
      <c r="P593" s="104"/>
      <c r="Q593" s="83"/>
      <c r="R593" s="83"/>
      <c r="S593" s="83"/>
      <c r="T593" s="83"/>
      <c r="U593" s="83"/>
      <c r="V593" s="103"/>
      <c r="W593" s="103"/>
      <c r="X593" s="103"/>
      <c r="Y593" s="102"/>
      <c r="Z593" s="102"/>
      <c r="AA593" s="90"/>
      <c r="AB593" s="100"/>
      <c r="AC593" s="90"/>
      <c r="AD593" s="100"/>
      <c r="AE593" s="100"/>
      <c r="AF593" s="91"/>
      <c r="AG593" s="91"/>
      <c r="AH593" s="101"/>
      <c r="AI593" s="45"/>
      <c r="AJ593" s="45"/>
      <c r="AK593" s="45"/>
      <c r="AL593" s="45"/>
      <c r="AM593" s="45"/>
      <c r="AN593" s="83"/>
      <c r="AO593" s="160"/>
      <c r="AP593" s="160"/>
      <c r="AQ593" s="94"/>
      <c r="AR593" s="45"/>
      <c r="AS593" s="102"/>
      <c r="AT593" s="102"/>
      <c r="AU593" s="95"/>
      <c r="AV593" s="95"/>
      <c r="AW593" s="159"/>
      <c r="AX593" s="159"/>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c r="BZ593" s="156"/>
      <c r="CA593" s="156"/>
      <c r="CB593" s="156"/>
      <c r="CC593" s="156"/>
      <c r="CD593" s="156"/>
      <c r="CE593" s="156"/>
    </row>
    <row r="594" spans="1:83" ht="25.5" customHeight="1" x14ac:dyDescent="0.25">
      <c r="A594" s="45"/>
      <c r="B594" s="45"/>
      <c r="C594" s="45"/>
      <c r="D594" s="47"/>
      <c r="E594" s="158"/>
      <c r="F594" s="45"/>
      <c r="G594" s="130"/>
      <c r="H594" s="130"/>
      <c r="I594" s="83"/>
      <c r="J594" s="45"/>
      <c r="K594" s="130"/>
      <c r="L594" s="95"/>
      <c r="M594" s="95"/>
      <c r="N594" s="95"/>
      <c r="O594" s="103"/>
      <c r="P594" s="104"/>
      <c r="Q594" s="83"/>
      <c r="R594" s="83"/>
      <c r="S594" s="83"/>
      <c r="T594" s="83"/>
      <c r="U594" s="83"/>
      <c r="V594" s="103"/>
      <c r="W594" s="103"/>
      <c r="X594" s="103"/>
      <c r="Y594" s="102"/>
      <c r="Z594" s="102"/>
      <c r="AA594" s="90"/>
      <c r="AB594" s="100"/>
      <c r="AC594" s="90"/>
      <c r="AD594" s="100"/>
      <c r="AE594" s="100"/>
      <c r="AF594" s="91"/>
      <c r="AG594" s="91"/>
      <c r="AH594" s="101"/>
      <c r="AI594" s="45"/>
      <c r="AJ594" s="45"/>
      <c r="AK594" s="45"/>
      <c r="AL594" s="45"/>
      <c r="AM594" s="45"/>
      <c r="AN594" s="83"/>
      <c r="AO594" s="160"/>
      <c r="AP594" s="160"/>
      <c r="AQ594" s="94"/>
      <c r="AR594" s="45"/>
      <c r="AS594" s="102"/>
      <c r="AT594" s="102"/>
      <c r="AU594" s="95"/>
      <c r="AV594" s="95"/>
      <c r="AW594" s="159"/>
      <c r="AX594" s="159"/>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c r="BZ594" s="156"/>
      <c r="CA594" s="156"/>
      <c r="CB594" s="156"/>
      <c r="CC594" s="156"/>
      <c r="CD594" s="156"/>
      <c r="CE594" s="156"/>
    </row>
    <row r="595" spans="1:83" ht="25.5" customHeight="1" x14ac:dyDescent="0.25">
      <c r="A595" s="45"/>
      <c r="B595" s="45"/>
      <c r="C595" s="45"/>
      <c r="D595" s="47"/>
      <c r="E595" s="158"/>
      <c r="F595" s="45"/>
      <c r="G595" s="130"/>
      <c r="H595" s="130"/>
      <c r="I595" s="83"/>
      <c r="J595" s="45"/>
      <c r="K595" s="130"/>
      <c r="L595" s="95"/>
      <c r="M595" s="95"/>
      <c r="N595" s="95"/>
      <c r="O595" s="103"/>
      <c r="P595" s="104"/>
      <c r="Q595" s="83"/>
      <c r="R595" s="83"/>
      <c r="S595" s="83"/>
      <c r="T595" s="83"/>
      <c r="U595" s="83"/>
      <c r="V595" s="103"/>
      <c r="W595" s="103"/>
      <c r="X595" s="103"/>
      <c r="Y595" s="102"/>
      <c r="Z595" s="102"/>
      <c r="AA595" s="90"/>
      <c r="AB595" s="100"/>
      <c r="AC595" s="90"/>
      <c r="AD595" s="100"/>
      <c r="AE595" s="100"/>
      <c r="AF595" s="91"/>
      <c r="AG595" s="91"/>
      <c r="AH595" s="101"/>
      <c r="AI595" s="45"/>
      <c r="AJ595" s="45"/>
      <c r="AK595" s="45"/>
      <c r="AL595" s="45"/>
      <c r="AM595" s="45"/>
      <c r="AN595" s="83"/>
      <c r="AO595" s="160"/>
      <c r="AP595" s="160"/>
      <c r="AQ595" s="94"/>
      <c r="AR595" s="45"/>
      <c r="AS595" s="102"/>
      <c r="AT595" s="102"/>
      <c r="AU595" s="95"/>
      <c r="AV595" s="95"/>
      <c r="AW595" s="159"/>
      <c r="AX595" s="159"/>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c r="BZ595" s="156"/>
      <c r="CA595" s="156"/>
      <c r="CB595" s="156"/>
      <c r="CC595" s="156"/>
      <c r="CD595" s="156"/>
      <c r="CE595" s="156"/>
    </row>
    <row r="596" spans="1:83" ht="25.5" customHeight="1" x14ac:dyDescent="0.25">
      <c r="A596" s="45"/>
      <c r="B596" s="45"/>
      <c r="C596" s="45"/>
      <c r="D596" s="47"/>
      <c r="E596" s="158"/>
      <c r="F596" s="45"/>
      <c r="G596" s="130"/>
      <c r="H596" s="130"/>
      <c r="I596" s="83"/>
      <c r="J596" s="45"/>
      <c r="K596" s="130"/>
      <c r="L596" s="95"/>
      <c r="M596" s="95"/>
      <c r="N596" s="95"/>
      <c r="O596" s="103"/>
      <c r="P596" s="104"/>
      <c r="Q596" s="83"/>
      <c r="R596" s="83"/>
      <c r="S596" s="83"/>
      <c r="T596" s="83"/>
      <c r="U596" s="83"/>
      <c r="V596" s="103"/>
      <c r="W596" s="103"/>
      <c r="X596" s="103"/>
      <c r="Y596" s="102"/>
      <c r="Z596" s="102"/>
      <c r="AA596" s="90"/>
      <c r="AB596" s="100"/>
      <c r="AC596" s="90"/>
      <c r="AD596" s="100"/>
      <c r="AE596" s="100"/>
      <c r="AF596" s="91"/>
      <c r="AG596" s="91"/>
      <c r="AH596" s="101"/>
      <c r="AI596" s="45"/>
      <c r="AJ596" s="45"/>
      <c r="AK596" s="45"/>
      <c r="AL596" s="45"/>
      <c r="AM596" s="45"/>
      <c r="AN596" s="83"/>
      <c r="AO596" s="160"/>
      <c r="AP596" s="160"/>
      <c r="AQ596" s="94"/>
      <c r="AR596" s="45"/>
      <c r="AS596" s="102"/>
      <c r="AT596" s="102"/>
      <c r="AU596" s="95"/>
      <c r="AV596" s="95"/>
      <c r="AW596" s="159"/>
      <c r="AX596" s="159"/>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c r="BZ596" s="156"/>
      <c r="CA596" s="156"/>
      <c r="CB596" s="156"/>
      <c r="CC596" s="156"/>
      <c r="CD596" s="156"/>
      <c r="CE596" s="156"/>
    </row>
    <row r="597" spans="1:83" ht="25.5" customHeight="1" x14ac:dyDescent="0.25">
      <c r="A597" s="45"/>
      <c r="B597" s="45"/>
      <c r="C597" s="45"/>
      <c r="D597" s="47"/>
      <c r="E597" s="158"/>
      <c r="F597" s="45"/>
      <c r="G597" s="130"/>
      <c r="H597" s="130"/>
      <c r="I597" s="83"/>
      <c r="J597" s="45"/>
      <c r="K597" s="130"/>
      <c r="L597" s="95"/>
      <c r="M597" s="95"/>
      <c r="N597" s="95"/>
      <c r="O597" s="103"/>
      <c r="P597" s="104"/>
      <c r="Q597" s="83"/>
      <c r="R597" s="83"/>
      <c r="S597" s="83"/>
      <c r="T597" s="83"/>
      <c r="U597" s="83"/>
      <c r="V597" s="103"/>
      <c r="W597" s="103"/>
      <c r="X597" s="103"/>
      <c r="Y597" s="102"/>
      <c r="Z597" s="102"/>
      <c r="AA597" s="90"/>
      <c r="AB597" s="100"/>
      <c r="AC597" s="90"/>
      <c r="AD597" s="100"/>
      <c r="AE597" s="100"/>
      <c r="AF597" s="91"/>
      <c r="AG597" s="91"/>
      <c r="AH597" s="101"/>
      <c r="AI597" s="45"/>
      <c r="AJ597" s="45"/>
      <c r="AK597" s="45"/>
      <c r="AL597" s="45"/>
      <c r="AM597" s="45"/>
      <c r="AN597" s="83"/>
      <c r="AO597" s="160"/>
      <c r="AP597" s="160"/>
      <c r="AQ597" s="94"/>
      <c r="AR597" s="45"/>
      <c r="AS597" s="102"/>
      <c r="AT597" s="102"/>
      <c r="AU597" s="95"/>
      <c r="AV597" s="95"/>
      <c r="AW597" s="159"/>
      <c r="AX597" s="159"/>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c r="BZ597" s="156"/>
      <c r="CA597" s="156"/>
      <c r="CB597" s="156"/>
      <c r="CC597" s="156"/>
      <c r="CD597" s="156"/>
      <c r="CE597" s="156"/>
    </row>
    <row r="598" spans="1:83" ht="25.5" customHeight="1" x14ac:dyDescent="0.25">
      <c r="A598" s="45"/>
      <c r="B598" s="45"/>
      <c r="C598" s="45"/>
      <c r="D598" s="47"/>
      <c r="E598" s="158"/>
      <c r="F598" s="45"/>
      <c r="G598" s="130"/>
      <c r="H598" s="130"/>
      <c r="I598" s="83"/>
      <c r="J598" s="45"/>
      <c r="K598" s="130"/>
      <c r="L598" s="95"/>
      <c r="M598" s="95"/>
      <c r="N598" s="95"/>
      <c r="O598" s="103"/>
      <c r="P598" s="104"/>
      <c r="Q598" s="83"/>
      <c r="R598" s="83"/>
      <c r="S598" s="83"/>
      <c r="T598" s="83"/>
      <c r="U598" s="83"/>
      <c r="V598" s="103"/>
      <c r="W598" s="103"/>
      <c r="X598" s="103"/>
      <c r="Y598" s="102"/>
      <c r="Z598" s="102"/>
      <c r="AA598" s="90"/>
      <c r="AB598" s="100"/>
      <c r="AC598" s="90"/>
      <c r="AD598" s="100"/>
      <c r="AE598" s="100"/>
      <c r="AF598" s="91"/>
      <c r="AG598" s="91"/>
      <c r="AH598" s="101"/>
      <c r="AI598" s="45"/>
      <c r="AJ598" s="45"/>
      <c r="AK598" s="45"/>
      <c r="AL598" s="45"/>
      <c r="AM598" s="45"/>
      <c r="AN598" s="83"/>
      <c r="AO598" s="160"/>
      <c r="AP598" s="160"/>
      <c r="AQ598" s="94"/>
      <c r="AR598" s="45"/>
      <c r="AS598" s="102"/>
      <c r="AT598" s="102"/>
      <c r="AU598" s="95"/>
      <c r="AV598" s="95"/>
      <c r="AW598" s="159"/>
      <c r="AX598" s="159"/>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c r="BZ598" s="156"/>
      <c r="CA598" s="156"/>
      <c r="CB598" s="156"/>
      <c r="CC598" s="156"/>
      <c r="CD598" s="156"/>
      <c r="CE598" s="156"/>
    </row>
    <row r="599" spans="1:83" ht="25.5" customHeight="1" x14ac:dyDescent="0.25">
      <c r="A599" s="45"/>
      <c r="B599" s="45"/>
      <c r="C599" s="45"/>
      <c r="D599" s="47"/>
      <c r="E599" s="158"/>
      <c r="F599" s="45"/>
      <c r="G599" s="130"/>
      <c r="H599" s="130"/>
      <c r="I599" s="83"/>
      <c r="J599" s="45"/>
      <c r="K599" s="130"/>
      <c r="L599" s="95"/>
      <c r="M599" s="95"/>
      <c r="N599" s="95"/>
      <c r="O599" s="103"/>
      <c r="P599" s="104"/>
      <c r="Q599" s="83"/>
      <c r="R599" s="83"/>
      <c r="S599" s="83"/>
      <c r="T599" s="83"/>
      <c r="U599" s="83"/>
      <c r="V599" s="103"/>
      <c r="W599" s="103"/>
      <c r="X599" s="103"/>
      <c r="Y599" s="102"/>
      <c r="Z599" s="102"/>
      <c r="AA599" s="90"/>
      <c r="AB599" s="100"/>
      <c r="AC599" s="90"/>
      <c r="AD599" s="100"/>
      <c r="AE599" s="100"/>
      <c r="AF599" s="91"/>
      <c r="AG599" s="91"/>
      <c r="AH599" s="101"/>
      <c r="AI599" s="45"/>
      <c r="AJ599" s="45"/>
      <c r="AK599" s="45"/>
      <c r="AL599" s="45"/>
      <c r="AM599" s="45"/>
      <c r="AN599" s="83"/>
      <c r="AO599" s="160"/>
      <c r="AP599" s="160"/>
      <c r="AQ599" s="94"/>
      <c r="AR599" s="45"/>
      <c r="AS599" s="102"/>
      <c r="AT599" s="102"/>
      <c r="AU599" s="95"/>
      <c r="AV599" s="95"/>
      <c r="AW599" s="159"/>
      <c r="AX599" s="159"/>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c r="BZ599" s="156"/>
      <c r="CA599" s="156"/>
      <c r="CB599" s="156"/>
      <c r="CC599" s="156"/>
      <c r="CD599" s="156"/>
      <c r="CE599" s="156"/>
    </row>
    <row r="600" spans="1:83" ht="25.5" customHeight="1" x14ac:dyDescent="0.25">
      <c r="A600" s="45"/>
      <c r="B600" s="45"/>
      <c r="C600" s="45"/>
      <c r="D600" s="47"/>
      <c r="E600" s="158"/>
      <c r="F600" s="45"/>
      <c r="G600" s="130"/>
      <c r="H600" s="130"/>
      <c r="I600" s="83"/>
      <c r="J600" s="45"/>
      <c r="K600" s="130"/>
      <c r="L600" s="95"/>
      <c r="M600" s="95"/>
      <c r="N600" s="95"/>
      <c r="O600" s="103"/>
      <c r="P600" s="104"/>
      <c r="Q600" s="83"/>
      <c r="R600" s="83"/>
      <c r="S600" s="83"/>
      <c r="T600" s="83"/>
      <c r="U600" s="83"/>
      <c r="V600" s="103"/>
      <c r="W600" s="103"/>
      <c r="X600" s="103"/>
      <c r="Y600" s="102"/>
      <c r="Z600" s="102"/>
      <c r="AA600" s="90"/>
      <c r="AB600" s="100"/>
      <c r="AC600" s="90"/>
      <c r="AD600" s="100"/>
      <c r="AE600" s="100"/>
      <c r="AF600" s="91"/>
      <c r="AG600" s="91"/>
      <c r="AH600" s="101"/>
      <c r="AI600" s="45"/>
      <c r="AJ600" s="45"/>
      <c r="AK600" s="45"/>
      <c r="AL600" s="45"/>
      <c r="AM600" s="45"/>
      <c r="AN600" s="83"/>
      <c r="AO600" s="160"/>
      <c r="AP600" s="160"/>
      <c r="AQ600" s="94"/>
      <c r="AR600" s="45"/>
      <c r="AS600" s="102"/>
      <c r="AT600" s="102"/>
      <c r="AU600" s="95"/>
      <c r="AV600" s="95"/>
      <c r="AW600" s="159"/>
      <c r="AX600" s="159"/>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c r="BZ600" s="156"/>
      <c r="CA600" s="156"/>
      <c r="CB600" s="156"/>
      <c r="CC600" s="156"/>
      <c r="CD600" s="156"/>
      <c r="CE600" s="156"/>
    </row>
    <row r="601" spans="1:83" ht="25.5" customHeight="1" x14ac:dyDescent="0.25">
      <c r="A601" s="45"/>
      <c r="B601" s="45"/>
      <c r="C601" s="45"/>
      <c r="D601" s="47"/>
      <c r="E601" s="158"/>
      <c r="F601" s="45"/>
      <c r="G601" s="130"/>
      <c r="H601" s="130"/>
      <c r="I601" s="83"/>
      <c r="J601" s="45"/>
      <c r="K601" s="130"/>
      <c r="L601" s="95"/>
      <c r="M601" s="95"/>
      <c r="N601" s="95"/>
      <c r="O601" s="103"/>
      <c r="P601" s="104"/>
      <c r="Q601" s="83"/>
      <c r="R601" s="83"/>
      <c r="S601" s="83"/>
      <c r="T601" s="83"/>
      <c r="U601" s="83"/>
      <c r="V601" s="103"/>
      <c r="W601" s="103"/>
      <c r="X601" s="103"/>
      <c r="Y601" s="102"/>
      <c r="Z601" s="102"/>
      <c r="AA601" s="90"/>
      <c r="AB601" s="100"/>
      <c r="AC601" s="90"/>
      <c r="AD601" s="100"/>
      <c r="AE601" s="100"/>
      <c r="AF601" s="91"/>
      <c r="AG601" s="91"/>
      <c r="AH601" s="101"/>
      <c r="AI601" s="45"/>
      <c r="AJ601" s="45"/>
      <c r="AK601" s="45"/>
      <c r="AL601" s="45"/>
      <c r="AM601" s="45"/>
      <c r="AN601" s="83"/>
      <c r="AO601" s="160"/>
      <c r="AP601" s="160"/>
      <c r="AQ601" s="94"/>
      <c r="AR601" s="45"/>
      <c r="AS601" s="102"/>
      <c r="AT601" s="102"/>
      <c r="AU601" s="95"/>
      <c r="AV601" s="95"/>
      <c r="AW601" s="159"/>
      <c r="AX601" s="159"/>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c r="BZ601" s="156"/>
      <c r="CA601" s="156"/>
      <c r="CB601" s="156"/>
      <c r="CC601" s="156"/>
      <c r="CD601" s="156"/>
      <c r="CE601" s="156"/>
    </row>
    <row r="602" spans="1:83" ht="25.5" customHeight="1" x14ac:dyDescent="0.25">
      <c r="A602" s="45"/>
      <c r="B602" s="45"/>
      <c r="C602" s="45"/>
      <c r="D602" s="47"/>
      <c r="E602" s="158"/>
      <c r="F602" s="45"/>
      <c r="G602" s="130"/>
      <c r="H602" s="130"/>
      <c r="I602" s="83"/>
      <c r="J602" s="45"/>
      <c r="K602" s="130"/>
      <c r="L602" s="95"/>
      <c r="M602" s="95"/>
      <c r="N602" s="95"/>
      <c r="O602" s="103"/>
      <c r="P602" s="104"/>
      <c r="Q602" s="83"/>
      <c r="R602" s="83"/>
      <c r="S602" s="83"/>
      <c r="T602" s="83"/>
      <c r="U602" s="83"/>
      <c r="V602" s="103"/>
      <c r="W602" s="103"/>
      <c r="X602" s="103"/>
      <c r="Y602" s="102"/>
      <c r="Z602" s="102"/>
      <c r="AA602" s="90"/>
      <c r="AB602" s="100"/>
      <c r="AC602" s="90"/>
      <c r="AD602" s="100"/>
      <c r="AE602" s="100"/>
      <c r="AF602" s="91"/>
      <c r="AG602" s="91"/>
      <c r="AH602" s="101"/>
      <c r="AI602" s="45"/>
      <c r="AJ602" s="45"/>
      <c r="AK602" s="45"/>
      <c r="AL602" s="45"/>
      <c r="AM602" s="45"/>
      <c r="AN602" s="83"/>
      <c r="AO602" s="160"/>
      <c r="AP602" s="160"/>
      <c r="AQ602" s="94"/>
      <c r="AR602" s="45"/>
      <c r="AS602" s="102"/>
      <c r="AT602" s="102"/>
      <c r="AU602" s="95"/>
      <c r="AV602" s="95"/>
      <c r="AW602" s="159"/>
      <c r="AX602" s="159"/>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c r="BZ602" s="156"/>
      <c r="CA602" s="156"/>
      <c r="CB602" s="156"/>
      <c r="CC602" s="156"/>
      <c r="CD602" s="156"/>
      <c r="CE602" s="156"/>
    </row>
    <row r="603" spans="1:83" ht="25.5" customHeight="1" x14ac:dyDescent="0.25">
      <c r="A603" s="45"/>
      <c r="B603" s="45"/>
      <c r="C603" s="45"/>
      <c r="D603" s="47"/>
      <c r="E603" s="158"/>
      <c r="F603" s="45"/>
      <c r="G603" s="130"/>
      <c r="H603" s="130"/>
      <c r="I603" s="83"/>
      <c r="J603" s="45"/>
      <c r="K603" s="130"/>
      <c r="L603" s="95"/>
      <c r="M603" s="95"/>
      <c r="N603" s="95"/>
      <c r="O603" s="103"/>
      <c r="P603" s="104"/>
      <c r="Q603" s="83"/>
      <c r="R603" s="83"/>
      <c r="S603" s="83"/>
      <c r="T603" s="83"/>
      <c r="U603" s="83"/>
      <c r="V603" s="103"/>
      <c r="W603" s="103"/>
      <c r="X603" s="103"/>
      <c r="Y603" s="102"/>
      <c r="Z603" s="102"/>
      <c r="AA603" s="90"/>
      <c r="AB603" s="100"/>
      <c r="AC603" s="90"/>
      <c r="AD603" s="100"/>
      <c r="AE603" s="100"/>
      <c r="AF603" s="91"/>
      <c r="AG603" s="91"/>
      <c r="AH603" s="101"/>
      <c r="AI603" s="45"/>
      <c r="AJ603" s="45"/>
      <c r="AK603" s="45"/>
      <c r="AL603" s="45"/>
      <c r="AM603" s="45"/>
      <c r="AN603" s="83"/>
      <c r="AO603" s="160"/>
      <c r="AP603" s="160"/>
      <c r="AQ603" s="94"/>
      <c r="AR603" s="45"/>
      <c r="AS603" s="102"/>
      <c r="AT603" s="102"/>
      <c r="AU603" s="95"/>
      <c r="AV603" s="95"/>
      <c r="AW603" s="159"/>
      <c r="AX603" s="159"/>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c r="BZ603" s="156"/>
      <c r="CA603" s="156"/>
      <c r="CB603" s="156"/>
      <c r="CC603" s="156"/>
      <c r="CD603" s="156"/>
      <c r="CE603" s="156"/>
    </row>
    <row r="604" spans="1:83" ht="25.5" customHeight="1" x14ac:dyDescent="0.25">
      <c r="A604" s="45"/>
      <c r="B604" s="45"/>
      <c r="C604" s="45"/>
      <c r="D604" s="47"/>
      <c r="E604" s="158"/>
      <c r="F604" s="45"/>
      <c r="G604" s="130"/>
      <c r="H604" s="130"/>
      <c r="I604" s="83"/>
      <c r="J604" s="45"/>
      <c r="K604" s="130"/>
      <c r="L604" s="95"/>
      <c r="M604" s="95"/>
      <c r="N604" s="95"/>
      <c r="O604" s="103"/>
      <c r="P604" s="104"/>
      <c r="Q604" s="83"/>
      <c r="R604" s="83"/>
      <c r="S604" s="83"/>
      <c r="T604" s="83"/>
      <c r="U604" s="83"/>
      <c r="V604" s="103"/>
      <c r="W604" s="103"/>
      <c r="X604" s="103"/>
      <c r="Y604" s="102"/>
      <c r="Z604" s="102"/>
      <c r="AA604" s="90"/>
      <c r="AB604" s="100"/>
      <c r="AC604" s="90"/>
      <c r="AD604" s="100"/>
      <c r="AE604" s="100"/>
      <c r="AF604" s="91"/>
      <c r="AG604" s="91"/>
      <c r="AH604" s="101"/>
      <c r="AI604" s="45"/>
      <c r="AJ604" s="45"/>
      <c r="AK604" s="45"/>
      <c r="AL604" s="45"/>
      <c r="AM604" s="45"/>
      <c r="AN604" s="83"/>
      <c r="AO604" s="160"/>
      <c r="AP604" s="160"/>
      <c r="AQ604" s="94"/>
      <c r="AR604" s="45"/>
      <c r="AS604" s="102"/>
      <c r="AT604" s="102"/>
      <c r="AU604" s="95"/>
      <c r="AV604" s="95"/>
      <c r="AW604" s="159"/>
      <c r="AX604" s="159"/>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c r="BZ604" s="156"/>
      <c r="CA604" s="156"/>
      <c r="CB604" s="156"/>
      <c r="CC604" s="156"/>
      <c r="CD604" s="156"/>
      <c r="CE604" s="156"/>
    </row>
    <row r="605" spans="1:83" ht="25.5" customHeight="1" x14ac:dyDescent="0.25">
      <c r="A605" s="45"/>
      <c r="B605" s="45"/>
      <c r="C605" s="45"/>
      <c r="D605" s="47"/>
      <c r="E605" s="158"/>
      <c r="F605" s="45"/>
      <c r="G605" s="130"/>
      <c r="H605" s="130"/>
      <c r="I605" s="83"/>
      <c r="J605" s="45"/>
      <c r="K605" s="130"/>
      <c r="L605" s="95"/>
      <c r="M605" s="95"/>
      <c r="N605" s="95"/>
      <c r="O605" s="103"/>
      <c r="P605" s="104"/>
      <c r="Q605" s="83"/>
      <c r="R605" s="83"/>
      <c r="S605" s="83"/>
      <c r="T605" s="83"/>
      <c r="U605" s="83"/>
      <c r="V605" s="103"/>
      <c r="W605" s="103"/>
      <c r="X605" s="103"/>
      <c r="Y605" s="102"/>
      <c r="Z605" s="102"/>
      <c r="AA605" s="90"/>
      <c r="AB605" s="100"/>
      <c r="AC605" s="90"/>
      <c r="AD605" s="100"/>
      <c r="AE605" s="100"/>
      <c r="AF605" s="91"/>
      <c r="AG605" s="91"/>
      <c r="AH605" s="101"/>
      <c r="AI605" s="45"/>
      <c r="AJ605" s="45"/>
      <c r="AK605" s="45"/>
      <c r="AL605" s="45"/>
      <c r="AM605" s="45"/>
      <c r="AN605" s="83"/>
      <c r="AO605" s="160"/>
      <c r="AP605" s="160"/>
      <c r="AQ605" s="94"/>
      <c r="AR605" s="45"/>
      <c r="AS605" s="102"/>
      <c r="AT605" s="102"/>
      <c r="AU605" s="95"/>
      <c r="AV605" s="95"/>
      <c r="AW605" s="159"/>
      <c r="AX605" s="159"/>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c r="BZ605" s="156"/>
      <c r="CA605" s="156"/>
      <c r="CB605" s="156"/>
      <c r="CC605" s="156"/>
      <c r="CD605" s="156"/>
      <c r="CE605" s="156"/>
    </row>
    <row r="606" spans="1:83" ht="25.5" customHeight="1" x14ac:dyDescent="0.25">
      <c r="A606" s="45"/>
      <c r="B606" s="45"/>
      <c r="C606" s="45"/>
      <c r="D606" s="47"/>
      <c r="E606" s="158"/>
      <c r="F606" s="45"/>
      <c r="G606" s="130"/>
      <c r="H606" s="130"/>
      <c r="I606" s="83"/>
      <c r="J606" s="45"/>
      <c r="K606" s="130"/>
      <c r="L606" s="95"/>
      <c r="M606" s="95"/>
      <c r="N606" s="95"/>
      <c r="O606" s="103"/>
      <c r="P606" s="104"/>
      <c r="Q606" s="83"/>
      <c r="R606" s="83"/>
      <c r="S606" s="83"/>
      <c r="T606" s="83"/>
      <c r="U606" s="83"/>
      <c r="V606" s="103"/>
      <c r="W606" s="103"/>
      <c r="X606" s="103"/>
      <c r="Y606" s="102"/>
      <c r="Z606" s="102"/>
      <c r="AA606" s="90"/>
      <c r="AB606" s="100"/>
      <c r="AC606" s="90"/>
      <c r="AD606" s="100"/>
      <c r="AE606" s="100"/>
      <c r="AF606" s="91"/>
      <c r="AG606" s="91"/>
      <c r="AH606" s="101"/>
      <c r="AI606" s="45"/>
      <c r="AJ606" s="45"/>
      <c r="AK606" s="45"/>
      <c r="AL606" s="45"/>
      <c r="AM606" s="45"/>
      <c r="AN606" s="83"/>
      <c r="AO606" s="160"/>
      <c r="AP606" s="160"/>
      <c r="AQ606" s="94"/>
      <c r="AR606" s="45"/>
      <c r="AS606" s="102"/>
      <c r="AT606" s="102"/>
      <c r="AU606" s="95"/>
      <c r="AV606" s="95"/>
      <c r="AW606" s="159"/>
      <c r="AX606" s="159"/>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c r="CD606" s="156"/>
      <c r="CE606" s="156"/>
    </row>
    <row r="607" spans="1:83" ht="25.5" customHeight="1" x14ac:dyDescent="0.25">
      <c r="A607" s="45"/>
      <c r="B607" s="45"/>
      <c r="C607" s="45"/>
      <c r="D607" s="47"/>
      <c r="E607" s="158"/>
      <c r="F607" s="45"/>
      <c r="G607" s="130"/>
      <c r="H607" s="130"/>
      <c r="I607" s="83"/>
      <c r="J607" s="45"/>
      <c r="K607" s="130"/>
      <c r="L607" s="95"/>
      <c r="M607" s="95"/>
      <c r="N607" s="95"/>
      <c r="O607" s="103"/>
      <c r="P607" s="104"/>
      <c r="Q607" s="83"/>
      <c r="R607" s="83"/>
      <c r="S607" s="83"/>
      <c r="T607" s="83"/>
      <c r="U607" s="83"/>
      <c r="V607" s="103"/>
      <c r="W607" s="103"/>
      <c r="X607" s="103"/>
      <c r="Y607" s="102"/>
      <c r="Z607" s="102"/>
      <c r="AA607" s="90"/>
      <c r="AB607" s="100"/>
      <c r="AC607" s="90"/>
      <c r="AD607" s="100"/>
      <c r="AE607" s="100"/>
      <c r="AF607" s="91"/>
      <c r="AG607" s="91"/>
      <c r="AH607" s="101"/>
      <c r="AI607" s="45"/>
      <c r="AJ607" s="45"/>
      <c r="AK607" s="45"/>
      <c r="AL607" s="45"/>
      <c r="AM607" s="45"/>
      <c r="AN607" s="83"/>
      <c r="AO607" s="160"/>
      <c r="AP607" s="160"/>
      <c r="AQ607" s="94"/>
      <c r="AR607" s="45"/>
      <c r="AS607" s="102"/>
      <c r="AT607" s="102"/>
      <c r="AU607" s="95"/>
      <c r="AV607" s="95"/>
      <c r="AW607" s="159"/>
      <c r="AX607" s="159"/>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c r="BX607" s="156"/>
      <c r="BY607" s="156"/>
      <c r="BZ607" s="156"/>
      <c r="CA607" s="156"/>
      <c r="CB607" s="156"/>
      <c r="CC607" s="156"/>
      <c r="CD607" s="156"/>
      <c r="CE607" s="156"/>
    </row>
    <row r="608" spans="1:83" ht="25.5" customHeight="1" x14ac:dyDescent="0.25">
      <c r="A608" s="45"/>
      <c r="B608" s="45"/>
      <c r="C608" s="45"/>
      <c r="D608" s="47"/>
      <c r="E608" s="158"/>
      <c r="F608" s="45"/>
      <c r="G608" s="130"/>
      <c r="H608" s="130"/>
      <c r="I608" s="83"/>
      <c r="J608" s="45"/>
      <c r="K608" s="130"/>
      <c r="L608" s="95"/>
      <c r="M608" s="95"/>
      <c r="N608" s="95"/>
      <c r="O608" s="103"/>
      <c r="P608" s="104"/>
      <c r="Q608" s="83"/>
      <c r="R608" s="83"/>
      <c r="S608" s="83"/>
      <c r="T608" s="83"/>
      <c r="U608" s="83"/>
      <c r="V608" s="103"/>
      <c r="W608" s="103"/>
      <c r="X608" s="103"/>
      <c r="Y608" s="102"/>
      <c r="Z608" s="102"/>
      <c r="AA608" s="90"/>
      <c r="AB608" s="100"/>
      <c r="AC608" s="90"/>
      <c r="AD608" s="100"/>
      <c r="AE608" s="100"/>
      <c r="AF608" s="91"/>
      <c r="AG608" s="91"/>
      <c r="AH608" s="101"/>
      <c r="AI608" s="45"/>
      <c r="AJ608" s="45"/>
      <c r="AK608" s="45"/>
      <c r="AL608" s="45"/>
      <c r="AM608" s="45"/>
      <c r="AN608" s="83"/>
      <c r="AO608" s="160"/>
      <c r="AP608" s="160"/>
      <c r="AQ608" s="94"/>
      <c r="AR608" s="45"/>
      <c r="AS608" s="102"/>
      <c r="AT608" s="102"/>
      <c r="AU608" s="95"/>
      <c r="AV608" s="95"/>
      <c r="AW608" s="159"/>
      <c r="AX608" s="159"/>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c r="BX608" s="156"/>
      <c r="BY608" s="156"/>
      <c r="BZ608" s="156"/>
      <c r="CA608" s="156"/>
      <c r="CB608" s="156"/>
      <c r="CC608" s="156"/>
      <c r="CD608" s="156"/>
      <c r="CE608" s="156"/>
    </row>
    <row r="609" spans="1:83" ht="25.5" customHeight="1" x14ac:dyDescent="0.25">
      <c r="A609" s="45"/>
      <c r="B609" s="45"/>
      <c r="C609" s="45"/>
      <c r="D609" s="47"/>
      <c r="E609" s="158"/>
      <c r="F609" s="45"/>
      <c r="G609" s="130"/>
      <c r="H609" s="130"/>
      <c r="I609" s="83"/>
      <c r="J609" s="45"/>
      <c r="K609" s="130"/>
      <c r="L609" s="95"/>
      <c r="M609" s="95"/>
      <c r="N609" s="95"/>
      <c r="O609" s="103"/>
      <c r="P609" s="104"/>
      <c r="Q609" s="83"/>
      <c r="R609" s="83"/>
      <c r="S609" s="83"/>
      <c r="T609" s="83"/>
      <c r="U609" s="83"/>
      <c r="V609" s="103"/>
      <c r="W609" s="103"/>
      <c r="X609" s="103"/>
      <c r="Y609" s="102"/>
      <c r="Z609" s="102"/>
      <c r="AA609" s="90"/>
      <c r="AB609" s="100"/>
      <c r="AC609" s="90"/>
      <c r="AD609" s="100"/>
      <c r="AE609" s="100"/>
      <c r="AF609" s="91"/>
      <c r="AG609" s="91"/>
      <c r="AH609" s="101"/>
      <c r="AI609" s="45"/>
      <c r="AJ609" s="45"/>
      <c r="AK609" s="45"/>
      <c r="AL609" s="45"/>
      <c r="AM609" s="45"/>
      <c r="AN609" s="83"/>
      <c r="AO609" s="160"/>
      <c r="AP609" s="160"/>
      <c r="AQ609" s="94"/>
      <c r="AR609" s="45"/>
      <c r="AS609" s="102"/>
      <c r="AT609" s="102"/>
      <c r="AU609" s="95"/>
      <c r="AV609" s="95"/>
      <c r="AW609" s="159"/>
      <c r="AX609" s="159"/>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c r="BX609" s="156"/>
      <c r="BY609" s="156"/>
      <c r="BZ609" s="156"/>
      <c r="CA609" s="156"/>
      <c r="CB609" s="156"/>
      <c r="CC609" s="156"/>
      <c r="CD609" s="156"/>
      <c r="CE609" s="156"/>
    </row>
    <row r="610" spans="1:83" ht="25.5" customHeight="1" x14ac:dyDescent="0.25">
      <c r="A610" s="45"/>
      <c r="B610" s="45"/>
      <c r="C610" s="45"/>
      <c r="D610" s="47"/>
      <c r="E610" s="158"/>
      <c r="F610" s="45"/>
      <c r="G610" s="130"/>
      <c r="H610" s="130"/>
      <c r="I610" s="83"/>
      <c r="J610" s="45"/>
      <c r="K610" s="130"/>
      <c r="L610" s="95"/>
      <c r="M610" s="95"/>
      <c r="N610" s="95"/>
      <c r="O610" s="103"/>
      <c r="P610" s="104"/>
      <c r="Q610" s="83"/>
      <c r="R610" s="83"/>
      <c r="S610" s="83"/>
      <c r="T610" s="83"/>
      <c r="U610" s="83"/>
      <c r="V610" s="103"/>
      <c r="W610" s="103"/>
      <c r="X610" s="103"/>
      <c r="Y610" s="102"/>
      <c r="Z610" s="102"/>
      <c r="AA610" s="90"/>
      <c r="AB610" s="100"/>
      <c r="AC610" s="90"/>
      <c r="AD610" s="100"/>
      <c r="AE610" s="100"/>
      <c r="AF610" s="91"/>
      <c r="AG610" s="91"/>
      <c r="AH610" s="101"/>
      <c r="AI610" s="45"/>
      <c r="AJ610" s="45"/>
      <c r="AK610" s="45"/>
      <c r="AL610" s="45"/>
      <c r="AM610" s="45"/>
      <c r="AN610" s="83"/>
      <c r="AO610" s="160"/>
      <c r="AP610" s="160"/>
      <c r="AQ610" s="94"/>
      <c r="AR610" s="45"/>
      <c r="AS610" s="102"/>
      <c r="AT610" s="102"/>
      <c r="AU610" s="95"/>
      <c r="AV610" s="95"/>
      <c r="AW610" s="159"/>
      <c r="AX610" s="159"/>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c r="BX610" s="156"/>
      <c r="BY610" s="156"/>
      <c r="BZ610" s="156"/>
      <c r="CA610" s="156"/>
      <c r="CB610" s="156"/>
      <c r="CC610" s="156"/>
      <c r="CD610" s="156"/>
      <c r="CE610" s="156"/>
    </row>
    <row r="611" spans="1:83" ht="25.5" customHeight="1" x14ac:dyDescent="0.25">
      <c r="A611" s="45"/>
      <c r="B611" s="45"/>
      <c r="C611" s="45"/>
      <c r="D611" s="47"/>
      <c r="E611" s="158"/>
      <c r="F611" s="45"/>
      <c r="G611" s="130"/>
      <c r="H611" s="130"/>
      <c r="I611" s="83"/>
      <c r="J611" s="45"/>
      <c r="K611" s="130"/>
      <c r="L611" s="95"/>
      <c r="M611" s="95"/>
      <c r="N611" s="95"/>
      <c r="O611" s="103"/>
      <c r="P611" s="104"/>
      <c r="Q611" s="83"/>
      <c r="R611" s="83"/>
      <c r="S611" s="83"/>
      <c r="T611" s="83"/>
      <c r="U611" s="83"/>
      <c r="V611" s="103"/>
      <c r="W611" s="103"/>
      <c r="X611" s="103"/>
      <c r="Y611" s="102"/>
      <c r="Z611" s="102"/>
      <c r="AA611" s="90"/>
      <c r="AB611" s="100"/>
      <c r="AC611" s="90"/>
      <c r="AD611" s="100"/>
      <c r="AE611" s="100"/>
      <c r="AF611" s="91"/>
      <c r="AG611" s="91"/>
      <c r="AH611" s="101"/>
      <c r="AI611" s="45"/>
      <c r="AJ611" s="45"/>
      <c r="AK611" s="45"/>
      <c r="AL611" s="45"/>
      <c r="AM611" s="45"/>
      <c r="AN611" s="83"/>
      <c r="AO611" s="160"/>
      <c r="AP611" s="160"/>
      <c r="AQ611" s="94"/>
      <c r="AR611" s="45"/>
      <c r="AS611" s="102"/>
      <c r="AT611" s="102"/>
      <c r="AU611" s="95"/>
      <c r="AV611" s="95"/>
      <c r="AW611" s="159"/>
      <c r="AX611" s="159"/>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c r="BX611" s="156"/>
      <c r="BY611" s="156"/>
      <c r="BZ611" s="156"/>
      <c r="CA611" s="156"/>
      <c r="CB611" s="156"/>
      <c r="CC611" s="156"/>
      <c r="CD611" s="156"/>
      <c r="CE611" s="156"/>
    </row>
    <row r="612" spans="1:83" ht="25.5" customHeight="1" x14ac:dyDescent="0.25">
      <c r="A612" s="45"/>
      <c r="B612" s="45"/>
      <c r="C612" s="45"/>
      <c r="D612" s="47"/>
      <c r="E612" s="158"/>
      <c r="F612" s="45"/>
      <c r="G612" s="130"/>
      <c r="H612" s="130"/>
      <c r="I612" s="83"/>
      <c r="J612" s="45"/>
      <c r="K612" s="130"/>
      <c r="L612" s="95"/>
      <c r="M612" s="95"/>
      <c r="N612" s="95"/>
      <c r="O612" s="103"/>
      <c r="P612" s="104"/>
      <c r="Q612" s="83"/>
      <c r="R612" s="83"/>
      <c r="S612" s="83"/>
      <c r="T612" s="83"/>
      <c r="U612" s="83"/>
      <c r="V612" s="103"/>
      <c r="W612" s="103"/>
      <c r="X612" s="103"/>
      <c r="Y612" s="102"/>
      <c r="Z612" s="102"/>
      <c r="AA612" s="90"/>
      <c r="AB612" s="100"/>
      <c r="AC612" s="90"/>
      <c r="AD612" s="100"/>
      <c r="AE612" s="100"/>
      <c r="AF612" s="91"/>
      <c r="AG612" s="91"/>
      <c r="AH612" s="101"/>
      <c r="AI612" s="45"/>
      <c r="AJ612" s="45"/>
      <c r="AK612" s="45"/>
      <c r="AL612" s="45"/>
      <c r="AM612" s="45"/>
      <c r="AN612" s="83"/>
      <c r="AO612" s="160"/>
      <c r="AP612" s="160"/>
      <c r="AQ612" s="94"/>
      <c r="AR612" s="45"/>
      <c r="AS612" s="102"/>
      <c r="AT612" s="102"/>
      <c r="AU612" s="95"/>
      <c r="AV612" s="95"/>
      <c r="AW612" s="159"/>
      <c r="AX612" s="159"/>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c r="BX612" s="156"/>
      <c r="BY612" s="156"/>
      <c r="BZ612" s="156"/>
      <c r="CA612" s="156"/>
      <c r="CB612" s="156"/>
      <c r="CC612" s="156"/>
      <c r="CD612" s="156"/>
      <c r="CE612" s="156"/>
    </row>
    <row r="613" spans="1:83" ht="25.5" customHeight="1" x14ac:dyDescent="0.25">
      <c r="A613" s="45"/>
      <c r="B613" s="45"/>
      <c r="C613" s="45"/>
      <c r="D613" s="47"/>
      <c r="E613" s="158"/>
      <c r="F613" s="45"/>
      <c r="G613" s="130"/>
      <c r="H613" s="130"/>
      <c r="I613" s="83"/>
      <c r="J613" s="45"/>
      <c r="K613" s="130"/>
      <c r="L613" s="95"/>
      <c r="M613" s="95"/>
      <c r="N613" s="95"/>
      <c r="O613" s="103"/>
      <c r="P613" s="104"/>
      <c r="Q613" s="83"/>
      <c r="R613" s="83"/>
      <c r="S613" s="83"/>
      <c r="T613" s="83"/>
      <c r="U613" s="83"/>
      <c r="V613" s="103"/>
      <c r="W613" s="103"/>
      <c r="X613" s="103"/>
      <c r="Y613" s="102"/>
      <c r="Z613" s="102"/>
      <c r="AA613" s="90"/>
      <c r="AB613" s="100"/>
      <c r="AC613" s="90"/>
      <c r="AD613" s="100"/>
      <c r="AE613" s="100"/>
      <c r="AF613" s="91"/>
      <c r="AG613" s="91"/>
      <c r="AH613" s="101"/>
      <c r="AI613" s="45"/>
      <c r="AJ613" s="45"/>
      <c r="AK613" s="45"/>
      <c r="AL613" s="45"/>
      <c r="AM613" s="45"/>
      <c r="AN613" s="83"/>
      <c r="AO613" s="160"/>
      <c r="AP613" s="160"/>
      <c r="AQ613" s="94"/>
      <c r="AR613" s="45"/>
      <c r="AS613" s="102"/>
      <c r="AT613" s="102"/>
      <c r="AU613" s="95"/>
      <c r="AV613" s="95"/>
      <c r="AW613" s="159"/>
      <c r="AX613" s="159"/>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c r="BX613" s="156"/>
      <c r="BY613" s="156"/>
      <c r="BZ613" s="156"/>
      <c r="CA613" s="156"/>
      <c r="CB613" s="156"/>
      <c r="CC613" s="156"/>
      <c r="CD613" s="156"/>
      <c r="CE613" s="156"/>
    </row>
    <row r="614" spans="1:83" ht="25.5" customHeight="1" x14ac:dyDescent="0.25">
      <c r="A614" s="45"/>
      <c r="B614" s="45"/>
      <c r="C614" s="45"/>
      <c r="D614" s="47"/>
      <c r="E614" s="158"/>
      <c r="F614" s="45"/>
      <c r="G614" s="130"/>
      <c r="H614" s="130"/>
      <c r="I614" s="83"/>
      <c r="J614" s="45"/>
      <c r="K614" s="130"/>
      <c r="L614" s="95"/>
      <c r="M614" s="95"/>
      <c r="N614" s="95"/>
      <c r="O614" s="103"/>
      <c r="P614" s="104"/>
      <c r="Q614" s="83"/>
      <c r="R614" s="83"/>
      <c r="S614" s="83"/>
      <c r="T614" s="83"/>
      <c r="U614" s="83"/>
      <c r="V614" s="103"/>
      <c r="W614" s="103"/>
      <c r="X614" s="103"/>
      <c r="Y614" s="102"/>
      <c r="Z614" s="102"/>
      <c r="AA614" s="90"/>
      <c r="AB614" s="100"/>
      <c r="AC614" s="90"/>
      <c r="AD614" s="100"/>
      <c r="AE614" s="100"/>
      <c r="AF614" s="91"/>
      <c r="AG614" s="91"/>
      <c r="AH614" s="101"/>
      <c r="AI614" s="45"/>
      <c r="AJ614" s="45"/>
      <c r="AK614" s="45"/>
      <c r="AL614" s="45"/>
      <c r="AM614" s="45"/>
      <c r="AN614" s="83"/>
      <c r="AO614" s="160"/>
      <c r="AP614" s="160"/>
      <c r="AQ614" s="94"/>
      <c r="AR614" s="45"/>
      <c r="AS614" s="102"/>
      <c r="AT614" s="102"/>
      <c r="AU614" s="95"/>
      <c r="AV614" s="95"/>
      <c r="AW614" s="159"/>
      <c r="AX614" s="159"/>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c r="BX614" s="156"/>
      <c r="BY614" s="156"/>
      <c r="BZ614" s="156"/>
      <c r="CA614" s="156"/>
      <c r="CB614" s="156"/>
      <c r="CC614" s="156"/>
      <c r="CD614" s="156"/>
      <c r="CE614" s="156"/>
    </row>
    <row r="615" spans="1:83" ht="25.5" customHeight="1" x14ac:dyDescent="0.25">
      <c r="A615" s="45"/>
      <c r="B615" s="45"/>
      <c r="C615" s="45"/>
      <c r="D615" s="47"/>
      <c r="E615" s="158"/>
      <c r="F615" s="45"/>
      <c r="G615" s="130"/>
      <c r="H615" s="130"/>
      <c r="I615" s="83"/>
      <c r="J615" s="45"/>
      <c r="K615" s="130"/>
      <c r="L615" s="95"/>
      <c r="M615" s="95"/>
      <c r="N615" s="95"/>
      <c r="O615" s="103"/>
      <c r="P615" s="104"/>
      <c r="Q615" s="83"/>
      <c r="R615" s="83"/>
      <c r="S615" s="83"/>
      <c r="T615" s="83"/>
      <c r="U615" s="83"/>
      <c r="V615" s="103"/>
      <c r="W615" s="103"/>
      <c r="X615" s="103"/>
      <c r="Y615" s="102"/>
      <c r="Z615" s="102"/>
      <c r="AA615" s="90"/>
      <c r="AB615" s="100"/>
      <c r="AC615" s="90"/>
      <c r="AD615" s="100"/>
      <c r="AE615" s="100"/>
      <c r="AF615" s="91"/>
      <c r="AG615" s="91"/>
      <c r="AH615" s="101"/>
      <c r="AI615" s="45"/>
      <c r="AJ615" s="45"/>
      <c r="AK615" s="45"/>
      <c r="AL615" s="45"/>
      <c r="AM615" s="45"/>
      <c r="AN615" s="83"/>
      <c r="AO615" s="160"/>
      <c r="AP615" s="160"/>
      <c r="AQ615" s="94"/>
      <c r="AR615" s="45"/>
      <c r="AS615" s="102"/>
      <c r="AT615" s="102"/>
      <c r="AU615" s="95"/>
      <c r="AV615" s="95"/>
      <c r="AW615" s="159"/>
      <c r="AX615" s="159"/>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c r="BX615" s="156"/>
      <c r="BY615" s="156"/>
      <c r="BZ615" s="156"/>
      <c r="CA615" s="156"/>
      <c r="CB615" s="156"/>
      <c r="CC615" s="156"/>
      <c r="CD615" s="156"/>
      <c r="CE615" s="156"/>
    </row>
    <row r="616" spans="1:83" ht="25.5" customHeight="1" x14ac:dyDescent="0.25">
      <c r="A616" s="45"/>
      <c r="B616" s="45"/>
      <c r="C616" s="45"/>
      <c r="D616" s="47"/>
      <c r="E616" s="158"/>
      <c r="F616" s="45"/>
      <c r="G616" s="130"/>
      <c r="H616" s="130"/>
      <c r="I616" s="83"/>
      <c r="J616" s="45"/>
      <c r="K616" s="130"/>
      <c r="L616" s="95"/>
      <c r="M616" s="95"/>
      <c r="N616" s="95"/>
      <c r="O616" s="103"/>
      <c r="P616" s="104"/>
      <c r="Q616" s="83"/>
      <c r="R616" s="83"/>
      <c r="S616" s="83"/>
      <c r="T616" s="83"/>
      <c r="U616" s="83"/>
      <c r="V616" s="103"/>
      <c r="W616" s="103"/>
      <c r="X616" s="103"/>
      <c r="Y616" s="102"/>
      <c r="Z616" s="102"/>
      <c r="AA616" s="90"/>
      <c r="AB616" s="100"/>
      <c r="AC616" s="90"/>
      <c r="AD616" s="100"/>
      <c r="AE616" s="100"/>
      <c r="AF616" s="91"/>
      <c r="AG616" s="91"/>
      <c r="AH616" s="101"/>
      <c r="AI616" s="45"/>
      <c r="AJ616" s="45"/>
      <c r="AK616" s="45"/>
      <c r="AL616" s="45"/>
      <c r="AM616" s="45"/>
      <c r="AN616" s="83"/>
      <c r="AO616" s="160"/>
      <c r="AP616" s="160"/>
      <c r="AQ616" s="94"/>
      <c r="AR616" s="45"/>
      <c r="AS616" s="102"/>
      <c r="AT616" s="102"/>
      <c r="AU616" s="95"/>
      <c r="AV616" s="95"/>
      <c r="AW616" s="159"/>
      <c r="AX616" s="159"/>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c r="BX616" s="156"/>
      <c r="BY616" s="156"/>
      <c r="BZ616" s="156"/>
      <c r="CA616" s="156"/>
      <c r="CB616" s="156"/>
      <c r="CC616" s="156"/>
      <c r="CD616" s="156"/>
      <c r="CE616" s="156"/>
    </row>
    <row r="617" spans="1:83" ht="25.5" customHeight="1" x14ac:dyDescent="0.25">
      <c r="A617" s="45"/>
      <c r="B617" s="45"/>
      <c r="C617" s="45"/>
      <c r="D617" s="47"/>
      <c r="E617" s="158"/>
      <c r="F617" s="45"/>
      <c r="G617" s="130"/>
      <c r="H617" s="130"/>
      <c r="I617" s="83"/>
      <c r="J617" s="45"/>
      <c r="K617" s="130"/>
      <c r="L617" s="95"/>
      <c r="M617" s="95"/>
      <c r="N617" s="95"/>
      <c r="O617" s="103"/>
      <c r="P617" s="104"/>
      <c r="Q617" s="83"/>
      <c r="R617" s="83"/>
      <c r="S617" s="83"/>
      <c r="T617" s="83"/>
      <c r="U617" s="83"/>
      <c r="V617" s="103"/>
      <c r="W617" s="103"/>
      <c r="X617" s="103"/>
      <c r="Y617" s="102"/>
      <c r="Z617" s="102"/>
      <c r="AA617" s="90"/>
      <c r="AB617" s="100"/>
      <c r="AC617" s="90"/>
      <c r="AD617" s="100"/>
      <c r="AE617" s="100"/>
      <c r="AF617" s="91"/>
      <c r="AG617" s="91"/>
      <c r="AH617" s="101"/>
      <c r="AI617" s="45"/>
      <c r="AJ617" s="45"/>
      <c r="AK617" s="45"/>
      <c r="AL617" s="45"/>
      <c r="AM617" s="45"/>
      <c r="AN617" s="83"/>
      <c r="AO617" s="160"/>
      <c r="AP617" s="160"/>
      <c r="AQ617" s="94"/>
      <c r="AR617" s="45"/>
      <c r="AS617" s="102"/>
      <c r="AT617" s="102"/>
      <c r="AU617" s="95"/>
      <c r="AV617" s="95"/>
      <c r="AW617" s="159"/>
      <c r="AX617" s="159"/>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c r="BX617" s="156"/>
      <c r="BY617" s="156"/>
      <c r="BZ617" s="156"/>
      <c r="CA617" s="156"/>
      <c r="CB617" s="156"/>
      <c r="CC617" s="156"/>
      <c r="CD617" s="156"/>
      <c r="CE617" s="156"/>
    </row>
    <row r="618" spans="1:83" ht="25.5" customHeight="1" x14ac:dyDescent="0.25">
      <c r="A618" s="45"/>
      <c r="B618" s="45"/>
      <c r="C618" s="45"/>
      <c r="D618" s="47"/>
      <c r="E618" s="158"/>
      <c r="F618" s="45"/>
      <c r="G618" s="130"/>
      <c r="H618" s="130"/>
      <c r="I618" s="83"/>
      <c r="J618" s="45"/>
      <c r="K618" s="130"/>
      <c r="L618" s="95"/>
      <c r="M618" s="95"/>
      <c r="N618" s="95"/>
      <c r="O618" s="103"/>
      <c r="P618" s="104"/>
      <c r="Q618" s="83"/>
      <c r="R618" s="83"/>
      <c r="S618" s="83"/>
      <c r="T618" s="83"/>
      <c r="U618" s="83"/>
      <c r="V618" s="103"/>
      <c r="W618" s="103"/>
      <c r="X618" s="103"/>
      <c r="Y618" s="102"/>
      <c r="Z618" s="102"/>
      <c r="AA618" s="90"/>
      <c r="AB618" s="100"/>
      <c r="AC618" s="90"/>
      <c r="AD618" s="100"/>
      <c r="AE618" s="100"/>
      <c r="AF618" s="91"/>
      <c r="AG618" s="91"/>
      <c r="AH618" s="101"/>
      <c r="AI618" s="45"/>
      <c r="AJ618" s="45"/>
      <c r="AK618" s="45"/>
      <c r="AL618" s="45"/>
      <c r="AM618" s="45"/>
      <c r="AN618" s="83"/>
      <c r="AO618" s="160"/>
      <c r="AP618" s="160"/>
      <c r="AQ618" s="94"/>
      <c r="AR618" s="45"/>
      <c r="AS618" s="102"/>
      <c r="AT618" s="102"/>
      <c r="AU618" s="95"/>
      <c r="AV618" s="95"/>
      <c r="AW618" s="159"/>
      <c r="AX618" s="159"/>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c r="BX618" s="156"/>
      <c r="BY618" s="156"/>
      <c r="BZ618" s="156"/>
      <c r="CA618" s="156"/>
      <c r="CB618" s="156"/>
      <c r="CC618" s="156"/>
      <c r="CD618" s="156"/>
      <c r="CE618" s="156"/>
    </row>
    <row r="619" spans="1:83" ht="25.5" customHeight="1" x14ac:dyDescent="0.25">
      <c r="A619" s="45"/>
      <c r="B619" s="45"/>
      <c r="C619" s="45"/>
      <c r="D619" s="47"/>
      <c r="E619" s="158"/>
      <c r="F619" s="45"/>
      <c r="G619" s="130"/>
      <c r="H619" s="130"/>
      <c r="I619" s="83"/>
      <c r="J619" s="45"/>
      <c r="K619" s="130"/>
      <c r="L619" s="95"/>
      <c r="M619" s="95"/>
      <c r="N619" s="95"/>
      <c r="O619" s="103"/>
      <c r="P619" s="104"/>
      <c r="Q619" s="83"/>
      <c r="R619" s="83"/>
      <c r="S619" s="83"/>
      <c r="T619" s="83"/>
      <c r="U619" s="83"/>
      <c r="V619" s="103"/>
      <c r="W619" s="103"/>
      <c r="X619" s="103"/>
      <c r="Y619" s="102"/>
      <c r="Z619" s="102"/>
      <c r="AA619" s="90"/>
      <c r="AB619" s="100"/>
      <c r="AC619" s="90"/>
      <c r="AD619" s="100"/>
      <c r="AE619" s="100"/>
      <c r="AF619" s="91"/>
      <c r="AG619" s="91"/>
      <c r="AH619" s="101"/>
      <c r="AI619" s="45"/>
      <c r="AJ619" s="45"/>
      <c r="AK619" s="45"/>
      <c r="AL619" s="45"/>
      <c r="AM619" s="45"/>
      <c r="AN619" s="83"/>
      <c r="AO619" s="160"/>
      <c r="AP619" s="160"/>
      <c r="AQ619" s="94"/>
      <c r="AR619" s="45"/>
      <c r="AS619" s="102"/>
      <c r="AT619" s="102"/>
      <c r="AU619" s="95"/>
      <c r="AV619" s="95"/>
      <c r="AW619" s="159"/>
      <c r="AX619" s="159"/>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c r="BX619" s="156"/>
      <c r="BY619" s="156"/>
      <c r="BZ619" s="156"/>
      <c r="CA619" s="156"/>
      <c r="CB619" s="156"/>
      <c r="CC619" s="156"/>
      <c r="CD619" s="156"/>
      <c r="CE619" s="156"/>
    </row>
    <row r="620" spans="1:83" ht="25.5" customHeight="1" x14ac:dyDescent="0.25">
      <c r="A620" s="45"/>
      <c r="B620" s="45"/>
      <c r="C620" s="45"/>
      <c r="D620" s="47"/>
      <c r="E620" s="158"/>
      <c r="F620" s="45"/>
      <c r="G620" s="130"/>
      <c r="H620" s="130"/>
      <c r="I620" s="83"/>
      <c r="J620" s="45"/>
      <c r="K620" s="130"/>
      <c r="L620" s="95"/>
      <c r="M620" s="95"/>
      <c r="N620" s="95"/>
      <c r="O620" s="103"/>
      <c r="P620" s="104"/>
      <c r="Q620" s="83"/>
      <c r="R620" s="83"/>
      <c r="S620" s="83"/>
      <c r="T620" s="83"/>
      <c r="U620" s="83"/>
      <c r="V620" s="103"/>
      <c r="W620" s="103"/>
      <c r="X620" s="103"/>
      <c r="Y620" s="102"/>
      <c r="Z620" s="102"/>
      <c r="AA620" s="90"/>
      <c r="AB620" s="100"/>
      <c r="AC620" s="90"/>
      <c r="AD620" s="100"/>
      <c r="AE620" s="100"/>
      <c r="AF620" s="91"/>
      <c r="AG620" s="91"/>
      <c r="AH620" s="101"/>
      <c r="AI620" s="45"/>
      <c r="AJ620" s="45"/>
      <c r="AK620" s="45"/>
      <c r="AL620" s="45"/>
      <c r="AM620" s="45"/>
      <c r="AN620" s="83"/>
      <c r="AO620" s="160"/>
      <c r="AP620" s="160"/>
      <c r="AQ620" s="94"/>
      <c r="AR620" s="45"/>
      <c r="AS620" s="102"/>
      <c r="AT620" s="102"/>
      <c r="AU620" s="95"/>
      <c r="AV620" s="95"/>
      <c r="AW620" s="159"/>
      <c r="AX620" s="159"/>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c r="BX620" s="156"/>
      <c r="BY620" s="156"/>
      <c r="BZ620" s="156"/>
      <c r="CA620" s="156"/>
      <c r="CB620" s="156"/>
      <c r="CC620" s="156"/>
      <c r="CD620" s="156"/>
      <c r="CE620" s="156"/>
    </row>
    <row r="621" spans="1:83" ht="25.5" customHeight="1" x14ac:dyDescent="0.25">
      <c r="A621" s="45"/>
      <c r="B621" s="45"/>
      <c r="C621" s="45"/>
      <c r="D621" s="47"/>
      <c r="E621" s="158"/>
      <c r="F621" s="45"/>
      <c r="G621" s="130"/>
      <c r="H621" s="130"/>
      <c r="I621" s="83"/>
      <c r="J621" s="45"/>
      <c r="K621" s="130"/>
      <c r="L621" s="95"/>
      <c r="M621" s="95"/>
      <c r="N621" s="95"/>
      <c r="O621" s="103"/>
      <c r="P621" s="104"/>
      <c r="Q621" s="83"/>
      <c r="R621" s="83"/>
      <c r="S621" s="83"/>
      <c r="T621" s="83"/>
      <c r="U621" s="83"/>
      <c r="V621" s="103"/>
      <c r="W621" s="103"/>
      <c r="X621" s="103"/>
      <c r="Y621" s="102"/>
      <c r="Z621" s="102"/>
      <c r="AA621" s="90"/>
      <c r="AB621" s="100"/>
      <c r="AC621" s="90"/>
      <c r="AD621" s="100"/>
      <c r="AE621" s="100"/>
      <c r="AF621" s="91"/>
      <c r="AG621" s="91"/>
      <c r="AH621" s="101"/>
      <c r="AI621" s="45"/>
      <c r="AJ621" s="45"/>
      <c r="AK621" s="45"/>
      <c r="AL621" s="45"/>
      <c r="AM621" s="45"/>
      <c r="AN621" s="83"/>
      <c r="AO621" s="160"/>
      <c r="AP621" s="160"/>
      <c r="AQ621" s="94"/>
      <c r="AR621" s="45"/>
      <c r="AS621" s="102"/>
      <c r="AT621" s="102"/>
      <c r="AU621" s="95"/>
      <c r="AV621" s="95"/>
      <c r="AW621" s="159"/>
      <c r="AX621" s="159"/>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c r="BX621" s="156"/>
      <c r="BY621" s="156"/>
      <c r="BZ621" s="156"/>
      <c r="CA621" s="156"/>
      <c r="CB621" s="156"/>
      <c r="CC621" s="156"/>
      <c r="CD621" s="156"/>
      <c r="CE621" s="156"/>
    </row>
    <row r="622" spans="1:83" ht="25.5" customHeight="1" x14ac:dyDescent="0.25">
      <c r="A622" s="45"/>
      <c r="B622" s="45"/>
      <c r="C622" s="45"/>
      <c r="D622" s="47"/>
      <c r="E622" s="158"/>
      <c r="F622" s="45"/>
      <c r="G622" s="130"/>
      <c r="H622" s="130"/>
      <c r="I622" s="83"/>
      <c r="J622" s="45"/>
      <c r="K622" s="130"/>
      <c r="L622" s="95"/>
      <c r="M622" s="95"/>
      <c r="N622" s="95"/>
      <c r="O622" s="103"/>
      <c r="P622" s="104"/>
      <c r="Q622" s="83"/>
      <c r="R622" s="83"/>
      <c r="S622" s="83"/>
      <c r="T622" s="83"/>
      <c r="U622" s="83"/>
      <c r="V622" s="103"/>
      <c r="W622" s="103"/>
      <c r="X622" s="103"/>
      <c r="Y622" s="102"/>
      <c r="Z622" s="102"/>
      <c r="AA622" s="90"/>
      <c r="AB622" s="100"/>
      <c r="AC622" s="90"/>
      <c r="AD622" s="100"/>
      <c r="AE622" s="100"/>
      <c r="AF622" s="91"/>
      <c r="AG622" s="91"/>
      <c r="AH622" s="101"/>
      <c r="AI622" s="45"/>
      <c r="AJ622" s="45"/>
      <c r="AK622" s="45"/>
      <c r="AL622" s="45"/>
      <c r="AM622" s="45"/>
      <c r="AN622" s="83"/>
      <c r="AO622" s="160"/>
      <c r="AP622" s="160"/>
      <c r="AQ622" s="94"/>
      <c r="AR622" s="45"/>
      <c r="AS622" s="102"/>
      <c r="AT622" s="102"/>
      <c r="AU622" s="95"/>
      <c r="AV622" s="95"/>
      <c r="AW622" s="159"/>
      <c r="AX622" s="159"/>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c r="BX622" s="156"/>
      <c r="BY622" s="156"/>
      <c r="BZ622" s="156"/>
      <c r="CA622" s="156"/>
      <c r="CB622" s="156"/>
      <c r="CC622" s="156"/>
      <c r="CD622" s="156"/>
      <c r="CE622" s="156"/>
    </row>
    <row r="623" spans="1:83" ht="25.5" customHeight="1" x14ac:dyDescent="0.25">
      <c r="A623" s="45"/>
      <c r="B623" s="45"/>
      <c r="C623" s="45"/>
      <c r="D623" s="47"/>
      <c r="E623" s="158"/>
      <c r="F623" s="45"/>
      <c r="G623" s="130"/>
      <c r="H623" s="130"/>
      <c r="I623" s="83"/>
      <c r="J623" s="45"/>
      <c r="K623" s="130"/>
      <c r="L623" s="95"/>
      <c r="M623" s="95"/>
      <c r="N623" s="95"/>
      <c r="O623" s="103"/>
      <c r="P623" s="104"/>
      <c r="Q623" s="83"/>
      <c r="R623" s="83"/>
      <c r="S623" s="83"/>
      <c r="T623" s="83"/>
      <c r="U623" s="83"/>
      <c r="V623" s="103"/>
      <c r="W623" s="103"/>
      <c r="X623" s="103"/>
      <c r="Y623" s="102"/>
      <c r="Z623" s="102"/>
      <c r="AA623" s="90"/>
      <c r="AB623" s="100"/>
      <c r="AC623" s="90"/>
      <c r="AD623" s="100"/>
      <c r="AE623" s="100"/>
      <c r="AF623" s="91"/>
      <c r="AG623" s="91"/>
      <c r="AH623" s="101"/>
      <c r="AI623" s="45"/>
      <c r="AJ623" s="45"/>
      <c r="AK623" s="45"/>
      <c r="AL623" s="45"/>
      <c r="AM623" s="45"/>
      <c r="AN623" s="83"/>
      <c r="AO623" s="160"/>
      <c r="AP623" s="160"/>
      <c r="AQ623" s="94"/>
      <c r="AR623" s="45"/>
      <c r="AS623" s="102"/>
      <c r="AT623" s="102"/>
      <c r="AU623" s="95"/>
      <c r="AV623" s="95"/>
      <c r="AW623" s="159"/>
      <c r="AX623" s="159"/>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c r="BX623" s="156"/>
      <c r="BY623" s="156"/>
      <c r="BZ623" s="156"/>
      <c r="CA623" s="156"/>
      <c r="CB623" s="156"/>
      <c r="CC623" s="156"/>
      <c r="CD623" s="156"/>
      <c r="CE623" s="156"/>
    </row>
    <row r="624" spans="1:83" ht="25.5" customHeight="1" x14ac:dyDescent="0.25">
      <c r="A624" s="45"/>
      <c r="B624" s="45"/>
      <c r="C624" s="45"/>
      <c r="D624" s="47"/>
      <c r="E624" s="158"/>
      <c r="F624" s="45"/>
      <c r="G624" s="130"/>
      <c r="H624" s="130"/>
      <c r="I624" s="83"/>
      <c r="J624" s="45"/>
      <c r="K624" s="130"/>
      <c r="L624" s="95"/>
      <c r="M624" s="95"/>
      <c r="N624" s="95"/>
      <c r="O624" s="103"/>
      <c r="P624" s="104"/>
      <c r="Q624" s="83"/>
      <c r="R624" s="83"/>
      <c r="S624" s="83"/>
      <c r="T624" s="83"/>
      <c r="U624" s="83"/>
      <c r="V624" s="103"/>
      <c r="W624" s="103"/>
      <c r="X624" s="103"/>
      <c r="Y624" s="102"/>
      <c r="Z624" s="102"/>
      <c r="AA624" s="90"/>
      <c r="AB624" s="100"/>
      <c r="AC624" s="90"/>
      <c r="AD624" s="100"/>
      <c r="AE624" s="100"/>
      <c r="AF624" s="91"/>
      <c r="AG624" s="91"/>
      <c r="AH624" s="101"/>
      <c r="AI624" s="45"/>
      <c r="AJ624" s="45"/>
      <c r="AK624" s="45"/>
      <c r="AL624" s="45"/>
      <c r="AM624" s="45"/>
      <c r="AN624" s="83"/>
      <c r="AO624" s="160"/>
      <c r="AP624" s="160"/>
      <c r="AQ624" s="94"/>
      <c r="AR624" s="45"/>
      <c r="AS624" s="102"/>
      <c r="AT624" s="102"/>
      <c r="AU624" s="95"/>
      <c r="AV624" s="95"/>
      <c r="AW624" s="159"/>
      <c r="AX624" s="159"/>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c r="BX624" s="156"/>
      <c r="BY624" s="156"/>
      <c r="BZ624" s="156"/>
      <c r="CA624" s="156"/>
      <c r="CB624" s="156"/>
      <c r="CC624" s="156"/>
      <c r="CD624" s="156"/>
      <c r="CE624" s="156"/>
    </row>
    <row r="625" spans="1:83" ht="25.5" customHeight="1" x14ac:dyDescent="0.25">
      <c r="A625" s="45"/>
      <c r="B625" s="45"/>
      <c r="C625" s="45"/>
      <c r="D625" s="47"/>
      <c r="E625" s="158"/>
      <c r="F625" s="45"/>
      <c r="G625" s="130"/>
      <c r="H625" s="130"/>
      <c r="I625" s="83"/>
      <c r="J625" s="45"/>
      <c r="K625" s="130"/>
      <c r="L625" s="95"/>
      <c r="M625" s="95"/>
      <c r="N625" s="95"/>
      <c r="O625" s="103"/>
      <c r="P625" s="104"/>
      <c r="Q625" s="83"/>
      <c r="R625" s="83"/>
      <c r="S625" s="83"/>
      <c r="T625" s="83"/>
      <c r="U625" s="83"/>
      <c r="V625" s="103"/>
      <c r="W625" s="103"/>
      <c r="X625" s="103"/>
      <c r="Y625" s="102"/>
      <c r="Z625" s="102"/>
      <c r="AA625" s="90"/>
      <c r="AB625" s="100"/>
      <c r="AC625" s="90"/>
      <c r="AD625" s="100"/>
      <c r="AE625" s="100"/>
      <c r="AF625" s="91"/>
      <c r="AG625" s="91"/>
      <c r="AH625" s="101"/>
      <c r="AI625" s="45"/>
      <c r="AJ625" s="45"/>
      <c r="AK625" s="45"/>
      <c r="AL625" s="45"/>
      <c r="AM625" s="45"/>
      <c r="AN625" s="83"/>
      <c r="AO625" s="160"/>
      <c r="AP625" s="160"/>
      <c r="AQ625" s="94"/>
      <c r="AR625" s="45"/>
      <c r="AS625" s="102"/>
      <c r="AT625" s="102"/>
      <c r="AU625" s="95"/>
      <c r="AV625" s="95"/>
      <c r="AW625" s="159"/>
      <c r="AX625" s="159"/>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c r="BX625" s="156"/>
      <c r="BY625" s="156"/>
      <c r="BZ625" s="156"/>
      <c r="CA625" s="156"/>
      <c r="CB625" s="156"/>
      <c r="CC625" s="156"/>
      <c r="CD625" s="156"/>
      <c r="CE625" s="156"/>
    </row>
    <row r="626" spans="1:83" ht="25.5" customHeight="1" x14ac:dyDescent="0.25">
      <c r="A626" s="45"/>
      <c r="B626" s="45"/>
      <c r="C626" s="45"/>
      <c r="D626" s="47"/>
      <c r="E626" s="158"/>
      <c r="F626" s="45"/>
      <c r="G626" s="130"/>
      <c r="H626" s="130"/>
      <c r="I626" s="83"/>
      <c r="J626" s="45"/>
      <c r="K626" s="130"/>
      <c r="L626" s="95"/>
      <c r="M626" s="95"/>
      <c r="N626" s="95"/>
      <c r="O626" s="103"/>
      <c r="P626" s="104"/>
      <c r="Q626" s="83"/>
      <c r="R626" s="83"/>
      <c r="S626" s="83"/>
      <c r="T626" s="83"/>
      <c r="U626" s="83"/>
      <c r="V626" s="103"/>
      <c r="W626" s="103"/>
      <c r="X626" s="103"/>
      <c r="Y626" s="102"/>
      <c r="Z626" s="102"/>
      <c r="AA626" s="90"/>
      <c r="AB626" s="100"/>
      <c r="AC626" s="90"/>
      <c r="AD626" s="100"/>
      <c r="AE626" s="100"/>
      <c r="AF626" s="91"/>
      <c r="AG626" s="91"/>
      <c r="AH626" s="101"/>
      <c r="AI626" s="45"/>
      <c r="AJ626" s="45"/>
      <c r="AK626" s="45"/>
      <c r="AL626" s="45"/>
      <c r="AM626" s="45"/>
      <c r="AN626" s="83"/>
      <c r="AO626" s="160"/>
      <c r="AP626" s="160"/>
      <c r="AQ626" s="94"/>
      <c r="AR626" s="45"/>
      <c r="AS626" s="102"/>
      <c r="AT626" s="102"/>
      <c r="AU626" s="95"/>
      <c r="AV626" s="95"/>
      <c r="AW626" s="159"/>
      <c r="AX626" s="159"/>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c r="BX626" s="156"/>
      <c r="BY626" s="156"/>
      <c r="BZ626" s="156"/>
      <c r="CA626" s="156"/>
      <c r="CB626" s="156"/>
      <c r="CC626" s="156"/>
      <c r="CD626" s="156"/>
      <c r="CE626" s="156"/>
    </row>
    <row r="627" spans="1:83" ht="25.5" customHeight="1" x14ac:dyDescent="0.25">
      <c r="A627" s="45"/>
      <c r="B627" s="45"/>
      <c r="C627" s="45"/>
      <c r="D627" s="47"/>
      <c r="E627" s="158"/>
      <c r="F627" s="45"/>
      <c r="G627" s="130"/>
      <c r="H627" s="130"/>
      <c r="I627" s="83"/>
      <c r="J627" s="45"/>
      <c r="K627" s="130"/>
      <c r="L627" s="95"/>
      <c r="M627" s="95"/>
      <c r="N627" s="95"/>
      <c r="O627" s="103"/>
      <c r="P627" s="104"/>
      <c r="Q627" s="83"/>
      <c r="R627" s="83"/>
      <c r="S627" s="83"/>
      <c r="T627" s="83"/>
      <c r="U627" s="83"/>
      <c r="V627" s="103"/>
      <c r="W627" s="103"/>
      <c r="X627" s="103"/>
      <c r="Y627" s="102"/>
      <c r="Z627" s="102"/>
      <c r="AA627" s="90"/>
      <c r="AB627" s="100"/>
      <c r="AC627" s="90"/>
      <c r="AD627" s="100"/>
      <c r="AE627" s="100"/>
      <c r="AF627" s="91"/>
      <c r="AG627" s="91"/>
      <c r="AH627" s="101"/>
      <c r="AI627" s="45"/>
      <c r="AJ627" s="45"/>
      <c r="AK627" s="45"/>
      <c r="AL627" s="45"/>
      <c r="AM627" s="45"/>
      <c r="AN627" s="83"/>
      <c r="AO627" s="160"/>
      <c r="AP627" s="160"/>
      <c r="AQ627" s="94"/>
      <c r="AR627" s="45"/>
      <c r="AS627" s="102"/>
      <c r="AT627" s="102"/>
      <c r="AU627" s="95"/>
      <c r="AV627" s="95"/>
      <c r="AW627" s="159"/>
      <c r="AX627" s="159"/>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c r="BZ627" s="156"/>
      <c r="CA627" s="156"/>
      <c r="CB627" s="156"/>
      <c r="CC627" s="156"/>
      <c r="CD627" s="156"/>
      <c r="CE627" s="156"/>
    </row>
    <row r="628" spans="1:83" ht="25.5" customHeight="1" x14ac:dyDescent="0.25">
      <c r="A628" s="45"/>
      <c r="B628" s="45"/>
      <c r="C628" s="45"/>
      <c r="D628" s="47"/>
      <c r="E628" s="158"/>
      <c r="F628" s="45"/>
      <c r="G628" s="130"/>
      <c r="H628" s="130"/>
      <c r="I628" s="83"/>
      <c r="J628" s="45"/>
      <c r="K628" s="130"/>
      <c r="L628" s="95"/>
      <c r="M628" s="95"/>
      <c r="N628" s="95"/>
      <c r="O628" s="103"/>
      <c r="P628" s="104"/>
      <c r="Q628" s="83"/>
      <c r="R628" s="83"/>
      <c r="S628" s="83"/>
      <c r="T628" s="83"/>
      <c r="U628" s="83"/>
      <c r="V628" s="103"/>
      <c r="W628" s="103"/>
      <c r="X628" s="103"/>
      <c r="Y628" s="102"/>
      <c r="Z628" s="102"/>
      <c r="AA628" s="90"/>
      <c r="AB628" s="100"/>
      <c r="AC628" s="90"/>
      <c r="AD628" s="100"/>
      <c r="AE628" s="100"/>
      <c r="AF628" s="91"/>
      <c r="AG628" s="91"/>
      <c r="AH628" s="101"/>
      <c r="AI628" s="45"/>
      <c r="AJ628" s="45"/>
      <c r="AK628" s="45"/>
      <c r="AL628" s="45"/>
      <c r="AM628" s="45"/>
      <c r="AN628" s="83"/>
      <c r="AO628" s="160"/>
      <c r="AP628" s="160"/>
      <c r="AQ628" s="94"/>
      <c r="AR628" s="45"/>
      <c r="AS628" s="102"/>
      <c r="AT628" s="102"/>
      <c r="AU628" s="95"/>
      <c r="AV628" s="95"/>
      <c r="AW628" s="159"/>
      <c r="AX628" s="159"/>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c r="BZ628" s="156"/>
      <c r="CA628" s="156"/>
      <c r="CB628" s="156"/>
      <c r="CC628" s="156"/>
      <c r="CD628" s="156"/>
      <c r="CE628" s="156"/>
    </row>
    <row r="629" spans="1:83" ht="25.5" customHeight="1" x14ac:dyDescent="0.25">
      <c r="A629" s="45"/>
      <c r="B629" s="45"/>
      <c r="C629" s="45"/>
      <c r="D629" s="47"/>
      <c r="E629" s="158"/>
      <c r="F629" s="45"/>
      <c r="G629" s="130"/>
      <c r="H629" s="130"/>
      <c r="I629" s="83"/>
      <c r="J629" s="45"/>
      <c r="K629" s="130"/>
      <c r="L629" s="95"/>
      <c r="M629" s="95"/>
      <c r="N629" s="95"/>
      <c r="O629" s="103"/>
      <c r="P629" s="104"/>
      <c r="Q629" s="83"/>
      <c r="R629" s="83"/>
      <c r="S629" s="83"/>
      <c r="T629" s="83"/>
      <c r="U629" s="83"/>
      <c r="V629" s="103"/>
      <c r="W629" s="103"/>
      <c r="X629" s="103"/>
      <c r="Y629" s="102"/>
      <c r="Z629" s="102"/>
      <c r="AA629" s="90"/>
      <c r="AB629" s="100"/>
      <c r="AC629" s="90"/>
      <c r="AD629" s="100"/>
      <c r="AE629" s="100"/>
      <c r="AF629" s="91"/>
      <c r="AG629" s="91"/>
      <c r="AH629" s="101"/>
      <c r="AI629" s="45"/>
      <c r="AJ629" s="45"/>
      <c r="AK629" s="45"/>
      <c r="AL629" s="45"/>
      <c r="AM629" s="45"/>
      <c r="AN629" s="83"/>
      <c r="AO629" s="160"/>
      <c r="AP629" s="160"/>
      <c r="AQ629" s="94"/>
      <c r="AR629" s="45"/>
      <c r="AS629" s="102"/>
      <c r="AT629" s="102"/>
      <c r="AU629" s="95"/>
      <c r="AV629" s="95"/>
      <c r="AW629" s="159"/>
      <c r="AX629" s="159"/>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c r="BX629" s="156"/>
      <c r="BY629" s="156"/>
      <c r="BZ629" s="156"/>
      <c r="CA629" s="156"/>
      <c r="CB629" s="156"/>
      <c r="CC629" s="156"/>
      <c r="CD629" s="156"/>
      <c r="CE629" s="156"/>
    </row>
    <row r="630" spans="1:83" ht="25.5" customHeight="1" x14ac:dyDescent="0.25">
      <c r="A630" s="45"/>
      <c r="B630" s="45"/>
      <c r="C630" s="45"/>
      <c r="D630" s="47"/>
      <c r="E630" s="158"/>
      <c r="F630" s="45"/>
      <c r="G630" s="130"/>
      <c r="H630" s="130"/>
      <c r="I630" s="83"/>
      <c r="J630" s="45"/>
      <c r="K630" s="130"/>
      <c r="L630" s="95"/>
      <c r="M630" s="95"/>
      <c r="N630" s="95"/>
      <c r="O630" s="103"/>
      <c r="P630" s="104"/>
      <c r="Q630" s="83"/>
      <c r="R630" s="83"/>
      <c r="S630" s="83"/>
      <c r="T630" s="83"/>
      <c r="U630" s="83"/>
      <c r="V630" s="103"/>
      <c r="W630" s="103"/>
      <c r="X630" s="103"/>
      <c r="Y630" s="102"/>
      <c r="Z630" s="102"/>
      <c r="AA630" s="90"/>
      <c r="AB630" s="100"/>
      <c r="AC630" s="90"/>
      <c r="AD630" s="100"/>
      <c r="AE630" s="100"/>
      <c r="AF630" s="91"/>
      <c r="AG630" s="91"/>
      <c r="AH630" s="101"/>
      <c r="AI630" s="45"/>
      <c r="AJ630" s="45"/>
      <c r="AK630" s="45"/>
      <c r="AL630" s="45"/>
      <c r="AM630" s="45"/>
      <c r="AN630" s="83"/>
      <c r="AO630" s="160"/>
      <c r="AP630" s="160"/>
      <c r="AQ630" s="94"/>
      <c r="AR630" s="45"/>
      <c r="AS630" s="102"/>
      <c r="AT630" s="102"/>
      <c r="AU630" s="95"/>
      <c r="AV630" s="95"/>
      <c r="AW630" s="159"/>
      <c r="AX630" s="159"/>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c r="BX630" s="156"/>
      <c r="BY630" s="156"/>
      <c r="BZ630" s="156"/>
      <c r="CA630" s="156"/>
      <c r="CB630" s="156"/>
      <c r="CC630" s="156"/>
      <c r="CD630" s="156"/>
      <c r="CE630" s="156"/>
    </row>
    <row r="631" spans="1:83" ht="25.5" customHeight="1" x14ac:dyDescent="0.25">
      <c r="A631" s="45"/>
      <c r="B631" s="45"/>
      <c r="C631" s="45"/>
      <c r="D631" s="47"/>
      <c r="E631" s="158"/>
      <c r="F631" s="45"/>
      <c r="G631" s="130"/>
      <c r="H631" s="130"/>
      <c r="I631" s="83"/>
      <c r="J631" s="45"/>
      <c r="K631" s="130"/>
      <c r="L631" s="95"/>
      <c r="M631" s="95"/>
      <c r="N631" s="95"/>
      <c r="O631" s="103"/>
      <c r="P631" s="104"/>
      <c r="Q631" s="83"/>
      <c r="R631" s="83"/>
      <c r="S631" s="83"/>
      <c r="T631" s="83"/>
      <c r="U631" s="83"/>
      <c r="V631" s="103"/>
      <c r="W631" s="103"/>
      <c r="X631" s="103"/>
      <c r="Y631" s="102"/>
      <c r="Z631" s="102"/>
      <c r="AA631" s="90"/>
      <c r="AB631" s="100"/>
      <c r="AC631" s="90"/>
      <c r="AD631" s="100"/>
      <c r="AE631" s="100"/>
      <c r="AF631" s="91"/>
      <c r="AG631" s="91"/>
      <c r="AH631" s="101"/>
      <c r="AI631" s="45"/>
      <c r="AJ631" s="45"/>
      <c r="AK631" s="45"/>
      <c r="AL631" s="45"/>
      <c r="AM631" s="45"/>
      <c r="AN631" s="83"/>
      <c r="AO631" s="160"/>
      <c r="AP631" s="160"/>
      <c r="AQ631" s="94"/>
      <c r="AR631" s="45"/>
      <c r="AS631" s="102"/>
      <c r="AT631" s="102"/>
      <c r="AU631" s="95"/>
      <c r="AV631" s="95"/>
      <c r="AW631" s="159"/>
      <c r="AX631" s="159"/>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c r="BX631" s="156"/>
      <c r="BY631" s="156"/>
      <c r="BZ631" s="156"/>
      <c r="CA631" s="156"/>
      <c r="CB631" s="156"/>
      <c r="CC631" s="156"/>
      <c r="CD631" s="156"/>
      <c r="CE631" s="156"/>
    </row>
    <row r="632" spans="1:83" ht="25.5" customHeight="1" x14ac:dyDescent="0.25">
      <c r="A632" s="45"/>
      <c r="B632" s="45"/>
      <c r="C632" s="45"/>
      <c r="D632" s="47"/>
      <c r="E632" s="158"/>
      <c r="F632" s="45"/>
      <c r="G632" s="130"/>
      <c r="H632" s="130"/>
      <c r="I632" s="83"/>
      <c r="J632" s="45"/>
      <c r="K632" s="130"/>
      <c r="L632" s="95"/>
      <c r="M632" s="95"/>
      <c r="N632" s="95"/>
      <c r="O632" s="103"/>
      <c r="P632" s="104"/>
      <c r="Q632" s="83"/>
      <c r="R632" s="83"/>
      <c r="S632" s="83"/>
      <c r="T632" s="83"/>
      <c r="U632" s="83"/>
      <c r="V632" s="103"/>
      <c r="W632" s="103"/>
      <c r="X632" s="103"/>
      <c r="Y632" s="102"/>
      <c r="Z632" s="102"/>
      <c r="AA632" s="90"/>
      <c r="AB632" s="100"/>
      <c r="AC632" s="90"/>
      <c r="AD632" s="100"/>
      <c r="AE632" s="100"/>
      <c r="AF632" s="91"/>
      <c r="AG632" s="91"/>
      <c r="AH632" s="101"/>
      <c r="AI632" s="45"/>
      <c r="AJ632" s="45"/>
      <c r="AK632" s="45"/>
      <c r="AL632" s="45"/>
      <c r="AM632" s="45"/>
      <c r="AN632" s="83"/>
      <c r="AO632" s="160"/>
      <c r="AP632" s="160"/>
      <c r="AQ632" s="94"/>
      <c r="AR632" s="45"/>
      <c r="AS632" s="102"/>
      <c r="AT632" s="102"/>
      <c r="AU632" s="95"/>
      <c r="AV632" s="95"/>
      <c r="AW632" s="159"/>
      <c r="AX632" s="159"/>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c r="BX632" s="156"/>
      <c r="BY632" s="156"/>
      <c r="BZ632" s="156"/>
      <c r="CA632" s="156"/>
      <c r="CB632" s="156"/>
      <c r="CC632" s="156"/>
      <c r="CD632" s="156"/>
      <c r="CE632" s="156"/>
    </row>
    <row r="633" spans="1:83" ht="25.5" customHeight="1" x14ac:dyDescent="0.25">
      <c r="A633" s="45"/>
      <c r="B633" s="45"/>
      <c r="C633" s="45"/>
      <c r="D633" s="47"/>
      <c r="E633" s="158"/>
      <c r="F633" s="45"/>
      <c r="G633" s="130"/>
      <c r="H633" s="130"/>
      <c r="I633" s="83"/>
      <c r="J633" s="45"/>
      <c r="K633" s="130"/>
      <c r="L633" s="95"/>
      <c r="M633" s="95"/>
      <c r="N633" s="95"/>
      <c r="O633" s="103"/>
      <c r="P633" s="104"/>
      <c r="Q633" s="83"/>
      <c r="R633" s="83"/>
      <c r="S633" s="83"/>
      <c r="T633" s="83"/>
      <c r="U633" s="83"/>
      <c r="V633" s="103"/>
      <c r="W633" s="103"/>
      <c r="X633" s="103"/>
      <c r="Y633" s="102"/>
      <c r="Z633" s="102"/>
      <c r="AA633" s="90"/>
      <c r="AB633" s="100"/>
      <c r="AC633" s="90"/>
      <c r="AD633" s="100"/>
      <c r="AE633" s="100"/>
      <c r="AF633" s="91"/>
      <c r="AG633" s="91"/>
      <c r="AH633" s="101"/>
      <c r="AI633" s="45"/>
      <c r="AJ633" s="45"/>
      <c r="AK633" s="45"/>
      <c r="AL633" s="45"/>
      <c r="AM633" s="45"/>
      <c r="AN633" s="83"/>
      <c r="AO633" s="160"/>
      <c r="AP633" s="160"/>
      <c r="AQ633" s="94"/>
      <c r="AR633" s="45"/>
      <c r="AS633" s="102"/>
      <c r="AT633" s="102"/>
      <c r="AU633" s="95"/>
      <c r="AV633" s="95"/>
      <c r="AW633" s="159"/>
      <c r="AX633" s="159"/>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c r="BX633" s="156"/>
      <c r="BY633" s="156"/>
      <c r="BZ633" s="156"/>
      <c r="CA633" s="156"/>
      <c r="CB633" s="156"/>
      <c r="CC633" s="156"/>
      <c r="CD633" s="156"/>
      <c r="CE633" s="156"/>
    </row>
    <row r="634" spans="1:83" ht="25.5" customHeight="1" x14ac:dyDescent="0.25">
      <c r="A634" s="45"/>
      <c r="B634" s="45"/>
      <c r="C634" s="45"/>
      <c r="D634" s="47"/>
      <c r="E634" s="158"/>
      <c r="F634" s="45"/>
      <c r="G634" s="130"/>
      <c r="H634" s="130"/>
      <c r="I634" s="83"/>
      <c r="J634" s="45"/>
      <c r="K634" s="130"/>
      <c r="L634" s="95"/>
      <c r="M634" s="95"/>
      <c r="N634" s="95"/>
      <c r="O634" s="103"/>
      <c r="P634" s="104"/>
      <c r="Q634" s="83"/>
      <c r="R634" s="83"/>
      <c r="S634" s="83"/>
      <c r="T634" s="83"/>
      <c r="U634" s="83"/>
      <c r="V634" s="103"/>
      <c r="W634" s="103"/>
      <c r="X634" s="103"/>
      <c r="Y634" s="102"/>
      <c r="Z634" s="102"/>
      <c r="AA634" s="90"/>
      <c r="AB634" s="100"/>
      <c r="AC634" s="90"/>
      <c r="AD634" s="100"/>
      <c r="AE634" s="100"/>
      <c r="AF634" s="91"/>
      <c r="AG634" s="91"/>
      <c r="AH634" s="101"/>
      <c r="AI634" s="45"/>
      <c r="AJ634" s="45"/>
      <c r="AK634" s="45"/>
      <c r="AL634" s="45"/>
      <c r="AM634" s="45"/>
      <c r="AN634" s="83"/>
      <c r="AO634" s="160"/>
      <c r="AP634" s="160"/>
      <c r="AQ634" s="94"/>
      <c r="AR634" s="45"/>
      <c r="AS634" s="102"/>
      <c r="AT634" s="102"/>
      <c r="AU634" s="95"/>
      <c r="AV634" s="95"/>
      <c r="AW634" s="159"/>
      <c r="AX634" s="159"/>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c r="BX634" s="156"/>
      <c r="BY634" s="156"/>
      <c r="BZ634" s="156"/>
      <c r="CA634" s="156"/>
      <c r="CB634" s="156"/>
      <c r="CC634" s="156"/>
      <c r="CD634" s="156"/>
      <c r="CE634" s="156"/>
    </row>
    <row r="635" spans="1:83" ht="25.5" customHeight="1" x14ac:dyDescent="0.25">
      <c r="A635" s="45"/>
      <c r="B635" s="45"/>
      <c r="C635" s="45"/>
      <c r="D635" s="47"/>
      <c r="E635" s="158"/>
      <c r="F635" s="45"/>
      <c r="G635" s="130"/>
      <c r="H635" s="130"/>
      <c r="I635" s="83"/>
      <c r="J635" s="45"/>
      <c r="K635" s="130"/>
      <c r="L635" s="95"/>
      <c r="M635" s="95"/>
      <c r="N635" s="95"/>
      <c r="O635" s="103"/>
      <c r="P635" s="104"/>
      <c r="Q635" s="83"/>
      <c r="R635" s="83"/>
      <c r="S635" s="83"/>
      <c r="T635" s="83"/>
      <c r="U635" s="83"/>
      <c r="V635" s="103"/>
      <c r="W635" s="103"/>
      <c r="X635" s="103"/>
      <c r="Y635" s="102"/>
      <c r="Z635" s="102"/>
      <c r="AA635" s="90"/>
      <c r="AB635" s="100"/>
      <c r="AC635" s="90"/>
      <c r="AD635" s="100"/>
      <c r="AE635" s="100"/>
      <c r="AF635" s="91"/>
      <c r="AG635" s="91"/>
      <c r="AH635" s="101"/>
      <c r="AI635" s="45"/>
      <c r="AJ635" s="45"/>
      <c r="AK635" s="45"/>
      <c r="AL635" s="45"/>
      <c r="AM635" s="45"/>
      <c r="AN635" s="83"/>
      <c r="AO635" s="160"/>
      <c r="AP635" s="160"/>
      <c r="AQ635" s="94"/>
      <c r="AR635" s="45"/>
      <c r="AS635" s="102"/>
      <c r="AT635" s="102"/>
      <c r="AU635" s="95"/>
      <c r="AV635" s="95"/>
      <c r="AW635" s="159"/>
      <c r="AX635" s="159"/>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c r="BX635" s="156"/>
      <c r="BY635" s="156"/>
      <c r="BZ635" s="156"/>
      <c r="CA635" s="156"/>
      <c r="CB635" s="156"/>
      <c r="CC635" s="156"/>
      <c r="CD635" s="156"/>
      <c r="CE635" s="156"/>
    </row>
    <row r="636" spans="1:83" ht="25.5" customHeight="1" x14ac:dyDescent="0.25">
      <c r="A636" s="45"/>
      <c r="B636" s="45"/>
      <c r="C636" s="45"/>
      <c r="D636" s="47"/>
      <c r="E636" s="158"/>
      <c r="F636" s="45"/>
      <c r="G636" s="130"/>
      <c r="H636" s="130"/>
      <c r="I636" s="83"/>
      <c r="J636" s="45"/>
      <c r="K636" s="130"/>
      <c r="L636" s="95"/>
      <c r="M636" s="95"/>
      <c r="N636" s="95"/>
      <c r="O636" s="103"/>
      <c r="P636" s="104"/>
      <c r="Q636" s="83"/>
      <c r="R636" s="83"/>
      <c r="S636" s="83"/>
      <c r="T636" s="83"/>
      <c r="U636" s="83"/>
      <c r="V636" s="103"/>
      <c r="W636" s="103"/>
      <c r="X636" s="103"/>
      <c r="Y636" s="102"/>
      <c r="Z636" s="102"/>
      <c r="AA636" s="90"/>
      <c r="AB636" s="100"/>
      <c r="AC636" s="90"/>
      <c r="AD636" s="100"/>
      <c r="AE636" s="100"/>
      <c r="AF636" s="91"/>
      <c r="AG636" s="91"/>
      <c r="AH636" s="101"/>
      <c r="AI636" s="45"/>
      <c r="AJ636" s="45"/>
      <c r="AK636" s="45"/>
      <c r="AL636" s="45"/>
      <c r="AM636" s="45"/>
      <c r="AN636" s="83"/>
      <c r="AO636" s="160"/>
      <c r="AP636" s="160"/>
      <c r="AQ636" s="94"/>
      <c r="AR636" s="45"/>
      <c r="AS636" s="102"/>
      <c r="AT636" s="102"/>
      <c r="AU636" s="95"/>
      <c r="AV636" s="95"/>
      <c r="AW636" s="159"/>
      <c r="AX636" s="159"/>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c r="BX636" s="156"/>
      <c r="BY636" s="156"/>
      <c r="BZ636" s="156"/>
      <c r="CA636" s="156"/>
      <c r="CB636" s="156"/>
      <c r="CC636" s="156"/>
      <c r="CD636" s="156"/>
      <c r="CE636" s="156"/>
    </row>
    <row r="637" spans="1:83" ht="25.5" customHeight="1" x14ac:dyDescent="0.25">
      <c r="A637" s="45"/>
      <c r="B637" s="45"/>
      <c r="C637" s="45"/>
      <c r="D637" s="47"/>
      <c r="E637" s="158"/>
      <c r="F637" s="45"/>
      <c r="G637" s="130"/>
      <c r="H637" s="130"/>
      <c r="I637" s="83"/>
      <c r="J637" s="45"/>
      <c r="K637" s="130"/>
      <c r="L637" s="95"/>
      <c r="M637" s="95"/>
      <c r="N637" s="95"/>
      <c r="O637" s="103"/>
      <c r="P637" s="104"/>
      <c r="Q637" s="83"/>
      <c r="R637" s="83"/>
      <c r="S637" s="83"/>
      <c r="T637" s="83"/>
      <c r="U637" s="83"/>
      <c r="V637" s="103"/>
      <c r="W637" s="103"/>
      <c r="X637" s="103"/>
      <c r="Y637" s="102"/>
      <c r="Z637" s="102"/>
      <c r="AA637" s="90"/>
      <c r="AB637" s="100"/>
      <c r="AC637" s="90"/>
      <c r="AD637" s="100"/>
      <c r="AE637" s="100"/>
      <c r="AF637" s="91"/>
      <c r="AG637" s="91"/>
      <c r="AH637" s="101"/>
      <c r="AI637" s="45"/>
      <c r="AJ637" s="45"/>
      <c r="AK637" s="45"/>
      <c r="AL637" s="45"/>
      <c r="AM637" s="45"/>
      <c r="AN637" s="83"/>
      <c r="AO637" s="160"/>
      <c r="AP637" s="160"/>
      <c r="AQ637" s="94"/>
      <c r="AR637" s="45"/>
      <c r="AS637" s="102"/>
      <c r="AT637" s="102"/>
      <c r="AU637" s="95"/>
      <c r="AV637" s="95"/>
      <c r="AW637" s="159"/>
      <c r="AX637" s="159"/>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c r="BX637" s="156"/>
      <c r="BY637" s="156"/>
      <c r="BZ637" s="156"/>
      <c r="CA637" s="156"/>
      <c r="CB637" s="156"/>
      <c r="CC637" s="156"/>
      <c r="CD637" s="156"/>
      <c r="CE637" s="156"/>
    </row>
    <row r="638" spans="1:83" ht="25.5" customHeight="1" x14ac:dyDescent="0.25">
      <c r="A638" s="45"/>
      <c r="B638" s="45"/>
      <c r="C638" s="45"/>
      <c r="D638" s="47"/>
      <c r="E638" s="158"/>
      <c r="F638" s="45"/>
      <c r="G638" s="130"/>
      <c r="H638" s="130"/>
      <c r="I638" s="83"/>
      <c r="J638" s="45"/>
      <c r="K638" s="130"/>
      <c r="L638" s="95"/>
      <c r="M638" s="95"/>
      <c r="N638" s="95"/>
      <c r="O638" s="103"/>
      <c r="P638" s="104"/>
      <c r="Q638" s="83"/>
      <c r="R638" s="83"/>
      <c r="S638" s="83"/>
      <c r="T638" s="83"/>
      <c r="U638" s="83"/>
      <c r="V638" s="103"/>
      <c r="W638" s="103"/>
      <c r="X638" s="103"/>
      <c r="Y638" s="102"/>
      <c r="Z638" s="102"/>
      <c r="AA638" s="90"/>
      <c r="AB638" s="100"/>
      <c r="AC638" s="90"/>
      <c r="AD638" s="100"/>
      <c r="AE638" s="100"/>
      <c r="AF638" s="91"/>
      <c r="AG638" s="91"/>
      <c r="AH638" s="101"/>
      <c r="AI638" s="45"/>
      <c r="AJ638" s="45"/>
      <c r="AK638" s="45"/>
      <c r="AL638" s="45"/>
      <c r="AM638" s="45"/>
      <c r="AN638" s="83"/>
      <c r="AO638" s="160"/>
      <c r="AP638" s="160"/>
      <c r="AQ638" s="94"/>
      <c r="AR638" s="45"/>
      <c r="AS638" s="102"/>
      <c r="AT638" s="102"/>
      <c r="AU638" s="95"/>
      <c r="AV638" s="95"/>
      <c r="AW638" s="159"/>
      <c r="AX638" s="159"/>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c r="BZ638" s="156"/>
      <c r="CA638" s="156"/>
      <c r="CB638" s="156"/>
      <c r="CC638" s="156"/>
      <c r="CD638" s="156"/>
      <c r="CE638" s="156"/>
    </row>
    <row r="639" spans="1:83" ht="25.5" customHeight="1" x14ac:dyDescent="0.25">
      <c r="A639" s="45"/>
      <c r="B639" s="45"/>
      <c r="C639" s="45"/>
      <c r="D639" s="47"/>
      <c r="E639" s="158"/>
      <c r="F639" s="45"/>
      <c r="G639" s="130"/>
      <c r="H639" s="130"/>
      <c r="I639" s="83"/>
      <c r="J639" s="45"/>
      <c r="K639" s="130"/>
      <c r="L639" s="95"/>
      <c r="M639" s="95"/>
      <c r="N639" s="95"/>
      <c r="O639" s="103"/>
      <c r="P639" s="104"/>
      <c r="Q639" s="83"/>
      <c r="R639" s="83"/>
      <c r="S639" s="83"/>
      <c r="T639" s="83"/>
      <c r="U639" s="83"/>
      <c r="V639" s="103"/>
      <c r="W639" s="103"/>
      <c r="X639" s="103"/>
      <c r="Y639" s="102"/>
      <c r="Z639" s="102"/>
      <c r="AA639" s="90"/>
      <c r="AB639" s="100"/>
      <c r="AC639" s="90"/>
      <c r="AD639" s="100"/>
      <c r="AE639" s="100"/>
      <c r="AF639" s="91"/>
      <c r="AG639" s="91"/>
      <c r="AH639" s="101"/>
      <c r="AI639" s="45"/>
      <c r="AJ639" s="45"/>
      <c r="AK639" s="45"/>
      <c r="AL639" s="45"/>
      <c r="AM639" s="45"/>
      <c r="AN639" s="83"/>
      <c r="AO639" s="160"/>
      <c r="AP639" s="160"/>
      <c r="AQ639" s="94"/>
      <c r="AR639" s="45"/>
      <c r="AS639" s="102"/>
      <c r="AT639" s="102"/>
      <c r="AU639" s="95"/>
      <c r="AV639" s="95"/>
      <c r="AW639" s="159"/>
      <c r="AX639" s="159"/>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c r="BZ639" s="156"/>
      <c r="CA639" s="156"/>
      <c r="CB639" s="156"/>
      <c r="CC639" s="156"/>
      <c r="CD639" s="156"/>
      <c r="CE639" s="156"/>
    </row>
    <row r="640" spans="1:83" ht="25.5" customHeight="1" x14ac:dyDescent="0.25">
      <c r="A640" s="45"/>
      <c r="B640" s="45"/>
      <c r="C640" s="45"/>
      <c r="D640" s="47"/>
      <c r="E640" s="158"/>
      <c r="F640" s="45"/>
      <c r="G640" s="130"/>
      <c r="H640" s="130"/>
      <c r="I640" s="83"/>
      <c r="J640" s="45"/>
      <c r="K640" s="130"/>
      <c r="L640" s="95"/>
      <c r="M640" s="95"/>
      <c r="N640" s="95"/>
      <c r="O640" s="103"/>
      <c r="P640" s="104"/>
      <c r="Q640" s="83"/>
      <c r="R640" s="83"/>
      <c r="S640" s="83"/>
      <c r="T640" s="83"/>
      <c r="U640" s="83"/>
      <c r="V640" s="103"/>
      <c r="W640" s="103"/>
      <c r="X640" s="103"/>
      <c r="Y640" s="102"/>
      <c r="Z640" s="102"/>
      <c r="AA640" s="90"/>
      <c r="AB640" s="100"/>
      <c r="AC640" s="90"/>
      <c r="AD640" s="100"/>
      <c r="AE640" s="100"/>
      <c r="AF640" s="91"/>
      <c r="AG640" s="91"/>
      <c r="AH640" s="101"/>
      <c r="AI640" s="45"/>
      <c r="AJ640" s="45"/>
      <c r="AK640" s="45"/>
      <c r="AL640" s="45"/>
      <c r="AM640" s="45"/>
      <c r="AN640" s="83"/>
      <c r="AO640" s="160"/>
      <c r="AP640" s="160"/>
      <c r="AQ640" s="94"/>
      <c r="AR640" s="45"/>
      <c r="AS640" s="102"/>
      <c r="AT640" s="102"/>
      <c r="AU640" s="95"/>
      <c r="AV640" s="95"/>
      <c r="AW640" s="159"/>
      <c r="AX640" s="159"/>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c r="BX640" s="156"/>
      <c r="BY640" s="156"/>
      <c r="BZ640" s="156"/>
      <c r="CA640" s="156"/>
      <c r="CB640" s="156"/>
      <c r="CC640" s="156"/>
      <c r="CD640" s="156"/>
      <c r="CE640" s="156"/>
    </row>
    <row r="641" spans="1:83" ht="25.5" customHeight="1" x14ac:dyDescent="0.25">
      <c r="A641" s="45"/>
      <c r="B641" s="45"/>
      <c r="C641" s="45"/>
      <c r="D641" s="47"/>
      <c r="E641" s="158"/>
      <c r="F641" s="45"/>
      <c r="G641" s="130"/>
      <c r="H641" s="130"/>
      <c r="I641" s="83"/>
      <c r="J641" s="45"/>
      <c r="K641" s="130"/>
      <c r="L641" s="95"/>
      <c r="M641" s="95"/>
      <c r="N641" s="95"/>
      <c r="O641" s="103"/>
      <c r="P641" s="104"/>
      <c r="Q641" s="83"/>
      <c r="R641" s="83"/>
      <c r="S641" s="83"/>
      <c r="T641" s="83"/>
      <c r="U641" s="83"/>
      <c r="V641" s="103"/>
      <c r="W641" s="103"/>
      <c r="X641" s="103"/>
      <c r="Y641" s="102"/>
      <c r="Z641" s="102"/>
      <c r="AA641" s="90"/>
      <c r="AB641" s="100"/>
      <c r="AC641" s="90"/>
      <c r="AD641" s="100"/>
      <c r="AE641" s="100"/>
      <c r="AF641" s="91"/>
      <c r="AG641" s="91"/>
      <c r="AH641" s="101"/>
      <c r="AI641" s="45"/>
      <c r="AJ641" s="45"/>
      <c r="AK641" s="45"/>
      <c r="AL641" s="45"/>
      <c r="AM641" s="45"/>
      <c r="AN641" s="83"/>
      <c r="AO641" s="160"/>
      <c r="AP641" s="160"/>
      <c r="AQ641" s="94"/>
      <c r="AR641" s="45"/>
      <c r="AS641" s="102"/>
      <c r="AT641" s="102"/>
      <c r="AU641" s="95"/>
      <c r="AV641" s="95"/>
      <c r="AW641" s="159"/>
      <c r="AX641" s="159"/>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c r="BX641" s="156"/>
      <c r="BY641" s="156"/>
      <c r="BZ641" s="156"/>
      <c r="CA641" s="156"/>
      <c r="CB641" s="156"/>
      <c r="CC641" s="156"/>
      <c r="CD641" s="156"/>
      <c r="CE641" s="156"/>
    </row>
    <row r="642" spans="1:83" ht="25.5" customHeight="1" x14ac:dyDescent="0.25">
      <c r="A642" s="45"/>
      <c r="B642" s="45"/>
      <c r="C642" s="45"/>
      <c r="D642" s="47"/>
      <c r="E642" s="158"/>
      <c r="F642" s="45"/>
      <c r="G642" s="130"/>
      <c r="H642" s="130"/>
      <c r="I642" s="83"/>
      <c r="J642" s="45"/>
      <c r="K642" s="130"/>
      <c r="L642" s="95"/>
      <c r="M642" s="95"/>
      <c r="N642" s="95"/>
      <c r="O642" s="103"/>
      <c r="P642" s="104"/>
      <c r="Q642" s="83"/>
      <c r="R642" s="83"/>
      <c r="S642" s="83"/>
      <c r="T642" s="83"/>
      <c r="U642" s="83"/>
      <c r="V642" s="103"/>
      <c r="W642" s="103"/>
      <c r="X642" s="103"/>
      <c r="Y642" s="102"/>
      <c r="Z642" s="102"/>
      <c r="AA642" s="90"/>
      <c r="AB642" s="100"/>
      <c r="AC642" s="90"/>
      <c r="AD642" s="100"/>
      <c r="AE642" s="100"/>
      <c r="AF642" s="91"/>
      <c r="AG642" s="91"/>
      <c r="AH642" s="101"/>
      <c r="AI642" s="45"/>
      <c r="AJ642" s="45"/>
      <c r="AK642" s="45"/>
      <c r="AL642" s="45"/>
      <c r="AM642" s="45"/>
      <c r="AN642" s="83"/>
      <c r="AO642" s="160"/>
      <c r="AP642" s="160"/>
      <c r="AQ642" s="94"/>
      <c r="AR642" s="45"/>
      <c r="AS642" s="102"/>
      <c r="AT642" s="102"/>
      <c r="AU642" s="95"/>
      <c r="AV642" s="95"/>
      <c r="AW642" s="159"/>
      <c r="AX642" s="159"/>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c r="BX642" s="156"/>
      <c r="BY642" s="156"/>
      <c r="BZ642" s="156"/>
      <c r="CA642" s="156"/>
      <c r="CB642" s="156"/>
      <c r="CC642" s="156"/>
      <c r="CD642" s="156"/>
      <c r="CE642" s="156"/>
    </row>
    <row r="643" spans="1:83" ht="25.5" customHeight="1" x14ac:dyDescent="0.25">
      <c r="A643" s="45"/>
      <c r="B643" s="45"/>
      <c r="C643" s="45"/>
      <c r="D643" s="47"/>
      <c r="E643" s="158"/>
      <c r="F643" s="45"/>
      <c r="G643" s="130"/>
      <c r="H643" s="130"/>
      <c r="I643" s="83"/>
      <c r="J643" s="45"/>
      <c r="K643" s="130"/>
      <c r="L643" s="95"/>
      <c r="M643" s="95"/>
      <c r="N643" s="95"/>
      <c r="O643" s="103"/>
      <c r="P643" s="104"/>
      <c r="Q643" s="83"/>
      <c r="R643" s="83"/>
      <c r="S643" s="83"/>
      <c r="T643" s="83"/>
      <c r="U643" s="83"/>
      <c r="V643" s="103"/>
      <c r="W643" s="103"/>
      <c r="X643" s="103"/>
      <c r="Y643" s="102"/>
      <c r="Z643" s="102"/>
      <c r="AA643" s="90"/>
      <c r="AB643" s="100"/>
      <c r="AC643" s="90"/>
      <c r="AD643" s="100"/>
      <c r="AE643" s="100"/>
      <c r="AF643" s="91"/>
      <c r="AG643" s="91"/>
      <c r="AH643" s="101"/>
      <c r="AI643" s="45"/>
      <c r="AJ643" s="45"/>
      <c r="AK643" s="45"/>
      <c r="AL643" s="45"/>
      <c r="AM643" s="45"/>
      <c r="AN643" s="83"/>
      <c r="AO643" s="160"/>
      <c r="AP643" s="160"/>
      <c r="AQ643" s="94"/>
      <c r="AR643" s="45"/>
      <c r="AS643" s="102"/>
      <c r="AT643" s="102"/>
      <c r="AU643" s="95"/>
      <c r="AV643" s="95"/>
      <c r="AW643" s="159"/>
      <c r="AX643" s="159"/>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c r="BX643" s="156"/>
      <c r="BY643" s="156"/>
      <c r="BZ643" s="156"/>
      <c r="CA643" s="156"/>
      <c r="CB643" s="156"/>
      <c r="CC643" s="156"/>
      <c r="CD643" s="156"/>
      <c r="CE643" s="156"/>
    </row>
    <row r="644" spans="1:83" ht="25.5" customHeight="1" x14ac:dyDescent="0.25">
      <c r="A644" s="45"/>
      <c r="B644" s="45"/>
      <c r="C644" s="45"/>
      <c r="D644" s="47"/>
      <c r="E644" s="158"/>
      <c r="F644" s="45"/>
      <c r="G644" s="130"/>
      <c r="H644" s="130"/>
      <c r="I644" s="83"/>
      <c r="J644" s="45"/>
      <c r="K644" s="130"/>
      <c r="L644" s="95"/>
      <c r="M644" s="95"/>
      <c r="N644" s="95"/>
      <c r="O644" s="103"/>
      <c r="P644" s="104"/>
      <c r="Q644" s="83"/>
      <c r="R644" s="83"/>
      <c r="S644" s="83"/>
      <c r="T644" s="83"/>
      <c r="U644" s="83"/>
      <c r="V644" s="103"/>
      <c r="W644" s="103"/>
      <c r="X644" s="103"/>
      <c r="Y644" s="102"/>
      <c r="Z644" s="102"/>
      <c r="AA644" s="90"/>
      <c r="AB644" s="100"/>
      <c r="AC644" s="90"/>
      <c r="AD644" s="100"/>
      <c r="AE644" s="100"/>
      <c r="AF644" s="91"/>
      <c r="AG644" s="91"/>
      <c r="AH644" s="101"/>
      <c r="AI644" s="45"/>
      <c r="AJ644" s="45"/>
      <c r="AK644" s="45"/>
      <c r="AL644" s="45"/>
      <c r="AM644" s="45"/>
      <c r="AN644" s="83"/>
      <c r="AO644" s="160"/>
      <c r="AP644" s="160"/>
      <c r="AQ644" s="94"/>
      <c r="AR644" s="45"/>
      <c r="AS644" s="102"/>
      <c r="AT644" s="102"/>
      <c r="AU644" s="95"/>
      <c r="AV644" s="95"/>
      <c r="AW644" s="159"/>
      <c r="AX644" s="159"/>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c r="BX644" s="156"/>
      <c r="BY644" s="156"/>
      <c r="BZ644" s="156"/>
      <c r="CA644" s="156"/>
      <c r="CB644" s="156"/>
      <c r="CC644" s="156"/>
      <c r="CD644" s="156"/>
      <c r="CE644" s="156"/>
    </row>
    <row r="645" spans="1:83" ht="25.5" customHeight="1" x14ac:dyDescent="0.25">
      <c r="A645" s="45"/>
      <c r="B645" s="45"/>
      <c r="C645" s="45"/>
      <c r="D645" s="47"/>
      <c r="E645" s="158"/>
      <c r="F645" s="45"/>
      <c r="G645" s="130"/>
      <c r="H645" s="130"/>
      <c r="I645" s="83"/>
      <c r="J645" s="45"/>
      <c r="K645" s="130"/>
      <c r="L645" s="95"/>
      <c r="M645" s="95"/>
      <c r="N645" s="95"/>
      <c r="O645" s="103"/>
      <c r="P645" s="104"/>
      <c r="Q645" s="83"/>
      <c r="R645" s="83"/>
      <c r="S645" s="83"/>
      <c r="T645" s="83"/>
      <c r="U645" s="83"/>
      <c r="V645" s="103"/>
      <c r="W645" s="103"/>
      <c r="X645" s="103"/>
      <c r="Y645" s="102"/>
      <c r="Z645" s="102"/>
      <c r="AA645" s="90"/>
      <c r="AB645" s="100"/>
      <c r="AC645" s="90"/>
      <c r="AD645" s="100"/>
      <c r="AE645" s="100"/>
      <c r="AF645" s="91"/>
      <c r="AG645" s="91"/>
      <c r="AH645" s="101"/>
      <c r="AI645" s="45"/>
      <c r="AJ645" s="45"/>
      <c r="AK645" s="45"/>
      <c r="AL645" s="45"/>
      <c r="AM645" s="45"/>
      <c r="AN645" s="83"/>
      <c r="AO645" s="160"/>
      <c r="AP645" s="160"/>
      <c r="AQ645" s="94"/>
      <c r="AR645" s="45"/>
      <c r="AS645" s="102"/>
      <c r="AT645" s="102"/>
      <c r="AU645" s="95"/>
      <c r="AV645" s="95"/>
      <c r="AW645" s="159"/>
      <c r="AX645" s="159"/>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c r="BX645" s="156"/>
      <c r="BY645" s="156"/>
      <c r="BZ645" s="156"/>
      <c r="CA645" s="156"/>
      <c r="CB645" s="156"/>
      <c r="CC645" s="156"/>
      <c r="CD645" s="156"/>
      <c r="CE645" s="156"/>
    </row>
    <row r="646" spans="1:83" ht="25.5" customHeight="1" x14ac:dyDescent="0.25">
      <c r="A646" s="45"/>
      <c r="B646" s="45"/>
      <c r="C646" s="45"/>
      <c r="D646" s="47"/>
      <c r="E646" s="158"/>
      <c r="F646" s="45"/>
      <c r="G646" s="130"/>
      <c r="H646" s="130"/>
      <c r="I646" s="83"/>
      <c r="J646" s="45"/>
      <c r="K646" s="130"/>
      <c r="L646" s="95"/>
      <c r="M646" s="95"/>
      <c r="N646" s="95"/>
      <c r="O646" s="103"/>
      <c r="P646" s="104"/>
      <c r="Q646" s="83"/>
      <c r="R646" s="83"/>
      <c r="S646" s="83"/>
      <c r="T646" s="83"/>
      <c r="U646" s="83"/>
      <c r="V646" s="103"/>
      <c r="W646" s="103"/>
      <c r="X646" s="103"/>
      <c r="Y646" s="102"/>
      <c r="Z646" s="102"/>
      <c r="AA646" s="90"/>
      <c r="AB646" s="100"/>
      <c r="AC646" s="90"/>
      <c r="AD646" s="100"/>
      <c r="AE646" s="100"/>
      <c r="AF646" s="91"/>
      <c r="AG646" s="91"/>
      <c r="AH646" s="101"/>
      <c r="AI646" s="45"/>
      <c r="AJ646" s="45"/>
      <c r="AK646" s="45"/>
      <c r="AL646" s="45"/>
      <c r="AM646" s="45"/>
      <c r="AN646" s="83"/>
      <c r="AO646" s="160"/>
      <c r="AP646" s="160"/>
      <c r="AQ646" s="94"/>
      <c r="AR646" s="45"/>
      <c r="AS646" s="102"/>
      <c r="AT646" s="102"/>
      <c r="AU646" s="95"/>
      <c r="AV646" s="95"/>
      <c r="AW646" s="159"/>
      <c r="AX646" s="159"/>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c r="BX646" s="156"/>
      <c r="BY646" s="156"/>
      <c r="BZ646" s="156"/>
      <c r="CA646" s="156"/>
      <c r="CB646" s="156"/>
      <c r="CC646" s="156"/>
      <c r="CD646" s="156"/>
      <c r="CE646" s="156"/>
    </row>
    <row r="647" spans="1:83" ht="25.5" customHeight="1" x14ac:dyDescent="0.25">
      <c r="A647" s="45"/>
      <c r="B647" s="45"/>
      <c r="C647" s="45"/>
      <c r="D647" s="47"/>
      <c r="E647" s="158"/>
      <c r="F647" s="45"/>
      <c r="G647" s="130"/>
      <c r="H647" s="130"/>
      <c r="I647" s="83"/>
      <c r="J647" s="45"/>
      <c r="K647" s="130"/>
      <c r="L647" s="95"/>
      <c r="M647" s="95"/>
      <c r="N647" s="95"/>
      <c r="O647" s="103"/>
      <c r="P647" s="104"/>
      <c r="Q647" s="83"/>
      <c r="R647" s="83"/>
      <c r="S647" s="83"/>
      <c r="T647" s="83"/>
      <c r="U647" s="83"/>
      <c r="V647" s="103"/>
      <c r="W647" s="103"/>
      <c r="X647" s="103"/>
      <c r="Y647" s="102"/>
      <c r="Z647" s="102"/>
      <c r="AA647" s="90"/>
      <c r="AB647" s="100"/>
      <c r="AC647" s="90"/>
      <c r="AD647" s="100"/>
      <c r="AE647" s="100"/>
      <c r="AF647" s="91"/>
      <c r="AG647" s="91"/>
      <c r="AH647" s="101"/>
      <c r="AI647" s="45"/>
      <c r="AJ647" s="45"/>
      <c r="AK647" s="45"/>
      <c r="AL647" s="45"/>
      <c r="AM647" s="45"/>
      <c r="AN647" s="83"/>
      <c r="AO647" s="160"/>
      <c r="AP647" s="160"/>
      <c r="AQ647" s="94"/>
      <c r="AR647" s="45"/>
      <c r="AS647" s="102"/>
      <c r="AT647" s="102"/>
      <c r="AU647" s="95"/>
      <c r="AV647" s="95"/>
      <c r="AW647" s="159"/>
      <c r="AX647" s="159"/>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c r="BX647" s="156"/>
      <c r="BY647" s="156"/>
      <c r="BZ647" s="156"/>
      <c r="CA647" s="156"/>
      <c r="CB647" s="156"/>
      <c r="CC647" s="156"/>
      <c r="CD647" s="156"/>
      <c r="CE647" s="156"/>
    </row>
    <row r="648" spans="1:83" ht="25.5" customHeight="1" x14ac:dyDescent="0.25">
      <c r="A648" s="45"/>
      <c r="B648" s="45"/>
      <c r="C648" s="45"/>
      <c r="D648" s="47"/>
      <c r="E648" s="158"/>
      <c r="F648" s="45"/>
      <c r="G648" s="130"/>
      <c r="H648" s="130"/>
      <c r="I648" s="83"/>
      <c r="J648" s="45"/>
      <c r="K648" s="130"/>
      <c r="L648" s="95"/>
      <c r="M648" s="95"/>
      <c r="N648" s="95"/>
      <c r="O648" s="103"/>
      <c r="P648" s="104"/>
      <c r="Q648" s="83"/>
      <c r="R648" s="83"/>
      <c r="S648" s="83"/>
      <c r="T648" s="83"/>
      <c r="U648" s="83"/>
      <c r="V648" s="103"/>
      <c r="W648" s="103"/>
      <c r="X648" s="103"/>
      <c r="Y648" s="102"/>
      <c r="Z648" s="102"/>
      <c r="AA648" s="90"/>
      <c r="AB648" s="100"/>
      <c r="AC648" s="90"/>
      <c r="AD648" s="100"/>
      <c r="AE648" s="100"/>
      <c r="AF648" s="91"/>
      <c r="AG648" s="91"/>
      <c r="AH648" s="101"/>
      <c r="AI648" s="45"/>
      <c r="AJ648" s="45"/>
      <c r="AK648" s="45"/>
      <c r="AL648" s="45"/>
      <c r="AM648" s="45"/>
      <c r="AN648" s="83"/>
      <c r="AO648" s="160"/>
      <c r="AP648" s="160"/>
      <c r="AQ648" s="94"/>
      <c r="AR648" s="45"/>
      <c r="AS648" s="102"/>
      <c r="AT648" s="102"/>
      <c r="AU648" s="95"/>
      <c r="AV648" s="95"/>
      <c r="AW648" s="159"/>
      <c r="AX648" s="159"/>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c r="BX648" s="156"/>
      <c r="BY648" s="156"/>
      <c r="BZ648" s="156"/>
      <c r="CA648" s="156"/>
      <c r="CB648" s="156"/>
      <c r="CC648" s="156"/>
      <c r="CD648" s="156"/>
      <c r="CE648" s="156"/>
    </row>
    <row r="649" spans="1:83" ht="25.5" customHeight="1" x14ac:dyDescent="0.25">
      <c r="A649" s="45"/>
      <c r="B649" s="45"/>
      <c r="C649" s="45"/>
      <c r="D649" s="47"/>
      <c r="E649" s="158"/>
      <c r="F649" s="45"/>
      <c r="G649" s="130"/>
      <c r="H649" s="130"/>
      <c r="I649" s="83"/>
      <c r="J649" s="45"/>
      <c r="K649" s="130"/>
      <c r="L649" s="95"/>
      <c r="M649" s="95"/>
      <c r="N649" s="95"/>
      <c r="O649" s="103"/>
      <c r="P649" s="104"/>
      <c r="Q649" s="83"/>
      <c r="R649" s="83"/>
      <c r="S649" s="83"/>
      <c r="T649" s="83"/>
      <c r="U649" s="83"/>
      <c r="V649" s="103"/>
      <c r="W649" s="103"/>
      <c r="X649" s="103"/>
      <c r="Y649" s="102"/>
      <c r="Z649" s="102"/>
      <c r="AA649" s="90"/>
      <c r="AB649" s="100"/>
      <c r="AC649" s="90"/>
      <c r="AD649" s="100"/>
      <c r="AE649" s="100"/>
      <c r="AF649" s="91"/>
      <c r="AG649" s="91"/>
      <c r="AH649" s="101"/>
      <c r="AI649" s="45"/>
      <c r="AJ649" s="45"/>
      <c r="AK649" s="45"/>
      <c r="AL649" s="45"/>
      <c r="AM649" s="45"/>
      <c r="AN649" s="83"/>
      <c r="AO649" s="160"/>
      <c r="AP649" s="160"/>
      <c r="AQ649" s="94"/>
      <c r="AR649" s="45"/>
      <c r="AS649" s="102"/>
      <c r="AT649" s="102"/>
      <c r="AU649" s="95"/>
      <c r="AV649" s="95"/>
      <c r="AW649" s="159"/>
      <c r="AX649" s="159"/>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c r="BX649" s="156"/>
      <c r="BY649" s="156"/>
      <c r="BZ649" s="156"/>
      <c r="CA649" s="156"/>
      <c r="CB649" s="156"/>
      <c r="CC649" s="156"/>
      <c r="CD649" s="156"/>
      <c r="CE649" s="156"/>
    </row>
    <row r="650" spans="1:83" ht="25.5" customHeight="1" x14ac:dyDescent="0.25">
      <c r="A650" s="45"/>
      <c r="B650" s="45"/>
      <c r="C650" s="45"/>
      <c r="D650" s="47"/>
      <c r="E650" s="158"/>
      <c r="F650" s="45"/>
      <c r="G650" s="130"/>
      <c r="H650" s="130"/>
      <c r="I650" s="83"/>
      <c r="J650" s="45"/>
      <c r="K650" s="130"/>
      <c r="L650" s="95"/>
      <c r="M650" s="95"/>
      <c r="N650" s="95"/>
      <c r="O650" s="103"/>
      <c r="P650" s="104"/>
      <c r="Q650" s="83"/>
      <c r="R650" s="83"/>
      <c r="S650" s="83"/>
      <c r="T650" s="83"/>
      <c r="U650" s="83"/>
      <c r="V650" s="103"/>
      <c r="W650" s="103"/>
      <c r="X650" s="103"/>
      <c r="Y650" s="102"/>
      <c r="Z650" s="102"/>
      <c r="AA650" s="90"/>
      <c r="AB650" s="100"/>
      <c r="AC650" s="90"/>
      <c r="AD650" s="100"/>
      <c r="AE650" s="100"/>
      <c r="AF650" s="91"/>
      <c r="AG650" s="91"/>
      <c r="AH650" s="101"/>
      <c r="AI650" s="45"/>
      <c r="AJ650" s="45"/>
      <c r="AK650" s="45"/>
      <c r="AL650" s="45"/>
      <c r="AM650" s="45"/>
      <c r="AN650" s="83"/>
      <c r="AO650" s="160"/>
      <c r="AP650" s="160"/>
      <c r="AQ650" s="94"/>
      <c r="AR650" s="45"/>
      <c r="AS650" s="102"/>
      <c r="AT650" s="102"/>
      <c r="AU650" s="95"/>
      <c r="AV650" s="95"/>
      <c r="AW650" s="159"/>
      <c r="AX650" s="159"/>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c r="BX650" s="156"/>
      <c r="BY650" s="156"/>
      <c r="BZ650" s="156"/>
      <c r="CA650" s="156"/>
      <c r="CB650" s="156"/>
      <c r="CC650" s="156"/>
      <c r="CD650" s="156"/>
      <c r="CE650" s="156"/>
    </row>
    <row r="651" spans="1:83" ht="25.5" customHeight="1" x14ac:dyDescent="0.25">
      <c r="A651" s="45"/>
      <c r="B651" s="45"/>
      <c r="C651" s="45"/>
      <c r="D651" s="47"/>
      <c r="E651" s="158"/>
      <c r="F651" s="45"/>
      <c r="G651" s="130"/>
      <c r="H651" s="130"/>
      <c r="I651" s="83"/>
      <c r="J651" s="45"/>
      <c r="K651" s="130"/>
      <c r="L651" s="95"/>
      <c r="M651" s="95"/>
      <c r="N651" s="95"/>
      <c r="O651" s="103"/>
      <c r="P651" s="104"/>
      <c r="Q651" s="83"/>
      <c r="R651" s="83"/>
      <c r="S651" s="83"/>
      <c r="T651" s="83"/>
      <c r="U651" s="83"/>
      <c r="V651" s="103"/>
      <c r="W651" s="103"/>
      <c r="X651" s="103"/>
      <c r="Y651" s="102"/>
      <c r="Z651" s="102"/>
      <c r="AA651" s="90"/>
      <c r="AB651" s="100"/>
      <c r="AC651" s="90"/>
      <c r="AD651" s="100"/>
      <c r="AE651" s="100"/>
      <c r="AF651" s="91"/>
      <c r="AG651" s="91"/>
      <c r="AH651" s="101"/>
      <c r="AI651" s="45"/>
      <c r="AJ651" s="45"/>
      <c r="AK651" s="45"/>
      <c r="AL651" s="45"/>
      <c r="AM651" s="45"/>
      <c r="AN651" s="83"/>
      <c r="AO651" s="160"/>
      <c r="AP651" s="160"/>
      <c r="AQ651" s="94"/>
      <c r="AR651" s="45"/>
      <c r="AS651" s="102"/>
      <c r="AT651" s="102"/>
      <c r="AU651" s="95"/>
      <c r="AV651" s="95"/>
      <c r="AW651" s="159"/>
      <c r="AX651" s="159"/>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c r="BZ651" s="156"/>
      <c r="CA651" s="156"/>
      <c r="CB651" s="156"/>
      <c r="CC651" s="156"/>
      <c r="CD651" s="156"/>
      <c r="CE651" s="156"/>
    </row>
    <row r="652" spans="1:83" ht="25.5" customHeight="1" x14ac:dyDescent="0.25">
      <c r="A652" s="45"/>
      <c r="B652" s="45"/>
      <c r="C652" s="45"/>
      <c r="D652" s="47"/>
      <c r="E652" s="158"/>
      <c r="F652" s="45"/>
      <c r="G652" s="130"/>
      <c r="H652" s="130"/>
      <c r="I652" s="83"/>
      <c r="J652" s="45"/>
      <c r="K652" s="130"/>
      <c r="L652" s="95"/>
      <c r="M652" s="95"/>
      <c r="N652" s="95"/>
      <c r="O652" s="103"/>
      <c r="P652" s="104"/>
      <c r="Q652" s="83"/>
      <c r="R652" s="83"/>
      <c r="S652" s="83"/>
      <c r="T652" s="83"/>
      <c r="U652" s="83"/>
      <c r="V652" s="103"/>
      <c r="W652" s="103"/>
      <c r="X652" s="103"/>
      <c r="Y652" s="102"/>
      <c r="Z652" s="102"/>
      <c r="AA652" s="90"/>
      <c r="AB652" s="100"/>
      <c r="AC652" s="90"/>
      <c r="AD652" s="100"/>
      <c r="AE652" s="100"/>
      <c r="AF652" s="91"/>
      <c r="AG652" s="91"/>
      <c r="AH652" s="101"/>
      <c r="AI652" s="45"/>
      <c r="AJ652" s="45"/>
      <c r="AK652" s="45"/>
      <c r="AL652" s="45"/>
      <c r="AM652" s="45"/>
      <c r="AN652" s="83"/>
      <c r="AO652" s="160"/>
      <c r="AP652" s="160"/>
      <c r="AQ652" s="94"/>
      <c r="AR652" s="45"/>
      <c r="AS652" s="102"/>
      <c r="AT652" s="102"/>
      <c r="AU652" s="95"/>
      <c r="AV652" s="95"/>
      <c r="AW652" s="159"/>
      <c r="AX652" s="159"/>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c r="BX652" s="156"/>
      <c r="BY652" s="156"/>
      <c r="BZ652" s="156"/>
      <c r="CA652" s="156"/>
      <c r="CB652" s="156"/>
      <c r="CC652" s="156"/>
      <c r="CD652" s="156"/>
      <c r="CE652" s="156"/>
    </row>
    <row r="653" spans="1:83" ht="25.5" customHeight="1" x14ac:dyDescent="0.25">
      <c r="A653" s="45"/>
      <c r="B653" s="45"/>
      <c r="C653" s="45"/>
      <c r="D653" s="47"/>
      <c r="E653" s="158"/>
      <c r="F653" s="45"/>
      <c r="G653" s="130"/>
      <c r="H653" s="130"/>
      <c r="I653" s="83"/>
      <c r="J653" s="45"/>
      <c r="K653" s="130"/>
      <c r="L653" s="95"/>
      <c r="M653" s="95"/>
      <c r="N653" s="95"/>
      <c r="O653" s="103"/>
      <c r="P653" s="104"/>
      <c r="Q653" s="83"/>
      <c r="R653" s="83"/>
      <c r="S653" s="83"/>
      <c r="T653" s="83"/>
      <c r="U653" s="83"/>
      <c r="V653" s="103"/>
      <c r="W653" s="103"/>
      <c r="X653" s="103"/>
      <c r="Y653" s="102"/>
      <c r="Z653" s="102"/>
      <c r="AA653" s="90"/>
      <c r="AB653" s="100"/>
      <c r="AC653" s="90"/>
      <c r="AD653" s="100"/>
      <c r="AE653" s="100"/>
      <c r="AF653" s="91"/>
      <c r="AG653" s="91"/>
      <c r="AH653" s="101"/>
      <c r="AI653" s="45"/>
      <c r="AJ653" s="45"/>
      <c r="AK653" s="45"/>
      <c r="AL653" s="45"/>
      <c r="AM653" s="45"/>
      <c r="AN653" s="83"/>
      <c r="AO653" s="160"/>
      <c r="AP653" s="160"/>
      <c r="AQ653" s="94"/>
      <c r="AR653" s="45"/>
      <c r="AS653" s="102"/>
      <c r="AT653" s="102"/>
      <c r="AU653" s="95"/>
      <c r="AV653" s="95"/>
      <c r="AW653" s="159"/>
      <c r="AX653" s="159"/>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c r="BX653" s="156"/>
      <c r="BY653" s="156"/>
      <c r="BZ653" s="156"/>
      <c r="CA653" s="156"/>
      <c r="CB653" s="156"/>
      <c r="CC653" s="156"/>
      <c r="CD653" s="156"/>
      <c r="CE653" s="156"/>
    </row>
    <row r="654" spans="1:83" ht="25.5" customHeight="1" x14ac:dyDescent="0.25">
      <c r="A654" s="45"/>
      <c r="B654" s="45"/>
      <c r="C654" s="45"/>
      <c r="D654" s="47"/>
      <c r="E654" s="158"/>
      <c r="F654" s="45"/>
      <c r="G654" s="130"/>
      <c r="H654" s="130"/>
      <c r="I654" s="83"/>
      <c r="J654" s="45"/>
      <c r="K654" s="130"/>
      <c r="L654" s="95"/>
      <c r="M654" s="95"/>
      <c r="N654" s="95"/>
      <c r="O654" s="103"/>
      <c r="P654" s="104"/>
      <c r="Q654" s="83"/>
      <c r="R654" s="83"/>
      <c r="S654" s="83"/>
      <c r="T654" s="83"/>
      <c r="U654" s="83"/>
      <c r="V654" s="103"/>
      <c r="W654" s="103"/>
      <c r="X654" s="103"/>
      <c r="Y654" s="102"/>
      <c r="Z654" s="102"/>
      <c r="AA654" s="90"/>
      <c r="AB654" s="100"/>
      <c r="AC654" s="90"/>
      <c r="AD654" s="100"/>
      <c r="AE654" s="100"/>
      <c r="AF654" s="91"/>
      <c r="AG654" s="91"/>
      <c r="AH654" s="101"/>
      <c r="AI654" s="45"/>
      <c r="AJ654" s="45"/>
      <c r="AK654" s="45"/>
      <c r="AL654" s="45"/>
      <c r="AM654" s="45"/>
      <c r="AN654" s="83"/>
      <c r="AO654" s="160"/>
      <c r="AP654" s="160"/>
      <c r="AQ654" s="94"/>
      <c r="AR654" s="45"/>
      <c r="AS654" s="102"/>
      <c r="AT654" s="102"/>
      <c r="AU654" s="95"/>
      <c r="AV654" s="95"/>
      <c r="AW654" s="159"/>
      <c r="AX654" s="159"/>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c r="BX654" s="156"/>
      <c r="BY654" s="156"/>
      <c r="BZ654" s="156"/>
      <c r="CA654" s="156"/>
      <c r="CB654" s="156"/>
      <c r="CC654" s="156"/>
      <c r="CD654" s="156"/>
      <c r="CE654" s="156"/>
    </row>
    <row r="655" spans="1:83" ht="25.5" customHeight="1" x14ac:dyDescent="0.25">
      <c r="A655" s="45"/>
      <c r="B655" s="45"/>
      <c r="C655" s="45"/>
      <c r="D655" s="47"/>
      <c r="E655" s="158"/>
      <c r="F655" s="45"/>
      <c r="G655" s="130"/>
      <c r="H655" s="130"/>
      <c r="I655" s="83"/>
      <c r="J655" s="45"/>
      <c r="K655" s="130"/>
      <c r="L655" s="95"/>
      <c r="M655" s="95"/>
      <c r="N655" s="95"/>
      <c r="O655" s="103"/>
      <c r="P655" s="104"/>
      <c r="Q655" s="83"/>
      <c r="R655" s="83"/>
      <c r="S655" s="83"/>
      <c r="T655" s="83"/>
      <c r="U655" s="83"/>
      <c r="V655" s="103"/>
      <c r="W655" s="103"/>
      <c r="X655" s="103"/>
      <c r="Y655" s="102"/>
      <c r="Z655" s="102"/>
      <c r="AA655" s="90"/>
      <c r="AB655" s="100"/>
      <c r="AC655" s="90"/>
      <c r="AD655" s="100"/>
      <c r="AE655" s="100"/>
      <c r="AF655" s="91"/>
      <c r="AG655" s="91"/>
      <c r="AH655" s="101"/>
      <c r="AI655" s="45"/>
      <c r="AJ655" s="45"/>
      <c r="AK655" s="45"/>
      <c r="AL655" s="45"/>
      <c r="AM655" s="45"/>
      <c r="AN655" s="83"/>
      <c r="AO655" s="160"/>
      <c r="AP655" s="160"/>
      <c r="AQ655" s="94"/>
      <c r="AR655" s="45"/>
      <c r="AS655" s="102"/>
      <c r="AT655" s="102"/>
      <c r="AU655" s="95"/>
      <c r="AV655" s="95"/>
      <c r="AW655" s="159"/>
      <c r="AX655" s="159"/>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c r="BX655" s="156"/>
      <c r="BY655" s="156"/>
      <c r="BZ655" s="156"/>
      <c r="CA655" s="156"/>
      <c r="CB655" s="156"/>
      <c r="CC655" s="156"/>
      <c r="CD655" s="156"/>
      <c r="CE655" s="156"/>
    </row>
    <row r="656" spans="1:83" ht="25.5" customHeight="1" x14ac:dyDescent="0.25">
      <c r="A656" s="45"/>
      <c r="B656" s="45"/>
      <c r="C656" s="45"/>
      <c r="D656" s="47"/>
      <c r="E656" s="158"/>
      <c r="F656" s="45"/>
      <c r="G656" s="130"/>
      <c r="H656" s="130"/>
      <c r="I656" s="83"/>
      <c r="J656" s="45"/>
      <c r="K656" s="130"/>
      <c r="L656" s="95"/>
      <c r="M656" s="95"/>
      <c r="N656" s="95"/>
      <c r="O656" s="103"/>
      <c r="P656" s="104"/>
      <c r="Q656" s="83"/>
      <c r="R656" s="83"/>
      <c r="S656" s="83"/>
      <c r="T656" s="83"/>
      <c r="U656" s="83"/>
      <c r="V656" s="103"/>
      <c r="W656" s="103"/>
      <c r="X656" s="103"/>
      <c r="Y656" s="102"/>
      <c r="Z656" s="102"/>
      <c r="AA656" s="90"/>
      <c r="AB656" s="100"/>
      <c r="AC656" s="90"/>
      <c r="AD656" s="100"/>
      <c r="AE656" s="100"/>
      <c r="AF656" s="91"/>
      <c r="AG656" s="91"/>
      <c r="AH656" s="101"/>
      <c r="AI656" s="45"/>
      <c r="AJ656" s="45"/>
      <c r="AK656" s="45"/>
      <c r="AL656" s="45"/>
      <c r="AM656" s="45"/>
      <c r="AN656" s="83"/>
      <c r="AO656" s="160"/>
      <c r="AP656" s="160"/>
      <c r="AQ656" s="94"/>
      <c r="AR656" s="45"/>
      <c r="AS656" s="102"/>
      <c r="AT656" s="102"/>
      <c r="AU656" s="95"/>
      <c r="AV656" s="95"/>
      <c r="AW656" s="159"/>
      <c r="AX656" s="159"/>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c r="BX656" s="156"/>
      <c r="BY656" s="156"/>
      <c r="BZ656" s="156"/>
      <c r="CA656" s="156"/>
      <c r="CB656" s="156"/>
      <c r="CC656" s="156"/>
      <c r="CD656" s="156"/>
      <c r="CE656" s="156"/>
    </row>
    <row r="657" spans="1:83" ht="25.5" customHeight="1" x14ac:dyDescent="0.25">
      <c r="A657" s="45"/>
      <c r="B657" s="45"/>
      <c r="C657" s="45"/>
      <c r="D657" s="47"/>
      <c r="E657" s="158"/>
      <c r="F657" s="45"/>
      <c r="G657" s="130"/>
      <c r="H657" s="130"/>
      <c r="I657" s="83"/>
      <c r="J657" s="45"/>
      <c r="K657" s="130"/>
      <c r="L657" s="95"/>
      <c r="M657" s="95"/>
      <c r="N657" s="95"/>
      <c r="O657" s="103"/>
      <c r="P657" s="104"/>
      <c r="Q657" s="83"/>
      <c r="R657" s="83"/>
      <c r="S657" s="83"/>
      <c r="T657" s="83"/>
      <c r="U657" s="83"/>
      <c r="V657" s="103"/>
      <c r="W657" s="103"/>
      <c r="X657" s="103"/>
      <c r="Y657" s="102"/>
      <c r="Z657" s="102"/>
      <c r="AA657" s="90"/>
      <c r="AB657" s="100"/>
      <c r="AC657" s="90"/>
      <c r="AD657" s="100"/>
      <c r="AE657" s="100"/>
      <c r="AF657" s="91"/>
      <c r="AG657" s="91"/>
      <c r="AH657" s="101"/>
      <c r="AI657" s="45"/>
      <c r="AJ657" s="45"/>
      <c r="AK657" s="45"/>
      <c r="AL657" s="45"/>
      <c r="AM657" s="45"/>
      <c r="AN657" s="83"/>
      <c r="AO657" s="160"/>
      <c r="AP657" s="160"/>
      <c r="AQ657" s="94"/>
      <c r="AR657" s="45"/>
      <c r="AS657" s="102"/>
      <c r="AT657" s="102"/>
      <c r="AU657" s="95"/>
      <c r="AV657" s="95"/>
      <c r="AW657" s="159"/>
      <c r="AX657" s="159"/>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c r="BX657" s="156"/>
      <c r="BY657" s="156"/>
      <c r="BZ657" s="156"/>
      <c r="CA657" s="156"/>
      <c r="CB657" s="156"/>
      <c r="CC657" s="156"/>
      <c r="CD657" s="156"/>
      <c r="CE657" s="156"/>
    </row>
    <row r="658" spans="1:83" ht="25.5" customHeight="1" x14ac:dyDescent="0.25">
      <c r="A658" s="45"/>
      <c r="B658" s="45"/>
      <c r="C658" s="45"/>
      <c r="D658" s="47"/>
      <c r="E658" s="158"/>
      <c r="F658" s="45"/>
      <c r="G658" s="130"/>
      <c r="H658" s="130"/>
      <c r="I658" s="83"/>
      <c r="J658" s="45"/>
      <c r="K658" s="130"/>
      <c r="L658" s="95"/>
      <c r="M658" s="95"/>
      <c r="N658" s="95"/>
      <c r="O658" s="103"/>
      <c r="P658" s="104"/>
      <c r="Q658" s="83"/>
      <c r="R658" s="83"/>
      <c r="S658" s="83"/>
      <c r="T658" s="83"/>
      <c r="U658" s="83"/>
      <c r="V658" s="103"/>
      <c r="W658" s="103"/>
      <c r="X658" s="103"/>
      <c r="Y658" s="102"/>
      <c r="Z658" s="102"/>
      <c r="AA658" s="90"/>
      <c r="AB658" s="100"/>
      <c r="AC658" s="90"/>
      <c r="AD658" s="100"/>
      <c r="AE658" s="100"/>
      <c r="AF658" s="91"/>
      <c r="AG658" s="91"/>
      <c r="AH658" s="101"/>
      <c r="AI658" s="45"/>
      <c r="AJ658" s="45"/>
      <c r="AK658" s="45"/>
      <c r="AL658" s="45"/>
      <c r="AM658" s="45"/>
      <c r="AN658" s="83"/>
      <c r="AO658" s="160"/>
      <c r="AP658" s="160"/>
      <c r="AQ658" s="94"/>
      <c r="AR658" s="45"/>
      <c r="AS658" s="102"/>
      <c r="AT658" s="102"/>
      <c r="AU658" s="95"/>
      <c r="AV658" s="95"/>
      <c r="AW658" s="159"/>
      <c r="AX658" s="159"/>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c r="BX658" s="156"/>
      <c r="BY658" s="156"/>
      <c r="BZ658" s="156"/>
      <c r="CA658" s="156"/>
      <c r="CB658" s="156"/>
      <c r="CC658" s="156"/>
      <c r="CD658" s="156"/>
      <c r="CE658" s="156"/>
    </row>
    <row r="659" spans="1:83" ht="25.5" customHeight="1" x14ac:dyDescent="0.25">
      <c r="A659" s="45"/>
      <c r="B659" s="45"/>
      <c r="C659" s="45"/>
      <c r="D659" s="47"/>
      <c r="E659" s="158"/>
      <c r="F659" s="45"/>
      <c r="G659" s="130"/>
      <c r="H659" s="130"/>
      <c r="I659" s="83"/>
      <c r="J659" s="45"/>
      <c r="K659" s="130"/>
      <c r="L659" s="95"/>
      <c r="M659" s="95"/>
      <c r="N659" s="95"/>
      <c r="O659" s="103"/>
      <c r="P659" s="104"/>
      <c r="Q659" s="83"/>
      <c r="R659" s="83"/>
      <c r="S659" s="83"/>
      <c r="T659" s="83"/>
      <c r="U659" s="83"/>
      <c r="V659" s="103"/>
      <c r="W659" s="103"/>
      <c r="X659" s="103"/>
      <c r="Y659" s="102"/>
      <c r="Z659" s="102"/>
      <c r="AA659" s="90"/>
      <c r="AB659" s="100"/>
      <c r="AC659" s="90"/>
      <c r="AD659" s="100"/>
      <c r="AE659" s="100"/>
      <c r="AF659" s="91"/>
      <c r="AG659" s="91"/>
      <c r="AH659" s="101"/>
      <c r="AI659" s="45"/>
      <c r="AJ659" s="45"/>
      <c r="AK659" s="45"/>
      <c r="AL659" s="45"/>
      <c r="AM659" s="45"/>
      <c r="AN659" s="83"/>
      <c r="AO659" s="160"/>
      <c r="AP659" s="160"/>
      <c r="AQ659" s="94"/>
      <c r="AR659" s="45"/>
      <c r="AS659" s="102"/>
      <c r="AT659" s="102"/>
      <c r="AU659" s="95"/>
      <c r="AV659" s="95"/>
      <c r="AW659" s="159"/>
      <c r="AX659" s="159"/>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c r="BX659" s="156"/>
      <c r="BY659" s="156"/>
      <c r="BZ659" s="156"/>
      <c r="CA659" s="156"/>
      <c r="CB659" s="156"/>
      <c r="CC659" s="156"/>
      <c r="CD659" s="156"/>
      <c r="CE659" s="156"/>
    </row>
    <row r="660" spans="1:83" ht="25.5" customHeight="1" x14ac:dyDescent="0.25">
      <c r="A660" s="45"/>
      <c r="B660" s="45"/>
      <c r="C660" s="45"/>
      <c r="D660" s="47"/>
      <c r="E660" s="158"/>
      <c r="F660" s="45"/>
      <c r="G660" s="130"/>
      <c r="H660" s="130"/>
      <c r="I660" s="83"/>
      <c r="J660" s="45"/>
      <c r="K660" s="130"/>
      <c r="L660" s="95"/>
      <c r="M660" s="95"/>
      <c r="N660" s="95"/>
      <c r="O660" s="103"/>
      <c r="P660" s="104"/>
      <c r="Q660" s="83"/>
      <c r="R660" s="83"/>
      <c r="S660" s="83"/>
      <c r="T660" s="83"/>
      <c r="U660" s="83"/>
      <c r="V660" s="103"/>
      <c r="W660" s="103"/>
      <c r="X660" s="103"/>
      <c r="Y660" s="102"/>
      <c r="Z660" s="102"/>
      <c r="AA660" s="90"/>
      <c r="AB660" s="100"/>
      <c r="AC660" s="90"/>
      <c r="AD660" s="100"/>
      <c r="AE660" s="100"/>
      <c r="AF660" s="91"/>
      <c r="AG660" s="91"/>
      <c r="AH660" s="101"/>
      <c r="AI660" s="45"/>
      <c r="AJ660" s="45"/>
      <c r="AK660" s="45"/>
      <c r="AL660" s="45"/>
      <c r="AM660" s="45"/>
      <c r="AN660" s="83"/>
      <c r="AO660" s="160"/>
      <c r="AP660" s="160"/>
      <c r="AQ660" s="94"/>
      <c r="AR660" s="45"/>
      <c r="AS660" s="102"/>
      <c r="AT660" s="102"/>
      <c r="AU660" s="95"/>
      <c r="AV660" s="95"/>
      <c r="AW660" s="159"/>
      <c r="AX660" s="159"/>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c r="BX660" s="156"/>
      <c r="BY660" s="156"/>
      <c r="BZ660" s="156"/>
      <c r="CA660" s="156"/>
      <c r="CB660" s="156"/>
      <c r="CC660" s="156"/>
      <c r="CD660" s="156"/>
      <c r="CE660" s="156"/>
    </row>
    <row r="661" spans="1:83" ht="25.5" customHeight="1" x14ac:dyDescent="0.25">
      <c r="A661" s="45"/>
      <c r="B661" s="45"/>
      <c r="C661" s="45"/>
      <c r="D661" s="47"/>
      <c r="E661" s="158"/>
      <c r="F661" s="45"/>
      <c r="G661" s="130"/>
      <c r="H661" s="130"/>
      <c r="I661" s="83"/>
      <c r="J661" s="45"/>
      <c r="K661" s="130"/>
      <c r="L661" s="95"/>
      <c r="M661" s="95"/>
      <c r="N661" s="95"/>
      <c r="O661" s="103"/>
      <c r="P661" s="104"/>
      <c r="Q661" s="83"/>
      <c r="R661" s="83"/>
      <c r="S661" s="83"/>
      <c r="T661" s="83"/>
      <c r="U661" s="83"/>
      <c r="V661" s="103"/>
      <c r="W661" s="103"/>
      <c r="X661" s="103"/>
      <c r="Y661" s="102"/>
      <c r="Z661" s="102"/>
      <c r="AA661" s="90"/>
      <c r="AB661" s="100"/>
      <c r="AC661" s="90"/>
      <c r="AD661" s="100"/>
      <c r="AE661" s="100"/>
      <c r="AF661" s="91"/>
      <c r="AG661" s="91"/>
      <c r="AH661" s="101"/>
      <c r="AI661" s="45"/>
      <c r="AJ661" s="45"/>
      <c r="AK661" s="45"/>
      <c r="AL661" s="45"/>
      <c r="AM661" s="45"/>
      <c r="AN661" s="83"/>
      <c r="AO661" s="160"/>
      <c r="AP661" s="160"/>
      <c r="AQ661" s="94"/>
      <c r="AR661" s="45"/>
      <c r="AS661" s="102"/>
      <c r="AT661" s="102"/>
      <c r="AU661" s="95"/>
      <c r="AV661" s="95"/>
      <c r="AW661" s="159"/>
      <c r="AX661" s="159"/>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c r="BX661" s="156"/>
      <c r="BY661" s="156"/>
      <c r="BZ661" s="156"/>
      <c r="CA661" s="156"/>
      <c r="CB661" s="156"/>
      <c r="CC661" s="156"/>
      <c r="CD661" s="156"/>
      <c r="CE661" s="156"/>
    </row>
    <row r="662" spans="1:83" ht="25.5" customHeight="1" x14ac:dyDescent="0.25">
      <c r="A662" s="45"/>
      <c r="B662" s="45"/>
      <c r="C662" s="45"/>
      <c r="D662" s="47"/>
      <c r="E662" s="158"/>
      <c r="F662" s="45"/>
      <c r="G662" s="130"/>
      <c r="H662" s="130"/>
      <c r="I662" s="83"/>
      <c r="J662" s="45"/>
      <c r="K662" s="130"/>
      <c r="L662" s="95"/>
      <c r="M662" s="95"/>
      <c r="N662" s="95"/>
      <c r="O662" s="103"/>
      <c r="P662" s="104"/>
      <c r="Q662" s="83"/>
      <c r="R662" s="83"/>
      <c r="S662" s="83"/>
      <c r="T662" s="83"/>
      <c r="U662" s="83"/>
      <c r="V662" s="103"/>
      <c r="W662" s="103"/>
      <c r="X662" s="103"/>
      <c r="Y662" s="102"/>
      <c r="Z662" s="102"/>
      <c r="AA662" s="90"/>
      <c r="AB662" s="100"/>
      <c r="AC662" s="90"/>
      <c r="AD662" s="100"/>
      <c r="AE662" s="100"/>
      <c r="AF662" s="91"/>
      <c r="AG662" s="91"/>
      <c r="AH662" s="101"/>
      <c r="AI662" s="45"/>
      <c r="AJ662" s="45"/>
      <c r="AK662" s="45"/>
      <c r="AL662" s="45"/>
      <c r="AM662" s="45"/>
      <c r="AN662" s="83"/>
      <c r="AO662" s="160"/>
      <c r="AP662" s="160"/>
      <c r="AQ662" s="94"/>
      <c r="AR662" s="45"/>
      <c r="AS662" s="102"/>
      <c r="AT662" s="102"/>
      <c r="AU662" s="95"/>
      <c r="AV662" s="95"/>
      <c r="AW662" s="159"/>
      <c r="AX662" s="159"/>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c r="BX662" s="156"/>
      <c r="BY662" s="156"/>
      <c r="BZ662" s="156"/>
      <c r="CA662" s="156"/>
      <c r="CB662" s="156"/>
      <c r="CC662" s="156"/>
      <c r="CD662" s="156"/>
      <c r="CE662" s="156"/>
    </row>
    <row r="663" spans="1:83" ht="25.5" customHeight="1" x14ac:dyDescent="0.25">
      <c r="A663" s="45"/>
      <c r="B663" s="45"/>
      <c r="C663" s="45"/>
      <c r="D663" s="47"/>
      <c r="E663" s="158"/>
      <c r="F663" s="45"/>
      <c r="G663" s="130"/>
      <c r="H663" s="130"/>
      <c r="I663" s="83"/>
      <c r="J663" s="45"/>
      <c r="K663" s="130"/>
      <c r="L663" s="95"/>
      <c r="M663" s="95"/>
      <c r="N663" s="95"/>
      <c r="O663" s="103"/>
      <c r="P663" s="104"/>
      <c r="Q663" s="83"/>
      <c r="R663" s="83"/>
      <c r="S663" s="83"/>
      <c r="T663" s="83"/>
      <c r="U663" s="83"/>
      <c r="V663" s="103"/>
      <c r="W663" s="103"/>
      <c r="X663" s="103"/>
      <c r="Y663" s="102"/>
      <c r="Z663" s="102"/>
      <c r="AA663" s="90"/>
      <c r="AB663" s="100"/>
      <c r="AC663" s="90"/>
      <c r="AD663" s="100"/>
      <c r="AE663" s="100"/>
      <c r="AF663" s="91"/>
      <c r="AG663" s="91"/>
      <c r="AH663" s="101"/>
      <c r="AI663" s="45"/>
      <c r="AJ663" s="45"/>
      <c r="AK663" s="45"/>
      <c r="AL663" s="45"/>
      <c r="AM663" s="45"/>
      <c r="AN663" s="83"/>
      <c r="AO663" s="160"/>
      <c r="AP663" s="160"/>
      <c r="AQ663" s="94"/>
      <c r="AR663" s="45"/>
      <c r="AS663" s="102"/>
      <c r="AT663" s="102"/>
      <c r="AU663" s="95"/>
      <c r="AV663" s="95"/>
      <c r="AW663" s="159"/>
      <c r="AX663" s="159"/>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c r="BX663" s="156"/>
      <c r="BY663" s="156"/>
      <c r="BZ663" s="156"/>
      <c r="CA663" s="156"/>
      <c r="CB663" s="156"/>
      <c r="CC663" s="156"/>
      <c r="CD663" s="156"/>
      <c r="CE663" s="156"/>
    </row>
    <row r="664" spans="1:83" ht="25.5" customHeight="1" x14ac:dyDescent="0.25">
      <c r="A664" s="45"/>
      <c r="B664" s="45"/>
      <c r="C664" s="45"/>
      <c r="D664" s="47"/>
      <c r="E664" s="158"/>
      <c r="F664" s="45"/>
      <c r="G664" s="130"/>
      <c r="H664" s="130"/>
      <c r="I664" s="83"/>
      <c r="J664" s="45"/>
      <c r="K664" s="130"/>
      <c r="L664" s="95"/>
      <c r="M664" s="95"/>
      <c r="N664" s="95"/>
      <c r="O664" s="103"/>
      <c r="P664" s="104"/>
      <c r="Q664" s="83"/>
      <c r="R664" s="83"/>
      <c r="S664" s="83"/>
      <c r="T664" s="83"/>
      <c r="U664" s="83"/>
      <c r="V664" s="103"/>
      <c r="W664" s="103"/>
      <c r="X664" s="103"/>
      <c r="Y664" s="102"/>
      <c r="Z664" s="102"/>
      <c r="AA664" s="90"/>
      <c r="AB664" s="100"/>
      <c r="AC664" s="90"/>
      <c r="AD664" s="100"/>
      <c r="AE664" s="100"/>
      <c r="AF664" s="91"/>
      <c r="AG664" s="91"/>
      <c r="AH664" s="101"/>
      <c r="AI664" s="45"/>
      <c r="AJ664" s="45"/>
      <c r="AK664" s="45"/>
      <c r="AL664" s="45"/>
      <c r="AM664" s="45"/>
      <c r="AN664" s="83"/>
      <c r="AO664" s="160"/>
      <c r="AP664" s="160"/>
      <c r="AQ664" s="94"/>
      <c r="AR664" s="45"/>
      <c r="AS664" s="102"/>
      <c r="AT664" s="102"/>
      <c r="AU664" s="95"/>
      <c r="AV664" s="95"/>
      <c r="AW664" s="159"/>
      <c r="AX664" s="159"/>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c r="BX664" s="156"/>
      <c r="BY664" s="156"/>
      <c r="BZ664" s="156"/>
      <c r="CA664" s="156"/>
      <c r="CB664" s="156"/>
      <c r="CC664" s="156"/>
      <c r="CD664" s="156"/>
      <c r="CE664" s="156"/>
    </row>
    <row r="665" spans="1:83" ht="25.5" customHeight="1" x14ac:dyDescent="0.25">
      <c r="A665" s="45"/>
      <c r="B665" s="45"/>
      <c r="C665" s="45"/>
      <c r="D665" s="47"/>
      <c r="E665" s="158"/>
      <c r="F665" s="45"/>
      <c r="G665" s="130"/>
      <c r="H665" s="130"/>
      <c r="I665" s="83"/>
      <c r="J665" s="45"/>
      <c r="K665" s="130"/>
      <c r="L665" s="95"/>
      <c r="M665" s="95"/>
      <c r="N665" s="95"/>
      <c r="O665" s="103"/>
      <c r="P665" s="104"/>
      <c r="Q665" s="83"/>
      <c r="R665" s="83"/>
      <c r="S665" s="83"/>
      <c r="T665" s="83"/>
      <c r="U665" s="83"/>
      <c r="V665" s="103"/>
      <c r="W665" s="103"/>
      <c r="X665" s="103"/>
      <c r="Y665" s="102"/>
      <c r="Z665" s="102"/>
      <c r="AA665" s="90"/>
      <c r="AB665" s="100"/>
      <c r="AC665" s="90"/>
      <c r="AD665" s="100"/>
      <c r="AE665" s="100"/>
      <c r="AF665" s="91"/>
      <c r="AG665" s="91"/>
      <c r="AH665" s="101"/>
      <c r="AI665" s="45"/>
      <c r="AJ665" s="45"/>
      <c r="AK665" s="45"/>
      <c r="AL665" s="45"/>
      <c r="AM665" s="45"/>
      <c r="AN665" s="83"/>
      <c r="AO665" s="160"/>
      <c r="AP665" s="160"/>
      <c r="AQ665" s="94"/>
      <c r="AR665" s="45"/>
      <c r="AS665" s="102"/>
      <c r="AT665" s="102"/>
      <c r="AU665" s="95"/>
      <c r="AV665" s="95"/>
      <c r="AW665" s="159"/>
      <c r="AX665" s="159"/>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c r="BX665" s="156"/>
      <c r="BY665" s="156"/>
      <c r="BZ665" s="156"/>
      <c r="CA665" s="156"/>
      <c r="CB665" s="156"/>
      <c r="CC665" s="156"/>
      <c r="CD665" s="156"/>
      <c r="CE665" s="156"/>
    </row>
    <row r="666" spans="1:83" ht="25.5" customHeight="1" x14ac:dyDescent="0.25">
      <c r="A666" s="45"/>
      <c r="B666" s="45"/>
      <c r="C666" s="45"/>
      <c r="D666" s="47"/>
      <c r="E666" s="158"/>
      <c r="F666" s="45"/>
      <c r="G666" s="130"/>
      <c r="H666" s="130"/>
      <c r="I666" s="83"/>
      <c r="J666" s="45"/>
      <c r="K666" s="130"/>
      <c r="L666" s="95"/>
      <c r="M666" s="95"/>
      <c r="N666" s="95"/>
      <c r="O666" s="103"/>
      <c r="P666" s="104"/>
      <c r="Q666" s="83"/>
      <c r="R666" s="83"/>
      <c r="S666" s="83"/>
      <c r="T666" s="83"/>
      <c r="U666" s="83"/>
      <c r="V666" s="103"/>
      <c r="W666" s="103"/>
      <c r="X666" s="103"/>
      <c r="Y666" s="102"/>
      <c r="Z666" s="102"/>
      <c r="AA666" s="90"/>
      <c r="AB666" s="100"/>
      <c r="AC666" s="90"/>
      <c r="AD666" s="100"/>
      <c r="AE666" s="100"/>
      <c r="AF666" s="91"/>
      <c r="AG666" s="91"/>
      <c r="AH666" s="101"/>
      <c r="AI666" s="45"/>
      <c r="AJ666" s="45"/>
      <c r="AK666" s="45"/>
      <c r="AL666" s="45"/>
      <c r="AM666" s="45"/>
      <c r="AN666" s="83"/>
      <c r="AO666" s="160"/>
      <c r="AP666" s="160"/>
      <c r="AQ666" s="94"/>
      <c r="AR666" s="45"/>
      <c r="AS666" s="102"/>
      <c r="AT666" s="102"/>
      <c r="AU666" s="95"/>
      <c r="AV666" s="95"/>
      <c r="AW666" s="159"/>
      <c r="AX666" s="159"/>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c r="BX666" s="156"/>
      <c r="BY666" s="156"/>
      <c r="BZ666" s="156"/>
      <c r="CA666" s="156"/>
      <c r="CB666" s="156"/>
      <c r="CC666" s="156"/>
      <c r="CD666" s="156"/>
      <c r="CE666" s="156"/>
    </row>
    <row r="667" spans="1:83" ht="25.5" customHeight="1" x14ac:dyDescent="0.25">
      <c r="A667" s="45"/>
      <c r="B667" s="45"/>
      <c r="C667" s="45"/>
      <c r="D667" s="47"/>
      <c r="E667" s="158"/>
      <c r="F667" s="45"/>
      <c r="G667" s="130"/>
      <c r="H667" s="130"/>
      <c r="I667" s="83"/>
      <c r="J667" s="45"/>
      <c r="K667" s="130"/>
      <c r="L667" s="95"/>
      <c r="M667" s="95"/>
      <c r="N667" s="95"/>
      <c r="O667" s="103"/>
      <c r="P667" s="104"/>
      <c r="Q667" s="83"/>
      <c r="R667" s="83"/>
      <c r="S667" s="83"/>
      <c r="T667" s="83"/>
      <c r="U667" s="83"/>
      <c r="V667" s="103"/>
      <c r="W667" s="103"/>
      <c r="X667" s="103"/>
      <c r="Y667" s="102"/>
      <c r="Z667" s="102"/>
      <c r="AA667" s="90"/>
      <c r="AB667" s="100"/>
      <c r="AC667" s="90"/>
      <c r="AD667" s="100"/>
      <c r="AE667" s="100"/>
      <c r="AF667" s="91"/>
      <c r="AG667" s="91"/>
      <c r="AH667" s="101"/>
      <c r="AI667" s="45"/>
      <c r="AJ667" s="45"/>
      <c r="AK667" s="45"/>
      <c r="AL667" s="45"/>
      <c r="AM667" s="45"/>
      <c r="AN667" s="83"/>
      <c r="AO667" s="160"/>
      <c r="AP667" s="160"/>
      <c r="AQ667" s="94"/>
      <c r="AR667" s="45"/>
      <c r="AS667" s="102"/>
      <c r="AT667" s="102"/>
      <c r="AU667" s="95"/>
      <c r="AV667" s="95"/>
      <c r="AW667" s="159"/>
      <c r="AX667" s="159"/>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c r="BX667" s="156"/>
      <c r="BY667" s="156"/>
      <c r="BZ667" s="156"/>
      <c r="CA667" s="156"/>
      <c r="CB667" s="156"/>
      <c r="CC667" s="156"/>
      <c r="CD667" s="156"/>
      <c r="CE667" s="156"/>
    </row>
    <row r="668" spans="1:83" ht="25.5" customHeight="1" x14ac:dyDescent="0.25">
      <c r="A668" s="45"/>
      <c r="B668" s="45"/>
      <c r="C668" s="45"/>
      <c r="D668" s="47"/>
      <c r="E668" s="158"/>
      <c r="F668" s="45"/>
      <c r="G668" s="130"/>
      <c r="H668" s="130"/>
      <c r="I668" s="83"/>
      <c r="J668" s="45"/>
      <c r="K668" s="130"/>
      <c r="L668" s="95"/>
      <c r="M668" s="95"/>
      <c r="N668" s="95"/>
      <c r="O668" s="103"/>
      <c r="P668" s="104"/>
      <c r="Q668" s="83"/>
      <c r="R668" s="83"/>
      <c r="S668" s="83"/>
      <c r="T668" s="83"/>
      <c r="U668" s="83"/>
      <c r="V668" s="103"/>
      <c r="W668" s="103"/>
      <c r="X668" s="103"/>
      <c r="Y668" s="102"/>
      <c r="Z668" s="102"/>
      <c r="AA668" s="90"/>
      <c r="AB668" s="100"/>
      <c r="AC668" s="90"/>
      <c r="AD668" s="100"/>
      <c r="AE668" s="100"/>
      <c r="AF668" s="91"/>
      <c r="AG668" s="91"/>
      <c r="AH668" s="101"/>
      <c r="AI668" s="45"/>
      <c r="AJ668" s="45"/>
      <c r="AK668" s="45"/>
      <c r="AL668" s="45"/>
      <c r="AM668" s="45"/>
      <c r="AN668" s="83"/>
      <c r="AO668" s="160"/>
      <c r="AP668" s="160"/>
      <c r="AQ668" s="94"/>
      <c r="AR668" s="45"/>
      <c r="AS668" s="102"/>
      <c r="AT668" s="102"/>
      <c r="AU668" s="95"/>
      <c r="AV668" s="95"/>
      <c r="AW668" s="159"/>
      <c r="AX668" s="159"/>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c r="BX668" s="156"/>
      <c r="BY668" s="156"/>
      <c r="BZ668" s="156"/>
      <c r="CA668" s="156"/>
      <c r="CB668" s="156"/>
      <c r="CC668" s="156"/>
      <c r="CD668" s="156"/>
      <c r="CE668" s="156"/>
    </row>
    <row r="669" spans="1:83" ht="25.5" customHeight="1" x14ac:dyDescent="0.25">
      <c r="A669" s="45"/>
      <c r="B669" s="45"/>
      <c r="C669" s="45"/>
      <c r="D669" s="47"/>
      <c r="E669" s="158"/>
      <c r="F669" s="45"/>
      <c r="G669" s="130"/>
      <c r="H669" s="130"/>
      <c r="I669" s="83"/>
      <c r="J669" s="45"/>
      <c r="K669" s="130"/>
      <c r="L669" s="95"/>
      <c r="M669" s="95"/>
      <c r="N669" s="95"/>
      <c r="O669" s="103"/>
      <c r="P669" s="104"/>
      <c r="Q669" s="83"/>
      <c r="R669" s="83"/>
      <c r="S669" s="83"/>
      <c r="T669" s="83"/>
      <c r="U669" s="83"/>
      <c r="V669" s="103"/>
      <c r="W669" s="103"/>
      <c r="X669" s="103"/>
      <c r="Y669" s="102"/>
      <c r="Z669" s="102"/>
      <c r="AA669" s="90"/>
      <c r="AB669" s="100"/>
      <c r="AC669" s="90"/>
      <c r="AD669" s="100"/>
      <c r="AE669" s="100"/>
      <c r="AF669" s="91"/>
      <c r="AG669" s="91"/>
      <c r="AH669" s="101"/>
      <c r="AI669" s="45"/>
      <c r="AJ669" s="45"/>
      <c r="AK669" s="45"/>
      <c r="AL669" s="45"/>
      <c r="AM669" s="45"/>
      <c r="AN669" s="83"/>
      <c r="AO669" s="160"/>
      <c r="AP669" s="160"/>
      <c r="AQ669" s="94"/>
      <c r="AR669" s="45"/>
      <c r="AS669" s="102"/>
      <c r="AT669" s="102"/>
      <c r="AU669" s="95"/>
      <c r="AV669" s="95"/>
      <c r="AW669" s="159"/>
      <c r="AX669" s="159"/>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c r="BX669" s="156"/>
      <c r="BY669" s="156"/>
      <c r="BZ669" s="156"/>
      <c r="CA669" s="156"/>
      <c r="CB669" s="156"/>
      <c r="CC669" s="156"/>
      <c r="CD669" s="156"/>
      <c r="CE669" s="156"/>
    </row>
    <row r="670" spans="1:83" ht="25.5" customHeight="1" x14ac:dyDescent="0.25">
      <c r="A670" s="45"/>
      <c r="B670" s="45"/>
      <c r="C670" s="45"/>
      <c r="D670" s="47"/>
      <c r="E670" s="158"/>
      <c r="F670" s="45"/>
      <c r="G670" s="130"/>
      <c r="H670" s="130"/>
      <c r="I670" s="83"/>
      <c r="J670" s="45"/>
      <c r="K670" s="130"/>
      <c r="L670" s="95"/>
      <c r="M670" s="95"/>
      <c r="N670" s="95"/>
      <c r="O670" s="103"/>
      <c r="P670" s="104"/>
      <c r="Q670" s="83"/>
      <c r="R670" s="83"/>
      <c r="S670" s="83"/>
      <c r="T670" s="83"/>
      <c r="U670" s="83"/>
      <c r="V670" s="103"/>
      <c r="W670" s="103"/>
      <c r="X670" s="103"/>
      <c r="Y670" s="102"/>
      <c r="Z670" s="102"/>
      <c r="AA670" s="90"/>
      <c r="AB670" s="100"/>
      <c r="AC670" s="90"/>
      <c r="AD670" s="100"/>
      <c r="AE670" s="100"/>
      <c r="AF670" s="91"/>
      <c r="AG670" s="91"/>
      <c r="AH670" s="101"/>
      <c r="AI670" s="45"/>
      <c r="AJ670" s="45"/>
      <c r="AK670" s="45"/>
      <c r="AL670" s="45"/>
      <c r="AM670" s="45"/>
      <c r="AN670" s="83"/>
      <c r="AO670" s="160"/>
      <c r="AP670" s="160"/>
      <c r="AQ670" s="94"/>
      <c r="AR670" s="45"/>
      <c r="AS670" s="102"/>
      <c r="AT670" s="102"/>
      <c r="AU670" s="95"/>
      <c r="AV670" s="95"/>
      <c r="AW670" s="159"/>
      <c r="AX670" s="159"/>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c r="BX670" s="156"/>
      <c r="BY670" s="156"/>
      <c r="BZ670" s="156"/>
      <c r="CA670" s="156"/>
      <c r="CB670" s="156"/>
      <c r="CC670" s="156"/>
      <c r="CD670" s="156"/>
      <c r="CE670" s="156"/>
    </row>
    <row r="671" spans="1:83" ht="25.5" customHeight="1" x14ac:dyDescent="0.25">
      <c r="A671" s="45"/>
      <c r="B671" s="45"/>
      <c r="C671" s="45"/>
      <c r="D671" s="47"/>
      <c r="E671" s="158"/>
      <c r="F671" s="45"/>
      <c r="G671" s="130"/>
      <c r="H671" s="130"/>
      <c r="I671" s="83"/>
      <c r="J671" s="45"/>
      <c r="K671" s="130"/>
      <c r="L671" s="95"/>
      <c r="M671" s="95"/>
      <c r="N671" s="95"/>
      <c r="O671" s="103"/>
      <c r="P671" s="104"/>
      <c r="Q671" s="83"/>
      <c r="R671" s="83"/>
      <c r="S671" s="83"/>
      <c r="T671" s="83"/>
      <c r="U671" s="83"/>
      <c r="V671" s="103"/>
      <c r="W671" s="103"/>
      <c r="X671" s="103"/>
      <c r="Y671" s="102"/>
      <c r="Z671" s="102"/>
      <c r="AA671" s="90"/>
      <c r="AB671" s="100"/>
      <c r="AC671" s="90"/>
      <c r="AD671" s="100"/>
      <c r="AE671" s="100"/>
      <c r="AF671" s="91"/>
      <c r="AG671" s="91"/>
      <c r="AH671" s="101"/>
      <c r="AI671" s="45"/>
      <c r="AJ671" s="45"/>
      <c r="AK671" s="45"/>
      <c r="AL671" s="45"/>
      <c r="AM671" s="45"/>
      <c r="AN671" s="83"/>
      <c r="AO671" s="160"/>
      <c r="AP671" s="160"/>
      <c r="AQ671" s="94"/>
      <c r="AR671" s="45"/>
      <c r="AS671" s="102"/>
      <c r="AT671" s="102"/>
      <c r="AU671" s="95"/>
      <c r="AV671" s="95"/>
      <c r="AW671" s="159"/>
      <c r="AX671" s="159"/>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c r="BZ671" s="156"/>
      <c r="CA671" s="156"/>
      <c r="CB671" s="156"/>
      <c r="CC671" s="156"/>
      <c r="CD671" s="156"/>
      <c r="CE671" s="156"/>
    </row>
    <row r="672" spans="1:83" ht="25.5" customHeight="1" x14ac:dyDescent="0.25">
      <c r="A672" s="45"/>
      <c r="B672" s="45"/>
      <c r="C672" s="45"/>
      <c r="D672" s="47"/>
      <c r="E672" s="158"/>
      <c r="F672" s="45"/>
      <c r="G672" s="130"/>
      <c r="H672" s="130"/>
      <c r="I672" s="83"/>
      <c r="J672" s="45"/>
      <c r="K672" s="130"/>
      <c r="L672" s="95"/>
      <c r="M672" s="95"/>
      <c r="N672" s="95"/>
      <c r="O672" s="103"/>
      <c r="P672" s="104"/>
      <c r="Q672" s="83"/>
      <c r="R672" s="83"/>
      <c r="S672" s="83"/>
      <c r="T672" s="83"/>
      <c r="U672" s="83"/>
      <c r="V672" s="103"/>
      <c r="W672" s="103"/>
      <c r="X672" s="103"/>
      <c r="Y672" s="102"/>
      <c r="Z672" s="102"/>
      <c r="AA672" s="90"/>
      <c r="AB672" s="100"/>
      <c r="AC672" s="90"/>
      <c r="AD672" s="100"/>
      <c r="AE672" s="100"/>
      <c r="AF672" s="91"/>
      <c r="AG672" s="91"/>
      <c r="AH672" s="101"/>
      <c r="AI672" s="45"/>
      <c r="AJ672" s="45"/>
      <c r="AK672" s="45"/>
      <c r="AL672" s="45"/>
      <c r="AM672" s="45"/>
      <c r="AN672" s="83"/>
      <c r="AO672" s="160"/>
      <c r="AP672" s="160"/>
      <c r="AQ672" s="94"/>
      <c r="AR672" s="45"/>
      <c r="AS672" s="102"/>
      <c r="AT672" s="102"/>
      <c r="AU672" s="95"/>
      <c r="AV672" s="95"/>
      <c r="AW672" s="159"/>
      <c r="AX672" s="159"/>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c r="BZ672" s="156"/>
      <c r="CA672" s="156"/>
      <c r="CB672" s="156"/>
      <c r="CC672" s="156"/>
      <c r="CD672" s="156"/>
      <c r="CE672" s="156"/>
    </row>
    <row r="673" spans="1:83" ht="25.5" customHeight="1" x14ac:dyDescent="0.25">
      <c r="A673" s="45"/>
      <c r="B673" s="45"/>
      <c r="C673" s="45"/>
      <c r="D673" s="47"/>
      <c r="E673" s="158"/>
      <c r="F673" s="45"/>
      <c r="G673" s="130"/>
      <c r="H673" s="130"/>
      <c r="I673" s="83"/>
      <c r="J673" s="45"/>
      <c r="K673" s="130"/>
      <c r="L673" s="95"/>
      <c r="M673" s="95"/>
      <c r="N673" s="95"/>
      <c r="O673" s="103"/>
      <c r="P673" s="104"/>
      <c r="Q673" s="83"/>
      <c r="R673" s="83"/>
      <c r="S673" s="83"/>
      <c r="T673" s="83"/>
      <c r="U673" s="83"/>
      <c r="V673" s="103"/>
      <c r="W673" s="103"/>
      <c r="X673" s="103"/>
      <c r="Y673" s="102"/>
      <c r="Z673" s="102"/>
      <c r="AA673" s="90"/>
      <c r="AB673" s="100"/>
      <c r="AC673" s="90"/>
      <c r="AD673" s="100"/>
      <c r="AE673" s="100"/>
      <c r="AF673" s="91"/>
      <c r="AG673" s="91"/>
      <c r="AH673" s="101"/>
      <c r="AI673" s="45"/>
      <c r="AJ673" s="45"/>
      <c r="AK673" s="45"/>
      <c r="AL673" s="45"/>
      <c r="AM673" s="45"/>
      <c r="AN673" s="83"/>
      <c r="AO673" s="160"/>
      <c r="AP673" s="160"/>
      <c r="AQ673" s="94"/>
      <c r="AR673" s="45"/>
      <c r="AS673" s="102"/>
      <c r="AT673" s="102"/>
      <c r="AU673" s="95"/>
      <c r="AV673" s="95"/>
      <c r="AW673" s="159"/>
      <c r="AX673" s="159"/>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c r="BX673" s="156"/>
      <c r="BY673" s="156"/>
      <c r="BZ673" s="156"/>
      <c r="CA673" s="156"/>
      <c r="CB673" s="156"/>
      <c r="CC673" s="156"/>
      <c r="CD673" s="156"/>
      <c r="CE673" s="156"/>
    </row>
    <row r="674" spans="1:83" ht="25.5" customHeight="1" x14ac:dyDescent="0.25">
      <c r="A674" s="45"/>
      <c r="B674" s="45"/>
      <c r="C674" s="45"/>
      <c r="D674" s="47"/>
      <c r="E674" s="158"/>
      <c r="F674" s="45"/>
      <c r="G674" s="130"/>
      <c r="H674" s="130"/>
      <c r="I674" s="83"/>
      <c r="J674" s="45"/>
      <c r="K674" s="130"/>
      <c r="L674" s="95"/>
      <c r="M674" s="95"/>
      <c r="N674" s="95"/>
      <c r="O674" s="103"/>
      <c r="P674" s="104"/>
      <c r="Q674" s="83"/>
      <c r="R674" s="83"/>
      <c r="S674" s="83"/>
      <c r="T674" s="83"/>
      <c r="U674" s="83"/>
      <c r="V674" s="103"/>
      <c r="W674" s="103"/>
      <c r="X674" s="103"/>
      <c r="Y674" s="102"/>
      <c r="Z674" s="102"/>
      <c r="AA674" s="90"/>
      <c r="AB674" s="100"/>
      <c r="AC674" s="90"/>
      <c r="AD674" s="100"/>
      <c r="AE674" s="100"/>
      <c r="AF674" s="91"/>
      <c r="AG674" s="91"/>
      <c r="AH674" s="101"/>
      <c r="AI674" s="45"/>
      <c r="AJ674" s="45"/>
      <c r="AK674" s="45"/>
      <c r="AL674" s="45"/>
      <c r="AM674" s="45"/>
      <c r="AN674" s="83"/>
      <c r="AO674" s="160"/>
      <c r="AP674" s="160"/>
      <c r="AQ674" s="94"/>
      <c r="AR674" s="45"/>
      <c r="AS674" s="102"/>
      <c r="AT674" s="102"/>
      <c r="AU674" s="95"/>
      <c r="AV674" s="95"/>
      <c r="AW674" s="159"/>
      <c r="AX674" s="159"/>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c r="BX674" s="156"/>
      <c r="BY674" s="156"/>
      <c r="BZ674" s="156"/>
      <c r="CA674" s="156"/>
      <c r="CB674" s="156"/>
      <c r="CC674" s="156"/>
      <c r="CD674" s="156"/>
      <c r="CE674" s="156"/>
    </row>
    <row r="675" spans="1:83" ht="25.5" customHeight="1" x14ac:dyDescent="0.25">
      <c r="A675" s="45"/>
      <c r="B675" s="45"/>
      <c r="C675" s="45"/>
      <c r="D675" s="47"/>
      <c r="E675" s="158"/>
      <c r="F675" s="45"/>
      <c r="G675" s="130"/>
      <c r="H675" s="130"/>
      <c r="I675" s="83"/>
      <c r="J675" s="45"/>
      <c r="K675" s="130"/>
      <c r="L675" s="95"/>
      <c r="M675" s="95"/>
      <c r="N675" s="95"/>
      <c r="O675" s="103"/>
      <c r="P675" s="104"/>
      <c r="Q675" s="83"/>
      <c r="R675" s="83"/>
      <c r="S675" s="83"/>
      <c r="T675" s="83"/>
      <c r="U675" s="83"/>
      <c r="V675" s="103"/>
      <c r="W675" s="103"/>
      <c r="X675" s="103"/>
      <c r="Y675" s="102"/>
      <c r="Z675" s="102"/>
      <c r="AA675" s="90"/>
      <c r="AB675" s="100"/>
      <c r="AC675" s="90"/>
      <c r="AD675" s="100"/>
      <c r="AE675" s="100"/>
      <c r="AF675" s="91"/>
      <c r="AG675" s="91"/>
      <c r="AH675" s="101"/>
      <c r="AI675" s="45"/>
      <c r="AJ675" s="45"/>
      <c r="AK675" s="45"/>
      <c r="AL675" s="45"/>
      <c r="AM675" s="45"/>
      <c r="AN675" s="83"/>
      <c r="AO675" s="160"/>
      <c r="AP675" s="160"/>
      <c r="AQ675" s="94"/>
      <c r="AR675" s="45"/>
      <c r="AS675" s="102"/>
      <c r="AT675" s="102"/>
      <c r="AU675" s="95"/>
      <c r="AV675" s="95"/>
      <c r="AW675" s="159"/>
      <c r="AX675" s="159"/>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c r="BX675" s="156"/>
      <c r="BY675" s="156"/>
      <c r="BZ675" s="156"/>
      <c r="CA675" s="156"/>
      <c r="CB675" s="156"/>
      <c r="CC675" s="156"/>
      <c r="CD675" s="156"/>
      <c r="CE675" s="156"/>
    </row>
    <row r="676" spans="1:83" ht="25.5" customHeight="1" x14ac:dyDescent="0.25">
      <c r="A676" s="45"/>
      <c r="B676" s="45"/>
      <c r="C676" s="45"/>
      <c r="D676" s="47"/>
      <c r="E676" s="158"/>
      <c r="F676" s="45"/>
      <c r="G676" s="130"/>
      <c r="H676" s="130"/>
      <c r="I676" s="83"/>
      <c r="J676" s="45"/>
      <c r="K676" s="130"/>
      <c r="L676" s="95"/>
      <c r="M676" s="95"/>
      <c r="N676" s="95"/>
      <c r="O676" s="103"/>
      <c r="P676" s="104"/>
      <c r="Q676" s="83"/>
      <c r="R676" s="83"/>
      <c r="S676" s="83"/>
      <c r="T676" s="83"/>
      <c r="U676" s="83"/>
      <c r="V676" s="103"/>
      <c r="W676" s="103"/>
      <c r="X676" s="103"/>
      <c r="Y676" s="102"/>
      <c r="Z676" s="102"/>
      <c r="AA676" s="90"/>
      <c r="AB676" s="100"/>
      <c r="AC676" s="90"/>
      <c r="AD676" s="100"/>
      <c r="AE676" s="100"/>
      <c r="AF676" s="91"/>
      <c r="AG676" s="91"/>
      <c r="AH676" s="101"/>
      <c r="AI676" s="45"/>
      <c r="AJ676" s="45"/>
      <c r="AK676" s="45"/>
      <c r="AL676" s="45"/>
      <c r="AM676" s="45"/>
      <c r="AN676" s="83"/>
      <c r="AO676" s="160"/>
      <c r="AP676" s="160"/>
      <c r="AQ676" s="94"/>
      <c r="AR676" s="45"/>
      <c r="AS676" s="102"/>
      <c r="AT676" s="102"/>
      <c r="AU676" s="95"/>
      <c r="AV676" s="95"/>
      <c r="AW676" s="159"/>
      <c r="AX676" s="159"/>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c r="BX676" s="156"/>
      <c r="BY676" s="156"/>
      <c r="BZ676" s="156"/>
      <c r="CA676" s="156"/>
      <c r="CB676" s="156"/>
      <c r="CC676" s="156"/>
      <c r="CD676" s="156"/>
      <c r="CE676" s="156"/>
    </row>
    <row r="677" spans="1:83" ht="25.5" customHeight="1" x14ac:dyDescent="0.25">
      <c r="A677" s="45"/>
      <c r="B677" s="45"/>
      <c r="C677" s="45"/>
      <c r="D677" s="47"/>
      <c r="E677" s="158"/>
      <c r="F677" s="45"/>
      <c r="G677" s="130"/>
      <c r="H677" s="130"/>
      <c r="I677" s="83"/>
      <c r="J677" s="45"/>
      <c r="K677" s="130"/>
      <c r="L677" s="95"/>
      <c r="M677" s="95"/>
      <c r="N677" s="95"/>
      <c r="O677" s="103"/>
      <c r="P677" s="104"/>
      <c r="Q677" s="83"/>
      <c r="R677" s="83"/>
      <c r="S677" s="83"/>
      <c r="T677" s="83"/>
      <c r="U677" s="83"/>
      <c r="V677" s="103"/>
      <c r="W677" s="103"/>
      <c r="X677" s="103"/>
      <c r="Y677" s="102"/>
      <c r="Z677" s="102"/>
      <c r="AA677" s="90"/>
      <c r="AB677" s="100"/>
      <c r="AC677" s="90"/>
      <c r="AD677" s="100"/>
      <c r="AE677" s="100"/>
      <c r="AF677" s="91"/>
      <c r="AG677" s="91"/>
      <c r="AH677" s="101"/>
      <c r="AI677" s="45"/>
      <c r="AJ677" s="45"/>
      <c r="AK677" s="45"/>
      <c r="AL677" s="45"/>
      <c r="AM677" s="45"/>
      <c r="AN677" s="83"/>
      <c r="AO677" s="160"/>
      <c r="AP677" s="160"/>
      <c r="AQ677" s="94"/>
      <c r="AR677" s="45"/>
      <c r="AS677" s="102"/>
      <c r="AT677" s="102"/>
      <c r="AU677" s="95"/>
      <c r="AV677" s="95"/>
      <c r="AW677" s="159"/>
      <c r="AX677" s="159"/>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c r="BX677" s="156"/>
      <c r="BY677" s="156"/>
      <c r="BZ677" s="156"/>
      <c r="CA677" s="156"/>
      <c r="CB677" s="156"/>
      <c r="CC677" s="156"/>
      <c r="CD677" s="156"/>
      <c r="CE677" s="156"/>
    </row>
    <row r="678" spans="1:83" ht="25.5" customHeight="1" x14ac:dyDescent="0.25">
      <c r="A678" s="45"/>
      <c r="B678" s="45"/>
      <c r="C678" s="45"/>
      <c r="D678" s="47"/>
      <c r="E678" s="158"/>
      <c r="F678" s="45"/>
      <c r="G678" s="130"/>
      <c r="H678" s="130"/>
      <c r="I678" s="83"/>
      <c r="J678" s="45"/>
      <c r="K678" s="130"/>
      <c r="L678" s="95"/>
      <c r="M678" s="95"/>
      <c r="N678" s="95"/>
      <c r="O678" s="103"/>
      <c r="P678" s="104"/>
      <c r="Q678" s="83"/>
      <c r="R678" s="83"/>
      <c r="S678" s="83"/>
      <c r="T678" s="83"/>
      <c r="U678" s="83"/>
      <c r="V678" s="103"/>
      <c r="W678" s="103"/>
      <c r="X678" s="103"/>
      <c r="Y678" s="102"/>
      <c r="Z678" s="102"/>
      <c r="AA678" s="90"/>
      <c r="AB678" s="100"/>
      <c r="AC678" s="90"/>
      <c r="AD678" s="100"/>
      <c r="AE678" s="100"/>
      <c r="AF678" s="91"/>
      <c r="AG678" s="91"/>
      <c r="AH678" s="101"/>
      <c r="AI678" s="45"/>
      <c r="AJ678" s="45"/>
      <c r="AK678" s="45"/>
      <c r="AL678" s="45"/>
      <c r="AM678" s="45"/>
      <c r="AN678" s="83"/>
      <c r="AO678" s="160"/>
      <c r="AP678" s="160"/>
      <c r="AQ678" s="94"/>
      <c r="AR678" s="45"/>
      <c r="AS678" s="102"/>
      <c r="AT678" s="102"/>
      <c r="AU678" s="95"/>
      <c r="AV678" s="95"/>
      <c r="AW678" s="159"/>
      <c r="AX678" s="159"/>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c r="BX678" s="156"/>
      <c r="BY678" s="156"/>
      <c r="BZ678" s="156"/>
      <c r="CA678" s="156"/>
      <c r="CB678" s="156"/>
      <c r="CC678" s="156"/>
      <c r="CD678" s="156"/>
      <c r="CE678" s="156"/>
    </row>
    <row r="679" spans="1:83" ht="25.5" customHeight="1" x14ac:dyDescent="0.25">
      <c r="A679" s="45"/>
      <c r="B679" s="45"/>
      <c r="C679" s="45"/>
      <c r="D679" s="47"/>
      <c r="E679" s="158"/>
      <c r="F679" s="45"/>
      <c r="G679" s="130"/>
      <c r="H679" s="130"/>
      <c r="I679" s="83"/>
      <c r="J679" s="45"/>
      <c r="K679" s="130"/>
      <c r="L679" s="95"/>
      <c r="M679" s="95"/>
      <c r="N679" s="95"/>
      <c r="O679" s="103"/>
      <c r="P679" s="104"/>
      <c r="Q679" s="83"/>
      <c r="R679" s="83"/>
      <c r="S679" s="83"/>
      <c r="T679" s="83"/>
      <c r="U679" s="83"/>
      <c r="V679" s="103"/>
      <c r="W679" s="103"/>
      <c r="X679" s="103"/>
      <c r="Y679" s="102"/>
      <c r="Z679" s="102"/>
      <c r="AA679" s="90"/>
      <c r="AB679" s="100"/>
      <c r="AC679" s="90"/>
      <c r="AD679" s="100"/>
      <c r="AE679" s="100"/>
      <c r="AF679" s="91"/>
      <c r="AG679" s="91"/>
      <c r="AH679" s="101"/>
      <c r="AI679" s="45"/>
      <c r="AJ679" s="45"/>
      <c r="AK679" s="45"/>
      <c r="AL679" s="45"/>
      <c r="AM679" s="45"/>
      <c r="AN679" s="83"/>
      <c r="AO679" s="160"/>
      <c r="AP679" s="160"/>
      <c r="AQ679" s="94"/>
      <c r="AR679" s="45"/>
      <c r="AS679" s="102"/>
      <c r="AT679" s="102"/>
      <c r="AU679" s="95"/>
      <c r="AV679" s="95"/>
      <c r="AW679" s="159"/>
      <c r="AX679" s="159"/>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c r="BX679" s="156"/>
      <c r="BY679" s="156"/>
      <c r="BZ679" s="156"/>
      <c r="CA679" s="156"/>
      <c r="CB679" s="156"/>
      <c r="CC679" s="156"/>
      <c r="CD679" s="156"/>
      <c r="CE679" s="156"/>
    </row>
    <row r="680" spans="1:83" ht="25.5" customHeight="1" x14ac:dyDescent="0.25">
      <c r="A680" s="45"/>
      <c r="B680" s="45"/>
      <c r="C680" s="45"/>
      <c r="D680" s="47"/>
      <c r="E680" s="158"/>
      <c r="F680" s="45"/>
      <c r="G680" s="130"/>
      <c r="H680" s="130"/>
      <c r="I680" s="83"/>
      <c r="J680" s="45"/>
      <c r="K680" s="130"/>
      <c r="L680" s="95"/>
      <c r="M680" s="95"/>
      <c r="N680" s="95"/>
      <c r="O680" s="103"/>
      <c r="P680" s="104"/>
      <c r="Q680" s="83"/>
      <c r="R680" s="83"/>
      <c r="S680" s="83"/>
      <c r="T680" s="83"/>
      <c r="U680" s="83"/>
      <c r="V680" s="103"/>
      <c r="W680" s="103"/>
      <c r="X680" s="103"/>
      <c r="Y680" s="102"/>
      <c r="Z680" s="102"/>
      <c r="AA680" s="90"/>
      <c r="AB680" s="100"/>
      <c r="AC680" s="90"/>
      <c r="AD680" s="100"/>
      <c r="AE680" s="100"/>
      <c r="AF680" s="91"/>
      <c r="AG680" s="91"/>
      <c r="AH680" s="101"/>
      <c r="AI680" s="45"/>
      <c r="AJ680" s="45"/>
      <c r="AK680" s="45"/>
      <c r="AL680" s="45"/>
      <c r="AM680" s="45"/>
      <c r="AN680" s="83"/>
      <c r="AO680" s="160"/>
      <c r="AP680" s="160"/>
      <c r="AQ680" s="94"/>
      <c r="AR680" s="45"/>
      <c r="AS680" s="102"/>
      <c r="AT680" s="102"/>
      <c r="AU680" s="95"/>
      <c r="AV680" s="95"/>
      <c r="AW680" s="159"/>
      <c r="AX680" s="159"/>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c r="BX680" s="156"/>
      <c r="BY680" s="156"/>
      <c r="BZ680" s="156"/>
      <c r="CA680" s="156"/>
      <c r="CB680" s="156"/>
      <c r="CC680" s="156"/>
      <c r="CD680" s="156"/>
      <c r="CE680" s="156"/>
    </row>
    <row r="681" spans="1:83" ht="25.5" customHeight="1" x14ac:dyDescent="0.25">
      <c r="A681" s="45"/>
      <c r="B681" s="45"/>
      <c r="C681" s="45"/>
      <c r="D681" s="47"/>
      <c r="E681" s="158"/>
      <c r="F681" s="45"/>
      <c r="G681" s="130"/>
      <c r="H681" s="130"/>
      <c r="I681" s="83"/>
      <c r="J681" s="45"/>
      <c r="K681" s="130"/>
      <c r="L681" s="95"/>
      <c r="M681" s="95"/>
      <c r="N681" s="95"/>
      <c r="O681" s="103"/>
      <c r="P681" s="104"/>
      <c r="Q681" s="83"/>
      <c r="R681" s="83"/>
      <c r="S681" s="83"/>
      <c r="T681" s="83"/>
      <c r="U681" s="83"/>
      <c r="V681" s="103"/>
      <c r="W681" s="103"/>
      <c r="X681" s="103"/>
      <c r="Y681" s="102"/>
      <c r="Z681" s="102"/>
      <c r="AA681" s="90"/>
      <c r="AB681" s="100"/>
      <c r="AC681" s="90"/>
      <c r="AD681" s="100"/>
      <c r="AE681" s="100"/>
      <c r="AF681" s="91"/>
      <c r="AG681" s="91"/>
      <c r="AH681" s="101"/>
      <c r="AI681" s="45"/>
      <c r="AJ681" s="45"/>
      <c r="AK681" s="45"/>
      <c r="AL681" s="45"/>
      <c r="AM681" s="45"/>
      <c r="AN681" s="83"/>
      <c r="AO681" s="160"/>
      <c r="AP681" s="160"/>
      <c r="AQ681" s="94"/>
      <c r="AR681" s="45"/>
      <c r="AS681" s="102"/>
      <c r="AT681" s="102"/>
      <c r="AU681" s="95"/>
      <c r="AV681" s="95"/>
      <c r="AW681" s="159"/>
      <c r="AX681" s="159"/>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c r="BX681" s="156"/>
      <c r="BY681" s="156"/>
      <c r="BZ681" s="156"/>
      <c r="CA681" s="156"/>
      <c r="CB681" s="156"/>
      <c r="CC681" s="156"/>
      <c r="CD681" s="156"/>
      <c r="CE681" s="156"/>
    </row>
    <row r="682" spans="1:83" ht="25.5" customHeight="1" x14ac:dyDescent="0.25">
      <c r="A682" s="45"/>
      <c r="B682" s="45"/>
      <c r="C682" s="45"/>
      <c r="D682" s="47"/>
      <c r="E682" s="158"/>
      <c r="F682" s="45"/>
      <c r="G682" s="130"/>
      <c r="H682" s="130"/>
      <c r="I682" s="83"/>
      <c r="J682" s="45"/>
      <c r="K682" s="130"/>
      <c r="L682" s="95"/>
      <c r="M682" s="95"/>
      <c r="N682" s="95"/>
      <c r="O682" s="103"/>
      <c r="P682" s="104"/>
      <c r="Q682" s="83"/>
      <c r="R682" s="83"/>
      <c r="S682" s="83"/>
      <c r="T682" s="83"/>
      <c r="U682" s="83"/>
      <c r="V682" s="103"/>
      <c r="W682" s="103"/>
      <c r="X682" s="103"/>
      <c r="Y682" s="102"/>
      <c r="Z682" s="102"/>
      <c r="AA682" s="90"/>
      <c r="AB682" s="100"/>
      <c r="AC682" s="90"/>
      <c r="AD682" s="100"/>
      <c r="AE682" s="100"/>
      <c r="AF682" s="91"/>
      <c r="AG682" s="91"/>
      <c r="AH682" s="101"/>
      <c r="AI682" s="45"/>
      <c r="AJ682" s="45"/>
      <c r="AK682" s="45"/>
      <c r="AL682" s="45"/>
      <c r="AM682" s="45"/>
      <c r="AN682" s="83"/>
      <c r="AO682" s="160"/>
      <c r="AP682" s="160"/>
      <c r="AQ682" s="94"/>
      <c r="AR682" s="45"/>
      <c r="AS682" s="102"/>
      <c r="AT682" s="102"/>
      <c r="AU682" s="95"/>
      <c r="AV682" s="95"/>
      <c r="AW682" s="159"/>
      <c r="AX682" s="159"/>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c r="BX682" s="156"/>
      <c r="BY682" s="156"/>
      <c r="BZ682" s="156"/>
      <c r="CA682" s="156"/>
      <c r="CB682" s="156"/>
      <c r="CC682" s="156"/>
      <c r="CD682" s="156"/>
      <c r="CE682" s="156"/>
    </row>
    <row r="683" spans="1:83" ht="25.5" customHeight="1" x14ac:dyDescent="0.25">
      <c r="A683" s="45"/>
      <c r="B683" s="45"/>
      <c r="C683" s="45"/>
      <c r="D683" s="47"/>
      <c r="E683" s="158"/>
      <c r="F683" s="45"/>
      <c r="G683" s="130"/>
      <c r="H683" s="130"/>
      <c r="I683" s="83"/>
      <c r="J683" s="45"/>
      <c r="K683" s="130"/>
      <c r="L683" s="95"/>
      <c r="M683" s="95"/>
      <c r="N683" s="95"/>
      <c r="O683" s="103"/>
      <c r="P683" s="104"/>
      <c r="Q683" s="83"/>
      <c r="R683" s="83"/>
      <c r="S683" s="83"/>
      <c r="T683" s="83"/>
      <c r="U683" s="83"/>
      <c r="V683" s="103"/>
      <c r="W683" s="103"/>
      <c r="X683" s="103"/>
      <c r="Y683" s="102"/>
      <c r="Z683" s="102"/>
      <c r="AA683" s="90"/>
      <c r="AB683" s="100"/>
      <c r="AC683" s="90"/>
      <c r="AD683" s="100"/>
      <c r="AE683" s="100"/>
      <c r="AF683" s="91"/>
      <c r="AG683" s="91"/>
      <c r="AH683" s="101"/>
      <c r="AI683" s="45"/>
      <c r="AJ683" s="45"/>
      <c r="AK683" s="45"/>
      <c r="AL683" s="45"/>
      <c r="AM683" s="45"/>
      <c r="AN683" s="83"/>
      <c r="AO683" s="160"/>
      <c r="AP683" s="160"/>
      <c r="AQ683" s="94"/>
      <c r="AR683" s="45"/>
      <c r="AS683" s="102"/>
      <c r="AT683" s="102"/>
      <c r="AU683" s="95"/>
      <c r="AV683" s="95"/>
      <c r="AW683" s="159"/>
      <c r="AX683" s="159"/>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c r="BX683" s="156"/>
      <c r="BY683" s="156"/>
      <c r="BZ683" s="156"/>
      <c r="CA683" s="156"/>
      <c r="CB683" s="156"/>
      <c r="CC683" s="156"/>
      <c r="CD683" s="156"/>
      <c r="CE683" s="156"/>
    </row>
    <row r="684" spans="1:83" ht="25.5" customHeight="1" x14ac:dyDescent="0.25">
      <c r="A684" s="45"/>
      <c r="B684" s="45"/>
      <c r="C684" s="45"/>
      <c r="D684" s="47"/>
      <c r="E684" s="158"/>
      <c r="F684" s="45"/>
      <c r="G684" s="130"/>
      <c r="H684" s="130"/>
      <c r="I684" s="83"/>
      <c r="J684" s="45"/>
      <c r="K684" s="130"/>
      <c r="L684" s="95"/>
      <c r="M684" s="95"/>
      <c r="N684" s="95"/>
      <c r="O684" s="103"/>
      <c r="P684" s="104"/>
      <c r="Q684" s="83"/>
      <c r="R684" s="83"/>
      <c r="S684" s="83"/>
      <c r="T684" s="83"/>
      <c r="U684" s="83"/>
      <c r="V684" s="103"/>
      <c r="W684" s="103"/>
      <c r="X684" s="103"/>
      <c r="Y684" s="102"/>
      <c r="Z684" s="102"/>
      <c r="AA684" s="90"/>
      <c r="AB684" s="100"/>
      <c r="AC684" s="90"/>
      <c r="AD684" s="100"/>
      <c r="AE684" s="100"/>
      <c r="AF684" s="91"/>
      <c r="AG684" s="91"/>
      <c r="AH684" s="101"/>
      <c r="AI684" s="45"/>
      <c r="AJ684" s="45"/>
      <c r="AK684" s="45"/>
      <c r="AL684" s="45"/>
      <c r="AM684" s="45"/>
      <c r="AN684" s="83"/>
      <c r="AO684" s="160"/>
      <c r="AP684" s="160"/>
      <c r="AQ684" s="94"/>
      <c r="AR684" s="45"/>
      <c r="AS684" s="102"/>
      <c r="AT684" s="102"/>
      <c r="AU684" s="95"/>
      <c r="AV684" s="95"/>
      <c r="AW684" s="159"/>
      <c r="AX684" s="159"/>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c r="BX684" s="156"/>
      <c r="BY684" s="156"/>
      <c r="BZ684" s="156"/>
      <c r="CA684" s="156"/>
      <c r="CB684" s="156"/>
      <c r="CC684" s="156"/>
      <c r="CD684" s="156"/>
      <c r="CE684" s="156"/>
    </row>
    <row r="685" spans="1:83" ht="25.5" customHeight="1" x14ac:dyDescent="0.25">
      <c r="A685" s="45"/>
      <c r="B685" s="45"/>
      <c r="C685" s="45"/>
      <c r="D685" s="47"/>
      <c r="E685" s="158"/>
      <c r="F685" s="45"/>
      <c r="G685" s="130"/>
      <c r="H685" s="130"/>
      <c r="I685" s="83"/>
      <c r="J685" s="45"/>
      <c r="K685" s="130"/>
      <c r="L685" s="95"/>
      <c r="M685" s="95"/>
      <c r="N685" s="95"/>
      <c r="O685" s="103"/>
      <c r="P685" s="104"/>
      <c r="Q685" s="83"/>
      <c r="R685" s="83"/>
      <c r="S685" s="83"/>
      <c r="T685" s="83"/>
      <c r="U685" s="83"/>
      <c r="V685" s="103"/>
      <c r="W685" s="103"/>
      <c r="X685" s="103"/>
      <c r="Y685" s="102"/>
      <c r="Z685" s="102"/>
      <c r="AA685" s="90"/>
      <c r="AB685" s="100"/>
      <c r="AC685" s="90"/>
      <c r="AD685" s="100"/>
      <c r="AE685" s="100"/>
      <c r="AF685" s="91"/>
      <c r="AG685" s="91"/>
      <c r="AH685" s="101"/>
      <c r="AI685" s="45"/>
      <c r="AJ685" s="45"/>
      <c r="AK685" s="45"/>
      <c r="AL685" s="45"/>
      <c r="AM685" s="45"/>
      <c r="AN685" s="83"/>
      <c r="AO685" s="160"/>
      <c r="AP685" s="160"/>
      <c r="AQ685" s="94"/>
      <c r="AR685" s="45"/>
      <c r="AS685" s="102"/>
      <c r="AT685" s="102"/>
      <c r="AU685" s="95"/>
      <c r="AV685" s="95"/>
      <c r="AW685" s="159"/>
      <c r="AX685" s="159"/>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c r="BX685" s="156"/>
      <c r="BY685" s="156"/>
      <c r="BZ685" s="156"/>
      <c r="CA685" s="156"/>
      <c r="CB685" s="156"/>
      <c r="CC685" s="156"/>
      <c r="CD685" s="156"/>
      <c r="CE685" s="156"/>
    </row>
    <row r="686" spans="1:83" ht="25.5" customHeight="1" x14ac:dyDescent="0.25">
      <c r="A686" s="45"/>
      <c r="B686" s="45"/>
      <c r="C686" s="45"/>
      <c r="D686" s="47"/>
      <c r="E686" s="158"/>
      <c r="F686" s="45"/>
      <c r="G686" s="130"/>
      <c r="H686" s="130"/>
      <c r="I686" s="83"/>
      <c r="J686" s="45"/>
      <c r="K686" s="130"/>
      <c r="L686" s="95"/>
      <c r="M686" s="95"/>
      <c r="N686" s="95"/>
      <c r="O686" s="103"/>
      <c r="P686" s="104"/>
      <c r="Q686" s="83"/>
      <c r="R686" s="83"/>
      <c r="S686" s="83"/>
      <c r="T686" s="83"/>
      <c r="U686" s="83"/>
      <c r="V686" s="103"/>
      <c r="W686" s="103"/>
      <c r="X686" s="103"/>
      <c r="Y686" s="102"/>
      <c r="Z686" s="102"/>
      <c r="AA686" s="90"/>
      <c r="AB686" s="100"/>
      <c r="AC686" s="90"/>
      <c r="AD686" s="100"/>
      <c r="AE686" s="100"/>
      <c r="AF686" s="91"/>
      <c r="AG686" s="91"/>
      <c r="AH686" s="101"/>
      <c r="AI686" s="45"/>
      <c r="AJ686" s="45"/>
      <c r="AK686" s="45"/>
      <c r="AL686" s="45"/>
      <c r="AM686" s="45"/>
      <c r="AN686" s="83"/>
      <c r="AO686" s="160"/>
      <c r="AP686" s="160"/>
      <c r="AQ686" s="94"/>
      <c r="AR686" s="45"/>
      <c r="AS686" s="102"/>
      <c r="AT686" s="102"/>
      <c r="AU686" s="95"/>
      <c r="AV686" s="95"/>
      <c r="AW686" s="159"/>
      <c r="AX686" s="159"/>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c r="BX686" s="156"/>
      <c r="BY686" s="156"/>
      <c r="BZ686" s="156"/>
      <c r="CA686" s="156"/>
      <c r="CB686" s="156"/>
      <c r="CC686" s="156"/>
      <c r="CD686" s="156"/>
      <c r="CE686" s="156"/>
    </row>
    <row r="687" spans="1:83" ht="25.5" customHeight="1" x14ac:dyDescent="0.25">
      <c r="A687" s="45"/>
      <c r="B687" s="45"/>
      <c r="C687" s="45"/>
      <c r="D687" s="47"/>
      <c r="E687" s="158"/>
      <c r="F687" s="45"/>
      <c r="G687" s="130"/>
      <c r="H687" s="130"/>
      <c r="I687" s="83"/>
      <c r="J687" s="45"/>
      <c r="K687" s="130"/>
      <c r="L687" s="95"/>
      <c r="M687" s="95"/>
      <c r="N687" s="95"/>
      <c r="O687" s="103"/>
      <c r="P687" s="104"/>
      <c r="Q687" s="83"/>
      <c r="R687" s="83"/>
      <c r="S687" s="83"/>
      <c r="T687" s="83"/>
      <c r="U687" s="83"/>
      <c r="V687" s="103"/>
      <c r="W687" s="103"/>
      <c r="X687" s="103"/>
      <c r="Y687" s="102"/>
      <c r="Z687" s="102"/>
      <c r="AA687" s="90"/>
      <c r="AB687" s="100"/>
      <c r="AC687" s="90"/>
      <c r="AD687" s="100"/>
      <c r="AE687" s="100"/>
      <c r="AF687" s="91"/>
      <c r="AG687" s="91"/>
      <c r="AH687" s="101"/>
      <c r="AI687" s="45"/>
      <c r="AJ687" s="45"/>
      <c r="AK687" s="45"/>
      <c r="AL687" s="45"/>
      <c r="AM687" s="45"/>
      <c r="AN687" s="83"/>
      <c r="AO687" s="160"/>
      <c r="AP687" s="160"/>
      <c r="AQ687" s="94"/>
      <c r="AR687" s="45"/>
      <c r="AS687" s="102"/>
      <c r="AT687" s="102"/>
      <c r="AU687" s="95"/>
      <c r="AV687" s="95"/>
      <c r="AW687" s="159"/>
      <c r="AX687" s="159"/>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c r="BX687" s="156"/>
      <c r="BY687" s="156"/>
      <c r="BZ687" s="156"/>
      <c r="CA687" s="156"/>
      <c r="CB687" s="156"/>
      <c r="CC687" s="156"/>
      <c r="CD687" s="156"/>
      <c r="CE687" s="156"/>
    </row>
    <row r="688" spans="1:83" ht="25.5" customHeight="1" x14ac:dyDescent="0.25">
      <c r="A688" s="45"/>
      <c r="B688" s="45"/>
      <c r="C688" s="45"/>
      <c r="D688" s="47"/>
      <c r="E688" s="158"/>
      <c r="F688" s="45"/>
      <c r="G688" s="130"/>
      <c r="H688" s="130"/>
      <c r="I688" s="83"/>
      <c r="J688" s="45"/>
      <c r="K688" s="130"/>
      <c r="L688" s="95"/>
      <c r="M688" s="95"/>
      <c r="N688" s="95"/>
      <c r="O688" s="103"/>
      <c r="P688" s="104"/>
      <c r="Q688" s="83"/>
      <c r="R688" s="83"/>
      <c r="S688" s="83"/>
      <c r="T688" s="83"/>
      <c r="U688" s="83"/>
      <c r="V688" s="103"/>
      <c r="W688" s="103"/>
      <c r="X688" s="103"/>
      <c r="Y688" s="102"/>
      <c r="Z688" s="102"/>
      <c r="AA688" s="90"/>
      <c r="AB688" s="100"/>
      <c r="AC688" s="90"/>
      <c r="AD688" s="100"/>
      <c r="AE688" s="100"/>
      <c r="AF688" s="91"/>
      <c r="AG688" s="91"/>
      <c r="AH688" s="101"/>
      <c r="AI688" s="45"/>
      <c r="AJ688" s="45"/>
      <c r="AK688" s="45"/>
      <c r="AL688" s="45"/>
      <c r="AM688" s="45"/>
      <c r="AN688" s="83"/>
      <c r="AO688" s="160"/>
      <c r="AP688" s="160"/>
      <c r="AQ688" s="94"/>
      <c r="AR688" s="45"/>
      <c r="AS688" s="102"/>
      <c r="AT688" s="102"/>
      <c r="AU688" s="95"/>
      <c r="AV688" s="95"/>
      <c r="AW688" s="159"/>
      <c r="AX688" s="159"/>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c r="BX688" s="156"/>
      <c r="BY688" s="156"/>
      <c r="BZ688" s="156"/>
      <c r="CA688" s="156"/>
      <c r="CB688" s="156"/>
      <c r="CC688" s="156"/>
      <c r="CD688" s="156"/>
      <c r="CE688" s="156"/>
    </row>
    <row r="689" spans="1:83" ht="25.5" customHeight="1" x14ac:dyDescent="0.25">
      <c r="A689" s="45"/>
      <c r="B689" s="45"/>
      <c r="C689" s="45"/>
      <c r="D689" s="47"/>
      <c r="E689" s="158"/>
      <c r="F689" s="45"/>
      <c r="G689" s="130"/>
      <c r="H689" s="130"/>
      <c r="I689" s="83"/>
      <c r="J689" s="45"/>
      <c r="K689" s="130"/>
      <c r="L689" s="95"/>
      <c r="M689" s="95"/>
      <c r="N689" s="95"/>
      <c r="O689" s="103"/>
      <c r="P689" s="104"/>
      <c r="Q689" s="83"/>
      <c r="R689" s="83"/>
      <c r="S689" s="83"/>
      <c r="T689" s="83"/>
      <c r="U689" s="83"/>
      <c r="V689" s="103"/>
      <c r="W689" s="103"/>
      <c r="X689" s="103"/>
      <c r="Y689" s="102"/>
      <c r="Z689" s="102"/>
      <c r="AA689" s="90"/>
      <c r="AB689" s="100"/>
      <c r="AC689" s="90"/>
      <c r="AD689" s="100"/>
      <c r="AE689" s="100"/>
      <c r="AF689" s="91"/>
      <c r="AG689" s="91"/>
      <c r="AH689" s="101"/>
      <c r="AI689" s="45"/>
      <c r="AJ689" s="45"/>
      <c r="AK689" s="45"/>
      <c r="AL689" s="45"/>
      <c r="AM689" s="45"/>
      <c r="AN689" s="83"/>
      <c r="AO689" s="160"/>
      <c r="AP689" s="160"/>
      <c r="AQ689" s="94"/>
      <c r="AR689" s="45"/>
      <c r="AS689" s="102"/>
      <c r="AT689" s="102"/>
      <c r="AU689" s="95"/>
      <c r="AV689" s="95"/>
      <c r="AW689" s="159"/>
      <c r="AX689" s="159"/>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c r="BX689" s="156"/>
      <c r="BY689" s="156"/>
      <c r="BZ689" s="156"/>
      <c r="CA689" s="156"/>
      <c r="CB689" s="156"/>
      <c r="CC689" s="156"/>
      <c r="CD689" s="156"/>
      <c r="CE689" s="156"/>
    </row>
    <row r="690" spans="1:83" ht="25.5" customHeight="1" x14ac:dyDescent="0.25">
      <c r="A690" s="45"/>
      <c r="B690" s="45"/>
      <c r="C690" s="45"/>
      <c r="D690" s="47"/>
      <c r="E690" s="158"/>
      <c r="F690" s="45"/>
      <c r="G690" s="130"/>
      <c r="H690" s="130"/>
      <c r="I690" s="83"/>
      <c r="J690" s="45"/>
      <c r="K690" s="130"/>
      <c r="L690" s="95"/>
      <c r="M690" s="95"/>
      <c r="N690" s="95"/>
      <c r="O690" s="103"/>
      <c r="P690" s="104"/>
      <c r="Q690" s="83"/>
      <c r="R690" s="83"/>
      <c r="S690" s="83"/>
      <c r="T690" s="83"/>
      <c r="U690" s="83"/>
      <c r="V690" s="103"/>
      <c r="W690" s="103"/>
      <c r="X690" s="103"/>
      <c r="Y690" s="102"/>
      <c r="Z690" s="102"/>
      <c r="AA690" s="90"/>
      <c r="AB690" s="100"/>
      <c r="AC690" s="90"/>
      <c r="AD690" s="100"/>
      <c r="AE690" s="100"/>
      <c r="AF690" s="91"/>
      <c r="AG690" s="91"/>
      <c r="AH690" s="101"/>
      <c r="AI690" s="45"/>
      <c r="AJ690" s="45"/>
      <c r="AK690" s="45"/>
      <c r="AL690" s="45"/>
      <c r="AM690" s="45"/>
      <c r="AN690" s="83"/>
      <c r="AO690" s="160"/>
      <c r="AP690" s="160"/>
      <c r="AQ690" s="94"/>
      <c r="AR690" s="45"/>
      <c r="AS690" s="102"/>
      <c r="AT690" s="102"/>
      <c r="AU690" s="95"/>
      <c r="AV690" s="95"/>
      <c r="AW690" s="159"/>
      <c r="AX690" s="159"/>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c r="BX690" s="156"/>
      <c r="BY690" s="156"/>
      <c r="BZ690" s="156"/>
      <c r="CA690" s="156"/>
      <c r="CB690" s="156"/>
      <c r="CC690" s="156"/>
      <c r="CD690" s="156"/>
      <c r="CE690" s="156"/>
    </row>
    <row r="691" spans="1:83" ht="25.5" customHeight="1" x14ac:dyDescent="0.25">
      <c r="A691" s="45"/>
      <c r="B691" s="45"/>
      <c r="C691" s="45"/>
      <c r="D691" s="47"/>
      <c r="E691" s="158"/>
      <c r="F691" s="45"/>
      <c r="G691" s="130"/>
      <c r="H691" s="130"/>
      <c r="I691" s="83"/>
      <c r="J691" s="45"/>
      <c r="K691" s="130"/>
      <c r="L691" s="95"/>
      <c r="M691" s="95"/>
      <c r="N691" s="95"/>
      <c r="O691" s="103"/>
      <c r="P691" s="104"/>
      <c r="Q691" s="83"/>
      <c r="R691" s="83"/>
      <c r="S691" s="83"/>
      <c r="T691" s="83"/>
      <c r="U691" s="83"/>
      <c r="V691" s="103"/>
      <c r="W691" s="103"/>
      <c r="X691" s="103"/>
      <c r="Y691" s="102"/>
      <c r="Z691" s="102"/>
      <c r="AA691" s="90"/>
      <c r="AB691" s="100"/>
      <c r="AC691" s="90"/>
      <c r="AD691" s="100"/>
      <c r="AE691" s="100"/>
      <c r="AF691" s="91"/>
      <c r="AG691" s="91"/>
      <c r="AH691" s="101"/>
      <c r="AI691" s="45"/>
      <c r="AJ691" s="45"/>
      <c r="AK691" s="45"/>
      <c r="AL691" s="45"/>
      <c r="AM691" s="45"/>
      <c r="AN691" s="83"/>
      <c r="AO691" s="160"/>
      <c r="AP691" s="160"/>
      <c r="AQ691" s="94"/>
      <c r="AR691" s="45"/>
      <c r="AS691" s="102"/>
      <c r="AT691" s="102"/>
      <c r="AU691" s="95"/>
      <c r="AV691" s="95"/>
      <c r="AW691" s="159"/>
      <c r="AX691" s="159"/>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c r="BX691" s="156"/>
      <c r="BY691" s="156"/>
      <c r="BZ691" s="156"/>
      <c r="CA691" s="156"/>
      <c r="CB691" s="156"/>
      <c r="CC691" s="156"/>
      <c r="CD691" s="156"/>
      <c r="CE691" s="156"/>
    </row>
    <row r="692" spans="1:83" ht="25.5" customHeight="1" x14ac:dyDescent="0.25">
      <c r="A692" s="45"/>
      <c r="B692" s="45"/>
      <c r="C692" s="45"/>
      <c r="D692" s="47"/>
      <c r="E692" s="158"/>
      <c r="F692" s="45"/>
      <c r="G692" s="130"/>
      <c r="H692" s="130"/>
      <c r="I692" s="83"/>
      <c r="J692" s="45"/>
      <c r="K692" s="130"/>
      <c r="L692" s="95"/>
      <c r="M692" s="95"/>
      <c r="N692" s="95"/>
      <c r="O692" s="103"/>
      <c r="P692" s="104"/>
      <c r="Q692" s="83"/>
      <c r="R692" s="83"/>
      <c r="S692" s="83"/>
      <c r="T692" s="83"/>
      <c r="U692" s="83"/>
      <c r="V692" s="103"/>
      <c r="W692" s="103"/>
      <c r="X692" s="103"/>
      <c r="Y692" s="102"/>
      <c r="Z692" s="102"/>
      <c r="AA692" s="90"/>
      <c r="AB692" s="100"/>
      <c r="AC692" s="90"/>
      <c r="AD692" s="100"/>
      <c r="AE692" s="100"/>
      <c r="AF692" s="91"/>
      <c r="AG692" s="91"/>
      <c r="AH692" s="101"/>
      <c r="AI692" s="45"/>
      <c r="AJ692" s="45"/>
      <c r="AK692" s="45"/>
      <c r="AL692" s="45"/>
      <c r="AM692" s="45"/>
      <c r="AN692" s="83"/>
      <c r="AO692" s="160"/>
      <c r="AP692" s="160"/>
      <c r="AQ692" s="94"/>
      <c r="AR692" s="45"/>
      <c r="AS692" s="102"/>
      <c r="AT692" s="102"/>
      <c r="AU692" s="95"/>
      <c r="AV692" s="95"/>
      <c r="AW692" s="159"/>
      <c r="AX692" s="159"/>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c r="BX692" s="156"/>
      <c r="BY692" s="156"/>
      <c r="BZ692" s="156"/>
      <c r="CA692" s="156"/>
      <c r="CB692" s="156"/>
      <c r="CC692" s="156"/>
      <c r="CD692" s="156"/>
      <c r="CE692" s="156"/>
    </row>
    <row r="693" spans="1:83" ht="25.5" customHeight="1" x14ac:dyDescent="0.25">
      <c r="A693" s="45"/>
      <c r="B693" s="45"/>
      <c r="C693" s="45"/>
      <c r="D693" s="47"/>
      <c r="E693" s="158"/>
      <c r="F693" s="45"/>
      <c r="G693" s="130"/>
      <c r="H693" s="130"/>
      <c r="I693" s="83"/>
      <c r="J693" s="45"/>
      <c r="K693" s="130"/>
      <c r="L693" s="95"/>
      <c r="M693" s="95"/>
      <c r="N693" s="95"/>
      <c r="O693" s="103"/>
      <c r="P693" s="104"/>
      <c r="Q693" s="83"/>
      <c r="R693" s="83"/>
      <c r="S693" s="83"/>
      <c r="T693" s="83"/>
      <c r="U693" s="83"/>
      <c r="V693" s="103"/>
      <c r="W693" s="103"/>
      <c r="X693" s="103"/>
      <c r="Y693" s="102"/>
      <c r="Z693" s="102"/>
      <c r="AA693" s="90"/>
      <c r="AB693" s="100"/>
      <c r="AC693" s="90"/>
      <c r="AD693" s="100"/>
      <c r="AE693" s="100"/>
      <c r="AF693" s="91"/>
      <c r="AG693" s="91"/>
      <c r="AH693" s="101"/>
      <c r="AI693" s="45"/>
      <c r="AJ693" s="45"/>
      <c r="AK693" s="45"/>
      <c r="AL693" s="45"/>
      <c r="AM693" s="45"/>
      <c r="AN693" s="83"/>
      <c r="AO693" s="160"/>
      <c r="AP693" s="160"/>
      <c r="AQ693" s="94"/>
      <c r="AR693" s="45"/>
      <c r="AS693" s="102"/>
      <c r="AT693" s="102"/>
      <c r="AU693" s="95"/>
      <c r="AV693" s="95"/>
      <c r="AW693" s="159"/>
      <c r="AX693" s="159"/>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c r="BX693" s="156"/>
      <c r="BY693" s="156"/>
      <c r="BZ693" s="156"/>
      <c r="CA693" s="156"/>
      <c r="CB693" s="156"/>
      <c r="CC693" s="156"/>
      <c r="CD693" s="156"/>
      <c r="CE693" s="156"/>
    </row>
    <row r="694" spans="1:83" ht="25.5" customHeight="1" x14ac:dyDescent="0.25">
      <c r="A694" s="45"/>
      <c r="B694" s="45"/>
      <c r="C694" s="45"/>
      <c r="D694" s="47"/>
      <c r="E694" s="158"/>
      <c r="F694" s="45"/>
      <c r="G694" s="130"/>
      <c r="H694" s="130"/>
      <c r="I694" s="83"/>
      <c r="J694" s="45"/>
      <c r="K694" s="130"/>
      <c r="L694" s="95"/>
      <c r="M694" s="95"/>
      <c r="N694" s="95"/>
      <c r="O694" s="103"/>
      <c r="P694" s="104"/>
      <c r="Q694" s="83"/>
      <c r="R694" s="83"/>
      <c r="S694" s="83"/>
      <c r="T694" s="83"/>
      <c r="U694" s="83"/>
      <c r="V694" s="103"/>
      <c r="W694" s="103"/>
      <c r="X694" s="103"/>
      <c r="Y694" s="102"/>
      <c r="Z694" s="102"/>
      <c r="AA694" s="90"/>
      <c r="AB694" s="100"/>
      <c r="AC694" s="90"/>
      <c r="AD694" s="100"/>
      <c r="AE694" s="100"/>
      <c r="AF694" s="91"/>
      <c r="AG694" s="91"/>
      <c r="AH694" s="101"/>
      <c r="AI694" s="45"/>
      <c r="AJ694" s="45"/>
      <c r="AK694" s="45"/>
      <c r="AL694" s="45"/>
      <c r="AM694" s="45"/>
      <c r="AN694" s="83"/>
      <c r="AO694" s="160"/>
      <c r="AP694" s="160"/>
      <c r="AQ694" s="94"/>
      <c r="AR694" s="45"/>
      <c r="AS694" s="102"/>
      <c r="AT694" s="102"/>
      <c r="AU694" s="95"/>
      <c r="AV694" s="95"/>
      <c r="AW694" s="159"/>
      <c r="AX694" s="159"/>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c r="BX694" s="156"/>
      <c r="BY694" s="156"/>
      <c r="BZ694" s="156"/>
      <c r="CA694" s="156"/>
      <c r="CB694" s="156"/>
      <c r="CC694" s="156"/>
      <c r="CD694" s="156"/>
      <c r="CE694" s="156"/>
    </row>
    <row r="695" spans="1:83" ht="25.5" customHeight="1" x14ac:dyDescent="0.25">
      <c r="A695" s="45"/>
      <c r="B695" s="45"/>
      <c r="C695" s="45"/>
      <c r="D695" s="47"/>
      <c r="E695" s="158"/>
      <c r="F695" s="45"/>
      <c r="G695" s="130"/>
      <c r="H695" s="130"/>
      <c r="I695" s="83"/>
      <c r="J695" s="45"/>
      <c r="K695" s="130"/>
      <c r="L695" s="95"/>
      <c r="M695" s="95"/>
      <c r="N695" s="95"/>
      <c r="O695" s="103"/>
      <c r="P695" s="104"/>
      <c r="Q695" s="83"/>
      <c r="R695" s="83"/>
      <c r="S695" s="83"/>
      <c r="T695" s="83"/>
      <c r="U695" s="83"/>
      <c r="V695" s="103"/>
      <c r="W695" s="103"/>
      <c r="X695" s="103"/>
      <c r="Y695" s="102"/>
      <c r="Z695" s="102"/>
      <c r="AA695" s="90"/>
      <c r="AB695" s="100"/>
      <c r="AC695" s="90"/>
      <c r="AD695" s="100"/>
      <c r="AE695" s="100"/>
      <c r="AF695" s="91"/>
      <c r="AG695" s="91"/>
      <c r="AH695" s="101"/>
      <c r="AI695" s="45"/>
      <c r="AJ695" s="45"/>
      <c r="AK695" s="45"/>
      <c r="AL695" s="45"/>
      <c r="AM695" s="45"/>
      <c r="AN695" s="83"/>
      <c r="AO695" s="160"/>
      <c r="AP695" s="160"/>
      <c r="AQ695" s="94"/>
      <c r="AR695" s="45"/>
      <c r="AS695" s="102"/>
      <c r="AT695" s="102"/>
      <c r="AU695" s="95"/>
      <c r="AV695" s="95"/>
      <c r="AW695" s="159"/>
      <c r="AX695" s="159"/>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c r="BX695" s="156"/>
      <c r="BY695" s="156"/>
      <c r="BZ695" s="156"/>
      <c r="CA695" s="156"/>
      <c r="CB695" s="156"/>
      <c r="CC695" s="156"/>
      <c r="CD695" s="156"/>
      <c r="CE695" s="156"/>
    </row>
    <row r="696" spans="1:83" ht="25.5" customHeight="1" x14ac:dyDescent="0.25">
      <c r="A696" s="45"/>
      <c r="B696" s="45"/>
      <c r="C696" s="45"/>
      <c r="D696" s="47"/>
      <c r="E696" s="158"/>
      <c r="F696" s="45"/>
      <c r="G696" s="130"/>
      <c r="H696" s="130"/>
      <c r="I696" s="83"/>
      <c r="J696" s="45"/>
      <c r="K696" s="130"/>
      <c r="L696" s="95"/>
      <c r="M696" s="95"/>
      <c r="N696" s="95"/>
      <c r="O696" s="103"/>
      <c r="P696" s="104"/>
      <c r="Q696" s="83"/>
      <c r="R696" s="83"/>
      <c r="S696" s="83"/>
      <c r="T696" s="83"/>
      <c r="U696" s="83"/>
      <c r="V696" s="103"/>
      <c r="W696" s="103"/>
      <c r="X696" s="103"/>
      <c r="Y696" s="102"/>
      <c r="Z696" s="102"/>
      <c r="AA696" s="90"/>
      <c r="AB696" s="100"/>
      <c r="AC696" s="90"/>
      <c r="AD696" s="100"/>
      <c r="AE696" s="100"/>
      <c r="AF696" s="91"/>
      <c r="AG696" s="91"/>
      <c r="AH696" s="101"/>
      <c r="AI696" s="45"/>
      <c r="AJ696" s="45"/>
      <c r="AK696" s="45"/>
      <c r="AL696" s="45"/>
      <c r="AM696" s="45"/>
      <c r="AN696" s="83"/>
      <c r="AO696" s="160"/>
      <c r="AP696" s="160"/>
      <c r="AQ696" s="94"/>
      <c r="AR696" s="45"/>
      <c r="AS696" s="102"/>
      <c r="AT696" s="102"/>
      <c r="AU696" s="95"/>
      <c r="AV696" s="95"/>
      <c r="AW696" s="159"/>
      <c r="AX696" s="159"/>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c r="BZ696" s="156"/>
      <c r="CA696" s="156"/>
      <c r="CB696" s="156"/>
      <c r="CC696" s="156"/>
      <c r="CD696" s="156"/>
      <c r="CE696" s="156"/>
    </row>
    <row r="697" spans="1:83" ht="25.5" customHeight="1" x14ac:dyDescent="0.25">
      <c r="A697" s="45"/>
      <c r="B697" s="45"/>
      <c r="C697" s="45"/>
      <c r="D697" s="47"/>
      <c r="E697" s="158"/>
      <c r="F697" s="45"/>
      <c r="G697" s="130"/>
      <c r="H697" s="130"/>
      <c r="I697" s="83"/>
      <c r="J697" s="45"/>
      <c r="K697" s="130"/>
      <c r="L697" s="95"/>
      <c r="M697" s="95"/>
      <c r="N697" s="95"/>
      <c r="O697" s="103"/>
      <c r="P697" s="104"/>
      <c r="Q697" s="83"/>
      <c r="R697" s="83"/>
      <c r="S697" s="83"/>
      <c r="T697" s="83"/>
      <c r="U697" s="83"/>
      <c r="V697" s="103"/>
      <c r="W697" s="103"/>
      <c r="X697" s="103"/>
      <c r="Y697" s="102"/>
      <c r="Z697" s="102"/>
      <c r="AA697" s="90"/>
      <c r="AB697" s="100"/>
      <c r="AC697" s="90"/>
      <c r="AD697" s="100"/>
      <c r="AE697" s="100"/>
      <c r="AF697" s="91"/>
      <c r="AG697" s="91"/>
      <c r="AH697" s="101"/>
      <c r="AI697" s="45"/>
      <c r="AJ697" s="45"/>
      <c r="AK697" s="45"/>
      <c r="AL697" s="45"/>
      <c r="AM697" s="45"/>
      <c r="AN697" s="83"/>
      <c r="AO697" s="160"/>
      <c r="AP697" s="160"/>
      <c r="AQ697" s="94"/>
      <c r="AR697" s="45"/>
      <c r="AS697" s="102"/>
      <c r="AT697" s="102"/>
      <c r="AU697" s="95"/>
      <c r="AV697" s="95"/>
      <c r="AW697" s="159"/>
      <c r="AX697" s="159"/>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c r="BX697" s="156"/>
      <c r="BY697" s="156"/>
      <c r="BZ697" s="156"/>
      <c r="CA697" s="156"/>
      <c r="CB697" s="156"/>
      <c r="CC697" s="156"/>
      <c r="CD697" s="156"/>
      <c r="CE697" s="156"/>
    </row>
    <row r="698" spans="1:83" ht="25.5" customHeight="1" x14ac:dyDescent="0.25">
      <c r="A698" s="45"/>
      <c r="B698" s="45"/>
      <c r="C698" s="45"/>
      <c r="D698" s="47"/>
      <c r="E698" s="158"/>
      <c r="F698" s="45"/>
      <c r="G698" s="130"/>
      <c r="H698" s="130"/>
      <c r="I698" s="83"/>
      <c r="J698" s="45"/>
      <c r="K698" s="130"/>
      <c r="L698" s="95"/>
      <c r="M698" s="95"/>
      <c r="N698" s="95"/>
      <c r="O698" s="103"/>
      <c r="P698" s="104"/>
      <c r="Q698" s="83"/>
      <c r="R698" s="83"/>
      <c r="S698" s="83"/>
      <c r="T698" s="83"/>
      <c r="U698" s="83"/>
      <c r="V698" s="103"/>
      <c r="W698" s="103"/>
      <c r="X698" s="103"/>
      <c r="Y698" s="102"/>
      <c r="Z698" s="102"/>
      <c r="AA698" s="90"/>
      <c r="AB698" s="100"/>
      <c r="AC698" s="90"/>
      <c r="AD698" s="100"/>
      <c r="AE698" s="100"/>
      <c r="AF698" s="91"/>
      <c r="AG698" s="91"/>
      <c r="AH698" s="101"/>
      <c r="AI698" s="45"/>
      <c r="AJ698" s="45"/>
      <c r="AK698" s="45"/>
      <c r="AL698" s="45"/>
      <c r="AM698" s="45"/>
      <c r="AN698" s="83"/>
      <c r="AO698" s="160"/>
      <c r="AP698" s="160"/>
      <c r="AQ698" s="94"/>
      <c r="AR698" s="45"/>
      <c r="AS698" s="102"/>
      <c r="AT698" s="102"/>
      <c r="AU698" s="95"/>
      <c r="AV698" s="95"/>
      <c r="AW698" s="159"/>
      <c r="AX698" s="159"/>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c r="BX698" s="156"/>
      <c r="BY698" s="156"/>
      <c r="BZ698" s="156"/>
      <c r="CA698" s="156"/>
      <c r="CB698" s="156"/>
      <c r="CC698" s="156"/>
      <c r="CD698" s="156"/>
      <c r="CE698" s="156"/>
    </row>
    <row r="699" spans="1:83" ht="25.5" customHeight="1" x14ac:dyDescent="0.25">
      <c r="A699" s="45"/>
      <c r="B699" s="45"/>
      <c r="C699" s="45"/>
      <c r="D699" s="47"/>
      <c r="E699" s="158"/>
      <c r="F699" s="45"/>
      <c r="G699" s="130"/>
      <c r="H699" s="130"/>
      <c r="I699" s="83"/>
      <c r="J699" s="45"/>
      <c r="K699" s="130"/>
      <c r="L699" s="95"/>
      <c r="M699" s="95"/>
      <c r="N699" s="95"/>
      <c r="O699" s="103"/>
      <c r="P699" s="104"/>
      <c r="Q699" s="83"/>
      <c r="R699" s="83"/>
      <c r="S699" s="83"/>
      <c r="T699" s="83"/>
      <c r="U699" s="83"/>
      <c r="V699" s="103"/>
      <c r="W699" s="103"/>
      <c r="X699" s="103"/>
      <c r="Y699" s="102"/>
      <c r="Z699" s="102"/>
      <c r="AA699" s="90"/>
      <c r="AB699" s="100"/>
      <c r="AC699" s="90"/>
      <c r="AD699" s="100"/>
      <c r="AE699" s="100"/>
      <c r="AF699" s="91"/>
      <c r="AG699" s="91"/>
      <c r="AH699" s="101"/>
      <c r="AI699" s="45"/>
      <c r="AJ699" s="45"/>
      <c r="AK699" s="45"/>
      <c r="AL699" s="45"/>
      <c r="AM699" s="45"/>
      <c r="AN699" s="83"/>
      <c r="AO699" s="160"/>
      <c r="AP699" s="160"/>
      <c r="AQ699" s="94"/>
      <c r="AR699" s="45"/>
      <c r="AS699" s="102"/>
      <c r="AT699" s="102"/>
      <c r="AU699" s="95"/>
      <c r="AV699" s="95"/>
      <c r="AW699" s="159"/>
      <c r="AX699" s="159"/>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c r="BX699" s="156"/>
      <c r="BY699" s="156"/>
      <c r="BZ699" s="156"/>
      <c r="CA699" s="156"/>
      <c r="CB699" s="156"/>
      <c r="CC699" s="156"/>
      <c r="CD699" s="156"/>
      <c r="CE699" s="156"/>
    </row>
    <row r="700" spans="1:83" ht="25.5" customHeight="1" x14ac:dyDescent="0.25">
      <c r="A700" s="45"/>
      <c r="B700" s="45"/>
      <c r="C700" s="45"/>
      <c r="D700" s="47"/>
      <c r="E700" s="158"/>
      <c r="F700" s="45"/>
      <c r="G700" s="130"/>
      <c r="H700" s="130"/>
      <c r="I700" s="83"/>
      <c r="J700" s="45"/>
      <c r="K700" s="130"/>
      <c r="L700" s="95"/>
      <c r="M700" s="95"/>
      <c r="N700" s="95"/>
      <c r="O700" s="103"/>
      <c r="P700" s="104"/>
      <c r="Q700" s="83"/>
      <c r="R700" s="83"/>
      <c r="S700" s="83"/>
      <c r="T700" s="83"/>
      <c r="U700" s="83"/>
      <c r="V700" s="103"/>
      <c r="W700" s="103"/>
      <c r="X700" s="103"/>
      <c r="Y700" s="102"/>
      <c r="Z700" s="102"/>
      <c r="AA700" s="90"/>
      <c r="AB700" s="100"/>
      <c r="AC700" s="90"/>
      <c r="AD700" s="100"/>
      <c r="AE700" s="100"/>
      <c r="AF700" s="91"/>
      <c r="AG700" s="91"/>
      <c r="AH700" s="101"/>
      <c r="AI700" s="45"/>
      <c r="AJ700" s="45"/>
      <c r="AK700" s="45"/>
      <c r="AL700" s="45"/>
      <c r="AM700" s="45"/>
      <c r="AN700" s="83"/>
      <c r="AO700" s="160"/>
      <c r="AP700" s="160"/>
      <c r="AQ700" s="94"/>
      <c r="AR700" s="45"/>
      <c r="AS700" s="102"/>
      <c r="AT700" s="102"/>
      <c r="AU700" s="95"/>
      <c r="AV700" s="95"/>
      <c r="AW700" s="159"/>
      <c r="AX700" s="159"/>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c r="BX700" s="156"/>
      <c r="BY700" s="156"/>
      <c r="BZ700" s="156"/>
      <c r="CA700" s="156"/>
      <c r="CB700" s="156"/>
      <c r="CC700" s="156"/>
      <c r="CD700" s="156"/>
      <c r="CE700" s="156"/>
    </row>
    <row r="701" spans="1:83" ht="25.5" customHeight="1" x14ac:dyDescent="0.25">
      <c r="A701" s="45"/>
      <c r="B701" s="45"/>
      <c r="C701" s="45"/>
      <c r="D701" s="47"/>
      <c r="E701" s="158"/>
      <c r="F701" s="45"/>
      <c r="G701" s="130"/>
      <c r="H701" s="130"/>
      <c r="I701" s="83"/>
      <c r="J701" s="45"/>
      <c r="K701" s="130"/>
      <c r="L701" s="95"/>
      <c r="M701" s="95"/>
      <c r="N701" s="95"/>
      <c r="O701" s="103"/>
      <c r="P701" s="104"/>
      <c r="Q701" s="83"/>
      <c r="R701" s="83"/>
      <c r="S701" s="83"/>
      <c r="T701" s="83"/>
      <c r="U701" s="83"/>
      <c r="V701" s="103"/>
      <c r="W701" s="103"/>
      <c r="X701" s="103"/>
      <c r="Y701" s="102"/>
      <c r="Z701" s="102"/>
      <c r="AA701" s="90"/>
      <c r="AB701" s="100"/>
      <c r="AC701" s="90"/>
      <c r="AD701" s="100"/>
      <c r="AE701" s="100"/>
      <c r="AF701" s="91"/>
      <c r="AG701" s="91"/>
      <c r="AH701" s="101"/>
      <c r="AI701" s="45"/>
      <c r="AJ701" s="45"/>
      <c r="AK701" s="45"/>
      <c r="AL701" s="45"/>
      <c r="AM701" s="45"/>
      <c r="AN701" s="83"/>
      <c r="AO701" s="160"/>
      <c r="AP701" s="160"/>
      <c r="AQ701" s="94"/>
      <c r="AR701" s="45"/>
      <c r="AS701" s="102"/>
      <c r="AT701" s="102"/>
      <c r="AU701" s="95"/>
      <c r="AV701" s="95"/>
      <c r="AW701" s="159"/>
      <c r="AX701" s="159"/>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c r="BX701" s="156"/>
      <c r="BY701" s="156"/>
      <c r="BZ701" s="156"/>
      <c r="CA701" s="156"/>
      <c r="CB701" s="156"/>
      <c r="CC701" s="156"/>
      <c r="CD701" s="156"/>
      <c r="CE701" s="156"/>
    </row>
    <row r="702" spans="1:83" ht="25.5" customHeight="1" x14ac:dyDescent="0.25">
      <c r="A702" s="45"/>
      <c r="B702" s="45"/>
      <c r="C702" s="45"/>
      <c r="D702" s="47"/>
      <c r="E702" s="158"/>
      <c r="F702" s="45"/>
      <c r="G702" s="130"/>
      <c r="H702" s="130"/>
      <c r="I702" s="83"/>
      <c r="J702" s="45"/>
      <c r="K702" s="130"/>
      <c r="L702" s="95"/>
      <c r="M702" s="95"/>
      <c r="N702" s="95"/>
      <c r="O702" s="103"/>
      <c r="P702" s="104"/>
      <c r="Q702" s="83"/>
      <c r="R702" s="83"/>
      <c r="S702" s="83"/>
      <c r="T702" s="83"/>
      <c r="U702" s="83"/>
      <c r="V702" s="103"/>
      <c r="W702" s="103"/>
      <c r="X702" s="103"/>
      <c r="Y702" s="102"/>
      <c r="Z702" s="102"/>
      <c r="AA702" s="90"/>
      <c r="AB702" s="100"/>
      <c r="AC702" s="90"/>
      <c r="AD702" s="100"/>
      <c r="AE702" s="100"/>
      <c r="AF702" s="91"/>
      <c r="AG702" s="91"/>
      <c r="AH702" s="101"/>
      <c r="AI702" s="45"/>
      <c r="AJ702" s="45"/>
      <c r="AK702" s="45"/>
      <c r="AL702" s="45"/>
      <c r="AM702" s="45"/>
      <c r="AN702" s="83"/>
      <c r="AO702" s="160"/>
      <c r="AP702" s="160"/>
      <c r="AQ702" s="94"/>
      <c r="AR702" s="45"/>
      <c r="AS702" s="102"/>
      <c r="AT702" s="102"/>
      <c r="AU702" s="95"/>
      <c r="AV702" s="95"/>
      <c r="AW702" s="159"/>
      <c r="AX702" s="159"/>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c r="BX702" s="156"/>
      <c r="BY702" s="156"/>
      <c r="BZ702" s="156"/>
      <c r="CA702" s="156"/>
      <c r="CB702" s="156"/>
      <c r="CC702" s="156"/>
      <c r="CD702" s="156"/>
      <c r="CE702" s="156"/>
    </row>
    <row r="703" spans="1:83" ht="25.5" customHeight="1" x14ac:dyDescent="0.25">
      <c r="A703" s="45"/>
      <c r="B703" s="45"/>
      <c r="C703" s="45"/>
      <c r="D703" s="47"/>
      <c r="E703" s="158"/>
      <c r="F703" s="45"/>
      <c r="G703" s="130"/>
      <c r="H703" s="130"/>
      <c r="I703" s="83"/>
      <c r="J703" s="45"/>
      <c r="K703" s="130"/>
      <c r="L703" s="95"/>
      <c r="M703" s="95"/>
      <c r="N703" s="95"/>
      <c r="O703" s="103"/>
      <c r="P703" s="104"/>
      <c r="Q703" s="83"/>
      <c r="R703" s="83"/>
      <c r="S703" s="83"/>
      <c r="T703" s="83"/>
      <c r="U703" s="83"/>
      <c r="V703" s="103"/>
      <c r="W703" s="103"/>
      <c r="X703" s="103"/>
      <c r="Y703" s="102"/>
      <c r="Z703" s="102"/>
      <c r="AA703" s="90"/>
      <c r="AB703" s="100"/>
      <c r="AC703" s="90"/>
      <c r="AD703" s="100"/>
      <c r="AE703" s="100"/>
      <c r="AF703" s="91"/>
      <c r="AG703" s="91"/>
      <c r="AH703" s="101"/>
      <c r="AI703" s="45"/>
      <c r="AJ703" s="45"/>
      <c r="AK703" s="45"/>
      <c r="AL703" s="45"/>
      <c r="AM703" s="45"/>
      <c r="AN703" s="83"/>
      <c r="AO703" s="160"/>
      <c r="AP703" s="160"/>
      <c r="AQ703" s="94"/>
      <c r="AR703" s="45"/>
      <c r="AS703" s="102"/>
      <c r="AT703" s="102"/>
      <c r="AU703" s="95"/>
      <c r="AV703" s="95"/>
      <c r="AW703" s="159"/>
      <c r="AX703" s="159"/>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c r="BX703" s="156"/>
      <c r="BY703" s="156"/>
      <c r="BZ703" s="156"/>
      <c r="CA703" s="156"/>
      <c r="CB703" s="156"/>
      <c r="CC703" s="156"/>
      <c r="CD703" s="156"/>
      <c r="CE703" s="156"/>
    </row>
    <row r="704" spans="1:83" ht="25.5" customHeight="1" x14ac:dyDescent="0.25">
      <c r="A704" s="45"/>
      <c r="B704" s="45"/>
      <c r="C704" s="45"/>
      <c r="D704" s="47"/>
      <c r="E704" s="158"/>
      <c r="F704" s="45"/>
      <c r="G704" s="130"/>
      <c r="H704" s="130"/>
      <c r="I704" s="83"/>
      <c r="J704" s="45"/>
      <c r="K704" s="130"/>
      <c r="L704" s="95"/>
      <c r="M704" s="95"/>
      <c r="N704" s="95"/>
      <c r="O704" s="103"/>
      <c r="P704" s="104"/>
      <c r="Q704" s="83"/>
      <c r="R704" s="83"/>
      <c r="S704" s="83"/>
      <c r="T704" s="83"/>
      <c r="U704" s="83"/>
      <c r="V704" s="103"/>
      <c r="W704" s="103"/>
      <c r="X704" s="103"/>
      <c r="Y704" s="102"/>
      <c r="Z704" s="102"/>
      <c r="AA704" s="90"/>
      <c r="AB704" s="100"/>
      <c r="AC704" s="90"/>
      <c r="AD704" s="100"/>
      <c r="AE704" s="100"/>
      <c r="AF704" s="91"/>
      <c r="AG704" s="91"/>
      <c r="AH704" s="101"/>
      <c r="AI704" s="45"/>
      <c r="AJ704" s="45"/>
      <c r="AK704" s="45"/>
      <c r="AL704" s="45"/>
      <c r="AM704" s="45"/>
      <c r="AN704" s="83"/>
      <c r="AO704" s="160"/>
      <c r="AP704" s="160"/>
      <c r="AQ704" s="94"/>
      <c r="AR704" s="45"/>
      <c r="AS704" s="102"/>
      <c r="AT704" s="102"/>
      <c r="AU704" s="95"/>
      <c r="AV704" s="95"/>
      <c r="AW704" s="159"/>
      <c r="AX704" s="159"/>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c r="BX704" s="156"/>
      <c r="BY704" s="156"/>
      <c r="BZ704" s="156"/>
      <c r="CA704" s="156"/>
      <c r="CB704" s="156"/>
      <c r="CC704" s="156"/>
      <c r="CD704" s="156"/>
      <c r="CE704" s="156"/>
    </row>
    <row r="705" spans="1:83" ht="25.5" customHeight="1" x14ac:dyDescent="0.25">
      <c r="A705" s="45"/>
      <c r="B705" s="45"/>
      <c r="C705" s="45"/>
      <c r="D705" s="47"/>
      <c r="E705" s="158"/>
      <c r="F705" s="45"/>
      <c r="G705" s="130"/>
      <c r="H705" s="130"/>
      <c r="I705" s="83"/>
      <c r="J705" s="45"/>
      <c r="K705" s="130"/>
      <c r="L705" s="95"/>
      <c r="M705" s="95"/>
      <c r="N705" s="95"/>
      <c r="O705" s="103"/>
      <c r="P705" s="104"/>
      <c r="Q705" s="83"/>
      <c r="R705" s="83"/>
      <c r="S705" s="83"/>
      <c r="T705" s="83"/>
      <c r="U705" s="83"/>
      <c r="V705" s="103"/>
      <c r="W705" s="103"/>
      <c r="X705" s="103"/>
      <c r="Y705" s="102"/>
      <c r="Z705" s="102"/>
      <c r="AA705" s="90"/>
      <c r="AB705" s="100"/>
      <c r="AC705" s="90"/>
      <c r="AD705" s="100"/>
      <c r="AE705" s="100"/>
      <c r="AF705" s="91"/>
      <c r="AG705" s="91"/>
      <c r="AH705" s="101"/>
      <c r="AI705" s="45"/>
      <c r="AJ705" s="45"/>
      <c r="AK705" s="45"/>
      <c r="AL705" s="45"/>
      <c r="AM705" s="45"/>
      <c r="AN705" s="83"/>
      <c r="AO705" s="160"/>
      <c r="AP705" s="160"/>
      <c r="AQ705" s="94"/>
      <c r="AR705" s="45"/>
      <c r="AS705" s="102"/>
      <c r="AT705" s="102"/>
      <c r="AU705" s="95"/>
      <c r="AV705" s="95"/>
      <c r="AW705" s="159"/>
      <c r="AX705" s="159"/>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c r="BX705" s="156"/>
      <c r="BY705" s="156"/>
      <c r="BZ705" s="156"/>
      <c r="CA705" s="156"/>
      <c r="CB705" s="156"/>
      <c r="CC705" s="156"/>
      <c r="CD705" s="156"/>
      <c r="CE705" s="156"/>
    </row>
    <row r="706" spans="1:83" ht="25.5" customHeight="1" x14ac:dyDescent="0.25">
      <c r="A706" s="45"/>
      <c r="B706" s="45"/>
      <c r="C706" s="45"/>
      <c r="D706" s="47"/>
      <c r="E706" s="158"/>
      <c r="F706" s="45"/>
      <c r="G706" s="130"/>
      <c r="H706" s="130"/>
      <c r="I706" s="83"/>
      <c r="J706" s="45"/>
      <c r="K706" s="130"/>
      <c r="L706" s="95"/>
      <c r="M706" s="95"/>
      <c r="N706" s="95"/>
      <c r="O706" s="103"/>
      <c r="P706" s="104"/>
      <c r="Q706" s="83"/>
      <c r="R706" s="83"/>
      <c r="S706" s="83"/>
      <c r="T706" s="83"/>
      <c r="U706" s="83"/>
      <c r="V706" s="103"/>
      <c r="W706" s="103"/>
      <c r="X706" s="103"/>
      <c r="Y706" s="102"/>
      <c r="Z706" s="102"/>
      <c r="AA706" s="90"/>
      <c r="AB706" s="100"/>
      <c r="AC706" s="90"/>
      <c r="AD706" s="100"/>
      <c r="AE706" s="100"/>
      <c r="AF706" s="91"/>
      <c r="AG706" s="91"/>
      <c r="AH706" s="101"/>
      <c r="AI706" s="45"/>
      <c r="AJ706" s="45"/>
      <c r="AK706" s="45"/>
      <c r="AL706" s="45"/>
      <c r="AM706" s="45"/>
      <c r="AN706" s="83"/>
      <c r="AO706" s="160"/>
      <c r="AP706" s="160"/>
      <c r="AQ706" s="94"/>
      <c r="AR706" s="45"/>
      <c r="AS706" s="102"/>
      <c r="AT706" s="102"/>
      <c r="AU706" s="95"/>
      <c r="AV706" s="95"/>
      <c r="AW706" s="159"/>
      <c r="AX706" s="159"/>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c r="BX706" s="156"/>
      <c r="BY706" s="156"/>
      <c r="BZ706" s="156"/>
      <c r="CA706" s="156"/>
      <c r="CB706" s="156"/>
      <c r="CC706" s="156"/>
      <c r="CD706" s="156"/>
      <c r="CE706" s="156"/>
    </row>
    <row r="707" spans="1:83" ht="25.5" customHeight="1" x14ac:dyDescent="0.25">
      <c r="A707" s="45"/>
      <c r="B707" s="45"/>
      <c r="C707" s="45"/>
      <c r="D707" s="47"/>
      <c r="E707" s="158"/>
      <c r="F707" s="45"/>
      <c r="G707" s="130"/>
      <c r="H707" s="130"/>
      <c r="I707" s="83"/>
      <c r="J707" s="45"/>
      <c r="K707" s="130"/>
      <c r="L707" s="95"/>
      <c r="M707" s="95"/>
      <c r="N707" s="95"/>
      <c r="O707" s="103"/>
      <c r="P707" s="104"/>
      <c r="Q707" s="83"/>
      <c r="R707" s="83"/>
      <c r="S707" s="83"/>
      <c r="T707" s="83"/>
      <c r="U707" s="83"/>
      <c r="V707" s="103"/>
      <c r="W707" s="103"/>
      <c r="X707" s="103"/>
      <c r="Y707" s="102"/>
      <c r="Z707" s="102"/>
      <c r="AA707" s="90"/>
      <c r="AB707" s="100"/>
      <c r="AC707" s="90"/>
      <c r="AD707" s="100"/>
      <c r="AE707" s="100"/>
      <c r="AF707" s="91"/>
      <c r="AG707" s="91"/>
      <c r="AH707" s="101"/>
      <c r="AI707" s="45"/>
      <c r="AJ707" s="45"/>
      <c r="AK707" s="45"/>
      <c r="AL707" s="45"/>
      <c r="AM707" s="45"/>
      <c r="AN707" s="83"/>
      <c r="AO707" s="160"/>
      <c r="AP707" s="160"/>
      <c r="AQ707" s="94"/>
      <c r="AR707" s="45"/>
      <c r="AS707" s="102"/>
      <c r="AT707" s="102"/>
      <c r="AU707" s="95"/>
      <c r="AV707" s="95"/>
      <c r="AW707" s="159"/>
      <c r="AX707" s="159"/>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c r="BX707" s="156"/>
      <c r="BY707" s="156"/>
      <c r="BZ707" s="156"/>
      <c r="CA707" s="156"/>
      <c r="CB707" s="156"/>
      <c r="CC707" s="156"/>
      <c r="CD707" s="156"/>
      <c r="CE707" s="156"/>
    </row>
    <row r="708" spans="1:83" ht="25.5" customHeight="1" x14ac:dyDescent="0.25">
      <c r="A708" s="45"/>
      <c r="B708" s="45"/>
      <c r="C708" s="45"/>
      <c r="D708" s="47"/>
      <c r="E708" s="158"/>
      <c r="F708" s="45"/>
      <c r="G708" s="130"/>
      <c r="H708" s="130"/>
      <c r="I708" s="83"/>
      <c r="J708" s="45"/>
      <c r="K708" s="130"/>
      <c r="L708" s="95"/>
      <c r="M708" s="95"/>
      <c r="N708" s="95"/>
      <c r="O708" s="103"/>
      <c r="P708" s="104"/>
      <c r="Q708" s="83"/>
      <c r="R708" s="83"/>
      <c r="S708" s="83"/>
      <c r="T708" s="83"/>
      <c r="U708" s="83"/>
      <c r="V708" s="103"/>
      <c r="W708" s="103"/>
      <c r="X708" s="103"/>
      <c r="Y708" s="102"/>
      <c r="Z708" s="102"/>
      <c r="AA708" s="90"/>
      <c r="AB708" s="100"/>
      <c r="AC708" s="90"/>
      <c r="AD708" s="100"/>
      <c r="AE708" s="100"/>
      <c r="AF708" s="91"/>
      <c r="AG708" s="91"/>
      <c r="AH708" s="101"/>
      <c r="AI708" s="45"/>
      <c r="AJ708" s="45"/>
      <c r="AK708" s="45"/>
      <c r="AL708" s="45"/>
      <c r="AM708" s="45"/>
      <c r="AN708" s="83"/>
      <c r="AO708" s="160"/>
      <c r="AP708" s="160"/>
      <c r="AQ708" s="94"/>
      <c r="AR708" s="45"/>
      <c r="AS708" s="102"/>
      <c r="AT708" s="102"/>
      <c r="AU708" s="95"/>
      <c r="AV708" s="95"/>
      <c r="AW708" s="159"/>
      <c r="AX708" s="159"/>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c r="BX708" s="156"/>
      <c r="BY708" s="156"/>
      <c r="BZ708" s="156"/>
      <c r="CA708" s="156"/>
      <c r="CB708" s="156"/>
      <c r="CC708" s="156"/>
      <c r="CD708" s="156"/>
      <c r="CE708" s="156"/>
    </row>
    <row r="709" spans="1:83" ht="25.5" customHeight="1" x14ac:dyDescent="0.25">
      <c r="A709" s="45"/>
      <c r="B709" s="45"/>
      <c r="C709" s="45"/>
      <c r="D709" s="47"/>
      <c r="E709" s="158"/>
      <c r="F709" s="45"/>
      <c r="G709" s="130"/>
      <c r="H709" s="130"/>
      <c r="I709" s="83"/>
      <c r="J709" s="45"/>
      <c r="K709" s="130"/>
      <c r="L709" s="95"/>
      <c r="M709" s="95"/>
      <c r="N709" s="95"/>
      <c r="O709" s="103"/>
      <c r="P709" s="104"/>
      <c r="Q709" s="83"/>
      <c r="R709" s="83"/>
      <c r="S709" s="83"/>
      <c r="T709" s="83"/>
      <c r="U709" s="83"/>
      <c r="V709" s="103"/>
      <c r="W709" s="103"/>
      <c r="X709" s="103"/>
      <c r="Y709" s="102"/>
      <c r="Z709" s="102"/>
      <c r="AA709" s="90"/>
      <c r="AB709" s="100"/>
      <c r="AC709" s="90"/>
      <c r="AD709" s="100"/>
      <c r="AE709" s="100"/>
      <c r="AF709" s="91"/>
      <c r="AG709" s="91"/>
      <c r="AH709" s="101"/>
      <c r="AI709" s="45"/>
      <c r="AJ709" s="45"/>
      <c r="AK709" s="45"/>
      <c r="AL709" s="45"/>
      <c r="AM709" s="45"/>
      <c r="AN709" s="83"/>
      <c r="AO709" s="160"/>
      <c r="AP709" s="160"/>
      <c r="AQ709" s="94"/>
      <c r="AR709" s="45"/>
      <c r="AS709" s="102"/>
      <c r="AT709" s="102"/>
      <c r="AU709" s="95"/>
      <c r="AV709" s="95"/>
      <c r="AW709" s="159"/>
      <c r="AX709" s="159"/>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c r="BX709" s="156"/>
      <c r="BY709" s="156"/>
      <c r="BZ709" s="156"/>
      <c r="CA709" s="156"/>
      <c r="CB709" s="156"/>
      <c r="CC709" s="156"/>
      <c r="CD709" s="156"/>
      <c r="CE709" s="156"/>
    </row>
    <row r="710" spans="1:83" ht="25.5" customHeight="1" x14ac:dyDescent="0.25">
      <c r="A710" s="45"/>
      <c r="B710" s="45"/>
      <c r="C710" s="45"/>
      <c r="D710" s="47"/>
      <c r="E710" s="158"/>
      <c r="F710" s="45"/>
      <c r="G710" s="130"/>
      <c r="H710" s="130"/>
      <c r="I710" s="83"/>
      <c r="J710" s="45"/>
      <c r="K710" s="130"/>
      <c r="L710" s="95"/>
      <c r="M710" s="95"/>
      <c r="N710" s="95"/>
      <c r="O710" s="103"/>
      <c r="P710" s="104"/>
      <c r="Q710" s="83"/>
      <c r="R710" s="83"/>
      <c r="S710" s="83"/>
      <c r="T710" s="83"/>
      <c r="U710" s="83"/>
      <c r="V710" s="103"/>
      <c r="W710" s="103"/>
      <c r="X710" s="103"/>
      <c r="Y710" s="102"/>
      <c r="Z710" s="102"/>
      <c r="AA710" s="90"/>
      <c r="AB710" s="100"/>
      <c r="AC710" s="90"/>
      <c r="AD710" s="100"/>
      <c r="AE710" s="100"/>
      <c r="AF710" s="91"/>
      <c r="AG710" s="91"/>
      <c r="AH710" s="101"/>
      <c r="AI710" s="45"/>
      <c r="AJ710" s="45"/>
      <c r="AK710" s="45"/>
      <c r="AL710" s="45"/>
      <c r="AM710" s="45"/>
      <c r="AN710" s="83"/>
      <c r="AO710" s="160"/>
      <c r="AP710" s="160"/>
      <c r="AQ710" s="94"/>
      <c r="AR710" s="45"/>
      <c r="AS710" s="102"/>
      <c r="AT710" s="102"/>
      <c r="AU710" s="95"/>
      <c r="AV710" s="95"/>
      <c r="AW710" s="159"/>
      <c r="AX710" s="159"/>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c r="BX710" s="156"/>
      <c r="BY710" s="156"/>
      <c r="BZ710" s="156"/>
      <c r="CA710" s="156"/>
      <c r="CB710" s="156"/>
      <c r="CC710" s="156"/>
      <c r="CD710" s="156"/>
      <c r="CE710" s="156"/>
    </row>
    <row r="711" spans="1:83" ht="25.5" customHeight="1" x14ac:dyDescent="0.25">
      <c r="A711" s="45"/>
      <c r="B711" s="45"/>
      <c r="C711" s="45"/>
      <c r="D711" s="47"/>
      <c r="E711" s="158"/>
      <c r="F711" s="45"/>
      <c r="G711" s="130"/>
      <c r="H711" s="130"/>
      <c r="I711" s="83"/>
      <c r="J711" s="45"/>
      <c r="K711" s="130"/>
      <c r="L711" s="95"/>
      <c r="M711" s="95"/>
      <c r="N711" s="95"/>
      <c r="O711" s="103"/>
      <c r="P711" s="104"/>
      <c r="Q711" s="83"/>
      <c r="R711" s="83"/>
      <c r="S711" s="83"/>
      <c r="T711" s="83"/>
      <c r="U711" s="83"/>
      <c r="V711" s="103"/>
      <c r="W711" s="103"/>
      <c r="X711" s="103"/>
      <c r="Y711" s="102"/>
      <c r="Z711" s="102"/>
      <c r="AA711" s="90"/>
      <c r="AB711" s="100"/>
      <c r="AC711" s="90"/>
      <c r="AD711" s="100"/>
      <c r="AE711" s="100"/>
      <c r="AF711" s="91"/>
      <c r="AG711" s="91"/>
      <c r="AH711" s="101"/>
      <c r="AI711" s="45"/>
      <c r="AJ711" s="45"/>
      <c r="AK711" s="45"/>
      <c r="AL711" s="45"/>
      <c r="AM711" s="45"/>
      <c r="AN711" s="83"/>
      <c r="AO711" s="160"/>
      <c r="AP711" s="160"/>
      <c r="AQ711" s="94"/>
      <c r="AR711" s="45"/>
      <c r="AS711" s="102"/>
      <c r="AT711" s="102"/>
      <c r="AU711" s="95"/>
      <c r="AV711" s="95"/>
      <c r="AW711" s="159"/>
      <c r="AX711" s="159"/>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c r="BX711" s="156"/>
      <c r="BY711" s="156"/>
      <c r="BZ711" s="156"/>
      <c r="CA711" s="156"/>
      <c r="CB711" s="156"/>
      <c r="CC711" s="156"/>
      <c r="CD711" s="156"/>
      <c r="CE711" s="156"/>
    </row>
    <row r="712" spans="1:83" ht="25.5" customHeight="1" x14ac:dyDescent="0.25">
      <c r="A712" s="45"/>
      <c r="B712" s="45"/>
      <c r="C712" s="45"/>
      <c r="D712" s="47"/>
      <c r="E712" s="158"/>
      <c r="F712" s="45"/>
      <c r="G712" s="130"/>
      <c r="H712" s="130"/>
      <c r="I712" s="83"/>
      <c r="J712" s="45"/>
      <c r="K712" s="130"/>
      <c r="L712" s="95"/>
      <c r="M712" s="95"/>
      <c r="N712" s="95"/>
      <c r="O712" s="103"/>
      <c r="P712" s="104"/>
      <c r="Q712" s="83"/>
      <c r="R712" s="83"/>
      <c r="S712" s="83"/>
      <c r="T712" s="83"/>
      <c r="U712" s="83"/>
      <c r="V712" s="103"/>
      <c r="W712" s="103"/>
      <c r="X712" s="103"/>
      <c r="Y712" s="102"/>
      <c r="Z712" s="102"/>
      <c r="AA712" s="90"/>
      <c r="AB712" s="100"/>
      <c r="AC712" s="90"/>
      <c r="AD712" s="100"/>
      <c r="AE712" s="100"/>
      <c r="AF712" s="91"/>
      <c r="AG712" s="91"/>
      <c r="AH712" s="101"/>
      <c r="AI712" s="45"/>
      <c r="AJ712" s="45"/>
      <c r="AK712" s="45"/>
      <c r="AL712" s="45"/>
      <c r="AM712" s="45"/>
      <c r="AN712" s="83"/>
      <c r="AO712" s="160"/>
      <c r="AP712" s="160"/>
      <c r="AQ712" s="94"/>
      <c r="AR712" s="45"/>
      <c r="AS712" s="102"/>
      <c r="AT712" s="102"/>
      <c r="AU712" s="95"/>
      <c r="AV712" s="95"/>
      <c r="AW712" s="159"/>
      <c r="AX712" s="159"/>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c r="BX712" s="156"/>
      <c r="BY712" s="156"/>
      <c r="BZ712" s="156"/>
      <c r="CA712" s="156"/>
      <c r="CB712" s="156"/>
      <c r="CC712" s="156"/>
      <c r="CD712" s="156"/>
      <c r="CE712" s="156"/>
    </row>
    <row r="713" spans="1:83" ht="25.5" customHeight="1" x14ac:dyDescent="0.25">
      <c r="A713" s="45"/>
      <c r="B713" s="45"/>
      <c r="C713" s="45"/>
      <c r="D713" s="47"/>
      <c r="E713" s="158"/>
      <c r="F713" s="45"/>
      <c r="G713" s="130"/>
      <c r="H713" s="130"/>
      <c r="I713" s="83"/>
      <c r="J713" s="45"/>
      <c r="K713" s="130"/>
      <c r="L713" s="95"/>
      <c r="M713" s="95"/>
      <c r="N713" s="95"/>
      <c r="O713" s="103"/>
      <c r="P713" s="104"/>
      <c r="Q713" s="83"/>
      <c r="R713" s="83"/>
      <c r="S713" s="83"/>
      <c r="T713" s="83"/>
      <c r="U713" s="83"/>
      <c r="V713" s="103"/>
      <c r="W713" s="103"/>
      <c r="X713" s="103"/>
      <c r="Y713" s="102"/>
      <c r="Z713" s="102"/>
      <c r="AA713" s="90"/>
      <c r="AB713" s="100"/>
      <c r="AC713" s="90"/>
      <c r="AD713" s="100"/>
      <c r="AE713" s="100"/>
      <c r="AF713" s="91"/>
      <c r="AG713" s="91"/>
      <c r="AH713" s="101"/>
      <c r="AI713" s="45"/>
      <c r="AJ713" s="45"/>
      <c r="AK713" s="45"/>
      <c r="AL713" s="45"/>
      <c r="AM713" s="45"/>
      <c r="AN713" s="83"/>
      <c r="AO713" s="160"/>
      <c r="AP713" s="160"/>
      <c r="AQ713" s="94"/>
      <c r="AR713" s="45"/>
      <c r="AS713" s="102"/>
      <c r="AT713" s="102"/>
      <c r="AU713" s="95"/>
      <c r="AV713" s="95"/>
      <c r="AW713" s="159"/>
      <c r="AX713" s="159"/>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c r="BX713" s="156"/>
      <c r="BY713" s="156"/>
      <c r="BZ713" s="156"/>
      <c r="CA713" s="156"/>
      <c r="CB713" s="156"/>
      <c r="CC713" s="156"/>
      <c r="CD713" s="156"/>
      <c r="CE713" s="156"/>
    </row>
    <row r="714" spans="1:83" ht="25.5" customHeight="1" x14ac:dyDescent="0.25">
      <c r="A714" s="45"/>
      <c r="B714" s="45"/>
      <c r="C714" s="45"/>
      <c r="D714" s="47"/>
      <c r="E714" s="158"/>
      <c r="F714" s="45"/>
      <c r="G714" s="130"/>
      <c r="H714" s="130"/>
      <c r="I714" s="83"/>
      <c r="J714" s="45"/>
      <c r="K714" s="130"/>
      <c r="L714" s="95"/>
      <c r="M714" s="95"/>
      <c r="N714" s="95"/>
      <c r="O714" s="103"/>
      <c r="P714" s="104"/>
      <c r="Q714" s="83"/>
      <c r="R714" s="83"/>
      <c r="S714" s="83"/>
      <c r="T714" s="83"/>
      <c r="U714" s="83"/>
      <c r="V714" s="103"/>
      <c r="W714" s="103"/>
      <c r="X714" s="103"/>
      <c r="Y714" s="102"/>
      <c r="Z714" s="102"/>
      <c r="AA714" s="90"/>
      <c r="AB714" s="100"/>
      <c r="AC714" s="90"/>
      <c r="AD714" s="100"/>
      <c r="AE714" s="100"/>
      <c r="AF714" s="91"/>
      <c r="AG714" s="91"/>
      <c r="AH714" s="101"/>
      <c r="AI714" s="45"/>
      <c r="AJ714" s="45"/>
      <c r="AK714" s="45"/>
      <c r="AL714" s="45"/>
      <c r="AM714" s="45"/>
      <c r="AN714" s="83"/>
      <c r="AO714" s="160"/>
      <c r="AP714" s="160"/>
      <c r="AQ714" s="94"/>
      <c r="AR714" s="45"/>
      <c r="AS714" s="102"/>
      <c r="AT714" s="102"/>
      <c r="AU714" s="95"/>
      <c r="AV714" s="95"/>
      <c r="AW714" s="159"/>
      <c r="AX714" s="159"/>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c r="BX714" s="156"/>
      <c r="BY714" s="156"/>
      <c r="BZ714" s="156"/>
      <c r="CA714" s="156"/>
      <c r="CB714" s="156"/>
      <c r="CC714" s="156"/>
      <c r="CD714" s="156"/>
      <c r="CE714" s="156"/>
    </row>
    <row r="715" spans="1:83" ht="25.5" customHeight="1" x14ac:dyDescent="0.25">
      <c r="A715" s="45"/>
      <c r="B715" s="45"/>
      <c r="C715" s="45"/>
      <c r="D715" s="47"/>
      <c r="E715" s="158"/>
      <c r="F715" s="45"/>
      <c r="G715" s="130"/>
      <c r="H715" s="130"/>
      <c r="I715" s="83"/>
      <c r="J715" s="45"/>
      <c r="K715" s="130"/>
      <c r="L715" s="95"/>
      <c r="M715" s="95"/>
      <c r="N715" s="95"/>
      <c r="O715" s="103"/>
      <c r="P715" s="104"/>
      <c r="Q715" s="83"/>
      <c r="R715" s="83"/>
      <c r="S715" s="83"/>
      <c r="T715" s="83"/>
      <c r="U715" s="83"/>
      <c r="V715" s="103"/>
      <c r="W715" s="103"/>
      <c r="X715" s="103"/>
      <c r="Y715" s="102"/>
      <c r="Z715" s="102"/>
      <c r="AA715" s="90"/>
      <c r="AB715" s="100"/>
      <c r="AC715" s="90"/>
      <c r="AD715" s="100"/>
      <c r="AE715" s="100"/>
      <c r="AF715" s="91"/>
      <c r="AG715" s="91"/>
      <c r="AH715" s="101"/>
      <c r="AI715" s="45"/>
      <c r="AJ715" s="45"/>
      <c r="AK715" s="45"/>
      <c r="AL715" s="45"/>
      <c r="AM715" s="45"/>
      <c r="AN715" s="83"/>
      <c r="AO715" s="160"/>
      <c r="AP715" s="160"/>
      <c r="AQ715" s="94"/>
      <c r="AR715" s="45"/>
      <c r="AS715" s="102"/>
      <c r="AT715" s="102"/>
      <c r="AU715" s="95"/>
      <c r="AV715" s="95"/>
      <c r="AW715" s="159"/>
      <c r="AX715" s="159"/>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c r="BX715" s="156"/>
      <c r="BY715" s="156"/>
      <c r="BZ715" s="156"/>
      <c r="CA715" s="156"/>
      <c r="CB715" s="156"/>
      <c r="CC715" s="156"/>
      <c r="CD715" s="156"/>
      <c r="CE715" s="156"/>
    </row>
    <row r="716" spans="1:83" ht="25.5" customHeight="1" x14ac:dyDescent="0.25">
      <c r="A716" s="45"/>
      <c r="B716" s="45"/>
      <c r="C716" s="45"/>
      <c r="D716" s="47"/>
      <c r="E716" s="158"/>
      <c r="F716" s="45"/>
      <c r="G716" s="130"/>
      <c r="H716" s="130"/>
      <c r="I716" s="83"/>
      <c r="J716" s="45"/>
      <c r="K716" s="130"/>
      <c r="L716" s="95"/>
      <c r="M716" s="95"/>
      <c r="N716" s="95"/>
      <c r="O716" s="103"/>
      <c r="P716" s="104"/>
      <c r="Q716" s="83"/>
      <c r="R716" s="83"/>
      <c r="S716" s="83"/>
      <c r="T716" s="83"/>
      <c r="U716" s="83"/>
      <c r="V716" s="103"/>
      <c r="W716" s="103"/>
      <c r="X716" s="103"/>
      <c r="Y716" s="102"/>
      <c r="Z716" s="102"/>
      <c r="AA716" s="90"/>
      <c r="AB716" s="100"/>
      <c r="AC716" s="90"/>
      <c r="AD716" s="100"/>
      <c r="AE716" s="100"/>
      <c r="AF716" s="91"/>
      <c r="AG716" s="91"/>
      <c r="AH716" s="101"/>
      <c r="AI716" s="45"/>
      <c r="AJ716" s="45"/>
      <c r="AK716" s="45"/>
      <c r="AL716" s="45"/>
      <c r="AM716" s="45"/>
      <c r="AN716" s="83"/>
      <c r="AO716" s="160"/>
      <c r="AP716" s="160"/>
      <c r="AQ716" s="94"/>
      <c r="AR716" s="45"/>
      <c r="AS716" s="102"/>
      <c r="AT716" s="102"/>
      <c r="AU716" s="95"/>
      <c r="AV716" s="95"/>
      <c r="AW716" s="159"/>
      <c r="AX716" s="159"/>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c r="BX716" s="156"/>
      <c r="BY716" s="156"/>
      <c r="BZ716" s="156"/>
      <c r="CA716" s="156"/>
      <c r="CB716" s="156"/>
      <c r="CC716" s="156"/>
      <c r="CD716" s="156"/>
      <c r="CE716" s="156"/>
    </row>
    <row r="717" spans="1:83" ht="25.5" customHeight="1" x14ac:dyDescent="0.25">
      <c r="A717" s="45"/>
      <c r="B717" s="45"/>
      <c r="C717" s="45"/>
      <c r="D717" s="47"/>
      <c r="E717" s="158"/>
      <c r="F717" s="45"/>
      <c r="G717" s="130"/>
      <c r="H717" s="130"/>
      <c r="I717" s="83"/>
      <c r="J717" s="45"/>
      <c r="K717" s="130"/>
      <c r="L717" s="95"/>
      <c r="M717" s="95"/>
      <c r="N717" s="95"/>
      <c r="O717" s="103"/>
      <c r="P717" s="104"/>
      <c r="Q717" s="83"/>
      <c r="R717" s="83"/>
      <c r="S717" s="83"/>
      <c r="T717" s="83"/>
      <c r="U717" s="83"/>
      <c r="V717" s="103"/>
      <c r="W717" s="103"/>
      <c r="X717" s="103"/>
      <c r="Y717" s="102"/>
      <c r="Z717" s="102"/>
      <c r="AA717" s="90"/>
      <c r="AB717" s="100"/>
      <c r="AC717" s="90"/>
      <c r="AD717" s="100"/>
      <c r="AE717" s="100"/>
      <c r="AF717" s="91"/>
      <c r="AG717" s="91"/>
      <c r="AH717" s="101"/>
      <c r="AI717" s="45"/>
      <c r="AJ717" s="45"/>
      <c r="AK717" s="45"/>
      <c r="AL717" s="45"/>
      <c r="AM717" s="45"/>
      <c r="AN717" s="83"/>
      <c r="AO717" s="160"/>
      <c r="AP717" s="160"/>
      <c r="AQ717" s="94"/>
      <c r="AR717" s="45"/>
      <c r="AS717" s="102"/>
      <c r="AT717" s="102"/>
      <c r="AU717" s="95"/>
      <c r="AV717" s="95"/>
      <c r="AW717" s="159"/>
      <c r="AX717" s="159"/>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c r="BX717" s="156"/>
      <c r="BY717" s="156"/>
      <c r="BZ717" s="156"/>
      <c r="CA717" s="156"/>
      <c r="CB717" s="156"/>
      <c r="CC717" s="156"/>
      <c r="CD717" s="156"/>
      <c r="CE717" s="156"/>
    </row>
    <row r="718" spans="1:83" ht="25.5" customHeight="1" x14ac:dyDescent="0.25">
      <c r="A718" s="45"/>
      <c r="B718" s="45"/>
      <c r="C718" s="45"/>
      <c r="D718" s="47"/>
      <c r="E718" s="158"/>
      <c r="F718" s="45"/>
      <c r="G718" s="130"/>
      <c r="H718" s="130"/>
      <c r="I718" s="83"/>
      <c r="J718" s="45"/>
      <c r="K718" s="130"/>
      <c r="L718" s="95"/>
      <c r="M718" s="95"/>
      <c r="N718" s="95"/>
      <c r="O718" s="103"/>
      <c r="P718" s="104"/>
      <c r="Q718" s="83"/>
      <c r="R718" s="83"/>
      <c r="S718" s="83"/>
      <c r="T718" s="83"/>
      <c r="U718" s="83"/>
      <c r="V718" s="103"/>
      <c r="W718" s="103"/>
      <c r="X718" s="103"/>
      <c r="Y718" s="102"/>
      <c r="Z718" s="102"/>
      <c r="AA718" s="90"/>
      <c r="AB718" s="100"/>
      <c r="AC718" s="90"/>
      <c r="AD718" s="100"/>
      <c r="AE718" s="100"/>
      <c r="AF718" s="91"/>
      <c r="AG718" s="91"/>
      <c r="AH718" s="101"/>
      <c r="AI718" s="45"/>
      <c r="AJ718" s="45"/>
      <c r="AK718" s="45"/>
      <c r="AL718" s="45"/>
      <c r="AM718" s="45"/>
      <c r="AN718" s="83"/>
      <c r="AO718" s="160"/>
      <c r="AP718" s="160"/>
      <c r="AQ718" s="94"/>
      <c r="AR718" s="45"/>
      <c r="AS718" s="102"/>
      <c r="AT718" s="102"/>
      <c r="AU718" s="95"/>
      <c r="AV718" s="95"/>
      <c r="AW718" s="159"/>
      <c r="AX718" s="159"/>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c r="BX718" s="156"/>
      <c r="BY718" s="156"/>
      <c r="BZ718" s="156"/>
      <c r="CA718" s="156"/>
      <c r="CB718" s="156"/>
      <c r="CC718" s="156"/>
      <c r="CD718" s="156"/>
      <c r="CE718" s="156"/>
    </row>
    <row r="719" spans="1:83" ht="25.5" customHeight="1" x14ac:dyDescent="0.25">
      <c r="A719" s="45"/>
      <c r="B719" s="45"/>
      <c r="C719" s="45"/>
      <c r="D719" s="47"/>
      <c r="E719" s="158"/>
      <c r="F719" s="45"/>
      <c r="G719" s="130"/>
      <c r="H719" s="130"/>
      <c r="I719" s="83"/>
      <c r="J719" s="45"/>
      <c r="K719" s="130"/>
      <c r="L719" s="95"/>
      <c r="M719" s="95"/>
      <c r="N719" s="95"/>
      <c r="O719" s="103"/>
      <c r="P719" s="104"/>
      <c r="Q719" s="83"/>
      <c r="R719" s="83"/>
      <c r="S719" s="83"/>
      <c r="T719" s="83"/>
      <c r="U719" s="83"/>
      <c r="V719" s="103"/>
      <c r="W719" s="103"/>
      <c r="X719" s="103"/>
      <c r="Y719" s="102"/>
      <c r="Z719" s="102"/>
      <c r="AA719" s="90"/>
      <c r="AB719" s="100"/>
      <c r="AC719" s="90"/>
      <c r="AD719" s="100"/>
      <c r="AE719" s="100"/>
      <c r="AF719" s="91"/>
      <c r="AG719" s="91"/>
      <c r="AH719" s="101"/>
      <c r="AI719" s="45"/>
      <c r="AJ719" s="45"/>
      <c r="AK719" s="45"/>
      <c r="AL719" s="45"/>
      <c r="AM719" s="45"/>
      <c r="AN719" s="83"/>
      <c r="AO719" s="160"/>
      <c r="AP719" s="160"/>
      <c r="AQ719" s="94"/>
      <c r="AR719" s="45"/>
      <c r="AS719" s="102"/>
      <c r="AT719" s="102"/>
      <c r="AU719" s="95"/>
      <c r="AV719" s="95"/>
      <c r="AW719" s="159"/>
      <c r="AX719" s="159"/>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c r="BX719" s="156"/>
      <c r="BY719" s="156"/>
      <c r="BZ719" s="156"/>
      <c r="CA719" s="156"/>
      <c r="CB719" s="156"/>
      <c r="CC719" s="156"/>
      <c r="CD719" s="156"/>
      <c r="CE719" s="156"/>
    </row>
    <row r="720" spans="1:83" ht="25.5" customHeight="1" x14ac:dyDescent="0.25">
      <c r="A720" s="45"/>
      <c r="B720" s="45"/>
      <c r="C720" s="45"/>
      <c r="D720" s="47"/>
      <c r="E720" s="158"/>
      <c r="F720" s="45"/>
      <c r="G720" s="130"/>
      <c r="H720" s="130"/>
      <c r="I720" s="83"/>
      <c r="J720" s="45"/>
      <c r="K720" s="130"/>
      <c r="L720" s="95"/>
      <c r="M720" s="95"/>
      <c r="N720" s="95"/>
      <c r="O720" s="103"/>
      <c r="P720" s="104"/>
      <c r="Q720" s="83"/>
      <c r="R720" s="83"/>
      <c r="S720" s="83"/>
      <c r="T720" s="83"/>
      <c r="U720" s="83"/>
      <c r="V720" s="103"/>
      <c r="W720" s="103"/>
      <c r="X720" s="103"/>
      <c r="Y720" s="102"/>
      <c r="Z720" s="102"/>
      <c r="AA720" s="90"/>
      <c r="AB720" s="100"/>
      <c r="AC720" s="90"/>
      <c r="AD720" s="100"/>
      <c r="AE720" s="100"/>
      <c r="AF720" s="91"/>
      <c r="AG720" s="91"/>
      <c r="AH720" s="101"/>
      <c r="AI720" s="45"/>
      <c r="AJ720" s="45"/>
      <c r="AK720" s="45"/>
      <c r="AL720" s="45"/>
      <c r="AM720" s="45"/>
      <c r="AN720" s="83"/>
      <c r="AO720" s="160"/>
      <c r="AP720" s="160"/>
      <c r="AQ720" s="94"/>
      <c r="AR720" s="45"/>
      <c r="AS720" s="102"/>
      <c r="AT720" s="102"/>
      <c r="AU720" s="95"/>
      <c r="AV720" s="95"/>
      <c r="AW720" s="159"/>
      <c r="AX720" s="159"/>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c r="BX720" s="156"/>
      <c r="BY720" s="156"/>
      <c r="BZ720" s="156"/>
      <c r="CA720" s="156"/>
      <c r="CB720" s="156"/>
      <c r="CC720" s="156"/>
      <c r="CD720" s="156"/>
      <c r="CE720" s="156"/>
    </row>
    <row r="721" spans="1:83" ht="25.5" customHeight="1" x14ac:dyDescent="0.25">
      <c r="A721" s="45"/>
      <c r="B721" s="45"/>
      <c r="C721" s="45"/>
      <c r="D721" s="47"/>
      <c r="E721" s="158"/>
      <c r="F721" s="45"/>
      <c r="G721" s="130"/>
      <c r="H721" s="130"/>
      <c r="I721" s="83"/>
      <c r="J721" s="45"/>
      <c r="K721" s="130"/>
      <c r="L721" s="95"/>
      <c r="M721" s="95"/>
      <c r="N721" s="95"/>
      <c r="O721" s="103"/>
      <c r="P721" s="104"/>
      <c r="Q721" s="83"/>
      <c r="R721" s="83"/>
      <c r="S721" s="83"/>
      <c r="T721" s="83"/>
      <c r="U721" s="83"/>
      <c r="V721" s="103"/>
      <c r="W721" s="103"/>
      <c r="X721" s="103"/>
      <c r="Y721" s="102"/>
      <c r="Z721" s="102"/>
      <c r="AA721" s="90"/>
      <c r="AB721" s="100"/>
      <c r="AC721" s="90"/>
      <c r="AD721" s="100"/>
      <c r="AE721" s="100"/>
      <c r="AF721" s="91"/>
      <c r="AG721" s="91"/>
      <c r="AH721" s="101"/>
      <c r="AI721" s="45"/>
      <c r="AJ721" s="45"/>
      <c r="AK721" s="45"/>
      <c r="AL721" s="45"/>
      <c r="AM721" s="45"/>
      <c r="AN721" s="83"/>
      <c r="AO721" s="160"/>
      <c r="AP721" s="160"/>
      <c r="AQ721" s="94"/>
      <c r="AR721" s="45"/>
      <c r="AS721" s="102"/>
      <c r="AT721" s="102"/>
      <c r="AU721" s="95"/>
      <c r="AV721" s="95"/>
      <c r="AW721" s="159"/>
      <c r="AX721" s="159"/>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c r="BX721" s="156"/>
      <c r="BY721" s="156"/>
      <c r="BZ721" s="156"/>
      <c r="CA721" s="156"/>
      <c r="CB721" s="156"/>
      <c r="CC721" s="156"/>
      <c r="CD721" s="156"/>
      <c r="CE721" s="156"/>
    </row>
    <row r="722" spans="1:83" ht="25.5" customHeight="1" x14ac:dyDescent="0.25">
      <c r="A722" s="45"/>
      <c r="B722" s="45"/>
      <c r="C722" s="45"/>
      <c r="D722" s="47"/>
      <c r="E722" s="158"/>
      <c r="F722" s="45"/>
      <c r="G722" s="130"/>
      <c r="H722" s="130"/>
      <c r="I722" s="83"/>
      <c r="J722" s="45"/>
      <c r="K722" s="130"/>
      <c r="L722" s="95"/>
      <c r="M722" s="95"/>
      <c r="N722" s="95"/>
      <c r="O722" s="103"/>
      <c r="P722" s="104"/>
      <c r="Q722" s="83"/>
      <c r="R722" s="83"/>
      <c r="S722" s="83"/>
      <c r="T722" s="83"/>
      <c r="U722" s="83"/>
      <c r="V722" s="103"/>
      <c r="W722" s="103"/>
      <c r="X722" s="103"/>
      <c r="Y722" s="102"/>
      <c r="Z722" s="102"/>
      <c r="AA722" s="90"/>
      <c r="AB722" s="100"/>
      <c r="AC722" s="90"/>
      <c r="AD722" s="100"/>
      <c r="AE722" s="100"/>
      <c r="AF722" s="91"/>
      <c r="AG722" s="91"/>
      <c r="AH722" s="101"/>
      <c r="AI722" s="45"/>
      <c r="AJ722" s="45"/>
      <c r="AK722" s="45"/>
      <c r="AL722" s="45"/>
      <c r="AM722" s="45"/>
      <c r="AN722" s="83"/>
      <c r="AO722" s="160"/>
      <c r="AP722" s="160"/>
      <c r="AQ722" s="94"/>
      <c r="AR722" s="45"/>
      <c r="AS722" s="102"/>
      <c r="AT722" s="102"/>
      <c r="AU722" s="95"/>
      <c r="AV722" s="95"/>
      <c r="AW722" s="159"/>
      <c r="AX722" s="159"/>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c r="BX722" s="156"/>
      <c r="BY722" s="156"/>
      <c r="BZ722" s="156"/>
      <c r="CA722" s="156"/>
      <c r="CB722" s="156"/>
      <c r="CC722" s="156"/>
      <c r="CD722" s="156"/>
      <c r="CE722" s="156"/>
    </row>
    <row r="723" spans="1:83" ht="25.5" customHeight="1" x14ac:dyDescent="0.25">
      <c r="A723" s="45"/>
      <c r="B723" s="45"/>
      <c r="C723" s="45"/>
      <c r="D723" s="47"/>
      <c r="E723" s="158"/>
      <c r="F723" s="45"/>
      <c r="G723" s="130"/>
      <c r="H723" s="130"/>
      <c r="I723" s="83"/>
      <c r="J723" s="45"/>
      <c r="K723" s="130"/>
      <c r="L723" s="95"/>
      <c r="M723" s="95"/>
      <c r="N723" s="95"/>
      <c r="O723" s="103"/>
      <c r="P723" s="104"/>
      <c r="Q723" s="83"/>
      <c r="R723" s="83"/>
      <c r="S723" s="83"/>
      <c r="T723" s="83"/>
      <c r="U723" s="83"/>
      <c r="V723" s="103"/>
      <c r="W723" s="103"/>
      <c r="X723" s="103"/>
      <c r="Y723" s="102"/>
      <c r="Z723" s="102"/>
      <c r="AA723" s="90"/>
      <c r="AB723" s="100"/>
      <c r="AC723" s="90"/>
      <c r="AD723" s="100"/>
      <c r="AE723" s="100"/>
      <c r="AF723" s="91"/>
      <c r="AG723" s="91"/>
      <c r="AH723" s="101"/>
      <c r="AI723" s="45"/>
      <c r="AJ723" s="45"/>
      <c r="AK723" s="45"/>
      <c r="AL723" s="45"/>
      <c r="AM723" s="45"/>
      <c r="AN723" s="83"/>
      <c r="AO723" s="160"/>
      <c r="AP723" s="160"/>
      <c r="AQ723" s="94"/>
      <c r="AR723" s="45"/>
      <c r="AS723" s="102"/>
      <c r="AT723" s="102"/>
      <c r="AU723" s="95"/>
      <c r="AV723" s="95"/>
      <c r="AW723" s="159"/>
      <c r="AX723" s="159"/>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c r="BX723" s="156"/>
      <c r="BY723" s="156"/>
      <c r="BZ723" s="156"/>
      <c r="CA723" s="156"/>
      <c r="CB723" s="156"/>
      <c r="CC723" s="156"/>
      <c r="CD723" s="156"/>
      <c r="CE723" s="156"/>
    </row>
    <row r="724" spans="1:83" ht="25.5" customHeight="1" x14ac:dyDescent="0.25">
      <c r="A724" s="45"/>
      <c r="B724" s="45"/>
      <c r="C724" s="45"/>
      <c r="D724" s="47"/>
      <c r="E724" s="158"/>
      <c r="F724" s="45"/>
      <c r="G724" s="130"/>
      <c r="H724" s="130"/>
      <c r="I724" s="83"/>
      <c r="J724" s="45"/>
      <c r="K724" s="130"/>
      <c r="L724" s="95"/>
      <c r="M724" s="95"/>
      <c r="N724" s="95"/>
      <c r="O724" s="103"/>
      <c r="P724" s="104"/>
      <c r="Q724" s="83"/>
      <c r="R724" s="83"/>
      <c r="S724" s="83"/>
      <c r="T724" s="83"/>
      <c r="U724" s="83"/>
      <c r="V724" s="103"/>
      <c r="W724" s="103"/>
      <c r="X724" s="103"/>
      <c r="Y724" s="102"/>
      <c r="Z724" s="102"/>
      <c r="AA724" s="90"/>
      <c r="AB724" s="100"/>
      <c r="AC724" s="90"/>
      <c r="AD724" s="100"/>
      <c r="AE724" s="100"/>
      <c r="AF724" s="91"/>
      <c r="AG724" s="91"/>
      <c r="AH724" s="101"/>
      <c r="AI724" s="45"/>
      <c r="AJ724" s="45"/>
      <c r="AK724" s="45"/>
      <c r="AL724" s="45"/>
      <c r="AM724" s="45"/>
      <c r="AN724" s="83"/>
      <c r="AO724" s="160"/>
      <c r="AP724" s="160"/>
      <c r="AQ724" s="94"/>
      <c r="AR724" s="45"/>
      <c r="AS724" s="102"/>
      <c r="AT724" s="102"/>
      <c r="AU724" s="95"/>
      <c r="AV724" s="95"/>
      <c r="AW724" s="159"/>
      <c r="AX724" s="159"/>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c r="BX724" s="156"/>
      <c r="BY724" s="156"/>
      <c r="BZ724" s="156"/>
      <c r="CA724" s="156"/>
      <c r="CB724" s="156"/>
      <c r="CC724" s="156"/>
      <c r="CD724" s="156"/>
      <c r="CE724" s="156"/>
    </row>
    <row r="725" spans="1:83" ht="25.5" customHeight="1" x14ac:dyDescent="0.25">
      <c r="A725" s="45"/>
      <c r="B725" s="45"/>
      <c r="C725" s="45"/>
      <c r="D725" s="47"/>
      <c r="E725" s="158"/>
      <c r="F725" s="45"/>
      <c r="G725" s="130"/>
      <c r="H725" s="130"/>
      <c r="I725" s="83"/>
      <c r="J725" s="45"/>
      <c r="K725" s="130"/>
      <c r="L725" s="95"/>
      <c r="M725" s="95"/>
      <c r="N725" s="95"/>
      <c r="O725" s="103"/>
      <c r="P725" s="104"/>
      <c r="Q725" s="83"/>
      <c r="R725" s="83"/>
      <c r="S725" s="83"/>
      <c r="T725" s="83"/>
      <c r="U725" s="83"/>
      <c r="V725" s="103"/>
      <c r="W725" s="103"/>
      <c r="X725" s="103"/>
      <c r="Y725" s="102"/>
      <c r="Z725" s="102"/>
      <c r="AA725" s="90"/>
      <c r="AB725" s="100"/>
      <c r="AC725" s="90"/>
      <c r="AD725" s="100"/>
      <c r="AE725" s="100"/>
      <c r="AF725" s="91"/>
      <c r="AG725" s="91"/>
      <c r="AH725" s="101"/>
      <c r="AI725" s="45"/>
      <c r="AJ725" s="45"/>
      <c r="AK725" s="45"/>
      <c r="AL725" s="45"/>
      <c r="AM725" s="45"/>
      <c r="AN725" s="83"/>
      <c r="AO725" s="160"/>
      <c r="AP725" s="160"/>
      <c r="AQ725" s="94"/>
      <c r="AR725" s="45"/>
      <c r="AS725" s="102"/>
      <c r="AT725" s="102"/>
      <c r="AU725" s="95"/>
      <c r="AV725" s="95"/>
      <c r="AW725" s="159"/>
      <c r="AX725" s="159"/>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c r="BX725" s="156"/>
      <c r="BY725" s="156"/>
      <c r="BZ725" s="156"/>
      <c r="CA725" s="156"/>
      <c r="CB725" s="156"/>
      <c r="CC725" s="156"/>
      <c r="CD725" s="156"/>
      <c r="CE725" s="156"/>
    </row>
    <row r="726" spans="1:83" ht="25.5" customHeight="1" x14ac:dyDescent="0.25">
      <c r="A726" s="45"/>
      <c r="B726" s="45"/>
      <c r="C726" s="45"/>
      <c r="D726" s="47"/>
      <c r="E726" s="158"/>
      <c r="F726" s="45"/>
      <c r="G726" s="130"/>
      <c r="H726" s="130"/>
      <c r="I726" s="83"/>
      <c r="J726" s="45"/>
      <c r="K726" s="130"/>
      <c r="L726" s="95"/>
      <c r="M726" s="95"/>
      <c r="N726" s="95"/>
      <c r="O726" s="103"/>
      <c r="P726" s="104"/>
      <c r="Q726" s="83"/>
      <c r="R726" s="83"/>
      <c r="S726" s="83"/>
      <c r="T726" s="83"/>
      <c r="U726" s="83"/>
      <c r="V726" s="103"/>
      <c r="W726" s="103"/>
      <c r="X726" s="103"/>
      <c r="Y726" s="102"/>
      <c r="Z726" s="102"/>
      <c r="AA726" s="90"/>
      <c r="AB726" s="100"/>
      <c r="AC726" s="90"/>
      <c r="AD726" s="100"/>
      <c r="AE726" s="100"/>
      <c r="AF726" s="91"/>
      <c r="AG726" s="91"/>
      <c r="AH726" s="101"/>
      <c r="AI726" s="45"/>
      <c r="AJ726" s="45"/>
      <c r="AK726" s="45"/>
      <c r="AL726" s="45"/>
      <c r="AM726" s="45"/>
      <c r="AN726" s="83"/>
      <c r="AO726" s="160"/>
      <c r="AP726" s="160"/>
      <c r="AQ726" s="94"/>
      <c r="AR726" s="45"/>
      <c r="AS726" s="102"/>
      <c r="AT726" s="102"/>
      <c r="AU726" s="95"/>
      <c r="AV726" s="95"/>
      <c r="AW726" s="159"/>
      <c r="AX726" s="159"/>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c r="BX726" s="156"/>
      <c r="BY726" s="156"/>
      <c r="BZ726" s="156"/>
      <c r="CA726" s="156"/>
      <c r="CB726" s="156"/>
      <c r="CC726" s="156"/>
      <c r="CD726" s="156"/>
      <c r="CE726" s="156"/>
    </row>
    <row r="727" spans="1:83" ht="25.5" customHeight="1" x14ac:dyDescent="0.25">
      <c r="A727" s="45"/>
      <c r="B727" s="45"/>
      <c r="C727" s="45"/>
      <c r="D727" s="47"/>
      <c r="E727" s="158"/>
      <c r="F727" s="45"/>
      <c r="G727" s="130"/>
      <c r="H727" s="130"/>
      <c r="I727" s="83"/>
      <c r="J727" s="45"/>
      <c r="K727" s="130"/>
      <c r="L727" s="95"/>
      <c r="M727" s="95"/>
      <c r="N727" s="95"/>
      <c r="O727" s="103"/>
      <c r="P727" s="104"/>
      <c r="Q727" s="83"/>
      <c r="R727" s="83"/>
      <c r="S727" s="83"/>
      <c r="T727" s="83"/>
      <c r="U727" s="83"/>
      <c r="V727" s="103"/>
      <c r="W727" s="103"/>
      <c r="X727" s="103"/>
      <c r="Y727" s="102"/>
      <c r="Z727" s="102"/>
      <c r="AA727" s="90"/>
      <c r="AB727" s="100"/>
      <c r="AC727" s="90"/>
      <c r="AD727" s="100"/>
      <c r="AE727" s="100"/>
      <c r="AF727" s="91"/>
      <c r="AG727" s="91"/>
      <c r="AH727" s="101"/>
      <c r="AI727" s="45"/>
      <c r="AJ727" s="45"/>
      <c r="AK727" s="45"/>
      <c r="AL727" s="45"/>
      <c r="AM727" s="45"/>
      <c r="AN727" s="83"/>
      <c r="AO727" s="160"/>
      <c r="AP727" s="160"/>
      <c r="AQ727" s="94"/>
      <c r="AR727" s="45"/>
      <c r="AS727" s="102"/>
      <c r="AT727" s="102"/>
      <c r="AU727" s="95"/>
      <c r="AV727" s="95"/>
      <c r="AW727" s="159"/>
      <c r="AX727" s="159"/>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c r="BX727" s="156"/>
      <c r="BY727" s="156"/>
      <c r="BZ727" s="156"/>
      <c r="CA727" s="156"/>
      <c r="CB727" s="156"/>
      <c r="CC727" s="156"/>
      <c r="CD727" s="156"/>
      <c r="CE727" s="156"/>
    </row>
    <row r="728" spans="1:83" ht="25.5" customHeight="1" x14ac:dyDescent="0.25">
      <c r="A728" s="45"/>
      <c r="B728" s="45"/>
      <c r="C728" s="45"/>
      <c r="D728" s="47"/>
      <c r="E728" s="158"/>
      <c r="F728" s="45"/>
      <c r="G728" s="130"/>
      <c r="H728" s="130"/>
      <c r="I728" s="83"/>
      <c r="J728" s="45"/>
      <c r="K728" s="130"/>
      <c r="L728" s="95"/>
      <c r="M728" s="95"/>
      <c r="N728" s="95"/>
      <c r="O728" s="103"/>
      <c r="P728" s="104"/>
      <c r="Q728" s="83"/>
      <c r="R728" s="83"/>
      <c r="S728" s="83"/>
      <c r="T728" s="83"/>
      <c r="U728" s="83"/>
      <c r="V728" s="103"/>
      <c r="W728" s="103"/>
      <c r="X728" s="103"/>
      <c r="Y728" s="102"/>
      <c r="Z728" s="102"/>
      <c r="AA728" s="90"/>
      <c r="AB728" s="100"/>
      <c r="AC728" s="90"/>
      <c r="AD728" s="100"/>
      <c r="AE728" s="100"/>
      <c r="AF728" s="91"/>
      <c r="AG728" s="91"/>
      <c r="AH728" s="101"/>
      <c r="AI728" s="45"/>
      <c r="AJ728" s="45"/>
      <c r="AK728" s="45"/>
      <c r="AL728" s="45"/>
      <c r="AM728" s="45"/>
      <c r="AN728" s="83"/>
      <c r="AO728" s="160"/>
      <c r="AP728" s="160"/>
      <c r="AQ728" s="94"/>
      <c r="AR728" s="45"/>
      <c r="AS728" s="102"/>
      <c r="AT728" s="102"/>
      <c r="AU728" s="95"/>
      <c r="AV728" s="95"/>
      <c r="AW728" s="159"/>
      <c r="AX728" s="159"/>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c r="BX728" s="156"/>
      <c r="BY728" s="156"/>
      <c r="BZ728" s="156"/>
      <c r="CA728" s="156"/>
      <c r="CB728" s="156"/>
      <c r="CC728" s="156"/>
      <c r="CD728" s="156"/>
      <c r="CE728" s="156"/>
    </row>
    <row r="729" spans="1:83" ht="25.5" customHeight="1" x14ac:dyDescent="0.25">
      <c r="A729" s="45"/>
      <c r="B729" s="45"/>
      <c r="C729" s="45"/>
      <c r="D729" s="47"/>
      <c r="E729" s="158"/>
      <c r="F729" s="45"/>
      <c r="G729" s="130"/>
      <c r="H729" s="130"/>
      <c r="I729" s="83"/>
      <c r="J729" s="45"/>
      <c r="K729" s="130"/>
      <c r="L729" s="95"/>
      <c r="M729" s="95"/>
      <c r="N729" s="95"/>
      <c r="O729" s="103"/>
      <c r="P729" s="104"/>
      <c r="Q729" s="83"/>
      <c r="R729" s="83"/>
      <c r="S729" s="83"/>
      <c r="T729" s="83"/>
      <c r="U729" s="83"/>
      <c r="V729" s="103"/>
      <c r="W729" s="103"/>
      <c r="X729" s="103"/>
      <c r="Y729" s="102"/>
      <c r="Z729" s="102"/>
      <c r="AA729" s="90"/>
      <c r="AB729" s="100"/>
      <c r="AC729" s="90"/>
      <c r="AD729" s="100"/>
      <c r="AE729" s="100"/>
      <c r="AF729" s="91"/>
      <c r="AG729" s="91"/>
      <c r="AH729" s="101"/>
      <c r="AI729" s="45"/>
      <c r="AJ729" s="45"/>
      <c r="AK729" s="45"/>
      <c r="AL729" s="45"/>
      <c r="AM729" s="45"/>
      <c r="AN729" s="83"/>
      <c r="AO729" s="160"/>
      <c r="AP729" s="160"/>
      <c r="AQ729" s="94"/>
      <c r="AR729" s="45"/>
      <c r="AS729" s="102"/>
      <c r="AT729" s="102"/>
      <c r="AU729" s="95"/>
      <c r="AV729" s="95"/>
      <c r="AW729" s="159"/>
      <c r="AX729" s="159"/>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c r="BZ729" s="156"/>
      <c r="CA729" s="156"/>
      <c r="CB729" s="156"/>
      <c r="CC729" s="156"/>
      <c r="CD729" s="156"/>
      <c r="CE729" s="156"/>
    </row>
    <row r="730" spans="1:83" ht="25.5" customHeight="1" x14ac:dyDescent="0.25">
      <c r="A730" s="45"/>
      <c r="B730" s="45"/>
      <c r="C730" s="45"/>
      <c r="D730" s="47"/>
      <c r="E730" s="158"/>
      <c r="F730" s="45"/>
      <c r="G730" s="130"/>
      <c r="H730" s="130"/>
      <c r="I730" s="83"/>
      <c r="J730" s="45"/>
      <c r="K730" s="130"/>
      <c r="L730" s="95"/>
      <c r="M730" s="95"/>
      <c r="N730" s="95"/>
      <c r="O730" s="103"/>
      <c r="P730" s="104"/>
      <c r="Q730" s="83"/>
      <c r="R730" s="83"/>
      <c r="S730" s="83"/>
      <c r="T730" s="83"/>
      <c r="U730" s="83"/>
      <c r="V730" s="103"/>
      <c r="W730" s="103"/>
      <c r="X730" s="103"/>
      <c r="Y730" s="102"/>
      <c r="Z730" s="102"/>
      <c r="AA730" s="90"/>
      <c r="AB730" s="100"/>
      <c r="AC730" s="90"/>
      <c r="AD730" s="100"/>
      <c r="AE730" s="100"/>
      <c r="AF730" s="91"/>
      <c r="AG730" s="91"/>
      <c r="AH730" s="101"/>
      <c r="AI730" s="45"/>
      <c r="AJ730" s="45"/>
      <c r="AK730" s="45"/>
      <c r="AL730" s="45"/>
      <c r="AM730" s="45"/>
      <c r="AN730" s="83"/>
      <c r="AO730" s="160"/>
      <c r="AP730" s="160"/>
      <c r="AQ730" s="94"/>
      <c r="AR730" s="45"/>
      <c r="AS730" s="102"/>
      <c r="AT730" s="102"/>
      <c r="AU730" s="95"/>
      <c r="AV730" s="95"/>
      <c r="AW730" s="159"/>
      <c r="AX730" s="159"/>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c r="BZ730" s="156"/>
      <c r="CA730" s="156"/>
      <c r="CB730" s="156"/>
      <c r="CC730" s="156"/>
      <c r="CD730" s="156"/>
      <c r="CE730" s="156"/>
    </row>
    <row r="731" spans="1:83" ht="25.5" customHeight="1" x14ac:dyDescent="0.25">
      <c r="A731" s="45"/>
      <c r="B731" s="45"/>
      <c r="C731" s="45"/>
      <c r="D731" s="47"/>
      <c r="E731" s="158"/>
      <c r="F731" s="45"/>
      <c r="G731" s="130"/>
      <c r="H731" s="130"/>
      <c r="I731" s="83"/>
      <c r="J731" s="45"/>
      <c r="K731" s="130"/>
      <c r="L731" s="95"/>
      <c r="M731" s="95"/>
      <c r="N731" s="95"/>
      <c r="O731" s="103"/>
      <c r="P731" s="104"/>
      <c r="Q731" s="83"/>
      <c r="R731" s="83"/>
      <c r="S731" s="83"/>
      <c r="T731" s="83"/>
      <c r="U731" s="83"/>
      <c r="V731" s="103"/>
      <c r="W731" s="103"/>
      <c r="X731" s="103"/>
      <c r="Y731" s="102"/>
      <c r="Z731" s="102"/>
      <c r="AA731" s="90"/>
      <c r="AB731" s="100"/>
      <c r="AC731" s="90"/>
      <c r="AD731" s="100"/>
      <c r="AE731" s="100"/>
      <c r="AF731" s="91"/>
      <c r="AG731" s="91"/>
      <c r="AH731" s="101"/>
      <c r="AI731" s="45"/>
      <c r="AJ731" s="45"/>
      <c r="AK731" s="45"/>
      <c r="AL731" s="45"/>
      <c r="AM731" s="45"/>
      <c r="AN731" s="83"/>
      <c r="AO731" s="160"/>
      <c r="AP731" s="160"/>
      <c r="AQ731" s="94"/>
      <c r="AR731" s="45"/>
      <c r="AS731" s="102"/>
      <c r="AT731" s="102"/>
      <c r="AU731" s="95"/>
      <c r="AV731" s="95"/>
      <c r="AW731" s="159"/>
      <c r="AX731" s="159"/>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c r="BX731" s="156"/>
      <c r="BY731" s="156"/>
      <c r="BZ731" s="156"/>
      <c r="CA731" s="156"/>
      <c r="CB731" s="156"/>
      <c r="CC731" s="156"/>
      <c r="CD731" s="156"/>
      <c r="CE731" s="156"/>
    </row>
    <row r="732" spans="1:83" ht="25.5" customHeight="1" x14ac:dyDescent="0.25">
      <c r="A732" s="45"/>
      <c r="B732" s="45"/>
      <c r="C732" s="45"/>
      <c r="D732" s="47"/>
      <c r="E732" s="158"/>
      <c r="F732" s="45"/>
      <c r="G732" s="130"/>
      <c r="H732" s="130"/>
      <c r="I732" s="83"/>
      <c r="J732" s="45"/>
      <c r="K732" s="130"/>
      <c r="L732" s="95"/>
      <c r="M732" s="95"/>
      <c r="N732" s="95"/>
      <c r="O732" s="103"/>
      <c r="P732" s="104"/>
      <c r="Q732" s="83"/>
      <c r="R732" s="83"/>
      <c r="S732" s="83"/>
      <c r="T732" s="83"/>
      <c r="U732" s="83"/>
      <c r="V732" s="103"/>
      <c r="W732" s="103"/>
      <c r="X732" s="103"/>
      <c r="Y732" s="102"/>
      <c r="Z732" s="102"/>
      <c r="AA732" s="90"/>
      <c r="AB732" s="100"/>
      <c r="AC732" s="90"/>
      <c r="AD732" s="100"/>
      <c r="AE732" s="100"/>
      <c r="AF732" s="91"/>
      <c r="AG732" s="91"/>
      <c r="AH732" s="101"/>
      <c r="AI732" s="45"/>
      <c r="AJ732" s="45"/>
      <c r="AK732" s="45"/>
      <c r="AL732" s="45"/>
      <c r="AM732" s="45"/>
      <c r="AN732" s="83"/>
      <c r="AO732" s="160"/>
      <c r="AP732" s="160"/>
      <c r="AQ732" s="94"/>
      <c r="AR732" s="45"/>
      <c r="AS732" s="102"/>
      <c r="AT732" s="102"/>
      <c r="AU732" s="95"/>
      <c r="AV732" s="95"/>
      <c r="AW732" s="159"/>
      <c r="AX732" s="159"/>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c r="BX732" s="156"/>
      <c r="BY732" s="156"/>
      <c r="BZ732" s="156"/>
      <c r="CA732" s="156"/>
      <c r="CB732" s="156"/>
      <c r="CC732" s="156"/>
      <c r="CD732" s="156"/>
      <c r="CE732" s="156"/>
    </row>
    <row r="733" spans="1:83" ht="25.5" customHeight="1" x14ac:dyDescent="0.25">
      <c r="A733" s="45"/>
      <c r="B733" s="45"/>
      <c r="C733" s="45"/>
      <c r="D733" s="47"/>
      <c r="E733" s="158"/>
      <c r="F733" s="45"/>
      <c r="G733" s="130"/>
      <c r="H733" s="130"/>
      <c r="I733" s="83"/>
      <c r="J733" s="45"/>
      <c r="K733" s="130"/>
      <c r="L733" s="95"/>
      <c r="M733" s="95"/>
      <c r="N733" s="95"/>
      <c r="O733" s="103"/>
      <c r="P733" s="104"/>
      <c r="Q733" s="83"/>
      <c r="R733" s="83"/>
      <c r="S733" s="83"/>
      <c r="T733" s="83"/>
      <c r="U733" s="83"/>
      <c r="V733" s="103"/>
      <c r="W733" s="103"/>
      <c r="X733" s="103"/>
      <c r="Y733" s="102"/>
      <c r="Z733" s="102"/>
      <c r="AA733" s="90"/>
      <c r="AB733" s="100"/>
      <c r="AC733" s="90"/>
      <c r="AD733" s="100"/>
      <c r="AE733" s="100"/>
      <c r="AF733" s="91"/>
      <c r="AG733" s="91"/>
      <c r="AH733" s="101"/>
      <c r="AI733" s="45"/>
      <c r="AJ733" s="45"/>
      <c r="AK733" s="45"/>
      <c r="AL733" s="45"/>
      <c r="AM733" s="45"/>
      <c r="AN733" s="83"/>
      <c r="AO733" s="160"/>
      <c r="AP733" s="160"/>
      <c r="AQ733" s="94"/>
      <c r="AR733" s="45"/>
      <c r="AS733" s="102"/>
      <c r="AT733" s="102"/>
      <c r="AU733" s="95"/>
      <c r="AV733" s="95"/>
      <c r="AW733" s="159"/>
      <c r="AX733" s="159"/>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c r="BX733" s="156"/>
      <c r="BY733" s="156"/>
      <c r="BZ733" s="156"/>
      <c r="CA733" s="156"/>
      <c r="CB733" s="156"/>
      <c r="CC733" s="156"/>
      <c r="CD733" s="156"/>
      <c r="CE733" s="156"/>
    </row>
    <row r="734" spans="1:83" ht="25.5" customHeight="1" x14ac:dyDescent="0.25">
      <c r="A734" s="45"/>
      <c r="B734" s="45"/>
      <c r="C734" s="45"/>
      <c r="D734" s="47"/>
      <c r="E734" s="158"/>
      <c r="F734" s="45"/>
      <c r="G734" s="130"/>
      <c r="H734" s="130"/>
      <c r="I734" s="83"/>
      <c r="J734" s="45"/>
      <c r="K734" s="130"/>
      <c r="L734" s="95"/>
      <c r="M734" s="95"/>
      <c r="N734" s="95"/>
      <c r="O734" s="103"/>
      <c r="P734" s="104"/>
      <c r="Q734" s="83"/>
      <c r="R734" s="83"/>
      <c r="S734" s="83"/>
      <c r="T734" s="83"/>
      <c r="U734" s="83"/>
      <c r="V734" s="103"/>
      <c r="W734" s="103"/>
      <c r="X734" s="103"/>
      <c r="Y734" s="102"/>
      <c r="Z734" s="102"/>
      <c r="AA734" s="90"/>
      <c r="AB734" s="100"/>
      <c r="AC734" s="90"/>
      <c r="AD734" s="100"/>
      <c r="AE734" s="100"/>
      <c r="AF734" s="91"/>
      <c r="AG734" s="91"/>
      <c r="AH734" s="101"/>
      <c r="AI734" s="45"/>
      <c r="AJ734" s="45"/>
      <c r="AK734" s="45"/>
      <c r="AL734" s="45"/>
      <c r="AM734" s="45"/>
      <c r="AN734" s="83"/>
      <c r="AO734" s="160"/>
      <c r="AP734" s="160"/>
      <c r="AQ734" s="94"/>
      <c r="AR734" s="45"/>
      <c r="AS734" s="102"/>
      <c r="AT734" s="102"/>
      <c r="AU734" s="95"/>
      <c r="AV734" s="95"/>
      <c r="AW734" s="159"/>
      <c r="AX734" s="159"/>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c r="BX734" s="156"/>
      <c r="BY734" s="156"/>
      <c r="BZ734" s="156"/>
      <c r="CA734" s="156"/>
      <c r="CB734" s="156"/>
      <c r="CC734" s="156"/>
      <c r="CD734" s="156"/>
      <c r="CE734" s="156"/>
    </row>
    <row r="735" spans="1:83" ht="25.5" customHeight="1" x14ac:dyDescent="0.25">
      <c r="A735" s="45"/>
      <c r="B735" s="45"/>
      <c r="C735" s="45"/>
      <c r="D735" s="47"/>
      <c r="E735" s="158"/>
      <c r="F735" s="45"/>
      <c r="G735" s="130"/>
      <c r="H735" s="130"/>
      <c r="I735" s="83"/>
      <c r="J735" s="45"/>
      <c r="K735" s="130"/>
      <c r="L735" s="95"/>
      <c r="M735" s="95"/>
      <c r="N735" s="95"/>
      <c r="O735" s="103"/>
      <c r="P735" s="104"/>
      <c r="Q735" s="83"/>
      <c r="R735" s="83"/>
      <c r="S735" s="83"/>
      <c r="T735" s="83"/>
      <c r="U735" s="83"/>
      <c r="V735" s="103"/>
      <c r="W735" s="103"/>
      <c r="X735" s="103"/>
      <c r="Y735" s="102"/>
      <c r="Z735" s="102"/>
      <c r="AA735" s="90"/>
      <c r="AB735" s="100"/>
      <c r="AC735" s="90"/>
      <c r="AD735" s="100"/>
      <c r="AE735" s="100"/>
      <c r="AF735" s="91"/>
      <c r="AG735" s="91"/>
      <c r="AH735" s="101"/>
      <c r="AI735" s="45"/>
      <c r="AJ735" s="45"/>
      <c r="AK735" s="45"/>
      <c r="AL735" s="45"/>
      <c r="AM735" s="45"/>
      <c r="AN735" s="83"/>
      <c r="AO735" s="160"/>
      <c r="AP735" s="160"/>
      <c r="AQ735" s="94"/>
      <c r="AR735" s="45"/>
      <c r="AS735" s="102"/>
      <c r="AT735" s="102"/>
      <c r="AU735" s="95"/>
      <c r="AV735" s="95"/>
      <c r="AW735" s="159"/>
      <c r="AX735" s="159"/>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c r="BX735" s="156"/>
      <c r="BY735" s="156"/>
      <c r="BZ735" s="156"/>
      <c r="CA735" s="156"/>
      <c r="CB735" s="156"/>
      <c r="CC735" s="156"/>
      <c r="CD735" s="156"/>
      <c r="CE735" s="156"/>
    </row>
    <row r="736" spans="1:83" ht="25.5" customHeight="1" x14ac:dyDescent="0.25">
      <c r="A736" s="45"/>
      <c r="B736" s="45"/>
      <c r="C736" s="45"/>
      <c r="D736" s="47"/>
      <c r="E736" s="158"/>
      <c r="F736" s="45"/>
      <c r="G736" s="130"/>
      <c r="H736" s="130"/>
      <c r="I736" s="83"/>
      <c r="J736" s="45"/>
      <c r="K736" s="130"/>
      <c r="L736" s="95"/>
      <c r="M736" s="95"/>
      <c r="N736" s="95"/>
      <c r="O736" s="103"/>
      <c r="P736" s="104"/>
      <c r="Q736" s="83"/>
      <c r="R736" s="83"/>
      <c r="S736" s="83"/>
      <c r="T736" s="83"/>
      <c r="U736" s="83"/>
      <c r="V736" s="103"/>
      <c r="W736" s="103"/>
      <c r="X736" s="103"/>
      <c r="Y736" s="102"/>
      <c r="Z736" s="102"/>
      <c r="AA736" s="90"/>
      <c r="AB736" s="100"/>
      <c r="AC736" s="90"/>
      <c r="AD736" s="100"/>
      <c r="AE736" s="100"/>
      <c r="AF736" s="91"/>
      <c r="AG736" s="91"/>
      <c r="AH736" s="101"/>
      <c r="AI736" s="45"/>
      <c r="AJ736" s="45"/>
      <c r="AK736" s="45"/>
      <c r="AL736" s="45"/>
      <c r="AM736" s="45"/>
      <c r="AN736" s="83"/>
      <c r="AO736" s="160"/>
      <c r="AP736" s="160"/>
      <c r="AQ736" s="94"/>
      <c r="AR736" s="45"/>
      <c r="AS736" s="102"/>
      <c r="AT736" s="102"/>
      <c r="AU736" s="95"/>
      <c r="AV736" s="95"/>
      <c r="AW736" s="159"/>
      <c r="AX736" s="159"/>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c r="BX736" s="156"/>
      <c r="BY736" s="156"/>
      <c r="BZ736" s="156"/>
      <c r="CA736" s="156"/>
      <c r="CB736" s="156"/>
      <c r="CC736" s="156"/>
      <c r="CD736" s="156"/>
      <c r="CE736" s="156"/>
    </row>
    <row r="737" spans="1:83" ht="25.5" customHeight="1" x14ac:dyDescent="0.25">
      <c r="A737" s="45"/>
      <c r="B737" s="45"/>
      <c r="C737" s="45"/>
      <c r="D737" s="47"/>
      <c r="E737" s="158"/>
      <c r="F737" s="45"/>
      <c r="G737" s="130"/>
      <c r="H737" s="130"/>
      <c r="I737" s="83"/>
      <c r="J737" s="45"/>
      <c r="K737" s="130"/>
      <c r="L737" s="95"/>
      <c r="M737" s="95"/>
      <c r="N737" s="95"/>
      <c r="O737" s="103"/>
      <c r="P737" s="104"/>
      <c r="Q737" s="83"/>
      <c r="R737" s="83"/>
      <c r="S737" s="83"/>
      <c r="T737" s="83"/>
      <c r="U737" s="83"/>
      <c r="V737" s="103"/>
      <c r="W737" s="103"/>
      <c r="X737" s="103"/>
      <c r="Y737" s="102"/>
      <c r="Z737" s="102"/>
      <c r="AA737" s="90"/>
      <c r="AB737" s="100"/>
      <c r="AC737" s="90"/>
      <c r="AD737" s="100"/>
      <c r="AE737" s="100"/>
      <c r="AF737" s="91"/>
      <c r="AG737" s="91"/>
      <c r="AH737" s="101"/>
      <c r="AI737" s="45"/>
      <c r="AJ737" s="45"/>
      <c r="AK737" s="45"/>
      <c r="AL737" s="45"/>
      <c r="AM737" s="45"/>
      <c r="AN737" s="83"/>
      <c r="AO737" s="160"/>
      <c r="AP737" s="160"/>
      <c r="AQ737" s="94"/>
      <c r="AR737" s="45"/>
      <c r="AS737" s="102"/>
      <c r="AT737" s="102"/>
      <c r="AU737" s="95"/>
      <c r="AV737" s="95"/>
      <c r="AW737" s="159"/>
      <c r="AX737" s="159"/>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c r="BX737" s="156"/>
      <c r="BY737" s="156"/>
      <c r="BZ737" s="156"/>
      <c r="CA737" s="156"/>
      <c r="CB737" s="156"/>
      <c r="CC737" s="156"/>
      <c r="CD737" s="156"/>
      <c r="CE737" s="156"/>
    </row>
    <row r="738" spans="1:83" ht="25.5" customHeight="1" x14ac:dyDescent="0.25">
      <c r="A738" s="45"/>
      <c r="B738" s="45"/>
      <c r="C738" s="45"/>
      <c r="D738" s="47"/>
      <c r="E738" s="158"/>
      <c r="F738" s="45"/>
      <c r="G738" s="130"/>
      <c r="H738" s="130"/>
      <c r="I738" s="83"/>
      <c r="J738" s="45"/>
      <c r="K738" s="130"/>
      <c r="L738" s="95"/>
      <c r="M738" s="95"/>
      <c r="N738" s="95"/>
      <c r="O738" s="103"/>
      <c r="P738" s="104"/>
      <c r="Q738" s="83"/>
      <c r="R738" s="83"/>
      <c r="S738" s="83"/>
      <c r="T738" s="83"/>
      <c r="U738" s="83"/>
      <c r="V738" s="103"/>
      <c r="W738" s="103"/>
      <c r="X738" s="103"/>
      <c r="Y738" s="102"/>
      <c r="Z738" s="102"/>
      <c r="AA738" s="90"/>
      <c r="AB738" s="100"/>
      <c r="AC738" s="90"/>
      <c r="AD738" s="100"/>
      <c r="AE738" s="100"/>
      <c r="AF738" s="91"/>
      <c r="AG738" s="91"/>
      <c r="AH738" s="101"/>
      <c r="AI738" s="45"/>
      <c r="AJ738" s="45"/>
      <c r="AK738" s="45"/>
      <c r="AL738" s="45"/>
      <c r="AM738" s="45"/>
      <c r="AN738" s="83"/>
      <c r="AO738" s="160"/>
      <c r="AP738" s="160"/>
      <c r="AQ738" s="94"/>
      <c r="AR738" s="45"/>
      <c r="AS738" s="102"/>
      <c r="AT738" s="102"/>
      <c r="AU738" s="95"/>
      <c r="AV738" s="95"/>
      <c r="AW738" s="159"/>
      <c r="AX738" s="159"/>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c r="BX738" s="156"/>
      <c r="BY738" s="156"/>
      <c r="BZ738" s="156"/>
      <c r="CA738" s="156"/>
      <c r="CB738" s="156"/>
      <c r="CC738" s="156"/>
      <c r="CD738" s="156"/>
      <c r="CE738" s="156"/>
    </row>
    <row r="739" spans="1:83" ht="25.5" customHeight="1" x14ac:dyDescent="0.25">
      <c r="A739" s="45"/>
      <c r="B739" s="45"/>
      <c r="C739" s="45"/>
      <c r="D739" s="47"/>
      <c r="E739" s="158"/>
      <c r="F739" s="45"/>
      <c r="G739" s="130"/>
      <c r="H739" s="130"/>
      <c r="I739" s="83"/>
      <c r="J739" s="45"/>
      <c r="K739" s="130"/>
      <c r="L739" s="95"/>
      <c r="M739" s="95"/>
      <c r="N739" s="95"/>
      <c r="O739" s="103"/>
      <c r="P739" s="104"/>
      <c r="Q739" s="83"/>
      <c r="R739" s="83"/>
      <c r="S739" s="83"/>
      <c r="T739" s="83"/>
      <c r="U739" s="83"/>
      <c r="V739" s="103"/>
      <c r="W739" s="103"/>
      <c r="X739" s="103"/>
      <c r="Y739" s="102"/>
      <c r="Z739" s="102"/>
      <c r="AA739" s="90"/>
      <c r="AB739" s="100"/>
      <c r="AC739" s="90"/>
      <c r="AD739" s="100"/>
      <c r="AE739" s="100"/>
      <c r="AF739" s="91"/>
      <c r="AG739" s="91"/>
      <c r="AH739" s="101"/>
      <c r="AI739" s="45"/>
      <c r="AJ739" s="45"/>
      <c r="AK739" s="45"/>
      <c r="AL739" s="45"/>
      <c r="AM739" s="45"/>
      <c r="AN739" s="83"/>
      <c r="AO739" s="160"/>
      <c r="AP739" s="160"/>
      <c r="AQ739" s="94"/>
      <c r="AR739" s="45"/>
      <c r="AS739" s="102"/>
      <c r="AT739" s="102"/>
      <c r="AU739" s="95"/>
      <c r="AV739" s="95"/>
      <c r="AW739" s="159"/>
      <c r="AX739" s="159"/>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c r="BX739" s="156"/>
      <c r="BY739" s="156"/>
      <c r="BZ739" s="156"/>
      <c r="CA739" s="156"/>
      <c r="CB739" s="156"/>
      <c r="CC739" s="156"/>
      <c r="CD739" s="156"/>
      <c r="CE739" s="156"/>
    </row>
    <row r="740" spans="1:83" ht="25.5" customHeight="1" x14ac:dyDescent="0.25">
      <c r="A740" s="45"/>
      <c r="B740" s="45"/>
      <c r="C740" s="45"/>
      <c r="D740" s="47"/>
      <c r="E740" s="158"/>
      <c r="F740" s="45"/>
      <c r="G740" s="130"/>
      <c r="H740" s="130"/>
      <c r="I740" s="83"/>
      <c r="J740" s="45"/>
      <c r="K740" s="130"/>
      <c r="L740" s="95"/>
      <c r="M740" s="95"/>
      <c r="N740" s="95"/>
      <c r="O740" s="103"/>
      <c r="P740" s="104"/>
      <c r="Q740" s="83"/>
      <c r="R740" s="83"/>
      <c r="S740" s="83"/>
      <c r="T740" s="83"/>
      <c r="U740" s="83"/>
      <c r="V740" s="103"/>
      <c r="W740" s="103"/>
      <c r="X740" s="103"/>
      <c r="Y740" s="102"/>
      <c r="Z740" s="102"/>
      <c r="AA740" s="90"/>
      <c r="AB740" s="100"/>
      <c r="AC740" s="90"/>
      <c r="AD740" s="100"/>
      <c r="AE740" s="100"/>
      <c r="AF740" s="91"/>
      <c r="AG740" s="91"/>
      <c r="AH740" s="101"/>
      <c r="AI740" s="45"/>
      <c r="AJ740" s="45"/>
      <c r="AK740" s="45"/>
      <c r="AL740" s="45"/>
      <c r="AM740" s="45"/>
      <c r="AN740" s="83"/>
      <c r="AO740" s="160"/>
      <c r="AP740" s="160"/>
      <c r="AQ740" s="94"/>
      <c r="AR740" s="45"/>
      <c r="AS740" s="102"/>
      <c r="AT740" s="102"/>
      <c r="AU740" s="95"/>
      <c r="AV740" s="95"/>
      <c r="AW740" s="159"/>
      <c r="AX740" s="159"/>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c r="BX740" s="156"/>
      <c r="BY740" s="156"/>
      <c r="BZ740" s="156"/>
      <c r="CA740" s="156"/>
      <c r="CB740" s="156"/>
      <c r="CC740" s="156"/>
      <c r="CD740" s="156"/>
      <c r="CE740" s="156"/>
    </row>
    <row r="741" spans="1:83" ht="25.5" customHeight="1" x14ac:dyDescent="0.25">
      <c r="A741" s="45"/>
      <c r="B741" s="45"/>
      <c r="C741" s="45"/>
      <c r="D741" s="47"/>
      <c r="E741" s="158"/>
      <c r="F741" s="45"/>
      <c r="G741" s="130"/>
      <c r="H741" s="130"/>
      <c r="I741" s="83"/>
      <c r="J741" s="45"/>
      <c r="K741" s="130"/>
      <c r="L741" s="95"/>
      <c r="M741" s="95"/>
      <c r="N741" s="95"/>
      <c r="O741" s="103"/>
      <c r="P741" s="104"/>
      <c r="Q741" s="83"/>
      <c r="R741" s="83"/>
      <c r="S741" s="83"/>
      <c r="T741" s="83"/>
      <c r="U741" s="83"/>
      <c r="V741" s="103"/>
      <c r="W741" s="103"/>
      <c r="X741" s="103"/>
      <c r="Y741" s="102"/>
      <c r="Z741" s="102"/>
      <c r="AA741" s="90"/>
      <c r="AB741" s="100"/>
      <c r="AC741" s="90"/>
      <c r="AD741" s="100"/>
      <c r="AE741" s="100"/>
      <c r="AF741" s="91"/>
      <c r="AG741" s="91"/>
      <c r="AH741" s="101"/>
      <c r="AI741" s="45"/>
      <c r="AJ741" s="45"/>
      <c r="AK741" s="45"/>
      <c r="AL741" s="45"/>
      <c r="AM741" s="45"/>
      <c r="AN741" s="83"/>
      <c r="AO741" s="160"/>
      <c r="AP741" s="160"/>
      <c r="AQ741" s="94"/>
      <c r="AR741" s="45"/>
      <c r="AS741" s="102"/>
      <c r="AT741" s="102"/>
      <c r="AU741" s="95"/>
      <c r="AV741" s="95"/>
      <c r="AW741" s="159"/>
      <c r="AX741" s="159"/>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c r="BZ741" s="156"/>
      <c r="CA741" s="156"/>
      <c r="CB741" s="156"/>
      <c r="CC741" s="156"/>
      <c r="CD741" s="156"/>
      <c r="CE741" s="156"/>
    </row>
    <row r="742" spans="1:83" ht="25.5" customHeight="1" x14ac:dyDescent="0.25">
      <c r="A742" s="45"/>
      <c r="B742" s="45"/>
      <c r="C742" s="45"/>
      <c r="D742" s="47"/>
      <c r="E742" s="158"/>
      <c r="F742" s="45"/>
      <c r="G742" s="130"/>
      <c r="H742" s="130"/>
      <c r="I742" s="83"/>
      <c r="J742" s="45"/>
      <c r="K742" s="130"/>
      <c r="L742" s="95"/>
      <c r="M742" s="95"/>
      <c r="N742" s="95"/>
      <c r="O742" s="103"/>
      <c r="P742" s="104"/>
      <c r="Q742" s="83"/>
      <c r="R742" s="83"/>
      <c r="S742" s="83"/>
      <c r="T742" s="83"/>
      <c r="U742" s="83"/>
      <c r="V742" s="103"/>
      <c r="W742" s="103"/>
      <c r="X742" s="103"/>
      <c r="Y742" s="102"/>
      <c r="Z742" s="102"/>
      <c r="AA742" s="90"/>
      <c r="AB742" s="100"/>
      <c r="AC742" s="90"/>
      <c r="AD742" s="100"/>
      <c r="AE742" s="100"/>
      <c r="AF742" s="91"/>
      <c r="AG742" s="91"/>
      <c r="AH742" s="101"/>
      <c r="AI742" s="45"/>
      <c r="AJ742" s="45"/>
      <c r="AK742" s="45"/>
      <c r="AL742" s="45"/>
      <c r="AM742" s="45"/>
      <c r="AN742" s="83"/>
      <c r="AO742" s="160"/>
      <c r="AP742" s="160"/>
      <c r="AQ742" s="94"/>
      <c r="AR742" s="45"/>
      <c r="AS742" s="102"/>
      <c r="AT742" s="102"/>
      <c r="AU742" s="95"/>
      <c r="AV742" s="95"/>
      <c r="AW742" s="159"/>
      <c r="AX742" s="159"/>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c r="BX742" s="156"/>
      <c r="BY742" s="156"/>
      <c r="BZ742" s="156"/>
      <c r="CA742" s="156"/>
      <c r="CB742" s="156"/>
      <c r="CC742" s="156"/>
      <c r="CD742" s="156"/>
      <c r="CE742" s="156"/>
    </row>
    <row r="743" spans="1:83" ht="25.5" customHeight="1" x14ac:dyDescent="0.25">
      <c r="A743" s="45"/>
      <c r="B743" s="45"/>
      <c r="C743" s="45"/>
      <c r="D743" s="47"/>
      <c r="E743" s="158"/>
      <c r="F743" s="45"/>
      <c r="G743" s="130"/>
      <c r="H743" s="130"/>
      <c r="I743" s="83"/>
      <c r="J743" s="45"/>
      <c r="K743" s="130"/>
      <c r="L743" s="95"/>
      <c r="M743" s="95"/>
      <c r="N743" s="95"/>
      <c r="O743" s="103"/>
      <c r="P743" s="104"/>
      <c r="Q743" s="83"/>
      <c r="R743" s="83"/>
      <c r="S743" s="83"/>
      <c r="T743" s="83"/>
      <c r="U743" s="83"/>
      <c r="V743" s="103"/>
      <c r="W743" s="103"/>
      <c r="X743" s="103"/>
      <c r="Y743" s="102"/>
      <c r="Z743" s="102"/>
      <c r="AA743" s="90"/>
      <c r="AB743" s="100"/>
      <c r="AC743" s="90"/>
      <c r="AD743" s="100"/>
      <c r="AE743" s="100"/>
      <c r="AF743" s="91"/>
      <c r="AG743" s="91"/>
      <c r="AH743" s="101"/>
      <c r="AI743" s="45"/>
      <c r="AJ743" s="45"/>
      <c r="AK743" s="45"/>
      <c r="AL743" s="45"/>
      <c r="AM743" s="45"/>
      <c r="AN743" s="83"/>
      <c r="AO743" s="160"/>
      <c r="AP743" s="160"/>
      <c r="AQ743" s="94"/>
      <c r="AR743" s="45"/>
      <c r="AS743" s="102"/>
      <c r="AT743" s="102"/>
      <c r="AU743" s="95"/>
      <c r="AV743" s="95"/>
      <c r="AW743" s="159"/>
      <c r="AX743" s="159"/>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c r="BX743" s="156"/>
      <c r="BY743" s="156"/>
      <c r="BZ743" s="156"/>
      <c r="CA743" s="156"/>
      <c r="CB743" s="156"/>
      <c r="CC743" s="156"/>
      <c r="CD743" s="156"/>
      <c r="CE743" s="156"/>
    </row>
    <row r="744" spans="1:83" ht="25.5" customHeight="1" x14ac:dyDescent="0.25">
      <c r="A744" s="45"/>
      <c r="B744" s="45"/>
      <c r="C744" s="45"/>
      <c r="D744" s="47"/>
      <c r="E744" s="158"/>
      <c r="F744" s="45"/>
      <c r="G744" s="130"/>
      <c r="H744" s="130"/>
      <c r="I744" s="83"/>
      <c r="J744" s="45"/>
      <c r="K744" s="130"/>
      <c r="L744" s="95"/>
      <c r="M744" s="95"/>
      <c r="N744" s="95"/>
      <c r="O744" s="103"/>
      <c r="P744" s="104"/>
      <c r="Q744" s="83"/>
      <c r="R744" s="83"/>
      <c r="S744" s="83"/>
      <c r="T744" s="83"/>
      <c r="U744" s="83"/>
      <c r="V744" s="103"/>
      <c r="W744" s="103"/>
      <c r="X744" s="103"/>
      <c r="Y744" s="102"/>
      <c r="Z744" s="102"/>
      <c r="AA744" s="90"/>
      <c r="AB744" s="100"/>
      <c r="AC744" s="90"/>
      <c r="AD744" s="100"/>
      <c r="AE744" s="100"/>
      <c r="AF744" s="91"/>
      <c r="AG744" s="91"/>
      <c r="AH744" s="101"/>
      <c r="AI744" s="45"/>
      <c r="AJ744" s="45"/>
      <c r="AK744" s="45"/>
      <c r="AL744" s="45"/>
      <c r="AM744" s="45"/>
      <c r="AN744" s="83"/>
      <c r="AO744" s="160"/>
      <c r="AP744" s="160"/>
      <c r="AQ744" s="94"/>
      <c r="AR744" s="45"/>
      <c r="AS744" s="102"/>
      <c r="AT744" s="102"/>
      <c r="AU744" s="95"/>
      <c r="AV744" s="95"/>
      <c r="AW744" s="159"/>
      <c r="AX744" s="159"/>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c r="BX744" s="156"/>
      <c r="BY744" s="156"/>
      <c r="BZ744" s="156"/>
      <c r="CA744" s="156"/>
      <c r="CB744" s="156"/>
      <c r="CC744" s="156"/>
      <c r="CD744" s="156"/>
      <c r="CE744" s="156"/>
    </row>
    <row r="745" spans="1:83" ht="25.5" customHeight="1" x14ac:dyDescent="0.25">
      <c r="A745" s="45"/>
      <c r="B745" s="45"/>
      <c r="C745" s="45"/>
      <c r="D745" s="47"/>
      <c r="E745" s="158"/>
      <c r="F745" s="45"/>
      <c r="G745" s="130"/>
      <c r="H745" s="130"/>
      <c r="I745" s="83"/>
      <c r="J745" s="45"/>
      <c r="K745" s="130"/>
      <c r="L745" s="95"/>
      <c r="M745" s="95"/>
      <c r="N745" s="95"/>
      <c r="O745" s="103"/>
      <c r="P745" s="104"/>
      <c r="Q745" s="83"/>
      <c r="R745" s="83"/>
      <c r="S745" s="83"/>
      <c r="T745" s="83"/>
      <c r="U745" s="83"/>
      <c r="V745" s="103"/>
      <c r="W745" s="103"/>
      <c r="X745" s="103"/>
      <c r="Y745" s="102"/>
      <c r="Z745" s="102"/>
      <c r="AA745" s="90"/>
      <c r="AB745" s="100"/>
      <c r="AC745" s="90"/>
      <c r="AD745" s="100"/>
      <c r="AE745" s="100"/>
      <c r="AF745" s="91"/>
      <c r="AG745" s="91"/>
      <c r="AH745" s="101"/>
      <c r="AI745" s="45"/>
      <c r="AJ745" s="45"/>
      <c r="AK745" s="45"/>
      <c r="AL745" s="45"/>
      <c r="AM745" s="45"/>
      <c r="AN745" s="83"/>
      <c r="AO745" s="160"/>
      <c r="AP745" s="160"/>
      <c r="AQ745" s="94"/>
      <c r="AR745" s="45"/>
      <c r="AS745" s="102"/>
      <c r="AT745" s="102"/>
      <c r="AU745" s="95"/>
      <c r="AV745" s="95"/>
      <c r="AW745" s="159"/>
      <c r="AX745" s="159"/>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c r="BX745" s="156"/>
      <c r="BY745" s="156"/>
      <c r="BZ745" s="156"/>
      <c r="CA745" s="156"/>
      <c r="CB745" s="156"/>
      <c r="CC745" s="156"/>
      <c r="CD745" s="156"/>
      <c r="CE745" s="156"/>
    </row>
    <row r="746" spans="1:83" ht="25.5" customHeight="1" x14ac:dyDescent="0.25">
      <c r="A746" s="45"/>
      <c r="B746" s="45"/>
      <c r="C746" s="45"/>
      <c r="D746" s="47"/>
      <c r="E746" s="158"/>
      <c r="F746" s="45"/>
      <c r="G746" s="130"/>
      <c r="H746" s="130"/>
      <c r="I746" s="83"/>
      <c r="J746" s="45"/>
      <c r="K746" s="130"/>
      <c r="L746" s="95"/>
      <c r="M746" s="95"/>
      <c r="N746" s="95"/>
      <c r="O746" s="103"/>
      <c r="P746" s="104"/>
      <c r="Q746" s="83"/>
      <c r="R746" s="83"/>
      <c r="S746" s="83"/>
      <c r="T746" s="83"/>
      <c r="U746" s="83"/>
      <c r="V746" s="103"/>
      <c r="W746" s="103"/>
      <c r="X746" s="103"/>
      <c r="Y746" s="102"/>
      <c r="Z746" s="102"/>
      <c r="AA746" s="90"/>
      <c r="AB746" s="100"/>
      <c r="AC746" s="90"/>
      <c r="AD746" s="100"/>
      <c r="AE746" s="100"/>
      <c r="AF746" s="91"/>
      <c r="AG746" s="91"/>
      <c r="AH746" s="101"/>
      <c r="AI746" s="45"/>
      <c r="AJ746" s="45"/>
      <c r="AK746" s="45"/>
      <c r="AL746" s="45"/>
      <c r="AM746" s="45"/>
      <c r="AN746" s="83"/>
      <c r="AO746" s="160"/>
      <c r="AP746" s="160"/>
      <c r="AQ746" s="94"/>
      <c r="AR746" s="45"/>
      <c r="AS746" s="102"/>
      <c r="AT746" s="102"/>
      <c r="AU746" s="95"/>
      <c r="AV746" s="95"/>
      <c r="AW746" s="159"/>
      <c r="AX746" s="159"/>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c r="BX746" s="156"/>
      <c r="BY746" s="156"/>
      <c r="BZ746" s="156"/>
      <c r="CA746" s="156"/>
      <c r="CB746" s="156"/>
      <c r="CC746" s="156"/>
      <c r="CD746" s="156"/>
      <c r="CE746" s="156"/>
    </row>
    <row r="747" spans="1:83" ht="25.5" customHeight="1" x14ac:dyDescent="0.25">
      <c r="A747" s="45"/>
      <c r="B747" s="45"/>
      <c r="C747" s="45"/>
      <c r="D747" s="47"/>
      <c r="E747" s="158"/>
      <c r="F747" s="45"/>
      <c r="G747" s="130"/>
      <c r="H747" s="130"/>
      <c r="I747" s="83"/>
      <c r="J747" s="45"/>
      <c r="K747" s="130"/>
      <c r="L747" s="95"/>
      <c r="M747" s="95"/>
      <c r="N747" s="95"/>
      <c r="O747" s="103"/>
      <c r="P747" s="104"/>
      <c r="Q747" s="83"/>
      <c r="R747" s="83"/>
      <c r="S747" s="83"/>
      <c r="T747" s="83"/>
      <c r="U747" s="83"/>
      <c r="V747" s="103"/>
      <c r="W747" s="103"/>
      <c r="X747" s="103"/>
      <c r="Y747" s="102"/>
      <c r="Z747" s="102"/>
      <c r="AA747" s="90"/>
      <c r="AB747" s="100"/>
      <c r="AC747" s="90"/>
      <c r="AD747" s="100"/>
      <c r="AE747" s="100"/>
      <c r="AF747" s="91"/>
      <c r="AG747" s="91"/>
      <c r="AH747" s="101"/>
      <c r="AI747" s="45"/>
      <c r="AJ747" s="45"/>
      <c r="AK747" s="45"/>
      <c r="AL747" s="45"/>
      <c r="AM747" s="45"/>
      <c r="AN747" s="83"/>
      <c r="AO747" s="160"/>
      <c r="AP747" s="160"/>
      <c r="AQ747" s="94"/>
      <c r="AR747" s="45"/>
      <c r="AS747" s="102"/>
      <c r="AT747" s="102"/>
      <c r="AU747" s="95"/>
      <c r="AV747" s="95"/>
      <c r="AW747" s="159"/>
      <c r="AX747" s="159"/>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c r="BX747" s="156"/>
      <c r="BY747" s="156"/>
      <c r="BZ747" s="156"/>
      <c r="CA747" s="156"/>
      <c r="CB747" s="156"/>
      <c r="CC747" s="156"/>
      <c r="CD747" s="156"/>
      <c r="CE747" s="156"/>
    </row>
    <row r="748" spans="1:83" ht="25.5" customHeight="1" x14ac:dyDescent="0.25">
      <c r="A748" s="45"/>
      <c r="B748" s="45"/>
      <c r="C748" s="45"/>
      <c r="D748" s="47"/>
      <c r="E748" s="158"/>
      <c r="F748" s="45"/>
      <c r="G748" s="130"/>
      <c r="H748" s="130"/>
      <c r="I748" s="83"/>
      <c r="J748" s="45"/>
      <c r="K748" s="130"/>
      <c r="L748" s="95"/>
      <c r="M748" s="95"/>
      <c r="N748" s="95"/>
      <c r="O748" s="103"/>
      <c r="P748" s="104"/>
      <c r="Q748" s="83"/>
      <c r="R748" s="83"/>
      <c r="S748" s="83"/>
      <c r="T748" s="83"/>
      <c r="U748" s="83"/>
      <c r="V748" s="103"/>
      <c r="W748" s="103"/>
      <c r="X748" s="103"/>
      <c r="Y748" s="102"/>
      <c r="Z748" s="102"/>
      <c r="AA748" s="90"/>
      <c r="AB748" s="100"/>
      <c r="AC748" s="90"/>
      <c r="AD748" s="100"/>
      <c r="AE748" s="100"/>
      <c r="AF748" s="91"/>
      <c r="AG748" s="91"/>
      <c r="AH748" s="101"/>
      <c r="AI748" s="45"/>
      <c r="AJ748" s="45"/>
      <c r="AK748" s="45"/>
      <c r="AL748" s="45"/>
      <c r="AM748" s="45"/>
      <c r="AN748" s="83"/>
      <c r="AO748" s="160"/>
      <c r="AP748" s="160"/>
      <c r="AQ748" s="94"/>
      <c r="AR748" s="45"/>
      <c r="AS748" s="102"/>
      <c r="AT748" s="102"/>
      <c r="AU748" s="95"/>
      <c r="AV748" s="95"/>
      <c r="AW748" s="159"/>
      <c r="AX748" s="159"/>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c r="BX748" s="156"/>
      <c r="BY748" s="156"/>
      <c r="BZ748" s="156"/>
      <c r="CA748" s="156"/>
      <c r="CB748" s="156"/>
      <c r="CC748" s="156"/>
      <c r="CD748" s="156"/>
      <c r="CE748" s="156"/>
    </row>
    <row r="749" spans="1:83" ht="25.5" customHeight="1" x14ac:dyDescent="0.25">
      <c r="A749" s="45"/>
      <c r="B749" s="45"/>
      <c r="C749" s="45"/>
      <c r="D749" s="47"/>
      <c r="E749" s="158"/>
      <c r="F749" s="45"/>
      <c r="G749" s="130"/>
      <c r="H749" s="130"/>
      <c r="I749" s="83"/>
      <c r="J749" s="45"/>
      <c r="K749" s="130"/>
      <c r="L749" s="95"/>
      <c r="M749" s="95"/>
      <c r="N749" s="95"/>
      <c r="O749" s="103"/>
      <c r="P749" s="104"/>
      <c r="Q749" s="83"/>
      <c r="R749" s="83"/>
      <c r="S749" s="83"/>
      <c r="T749" s="83"/>
      <c r="U749" s="83"/>
      <c r="V749" s="103"/>
      <c r="W749" s="103"/>
      <c r="X749" s="103"/>
      <c r="Y749" s="102"/>
      <c r="Z749" s="102"/>
      <c r="AA749" s="90"/>
      <c r="AB749" s="100"/>
      <c r="AC749" s="90"/>
      <c r="AD749" s="100"/>
      <c r="AE749" s="100"/>
      <c r="AF749" s="91"/>
      <c r="AG749" s="91"/>
      <c r="AH749" s="101"/>
      <c r="AI749" s="45"/>
      <c r="AJ749" s="45"/>
      <c r="AK749" s="45"/>
      <c r="AL749" s="45"/>
      <c r="AM749" s="45"/>
      <c r="AN749" s="83"/>
      <c r="AO749" s="160"/>
      <c r="AP749" s="160"/>
      <c r="AQ749" s="94"/>
      <c r="AR749" s="45"/>
      <c r="AS749" s="102"/>
      <c r="AT749" s="102"/>
      <c r="AU749" s="95"/>
      <c r="AV749" s="95"/>
      <c r="AW749" s="159"/>
      <c r="AX749" s="159"/>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c r="BX749" s="156"/>
      <c r="BY749" s="156"/>
      <c r="BZ749" s="156"/>
      <c r="CA749" s="156"/>
      <c r="CB749" s="156"/>
      <c r="CC749" s="156"/>
      <c r="CD749" s="156"/>
      <c r="CE749" s="156"/>
    </row>
    <row r="750" spans="1:83" ht="25.5" customHeight="1" x14ac:dyDescent="0.25">
      <c r="A750" s="45"/>
      <c r="B750" s="45"/>
      <c r="C750" s="45"/>
      <c r="D750" s="47"/>
      <c r="E750" s="158"/>
      <c r="F750" s="45"/>
      <c r="G750" s="130"/>
      <c r="H750" s="130"/>
      <c r="I750" s="83"/>
      <c r="J750" s="45"/>
      <c r="K750" s="130"/>
      <c r="L750" s="95"/>
      <c r="M750" s="95"/>
      <c r="N750" s="95"/>
      <c r="O750" s="103"/>
      <c r="P750" s="104"/>
      <c r="Q750" s="83"/>
      <c r="R750" s="83"/>
      <c r="S750" s="83"/>
      <c r="T750" s="83"/>
      <c r="U750" s="83"/>
      <c r="V750" s="103"/>
      <c r="W750" s="103"/>
      <c r="X750" s="103"/>
      <c r="Y750" s="102"/>
      <c r="Z750" s="102"/>
      <c r="AA750" s="90"/>
      <c r="AB750" s="100"/>
      <c r="AC750" s="90"/>
      <c r="AD750" s="100"/>
      <c r="AE750" s="100"/>
      <c r="AF750" s="91"/>
      <c r="AG750" s="91"/>
      <c r="AH750" s="101"/>
      <c r="AI750" s="45"/>
      <c r="AJ750" s="45"/>
      <c r="AK750" s="45"/>
      <c r="AL750" s="45"/>
      <c r="AM750" s="45"/>
      <c r="AN750" s="83"/>
      <c r="AO750" s="160"/>
      <c r="AP750" s="160"/>
      <c r="AQ750" s="94"/>
      <c r="AR750" s="45"/>
      <c r="AS750" s="102"/>
      <c r="AT750" s="102"/>
      <c r="AU750" s="95"/>
      <c r="AV750" s="95"/>
      <c r="AW750" s="159"/>
      <c r="AX750" s="159"/>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c r="BX750" s="156"/>
      <c r="BY750" s="156"/>
      <c r="BZ750" s="156"/>
      <c r="CA750" s="156"/>
      <c r="CB750" s="156"/>
      <c r="CC750" s="156"/>
      <c r="CD750" s="156"/>
      <c r="CE750" s="156"/>
    </row>
    <row r="751" spans="1:83" ht="25.5" customHeight="1" x14ac:dyDescent="0.25">
      <c r="A751" s="45"/>
      <c r="B751" s="45"/>
      <c r="C751" s="45"/>
      <c r="D751" s="47"/>
      <c r="E751" s="158"/>
      <c r="F751" s="45"/>
      <c r="G751" s="130"/>
      <c r="H751" s="130"/>
      <c r="I751" s="83"/>
      <c r="J751" s="45"/>
      <c r="K751" s="130"/>
      <c r="L751" s="95"/>
      <c r="M751" s="95"/>
      <c r="N751" s="95"/>
      <c r="O751" s="103"/>
      <c r="P751" s="104"/>
      <c r="Q751" s="83"/>
      <c r="R751" s="83"/>
      <c r="S751" s="83"/>
      <c r="T751" s="83"/>
      <c r="U751" s="83"/>
      <c r="V751" s="103"/>
      <c r="W751" s="103"/>
      <c r="X751" s="103"/>
      <c r="Y751" s="102"/>
      <c r="Z751" s="102"/>
      <c r="AA751" s="90"/>
      <c r="AB751" s="100"/>
      <c r="AC751" s="90"/>
      <c r="AD751" s="100"/>
      <c r="AE751" s="100"/>
      <c r="AF751" s="91"/>
      <c r="AG751" s="91"/>
      <c r="AH751" s="101"/>
      <c r="AI751" s="45"/>
      <c r="AJ751" s="45"/>
      <c r="AK751" s="45"/>
      <c r="AL751" s="45"/>
      <c r="AM751" s="45"/>
      <c r="AN751" s="83"/>
      <c r="AO751" s="160"/>
      <c r="AP751" s="160"/>
      <c r="AQ751" s="94"/>
      <c r="AR751" s="45"/>
      <c r="AS751" s="102"/>
      <c r="AT751" s="102"/>
      <c r="AU751" s="95"/>
      <c r="AV751" s="95"/>
      <c r="AW751" s="159"/>
      <c r="AX751" s="159"/>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c r="BX751" s="156"/>
      <c r="BY751" s="156"/>
      <c r="BZ751" s="156"/>
      <c r="CA751" s="156"/>
      <c r="CB751" s="156"/>
      <c r="CC751" s="156"/>
      <c r="CD751" s="156"/>
      <c r="CE751" s="156"/>
    </row>
    <row r="752" spans="1:83" ht="25.5" customHeight="1" x14ac:dyDescent="0.25">
      <c r="A752" s="45"/>
      <c r="B752" s="45"/>
      <c r="C752" s="45"/>
      <c r="D752" s="47"/>
      <c r="E752" s="158"/>
      <c r="F752" s="45"/>
      <c r="G752" s="130"/>
      <c r="H752" s="130"/>
      <c r="I752" s="83"/>
      <c r="J752" s="45"/>
      <c r="K752" s="130"/>
      <c r="L752" s="95"/>
      <c r="M752" s="95"/>
      <c r="N752" s="95"/>
      <c r="O752" s="103"/>
      <c r="P752" s="104"/>
      <c r="Q752" s="83"/>
      <c r="R752" s="83"/>
      <c r="S752" s="83"/>
      <c r="T752" s="83"/>
      <c r="U752" s="83"/>
      <c r="V752" s="103"/>
      <c r="W752" s="103"/>
      <c r="X752" s="103"/>
      <c r="Y752" s="102"/>
      <c r="Z752" s="102"/>
      <c r="AA752" s="90"/>
      <c r="AB752" s="100"/>
      <c r="AC752" s="90"/>
      <c r="AD752" s="100"/>
      <c r="AE752" s="100"/>
      <c r="AF752" s="91"/>
      <c r="AG752" s="91"/>
      <c r="AH752" s="101"/>
      <c r="AI752" s="45"/>
      <c r="AJ752" s="45"/>
      <c r="AK752" s="45"/>
      <c r="AL752" s="45"/>
      <c r="AM752" s="45"/>
      <c r="AN752" s="83"/>
      <c r="AO752" s="160"/>
      <c r="AP752" s="160"/>
      <c r="AQ752" s="94"/>
      <c r="AR752" s="45"/>
      <c r="AS752" s="102"/>
      <c r="AT752" s="102"/>
      <c r="AU752" s="95"/>
      <c r="AV752" s="95"/>
      <c r="AW752" s="159"/>
      <c r="AX752" s="159"/>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c r="BX752" s="156"/>
      <c r="BY752" s="156"/>
      <c r="BZ752" s="156"/>
      <c r="CA752" s="156"/>
      <c r="CB752" s="156"/>
      <c r="CC752" s="156"/>
      <c r="CD752" s="156"/>
      <c r="CE752" s="156"/>
    </row>
    <row r="753" spans="1:83" ht="25.5" customHeight="1" x14ac:dyDescent="0.25">
      <c r="A753" s="45"/>
      <c r="B753" s="45"/>
      <c r="C753" s="45"/>
      <c r="D753" s="47"/>
      <c r="E753" s="158"/>
      <c r="F753" s="45"/>
      <c r="G753" s="130"/>
      <c r="H753" s="130"/>
      <c r="I753" s="83"/>
      <c r="J753" s="45"/>
      <c r="K753" s="130"/>
      <c r="L753" s="95"/>
      <c r="M753" s="95"/>
      <c r="N753" s="95"/>
      <c r="O753" s="103"/>
      <c r="P753" s="104"/>
      <c r="Q753" s="83"/>
      <c r="R753" s="83"/>
      <c r="S753" s="83"/>
      <c r="T753" s="83"/>
      <c r="U753" s="83"/>
      <c r="V753" s="103"/>
      <c r="W753" s="103"/>
      <c r="X753" s="103"/>
      <c r="Y753" s="102"/>
      <c r="Z753" s="102"/>
      <c r="AA753" s="90"/>
      <c r="AB753" s="100"/>
      <c r="AC753" s="90"/>
      <c r="AD753" s="100"/>
      <c r="AE753" s="100"/>
      <c r="AF753" s="91"/>
      <c r="AG753" s="91"/>
      <c r="AH753" s="101"/>
      <c r="AI753" s="45"/>
      <c r="AJ753" s="45"/>
      <c r="AK753" s="45"/>
      <c r="AL753" s="45"/>
      <c r="AM753" s="45"/>
      <c r="AN753" s="83"/>
      <c r="AO753" s="160"/>
      <c r="AP753" s="160"/>
      <c r="AQ753" s="94"/>
      <c r="AR753" s="45"/>
      <c r="AS753" s="102"/>
      <c r="AT753" s="102"/>
      <c r="AU753" s="95"/>
      <c r="AV753" s="95"/>
      <c r="AW753" s="159"/>
      <c r="AX753" s="159"/>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c r="BX753" s="156"/>
      <c r="BY753" s="156"/>
      <c r="BZ753" s="156"/>
      <c r="CA753" s="156"/>
      <c r="CB753" s="156"/>
      <c r="CC753" s="156"/>
      <c r="CD753" s="156"/>
      <c r="CE753" s="156"/>
    </row>
    <row r="754" spans="1:83" ht="25.5" customHeight="1" x14ac:dyDescent="0.25">
      <c r="A754" s="45"/>
      <c r="B754" s="45"/>
      <c r="C754" s="45"/>
      <c r="D754" s="47"/>
      <c r="E754" s="158"/>
      <c r="F754" s="45"/>
      <c r="G754" s="130"/>
      <c r="H754" s="130"/>
      <c r="I754" s="83"/>
      <c r="J754" s="45"/>
      <c r="K754" s="130"/>
      <c r="L754" s="95"/>
      <c r="M754" s="95"/>
      <c r="N754" s="95"/>
      <c r="O754" s="103"/>
      <c r="P754" s="104"/>
      <c r="Q754" s="83"/>
      <c r="R754" s="83"/>
      <c r="S754" s="83"/>
      <c r="T754" s="83"/>
      <c r="U754" s="83"/>
      <c r="V754" s="103"/>
      <c r="W754" s="103"/>
      <c r="X754" s="103"/>
      <c r="Y754" s="102"/>
      <c r="Z754" s="102"/>
      <c r="AA754" s="90"/>
      <c r="AB754" s="100"/>
      <c r="AC754" s="90"/>
      <c r="AD754" s="100"/>
      <c r="AE754" s="100"/>
      <c r="AF754" s="91"/>
      <c r="AG754" s="91"/>
      <c r="AH754" s="101"/>
      <c r="AI754" s="45"/>
      <c r="AJ754" s="45"/>
      <c r="AK754" s="45"/>
      <c r="AL754" s="45"/>
      <c r="AM754" s="45"/>
      <c r="AN754" s="83"/>
      <c r="AO754" s="160"/>
      <c r="AP754" s="160"/>
      <c r="AQ754" s="94"/>
      <c r="AR754" s="45"/>
      <c r="AS754" s="102"/>
      <c r="AT754" s="102"/>
      <c r="AU754" s="95"/>
      <c r="AV754" s="95"/>
      <c r="AW754" s="159"/>
      <c r="AX754" s="159"/>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c r="BX754" s="156"/>
      <c r="BY754" s="156"/>
      <c r="BZ754" s="156"/>
      <c r="CA754" s="156"/>
      <c r="CB754" s="156"/>
      <c r="CC754" s="156"/>
      <c r="CD754" s="156"/>
      <c r="CE754" s="156"/>
    </row>
    <row r="755" spans="1:83" ht="25.5" customHeight="1" x14ac:dyDescent="0.25">
      <c r="A755" s="45"/>
      <c r="B755" s="45"/>
      <c r="C755" s="45"/>
      <c r="D755" s="47"/>
      <c r="E755" s="158"/>
      <c r="F755" s="45"/>
      <c r="G755" s="130"/>
      <c r="H755" s="130"/>
      <c r="I755" s="83"/>
      <c r="J755" s="45"/>
      <c r="K755" s="130"/>
      <c r="L755" s="95"/>
      <c r="M755" s="95"/>
      <c r="N755" s="95"/>
      <c r="O755" s="103"/>
      <c r="P755" s="104"/>
      <c r="Q755" s="83"/>
      <c r="R755" s="83"/>
      <c r="S755" s="83"/>
      <c r="T755" s="83"/>
      <c r="U755" s="83"/>
      <c r="V755" s="103"/>
      <c r="W755" s="103"/>
      <c r="X755" s="103"/>
      <c r="Y755" s="102"/>
      <c r="Z755" s="102"/>
      <c r="AA755" s="90"/>
      <c r="AB755" s="100"/>
      <c r="AC755" s="90"/>
      <c r="AD755" s="100"/>
      <c r="AE755" s="100"/>
      <c r="AF755" s="91"/>
      <c r="AG755" s="91"/>
      <c r="AH755" s="101"/>
      <c r="AI755" s="45"/>
      <c r="AJ755" s="45"/>
      <c r="AK755" s="45"/>
      <c r="AL755" s="45"/>
      <c r="AM755" s="45"/>
      <c r="AN755" s="83"/>
      <c r="AO755" s="160"/>
      <c r="AP755" s="160"/>
      <c r="AQ755" s="94"/>
      <c r="AR755" s="45"/>
      <c r="AS755" s="102"/>
      <c r="AT755" s="102"/>
      <c r="AU755" s="95"/>
      <c r="AV755" s="95"/>
      <c r="AW755" s="159"/>
      <c r="AX755" s="159"/>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c r="BX755" s="156"/>
      <c r="BY755" s="156"/>
      <c r="BZ755" s="156"/>
      <c r="CA755" s="156"/>
      <c r="CB755" s="156"/>
      <c r="CC755" s="156"/>
      <c r="CD755" s="156"/>
      <c r="CE755" s="156"/>
    </row>
    <row r="756" spans="1:83" ht="25.5" customHeight="1" x14ac:dyDescent="0.25">
      <c r="A756" s="45"/>
      <c r="B756" s="45"/>
      <c r="C756" s="45"/>
      <c r="D756" s="47"/>
      <c r="E756" s="158"/>
      <c r="F756" s="45"/>
      <c r="G756" s="130"/>
      <c r="H756" s="130"/>
      <c r="I756" s="83"/>
      <c r="J756" s="45"/>
      <c r="K756" s="130"/>
      <c r="L756" s="95"/>
      <c r="M756" s="95"/>
      <c r="N756" s="95"/>
      <c r="O756" s="103"/>
      <c r="P756" s="104"/>
      <c r="Q756" s="83"/>
      <c r="R756" s="83"/>
      <c r="S756" s="83"/>
      <c r="T756" s="83"/>
      <c r="U756" s="83"/>
      <c r="V756" s="103"/>
      <c r="W756" s="103"/>
      <c r="X756" s="103"/>
      <c r="Y756" s="102"/>
      <c r="Z756" s="102"/>
      <c r="AA756" s="90"/>
      <c r="AB756" s="100"/>
      <c r="AC756" s="90"/>
      <c r="AD756" s="100"/>
      <c r="AE756" s="100"/>
      <c r="AF756" s="91"/>
      <c r="AG756" s="91"/>
      <c r="AH756" s="101"/>
      <c r="AI756" s="45"/>
      <c r="AJ756" s="45"/>
      <c r="AK756" s="45"/>
      <c r="AL756" s="45"/>
      <c r="AM756" s="45"/>
      <c r="AN756" s="83"/>
      <c r="AO756" s="160"/>
      <c r="AP756" s="160"/>
      <c r="AQ756" s="94"/>
      <c r="AR756" s="45"/>
      <c r="AS756" s="102"/>
      <c r="AT756" s="102"/>
      <c r="AU756" s="95"/>
      <c r="AV756" s="95"/>
      <c r="AW756" s="159"/>
      <c r="AX756" s="159"/>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c r="BX756" s="156"/>
      <c r="BY756" s="156"/>
      <c r="BZ756" s="156"/>
      <c r="CA756" s="156"/>
      <c r="CB756" s="156"/>
      <c r="CC756" s="156"/>
      <c r="CD756" s="156"/>
      <c r="CE756" s="156"/>
    </row>
    <row r="757" spans="1:83" ht="25.5" customHeight="1" x14ac:dyDescent="0.25">
      <c r="A757" s="45"/>
      <c r="B757" s="45"/>
      <c r="C757" s="45"/>
      <c r="D757" s="47"/>
      <c r="E757" s="158"/>
      <c r="F757" s="45"/>
      <c r="G757" s="130"/>
      <c r="H757" s="130"/>
      <c r="I757" s="83"/>
      <c r="J757" s="45"/>
      <c r="K757" s="130"/>
      <c r="L757" s="95"/>
      <c r="M757" s="95"/>
      <c r="N757" s="95"/>
      <c r="O757" s="103"/>
      <c r="P757" s="104"/>
      <c r="Q757" s="83"/>
      <c r="R757" s="83"/>
      <c r="S757" s="83"/>
      <c r="T757" s="83"/>
      <c r="U757" s="83"/>
      <c r="V757" s="103"/>
      <c r="W757" s="103"/>
      <c r="X757" s="103"/>
      <c r="Y757" s="102"/>
      <c r="Z757" s="102"/>
      <c r="AA757" s="90"/>
      <c r="AB757" s="100"/>
      <c r="AC757" s="90"/>
      <c r="AD757" s="100"/>
      <c r="AE757" s="100"/>
      <c r="AF757" s="91"/>
      <c r="AG757" s="91"/>
      <c r="AH757" s="101"/>
      <c r="AI757" s="45"/>
      <c r="AJ757" s="45"/>
      <c r="AK757" s="45"/>
      <c r="AL757" s="45"/>
      <c r="AM757" s="45"/>
      <c r="AN757" s="83"/>
      <c r="AO757" s="160"/>
      <c r="AP757" s="160"/>
      <c r="AQ757" s="94"/>
      <c r="AR757" s="45"/>
      <c r="AS757" s="102"/>
      <c r="AT757" s="102"/>
      <c r="AU757" s="95"/>
      <c r="AV757" s="95"/>
      <c r="AW757" s="159"/>
      <c r="AX757" s="159"/>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c r="BX757" s="156"/>
      <c r="BY757" s="156"/>
      <c r="BZ757" s="156"/>
      <c r="CA757" s="156"/>
      <c r="CB757" s="156"/>
      <c r="CC757" s="156"/>
      <c r="CD757" s="156"/>
      <c r="CE757" s="156"/>
    </row>
    <row r="758" spans="1:83" ht="25.5" customHeight="1" x14ac:dyDescent="0.25">
      <c r="A758" s="45"/>
      <c r="B758" s="45"/>
      <c r="C758" s="45"/>
      <c r="D758" s="47"/>
      <c r="E758" s="158"/>
      <c r="F758" s="45"/>
      <c r="G758" s="130"/>
      <c r="H758" s="130"/>
      <c r="I758" s="83"/>
      <c r="J758" s="45"/>
      <c r="K758" s="130"/>
      <c r="L758" s="95"/>
      <c r="M758" s="95"/>
      <c r="N758" s="95"/>
      <c r="O758" s="103"/>
      <c r="P758" s="104"/>
      <c r="Q758" s="83"/>
      <c r="R758" s="83"/>
      <c r="S758" s="83"/>
      <c r="T758" s="83"/>
      <c r="U758" s="83"/>
      <c r="V758" s="103"/>
      <c r="W758" s="103"/>
      <c r="X758" s="103"/>
      <c r="Y758" s="102"/>
      <c r="Z758" s="102"/>
      <c r="AA758" s="90"/>
      <c r="AB758" s="100"/>
      <c r="AC758" s="90"/>
      <c r="AD758" s="100"/>
      <c r="AE758" s="100"/>
      <c r="AF758" s="91"/>
      <c r="AG758" s="91"/>
      <c r="AH758" s="101"/>
      <c r="AI758" s="45"/>
      <c r="AJ758" s="45"/>
      <c r="AK758" s="45"/>
      <c r="AL758" s="45"/>
      <c r="AM758" s="45"/>
      <c r="AN758" s="83"/>
      <c r="AO758" s="160"/>
      <c r="AP758" s="160"/>
      <c r="AQ758" s="94"/>
      <c r="AR758" s="45"/>
      <c r="AS758" s="102"/>
      <c r="AT758" s="102"/>
      <c r="AU758" s="95"/>
      <c r="AV758" s="95"/>
      <c r="AW758" s="159"/>
      <c r="AX758" s="159"/>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c r="BX758" s="156"/>
      <c r="BY758" s="156"/>
      <c r="BZ758" s="156"/>
      <c r="CA758" s="156"/>
      <c r="CB758" s="156"/>
      <c r="CC758" s="156"/>
      <c r="CD758" s="156"/>
      <c r="CE758" s="156"/>
    </row>
    <row r="759" spans="1:83" ht="25.5" customHeight="1" x14ac:dyDescent="0.25">
      <c r="A759" s="45"/>
      <c r="B759" s="45"/>
      <c r="C759" s="45"/>
      <c r="D759" s="47"/>
      <c r="E759" s="158"/>
      <c r="F759" s="45"/>
      <c r="G759" s="130"/>
      <c r="H759" s="130"/>
      <c r="I759" s="83"/>
      <c r="J759" s="45"/>
      <c r="K759" s="130"/>
      <c r="L759" s="95"/>
      <c r="M759" s="95"/>
      <c r="N759" s="95"/>
      <c r="O759" s="103"/>
      <c r="P759" s="104"/>
      <c r="Q759" s="83"/>
      <c r="R759" s="83"/>
      <c r="S759" s="83"/>
      <c r="T759" s="83"/>
      <c r="U759" s="83"/>
      <c r="V759" s="103"/>
      <c r="W759" s="103"/>
      <c r="X759" s="103"/>
      <c r="Y759" s="102"/>
      <c r="Z759" s="102"/>
      <c r="AA759" s="90"/>
      <c r="AB759" s="100"/>
      <c r="AC759" s="90"/>
      <c r="AD759" s="100"/>
      <c r="AE759" s="100"/>
      <c r="AF759" s="91"/>
      <c r="AG759" s="91"/>
      <c r="AH759" s="101"/>
      <c r="AI759" s="45"/>
      <c r="AJ759" s="45"/>
      <c r="AK759" s="45"/>
      <c r="AL759" s="45"/>
      <c r="AM759" s="45"/>
      <c r="AN759" s="83"/>
      <c r="AO759" s="160"/>
      <c r="AP759" s="160"/>
      <c r="AQ759" s="94"/>
      <c r="AR759" s="45"/>
      <c r="AS759" s="102"/>
      <c r="AT759" s="102"/>
      <c r="AU759" s="95"/>
      <c r="AV759" s="95"/>
      <c r="AW759" s="159"/>
      <c r="AX759" s="159"/>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c r="BX759" s="156"/>
      <c r="BY759" s="156"/>
      <c r="BZ759" s="156"/>
      <c r="CA759" s="156"/>
      <c r="CB759" s="156"/>
      <c r="CC759" s="156"/>
      <c r="CD759" s="156"/>
      <c r="CE759" s="156"/>
    </row>
    <row r="760" spans="1:83" ht="25.5" customHeight="1" x14ac:dyDescent="0.25">
      <c r="A760" s="45"/>
      <c r="B760" s="45"/>
      <c r="C760" s="45"/>
      <c r="D760" s="47"/>
      <c r="E760" s="158"/>
      <c r="F760" s="45"/>
      <c r="G760" s="130"/>
      <c r="H760" s="130"/>
      <c r="I760" s="83"/>
      <c r="J760" s="45"/>
      <c r="K760" s="130"/>
      <c r="L760" s="95"/>
      <c r="M760" s="95"/>
      <c r="N760" s="95"/>
      <c r="O760" s="103"/>
      <c r="P760" s="104"/>
      <c r="Q760" s="83"/>
      <c r="R760" s="83"/>
      <c r="S760" s="83"/>
      <c r="T760" s="83"/>
      <c r="U760" s="83"/>
      <c r="V760" s="103"/>
      <c r="W760" s="103"/>
      <c r="X760" s="103"/>
      <c r="Y760" s="102"/>
      <c r="Z760" s="102"/>
      <c r="AA760" s="90"/>
      <c r="AB760" s="100"/>
      <c r="AC760" s="90"/>
      <c r="AD760" s="100"/>
      <c r="AE760" s="100"/>
      <c r="AF760" s="91"/>
      <c r="AG760" s="91"/>
      <c r="AH760" s="101"/>
      <c r="AI760" s="45"/>
      <c r="AJ760" s="45"/>
      <c r="AK760" s="45"/>
      <c r="AL760" s="45"/>
      <c r="AM760" s="45"/>
      <c r="AN760" s="83"/>
      <c r="AO760" s="160"/>
      <c r="AP760" s="160"/>
      <c r="AQ760" s="94"/>
      <c r="AR760" s="45"/>
      <c r="AS760" s="102"/>
      <c r="AT760" s="102"/>
      <c r="AU760" s="95"/>
      <c r="AV760" s="95"/>
      <c r="AW760" s="159"/>
      <c r="AX760" s="159"/>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c r="BZ760" s="156"/>
      <c r="CA760" s="156"/>
      <c r="CB760" s="156"/>
      <c r="CC760" s="156"/>
      <c r="CD760" s="156"/>
      <c r="CE760" s="156"/>
    </row>
    <row r="761" spans="1:83" ht="25.5" customHeight="1" x14ac:dyDescent="0.25">
      <c r="A761" s="45"/>
      <c r="B761" s="45"/>
      <c r="C761" s="45"/>
      <c r="D761" s="47"/>
      <c r="E761" s="158"/>
      <c r="F761" s="45"/>
      <c r="G761" s="130"/>
      <c r="H761" s="130"/>
      <c r="I761" s="83"/>
      <c r="J761" s="45"/>
      <c r="K761" s="130"/>
      <c r="L761" s="95"/>
      <c r="M761" s="95"/>
      <c r="N761" s="95"/>
      <c r="O761" s="103"/>
      <c r="P761" s="104"/>
      <c r="Q761" s="83"/>
      <c r="R761" s="83"/>
      <c r="S761" s="83"/>
      <c r="T761" s="83"/>
      <c r="U761" s="83"/>
      <c r="V761" s="103"/>
      <c r="W761" s="103"/>
      <c r="X761" s="103"/>
      <c r="Y761" s="102"/>
      <c r="Z761" s="102"/>
      <c r="AA761" s="90"/>
      <c r="AB761" s="100"/>
      <c r="AC761" s="90"/>
      <c r="AD761" s="100"/>
      <c r="AE761" s="100"/>
      <c r="AF761" s="91"/>
      <c r="AG761" s="91"/>
      <c r="AH761" s="101"/>
      <c r="AI761" s="45"/>
      <c r="AJ761" s="45"/>
      <c r="AK761" s="45"/>
      <c r="AL761" s="45"/>
      <c r="AM761" s="45"/>
      <c r="AN761" s="83"/>
      <c r="AO761" s="160"/>
      <c r="AP761" s="160"/>
      <c r="AQ761" s="94"/>
      <c r="AR761" s="45"/>
      <c r="AS761" s="102"/>
      <c r="AT761" s="102"/>
      <c r="AU761" s="95"/>
      <c r="AV761" s="95"/>
      <c r="AW761" s="159"/>
      <c r="AX761" s="159"/>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c r="BZ761" s="156"/>
      <c r="CA761" s="156"/>
      <c r="CB761" s="156"/>
      <c r="CC761" s="156"/>
      <c r="CD761" s="156"/>
      <c r="CE761" s="156"/>
    </row>
    <row r="762" spans="1:83" ht="25.5" customHeight="1" x14ac:dyDescent="0.25">
      <c r="A762" s="45"/>
      <c r="B762" s="45"/>
      <c r="C762" s="45"/>
      <c r="D762" s="47"/>
      <c r="E762" s="158"/>
      <c r="F762" s="45"/>
      <c r="G762" s="130"/>
      <c r="H762" s="130"/>
      <c r="I762" s="83"/>
      <c r="J762" s="45"/>
      <c r="K762" s="130"/>
      <c r="L762" s="95"/>
      <c r="M762" s="95"/>
      <c r="N762" s="95"/>
      <c r="O762" s="103"/>
      <c r="P762" s="104"/>
      <c r="Q762" s="83"/>
      <c r="R762" s="83"/>
      <c r="S762" s="83"/>
      <c r="T762" s="83"/>
      <c r="U762" s="83"/>
      <c r="V762" s="103"/>
      <c r="W762" s="103"/>
      <c r="X762" s="103"/>
      <c r="Y762" s="102"/>
      <c r="Z762" s="102"/>
      <c r="AA762" s="90"/>
      <c r="AB762" s="100"/>
      <c r="AC762" s="90"/>
      <c r="AD762" s="100"/>
      <c r="AE762" s="100"/>
      <c r="AF762" s="91"/>
      <c r="AG762" s="91"/>
      <c r="AH762" s="101"/>
      <c r="AI762" s="45"/>
      <c r="AJ762" s="45"/>
      <c r="AK762" s="45"/>
      <c r="AL762" s="45"/>
      <c r="AM762" s="45"/>
      <c r="AN762" s="83"/>
      <c r="AO762" s="160"/>
      <c r="AP762" s="160"/>
      <c r="AQ762" s="94"/>
      <c r="AR762" s="45"/>
      <c r="AS762" s="102"/>
      <c r="AT762" s="102"/>
      <c r="AU762" s="95"/>
      <c r="AV762" s="95"/>
      <c r="AW762" s="159"/>
      <c r="AX762" s="159"/>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c r="BZ762" s="156"/>
      <c r="CA762" s="156"/>
      <c r="CB762" s="156"/>
      <c r="CC762" s="156"/>
      <c r="CD762" s="156"/>
      <c r="CE762" s="156"/>
    </row>
    <row r="763" spans="1:83" ht="25.5" customHeight="1" x14ac:dyDescent="0.25">
      <c r="A763" s="45"/>
      <c r="B763" s="45"/>
      <c r="C763" s="45"/>
      <c r="D763" s="47"/>
      <c r="E763" s="158"/>
      <c r="F763" s="45"/>
      <c r="G763" s="130"/>
      <c r="H763" s="130"/>
      <c r="I763" s="83"/>
      <c r="J763" s="45"/>
      <c r="K763" s="130"/>
      <c r="L763" s="95"/>
      <c r="M763" s="95"/>
      <c r="N763" s="95"/>
      <c r="O763" s="103"/>
      <c r="P763" s="104"/>
      <c r="Q763" s="83"/>
      <c r="R763" s="83"/>
      <c r="S763" s="83"/>
      <c r="T763" s="83"/>
      <c r="U763" s="83"/>
      <c r="V763" s="103"/>
      <c r="W763" s="103"/>
      <c r="X763" s="103"/>
      <c r="Y763" s="102"/>
      <c r="Z763" s="102"/>
      <c r="AA763" s="90"/>
      <c r="AB763" s="100"/>
      <c r="AC763" s="90"/>
      <c r="AD763" s="100"/>
      <c r="AE763" s="100"/>
      <c r="AF763" s="91"/>
      <c r="AG763" s="91"/>
      <c r="AH763" s="101"/>
      <c r="AI763" s="45"/>
      <c r="AJ763" s="45"/>
      <c r="AK763" s="45"/>
      <c r="AL763" s="45"/>
      <c r="AM763" s="45"/>
      <c r="AN763" s="83"/>
      <c r="AO763" s="160"/>
      <c r="AP763" s="160"/>
      <c r="AQ763" s="94"/>
      <c r="AR763" s="45"/>
      <c r="AS763" s="102"/>
      <c r="AT763" s="102"/>
      <c r="AU763" s="95"/>
      <c r="AV763" s="95"/>
      <c r="AW763" s="159"/>
      <c r="AX763" s="159"/>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c r="BX763" s="156"/>
      <c r="BY763" s="156"/>
      <c r="BZ763" s="156"/>
      <c r="CA763" s="156"/>
      <c r="CB763" s="156"/>
      <c r="CC763" s="156"/>
      <c r="CD763" s="156"/>
      <c r="CE763" s="156"/>
    </row>
    <row r="764" spans="1:83" ht="25.5" customHeight="1" x14ac:dyDescent="0.25">
      <c r="A764" s="45"/>
      <c r="B764" s="45"/>
      <c r="C764" s="45"/>
      <c r="D764" s="47"/>
      <c r="E764" s="158"/>
      <c r="F764" s="45"/>
      <c r="G764" s="130"/>
      <c r="H764" s="130"/>
      <c r="I764" s="83"/>
      <c r="J764" s="45"/>
      <c r="K764" s="130"/>
      <c r="L764" s="95"/>
      <c r="M764" s="95"/>
      <c r="N764" s="95"/>
      <c r="O764" s="103"/>
      <c r="P764" s="104"/>
      <c r="Q764" s="83"/>
      <c r="R764" s="83"/>
      <c r="S764" s="83"/>
      <c r="T764" s="83"/>
      <c r="U764" s="83"/>
      <c r="V764" s="103"/>
      <c r="W764" s="103"/>
      <c r="X764" s="103"/>
      <c r="Y764" s="102"/>
      <c r="Z764" s="102"/>
      <c r="AA764" s="90"/>
      <c r="AB764" s="100"/>
      <c r="AC764" s="90"/>
      <c r="AD764" s="100"/>
      <c r="AE764" s="100"/>
      <c r="AF764" s="91"/>
      <c r="AG764" s="91"/>
      <c r="AH764" s="101"/>
      <c r="AI764" s="45"/>
      <c r="AJ764" s="45"/>
      <c r="AK764" s="45"/>
      <c r="AL764" s="45"/>
      <c r="AM764" s="45"/>
      <c r="AN764" s="83"/>
      <c r="AO764" s="160"/>
      <c r="AP764" s="160"/>
      <c r="AQ764" s="94"/>
      <c r="AR764" s="45"/>
      <c r="AS764" s="102"/>
      <c r="AT764" s="102"/>
      <c r="AU764" s="95"/>
      <c r="AV764" s="95"/>
      <c r="AW764" s="159"/>
      <c r="AX764" s="159"/>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c r="BZ764" s="156"/>
      <c r="CA764" s="156"/>
      <c r="CB764" s="156"/>
      <c r="CC764" s="156"/>
      <c r="CD764" s="156"/>
      <c r="CE764" s="156"/>
    </row>
    <row r="765" spans="1:83" ht="25.5" customHeight="1" x14ac:dyDescent="0.25">
      <c r="A765" s="45"/>
      <c r="B765" s="45"/>
      <c r="C765" s="45"/>
      <c r="D765" s="47"/>
      <c r="E765" s="158"/>
      <c r="F765" s="45"/>
      <c r="G765" s="130"/>
      <c r="H765" s="130"/>
      <c r="I765" s="83"/>
      <c r="J765" s="45"/>
      <c r="K765" s="130"/>
      <c r="L765" s="95"/>
      <c r="M765" s="95"/>
      <c r="N765" s="95"/>
      <c r="O765" s="103"/>
      <c r="P765" s="104"/>
      <c r="Q765" s="83"/>
      <c r="R765" s="83"/>
      <c r="S765" s="83"/>
      <c r="T765" s="83"/>
      <c r="U765" s="83"/>
      <c r="V765" s="103"/>
      <c r="W765" s="103"/>
      <c r="X765" s="103"/>
      <c r="Y765" s="102"/>
      <c r="Z765" s="102"/>
      <c r="AA765" s="90"/>
      <c r="AB765" s="100"/>
      <c r="AC765" s="90"/>
      <c r="AD765" s="100"/>
      <c r="AE765" s="100"/>
      <c r="AF765" s="91"/>
      <c r="AG765" s="91"/>
      <c r="AH765" s="101"/>
      <c r="AI765" s="45"/>
      <c r="AJ765" s="45"/>
      <c r="AK765" s="45"/>
      <c r="AL765" s="45"/>
      <c r="AM765" s="45"/>
      <c r="AN765" s="83"/>
      <c r="AO765" s="160"/>
      <c r="AP765" s="160"/>
      <c r="AQ765" s="94"/>
      <c r="AR765" s="45"/>
      <c r="AS765" s="102"/>
      <c r="AT765" s="102"/>
      <c r="AU765" s="95"/>
      <c r="AV765" s="95"/>
      <c r="AW765" s="159"/>
      <c r="AX765" s="159"/>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c r="BX765" s="156"/>
      <c r="BY765" s="156"/>
      <c r="BZ765" s="156"/>
      <c r="CA765" s="156"/>
      <c r="CB765" s="156"/>
      <c r="CC765" s="156"/>
      <c r="CD765" s="156"/>
      <c r="CE765" s="156"/>
    </row>
    <row r="766" spans="1:83" ht="25.5" customHeight="1" x14ac:dyDescent="0.25">
      <c r="A766" s="45"/>
      <c r="B766" s="45"/>
      <c r="C766" s="45"/>
      <c r="D766" s="47"/>
      <c r="E766" s="158"/>
      <c r="F766" s="45"/>
      <c r="G766" s="130"/>
      <c r="H766" s="130"/>
      <c r="I766" s="83"/>
      <c r="J766" s="45"/>
      <c r="K766" s="130"/>
      <c r="L766" s="95"/>
      <c r="M766" s="95"/>
      <c r="N766" s="95"/>
      <c r="O766" s="103"/>
      <c r="P766" s="104"/>
      <c r="Q766" s="83"/>
      <c r="R766" s="83"/>
      <c r="S766" s="83"/>
      <c r="T766" s="83"/>
      <c r="U766" s="83"/>
      <c r="V766" s="103"/>
      <c r="W766" s="103"/>
      <c r="X766" s="103"/>
      <c r="Y766" s="102"/>
      <c r="Z766" s="102"/>
      <c r="AA766" s="90"/>
      <c r="AB766" s="100"/>
      <c r="AC766" s="90"/>
      <c r="AD766" s="100"/>
      <c r="AE766" s="100"/>
      <c r="AF766" s="91"/>
      <c r="AG766" s="91"/>
      <c r="AH766" s="101"/>
      <c r="AI766" s="45"/>
      <c r="AJ766" s="45"/>
      <c r="AK766" s="45"/>
      <c r="AL766" s="45"/>
      <c r="AM766" s="45"/>
      <c r="AN766" s="83"/>
      <c r="AO766" s="160"/>
      <c r="AP766" s="160"/>
      <c r="AQ766" s="94"/>
      <c r="AR766" s="45"/>
      <c r="AS766" s="102"/>
      <c r="AT766" s="102"/>
      <c r="AU766" s="95"/>
      <c r="AV766" s="95"/>
      <c r="AW766" s="159"/>
      <c r="AX766" s="159"/>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c r="BX766" s="156"/>
      <c r="BY766" s="156"/>
      <c r="BZ766" s="156"/>
      <c r="CA766" s="156"/>
      <c r="CB766" s="156"/>
      <c r="CC766" s="156"/>
      <c r="CD766" s="156"/>
      <c r="CE766" s="156"/>
    </row>
    <row r="767" spans="1:83" ht="25.5" customHeight="1" x14ac:dyDescent="0.25">
      <c r="A767" s="45"/>
      <c r="B767" s="45"/>
      <c r="C767" s="45"/>
      <c r="D767" s="47"/>
      <c r="E767" s="158"/>
      <c r="F767" s="45"/>
      <c r="G767" s="130"/>
      <c r="H767" s="130"/>
      <c r="I767" s="83"/>
      <c r="J767" s="45"/>
      <c r="K767" s="130"/>
      <c r="L767" s="95"/>
      <c r="M767" s="95"/>
      <c r="N767" s="95"/>
      <c r="O767" s="103"/>
      <c r="P767" s="104"/>
      <c r="Q767" s="83"/>
      <c r="R767" s="83"/>
      <c r="S767" s="83"/>
      <c r="T767" s="83"/>
      <c r="U767" s="83"/>
      <c r="V767" s="103"/>
      <c r="W767" s="103"/>
      <c r="X767" s="103"/>
      <c r="Y767" s="102"/>
      <c r="Z767" s="102"/>
      <c r="AA767" s="90"/>
      <c r="AB767" s="100"/>
      <c r="AC767" s="90"/>
      <c r="AD767" s="100"/>
      <c r="AE767" s="100"/>
      <c r="AF767" s="91"/>
      <c r="AG767" s="91"/>
      <c r="AH767" s="101"/>
      <c r="AI767" s="45"/>
      <c r="AJ767" s="45"/>
      <c r="AK767" s="45"/>
      <c r="AL767" s="45"/>
      <c r="AM767" s="45"/>
      <c r="AN767" s="83"/>
      <c r="AO767" s="160"/>
      <c r="AP767" s="160"/>
      <c r="AQ767" s="94"/>
      <c r="AR767" s="45"/>
      <c r="AS767" s="102"/>
      <c r="AT767" s="102"/>
      <c r="AU767" s="95"/>
      <c r="AV767" s="95"/>
      <c r="AW767" s="159"/>
      <c r="AX767" s="159"/>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c r="BX767" s="156"/>
      <c r="BY767" s="156"/>
      <c r="BZ767" s="156"/>
      <c r="CA767" s="156"/>
      <c r="CB767" s="156"/>
      <c r="CC767" s="156"/>
      <c r="CD767" s="156"/>
      <c r="CE767" s="156"/>
    </row>
    <row r="768" spans="1:83" ht="25.5" customHeight="1" x14ac:dyDescent="0.25">
      <c r="A768" s="45"/>
      <c r="B768" s="45"/>
      <c r="C768" s="45"/>
      <c r="D768" s="47"/>
      <c r="E768" s="158"/>
      <c r="F768" s="45"/>
      <c r="G768" s="130"/>
      <c r="H768" s="130"/>
      <c r="I768" s="83"/>
      <c r="J768" s="45"/>
      <c r="K768" s="130"/>
      <c r="L768" s="95"/>
      <c r="M768" s="95"/>
      <c r="N768" s="95"/>
      <c r="O768" s="103"/>
      <c r="P768" s="104"/>
      <c r="Q768" s="83"/>
      <c r="R768" s="83"/>
      <c r="S768" s="83"/>
      <c r="T768" s="83"/>
      <c r="U768" s="83"/>
      <c r="V768" s="103"/>
      <c r="W768" s="103"/>
      <c r="X768" s="103"/>
      <c r="Y768" s="102"/>
      <c r="Z768" s="102"/>
      <c r="AA768" s="90"/>
      <c r="AB768" s="100"/>
      <c r="AC768" s="90"/>
      <c r="AD768" s="100"/>
      <c r="AE768" s="100"/>
      <c r="AF768" s="91"/>
      <c r="AG768" s="91"/>
      <c r="AH768" s="101"/>
      <c r="AI768" s="45"/>
      <c r="AJ768" s="45"/>
      <c r="AK768" s="45"/>
      <c r="AL768" s="45"/>
      <c r="AM768" s="45"/>
      <c r="AN768" s="83"/>
      <c r="AO768" s="160"/>
      <c r="AP768" s="160"/>
      <c r="AQ768" s="94"/>
      <c r="AR768" s="45"/>
      <c r="AS768" s="102"/>
      <c r="AT768" s="102"/>
      <c r="AU768" s="95"/>
      <c r="AV768" s="95"/>
      <c r="AW768" s="159"/>
      <c r="AX768" s="159"/>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c r="BX768" s="156"/>
      <c r="BY768" s="156"/>
      <c r="BZ768" s="156"/>
      <c r="CA768" s="156"/>
      <c r="CB768" s="156"/>
      <c r="CC768" s="156"/>
      <c r="CD768" s="156"/>
      <c r="CE768" s="156"/>
    </row>
    <row r="769" spans="1:83" ht="25.5" customHeight="1" x14ac:dyDescent="0.25">
      <c r="A769" s="45"/>
      <c r="B769" s="45"/>
      <c r="C769" s="45"/>
      <c r="D769" s="47"/>
      <c r="E769" s="158"/>
      <c r="F769" s="45"/>
      <c r="G769" s="130"/>
      <c r="H769" s="130"/>
      <c r="I769" s="83"/>
      <c r="J769" s="45"/>
      <c r="K769" s="130"/>
      <c r="L769" s="95"/>
      <c r="M769" s="95"/>
      <c r="N769" s="95"/>
      <c r="O769" s="103"/>
      <c r="P769" s="104"/>
      <c r="Q769" s="83"/>
      <c r="R769" s="83"/>
      <c r="S769" s="83"/>
      <c r="T769" s="83"/>
      <c r="U769" s="83"/>
      <c r="V769" s="103"/>
      <c r="W769" s="103"/>
      <c r="X769" s="103"/>
      <c r="Y769" s="102"/>
      <c r="Z769" s="102"/>
      <c r="AA769" s="90"/>
      <c r="AB769" s="100"/>
      <c r="AC769" s="90"/>
      <c r="AD769" s="100"/>
      <c r="AE769" s="100"/>
      <c r="AF769" s="91"/>
      <c r="AG769" s="91"/>
      <c r="AH769" s="101"/>
      <c r="AI769" s="45"/>
      <c r="AJ769" s="45"/>
      <c r="AK769" s="45"/>
      <c r="AL769" s="45"/>
      <c r="AM769" s="45"/>
      <c r="AN769" s="83"/>
      <c r="AO769" s="160"/>
      <c r="AP769" s="160"/>
      <c r="AQ769" s="94"/>
      <c r="AR769" s="45"/>
      <c r="AS769" s="102"/>
      <c r="AT769" s="102"/>
      <c r="AU769" s="95"/>
      <c r="AV769" s="95"/>
      <c r="AW769" s="159"/>
      <c r="AX769" s="159"/>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c r="BX769" s="156"/>
      <c r="BY769" s="156"/>
      <c r="BZ769" s="156"/>
      <c r="CA769" s="156"/>
      <c r="CB769" s="156"/>
      <c r="CC769" s="156"/>
      <c r="CD769" s="156"/>
      <c r="CE769" s="156"/>
    </row>
    <row r="770" spans="1:83" ht="25.5" customHeight="1" x14ac:dyDescent="0.25">
      <c r="A770" s="45"/>
      <c r="B770" s="45"/>
      <c r="C770" s="45"/>
      <c r="D770" s="47"/>
      <c r="E770" s="158"/>
      <c r="F770" s="45"/>
      <c r="G770" s="130"/>
      <c r="H770" s="130"/>
      <c r="I770" s="83"/>
      <c r="J770" s="45"/>
      <c r="K770" s="130"/>
      <c r="L770" s="95"/>
      <c r="M770" s="95"/>
      <c r="N770" s="95"/>
      <c r="O770" s="103"/>
      <c r="P770" s="104"/>
      <c r="Q770" s="83"/>
      <c r="R770" s="83"/>
      <c r="S770" s="83"/>
      <c r="T770" s="83"/>
      <c r="U770" s="83"/>
      <c r="V770" s="103"/>
      <c r="W770" s="103"/>
      <c r="X770" s="103"/>
      <c r="Y770" s="102"/>
      <c r="Z770" s="102"/>
      <c r="AA770" s="90"/>
      <c r="AB770" s="100"/>
      <c r="AC770" s="90"/>
      <c r="AD770" s="100"/>
      <c r="AE770" s="100"/>
      <c r="AF770" s="91"/>
      <c r="AG770" s="91"/>
      <c r="AH770" s="101"/>
      <c r="AI770" s="45"/>
      <c r="AJ770" s="45"/>
      <c r="AK770" s="45"/>
      <c r="AL770" s="45"/>
      <c r="AM770" s="45"/>
      <c r="AN770" s="83"/>
      <c r="AO770" s="160"/>
      <c r="AP770" s="160"/>
      <c r="AQ770" s="94"/>
      <c r="AR770" s="45"/>
      <c r="AS770" s="102"/>
      <c r="AT770" s="102"/>
      <c r="AU770" s="95"/>
      <c r="AV770" s="95"/>
      <c r="AW770" s="159"/>
      <c r="AX770" s="159"/>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c r="BX770" s="156"/>
      <c r="BY770" s="156"/>
      <c r="BZ770" s="156"/>
      <c r="CA770" s="156"/>
      <c r="CB770" s="156"/>
      <c r="CC770" s="156"/>
      <c r="CD770" s="156"/>
      <c r="CE770" s="156"/>
    </row>
    <row r="771" spans="1:83" ht="25.5" customHeight="1" x14ac:dyDescent="0.25">
      <c r="A771" s="45"/>
      <c r="B771" s="45"/>
      <c r="C771" s="45"/>
      <c r="D771" s="47"/>
      <c r="E771" s="158"/>
      <c r="F771" s="45"/>
      <c r="G771" s="130"/>
      <c r="H771" s="130"/>
      <c r="I771" s="83"/>
      <c r="J771" s="45"/>
      <c r="K771" s="130"/>
      <c r="L771" s="95"/>
      <c r="M771" s="95"/>
      <c r="N771" s="95"/>
      <c r="O771" s="103"/>
      <c r="P771" s="104"/>
      <c r="Q771" s="83"/>
      <c r="R771" s="83"/>
      <c r="S771" s="83"/>
      <c r="T771" s="83"/>
      <c r="U771" s="83"/>
      <c r="V771" s="103"/>
      <c r="W771" s="103"/>
      <c r="X771" s="103"/>
      <c r="Y771" s="102"/>
      <c r="Z771" s="102"/>
      <c r="AA771" s="90"/>
      <c r="AB771" s="100"/>
      <c r="AC771" s="90"/>
      <c r="AD771" s="100"/>
      <c r="AE771" s="100"/>
      <c r="AF771" s="91"/>
      <c r="AG771" s="91"/>
      <c r="AH771" s="101"/>
      <c r="AI771" s="45"/>
      <c r="AJ771" s="45"/>
      <c r="AK771" s="45"/>
      <c r="AL771" s="45"/>
      <c r="AM771" s="45"/>
      <c r="AN771" s="83"/>
      <c r="AO771" s="160"/>
      <c r="AP771" s="160"/>
      <c r="AQ771" s="94"/>
      <c r="AR771" s="45"/>
      <c r="AS771" s="102"/>
      <c r="AT771" s="102"/>
      <c r="AU771" s="95"/>
      <c r="AV771" s="95"/>
      <c r="AW771" s="159"/>
      <c r="AX771" s="159"/>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c r="BX771" s="156"/>
      <c r="BY771" s="156"/>
      <c r="BZ771" s="156"/>
      <c r="CA771" s="156"/>
      <c r="CB771" s="156"/>
      <c r="CC771" s="156"/>
      <c r="CD771" s="156"/>
      <c r="CE771" s="156"/>
    </row>
    <row r="772" spans="1:83" ht="25.5" customHeight="1" x14ac:dyDescent="0.25">
      <c r="A772" s="45"/>
      <c r="B772" s="45"/>
      <c r="C772" s="45"/>
      <c r="D772" s="47"/>
      <c r="E772" s="158"/>
      <c r="F772" s="45"/>
      <c r="G772" s="130"/>
      <c r="H772" s="130"/>
      <c r="I772" s="83"/>
      <c r="J772" s="45"/>
      <c r="K772" s="130"/>
      <c r="L772" s="95"/>
      <c r="M772" s="95"/>
      <c r="N772" s="95"/>
      <c r="O772" s="103"/>
      <c r="P772" s="104"/>
      <c r="Q772" s="83"/>
      <c r="R772" s="83"/>
      <c r="S772" s="83"/>
      <c r="T772" s="83"/>
      <c r="U772" s="83"/>
      <c r="V772" s="103"/>
      <c r="W772" s="103"/>
      <c r="X772" s="103"/>
      <c r="Y772" s="102"/>
      <c r="Z772" s="102"/>
      <c r="AA772" s="90"/>
      <c r="AB772" s="100"/>
      <c r="AC772" s="90"/>
      <c r="AD772" s="100"/>
      <c r="AE772" s="100"/>
      <c r="AF772" s="91"/>
      <c r="AG772" s="91"/>
      <c r="AH772" s="101"/>
      <c r="AI772" s="45"/>
      <c r="AJ772" s="45"/>
      <c r="AK772" s="45"/>
      <c r="AL772" s="45"/>
      <c r="AM772" s="45"/>
      <c r="AN772" s="83"/>
      <c r="AO772" s="160"/>
      <c r="AP772" s="160"/>
      <c r="AQ772" s="94"/>
      <c r="AR772" s="45"/>
      <c r="AS772" s="102"/>
      <c r="AT772" s="102"/>
      <c r="AU772" s="95"/>
      <c r="AV772" s="95"/>
      <c r="AW772" s="159"/>
      <c r="AX772" s="159"/>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c r="BX772" s="156"/>
      <c r="BY772" s="156"/>
      <c r="BZ772" s="156"/>
      <c r="CA772" s="156"/>
      <c r="CB772" s="156"/>
      <c r="CC772" s="156"/>
      <c r="CD772" s="156"/>
      <c r="CE772" s="156"/>
    </row>
    <row r="773" spans="1:83" ht="25.5" customHeight="1" x14ac:dyDescent="0.25">
      <c r="A773" s="45"/>
      <c r="B773" s="45"/>
      <c r="C773" s="45"/>
      <c r="D773" s="47"/>
      <c r="E773" s="158"/>
      <c r="F773" s="45"/>
      <c r="G773" s="130"/>
      <c r="H773" s="130"/>
      <c r="I773" s="83"/>
      <c r="J773" s="45"/>
      <c r="K773" s="130"/>
      <c r="L773" s="95"/>
      <c r="M773" s="95"/>
      <c r="N773" s="95"/>
      <c r="O773" s="103"/>
      <c r="P773" s="104"/>
      <c r="Q773" s="83"/>
      <c r="R773" s="83"/>
      <c r="S773" s="83"/>
      <c r="T773" s="83"/>
      <c r="U773" s="83"/>
      <c r="V773" s="103"/>
      <c r="W773" s="103"/>
      <c r="X773" s="103"/>
      <c r="Y773" s="102"/>
      <c r="Z773" s="102"/>
      <c r="AA773" s="90"/>
      <c r="AB773" s="100"/>
      <c r="AC773" s="90"/>
      <c r="AD773" s="100"/>
      <c r="AE773" s="100"/>
      <c r="AF773" s="91"/>
      <c r="AG773" s="91"/>
      <c r="AH773" s="101"/>
      <c r="AI773" s="45"/>
      <c r="AJ773" s="45"/>
      <c r="AK773" s="45"/>
      <c r="AL773" s="45"/>
      <c r="AM773" s="45"/>
      <c r="AN773" s="83"/>
      <c r="AO773" s="160"/>
      <c r="AP773" s="160"/>
      <c r="AQ773" s="94"/>
      <c r="AR773" s="45"/>
      <c r="AS773" s="102"/>
      <c r="AT773" s="102"/>
      <c r="AU773" s="95"/>
      <c r="AV773" s="95"/>
      <c r="AW773" s="159"/>
      <c r="AX773" s="159"/>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c r="BX773" s="156"/>
      <c r="BY773" s="156"/>
      <c r="BZ773" s="156"/>
      <c r="CA773" s="156"/>
      <c r="CB773" s="156"/>
      <c r="CC773" s="156"/>
      <c r="CD773" s="156"/>
      <c r="CE773" s="156"/>
    </row>
    <row r="774" spans="1:83" ht="25.5" customHeight="1" x14ac:dyDescent="0.25">
      <c r="A774" s="45"/>
      <c r="B774" s="45"/>
      <c r="C774" s="45"/>
      <c r="D774" s="47"/>
      <c r="E774" s="158"/>
      <c r="F774" s="45"/>
      <c r="G774" s="130"/>
      <c r="H774" s="130"/>
      <c r="I774" s="83"/>
      <c r="J774" s="45"/>
      <c r="K774" s="130"/>
      <c r="L774" s="95"/>
      <c r="M774" s="95"/>
      <c r="N774" s="95"/>
      <c r="O774" s="103"/>
      <c r="P774" s="104"/>
      <c r="Q774" s="83"/>
      <c r="R774" s="83"/>
      <c r="S774" s="83"/>
      <c r="T774" s="83"/>
      <c r="U774" s="83"/>
      <c r="V774" s="103"/>
      <c r="W774" s="103"/>
      <c r="X774" s="103"/>
      <c r="Y774" s="102"/>
      <c r="Z774" s="102"/>
      <c r="AA774" s="90"/>
      <c r="AB774" s="100"/>
      <c r="AC774" s="90"/>
      <c r="AD774" s="100"/>
      <c r="AE774" s="100"/>
      <c r="AF774" s="91"/>
      <c r="AG774" s="91"/>
      <c r="AH774" s="101"/>
      <c r="AI774" s="45"/>
      <c r="AJ774" s="45"/>
      <c r="AK774" s="45"/>
      <c r="AL774" s="45"/>
      <c r="AM774" s="45"/>
      <c r="AN774" s="83"/>
      <c r="AO774" s="160"/>
      <c r="AP774" s="160"/>
      <c r="AQ774" s="94"/>
      <c r="AR774" s="45"/>
      <c r="AS774" s="102"/>
      <c r="AT774" s="102"/>
      <c r="AU774" s="95"/>
      <c r="AV774" s="95"/>
      <c r="AW774" s="159"/>
      <c r="AX774" s="159"/>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c r="BX774" s="156"/>
      <c r="BY774" s="156"/>
      <c r="BZ774" s="156"/>
      <c r="CA774" s="156"/>
      <c r="CB774" s="156"/>
      <c r="CC774" s="156"/>
      <c r="CD774" s="156"/>
      <c r="CE774" s="156"/>
    </row>
    <row r="775" spans="1:83" ht="25.5" customHeight="1" x14ac:dyDescent="0.25">
      <c r="A775" s="45"/>
      <c r="B775" s="45"/>
      <c r="C775" s="45"/>
      <c r="D775" s="47"/>
      <c r="E775" s="158"/>
      <c r="F775" s="45"/>
      <c r="G775" s="130"/>
      <c r="H775" s="130"/>
      <c r="I775" s="83"/>
      <c r="J775" s="45"/>
      <c r="K775" s="130"/>
      <c r="L775" s="95"/>
      <c r="M775" s="95"/>
      <c r="N775" s="95"/>
      <c r="O775" s="103"/>
      <c r="P775" s="104"/>
      <c r="Q775" s="83"/>
      <c r="R775" s="83"/>
      <c r="S775" s="83"/>
      <c r="T775" s="83"/>
      <c r="U775" s="83"/>
      <c r="V775" s="103"/>
      <c r="W775" s="103"/>
      <c r="X775" s="103"/>
      <c r="Y775" s="102"/>
      <c r="Z775" s="102"/>
      <c r="AA775" s="90"/>
      <c r="AB775" s="100"/>
      <c r="AC775" s="90"/>
      <c r="AD775" s="100"/>
      <c r="AE775" s="100"/>
      <c r="AF775" s="91"/>
      <c r="AG775" s="91"/>
      <c r="AH775" s="101"/>
      <c r="AI775" s="45"/>
      <c r="AJ775" s="45"/>
      <c r="AK775" s="45"/>
      <c r="AL775" s="45"/>
      <c r="AM775" s="45"/>
      <c r="AN775" s="83"/>
      <c r="AO775" s="160"/>
      <c r="AP775" s="160"/>
      <c r="AQ775" s="94"/>
      <c r="AR775" s="45"/>
      <c r="AS775" s="102"/>
      <c r="AT775" s="102"/>
      <c r="AU775" s="95"/>
      <c r="AV775" s="95"/>
      <c r="AW775" s="159"/>
      <c r="AX775" s="159"/>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c r="BX775" s="156"/>
      <c r="BY775" s="156"/>
      <c r="BZ775" s="156"/>
      <c r="CA775" s="156"/>
      <c r="CB775" s="156"/>
      <c r="CC775" s="156"/>
      <c r="CD775" s="156"/>
      <c r="CE775" s="156"/>
    </row>
    <row r="776" spans="1:83" ht="25.5" customHeight="1" x14ac:dyDescent="0.25">
      <c r="A776" s="45"/>
      <c r="B776" s="45"/>
      <c r="C776" s="45"/>
      <c r="D776" s="47"/>
      <c r="E776" s="158"/>
      <c r="F776" s="45"/>
      <c r="G776" s="130"/>
      <c r="H776" s="130"/>
      <c r="I776" s="83"/>
      <c r="J776" s="45"/>
      <c r="K776" s="130"/>
      <c r="L776" s="95"/>
      <c r="M776" s="95"/>
      <c r="N776" s="95"/>
      <c r="O776" s="103"/>
      <c r="P776" s="104"/>
      <c r="Q776" s="83"/>
      <c r="R776" s="83"/>
      <c r="S776" s="83"/>
      <c r="T776" s="83"/>
      <c r="U776" s="83"/>
      <c r="V776" s="103"/>
      <c r="W776" s="103"/>
      <c r="X776" s="103"/>
      <c r="Y776" s="102"/>
      <c r="Z776" s="102"/>
      <c r="AA776" s="90"/>
      <c r="AB776" s="100"/>
      <c r="AC776" s="90"/>
      <c r="AD776" s="100"/>
      <c r="AE776" s="100"/>
      <c r="AF776" s="91"/>
      <c r="AG776" s="91"/>
      <c r="AH776" s="101"/>
      <c r="AI776" s="45"/>
      <c r="AJ776" s="45"/>
      <c r="AK776" s="45"/>
      <c r="AL776" s="45"/>
      <c r="AM776" s="45"/>
      <c r="AN776" s="83"/>
      <c r="AO776" s="160"/>
      <c r="AP776" s="160"/>
      <c r="AQ776" s="94"/>
      <c r="AR776" s="45"/>
      <c r="AS776" s="102"/>
      <c r="AT776" s="102"/>
      <c r="AU776" s="95"/>
      <c r="AV776" s="95"/>
      <c r="AW776" s="159"/>
      <c r="AX776" s="159"/>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c r="BX776" s="156"/>
      <c r="BY776" s="156"/>
      <c r="BZ776" s="156"/>
      <c r="CA776" s="156"/>
      <c r="CB776" s="156"/>
      <c r="CC776" s="156"/>
      <c r="CD776" s="156"/>
      <c r="CE776" s="156"/>
    </row>
    <row r="777" spans="1:83" ht="25.5" customHeight="1" x14ac:dyDescent="0.25">
      <c r="A777" s="45"/>
      <c r="B777" s="45"/>
      <c r="C777" s="45"/>
      <c r="D777" s="47"/>
      <c r="E777" s="158"/>
      <c r="F777" s="45"/>
      <c r="G777" s="130"/>
      <c r="H777" s="130"/>
      <c r="I777" s="83"/>
      <c r="J777" s="45"/>
      <c r="K777" s="130"/>
      <c r="L777" s="95"/>
      <c r="M777" s="95"/>
      <c r="N777" s="95"/>
      <c r="O777" s="103"/>
      <c r="P777" s="104"/>
      <c r="Q777" s="83"/>
      <c r="R777" s="83"/>
      <c r="S777" s="83"/>
      <c r="T777" s="83"/>
      <c r="U777" s="83"/>
      <c r="V777" s="103"/>
      <c r="W777" s="103"/>
      <c r="X777" s="103"/>
      <c r="Y777" s="102"/>
      <c r="Z777" s="102"/>
      <c r="AA777" s="90"/>
      <c r="AB777" s="100"/>
      <c r="AC777" s="90"/>
      <c r="AD777" s="100"/>
      <c r="AE777" s="100"/>
      <c r="AF777" s="91"/>
      <c r="AG777" s="91"/>
      <c r="AH777" s="101"/>
      <c r="AI777" s="45"/>
      <c r="AJ777" s="45"/>
      <c r="AK777" s="45"/>
      <c r="AL777" s="45"/>
      <c r="AM777" s="45"/>
      <c r="AN777" s="83"/>
      <c r="AO777" s="160"/>
      <c r="AP777" s="160"/>
      <c r="AQ777" s="94"/>
      <c r="AR777" s="45"/>
      <c r="AS777" s="102"/>
      <c r="AT777" s="102"/>
      <c r="AU777" s="95"/>
      <c r="AV777" s="95"/>
      <c r="AW777" s="159"/>
      <c r="AX777" s="159"/>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c r="BX777" s="156"/>
      <c r="BY777" s="156"/>
      <c r="BZ777" s="156"/>
      <c r="CA777" s="156"/>
      <c r="CB777" s="156"/>
      <c r="CC777" s="156"/>
      <c r="CD777" s="156"/>
      <c r="CE777" s="156"/>
    </row>
    <row r="778" spans="1:83" ht="25.5" customHeight="1" x14ac:dyDescent="0.25">
      <c r="A778" s="45"/>
      <c r="B778" s="45"/>
      <c r="C778" s="45"/>
      <c r="D778" s="47"/>
      <c r="E778" s="158"/>
      <c r="F778" s="45"/>
      <c r="G778" s="130"/>
      <c r="H778" s="130"/>
      <c r="I778" s="83"/>
      <c r="J778" s="45"/>
      <c r="K778" s="130"/>
      <c r="L778" s="95"/>
      <c r="M778" s="95"/>
      <c r="N778" s="95"/>
      <c r="O778" s="103"/>
      <c r="P778" s="104"/>
      <c r="Q778" s="83"/>
      <c r="R778" s="83"/>
      <c r="S778" s="83"/>
      <c r="T778" s="83"/>
      <c r="U778" s="83"/>
      <c r="V778" s="103"/>
      <c r="W778" s="103"/>
      <c r="X778" s="103"/>
      <c r="Y778" s="102"/>
      <c r="Z778" s="102"/>
      <c r="AA778" s="90"/>
      <c r="AB778" s="100"/>
      <c r="AC778" s="90"/>
      <c r="AD778" s="100"/>
      <c r="AE778" s="100"/>
      <c r="AF778" s="91"/>
      <c r="AG778" s="91"/>
      <c r="AH778" s="101"/>
      <c r="AI778" s="45"/>
      <c r="AJ778" s="45"/>
      <c r="AK778" s="45"/>
      <c r="AL778" s="45"/>
      <c r="AM778" s="45"/>
      <c r="AN778" s="83"/>
      <c r="AO778" s="160"/>
      <c r="AP778" s="160"/>
      <c r="AQ778" s="94"/>
      <c r="AR778" s="45"/>
      <c r="AS778" s="102"/>
      <c r="AT778" s="102"/>
      <c r="AU778" s="95"/>
      <c r="AV778" s="95"/>
      <c r="AW778" s="159"/>
      <c r="AX778" s="159"/>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c r="BX778" s="156"/>
      <c r="BY778" s="156"/>
      <c r="BZ778" s="156"/>
      <c r="CA778" s="156"/>
      <c r="CB778" s="156"/>
      <c r="CC778" s="156"/>
      <c r="CD778" s="156"/>
      <c r="CE778" s="156"/>
    </row>
    <row r="779" spans="1:83" ht="25.5" customHeight="1" x14ac:dyDescent="0.25">
      <c r="A779" s="45"/>
      <c r="B779" s="45"/>
      <c r="C779" s="45"/>
      <c r="D779" s="47"/>
      <c r="E779" s="158"/>
      <c r="F779" s="45"/>
      <c r="G779" s="130"/>
      <c r="H779" s="130"/>
      <c r="I779" s="83"/>
      <c r="J779" s="45"/>
      <c r="K779" s="130"/>
      <c r="L779" s="95"/>
      <c r="M779" s="95"/>
      <c r="N779" s="95"/>
      <c r="O779" s="103"/>
      <c r="P779" s="104"/>
      <c r="Q779" s="83"/>
      <c r="R779" s="83"/>
      <c r="S779" s="83"/>
      <c r="T779" s="83"/>
      <c r="U779" s="83"/>
      <c r="V779" s="103"/>
      <c r="W779" s="103"/>
      <c r="X779" s="103"/>
      <c r="Y779" s="102"/>
      <c r="Z779" s="102"/>
      <c r="AA779" s="90"/>
      <c r="AB779" s="100"/>
      <c r="AC779" s="90"/>
      <c r="AD779" s="100"/>
      <c r="AE779" s="100"/>
      <c r="AF779" s="91"/>
      <c r="AG779" s="91"/>
      <c r="AH779" s="101"/>
      <c r="AI779" s="45"/>
      <c r="AJ779" s="45"/>
      <c r="AK779" s="45"/>
      <c r="AL779" s="45"/>
      <c r="AM779" s="45"/>
      <c r="AN779" s="83"/>
      <c r="AO779" s="160"/>
      <c r="AP779" s="160"/>
      <c r="AQ779" s="94"/>
      <c r="AR779" s="45"/>
      <c r="AS779" s="102"/>
      <c r="AT779" s="102"/>
      <c r="AU779" s="95"/>
      <c r="AV779" s="95"/>
      <c r="AW779" s="159"/>
      <c r="AX779" s="159"/>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c r="BX779" s="156"/>
      <c r="BY779" s="156"/>
      <c r="BZ779" s="156"/>
      <c r="CA779" s="156"/>
      <c r="CB779" s="156"/>
      <c r="CC779" s="156"/>
      <c r="CD779" s="156"/>
      <c r="CE779" s="156"/>
    </row>
    <row r="780" spans="1:83" ht="25.5" customHeight="1" x14ac:dyDescent="0.25">
      <c r="A780" s="45"/>
      <c r="B780" s="45"/>
      <c r="C780" s="45"/>
      <c r="D780" s="47"/>
      <c r="E780" s="158"/>
      <c r="F780" s="45"/>
      <c r="G780" s="130"/>
      <c r="H780" s="130"/>
      <c r="I780" s="83"/>
      <c r="J780" s="45"/>
      <c r="K780" s="130"/>
      <c r="L780" s="95"/>
      <c r="M780" s="95"/>
      <c r="N780" s="95"/>
      <c r="O780" s="103"/>
      <c r="P780" s="104"/>
      <c r="Q780" s="83"/>
      <c r="R780" s="83"/>
      <c r="S780" s="83"/>
      <c r="T780" s="83"/>
      <c r="U780" s="83"/>
      <c r="V780" s="103"/>
      <c r="W780" s="103"/>
      <c r="X780" s="103"/>
      <c r="Y780" s="102"/>
      <c r="Z780" s="102"/>
      <c r="AA780" s="90"/>
      <c r="AB780" s="100"/>
      <c r="AC780" s="90"/>
      <c r="AD780" s="100"/>
      <c r="AE780" s="100"/>
      <c r="AF780" s="91"/>
      <c r="AG780" s="91"/>
      <c r="AH780" s="101"/>
      <c r="AI780" s="45"/>
      <c r="AJ780" s="45"/>
      <c r="AK780" s="45"/>
      <c r="AL780" s="45"/>
      <c r="AM780" s="45"/>
      <c r="AN780" s="83"/>
      <c r="AO780" s="160"/>
      <c r="AP780" s="160"/>
      <c r="AQ780" s="94"/>
      <c r="AR780" s="45"/>
      <c r="AS780" s="102"/>
      <c r="AT780" s="102"/>
      <c r="AU780" s="95"/>
      <c r="AV780" s="95"/>
      <c r="AW780" s="159"/>
      <c r="AX780" s="159"/>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c r="BX780" s="156"/>
      <c r="BY780" s="156"/>
      <c r="BZ780" s="156"/>
      <c r="CA780" s="156"/>
      <c r="CB780" s="156"/>
      <c r="CC780" s="156"/>
      <c r="CD780" s="156"/>
      <c r="CE780" s="156"/>
    </row>
    <row r="781" spans="1:83" ht="25.5" customHeight="1" x14ac:dyDescent="0.25">
      <c r="A781" s="45"/>
      <c r="B781" s="45"/>
      <c r="C781" s="45"/>
      <c r="D781" s="47"/>
      <c r="E781" s="158"/>
      <c r="F781" s="45"/>
      <c r="G781" s="130"/>
      <c r="H781" s="130"/>
      <c r="I781" s="83"/>
      <c r="J781" s="45"/>
      <c r="K781" s="130"/>
      <c r="L781" s="95"/>
      <c r="M781" s="95"/>
      <c r="N781" s="95"/>
      <c r="O781" s="103"/>
      <c r="P781" s="104"/>
      <c r="Q781" s="83"/>
      <c r="R781" s="83"/>
      <c r="S781" s="83"/>
      <c r="T781" s="83"/>
      <c r="U781" s="83"/>
      <c r="V781" s="103"/>
      <c r="W781" s="103"/>
      <c r="X781" s="103"/>
      <c r="Y781" s="102"/>
      <c r="Z781" s="102"/>
      <c r="AA781" s="90"/>
      <c r="AB781" s="100"/>
      <c r="AC781" s="90"/>
      <c r="AD781" s="100"/>
      <c r="AE781" s="100"/>
      <c r="AF781" s="91"/>
      <c r="AG781" s="91"/>
      <c r="AH781" s="101"/>
      <c r="AI781" s="45"/>
      <c r="AJ781" s="45"/>
      <c r="AK781" s="45"/>
      <c r="AL781" s="45"/>
      <c r="AM781" s="45"/>
      <c r="AN781" s="83"/>
      <c r="AO781" s="160"/>
      <c r="AP781" s="160"/>
      <c r="AQ781" s="94"/>
      <c r="AR781" s="45"/>
      <c r="AS781" s="102"/>
      <c r="AT781" s="102"/>
      <c r="AU781" s="95"/>
      <c r="AV781" s="95"/>
      <c r="AW781" s="159"/>
      <c r="AX781" s="159"/>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c r="BX781" s="156"/>
      <c r="BY781" s="156"/>
      <c r="BZ781" s="156"/>
      <c r="CA781" s="156"/>
      <c r="CB781" s="156"/>
      <c r="CC781" s="156"/>
      <c r="CD781" s="156"/>
      <c r="CE781" s="156"/>
    </row>
    <row r="782" spans="1:83" ht="25.5" customHeight="1" x14ac:dyDescent="0.25">
      <c r="A782" s="45"/>
      <c r="B782" s="45"/>
      <c r="C782" s="45"/>
      <c r="D782" s="47"/>
      <c r="E782" s="158"/>
      <c r="F782" s="45"/>
      <c r="G782" s="130"/>
      <c r="H782" s="130"/>
      <c r="I782" s="83"/>
      <c r="J782" s="45"/>
      <c r="K782" s="130"/>
      <c r="L782" s="95"/>
      <c r="M782" s="95"/>
      <c r="N782" s="95"/>
      <c r="O782" s="103"/>
      <c r="P782" s="104"/>
      <c r="Q782" s="83"/>
      <c r="R782" s="83"/>
      <c r="S782" s="83"/>
      <c r="T782" s="83"/>
      <c r="U782" s="83"/>
      <c r="V782" s="103"/>
      <c r="W782" s="103"/>
      <c r="X782" s="103"/>
      <c r="Y782" s="102"/>
      <c r="Z782" s="102"/>
      <c r="AA782" s="90"/>
      <c r="AB782" s="100"/>
      <c r="AC782" s="90"/>
      <c r="AD782" s="100"/>
      <c r="AE782" s="100"/>
      <c r="AF782" s="91"/>
      <c r="AG782" s="91"/>
      <c r="AH782" s="101"/>
      <c r="AI782" s="45"/>
      <c r="AJ782" s="45"/>
      <c r="AK782" s="45"/>
      <c r="AL782" s="45"/>
      <c r="AM782" s="45"/>
      <c r="AN782" s="83"/>
      <c r="AO782" s="160"/>
      <c r="AP782" s="160"/>
      <c r="AQ782" s="94"/>
      <c r="AR782" s="45"/>
      <c r="AS782" s="102"/>
      <c r="AT782" s="102"/>
      <c r="AU782" s="95"/>
      <c r="AV782" s="95"/>
      <c r="AW782" s="159"/>
      <c r="AX782" s="159"/>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c r="BX782" s="156"/>
      <c r="BY782" s="156"/>
      <c r="BZ782" s="156"/>
      <c r="CA782" s="156"/>
      <c r="CB782" s="156"/>
      <c r="CC782" s="156"/>
      <c r="CD782" s="156"/>
      <c r="CE782" s="156"/>
    </row>
    <row r="783" spans="1:83" ht="25.5" customHeight="1" x14ac:dyDescent="0.25">
      <c r="A783" s="45"/>
      <c r="B783" s="45"/>
      <c r="C783" s="45"/>
      <c r="D783" s="47"/>
      <c r="E783" s="158"/>
      <c r="F783" s="45"/>
      <c r="G783" s="130"/>
      <c r="H783" s="130"/>
      <c r="I783" s="83"/>
      <c r="J783" s="45"/>
      <c r="K783" s="130"/>
      <c r="L783" s="95"/>
      <c r="M783" s="95"/>
      <c r="N783" s="95"/>
      <c r="O783" s="103"/>
      <c r="P783" s="104"/>
      <c r="Q783" s="83"/>
      <c r="R783" s="83"/>
      <c r="S783" s="83"/>
      <c r="T783" s="83"/>
      <c r="U783" s="83"/>
      <c r="V783" s="103"/>
      <c r="W783" s="103"/>
      <c r="X783" s="103"/>
      <c r="Y783" s="102"/>
      <c r="Z783" s="102"/>
      <c r="AA783" s="90"/>
      <c r="AB783" s="100"/>
      <c r="AC783" s="90"/>
      <c r="AD783" s="100"/>
      <c r="AE783" s="100"/>
      <c r="AF783" s="91"/>
      <c r="AG783" s="91"/>
      <c r="AH783" s="101"/>
      <c r="AI783" s="45"/>
      <c r="AJ783" s="45"/>
      <c r="AK783" s="45"/>
      <c r="AL783" s="45"/>
      <c r="AM783" s="45"/>
      <c r="AN783" s="83"/>
      <c r="AO783" s="160"/>
      <c r="AP783" s="160"/>
      <c r="AQ783" s="94"/>
      <c r="AR783" s="45"/>
      <c r="AS783" s="102"/>
      <c r="AT783" s="102"/>
      <c r="AU783" s="95"/>
      <c r="AV783" s="95"/>
      <c r="AW783" s="159"/>
      <c r="AX783" s="159"/>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c r="BX783" s="156"/>
      <c r="BY783" s="156"/>
      <c r="BZ783" s="156"/>
      <c r="CA783" s="156"/>
      <c r="CB783" s="156"/>
      <c r="CC783" s="156"/>
      <c r="CD783" s="156"/>
      <c r="CE783" s="156"/>
    </row>
    <row r="784" spans="1:83" ht="25.5" customHeight="1" x14ac:dyDescent="0.25">
      <c r="A784" s="45"/>
      <c r="B784" s="45"/>
      <c r="C784" s="45"/>
      <c r="D784" s="47"/>
      <c r="E784" s="158"/>
      <c r="F784" s="45"/>
      <c r="G784" s="130"/>
      <c r="H784" s="130"/>
      <c r="I784" s="83"/>
      <c r="J784" s="45"/>
      <c r="K784" s="130"/>
      <c r="L784" s="95"/>
      <c r="M784" s="95"/>
      <c r="N784" s="95"/>
      <c r="O784" s="103"/>
      <c r="P784" s="104"/>
      <c r="Q784" s="83"/>
      <c r="R784" s="83"/>
      <c r="S784" s="83"/>
      <c r="T784" s="83"/>
      <c r="U784" s="83"/>
      <c r="V784" s="103"/>
      <c r="W784" s="103"/>
      <c r="X784" s="103"/>
      <c r="Y784" s="102"/>
      <c r="Z784" s="102"/>
      <c r="AA784" s="90"/>
      <c r="AB784" s="100"/>
      <c r="AC784" s="90"/>
      <c r="AD784" s="100"/>
      <c r="AE784" s="100"/>
      <c r="AF784" s="91"/>
      <c r="AG784" s="91"/>
      <c r="AH784" s="101"/>
      <c r="AI784" s="45"/>
      <c r="AJ784" s="45"/>
      <c r="AK784" s="45"/>
      <c r="AL784" s="45"/>
      <c r="AM784" s="45"/>
      <c r="AN784" s="83"/>
      <c r="AO784" s="160"/>
      <c r="AP784" s="160"/>
      <c r="AQ784" s="94"/>
      <c r="AR784" s="45"/>
      <c r="AS784" s="102"/>
      <c r="AT784" s="102"/>
      <c r="AU784" s="95"/>
      <c r="AV784" s="95"/>
      <c r="AW784" s="159"/>
      <c r="AX784" s="159"/>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c r="BX784" s="156"/>
      <c r="BY784" s="156"/>
      <c r="BZ784" s="156"/>
      <c r="CA784" s="156"/>
      <c r="CB784" s="156"/>
      <c r="CC784" s="156"/>
      <c r="CD784" s="156"/>
      <c r="CE784" s="156"/>
    </row>
    <row r="785" spans="1:83" ht="25.5" customHeight="1" x14ac:dyDescent="0.25">
      <c r="A785" s="45"/>
      <c r="B785" s="45"/>
      <c r="C785" s="45"/>
      <c r="D785" s="47"/>
      <c r="E785" s="158"/>
      <c r="F785" s="45"/>
      <c r="G785" s="130"/>
      <c r="H785" s="130"/>
      <c r="I785" s="83"/>
      <c r="J785" s="45"/>
      <c r="K785" s="130"/>
      <c r="L785" s="95"/>
      <c r="M785" s="95"/>
      <c r="N785" s="95"/>
      <c r="O785" s="103"/>
      <c r="P785" s="104"/>
      <c r="Q785" s="83"/>
      <c r="R785" s="83"/>
      <c r="S785" s="83"/>
      <c r="T785" s="83"/>
      <c r="U785" s="83"/>
      <c r="V785" s="103"/>
      <c r="W785" s="103"/>
      <c r="X785" s="103"/>
      <c r="Y785" s="102"/>
      <c r="Z785" s="102"/>
      <c r="AA785" s="90"/>
      <c r="AB785" s="100"/>
      <c r="AC785" s="90"/>
      <c r="AD785" s="100"/>
      <c r="AE785" s="100"/>
      <c r="AF785" s="91"/>
      <c r="AG785" s="91"/>
      <c r="AH785" s="101"/>
      <c r="AI785" s="45"/>
      <c r="AJ785" s="45"/>
      <c r="AK785" s="45"/>
      <c r="AL785" s="45"/>
      <c r="AM785" s="45"/>
      <c r="AN785" s="83"/>
      <c r="AO785" s="160"/>
      <c r="AP785" s="160"/>
      <c r="AQ785" s="94"/>
      <c r="AR785" s="45"/>
      <c r="AS785" s="102"/>
      <c r="AT785" s="102"/>
      <c r="AU785" s="95"/>
      <c r="AV785" s="95"/>
      <c r="AW785" s="159"/>
      <c r="AX785" s="159"/>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c r="BX785" s="156"/>
      <c r="BY785" s="156"/>
      <c r="BZ785" s="156"/>
      <c r="CA785" s="156"/>
      <c r="CB785" s="156"/>
      <c r="CC785" s="156"/>
      <c r="CD785" s="156"/>
      <c r="CE785" s="156"/>
    </row>
    <row r="786" spans="1:83" ht="25.5" customHeight="1" x14ac:dyDescent="0.25">
      <c r="A786" s="45"/>
      <c r="B786" s="45"/>
      <c r="C786" s="45"/>
      <c r="D786" s="47"/>
      <c r="E786" s="158"/>
      <c r="F786" s="45"/>
      <c r="G786" s="130"/>
      <c r="H786" s="130"/>
      <c r="I786" s="83"/>
      <c r="J786" s="45"/>
      <c r="K786" s="130"/>
      <c r="L786" s="95"/>
      <c r="M786" s="95"/>
      <c r="N786" s="95"/>
      <c r="O786" s="103"/>
      <c r="P786" s="104"/>
      <c r="Q786" s="83"/>
      <c r="R786" s="83"/>
      <c r="S786" s="83"/>
      <c r="T786" s="83"/>
      <c r="U786" s="83"/>
      <c r="V786" s="103"/>
      <c r="W786" s="103"/>
      <c r="X786" s="103"/>
      <c r="Y786" s="102"/>
      <c r="Z786" s="102"/>
      <c r="AA786" s="90"/>
      <c r="AB786" s="100"/>
      <c r="AC786" s="90"/>
      <c r="AD786" s="100"/>
      <c r="AE786" s="100"/>
      <c r="AF786" s="91"/>
      <c r="AG786" s="91"/>
      <c r="AH786" s="101"/>
      <c r="AI786" s="45"/>
      <c r="AJ786" s="45"/>
      <c r="AK786" s="45"/>
      <c r="AL786" s="45"/>
      <c r="AM786" s="45"/>
      <c r="AN786" s="83"/>
      <c r="AO786" s="160"/>
      <c r="AP786" s="160"/>
      <c r="AQ786" s="94"/>
      <c r="AR786" s="45"/>
      <c r="AS786" s="102"/>
      <c r="AT786" s="102"/>
      <c r="AU786" s="95"/>
      <c r="AV786" s="95"/>
      <c r="AW786" s="159"/>
      <c r="AX786" s="159"/>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c r="BZ786" s="156"/>
      <c r="CA786" s="156"/>
      <c r="CB786" s="156"/>
      <c r="CC786" s="156"/>
      <c r="CD786" s="156"/>
      <c r="CE786" s="156"/>
    </row>
    <row r="787" spans="1:83" ht="25.5" customHeight="1" x14ac:dyDescent="0.25">
      <c r="A787" s="45"/>
      <c r="B787" s="45"/>
      <c r="C787" s="45"/>
      <c r="D787" s="47"/>
      <c r="E787" s="158"/>
      <c r="F787" s="45"/>
      <c r="G787" s="130"/>
      <c r="H787" s="130"/>
      <c r="I787" s="83"/>
      <c r="J787" s="45"/>
      <c r="K787" s="130"/>
      <c r="L787" s="95"/>
      <c r="M787" s="95"/>
      <c r="N787" s="95"/>
      <c r="O787" s="103"/>
      <c r="P787" s="104"/>
      <c r="Q787" s="83"/>
      <c r="R787" s="83"/>
      <c r="S787" s="83"/>
      <c r="T787" s="83"/>
      <c r="U787" s="83"/>
      <c r="V787" s="103"/>
      <c r="W787" s="103"/>
      <c r="X787" s="103"/>
      <c r="Y787" s="102"/>
      <c r="Z787" s="102"/>
      <c r="AA787" s="90"/>
      <c r="AB787" s="100"/>
      <c r="AC787" s="90"/>
      <c r="AD787" s="100"/>
      <c r="AE787" s="100"/>
      <c r="AF787" s="91"/>
      <c r="AG787" s="91"/>
      <c r="AH787" s="101"/>
      <c r="AI787" s="45"/>
      <c r="AJ787" s="45"/>
      <c r="AK787" s="45"/>
      <c r="AL787" s="45"/>
      <c r="AM787" s="45"/>
      <c r="AN787" s="83"/>
      <c r="AO787" s="160"/>
      <c r="AP787" s="160"/>
      <c r="AQ787" s="94"/>
      <c r="AR787" s="45"/>
      <c r="AS787" s="102"/>
      <c r="AT787" s="102"/>
      <c r="AU787" s="95"/>
      <c r="AV787" s="95"/>
      <c r="AW787" s="159"/>
      <c r="AX787" s="159"/>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c r="BX787" s="156"/>
      <c r="BY787" s="156"/>
      <c r="BZ787" s="156"/>
      <c r="CA787" s="156"/>
      <c r="CB787" s="156"/>
      <c r="CC787" s="156"/>
      <c r="CD787" s="156"/>
      <c r="CE787" s="156"/>
    </row>
    <row r="788" spans="1:83" ht="25.5" customHeight="1" x14ac:dyDescent="0.25">
      <c r="A788" s="45"/>
      <c r="B788" s="45"/>
      <c r="C788" s="45"/>
      <c r="D788" s="47"/>
      <c r="E788" s="158"/>
      <c r="F788" s="45"/>
      <c r="G788" s="130"/>
      <c r="H788" s="130"/>
      <c r="I788" s="83"/>
      <c r="J788" s="45"/>
      <c r="K788" s="130"/>
      <c r="L788" s="95"/>
      <c r="M788" s="95"/>
      <c r="N788" s="95"/>
      <c r="O788" s="103"/>
      <c r="P788" s="104"/>
      <c r="Q788" s="83"/>
      <c r="R788" s="83"/>
      <c r="S788" s="83"/>
      <c r="T788" s="83"/>
      <c r="U788" s="83"/>
      <c r="V788" s="103"/>
      <c r="W788" s="103"/>
      <c r="X788" s="103"/>
      <c r="Y788" s="102"/>
      <c r="Z788" s="102"/>
      <c r="AA788" s="90"/>
      <c r="AB788" s="100"/>
      <c r="AC788" s="90"/>
      <c r="AD788" s="100"/>
      <c r="AE788" s="100"/>
      <c r="AF788" s="91"/>
      <c r="AG788" s="91"/>
      <c r="AH788" s="101"/>
      <c r="AI788" s="45"/>
      <c r="AJ788" s="45"/>
      <c r="AK788" s="45"/>
      <c r="AL788" s="45"/>
      <c r="AM788" s="45"/>
      <c r="AN788" s="83"/>
      <c r="AO788" s="160"/>
      <c r="AP788" s="160"/>
      <c r="AQ788" s="94"/>
      <c r="AR788" s="45"/>
      <c r="AS788" s="102"/>
      <c r="AT788" s="102"/>
      <c r="AU788" s="95"/>
      <c r="AV788" s="95"/>
      <c r="AW788" s="159"/>
      <c r="AX788" s="159"/>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c r="BX788" s="156"/>
      <c r="BY788" s="156"/>
      <c r="BZ788" s="156"/>
      <c r="CA788" s="156"/>
      <c r="CB788" s="156"/>
      <c r="CC788" s="156"/>
      <c r="CD788" s="156"/>
      <c r="CE788" s="156"/>
    </row>
    <row r="789" spans="1:83" ht="25.5" customHeight="1" x14ac:dyDescent="0.25">
      <c r="A789" s="45"/>
      <c r="B789" s="45"/>
      <c r="C789" s="45"/>
      <c r="D789" s="47"/>
      <c r="E789" s="158"/>
      <c r="F789" s="45"/>
      <c r="G789" s="130"/>
      <c r="H789" s="130"/>
      <c r="I789" s="83"/>
      <c r="J789" s="45"/>
      <c r="K789" s="130"/>
      <c r="L789" s="95"/>
      <c r="M789" s="95"/>
      <c r="N789" s="95"/>
      <c r="O789" s="103"/>
      <c r="P789" s="104"/>
      <c r="Q789" s="83"/>
      <c r="R789" s="83"/>
      <c r="S789" s="83"/>
      <c r="T789" s="83"/>
      <c r="U789" s="83"/>
      <c r="V789" s="103"/>
      <c r="W789" s="103"/>
      <c r="X789" s="103"/>
      <c r="Y789" s="102"/>
      <c r="Z789" s="102"/>
      <c r="AA789" s="90"/>
      <c r="AB789" s="100"/>
      <c r="AC789" s="90"/>
      <c r="AD789" s="100"/>
      <c r="AE789" s="100"/>
      <c r="AF789" s="91"/>
      <c r="AG789" s="91"/>
      <c r="AH789" s="101"/>
      <c r="AI789" s="45"/>
      <c r="AJ789" s="45"/>
      <c r="AK789" s="45"/>
      <c r="AL789" s="45"/>
      <c r="AM789" s="45"/>
      <c r="AN789" s="83"/>
      <c r="AO789" s="160"/>
      <c r="AP789" s="160"/>
      <c r="AQ789" s="94"/>
      <c r="AR789" s="45"/>
      <c r="AS789" s="102"/>
      <c r="AT789" s="102"/>
      <c r="AU789" s="95"/>
      <c r="AV789" s="95"/>
      <c r="AW789" s="159"/>
      <c r="AX789" s="159"/>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c r="BX789" s="156"/>
      <c r="BY789" s="156"/>
      <c r="BZ789" s="156"/>
      <c r="CA789" s="156"/>
      <c r="CB789" s="156"/>
      <c r="CC789" s="156"/>
      <c r="CD789" s="156"/>
      <c r="CE789" s="156"/>
    </row>
    <row r="790" spans="1:83" ht="25.5" customHeight="1" x14ac:dyDescent="0.25">
      <c r="A790" s="45"/>
      <c r="B790" s="45"/>
      <c r="C790" s="45"/>
      <c r="D790" s="47"/>
      <c r="E790" s="158"/>
      <c r="F790" s="45"/>
      <c r="G790" s="130"/>
      <c r="H790" s="130"/>
      <c r="I790" s="83"/>
      <c r="J790" s="45"/>
      <c r="K790" s="130"/>
      <c r="L790" s="95"/>
      <c r="M790" s="95"/>
      <c r="N790" s="95"/>
      <c r="O790" s="103"/>
      <c r="P790" s="104"/>
      <c r="Q790" s="83"/>
      <c r="R790" s="83"/>
      <c r="S790" s="83"/>
      <c r="T790" s="83"/>
      <c r="U790" s="83"/>
      <c r="V790" s="103"/>
      <c r="W790" s="103"/>
      <c r="X790" s="103"/>
      <c r="Y790" s="102"/>
      <c r="Z790" s="102"/>
      <c r="AA790" s="90"/>
      <c r="AB790" s="100"/>
      <c r="AC790" s="90"/>
      <c r="AD790" s="100"/>
      <c r="AE790" s="100"/>
      <c r="AF790" s="91"/>
      <c r="AG790" s="91"/>
      <c r="AH790" s="101"/>
      <c r="AI790" s="45"/>
      <c r="AJ790" s="45"/>
      <c r="AK790" s="45"/>
      <c r="AL790" s="45"/>
      <c r="AM790" s="45"/>
      <c r="AN790" s="83"/>
      <c r="AO790" s="160"/>
      <c r="AP790" s="160"/>
      <c r="AQ790" s="94"/>
      <c r="AR790" s="45"/>
      <c r="AS790" s="102"/>
      <c r="AT790" s="102"/>
      <c r="AU790" s="95"/>
      <c r="AV790" s="95"/>
      <c r="AW790" s="159"/>
      <c r="AX790" s="159"/>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c r="BX790" s="156"/>
      <c r="BY790" s="156"/>
      <c r="BZ790" s="156"/>
      <c r="CA790" s="156"/>
      <c r="CB790" s="156"/>
      <c r="CC790" s="156"/>
      <c r="CD790" s="156"/>
      <c r="CE790" s="156"/>
    </row>
    <row r="791" spans="1:83" ht="25.5" customHeight="1" x14ac:dyDescent="0.25">
      <c r="A791" s="45"/>
      <c r="B791" s="45"/>
      <c r="C791" s="45"/>
      <c r="D791" s="47"/>
      <c r="E791" s="158"/>
      <c r="F791" s="45"/>
      <c r="G791" s="130"/>
      <c r="H791" s="130"/>
      <c r="I791" s="83"/>
      <c r="J791" s="45"/>
      <c r="K791" s="130"/>
      <c r="L791" s="95"/>
      <c r="M791" s="95"/>
      <c r="N791" s="95"/>
      <c r="O791" s="103"/>
      <c r="P791" s="104"/>
      <c r="Q791" s="83"/>
      <c r="R791" s="83"/>
      <c r="S791" s="83"/>
      <c r="T791" s="83"/>
      <c r="U791" s="83"/>
      <c r="V791" s="103"/>
      <c r="W791" s="103"/>
      <c r="X791" s="103"/>
      <c r="Y791" s="102"/>
      <c r="Z791" s="102"/>
      <c r="AA791" s="90"/>
      <c r="AB791" s="100"/>
      <c r="AC791" s="90"/>
      <c r="AD791" s="100"/>
      <c r="AE791" s="100"/>
      <c r="AF791" s="91"/>
      <c r="AG791" s="91"/>
      <c r="AH791" s="101"/>
      <c r="AI791" s="45"/>
      <c r="AJ791" s="45"/>
      <c r="AK791" s="45"/>
      <c r="AL791" s="45"/>
      <c r="AM791" s="45"/>
      <c r="AN791" s="83"/>
      <c r="AO791" s="160"/>
      <c r="AP791" s="160"/>
      <c r="AQ791" s="94"/>
      <c r="AR791" s="45"/>
      <c r="AS791" s="102"/>
      <c r="AT791" s="102"/>
      <c r="AU791" s="95"/>
      <c r="AV791" s="95"/>
      <c r="AW791" s="159"/>
      <c r="AX791" s="159"/>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c r="BX791" s="156"/>
      <c r="BY791" s="156"/>
      <c r="BZ791" s="156"/>
      <c r="CA791" s="156"/>
      <c r="CB791" s="156"/>
      <c r="CC791" s="156"/>
      <c r="CD791" s="156"/>
      <c r="CE791" s="156"/>
    </row>
    <row r="792" spans="1:83" ht="25.5" customHeight="1" x14ac:dyDescent="0.25">
      <c r="A792" s="45"/>
      <c r="B792" s="45"/>
      <c r="C792" s="45"/>
      <c r="D792" s="47"/>
      <c r="E792" s="158"/>
      <c r="F792" s="45"/>
      <c r="G792" s="130"/>
      <c r="H792" s="130"/>
      <c r="I792" s="83"/>
      <c r="J792" s="45"/>
      <c r="K792" s="130"/>
      <c r="L792" s="95"/>
      <c r="M792" s="95"/>
      <c r="N792" s="95"/>
      <c r="O792" s="103"/>
      <c r="P792" s="104"/>
      <c r="Q792" s="83"/>
      <c r="R792" s="83"/>
      <c r="S792" s="83"/>
      <c r="T792" s="83"/>
      <c r="U792" s="83"/>
      <c r="V792" s="103"/>
      <c r="W792" s="103"/>
      <c r="X792" s="103"/>
      <c r="Y792" s="102"/>
      <c r="Z792" s="102"/>
      <c r="AA792" s="90"/>
      <c r="AB792" s="100"/>
      <c r="AC792" s="90"/>
      <c r="AD792" s="100"/>
      <c r="AE792" s="100"/>
      <c r="AF792" s="91"/>
      <c r="AG792" s="91"/>
      <c r="AH792" s="101"/>
      <c r="AI792" s="45"/>
      <c r="AJ792" s="45"/>
      <c r="AK792" s="45"/>
      <c r="AL792" s="45"/>
      <c r="AM792" s="45"/>
      <c r="AN792" s="83"/>
      <c r="AO792" s="160"/>
      <c r="AP792" s="160"/>
      <c r="AQ792" s="94"/>
      <c r="AR792" s="45"/>
      <c r="AS792" s="102"/>
      <c r="AT792" s="102"/>
      <c r="AU792" s="95"/>
      <c r="AV792" s="95"/>
      <c r="AW792" s="159"/>
      <c r="AX792" s="159"/>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c r="BX792" s="156"/>
      <c r="BY792" s="156"/>
      <c r="BZ792" s="156"/>
      <c r="CA792" s="156"/>
      <c r="CB792" s="156"/>
      <c r="CC792" s="156"/>
      <c r="CD792" s="156"/>
      <c r="CE792" s="156"/>
    </row>
    <row r="793" spans="1:83" ht="25.5" customHeight="1" x14ac:dyDescent="0.25">
      <c r="A793" s="45"/>
      <c r="B793" s="45"/>
      <c r="C793" s="45"/>
      <c r="D793" s="47"/>
      <c r="E793" s="158"/>
      <c r="F793" s="45"/>
      <c r="G793" s="130"/>
      <c r="H793" s="130"/>
      <c r="I793" s="83"/>
      <c r="J793" s="45"/>
      <c r="K793" s="130"/>
      <c r="L793" s="95"/>
      <c r="M793" s="95"/>
      <c r="N793" s="95"/>
      <c r="O793" s="103"/>
      <c r="P793" s="104"/>
      <c r="Q793" s="83"/>
      <c r="R793" s="83"/>
      <c r="S793" s="83"/>
      <c r="T793" s="83"/>
      <c r="U793" s="83"/>
      <c r="V793" s="103"/>
      <c r="W793" s="103"/>
      <c r="X793" s="103"/>
      <c r="Y793" s="102"/>
      <c r="Z793" s="102"/>
      <c r="AA793" s="90"/>
      <c r="AB793" s="100"/>
      <c r="AC793" s="90"/>
      <c r="AD793" s="100"/>
      <c r="AE793" s="100"/>
      <c r="AF793" s="91"/>
      <c r="AG793" s="91"/>
      <c r="AH793" s="101"/>
      <c r="AI793" s="45"/>
      <c r="AJ793" s="45"/>
      <c r="AK793" s="45"/>
      <c r="AL793" s="45"/>
      <c r="AM793" s="45"/>
      <c r="AN793" s="83"/>
      <c r="AO793" s="160"/>
      <c r="AP793" s="160"/>
      <c r="AQ793" s="94"/>
      <c r="AR793" s="45"/>
      <c r="AS793" s="102"/>
      <c r="AT793" s="102"/>
      <c r="AU793" s="95"/>
      <c r="AV793" s="95"/>
      <c r="AW793" s="159"/>
      <c r="AX793" s="159"/>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c r="BX793" s="156"/>
      <c r="BY793" s="156"/>
      <c r="BZ793" s="156"/>
      <c r="CA793" s="156"/>
      <c r="CB793" s="156"/>
      <c r="CC793" s="156"/>
      <c r="CD793" s="156"/>
      <c r="CE793" s="156"/>
    </row>
    <row r="794" spans="1:83" ht="25.5" customHeight="1" x14ac:dyDescent="0.25">
      <c r="A794" s="45"/>
      <c r="B794" s="45"/>
      <c r="C794" s="45"/>
      <c r="D794" s="47"/>
      <c r="E794" s="158"/>
      <c r="F794" s="45"/>
      <c r="G794" s="130"/>
      <c r="H794" s="130"/>
      <c r="I794" s="83"/>
      <c r="J794" s="45"/>
      <c r="K794" s="130"/>
      <c r="L794" s="95"/>
      <c r="M794" s="95"/>
      <c r="N794" s="95"/>
      <c r="O794" s="103"/>
      <c r="P794" s="104"/>
      <c r="Q794" s="83"/>
      <c r="R794" s="83"/>
      <c r="S794" s="83"/>
      <c r="T794" s="83"/>
      <c r="U794" s="83"/>
      <c r="V794" s="103"/>
      <c r="W794" s="103"/>
      <c r="X794" s="103"/>
      <c r="Y794" s="102"/>
      <c r="Z794" s="102"/>
      <c r="AA794" s="90"/>
      <c r="AB794" s="100"/>
      <c r="AC794" s="90"/>
      <c r="AD794" s="100"/>
      <c r="AE794" s="100"/>
      <c r="AF794" s="91"/>
      <c r="AG794" s="91"/>
      <c r="AH794" s="101"/>
      <c r="AI794" s="45"/>
      <c r="AJ794" s="45"/>
      <c r="AK794" s="45"/>
      <c r="AL794" s="45"/>
      <c r="AM794" s="45"/>
      <c r="AN794" s="83"/>
      <c r="AO794" s="160"/>
      <c r="AP794" s="160"/>
      <c r="AQ794" s="94"/>
      <c r="AR794" s="45"/>
      <c r="AS794" s="102"/>
      <c r="AT794" s="102"/>
      <c r="AU794" s="95"/>
      <c r="AV794" s="95"/>
      <c r="AW794" s="159"/>
      <c r="AX794" s="159"/>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c r="BX794" s="156"/>
      <c r="BY794" s="156"/>
      <c r="BZ794" s="156"/>
      <c r="CA794" s="156"/>
      <c r="CB794" s="156"/>
      <c r="CC794" s="156"/>
      <c r="CD794" s="156"/>
      <c r="CE794" s="156"/>
    </row>
    <row r="795" spans="1:83" ht="25.5" customHeight="1" x14ac:dyDescent="0.25">
      <c r="A795" s="45"/>
      <c r="B795" s="45"/>
      <c r="C795" s="45"/>
      <c r="D795" s="47"/>
      <c r="E795" s="158"/>
      <c r="F795" s="45"/>
      <c r="G795" s="130"/>
      <c r="H795" s="130"/>
      <c r="I795" s="83"/>
      <c r="J795" s="45"/>
      <c r="K795" s="130"/>
      <c r="L795" s="95"/>
      <c r="M795" s="95"/>
      <c r="N795" s="95"/>
      <c r="O795" s="103"/>
      <c r="P795" s="104"/>
      <c r="Q795" s="83"/>
      <c r="R795" s="83"/>
      <c r="S795" s="83"/>
      <c r="T795" s="83"/>
      <c r="U795" s="83"/>
      <c r="V795" s="103"/>
      <c r="W795" s="103"/>
      <c r="X795" s="103"/>
      <c r="Y795" s="102"/>
      <c r="Z795" s="102"/>
      <c r="AA795" s="90"/>
      <c r="AB795" s="100"/>
      <c r="AC795" s="90"/>
      <c r="AD795" s="100"/>
      <c r="AE795" s="100"/>
      <c r="AF795" s="91"/>
      <c r="AG795" s="91"/>
      <c r="AH795" s="101"/>
      <c r="AI795" s="45"/>
      <c r="AJ795" s="45"/>
      <c r="AK795" s="45"/>
      <c r="AL795" s="45"/>
      <c r="AM795" s="45"/>
      <c r="AN795" s="83"/>
      <c r="AO795" s="160"/>
      <c r="AP795" s="160"/>
      <c r="AQ795" s="94"/>
      <c r="AR795" s="45"/>
      <c r="AS795" s="102"/>
      <c r="AT795" s="102"/>
      <c r="AU795" s="95"/>
      <c r="AV795" s="95"/>
      <c r="AW795" s="159"/>
      <c r="AX795" s="159"/>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c r="BX795" s="156"/>
      <c r="BY795" s="156"/>
      <c r="BZ795" s="156"/>
      <c r="CA795" s="156"/>
      <c r="CB795" s="156"/>
      <c r="CC795" s="156"/>
      <c r="CD795" s="156"/>
      <c r="CE795" s="156"/>
    </row>
    <row r="796" spans="1:83" ht="25.5" customHeight="1" x14ac:dyDescent="0.25">
      <c r="A796" s="45"/>
      <c r="B796" s="45"/>
      <c r="C796" s="45"/>
      <c r="D796" s="47"/>
      <c r="E796" s="158"/>
      <c r="F796" s="45"/>
      <c r="G796" s="130"/>
      <c r="H796" s="130"/>
      <c r="I796" s="83"/>
      <c r="J796" s="45"/>
      <c r="K796" s="130"/>
      <c r="L796" s="95"/>
      <c r="M796" s="95"/>
      <c r="N796" s="95"/>
      <c r="O796" s="103"/>
      <c r="P796" s="104"/>
      <c r="Q796" s="83"/>
      <c r="R796" s="83"/>
      <c r="S796" s="83"/>
      <c r="T796" s="83"/>
      <c r="U796" s="83"/>
      <c r="V796" s="103"/>
      <c r="W796" s="103"/>
      <c r="X796" s="103"/>
      <c r="Y796" s="102"/>
      <c r="Z796" s="102"/>
      <c r="AA796" s="90"/>
      <c r="AB796" s="100"/>
      <c r="AC796" s="90"/>
      <c r="AD796" s="100"/>
      <c r="AE796" s="100"/>
      <c r="AF796" s="91"/>
      <c r="AG796" s="91"/>
      <c r="AH796" s="101"/>
      <c r="AI796" s="45"/>
      <c r="AJ796" s="45"/>
      <c r="AK796" s="45"/>
      <c r="AL796" s="45"/>
      <c r="AM796" s="45"/>
      <c r="AN796" s="83"/>
      <c r="AO796" s="160"/>
      <c r="AP796" s="160"/>
      <c r="AQ796" s="94"/>
      <c r="AR796" s="45"/>
      <c r="AS796" s="102"/>
      <c r="AT796" s="102"/>
      <c r="AU796" s="95"/>
      <c r="AV796" s="95"/>
      <c r="AW796" s="159"/>
      <c r="AX796" s="159"/>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c r="BX796" s="156"/>
      <c r="BY796" s="156"/>
      <c r="BZ796" s="156"/>
      <c r="CA796" s="156"/>
      <c r="CB796" s="156"/>
      <c r="CC796" s="156"/>
      <c r="CD796" s="156"/>
      <c r="CE796" s="156"/>
    </row>
    <row r="797" spans="1:83" ht="25.5" customHeight="1" x14ac:dyDescent="0.25">
      <c r="A797" s="45"/>
      <c r="B797" s="45"/>
      <c r="C797" s="45"/>
      <c r="D797" s="47"/>
      <c r="E797" s="158"/>
      <c r="F797" s="45"/>
      <c r="G797" s="130"/>
      <c r="H797" s="130"/>
      <c r="I797" s="83"/>
      <c r="J797" s="45"/>
      <c r="K797" s="130"/>
      <c r="L797" s="95"/>
      <c r="M797" s="95"/>
      <c r="N797" s="95"/>
      <c r="O797" s="103"/>
      <c r="P797" s="104"/>
      <c r="Q797" s="83"/>
      <c r="R797" s="83"/>
      <c r="S797" s="83"/>
      <c r="T797" s="83"/>
      <c r="U797" s="83"/>
      <c r="V797" s="103"/>
      <c r="W797" s="103"/>
      <c r="X797" s="103"/>
      <c r="Y797" s="102"/>
      <c r="Z797" s="102"/>
      <c r="AA797" s="90"/>
      <c r="AB797" s="100"/>
      <c r="AC797" s="90"/>
      <c r="AD797" s="100"/>
      <c r="AE797" s="100"/>
      <c r="AF797" s="91"/>
      <c r="AG797" s="91"/>
      <c r="AH797" s="101"/>
      <c r="AI797" s="45"/>
      <c r="AJ797" s="45"/>
      <c r="AK797" s="45"/>
      <c r="AL797" s="45"/>
      <c r="AM797" s="45"/>
      <c r="AN797" s="83"/>
      <c r="AO797" s="160"/>
      <c r="AP797" s="160"/>
      <c r="AQ797" s="94"/>
      <c r="AR797" s="45"/>
      <c r="AS797" s="102"/>
      <c r="AT797" s="102"/>
      <c r="AU797" s="95"/>
      <c r="AV797" s="95"/>
      <c r="AW797" s="159"/>
      <c r="AX797" s="159"/>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c r="BX797" s="156"/>
      <c r="BY797" s="156"/>
      <c r="BZ797" s="156"/>
      <c r="CA797" s="156"/>
      <c r="CB797" s="156"/>
      <c r="CC797" s="156"/>
      <c r="CD797" s="156"/>
      <c r="CE797" s="156"/>
    </row>
    <row r="798" spans="1:83" ht="25.5" customHeight="1" x14ac:dyDescent="0.25">
      <c r="A798" s="45"/>
      <c r="B798" s="45"/>
      <c r="C798" s="45"/>
      <c r="D798" s="47"/>
      <c r="E798" s="158"/>
      <c r="F798" s="45"/>
      <c r="G798" s="130"/>
      <c r="H798" s="130"/>
      <c r="I798" s="83"/>
      <c r="J798" s="45"/>
      <c r="K798" s="130"/>
      <c r="L798" s="95"/>
      <c r="M798" s="95"/>
      <c r="N798" s="95"/>
      <c r="O798" s="103"/>
      <c r="P798" s="104"/>
      <c r="Q798" s="83"/>
      <c r="R798" s="83"/>
      <c r="S798" s="83"/>
      <c r="T798" s="83"/>
      <c r="U798" s="83"/>
      <c r="V798" s="103"/>
      <c r="W798" s="103"/>
      <c r="X798" s="103"/>
      <c r="Y798" s="102"/>
      <c r="Z798" s="102"/>
      <c r="AA798" s="90"/>
      <c r="AB798" s="100"/>
      <c r="AC798" s="90"/>
      <c r="AD798" s="100"/>
      <c r="AE798" s="100"/>
      <c r="AF798" s="91"/>
      <c r="AG798" s="91"/>
      <c r="AH798" s="101"/>
      <c r="AI798" s="45"/>
      <c r="AJ798" s="45"/>
      <c r="AK798" s="45"/>
      <c r="AL798" s="45"/>
      <c r="AM798" s="45"/>
      <c r="AN798" s="83"/>
      <c r="AO798" s="160"/>
      <c r="AP798" s="160"/>
      <c r="AQ798" s="94"/>
      <c r="AR798" s="45"/>
      <c r="AS798" s="102"/>
      <c r="AT798" s="102"/>
      <c r="AU798" s="95"/>
      <c r="AV798" s="95"/>
      <c r="AW798" s="159"/>
      <c r="AX798" s="159"/>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c r="BX798" s="156"/>
      <c r="BY798" s="156"/>
      <c r="BZ798" s="156"/>
      <c r="CA798" s="156"/>
      <c r="CB798" s="156"/>
      <c r="CC798" s="156"/>
      <c r="CD798" s="156"/>
      <c r="CE798" s="156"/>
    </row>
    <row r="799" spans="1:83" ht="25.5" customHeight="1" x14ac:dyDescent="0.25">
      <c r="A799" s="45"/>
      <c r="B799" s="45"/>
      <c r="C799" s="45"/>
      <c r="D799" s="47"/>
      <c r="E799" s="158"/>
      <c r="F799" s="45"/>
      <c r="G799" s="130"/>
      <c r="H799" s="130"/>
      <c r="I799" s="83"/>
      <c r="J799" s="45"/>
      <c r="K799" s="130"/>
      <c r="L799" s="95"/>
      <c r="M799" s="95"/>
      <c r="N799" s="95"/>
      <c r="O799" s="103"/>
      <c r="P799" s="104"/>
      <c r="Q799" s="83"/>
      <c r="R799" s="83"/>
      <c r="S799" s="83"/>
      <c r="T799" s="83"/>
      <c r="U799" s="83"/>
      <c r="V799" s="103"/>
      <c r="W799" s="103"/>
      <c r="X799" s="103"/>
      <c r="Y799" s="102"/>
      <c r="Z799" s="102"/>
      <c r="AA799" s="90"/>
      <c r="AB799" s="100"/>
      <c r="AC799" s="90"/>
      <c r="AD799" s="100"/>
      <c r="AE799" s="100"/>
      <c r="AF799" s="91"/>
      <c r="AG799" s="91"/>
      <c r="AH799" s="101"/>
      <c r="AI799" s="45"/>
      <c r="AJ799" s="45"/>
      <c r="AK799" s="45"/>
      <c r="AL799" s="45"/>
      <c r="AM799" s="45"/>
      <c r="AN799" s="83"/>
      <c r="AO799" s="160"/>
      <c r="AP799" s="160"/>
      <c r="AQ799" s="94"/>
      <c r="AR799" s="45"/>
      <c r="AS799" s="102"/>
      <c r="AT799" s="102"/>
      <c r="AU799" s="95"/>
      <c r="AV799" s="95"/>
      <c r="AW799" s="159"/>
      <c r="AX799" s="159"/>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c r="BX799" s="156"/>
      <c r="BY799" s="156"/>
      <c r="BZ799" s="156"/>
      <c r="CA799" s="156"/>
      <c r="CB799" s="156"/>
      <c r="CC799" s="156"/>
      <c r="CD799" s="156"/>
      <c r="CE799" s="156"/>
    </row>
    <row r="800" spans="1:83" ht="25.5" customHeight="1" x14ac:dyDescent="0.25">
      <c r="A800" s="45"/>
      <c r="B800" s="45"/>
      <c r="C800" s="45"/>
      <c r="D800" s="47"/>
      <c r="E800" s="158"/>
      <c r="F800" s="45"/>
      <c r="G800" s="130"/>
      <c r="H800" s="130"/>
      <c r="I800" s="83"/>
      <c r="J800" s="45"/>
      <c r="K800" s="130"/>
      <c r="L800" s="95"/>
      <c r="M800" s="95"/>
      <c r="N800" s="95"/>
      <c r="O800" s="103"/>
      <c r="P800" s="104"/>
      <c r="Q800" s="83"/>
      <c r="R800" s="83"/>
      <c r="S800" s="83"/>
      <c r="T800" s="83"/>
      <c r="U800" s="83"/>
      <c r="V800" s="103"/>
      <c r="W800" s="103"/>
      <c r="X800" s="103"/>
      <c r="Y800" s="102"/>
      <c r="Z800" s="102"/>
      <c r="AA800" s="90"/>
      <c r="AB800" s="100"/>
      <c r="AC800" s="90"/>
      <c r="AD800" s="100"/>
      <c r="AE800" s="100"/>
      <c r="AF800" s="91"/>
      <c r="AG800" s="91"/>
      <c r="AH800" s="101"/>
      <c r="AI800" s="45"/>
      <c r="AJ800" s="45"/>
      <c r="AK800" s="45"/>
      <c r="AL800" s="45"/>
      <c r="AM800" s="45"/>
      <c r="AN800" s="83"/>
      <c r="AO800" s="160"/>
      <c r="AP800" s="160"/>
      <c r="AQ800" s="94"/>
      <c r="AR800" s="45"/>
      <c r="AS800" s="102"/>
      <c r="AT800" s="102"/>
      <c r="AU800" s="95"/>
      <c r="AV800" s="95"/>
      <c r="AW800" s="159"/>
      <c r="AX800" s="159"/>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c r="BX800" s="156"/>
      <c r="BY800" s="156"/>
      <c r="BZ800" s="156"/>
      <c r="CA800" s="156"/>
      <c r="CB800" s="156"/>
      <c r="CC800" s="156"/>
      <c r="CD800" s="156"/>
      <c r="CE800" s="156"/>
    </row>
    <row r="801" spans="1:83" ht="25.5" customHeight="1" x14ac:dyDescent="0.25">
      <c r="A801" s="45"/>
      <c r="B801" s="45"/>
      <c r="C801" s="45"/>
      <c r="D801" s="47"/>
      <c r="E801" s="158"/>
      <c r="F801" s="45"/>
      <c r="G801" s="130"/>
      <c r="H801" s="130"/>
      <c r="I801" s="83"/>
      <c r="J801" s="45"/>
      <c r="K801" s="130"/>
      <c r="L801" s="95"/>
      <c r="M801" s="95"/>
      <c r="N801" s="95"/>
      <c r="O801" s="103"/>
      <c r="P801" s="104"/>
      <c r="Q801" s="83"/>
      <c r="R801" s="83"/>
      <c r="S801" s="83"/>
      <c r="T801" s="83"/>
      <c r="U801" s="83"/>
      <c r="V801" s="103"/>
      <c r="W801" s="103"/>
      <c r="X801" s="103"/>
      <c r="Y801" s="102"/>
      <c r="Z801" s="102"/>
      <c r="AA801" s="90"/>
      <c r="AB801" s="100"/>
      <c r="AC801" s="90"/>
      <c r="AD801" s="100"/>
      <c r="AE801" s="100"/>
      <c r="AF801" s="91"/>
      <c r="AG801" s="91"/>
      <c r="AH801" s="101"/>
      <c r="AI801" s="45"/>
      <c r="AJ801" s="45"/>
      <c r="AK801" s="45"/>
      <c r="AL801" s="45"/>
      <c r="AM801" s="45"/>
      <c r="AN801" s="83"/>
      <c r="AO801" s="160"/>
      <c r="AP801" s="160"/>
      <c r="AQ801" s="94"/>
      <c r="AR801" s="45"/>
      <c r="AS801" s="102"/>
      <c r="AT801" s="102"/>
      <c r="AU801" s="95"/>
      <c r="AV801" s="95"/>
      <c r="AW801" s="159"/>
      <c r="AX801" s="159"/>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c r="BX801" s="156"/>
      <c r="BY801" s="156"/>
      <c r="BZ801" s="156"/>
      <c r="CA801" s="156"/>
      <c r="CB801" s="156"/>
      <c r="CC801" s="156"/>
      <c r="CD801" s="156"/>
      <c r="CE801" s="156"/>
    </row>
    <row r="802" spans="1:83" ht="25.5" customHeight="1" x14ac:dyDescent="0.25">
      <c r="A802" s="45"/>
      <c r="B802" s="45"/>
      <c r="C802" s="45"/>
      <c r="D802" s="47"/>
      <c r="E802" s="158"/>
      <c r="F802" s="45"/>
      <c r="G802" s="130"/>
      <c r="H802" s="130"/>
      <c r="I802" s="83"/>
      <c r="J802" s="45"/>
      <c r="K802" s="130"/>
      <c r="L802" s="95"/>
      <c r="M802" s="95"/>
      <c r="N802" s="95"/>
      <c r="O802" s="103"/>
      <c r="P802" s="104"/>
      <c r="Q802" s="83"/>
      <c r="R802" s="83"/>
      <c r="S802" s="83"/>
      <c r="T802" s="83"/>
      <c r="U802" s="83"/>
      <c r="V802" s="103"/>
      <c r="W802" s="103"/>
      <c r="X802" s="103"/>
      <c r="Y802" s="102"/>
      <c r="Z802" s="102"/>
      <c r="AA802" s="90"/>
      <c r="AB802" s="100"/>
      <c r="AC802" s="90"/>
      <c r="AD802" s="100"/>
      <c r="AE802" s="100"/>
      <c r="AF802" s="91"/>
      <c r="AG802" s="91"/>
      <c r="AH802" s="101"/>
      <c r="AI802" s="45"/>
      <c r="AJ802" s="45"/>
      <c r="AK802" s="45"/>
      <c r="AL802" s="45"/>
      <c r="AM802" s="45"/>
      <c r="AN802" s="83"/>
      <c r="AO802" s="160"/>
      <c r="AP802" s="160"/>
      <c r="AQ802" s="94"/>
      <c r="AR802" s="45"/>
      <c r="AS802" s="102"/>
      <c r="AT802" s="102"/>
      <c r="AU802" s="95"/>
      <c r="AV802" s="95"/>
      <c r="AW802" s="159"/>
      <c r="AX802" s="159"/>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c r="BX802" s="156"/>
      <c r="BY802" s="156"/>
      <c r="BZ802" s="156"/>
      <c r="CA802" s="156"/>
      <c r="CB802" s="156"/>
      <c r="CC802" s="156"/>
      <c r="CD802" s="156"/>
      <c r="CE802" s="156"/>
    </row>
    <row r="803" spans="1:83" ht="25.5" customHeight="1" x14ac:dyDescent="0.25">
      <c r="A803" s="45"/>
      <c r="B803" s="45"/>
      <c r="C803" s="45"/>
      <c r="D803" s="47"/>
      <c r="E803" s="158"/>
      <c r="F803" s="45"/>
      <c r="G803" s="130"/>
      <c r="H803" s="130"/>
      <c r="I803" s="83"/>
      <c r="J803" s="45"/>
      <c r="K803" s="130"/>
      <c r="L803" s="95"/>
      <c r="M803" s="95"/>
      <c r="N803" s="95"/>
      <c r="O803" s="103"/>
      <c r="P803" s="104"/>
      <c r="Q803" s="83"/>
      <c r="R803" s="83"/>
      <c r="S803" s="83"/>
      <c r="T803" s="83"/>
      <c r="U803" s="83"/>
      <c r="V803" s="103"/>
      <c r="W803" s="103"/>
      <c r="X803" s="103"/>
      <c r="Y803" s="102"/>
      <c r="Z803" s="102"/>
      <c r="AA803" s="90"/>
      <c r="AB803" s="100"/>
      <c r="AC803" s="90"/>
      <c r="AD803" s="100"/>
      <c r="AE803" s="100"/>
      <c r="AF803" s="91"/>
      <c r="AG803" s="91"/>
      <c r="AH803" s="101"/>
      <c r="AI803" s="45"/>
      <c r="AJ803" s="45"/>
      <c r="AK803" s="45"/>
      <c r="AL803" s="45"/>
      <c r="AM803" s="45"/>
      <c r="AN803" s="83"/>
      <c r="AO803" s="160"/>
      <c r="AP803" s="160"/>
      <c r="AQ803" s="94"/>
      <c r="AR803" s="45"/>
      <c r="AS803" s="102"/>
      <c r="AT803" s="102"/>
      <c r="AU803" s="95"/>
      <c r="AV803" s="95"/>
      <c r="AW803" s="159"/>
      <c r="AX803" s="159"/>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c r="BX803" s="156"/>
      <c r="BY803" s="156"/>
      <c r="BZ803" s="156"/>
      <c r="CA803" s="156"/>
      <c r="CB803" s="156"/>
      <c r="CC803" s="156"/>
      <c r="CD803" s="156"/>
      <c r="CE803" s="156"/>
    </row>
    <row r="804" spans="1:83" ht="25.5" customHeight="1" x14ac:dyDescent="0.25">
      <c r="A804" s="45"/>
      <c r="B804" s="45"/>
      <c r="C804" s="45"/>
      <c r="D804" s="47"/>
      <c r="E804" s="158"/>
      <c r="F804" s="45"/>
      <c r="G804" s="130"/>
      <c r="H804" s="130"/>
      <c r="I804" s="83"/>
      <c r="J804" s="45"/>
      <c r="K804" s="130"/>
      <c r="L804" s="95"/>
      <c r="M804" s="95"/>
      <c r="N804" s="95"/>
      <c r="O804" s="103"/>
      <c r="P804" s="104"/>
      <c r="Q804" s="83"/>
      <c r="R804" s="83"/>
      <c r="S804" s="83"/>
      <c r="T804" s="83"/>
      <c r="U804" s="83"/>
      <c r="V804" s="103"/>
      <c r="W804" s="103"/>
      <c r="X804" s="103"/>
      <c r="Y804" s="102"/>
      <c r="Z804" s="102"/>
      <c r="AA804" s="90"/>
      <c r="AB804" s="100"/>
      <c r="AC804" s="90"/>
      <c r="AD804" s="100"/>
      <c r="AE804" s="100"/>
      <c r="AF804" s="91"/>
      <c r="AG804" s="91"/>
      <c r="AH804" s="101"/>
      <c r="AI804" s="45"/>
      <c r="AJ804" s="45"/>
      <c r="AK804" s="45"/>
      <c r="AL804" s="45"/>
      <c r="AM804" s="45"/>
      <c r="AN804" s="83"/>
      <c r="AO804" s="160"/>
      <c r="AP804" s="160"/>
      <c r="AQ804" s="94"/>
      <c r="AR804" s="45"/>
      <c r="AS804" s="102"/>
      <c r="AT804" s="102"/>
      <c r="AU804" s="95"/>
      <c r="AV804" s="95"/>
      <c r="AW804" s="159"/>
      <c r="AX804" s="159"/>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c r="BX804" s="156"/>
      <c r="BY804" s="156"/>
      <c r="BZ804" s="156"/>
      <c r="CA804" s="156"/>
      <c r="CB804" s="156"/>
      <c r="CC804" s="156"/>
      <c r="CD804" s="156"/>
      <c r="CE804" s="156"/>
    </row>
    <row r="805" spans="1:83" ht="25.5" customHeight="1" x14ac:dyDescent="0.25">
      <c r="A805" s="45"/>
      <c r="B805" s="45"/>
      <c r="C805" s="45"/>
      <c r="D805" s="47"/>
      <c r="E805" s="158"/>
      <c r="F805" s="45"/>
      <c r="G805" s="130"/>
      <c r="H805" s="130"/>
      <c r="I805" s="83"/>
      <c r="J805" s="45"/>
      <c r="K805" s="130"/>
      <c r="L805" s="95"/>
      <c r="M805" s="95"/>
      <c r="N805" s="95"/>
      <c r="O805" s="103"/>
      <c r="P805" s="104"/>
      <c r="Q805" s="83"/>
      <c r="R805" s="83"/>
      <c r="S805" s="83"/>
      <c r="T805" s="83"/>
      <c r="U805" s="83"/>
      <c r="V805" s="103"/>
      <c r="W805" s="103"/>
      <c r="X805" s="103"/>
      <c r="Y805" s="102"/>
      <c r="Z805" s="102"/>
      <c r="AA805" s="90"/>
      <c r="AB805" s="100"/>
      <c r="AC805" s="90"/>
      <c r="AD805" s="100"/>
      <c r="AE805" s="100"/>
      <c r="AF805" s="91"/>
      <c r="AG805" s="91"/>
      <c r="AH805" s="101"/>
      <c r="AI805" s="45"/>
      <c r="AJ805" s="45"/>
      <c r="AK805" s="45"/>
      <c r="AL805" s="45"/>
      <c r="AM805" s="45"/>
      <c r="AN805" s="83"/>
      <c r="AO805" s="160"/>
      <c r="AP805" s="160"/>
      <c r="AQ805" s="94"/>
      <c r="AR805" s="45"/>
      <c r="AS805" s="102"/>
      <c r="AT805" s="102"/>
      <c r="AU805" s="95"/>
      <c r="AV805" s="95"/>
      <c r="AW805" s="159"/>
      <c r="AX805" s="159"/>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c r="BX805" s="156"/>
      <c r="BY805" s="156"/>
      <c r="BZ805" s="156"/>
      <c r="CA805" s="156"/>
      <c r="CB805" s="156"/>
      <c r="CC805" s="156"/>
      <c r="CD805" s="156"/>
      <c r="CE805" s="156"/>
    </row>
    <row r="806" spans="1:83" ht="25.5" customHeight="1" x14ac:dyDescent="0.25">
      <c r="A806" s="45"/>
      <c r="B806" s="45"/>
      <c r="C806" s="45"/>
      <c r="D806" s="47"/>
      <c r="E806" s="158"/>
      <c r="F806" s="45"/>
      <c r="G806" s="130"/>
      <c r="H806" s="130"/>
      <c r="I806" s="83"/>
      <c r="J806" s="45"/>
      <c r="K806" s="130"/>
      <c r="L806" s="95"/>
      <c r="M806" s="95"/>
      <c r="N806" s="95"/>
      <c r="O806" s="103"/>
      <c r="P806" s="104"/>
      <c r="Q806" s="83"/>
      <c r="R806" s="83"/>
      <c r="S806" s="83"/>
      <c r="T806" s="83"/>
      <c r="U806" s="83"/>
      <c r="V806" s="103"/>
      <c r="W806" s="103"/>
      <c r="X806" s="103"/>
      <c r="Y806" s="102"/>
      <c r="Z806" s="102"/>
      <c r="AA806" s="90"/>
      <c r="AB806" s="100"/>
      <c r="AC806" s="90"/>
      <c r="AD806" s="100"/>
      <c r="AE806" s="100"/>
      <c r="AF806" s="91"/>
      <c r="AG806" s="91"/>
      <c r="AH806" s="101"/>
      <c r="AI806" s="45"/>
      <c r="AJ806" s="45"/>
      <c r="AK806" s="45"/>
      <c r="AL806" s="45"/>
      <c r="AM806" s="45"/>
      <c r="AN806" s="83"/>
      <c r="AO806" s="160"/>
      <c r="AP806" s="160"/>
      <c r="AQ806" s="94"/>
      <c r="AR806" s="45"/>
      <c r="AS806" s="102"/>
      <c r="AT806" s="102"/>
      <c r="AU806" s="95"/>
      <c r="AV806" s="95"/>
      <c r="AW806" s="159"/>
      <c r="AX806" s="159"/>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c r="BX806" s="156"/>
      <c r="BY806" s="156"/>
      <c r="BZ806" s="156"/>
      <c r="CA806" s="156"/>
      <c r="CB806" s="156"/>
      <c r="CC806" s="156"/>
      <c r="CD806" s="156"/>
      <c r="CE806" s="156"/>
    </row>
    <row r="807" spans="1:83" ht="25.5" customHeight="1" x14ac:dyDescent="0.25">
      <c r="A807" s="45"/>
      <c r="B807" s="45"/>
      <c r="C807" s="45"/>
      <c r="D807" s="47"/>
      <c r="E807" s="158"/>
      <c r="F807" s="45"/>
      <c r="G807" s="130"/>
      <c r="H807" s="130"/>
      <c r="I807" s="83"/>
      <c r="J807" s="45"/>
      <c r="K807" s="130"/>
      <c r="L807" s="95"/>
      <c r="M807" s="95"/>
      <c r="N807" s="95"/>
      <c r="O807" s="103"/>
      <c r="P807" s="104"/>
      <c r="Q807" s="83"/>
      <c r="R807" s="83"/>
      <c r="S807" s="83"/>
      <c r="T807" s="83"/>
      <c r="U807" s="83"/>
      <c r="V807" s="103"/>
      <c r="W807" s="103"/>
      <c r="X807" s="103"/>
      <c r="Y807" s="102"/>
      <c r="Z807" s="102"/>
      <c r="AA807" s="90"/>
      <c r="AB807" s="100"/>
      <c r="AC807" s="90"/>
      <c r="AD807" s="100"/>
      <c r="AE807" s="100"/>
      <c r="AF807" s="91"/>
      <c r="AG807" s="91"/>
      <c r="AH807" s="101"/>
      <c r="AI807" s="45"/>
      <c r="AJ807" s="45"/>
      <c r="AK807" s="45"/>
      <c r="AL807" s="45"/>
      <c r="AM807" s="45"/>
      <c r="AN807" s="83"/>
      <c r="AO807" s="160"/>
      <c r="AP807" s="160"/>
      <c r="AQ807" s="94"/>
      <c r="AR807" s="45"/>
      <c r="AS807" s="102"/>
      <c r="AT807" s="102"/>
      <c r="AU807" s="95"/>
      <c r="AV807" s="95"/>
      <c r="AW807" s="159"/>
      <c r="AX807" s="159"/>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c r="BX807" s="156"/>
      <c r="BY807" s="156"/>
      <c r="BZ807" s="156"/>
      <c r="CA807" s="156"/>
      <c r="CB807" s="156"/>
      <c r="CC807" s="156"/>
      <c r="CD807" s="156"/>
      <c r="CE807" s="156"/>
    </row>
    <row r="808" spans="1:83" ht="25.5" customHeight="1" x14ac:dyDescent="0.25">
      <c r="A808" s="45"/>
      <c r="B808" s="45"/>
      <c r="C808" s="45"/>
      <c r="D808" s="47"/>
      <c r="E808" s="158"/>
      <c r="F808" s="45"/>
      <c r="G808" s="130"/>
      <c r="H808" s="130"/>
      <c r="I808" s="83"/>
      <c r="J808" s="45"/>
      <c r="K808" s="130"/>
      <c r="L808" s="95"/>
      <c r="M808" s="95"/>
      <c r="N808" s="95"/>
      <c r="O808" s="103"/>
      <c r="P808" s="104"/>
      <c r="Q808" s="83"/>
      <c r="R808" s="83"/>
      <c r="S808" s="83"/>
      <c r="T808" s="83"/>
      <c r="U808" s="83"/>
      <c r="V808" s="103"/>
      <c r="W808" s="103"/>
      <c r="X808" s="103"/>
      <c r="Y808" s="102"/>
      <c r="Z808" s="102"/>
      <c r="AA808" s="90"/>
      <c r="AB808" s="100"/>
      <c r="AC808" s="90"/>
      <c r="AD808" s="100"/>
      <c r="AE808" s="100"/>
      <c r="AF808" s="91"/>
      <c r="AG808" s="91"/>
      <c r="AH808" s="101"/>
      <c r="AI808" s="45"/>
      <c r="AJ808" s="45"/>
      <c r="AK808" s="45"/>
      <c r="AL808" s="45"/>
      <c r="AM808" s="45"/>
      <c r="AN808" s="83"/>
      <c r="AO808" s="160"/>
      <c r="AP808" s="160"/>
      <c r="AQ808" s="94"/>
      <c r="AR808" s="45"/>
      <c r="AS808" s="102"/>
      <c r="AT808" s="102"/>
      <c r="AU808" s="95"/>
      <c r="AV808" s="95"/>
      <c r="AW808" s="159"/>
      <c r="AX808" s="159"/>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c r="BX808" s="156"/>
      <c r="BY808" s="156"/>
      <c r="BZ808" s="156"/>
      <c r="CA808" s="156"/>
      <c r="CB808" s="156"/>
      <c r="CC808" s="156"/>
      <c r="CD808" s="156"/>
      <c r="CE808" s="156"/>
    </row>
    <row r="809" spans="1:83" ht="25.5" customHeight="1" x14ac:dyDescent="0.25">
      <c r="A809" s="45"/>
      <c r="B809" s="45"/>
      <c r="C809" s="45"/>
      <c r="D809" s="47"/>
      <c r="E809" s="158"/>
      <c r="F809" s="45"/>
      <c r="G809" s="130"/>
      <c r="H809" s="130"/>
      <c r="I809" s="83"/>
      <c r="J809" s="45"/>
      <c r="K809" s="130"/>
      <c r="L809" s="95"/>
      <c r="M809" s="95"/>
      <c r="N809" s="95"/>
      <c r="O809" s="103"/>
      <c r="P809" s="104"/>
      <c r="Q809" s="83"/>
      <c r="R809" s="83"/>
      <c r="S809" s="83"/>
      <c r="T809" s="83"/>
      <c r="U809" s="83"/>
      <c r="V809" s="103"/>
      <c r="W809" s="103"/>
      <c r="X809" s="103"/>
      <c r="Y809" s="102"/>
      <c r="Z809" s="102"/>
      <c r="AA809" s="90"/>
      <c r="AB809" s="100"/>
      <c r="AC809" s="90"/>
      <c r="AD809" s="100"/>
      <c r="AE809" s="100"/>
      <c r="AF809" s="91"/>
      <c r="AG809" s="91"/>
      <c r="AH809" s="101"/>
      <c r="AI809" s="45"/>
      <c r="AJ809" s="45"/>
      <c r="AK809" s="45"/>
      <c r="AL809" s="45"/>
      <c r="AM809" s="45"/>
      <c r="AN809" s="83"/>
      <c r="AO809" s="160"/>
      <c r="AP809" s="160"/>
      <c r="AQ809" s="94"/>
      <c r="AR809" s="45"/>
      <c r="AS809" s="102"/>
      <c r="AT809" s="102"/>
      <c r="AU809" s="95"/>
      <c r="AV809" s="95"/>
      <c r="AW809" s="159"/>
      <c r="AX809" s="159"/>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c r="BX809" s="156"/>
      <c r="BY809" s="156"/>
      <c r="BZ809" s="156"/>
      <c r="CA809" s="156"/>
      <c r="CB809" s="156"/>
      <c r="CC809" s="156"/>
      <c r="CD809" s="156"/>
      <c r="CE809" s="156"/>
    </row>
    <row r="810" spans="1:83" ht="25.5" customHeight="1" x14ac:dyDescent="0.25">
      <c r="A810" s="45"/>
      <c r="B810" s="45"/>
      <c r="C810" s="45"/>
      <c r="D810" s="47"/>
      <c r="E810" s="158"/>
      <c r="F810" s="45"/>
      <c r="G810" s="130"/>
      <c r="H810" s="130"/>
      <c r="I810" s="83"/>
      <c r="J810" s="45"/>
      <c r="K810" s="130"/>
      <c r="L810" s="95"/>
      <c r="M810" s="95"/>
      <c r="N810" s="95"/>
      <c r="O810" s="103"/>
      <c r="P810" s="104"/>
      <c r="Q810" s="83"/>
      <c r="R810" s="83"/>
      <c r="S810" s="83"/>
      <c r="T810" s="83"/>
      <c r="U810" s="83"/>
      <c r="V810" s="103"/>
      <c r="W810" s="103"/>
      <c r="X810" s="103"/>
      <c r="Y810" s="102"/>
      <c r="Z810" s="102"/>
      <c r="AA810" s="90"/>
      <c r="AB810" s="100"/>
      <c r="AC810" s="90"/>
      <c r="AD810" s="100"/>
      <c r="AE810" s="100"/>
      <c r="AF810" s="91"/>
      <c r="AG810" s="91"/>
      <c r="AH810" s="101"/>
      <c r="AI810" s="45"/>
      <c r="AJ810" s="45"/>
      <c r="AK810" s="45"/>
      <c r="AL810" s="45"/>
      <c r="AM810" s="45"/>
      <c r="AN810" s="83"/>
      <c r="AO810" s="160"/>
      <c r="AP810" s="160"/>
      <c r="AQ810" s="94"/>
      <c r="AR810" s="45"/>
      <c r="AS810" s="102"/>
      <c r="AT810" s="102"/>
      <c r="AU810" s="95"/>
      <c r="AV810" s="95"/>
      <c r="AW810" s="159"/>
      <c r="AX810" s="159"/>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c r="BX810" s="156"/>
      <c r="BY810" s="156"/>
      <c r="BZ810" s="156"/>
      <c r="CA810" s="156"/>
      <c r="CB810" s="156"/>
      <c r="CC810" s="156"/>
      <c r="CD810" s="156"/>
      <c r="CE810" s="156"/>
    </row>
    <row r="811" spans="1:83" ht="25.5" customHeight="1" x14ac:dyDescent="0.25">
      <c r="A811" s="45"/>
      <c r="B811" s="45"/>
      <c r="C811" s="45"/>
      <c r="D811" s="47"/>
      <c r="E811" s="158"/>
      <c r="F811" s="45"/>
      <c r="G811" s="130"/>
      <c r="H811" s="130"/>
      <c r="I811" s="83"/>
      <c r="J811" s="45"/>
      <c r="K811" s="130"/>
      <c r="L811" s="95"/>
      <c r="M811" s="95"/>
      <c r="N811" s="95"/>
      <c r="O811" s="103"/>
      <c r="P811" s="104"/>
      <c r="Q811" s="83"/>
      <c r="R811" s="83"/>
      <c r="S811" s="83"/>
      <c r="T811" s="83"/>
      <c r="U811" s="83"/>
      <c r="V811" s="103"/>
      <c r="W811" s="103"/>
      <c r="X811" s="103"/>
      <c r="Y811" s="102"/>
      <c r="Z811" s="102"/>
      <c r="AA811" s="90"/>
      <c r="AB811" s="100"/>
      <c r="AC811" s="90"/>
      <c r="AD811" s="100"/>
      <c r="AE811" s="100"/>
      <c r="AF811" s="91"/>
      <c r="AG811" s="91"/>
      <c r="AH811" s="101"/>
      <c r="AI811" s="45"/>
      <c r="AJ811" s="45"/>
      <c r="AK811" s="45"/>
      <c r="AL811" s="45"/>
      <c r="AM811" s="45"/>
      <c r="AN811" s="83"/>
      <c r="AO811" s="160"/>
      <c r="AP811" s="160"/>
      <c r="AQ811" s="94"/>
      <c r="AR811" s="45"/>
      <c r="AS811" s="102"/>
      <c r="AT811" s="102"/>
      <c r="AU811" s="95"/>
      <c r="AV811" s="95"/>
      <c r="AW811" s="159"/>
      <c r="AX811" s="159"/>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c r="BX811" s="156"/>
      <c r="BY811" s="156"/>
      <c r="BZ811" s="156"/>
      <c r="CA811" s="156"/>
      <c r="CB811" s="156"/>
      <c r="CC811" s="156"/>
      <c r="CD811" s="156"/>
      <c r="CE811" s="156"/>
    </row>
    <row r="812" spans="1:83" ht="25.5" customHeight="1" x14ac:dyDescent="0.25">
      <c r="A812" s="45"/>
      <c r="B812" s="45"/>
      <c r="C812" s="45"/>
      <c r="D812" s="47"/>
      <c r="E812" s="158"/>
      <c r="F812" s="45"/>
      <c r="G812" s="130"/>
      <c r="H812" s="130"/>
      <c r="I812" s="83"/>
      <c r="J812" s="45"/>
      <c r="K812" s="130"/>
      <c r="L812" s="95"/>
      <c r="M812" s="95"/>
      <c r="N812" s="95"/>
      <c r="O812" s="103"/>
      <c r="P812" s="104"/>
      <c r="Q812" s="83"/>
      <c r="R812" s="83"/>
      <c r="S812" s="83"/>
      <c r="T812" s="83"/>
      <c r="U812" s="83"/>
      <c r="V812" s="103"/>
      <c r="W812" s="103"/>
      <c r="X812" s="103"/>
      <c r="Y812" s="102"/>
      <c r="Z812" s="102"/>
      <c r="AA812" s="90"/>
      <c r="AB812" s="100"/>
      <c r="AC812" s="90"/>
      <c r="AD812" s="100"/>
      <c r="AE812" s="100"/>
      <c r="AF812" s="91"/>
      <c r="AG812" s="91"/>
      <c r="AH812" s="101"/>
      <c r="AI812" s="45"/>
      <c r="AJ812" s="45"/>
      <c r="AK812" s="45"/>
      <c r="AL812" s="45"/>
      <c r="AM812" s="45"/>
      <c r="AN812" s="83"/>
      <c r="AO812" s="160"/>
      <c r="AP812" s="160"/>
      <c r="AQ812" s="94"/>
      <c r="AR812" s="45"/>
      <c r="AS812" s="102"/>
      <c r="AT812" s="102"/>
      <c r="AU812" s="95"/>
      <c r="AV812" s="95"/>
      <c r="AW812" s="159"/>
      <c r="AX812" s="159"/>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c r="BX812" s="156"/>
      <c r="BY812" s="156"/>
      <c r="BZ812" s="156"/>
      <c r="CA812" s="156"/>
      <c r="CB812" s="156"/>
      <c r="CC812" s="156"/>
      <c r="CD812" s="156"/>
      <c r="CE812" s="156"/>
    </row>
    <row r="813" spans="1:83" ht="25.5" customHeight="1" x14ac:dyDescent="0.25">
      <c r="A813" s="45"/>
      <c r="B813" s="45"/>
      <c r="C813" s="45"/>
      <c r="D813" s="47"/>
      <c r="E813" s="158"/>
      <c r="F813" s="45"/>
      <c r="G813" s="130"/>
      <c r="H813" s="130"/>
      <c r="I813" s="83"/>
      <c r="J813" s="45"/>
      <c r="K813" s="130"/>
      <c r="L813" s="95"/>
      <c r="M813" s="95"/>
      <c r="N813" s="95"/>
      <c r="O813" s="103"/>
      <c r="P813" s="104"/>
      <c r="Q813" s="83"/>
      <c r="R813" s="83"/>
      <c r="S813" s="83"/>
      <c r="T813" s="83"/>
      <c r="U813" s="83"/>
      <c r="V813" s="103"/>
      <c r="W813" s="103"/>
      <c r="X813" s="103"/>
      <c r="Y813" s="102"/>
      <c r="Z813" s="102"/>
      <c r="AA813" s="90"/>
      <c r="AB813" s="100"/>
      <c r="AC813" s="90"/>
      <c r="AD813" s="100"/>
      <c r="AE813" s="100"/>
      <c r="AF813" s="91"/>
      <c r="AG813" s="91"/>
      <c r="AH813" s="101"/>
      <c r="AI813" s="45"/>
      <c r="AJ813" s="45"/>
      <c r="AK813" s="45"/>
      <c r="AL813" s="45"/>
      <c r="AM813" s="45"/>
      <c r="AN813" s="83"/>
      <c r="AO813" s="160"/>
      <c r="AP813" s="160"/>
      <c r="AQ813" s="94"/>
      <c r="AR813" s="45"/>
      <c r="AS813" s="102"/>
      <c r="AT813" s="102"/>
      <c r="AU813" s="95"/>
      <c r="AV813" s="95"/>
      <c r="AW813" s="159"/>
      <c r="AX813" s="159"/>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c r="BX813" s="156"/>
      <c r="BY813" s="156"/>
      <c r="BZ813" s="156"/>
      <c r="CA813" s="156"/>
      <c r="CB813" s="156"/>
      <c r="CC813" s="156"/>
      <c r="CD813" s="156"/>
      <c r="CE813" s="156"/>
    </row>
    <row r="814" spans="1:83" ht="25.5" customHeight="1" x14ac:dyDescent="0.25">
      <c r="A814" s="45"/>
      <c r="B814" s="45"/>
      <c r="C814" s="45"/>
      <c r="D814" s="47"/>
      <c r="E814" s="158"/>
      <c r="F814" s="45"/>
      <c r="G814" s="130"/>
      <c r="H814" s="130"/>
      <c r="I814" s="83"/>
      <c r="J814" s="45"/>
      <c r="K814" s="130"/>
      <c r="L814" s="95"/>
      <c r="M814" s="95"/>
      <c r="N814" s="95"/>
      <c r="O814" s="103"/>
      <c r="P814" s="104"/>
      <c r="Q814" s="83"/>
      <c r="R814" s="83"/>
      <c r="S814" s="83"/>
      <c r="T814" s="83"/>
      <c r="U814" s="83"/>
      <c r="V814" s="103"/>
      <c r="W814" s="103"/>
      <c r="X814" s="103"/>
      <c r="Y814" s="102"/>
      <c r="Z814" s="102"/>
      <c r="AA814" s="90"/>
      <c r="AB814" s="100"/>
      <c r="AC814" s="90"/>
      <c r="AD814" s="100"/>
      <c r="AE814" s="100"/>
      <c r="AF814" s="91"/>
      <c r="AG814" s="91"/>
      <c r="AH814" s="101"/>
      <c r="AI814" s="45"/>
      <c r="AJ814" s="45"/>
      <c r="AK814" s="45"/>
      <c r="AL814" s="45"/>
      <c r="AM814" s="45"/>
      <c r="AN814" s="83"/>
      <c r="AO814" s="160"/>
      <c r="AP814" s="160"/>
      <c r="AQ814" s="94"/>
      <c r="AR814" s="45"/>
      <c r="AS814" s="102"/>
      <c r="AT814" s="102"/>
      <c r="AU814" s="95"/>
      <c r="AV814" s="95"/>
      <c r="AW814" s="159"/>
      <c r="AX814" s="159"/>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c r="BX814" s="156"/>
      <c r="BY814" s="156"/>
      <c r="BZ814" s="156"/>
      <c r="CA814" s="156"/>
      <c r="CB814" s="156"/>
      <c r="CC814" s="156"/>
      <c r="CD814" s="156"/>
      <c r="CE814" s="156"/>
    </row>
    <row r="815" spans="1:83" ht="25.5" customHeight="1" x14ac:dyDescent="0.25">
      <c r="A815" s="45"/>
      <c r="B815" s="45"/>
      <c r="C815" s="45"/>
      <c r="D815" s="47"/>
      <c r="E815" s="158"/>
      <c r="F815" s="45"/>
      <c r="G815" s="130"/>
      <c r="H815" s="130"/>
      <c r="I815" s="83"/>
      <c r="J815" s="45"/>
      <c r="K815" s="130"/>
      <c r="L815" s="95"/>
      <c r="M815" s="95"/>
      <c r="N815" s="95"/>
      <c r="O815" s="103"/>
      <c r="P815" s="104"/>
      <c r="Q815" s="83"/>
      <c r="R815" s="83"/>
      <c r="S815" s="83"/>
      <c r="T815" s="83"/>
      <c r="U815" s="83"/>
      <c r="V815" s="103"/>
      <c r="W815" s="103"/>
      <c r="X815" s="103"/>
      <c r="Y815" s="102"/>
      <c r="Z815" s="102"/>
      <c r="AA815" s="90"/>
      <c r="AB815" s="100"/>
      <c r="AC815" s="90"/>
      <c r="AD815" s="100"/>
      <c r="AE815" s="100"/>
      <c r="AF815" s="91"/>
      <c r="AG815" s="91"/>
      <c r="AH815" s="101"/>
      <c r="AI815" s="45"/>
      <c r="AJ815" s="45"/>
      <c r="AK815" s="45"/>
      <c r="AL815" s="45"/>
      <c r="AM815" s="45"/>
      <c r="AN815" s="83"/>
      <c r="AO815" s="160"/>
      <c r="AP815" s="160"/>
      <c r="AQ815" s="94"/>
      <c r="AR815" s="45"/>
      <c r="AS815" s="102"/>
      <c r="AT815" s="102"/>
      <c r="AU815" s="95"/>
      <c r="AV815" s="95"/>
      <c r="AW815" s="159"/>
      <c r="AX815" s="159"/>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c r="BX815" s="156"/>
      <c r="BY815" s="156"/>
      <c r="BZ815" s="156"/>
      <c r="CA815" s="156"/>
      <c r="CB815" s="156"/>
      <c r="CC815" s="156"/>
      <c r="CD815" s="156"/>
      <c r="CE815" s="156"/>
    </row>
    <row r="816" spans="1:83" ht="25.5" customHeight="1" x14ac:dyDescent="0.25">
      <c r="A816" s="45"/>
      <c r="B816" s="45"/>
      <c r="C816" s="45"/>
      <c r="D816" s="47"/>
      <c r="E816" s="158"/>
      <c r="F816" s="45"/>
      <c r="G816" s="130"/>
      <c r="H816" s="130"/>
      <c r="I816" s="83"/>
      <c r="J816" s="45"/>
      <c r="K816" s="130"/>
      <c r="L816" s="95"/>
      <c r="M816" s="95"/>
      <c r="N816" s="95"/>
      <c r="O816" s="103"/>
      <c r="P816" s="104"/>
      <c r="Q816" s="83"/>
      <c r="R816" s="83"/>
      <c r="S816" s="83"/>
      <c r="T816" s="83"/>
      <c r="U816" s="83"/>
      <c r="V816" s="103"/>
      <c r="W816" s="103"/>
      <c r="X816" s="103"/>
      <c r="Y816" s="102"/>
      <c r="Z816" s="102"/>
      <c r="AA816" s="90"/>
      <c r="AB816" s="100"/>
      <c r="AC816" s="90"/>
      <c r="AD816" s="100"/>
      <c r="AE816" s="100"/>
      <c r="AF816" s="91"/>
      <c r="AG816" s="91"/>
      <c r="AH816" s="101"/>
      <c r="AI816" s="45"/>
      <c r="AJ816" s="45"/>
      <c r="AK816" s="45"/>
      <c r="AL816" s="45"/>
      <c r="AM816" s="45"/>
      <c r="AN816" s="83"/>
      <c r="AO816" s="160"/>
      <c r="AP816" s="160"/>
      <c r="AQ816" s="94"/>
      <c r="AR816" s="45"/>
      <c r="AS816" s="102"/>
      <c r="AT816" s="102"/>
      <c r="AU816" s="95"/>
      <c r="AV816" s="95"/>
      <c r="AW816" s="159"/>
      <c r="AX816" s="159"/>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c r="BX816" s="156"/>
      <c r="BY816" s="156"/>
      <c r="BZ816" s="156"/>
      <c r="CA816" s="156"/>
      <c r="CB816" s="156"/>
      <c r="CC816" s="156"/>
      <c r="CD816" s="156"/>
      <c r="CE816" s="156"/>
    </row>
    <row r="817" spans="1:83" ht="25.5" customHeight="1" x14ac:dyDescent="0.25">
      <c r="A817" s="45"/>
      <c r="B817" s="45"/>
      <c r="C817" s="45"/>
      <c r="D817" s="47"/>
      <c r="E817" s="158"/>
      <c r="F817" s="45"/>
      <c r="G817" s="130"/>
      <c r="H817" s="130"/>
      <c r="I817" s="83"/>
      <c r="J817" s="45"/>
      <c r="K817" s="130"/>
      <c r="L817" s="95"/>
      <c r="M817" s="95"/>
      <c r="N817" s="95"/>
      <c r="O817" s="103"/>
      <c r="P817" s="104"/>
      <c r="Q817" s="83"/>
      <c r="R817" s="83"/>
      <c r="S817" s="83"/>
      <c r="T817" s="83"/>
      <c r="U817" s="83"/>
      <c r="V817" s="103"/>
      <c r="W817" s="103"/>
      <c r="X817" s="103"/>
      <c r="Y817" s="102"/>
      <c r="Z817" s="102"/>
      <c r="AA817" s="90"/>
      <c r="AB817" s="100"/>
      <c r="AC817" s="90"/>
      <c r="AD817" s="100"/>
      <c r="AE817" s="100"/>
      <c r="AF817" s="91"/>
      <c r="AG817" s="91"/>
      <c r="AH817" s="101"/>
      <c r="AI817" s="45"/>
      <c r="AJ817" s="45"/>
      <c r="AK817" s="45"/>
      <c r="AL817" s="45"/>
      <c r="AM817" s="45"/>
      <c r="AN817" s="83"/>
      <c r="AO817" s="160"/>
      <c r="AP817" s="160"/>
      <c r="AQ817" s="94"/>
      <c r="AR817" s="45"/>
      <c r="AS817" s="102"/>
      <c r="AT817" s="102"/>
      <c r="AU817" s="95"/>
      <c r="AV817" s="95"/>
      <c r="AW817" s="159"/>
      <c r="AX817" s="159"/>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c r="BZ817" s="156"/>
      <c r="CA817" s="156"/>
      <c r="CB817" s="156"/>
      <c r="CC817" s="156"/>
      <c r="CD817" s="156"/>
      <c r="CE817" s="156"/>
    </row>
    <row r="818" spans="1:83" ht="25.5" customHeight="1" x14ac:dyDescent="0.25">
      <c r="A818" s="45"/>
      <c r="B818" s="45"/>
      <c r="C818" s="45"/>
      <c r="D818" s="47"/>
      <c r="E818" s="158"/>
      <c r="F818" s="45"/>
      <c r="G818" s="130"/>
      <c r="H818" s="130"/>
      <c r="I818" s="83"/>
      <c r="J818" s="45"/>
      <c r="K818" s="130"/>
      <c r="L818" s="95"/>
      <c r="M818" s="95"/>
      <c r="N818" s="95"/>
      <c r="O818" s="103"/>
      <c r="P818" s="104"/>
      <c r="Q818" s="83"/>
      <c r="R818" s="83"/>
      <c r="S818" s="83"/>
      <c r="T818" s="83"/>
      <c r="U818" s="83"/>
      <c r="V818" s="103"/>
      <c r="W818" s="103"/>
      <c r="X818" s="103"/>
      <c r="Y818" s="102"/>
      <c r="Z818" s="102"/>
      <c r="AA818" s="90"/>
      <c r="AB818" s="100"/>
      <c r="AC818" s="90"/>
      <c r="AD818" s="100"/>
      <c r="AE818" s="100"/>
      <c r="AF818" s="91"/>
      <c r="AG818" s="91"/>
      <c r="AH818" s="101"/>
      <c r="AI818" s="45"/>
      <c r="AJ818" s="45"/>
      <c r="AK818" s="45"/>
      <c r="AL818" s="45"/>
      <c r="AM818" s="45"/>
      <c r="AN818" s="83"/>
      <c r="AO818" s="160"/>
      <c r="AP818" s="160"/>
      <c r="AQ818" s="94"/>
      <c r="AR818" s="45"/>
      <c r="AS818" s="102"/>
      <c r="AT818" s="102"/>
      <c r="AU818" s="95"/>
      <c r="AV818" s="95"/>
      <c r="AW818" s="159"/>
      <c r="AX818" s="159"/>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c r="BZ818" s="156"/>
      <c r="CA818" s="156"/>
      <c r="CB818" s="156"/>
      <c r="CC818" s="156"/>
      <c r="CD818" s="156"/>
      <c r="CE818" s="156"/>
    </row>
    <row r="819" spans="1:83" ht="25.5" customHeight="1" x14ac:dyDescent="0.25">
      <c r="A819" s="45"/>
      <c r="B819" s="45"/>
      <c r="C819" s="45"/>
      <c r="D819" s="47"/>
      <c r="E819" s="158"/>
      <c r="F819" s="45"/>
      <c r="G819" s="130"/>
      <c r="H819" s="130"/>
      <c r="I819" s="83"/>
      <c r="J819" s="45"/>
      <c r="K819" s="130"/>
      <c r="L819" s="95"/>
      <c r="M819" s="95"/>
      <c r="N819" s="95"/>
      <c r="O819" s="103"/>
      <c r="P819" s="104"/>
      <c r="Q819" s="83"/>
      <c r="R819" s="83"/>
      <c r="S819" s="83"/>
      <c r="T819" s="83"/>
      <c r="U819" s="83"/>
      <c r="V819" s="103"/>
      <c r="W819" s="103"/>
      <c r="X819" s="103"/>
      <c r="Y819" s="102"/>
      <c r="Z819" s="102"/>
      <c r="AA819" s="90"/>
      <c r="AB819" s="100"/>
      <c r="AC819" s="90"/>
      <c r="AD819" s="100"/>
      <c r="AE819" s="100"/>
      <c r="AF819" s="91"/>
      <c r="AG819" s="91"/>
      <c r="AH819" s="101"/>
      <c r="AI819" s="45"/>
      <c r="AJ819" s="45"/>
      <c r="AK819" s="45"/>
      <c r="AL819" s="45"/>
      <c r="AM819" s="45"/>
      <c r="AN819" s="83"/>
      <c r="AO819" s="160"/>
      <c r="AP819" s="160"/>
      <c r="AQ819" s="94"/>
      <c r="AR819" s="45"/>
      <c r="AS819" s="102"/>
      <c r="AT819" s="102"/>
      <c r="AU819" s="95"/>
      <c r="AV819" s="95"/>
      <c r="AW819" s="159"/>
      <c r="AX819" s="159"/>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c r="BZ819" s="156"/>
      <c r="CA819" s="156"/>
      <c r="CB819" s="156"/>
      <c r="CC819" s="156"/>
      <c r="CD819" s="156"/>
      <c r="CE819" s="156"/>
    </row>
    <row r="820" spans="1:83" ht="25.5" customHeight="1" x14ac:dyDescent="0.25">
      <c r="A820" s="45"/>
      <c r="B820" s="45"/>
      <c r="C820" s="45"/>
      <c r="D820" s="47"/>
      <c r="E820" s="158"/>
      <c r="F820" s="45"/>
      <c r="G820" s="130"/>
      <c r="H820" s="130"/>
      <c r="I820" s="83"/>
      <c r="J820" s="45"/>
      <c r="K820" s="130"/>
      <c r="L820" s="95"/>
      <c r="M820" s="95"/>
      <c r="N820" s="95"/>
      <c r="O820" s="103"/>
      <c r="P820" s="104"/>
      <c r="Q820" s="83"/>
      <c r="R820" s="83"/>
      <c r="S820" s="83"/>
      <c r="T820" s="83"/>
      <c r="U820" s="83"/>
      <c r="V820" s="103"/>
      <c r="W820" s="103"/>
      <c r="X820" s="103"/>
      <c r="Y820" s="102"/>
      <c r="Z820" s="102"/>
      <c r="AA820" s="90"/>
      <c r="AB820" s="100"/>
      <c r="AC820" s="90"/>
      <c r="AD820" s="100"/>
      <c r="AE820" s="100"/>
      <c r="AF820" s="91"/>
      <c r="AG820" s="91"/>
      <c r="AH820" s="101"/>
      <c r="AI820" s="45"/>
      <c r="AJ820" s="45"/>
      <c r="AK820" s="45"/>
      <c r="AL820" s="45"/>
      <c r="AM820" s="45"/>
      <c r="AN820" s="83"/>
      <c r="AO820" s="160"/>
      <c r="AP820" s="160"/>
      <c r="AQ820" s="94"/>
      <c r="AR820" s="45"/>
      <c r="AS820" s="102"/>
      <c r="AT820" s="102"/>
      <c r="AU820" s="95"/>
      <c r="AV820" s="95"/>
      <c r="AW820" s="159"/>
      <c r="AX820" s="159"/>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c r="BX820" s="156"/>
      <c r="BY820" s="156"/>
      <c r="BZ820" s="156"/>
      <c r="CA820" s="156"/>
      <c r="CB820" s="156"/>
      <c r="CC820" s="156"/>
      <c r="CD820" s="156"/>
      <c r="CE820" s="156"/>
    </row>
    <row r="821" spans="1:83" ht="25.5" customHeight="1" x14ac:dyDescent="0.25">
      <c r="A821" s="45"/>
      <c r="B821" s="45"/>
      <c r="C821" s="45"/>
      <c r="D821" s="47"/>
      <c r="E821" s="158"/>
      <c r="F821" s="45"/>
      <c r="G821" s="130"/>
      <c r="H821" s="130"/>
      <c r="I821" s="83"/>
      <c r="J821" s="45"/>
      <c r="K821" s="130"/>
      <c r="L821" s="95"/>
      <c r="M821" s="95"/>
      <c r="N821" s="95"/>
      <c r="O821" s="103"/>
      <c r="P821" s="104"/>
      <c r="Q821" s="83"/>
      <c r="R821" s="83"/>
      <c r="S821" s="83"/>
      <c r="T821" s="83"/>
      <c r="U821" s="83"/>
      <c r="V821" s="103"/>
      <c r="W821" s="103"/>
      <c r="X821" s="103"/>
      <c r="Y821" s="102"/>
      <c r="Z821" s="102"/>
      <c r="AA821" s="90"/>
      <c r="AB821" s="100"/>
      <c r="AC821" s="90"/>
      <c r="AD821" s="100"/>
      <c r="AE821" s="100"/>
      <c r="AF821" s="91"/>
      <c r="AG821" s="91"/>
      <c r="AH821" s="101"/>
      <c r="AI821" s="45"/>
      <c r="AJ821" s="45"/>
      <c r="AK821" s="45"/>
      <c r="AL821" s="45"/>
      <c r="AM821" s="45"/>
      <c r="AN821" s="83"/>
      <c r="AO821" s="160"/>
      <c r="AP821" s="160"/>
      <c r="AQ821" s="94"/>
      <c r="AR821" s="45"/>
      <c r="AS821" s="102"/>
      <c r="AT821" s="102"/>
      <c r="AU821" s="95"/>
      <c r="AV821" s="95"/>
      <c r="AW821" s="159"/>
      <c r="AX821" s="159"/>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c r="BX821" s="156"/>
      <c r="BY821" s="156"/>
      <c r="BZ821" s="156"/>
      <c r="CA821" s="156"/>
      <c r="CB821" s="156"/>
      <c r="CC821" s="156"/>
      <c r="CD821" s="156"/>
      <c r="CE821" s="156"/>
    </row>
    <row r="822" spans="1:83" ht="25.5" customHeight="1" x14ac:dyDescent="0.25">
      <c r="A822" s="45"/>
      <c r="B822" s="45"/>
      <c r="C822" s="45"/>
      <c r="D822" s="47"/>
      <c r="E822" s="158"/>
      <c r="F822" s="45"/>
      <c r="G822" s="130"/>
      <c r="H822" s="130"/>
      <c r="I822" s="83"/>
      <c r="J822" s="45"/>
      <c r="K822" s="130"/>
      <c r="L822" s="95"/>
      <c r="M822" s="95"/>
      <c r="N822" s="95"/>
      <c r="O822" s="103"/>
      <c r="P822" s="104"/>
      <c r="Q822" s="83"/>
      <c r="R822" s="83"/>
      <c r="S822" s="83"/>
      <c r="T822" s="83"/>
      <c r="U822" s="83"/>
      <c r="V822" s="103"/>
      <c r="W822" s="103"/>
      <c r="X822" s="103"/>
      <c r="Y822" s="102"/>
      <c r="Z822" s="102"/>
      <c r="AA822" s="90"/>
      <c r="AB822" s="100"/>
      <c r="AC822" s="90"/>
      <c r="AD822" s="100"/>
      <c r="AE822" s="100"/>
      <c r="AF822" s="91"/>
      <c r="AG822" s="91"/>
      <c r="AH822" s="101"/>
      <c r="AI822" s="45"/>
      <c r="AJ822" s="45"/>
      <c r="AK822" s="45"/>
      <c r="AL822" s="45"/>
      <c r="AM822" s="45"/>
      <c r="AN822" s="83"/>
      <c r="AO822" s="160"/>
      <c r="AP822" s="160"/>
      <c r="AQ822" s="94"/>
      <c r="AR822" s="45"/>
      <c r="AS822" s="102"/>
      <c r="AT822" s="102"/>
      <c r="AU822" s="95"/>
      <c r="AV822" s="95"/>
      <c r="AW822" s="159"/>
      <c r="AX822" s="159"/>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c r="BX822" s="156"/>
      <c r="BY822" s="156"/>
      <c r="BZ822" s="156"/>
      <c r="CA822" s="156"/>
      <c r="CB822" s="156"/>
      <c r="CC822" s="156"/>
      <c r="CD822" s="156"/>
      <c r="CE822" s="156"/>
    </row>
    <row r="823" spans="1:83" ht="25.5" customHeight="1" x14ac:dyDescent="0.25">
      <c r="A823" s="45"/>
      <c r="B823" s="45"/>
      <c r="C823" s="45"/>
      <c r="D823" s="47"/>
      <c r="E823" s="158"/>
      <c r="F823" s="45"/>
      <c r="G823" s="130"/>
      <c r="H823" s="130"/>
      <c r="I823" s="83"/>
      <c r="J823" s="45"/>
      <c r="K823" s="130"/>
      <c r="L823" s="95"/>
      <c r="M823" s="95"/>
      <c r="N823" s="95"/>
      <c r="O823" s="103"/>
      <c r="P823" s="104"/>
      <c r="Q823" s="83"/>
      <c r="R823" s="83"/>
      <c r="S823" s="83"/>
      <c r="T823" s="83"/>
      <c r="U823" s="83"/>
      <c r="V823" s="103"/>
      <c r="W823" s="103"/>
      <c r="X823" s="103"/>
      <c r="Y823" s="102"/>
      <c r="Z823" s="102"/>
      <c r="AA823" s="90"/>
      <c r="AB823" s="100"/>
      <c r="AC823" s="90"/>
      <c r="AD823" s="100"/>
      <c r="AE823" s="100"/>
      <c r="AF823" s="91"/>
      <c r="AG823" s="91"/>
      <c r="AH823" s="101"/>
      <c r="AI823" s="45"/>
      <c r="AJ823" s="45"/>
      <c r="AK823" s="45"/>
      <c r="AL823" s="45"/>
      <c r="AM823" s="45"/>
      <c r="AN823" s="83"/>
      <c r="AO823" s="160"/>
      <c r="AP823" s="160"/>
      <c r="AQ823" s="94"/>
      <c r="AR823" s="45"/>
      <c r="AS823" s="102"/>
      <c r="AT823" s="102"/>
      <c r="AU823" s="95"/>
      <c r="AV823" s="95"/>
      <c r="AW823" s="159"/>
      <c r="AX823" s="159"/>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row>
    <row r="824" spans="1:83" ht="25.5" customHeight="1" x14ac:dyDescent="0.25">
      <c r="A824" s="45"/>
      <c r="B824" s="45"/>
      <c r="C824" s="45"/>
      <c r="D824" s="47"/>
      <c r="E824" s="158"/>
      <c r="F824" s="45"/>
      <c r="G824" s="130"/>
      <c r="H824" s="130"/>
      <c r="I824" s="83"/>
      <c r="J824" s="45"/>
      <c r="K824" s="130"/>
      <c r="L824" s="95"/>
      <c r="M824" s="95"/>
      <c r="N824" s="95"/>
      <c r="O824" s="103"/>
      <c r="P824" s="104"/>
      <c r="Q824" s="83"/>
      <c r="R824" s="83"/>
      <c r="S824" s="83"/>
      <c r="T824" s="83"/>
      <c r="U824" s="83"/>
      <c r="V824" s="103"/>
      <c r="W824" s="103"/>
      <c r="X824" s="103"/>
      <c r="Y824" s="102"/>
      <c r="Z824" s="102"/>
      <c r="AA824" s="90"/>
      <c r="AB824" s="100"/>
      <c r="AC824" s="90"/>
      <c r="AD824" s="100"/>
      <c r="AE824" s="100"/>
      <c r="AF824" s="91"/>
      <c r="AG824" s="91"/>
      <c r="AH824" s="101"/>
      <c r="AI824" s="45"/>
      <c r="AJ824" s="45"/>
      <c r="AK824" s="45"/>
      <c r="AL824" s="45"/>
      <c r="AM824" s="45"/>
      <c r="AN824" s="83"/>
      <c r="AO824" s="160"/>
      <c r="AP824" s="160"/>
      <c r="AQ824" s="94"/>
      <c r="AR824" s="45"/>
      <c r="AS824" s="102"/>
      <c r="AT824" s="102"/>
      <c r="AU824" s="95"/>
      <c r="AV824" s="95"/>
      <c r="AW824" s="159"/>
      <c r="AX824" s="159"/>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c r="BZ824" s="156"/>
      <c r="CA824" s="156"/>
      <c r="CB824" s="156"/>
      <c r="CC824" s="156"/>
      <c r="CD824" s="156"/>
      <c r="CE824" s="156"/>
    </row>
    <row r="825" spans="1:83" ht="25.5" customHeight="1" x14ac:dyDescent="0.25">
      <c r="A825" s="45"/>
      <c r="B825" s="45"/>
      <c r="C825" s="45"/>
      <c r="D825" s="47"/>
      <c r="E825" s="158"/>
      <c r="F825" s="45"/>
      <c r="G825" s="130"/>
      <c r="H825" s="130"/>
      <c r="I825" s="83"/>
      <c r="J825" s="45"/>
      <c r="K825" s="130"/>
      <c r="L825" s="95"/>
      <c r="M825" s="95"/>
      <c r="N825" s="95"/>
      <c r="O825" s="103"/>
      <c r="P825" s="104"/>
      <c r="Q825" s="83"/>
      <c r="R825" s="83"/>
      <c r="S825" s="83"/>
      <c r="T825" s="83"/>
      <c r="U825" s="83"/>
      <c r="V825" s="103"/>
      <c r="W825" s="103"/>
      <c r="X825" s="103"/>
      <c r="Y825" s="102"/>
      <c r="Z825" s="102"/>
      <c r="AA825" s="90"/>
      <c r="AB825" s="100"/>
      <c r="AC825" s="90"/>
      <c r="AD825" s="100"/>
      <c r="AE825" s="100"/>
      <c r="AF825" s="91"/>
      <c r="AG825" s="91"/>
      <c r="AH825" s="101"/>
      <c r="AI825" s="45"/>
      <c r="AJ825" s="45"/>
      <c r="AK825" s="45"/>
      <c r="AL825" s="45"/>
      <c r="AM825" s="45"/>
      <c r="AN825" s="83"/>
      <c r="AO825" s="160"/>
      <c r="AP825" s="160"/>
      <c r="AQ825" s="94"/>
      <c r="AR825" s="45"/>
      <c r="AS825" s="102"/>
      <c r="AT825" s="102"/>
      <c r="AU825" s="95"/>
      <c r="AV825" s="95"/>
      <c r="AW825" s="159"/>
      <c r="AX825" s="159"/>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c r="BX825" s="156"/>
      <c r="BY825" s="156"/>
      <c r="BZ825" s="156"/>
      <c r="CA825" s="156"/>
      <c r="CB825" s="156"/>
      <c r="CC825" s="156"/>
      <c r="CD825" s="156"/>
      <c r="CE825" s="156"/>
    </row>
    <row r="826" spans="1:83" ht="25.5" customHeight="1" x14ac:dyDescent="0.25">
      <c r="A826" s="45"/>
      <c r="B826" s="45"/>
      <c r="C826" s="45"/>
      <c r="D826" s="47"/>
      <c r="E826" s="158"/>
      <c r="F826" s="45"/>
      <c r="G826" s="130"/>
      <c r="H826" s="130"/>
      <c r="I826" s="83"/>
      <c r="J826" s="45"/>
      <c r="K826" s="130"/>
      <c r="L826" s="95"/>
      <c r="M826" s="95"/>
      <c r="N826" s="95"/>
      <c r="O826" s="103"/>
      <c r="P826" s="104"/>
      <c r="Q826" s="83"/>
      <c r="R826" s="83"/>
      <c r="S826" s="83"/>
      <c r="T826" s="83"/>
      <c r="U826" s="83"/>
      <c r="V826" s="103"/>
      <c r="W826" s="103"/>
      <c r="X826" s="103"/>
      <c r="Y826" s="102"/>
      <c r="Z826" s="102"/>
      <c r="AA826" s="90"/>
      <c r="AB826" s="100"/>
      <c r="AC826" s="90"/>
      <c r="AD826" s="100"/>
      <c r="AE826" s="100"/>
      <c r="AF826" s="91"/>
      <c r="AG826" s="91"/>
      <c r="AH826" s="101"/>
      <c r="AI826" s="45"/>
      <c r="AJ826" s="45"/>
      <c r="AK826" s="45"/>
      <c r="AL826" s="45"/>
      <c r="AM826" s="45"/>
      <c r="AN826" s="83"/>
      <c r="AO826" s="160"/>
      <c r="AP826" s="160"/>
      <c r="AQ826" s="94"/>
      <c r="AR826" s="45"/>
      <c r="AS826" s="102"/>
      <c r="AT826" s="102"/>
      <c r="AU826" s="95"/>
      <c r="AV826" s="95"/>
      <c r="AW826" s="159"/>
      <c r="AX826" s="159"/>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c r="BX826" s="156"/>
      <c r="BY826" s="156"/>
      <c r="BZ826" s="156"/>
      <c r="CA826" s="156"/>
      <c r="CB826" s="156"/>
      <c r="CC826" s="156"/>
      <c r="CD826" s="156"/>
      <c r="CE826" s="156"/>
    </row>
    <row r="827" spans="1:83" ht="25.5" customHeight="1" x14ac:dyDescent="0.25">
      <c r="A827" s="45"/>
      <c r="B827" s="45"/>
      <c r="C827" s="45"/>
      <c r="D827" s="47"/>
      <c r="E827" s="158"/>
      <c r="F827" s="45"/>
      <c r="G827" s="130"/>
      <c r="H827" s="130"/>
      <c r="I827" s="83"/>
      <c r="J827" s="45"/>
      <c r="K827" s="130"/>
      <c r="L827" s="95"/>
      <c r="M827" s="95"/>
      <c r="N827" s="95"/>
      <c r="O827" s="103"/>
      <c r="P827" s="104"/>
      <c r="Q827" s="83"/>
      <c r="R827" s="83"/>
      <c r="S827" s="83"/>
      <c r="T827" s="83"/>
      <c r="U827" s="83"/>
      <c r="V827" s="103"/>
      <c r="W827" s="103"/>
      <c r="X827" s="103"/>
      <c r="Y827" s="102"/>
      <c r="Z827" s="102"/>
      <c r="AA827" s="90"/>
      <c r="AB827" s="100"/>
      <c r="AC827" s="90"/>
      <c r="AD827" s="100"/>
      <c r="AE827" s="100"/>
      <c r="AF827" s="91"/>
      <c r="AG827" s="91"/>
      <c r="AH827" s="101"/>
      <c r="AI827" s="45"/>
      <c r="AJ827" s="45"/>
      <c r="AK827" s="45"/>
      <c r="AL827" s="45"/>
      <c r="AM827" s="45"/>
      <c r="AN827" s="83"/>
      <c r="AO827" s="160"/>
      <c r="AP827" s="160"/>
      <c r="AQ827" s="94"/>
      <c r="AR827" s="45"/>
      <c r="AS827" s="102"/>
      <c r="AT827" s="102"/>
      <c r="AU827" s="95"/>
      <c r="AV827" s="95"/>
      <c r="AW827" s="159"/>
      <c r="AX827" s="159"/>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c r="BX827" s="156"/>
      <c r="BY827" s="156"/>
      <c r="BZ827" s="156"/>
      <c r="CA827" s="156"/>
      <c r="CB827" s="156"/>
      <c r="CC827" s="156"/>
      <c r="CD827" s="156"/>
      <c r="CE827" s="156"/>
    </row>
    <row r="828" spans="1:83" ht="25.5" customHeight="1" x14ac:dyDescent="0.25">
      <c r="A828" s="45"/>
      <c r="B828" s="45"/>
      <c r="C828" s="45"/>
      <c r="D828" s="47"/>
      <c r="E828" s="158"/>
      <c r="F828" s="45"/>
      <c r="G828" s="130"/>
      <c r="H828" s="130"/>
      <c r="I828" s="83"/>
      <c r="J828" s="45"/>
      <c r="K828" s="130"/>
      <c r="L828" s="95"/>
      <c r="M828" s="95"/>
      <c r="N828" s="95"/>
      <c r="O828" s="103"/>
      <c r="P828" s="104"/>
      <c r="Q828" s="83"/>
      <c r="R828" s="83"/>
      <c r="S828" s="83"/>
      <c r="T828" s="83"/>
      <c r="U828" s="83"/>
      <c r="V828" s="103"/>
      <c r="W828" s="103"/>
      <c r="X828" s="103"/>
      <c r="Y828" s="102"/>
      <c r="Z828" s="102"/>
      <c r="AA828" s="90"/>
      <c r="AB828" s="100"/>
      <c r="AC828" s="90"/>
      <c r="AD828" s="100"/>
      <c r="AE828" s="100"/>
      <c r="AF828" s="91"/>
      <c r="AG828" s="91"/>
      <c r="AH828" s="101"/>
      <c r="AI828" s="45"/>
      <c r="AJ828" s="45"/>
      <c r="AK828" s="45"/>
      <c r="AL828" s="45"/>
      <c r="AM828" s="45"/>
      <c r="AN828" s="83"/>
      <c r="AO828" s="160"/>
      <c r="AP828" s="160"/>
      <c r="AQ828" s="94"/>
      <c r="AR828" s="45"/>
      <c r="AS828" s="102"/>
      <c r="AT828" s="102"/>
      <c r="AU828" s="95"/>
      <c r="AV828" s="95"/>
      <c r="AW828" s="159"/>
      <c r="AX828" s="159"/>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c r="BX828" s="156"/>
      <c r="BY828" s="156"/>
      <c r="BZ828" s="156"/>
      <c r="CA828" s="156"/>
      <c r="CB828" s="156"/>
      <c r="CC828" s="156"/>
      <c r="CD828" s="156"/>
      <c r="CE828" s="156"/>
    </row>
    <row r="829" spans="1:83" ht="25.5" customHeight="1" x14ac:dyDescent="0.25">
      <c r="A829" s="45"/>
      <c r="B829" s="45"/>
      <c r="C829" s="45"/>
      <c r="D829" s="47"/>
      <c r="E829" s="158"/>
      <c r="F829" s="45"/>
      <c r="G829" s="130"/>
      <c r="H829" s="130"/>
      <c r="I829" s="83"/>
      <c r="J829" s="45"/>
      <c r="K829" s="130"/>
      <c r="L829" s="95"/>
      <c r="M829" s="95"/>
      <c r="N829" s="95"/>
      <c r="O829" s="103"/>
      <c r="P829" s="104"/>
      <c r="Q829" s="83"/>
      <c r="R829" s="83"/>
      <c r="S829" s="83"/>
      <c r="T829" s="83"/>
      <c r="U829" s="83"/>
      <c r="V829" s="103"/>
      <c r="W829" s="103"/>
      <c r="X829" s="103"/>
      <c r="Y829" s="102"/>
      <c r="Z829" s="102"/>
      <c r="AA829" s="90"/>
      <c r="AB829" s="100"/>
      <c r="AC829" s="90"/>
      <c r="AD829" s="100"/>
      <c r="AE829" s="100"/>
      <c r="AF829" s="91"/>
      <c r="AG829" s="91"/>
      <c r="AH829" s="101"/>
      <c r="AI829" s="45"/>
      <c r="AJ829" s="45"/>
      <c r="AK829" s="45"/>
      <c r="AL829" s="45"/>
      <c r="AM829" s="45"/>
      <c r="AN829" s="83"/>
      <c r="AO829" s="160"/>
      <c r="AP829" s="160"/>
      <c r="AQ829" s="94"/>
      <c r="AR829" s="45"/>
      <c r="AS829" s="102"/>
      <c r="AT829" s="102"/>
      <c r="AU829" s="95"/>
      <c r="AV829" s="95"/>
      <c r="AW829" s="159"/>
      <c r="AX829" s="159"/>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c r="BX829" s="156"/>
      <c r="BY829" s="156"/>
      <c r="BZ829" s="156"/>
      <c r="CA829" s="156"/>
      <c r="CB829" s="156"/>
      <c r="CC829" s="156"/>
      <c r="CD829" s="156"/>
      <c r="CE829" s="156"/>
    </row>
    <row r="830" spans="1:83" ht="25.5" customHeight="1" x14ac:dyDescent="0.25">
      <c r="A830" s="45"/>
      <c r="B830" s="45"/>
      <c r="C830" s="45"/>
      <c r="D830" s="47"/>
      <c r="E830" s="158"/>
      <c r="F830" s="45"/>
      <c r="G830" s="130"/>
      <c r="H830" s="130"/>
      <c r="I830" s="83"/>
      <c r="J830" s="45"/>
      <c r="K830" s="130"/>
      <c r="L830" s="95"/>
      <c r="M830" s="95"/>
      <c r="N830" s="95"/>
      <c r="O830" s="103"/>
      <c r="P830" s="104"/>
      <c r="Q830" s="83"/>
      <c r="R830" s="83"/>
      <c r="S830" s="83"/>
      <c r="T830" s="83"/>
      <c r="U830" s="83"/>
      <c r="V830" s="103"/>
      <c r="W830" s="103"/>
      <c r="X830" s="103"/>
      <c r="Y830" s="102"/>
      <c r="Z830" s="102"/>
      <c r="AA830" s="90"/>
      <c r="AB830" s="100"/>
      <c r="AC830" s="90"/>
      <c r="AD830" s="100"/>
      <c r="AE830" s="100"/>
      <c r="AF830" s="91"/>
      <c r="AG830" s="91"/>
      <c r="AH830" s="101"/>
      <c r="AI830" s="45"/>
      <c r="AJ830" s="45"/>
      <c r="AK830" s="45"/>
      <c r="AL830" s="45"/>
      <c r="AM830" s="45"/>
      <c r="AN830" s="83"/>
      <c r="AO830" s="160"/>
      <c r="AP830" s="160"/>
      <c r="AQ830" s="94"/>
      <c r="AR830" s="45"/>
      <c r="AS830" s="102"/>
      <c r="AT830" s="102"/>
      <c r="AU830" s="95"/>
      <c r="AV830" s="95"/>
      <c r="AW830" s="159"/>
      <c r="AX830" s="159"/>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c r="BX830" s="156"/>
      <c r="BY830" s="156"/>
      <c r="BZ830" s="156"/>
      <c r="CA830" s="156"/>
      <c r="CB830" s="156"/>
      <c r="CC830" s="156"/>
      <c r="CD830" s="156"/>
      <c r="CE830" s="156"/>
    </row>
    <row r="831" spans="1:83" ht="25.5" customHeight="1" x14ac:dyDescent="0.25">
      <c r="A831" s="45"/>
      <c r="B831" s="45"/>
      <c r="C831" s="45"/>
      <c r="D831" s="47"/>
      <c r="E831" s="158"/>
      <c r="F831" s="45"/>
      <c r="G831" s="130"/>
      <c r="H831" s="130"/>
      <c r="I831" s="83"/>
      <c r="J831" s="45"/>
      <c r="K831" s="130"/>
      <c r="L831" s="95"/>
      <c r="M831" s="95"/>
      <c r="N831" s="95"/>
      <c r="O831" s="103"/>
      <c r="P831" s="104"/>
      <c r="Q831" s="83"/>
      <c r="R831" s="83"/>
      <c r="S831" s="83"/>
      <c r="T831" s="83"/>
      <c r="U831" s="83"/>
      <c r="V831" s="103"/>
      <c r="W831" s="103"/>
      <c r="X831" s="103"/>
      <c r="Y831" s="102"/>
      <c r="Z831" s="102"/>
      <c r="AA831" s="90"/>
      <c r="AB831" s="100"/>
      <c r="AC831" s="90"/>
      <c r="AD831" s="100"/>
      <c r="AE831" s="100"/>
      <c r="AF831" s="91"/>
      <c r="AG831" s="91"/>
      <c r="AH831" s="101"/>
      <c r="AI831" s="45"/>
      <c r="AJ831" s="45"/>
      <c r="AK831" s="45"/>
      <c r="AL831" s="45"/>
      <c r="AM831" s="45"/>
      <c r="AN831" s="83"/>
      <c r="AO831" s="160"/>
      <c r="AP831" s="160"/>
      <c r="AQ831" s="94"/>
      <c r="AR831" s="45"/>
      <c r="AS831" s="102"/>
      <c r="AT831" s="102"/>
      <c r="AU831" s="95"/>
      <c r="AV831" s="95"/>
      <c r="AW831" s="159"/>
      <c r="AX831" s="159"/>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c r="BZ831" s="156"/>
      <c r="CA831" s="156"/>
      <c r="CB831" s="156"/>
      <c r="CC831" s="156"/>
      <c r="CD831" s="156"/>
      <c r="CE831" s="156"/>
    </row>
    <row r="832" spans="1:83" ht="25.5" customHeight="1" x14ac:dyDescent="0.25">
      <c r="A832" s="45"/>
      <c r="B832" s="45"/>
      <c r="C832" s="45"/>
      <c r="D832" s="47"/>
      <c r="E832" s="158"/>
      <c r="F832" s="45"/>
      <c r="G832" s="130"/>
      <c r="H832" s="130"/>
      <c r="I832" s="83"/>
      <c r="J832" s="45"/>
      <c r="K832" s="130"/>
      <c r="L832" s="95"/>
      <c r="M832" s="95"/>
      <c r="N832" s="95"/>
      <c r="O832" s="103"/>
      <c r="P832" s="104"/>
      <c r="Q832" s="83"/>
      <c r="R832" s="83"/>
      <c r="S832" s="83"/>
      <c r="T832" s="83"/>
      <c r="U832" s="83"/>
      <c r="V832" s="103"/>
      <c r="W832" s="103"/>
      <c r="X832" s="103"/>
      <c r="Y832" s="102"/>
      <c r="Z832" s="102"/>
      <c r="AA832" s="90"/>
      <c r="AB832" s="100"/>
      <c r="AC832" s="90"/>
      <c r="AD832" s="100"/>
      <c r="AE832" s="100"/>
      <c r="AF832" s="91"/>
      <c r="AG832" s="91"/>
      <c r="AH832" s="101"/>
      <c r="AI832" s="45"/>
      <c r="AJ832" s="45"/>
      <c r="AK832" s="45"/>
      <c r="AL832" s="45"/>
      <c r="AM832" s="45"/>
      <c r="AN832" s="83"/>
      <c r="AO832" s="160"/>
      <c r="AP832" s="160"/>
      <c r="AQ832" s="94"/>
      <c r="AR832" s="45"/>
      <c r="AS832" s="102"/>
      <c r="AT832" s="102"/>
      <c r="AU832" s="95"/>
      <c r="AV832" s="95"/>
      <c r="AW832" s="159"/>
      <c r="AX832" s="159"/>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c r="BX832" s="156"/>
      <c r="BY832" s="156"/>
      <c r="BZ832" s="156"/>
      <c r="CA832" s="156"/>
      <c r="CB832" s="156"/>
      <c r="CC832" s="156"/>
      <c r="CD832" s="156"/>
      <c r="CE832" s="156"/>
    </row>
    <row r="833" spans="1:83" ht="25.5" customHeight="1" x14ac:dyDescent="0.25">
      <c r="A833" s="45"/>
      <c r="B833" s="45"/>
      <c r="C833" s="45"/>
      <c r="D833" s="47"/>
      <c r="E833" s="158"/>
      <c r="F833" s="45"/>
      <c r="G833" s="130"/>
      <c r="H833" s="130"/>
      <c r="I833" s="83"/>
      <c r="J833" s="45"/>
      <c r="K833" s="130"/>
      <c r="L833" s="95"/>
      <c r="M833" s="95"/>
      <c r="N833" s="95"/>
      <c r="O833" s="103"/>
      <c r="P833" s="104"/>
      <c r="Q833" s="83"/>
      <c r="R833" s="83"/>
      <c r="S833" s="83"/>
      <c r="T833" s="83"/>
      <c r="U833" s="83"/>
      <c r="V833" s="103"/>
      <c r="W833" s="103"/>
      <c r="X833" s="103"/>
      <c r="Y833" s="102"/>
      <c r="Z833" s="102"/>
      <c r="AA833" s="90"/>
      <c r="AB833" s="100"/>
      <c r="AC833" s="90"/>
      <c r="AD833" s="100"/>
      <c r="AE833" s="100"/>
      <c r="AF833" s="91"/>
      <c r="AG833" s="91"/>
      <c r="AH833" s="101"/>
      <c r="AI833" s="45"/>
      <c r="AJ833" s="45"/>
      <c r="AK833" s="45"/>
      <c r="AL833" s="45"/>
      <c r="AM833" s="45"/>
      <c r="AN833" s="83"/>
      <c r="AO833" s="160"/>
      <c r="AP833" s="160"/>
      <c r="AQ833" s="94"/>
      <c r="AR833" s="45"/>
      <c r="AS833" s="102"/>
      <c r="AT833" s="102"/>
      <c r="AU833" s="95"/>
      <c r="AV833" s="95"/>
      <c r="AW833" s="159"/>
      <c r="AX833" s="159"/>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c r="BX833" s="156"/>
      <c r="BY833" s="156"/>
      <c r="BZ833" s="156"/>
      <c r="CA833" s="156"/>
      <c r="CB833" s="156"/>
      <c r="CC833" s="156"/>
      <c r="CD833" s="156"/>
      <c r="CE833" s="156"/>
    </row>
    <row r="834" spans="1:83" ht="25.5" customHeight="1" x14ac:dyDescent="0.25">
      <c r="A834" s="45"/>
      <c r="B834" s="45"/>
      <c r="C834" s="45"/>
      <c r="D834" s="47"/>
      <c r="E834" s="158"/>
      <c r="F834" s="45"/>
      <c r="G834" s="130"/>
      <c r="H834" s="130"/>
      <c r="I834" s="83"/>
      <c r="J834" s="45"/>
      <c r="K834" s="130"/>
      <c r="L834" s="95"/>
      <c r="M834" s="95"/>
      <c r="N834" s="95"/>
      <c r="O834" s="103"/>
      <c r="P834" s="104"/>
      <c r="Q834" s="83"/>
      <c r="R834" s="83"/>
      <c r="S834" s="83"/>
      <c r="T834" s="83"/>
      <c r="U834" s="83"/>
      <c r="V834" s="103"/>
      <c r="W834" s="103"/>
      <c r="X834" s="103"/>
      <c r="Y834" s="102"/>
      <c r="Z834" s="102"/>
      <c r="AA834" s="90"/>
      <c r="AB834" s="100"/>
      <c r="AC834" s="90"/>
      <c r="AD834" s="100"/>
      <c r="AE834" s="100"/>
      <c r="AF834" s="91"/>
      <c r="AG834" s="91"/>
      <c r="AH834" s="101"/>
      <c r="AI834" s="45"/>
      <c r="AJ834" s="45"/>
      <c r="AK834" s="45"/>
      <c r="AL834" s="45"/>
      <c r="AM834" s="45"/>
      <c r="AN834" s="83"/>
      <c r="AO834" s="160"/>
      <c r="AP834" s="160"/>
      <c r="AQ834" s="94"/>
      <c r="AR834" s="45"/>
      <c r="AS834" s="102"/>
      <c r="AT834" s="102"/>
      <c r="AU834" s="95"/>
      <c r="AV834" s="95"/>
      <c r="AW834" s="159"/>
      <c r="AX834" s="159"/>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c r="BZ834" s="156"/>
      <c r="CA834" s="156"/>
      <c r="CB834" s="156"/>
      <c r="CC834" s="156"/>
      <c r="CD834" s="156"/>
      <c r="CE834" s="156"/>
    </row>
    <row r="835" spans="1:83" ht="25.5" customHeight="1" x14ac:dyDescent="0.25">
      <c r="A835" s="45"/>
      <c r="B835" s="45"/>
      <c r="C835" s="45"/>
      <c r="D835" s="47"/>
      <c r="E835" s="158"/>
      <c r="F835" s="45"/>
      <c r="G835" s="130"/>
      <c r="H835" s="130"/>
      <c r="I835" s="83"/>
      <c r="J835" s="45"/>
      <c r="K835" s="130"/>
      <c r="L835" s="95"/>
      <c r="M835" s="95"/>
      <c r="N835" s="95"/>
      <c r="O835" s="103"/>
      <c r="P835" s="104"/>
      <c r="Q835" s="83"/>
      <c r="R835" s="83"/>
      <c r="S835" s="83"/>
      <c r="T835" s="83"/>
      <c r="U835" s="83"/>
      <c r="V835" s="103"/>
      <c r="W835" s="103"/>
      <c r="X835" s="103"/>
      <c r="Y835" s="102"/>
      <c r="Z835" s="102"/>
      <c r="AA835" s="90"/>
      <c r="AB835" s="100"/>
      <c r="AC835" s="90"/>
      <c r="AD835" s="100"/>
      <c r="AE835" s="100"/>
      <c r="AF835" s="91"/>
      <c r="AG835" s="91"/>
      <c r="AH835" s="101"/>
      <c r="AI835" s="45"/>
      <c r="AJ835" s="45"/>
      <c r="AK835" s="45"/>
      <c r="AL835" s="45"/>
      <c r="AM835" s="45"/>
      <c r="AN835" s="83"/>
      <c r="AO835" s="160"/>
      <c r="AP835" s="160"/>
      <c r="AQ835" s="94"/>
      <c r="AR835" s="45"/>
      <c r="AS835" s="102"/>
      <c r="AT835" s="102"/>
      <c r="AU835" s="95"/>
      <c r="AV835" s="95"/>
      <c r="AW835" s="159"/>
      <c r="AX835" s="159"/>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c r="BX835" s="156"/>
      <c r="BY835" s="156"/>
      <c r="BZ835" s="156"/>
      <c r="CA835" s="156"/>
      <c r="CB835" s="156"/>
      <c r="CC835" s="156"/>
      <c r="CD835" s="156"/>
      <c r="CE835" s="156"/>
    </row>
    <row r="836" spans="1:83" ht="25.5" customHeight="1" x14ac:dyDescent="0.25">
      <c r="A836" s="45"/>
      <c r="B836" s="45"/>
      <c r="C836" s="45"/>
      <c r="D836" s="47"/>
      <c r="E836" s="158"/>
      <c r="F836" s="45"/>
      <c r="G836" s="130"/>
      <c r="H836" s="130"/>
      <c r="I836" s="83"/>
      <c r="J836" s="45"/>
      <c r="K836" s="130"/>
      <c r="L836" s="95"/>
      <c r="M836" s="95"/>
      <c r="N836" s="95"/>
      <c r="O836" s="103"/>
      <c r="P836" s="104"/>
      <c r="Q836" s="83"/>
      <c r="R836" s="83"/>
      <c r="S836" s="83"/>
      <c r="T836" s="83"/>
      <c r="U836" s="83"/>
      <c r="V836" s="103"/>
      <c r="W836" s="103"/>
      <c r="X836" s="103"/>
      <c r="Y836" s="102"/>
      <c r="Z836" s="102"/>
      <c r="AA836" s="90"/>
      <c r="AB836" s="100"/>
      <c r="AC836" s="90"/>
      <c r="AD836" s="100"/>
      <c r="AE836" s="100"/>
      <c r="AF836" s="91"/>
      <c r="AG836" s="91"/>
      <c r="AH836" s="101"/>
      <c r="AI836" s="45"/>
      <c r="AJ836" s="45"/>
      <c r="AK836" s="45"/>
      <c r="AL836" s="45"/>
      <c r="AM836" s="45"/>
      <c r="AN836" s="83"/>
      <c r="AO836" s="160"/>
      <c r="AP836" s="160"/>
      <c r="AQ836" s="94"/>
      <c r="AR836" s="45"/>
      <c r="AS836" s="102"/>
      <c r="AT836" s="102"/>
      <c r="AU836" s="95"/>
      <c r="AV836" s="95"/>
      <c r="AW836" s="159"/>
      <c r="AX836" s="159"/>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c r="BX836" s="156"/>
      <c r="BY836" s="156"/>
      <c r="BZ836" s="156"/>
      <c r="CA836" s="156"/>
      <c r="CB836" s="156"/>
      <c r="CC836" s="156"/>
      <c r="CD836" s="156"/>
      <c r="CE836" s="156"/>
    </row>
    <row r="837" spans="1:83" ht="25.5" customHeight="1" x14ac:dyDescent="0.25">
      <c r="A837" s="45"/>
      <c r="B837" s="45"/>
      <c r="C837" s="45"/>
      <c r="D837" s="47"/>
      <c r="E837" s="158"/>
      <c r="F837" s="45"/>
      <c r="G837" s="130"/>
      <c r="H837" s="130"/>
      <c r="I837" s="83"/>
      <c r="J837" s="45"/>
      <c r="K837" s="130"/>
      <c r="L837" s="95"/>
      <c r="M837" s="95"/>
      <c r="N837" s="95"/>
      <c r="O837" s="103"/>
      <c r="P837" s="104"/>
      <c r="Q837" s="83"/>
      <c r="R837" s="83"/>
      <c r="S837" s="83"/>
      <c r="T837" s="83"/>
      <c r="U837" s="83"/>
      <c r="V837" s="103"/>
      <c r="W837" s="103"/>
      <c r="X837" s="103"/>
      <c r="Y837" s="102"/>
      <c r="Z837" s="102"/>
      <c r="AA837" s="90"/>
      <c r="AB837" s="100"/>
      <c r="AC837" s="90"/>
      <c r="AD837" s="100"/>
      <c r="AE837" s="100"/>
      <c r="AF837" s="91"/>
      <c r="AG837" s="91"/>
      <c r="AH837" s="101"/>
      <c r="AI837" s="45"/>
      <c r="AJ837" s="45"/>
      <c r="AK837" s="45"/>
      <c r="AL837" s="45"/>
      <c r="AM837" s="45"/>
      <c r="AN837" s="83"/>
      <c r="AO837" s="160"/>
      <c r="AP837" s="160"/>
      <c r="AQ837" s="94"/>
      <c r="AR837" s="45"/>
      <c r="AS837" s="102"/>
      <c r="AT837" s="102"/>
      <c r="AU837" s="95"/>
      <c r="AV837" s="95"/>
      <c r="AW837" s="159"/>
      <c r="AX837" s="159"/>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c r="BX837" s="156"/>
      <c r="BY837" s="156"/>
      <c r="BZ837" s="156"/>
      <c r="CA837" s="156"/>
      <c r="CB837" s="156"/>
      <c r="CC837" s="156"/>
      <c r="CD837" s="156"/>
      <c r="CE837" s="156"/>
    </row>
    <row r="838" spans="1:83" ht="25.5" customHeight="1" x14ac:dyDescent="0.25">
      <c r="A838" s="45"/>
      <c r="B838" s="45"/>
      <c r="C838" s="45"/>
      <c r="D838" s="47"/>
      <c r="E838" s="158"/>
      <c r="F838" s="45"/>
      <c r="G838" s="130"/>
      <c r="H838" s="130"/>
      <c r="I838" s="83"/>
      <c r="J838" s="45"/>
      <c r="K838" s="130"/>
      <c r="L838" s="95"/>
      <c r="M838" s="95"/>
      <c r="N838" s="95"/>
      <c r="O838" s="103"/>
      <c r="P838" s="104"/>
      <c r="Q838" s="83"/>
      <c r="R838" s="83"/>
      <c r="S838" s="83"/>
      <c r="T838" s="83"/>
      <c r="U838" s="83"/>
      <c r="V838" s="103"/>
      <c r="W838" s="103"/>
      <c r="X838" s="103"/>
      <c r="Y838" s="102"/>
      <c r="Z838" s="102"/>
      <c r="AA838" s="90"/>
      <c r="AB838" s="100"/>
      <c r="AC838" s="90"/>
      <c r="AD838" s="100"/>
      <c r="AE838" s="100"/>
      <c r="AF838" s="91"/>
      <c r="AG838" s="91"/>
      <c r="AH838" s="101"/>
      <c r="AI838" s="45"/>
      <c r="AJ838" s="45"/>
      <c r="AK838" s="45"/>
      <c r="AL838" s="45"/>
      <c r="AM838" s="45"/>
      <c r="AN838" s="83"/>
      <c r="AO838" s="160"/>
      <c r="AP838" s="160"/>
      <c r="AQ838" s="94"/>
      <c r="AR838" s="45"/>
      <c r="AS838" s="102"/>
      <c r="AT838" s="102"/>
      <c r="AU838" s="95"/>
      <c r="AV838" s="95"/>
      <c r="AW838" s="159"/>
      <c r="AX838" s="159"/>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c r="BX838" s="156"/>
      <c r="BY838" s="156"/>
      <c r="BZ838" s="156"/>
      <c r="CA838" s="156"/>
      <c r="CB838" s="156"/>
      <c r="CC838" s="156"/>
      <c r="CD838" s="156"/>
      <c r="CE838" s="156"/>
    </row>
    <row r="839" spans="1:83" ht="25.5" customHeight="1" x14ac:dyDescent="0.25">
      <c r="A839" s="45"/>
      <c r="B839" s="45"/>
      <c r="C839" s="45"/>
      <c r="D839" s="47"/>
      <c r="E839" s="158"/>
      <c r="F839" s="45"/>
      <c r="G839" s="130"/>
      <c r="H839" s="130"/>
      <c r="I839" s="83"/>
      <c r="J839" s="45"/>
      <c r="K839" s="130"/>
      <c r="L839" s="95"/>
      <c r="M839" s="95"/>
      <c r="N839" s="95"/>
      <c r="O839" s="103"/>
      <c r="P839" s="104"/>
      <c r="Q839" s="83"/>
      <c r="R839" s="83"/>
      <c r="S839" s="83"/>
      <c r="T839" s="83"/>
      <c r="U839" s="83"/>
      <c r="V839" s="103"/>
      <c r="W839" s="103"/>
      <c r="X839" s="103"/>
      <c r="Y839" s="102"/>
      <c r="Z839" s="102"/>
      <c r="AA839" s="90"/>
      <c r="AB839" s="100"/>
      <c r="AC839" s="90"/>
      <c r="AD839" s="100"/>
      <c r="AE839" s="100"/>
      <c r="AF839" s="91"/>
      <c r="AG839" s="91"/>
      <c r="AH839" s="101"/>
      <c r="AI839" s="45"/>
      <c r="AJ839" s="45"/>
      <c r="AK839" s="45"/>
      <c r="AL839" s="45"/>
      <c r="AM839" s="45"/>
      <c r="AN839" s="83"/>
      <c r="AO839" s="160"/>
      <c r="AP839" s="160"/>
      <c r="AQ839" s="94"/>
      <c r="AR839" s="45"/>
      <c r="AS839" s="102"/>
      <c r="AT839" s="102"/>
      <c r="AU839" s="95"/>
      <c r="AV839" s="95"/>
      <c r="AW839" s="159"/>
      <c r="AX839" s="159"/>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c r="BX839" s="156"/>
      <c r="BY839" s="156"/>
      <c r="BZ839" s="156"/>
      <c r="CA839" s="156"/>
      <c r="CB839" s="156"/>
      <c r="CC839" s="156"/>
      <c r="CD839" s="156"/>
      <c r="CE839" s="156"/>
    </row>
    <row r="840" spans="1:83" ht="25.5" customHeight="1" x14ac:dyDescent="0.25">
      <c r="A840" s="45"/>
      <c r="B840" s="45"/>
      <c r="C840" s="45"/>
      <c r="D840" s="47"/>
      <c r="E840" s="158"/>
      <c r="F840" s="45"/>
      <c r="G840" s="130"/>
      <c r="H840" s="130"/>
      <c r="I840" s="83"/>
      <c r="J840" s="45"/>
      <c r="K840" s="130"/>
      <c r="L840" s="95"/>
      <c r="M840" s="95"/>
      <c r="N840" s="95"/>
      <c r="O840" s="103"/>
      <c r="P840" s="104"/>
      <c r="Q840" s="83"/>
      <c r="R840" s="83"/>
      <c r="S840" s="83"/>
      <c r="T840" s="83"/>
      <c r="U840" s="83"/>
      <c r="V840" s="103"/>
      <c r="W840" s="103"/>
      <c r="X840" s="103"/>
      <c r="Y840" s="102"/>
      <c r="Z840" s="102"/>
      <c r="AA840" s="90"/>
      <c r="AB840" s="100"/>
      <c r="AC840" s="90"/>
      <c r="AD840" s="100"/>
      <c r="AE840" s="100"/>
      <c r="AF840" s="91"/>
      <c r="AG840" s="91"/>
      <c r="AH840" s="101"/>
      <c r="AI840" s="45"/>
      <c r="AJ840" s="45"/>
      <c r="AK840" s="45"/>
      <c r="AL840" s="45"/>
      <c r="AM840" s="45"/>
      <c r="AN840" s="83"/>
      <c r="AO840" s="160"/>
      <c r="AP840" s="160"/>
      <c r="AQ840" s="94"/>
      <c r="AR840" s="45"/>
      <c r="AS840" s="102"/>
      <c r="AT840" s="102"/>
      <c r="AU840" s="95"/>
      <c r="AV840" s="95"/>
      <c r="AW840" s="159"/>
      <c r="AX840" s="159"/>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c r="BX840" s="156"/>
      <c r="BY840" s="156"/>
      <c r="BZ840" s="156"/>
      <c r="CA840" s="156"/>
      <c r="CB840" s="156"/>
      <c r="CC840" s="156"/>
      <c r="CD840" s="156"/>
      <c r="CE840" s="156"/>
    </row>
    <row r="841" spans="1:83" ht="25.5" customHeight="1" x14ac:dyDescent="0.25">
      <c r="A841" s="45"/>
      <c r="B841" s="45"/>
      <c r="C841" s="45"/>
      <c r="D841" s="47"/>
      <c r="E841" s="158"/>
      <c r="F841" s="45"/>
      <c r="G841" s="130"/>
      <c r="H841" s="130"/>
      <c r="I841" s="83"/>
      <c r="J841" s="45"/>
      <c r="K841" s="130"/>
      <c r="L841" s="95"/>
      <c r="M841" s="95"/>
      <c r="N841" s="95"/>
      <c r="O841" s="103"/>
      <c r="P841" s="104"/>
      <c r="Q841" s="83"/>
      <c r="R841" s="83"/>
      <c r="S841" s="83"/>
      <c r="T841" s="83"/>
      <c r="U841" s="83"/>
      <c r="V841" s="103"/>
      <c r="W841" s="103"/>
      <c r="X841" s="103"/>
      <c r="Y841" s="102"/>
      <c r="Z841" s="102"/>
      <c r="AA841" s="90"/>
      <c r="AB841" s="100"/>
      <c r="AC841" s="90"/>
      <c r="AD841" s="100"/>
      <c r="AE841" s="100"/>
      <c r="AF841" s="91"/>
      <c r="AG841" s="91"/>
      <c r="AH841" s="101"/>
      <c r="AI841" s="45"/>
      <c r="AJ841" s="45"/>
      <c r="AK841" s="45"/>
      <c r="AL841" s="45"/>
      <c r="AM841" s="45"/>
      <c r="AN841" s="83"/>
      <c r="AO841" s="160"/>
      <c r="AP841" s="160"/>
      <c r="AQ841" s="94"/>
      <c r="AR841" s="45"/>
      <c r="AS841" s="102"/>
      <c r="AT841" s="102"/>
      <c r="AU841" s="95"/>
      <c r="AV841" s="95"/>
      <c r="AW841" s="159"/>
      <c r="AX841" s="159"/>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c r="BX841" s="156"/>
      <c r="BY841" s="156"/>
      <c r="BZ841" s="156"/>
      <c r="CA841" s="156"/>
      <c r="CB841" s="156"/>
      <c r="CC841" s="156"/>
      <c r="CD841" s="156"/>
      <c r="CE841" s="156"/>
    </row>
    <row r="842" spans="1:83" ht="25.5" customHeight="1" x14ac:dyDescent="0.25">
      <c r="A842" s="45"/>
      <c r="B842" s="45"/>
      <c r="C842" s="45"/>
      <c r="D842" s="47"/>
      <c r="E842" s="158"/>
      <c r="F842" s="45"/>
      <c r="G842" s="130"/>
      <c r="H842" s="130"/>
      <c r="I842" s="83"/>
      <c r="J842" s="45"/>
      <c r="K842" s="130"/>
      <c r="L842" s="95"/>
      <c r="M842" s="95"/>
      <c r="N842" s="95"/>
      <c r="O842" s="103"/>
      <c r="P842" s="104"/>
      <c r="Q842" s="83"/>
      <c r="R842" s="83"/>
      <c r="S842" s="83"/>
      <c r="T842" s="83"/>
      <c r="U842" s="83"/>
      <c r="V842" s="103"/>
      <c r="W842" s="103"/>
      <c r="X842" s="103"/>
      <c r="Y842" s="102"/>
      <c r="Z842" s="102"/>
      <c r="AA842" s="90"/>
      <c r="AB842" s="100"/>
      <c r="AC842" s="90"/>
      <c r="AD842" s="100"/>
      <c r="AE842" s="100"/>
      <c r="AF842" s="91"/>
      <c r="AG842" s="91"/>
      <c r="AH842" s="101"/>
      <c r="AI842" s="45"/>
      <c r="AJ842" s="45"/>
      <c r="AK842" s="45"/>
      <c r="AL842" s="45"/>
      <c r="AM842" s="45"/>
      <c r="AN842" s="83"/>
      <c r="AO842" s="160"/>
      <c r="AP842" s="160"/>
      <c r="AQ842" s="94"/>
      <c r="AR842" s="45"/>
      <c r="AS842" s="102"/>
      <c r="AT842" s="102"/>
      <c r="AU842" s="95"/>
      <c r="AV842" s="95"/>
      <c r="AW842" s="159"/>
      <c r="AX842" s="159"/>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c r="BX842" s="156"/>
      <c r="BY842" s="156"/>
      <c r="BZ842" s="156"/>
      <c r="CA842" s="156"/>
      <c r="CB842" s="156"/>
      <c r="CC842" s="156"/>
      <c r="CD842" s="156"/>
      <c r="CE842" s="156"/>
    </row>
    <row r="843" spans="1:83" ht="25.5" customHeight="1" x14ac:dyDescent="0.25">
      <c r="A843" s="45"/>
      <c r="B843" s="45"/>
      <c r="C843" s="45"/>
      <c r="D843" s="47"/>
      <c r="E843" s="158"/>
      <c r="F843" s="45"/>
      <c r="G843" s="130"/>
      <c r="H843" s="130"/>
      <c r="I843" s="83"/>
      <c r="J843" s="45"/>
      <c r="K843" s="130"/>
      <c r="L843" s="95"/>
      <c r="M843" s="95"/>
      <c r="N843" s="95"/>
      <c r="O843" s="103"/>
      <c r="P843" s="104"/>
      <c r="Q843" s="83"/>
      <c r="R843" s="83"/>
      <c r="S843" s="83"/>
      <c r="T843" s="83"/>
      <c r="U843" s="83"/>
      <c r="V843" s="103"/>
      <c r="W843" s="103"/>
      <c r="X843" s="103"/>
      <c r="Y843" s="102"/>
      <c r="Z843" s="102"/>
      <c r="AA843" s="90"/>
      <c r="AB843" s="100"/>
      <c r="AC843" s="90"/>
      <c r="AD843" s="100"/>
      <c r="AE843" s="100"/>
      <c r="AF843" s="91"/>
      <c r="AG843" s="91"/>
      <c r="AH843" s="101"/>
      <c r="AI843" s="45"/>
      <c r="AJ843" s="45"/>
      <c r="AK843" s="45"/>
      <c r="AL843" s="45"/>
      <c r="AM843" s="45"/>
      <c r="AN843" s="83"/>
      <c r="AO843" s="160"/>
      <c r="AP843" s="160"/>
      <c r="AQ843" s="94"/>
      <c r="AR843" s="45"/>
      <c r="AS843" s="102"/>
      <c r="AT843" s="102"/>
      <c r="AU843" s="95"/>
      <c r="AV843" s="95"/>
      <c r="AW843" s="159"/>
      <c r="AX843" s="159"/>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c r="BX843" s="156"/>
      <c r="BY843" s="156"/>
      <c r="BZ843" s="156"/>
      <c r="CA843" s="156"/>
      <c r="CB843" s="156"/>
      <c r="CC843" s="156"/>
      <c r="CD843" s="156"/>
      <c r="CE843" s="156"/>
    </row>
    <row r="844" spans="1:83" ht="25.5" customHeight="1" x14ac:dyDescent="0.25">
      <c r="A844" s="45"/>
      <c r="B844" s="45"/>
      <c r="C844" s="45"/>
      <c r="D844" s="47"/>
      <c r="E844" s="158"/>
      <c r="F844" s="45"/>
      <c r="G844" s="130"/>
      <c r="H844" s="130"/>
      <c r="I844" s="83"/>
      <c r="J844" s="45"/>
      <c r="K844" s="130"/>
      <c r="L844" s="95"/>
      <c r="M844" s="95"/>
      <c r="N844" s="95"/>
      <c r="O844" s="103"/>
      <c r="P844" s="104"/>
      <c r="Q844" s="83"/>
      <c r="R844" s="83"/>
      <c r="S844" s="83"/>
      <c r="T844" s="83"/>
      <c r="U844" s="83"/>
      <c r="V844" s="103"/>
      <c r="W844" s="103"/>
      <c r="X844" s="103"/>
      <c r="Y844" s="102"/>
      <c r="Z844" s="102"/>
      <c r="AA844" s="90"/>
      <c r="AB844" s="100"/>
      <c r="AC844" s="90"/>
      <c r="AD844" s="100"/>
      <c r="AE844" s="100"/>
      <c r="AF844" s="91"/>
      <c r="AG844" s="91"/>
      <c r="AH844" s="101"/>
      <c r="AI844" s="45"/>
      <c r="AJ844" s="45"/>
      <c r="AK844" s="45"/>
      <c r="AL844" s="45"/>
      <c r="AM844" s="45"/>
      <c r="AN844" s="83"/>
      <c r="AO844" s="160"/>
      <c r="AP844" s="160"/>
      <c r="AQ844" s="94"/>
      <c r="AR844" s="45"/>
      <c r="AS844" s="102"/>
      <c r="AT844" s="102"/>
      <c r="AU844" s="95"/>
      <c r="AV844" s="95"/>
      <c r="AW844" s="159"/>
      <c r="AX844" s="159"/>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c r="BX844" s="156"/>
      <c r="BY844" s="156"/>
      <c r="BZ844" s="156"/>
      <c r="CA844" s="156"/>
      <c r="CB844" s="156"/>
      <c r="CC844" s="156"/>
      <c r="CD844" s="156"/>
      <c r="CE844" s="156"/>
    </row>
    <row r="845" spans="1:83" ht="25.5" customHeight="1" x14ac:dyDescent="0.25">
      <c r="A845" s="45"/>
      <c r="B845" s="45"/>
      <c r="C845" s="45"/>
      <c r="D845" s="47"/>
      <c r="E845" s="158"/>
      <c r="F845" s="45"/>
      <c r="G845" s="130"/>
      <c r="H845" s="130"/>
      <c r="I845" s="83"/>
      <c r="J845" s="45"/>
      <c r="K845" s="130"/>
      <c r="L845" s="95"/>
      <c r="M845" s="95"/>
      <c r="N845" s="95"/>
      <c r="O845" s="103"/>
      <c r="P845" s="104"/>
      <c r="Q845" s="83"/>
      <c r="R845" s="83"/>
      <c r="S845" s="83"/>
      <c r="T845" s="83"/>
      <c r="U845" s="83"/>
      <c r="V845" s="103"/>
      <c r="W845" s="103"/>
      <c r="X845" s="103"/>
      <c r="Y845" s="102"/>
      <c r="Z845" s="102"/>
      <c r="AA845" s="90"/>
      <c r="AB845" s="100"/>
      <c r="AC845" s="90"/>
      <c r="AD845" s="100"/>
      <c r="AE845" s="100"/>
      <c r="AF845" s="91"/>
      <c r="AG845" s="91"/>
      <c r="AH845" s="101"/>
      <c r="AI845" s="45"/>
      <c r="AJ845" s="45"/>
      <c r="AK845" s="45"/>
      <c r="AL845" s="45"/>
      <c r="AM845" s="45"/>
      <c r="AN845" s="83"/>
      <c r="AO845" s="160"/>
      <c r="AP845" s="160"/>
      <c r="AQ845" s="94"/>
      <c r="AR845" s="45"/>
      <c r="AS845" s="102"/>
      <c r="AT845" s="102"/>
      <c r="AU845" s="95"/>
      <c r="AV845" s="95"/>
      <c r="AW845" s="159"/>
      <c r="AX845" s="159"/>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c r="BX845" s="156"/>
      <c r="BY845" s="156"/>
      <c r="BZ845" s="156"/>
      <c r="CA845" s="156"/>
      <c r="CB845" s="156"/>
      <c r="CC845" s="156"/>
      <c r="CD845" s="156"/>
      <c r="CE845" s="156"/>
    </row>
    <row r="846" spans="1:83" ht="25.5" customHeight="1" x14ac:dyDescent="0.25">
      <c r="A846" s="45"/>
      <c r="B846" s="45"/>
      <c r="C846" s="45"/>
      <c r="D846" s="47"/>
      <c r="E846" s="158"/>
      <c r="F846" s="45"/>
      <c r="G846" s="130"/>
      <c r="H846" s="130"/>
      <c r="I846" s="83"/>
      <c r="J846" s="45"/>
      <c r="K846" s="130"/>
      <c r="L846" s="95"/>
      <c r="M846" s="95"/>
      <c r="N846" s="95"/>
      <c r="O846" s="103"/>
      <c r="P846" s="104"/>
      <c r="Q846" s="83"/>
      <c r="R846" s="83"/>
      <c r="S846" s="83"/>
      <c r="T846" s="83"/>
      <c r="U846" s="83"/>
      <c r="V846" s="103"/>
      <c r="W846" s="103"/>
      <c r="X846" s="103"/>
      <c r="Y846" s="102"/>
      <c r="Z846" s="102"/>
      <c r="AA846" s="90"/>
      <c r="AB846" s="100"/>
      <c r="AC846" s="90"/>
      <c r="AD846" s="100"/>
      <c r="AE846" s="100"/>
      <c r="AF846" s="91"/>
      <c r="AG846" s="91"/>
      <c r="AH846" s="101"/>
      <c r="AI846" s="45"/>
      <c r="AJ846" s="45"/>
      <c r="AK846" s="45"/>
      <c r="AL846" s="45"/>
      <c r="AM846" s="45"/>
      <c r="AN846" s="83"/>
      <c r="AO846" s="160"/>
      <c r="AP846" s="160"/>
      <c r="AQ846" s="94"/>
      <c r="AR846" s="45"/>
      <c r="AS846" s="102"/>
      <c r="AT846" s="102"/>
      <c r="AU846" s="95"/>
      <c r="AV846" s="95"/>
      <c r="AW846" s="159"/>
      <c r="AX846" s="159"/>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c r="BX846" s="156"/>
      <c r="BY846" s="156"/>
      <c r="BZ846" s="156"/>
      <c r="CA846" s="156"/>
      <c r="CB846" s="156"/>
      <c r="CC846" s="156"/>
      <c r="CD846" s="156"/>
      <c r="CE846" s="156"/>
    </row>
    <row r="847" spans="1:83" ht="25.5" customHeight="1" x14ac:dyDescent="0.25">
      <c r="A847" s="45"/>
      <c r="B847" s="45"/>
      <c r="C847" s="45"/>
      <c r="D847" s="47"/>
      <c r="E847" s="158"/>
      <c r="F847" s="45"/>
      <c r="G847" s="130"/>
      <c r="H847" s="130"/>
      <c r="I847" s="83"/>
      <c r="J847" s="45"/>
      <c r="K847" s="130"/>
      <c r="L847" s="95"/>
      <c r="M847" s="95"/>
      <c r="N847" s="95"/>
      <c r="O847" s="103"/>
      <c r="P847" s="104"/>
      <c r="Q847" s="83"/>
      <c r="R847" s="83"/>
      <c r="S847" s="83"/>
      <c r="T847" s="83"/>
      <c r="U847" s="83"/>
      <c r="V847" s="103"/>
      <c r="W847" s="103"/>
      <c r="X847" s="103"/>
      <c r="Y847" s="102"/>
      <c r="Z847" s="102"/>
      <c r="AA847" s="90"/>
      <c r="AB847" s="100"/>
      <c r="AC847" s="90"/>
      <c r="AD847" s="100"/>
      <c r="AE847" s="100"/>
      <c r="AF847" s="91"/>
      <c r="AG847" s="91"/>
      <c r="AH847" s="101"/>
      <c r="AI847" s="45"/>
      <c r="AJ847" s="45"/>
      <c r="AK847" s="45"/>
      <c r="AL847" s="45"/>
      <c r="AM847" s="45"/>
      <c r="AN847" s="83"/>
      <c r="AO847" s="160"/>
      <c r="AP847" s="160"/>
      <c r="AQ847" s="94"/>
      <c r="AR847" s="45"/>
      <c r="AS847" s="102"/>
      <c r="AT847" s="102"/>
      <c r="AU847" s="95"/>
      <c r="AV847" s="95"/>
      <c r="AW847" s="159"/>
      <c r="AX847" s="159"/>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c r="BX847" s="156"/>
      <c r="BY847" s="156"/>
      <c r="BZ847" s="156"/>
      <c r="CA847" s="156"/>
      <c r="CB847" s="156"/>
      <c r="CC847" s="156"/>
      <c r="CD847" s="156"/>
      <c r="CE847" s="156"/>
    </row>
    <row r="848" spans="1:83" ht="25.5" customHeight="1" x14ac:dyDescent="0.25">
      <c r="A848" s="45"/>
      <c r="B848" s="45"/>
      <c r="C848" s="45"/>
      <c r="D848" s="47"/>
      <c r="E848" s="158"/>
      <c r="F848" s="45"/>
      <c r="G848" s="130"/>
      <c r="H848" s="130"/>
      <c r="I848" s="83"/>
      <c r="J848" s="45"/>
      <c r="K848" s="130"/>
      <c r="L848" s="95"/>
      <c r="M848" s="95"/>
      <c r="N848" s="95"/>
      <c r="O848" s="103"/>
      <c r="P848" s="104"/>
      <c r="Q848" s="83"/>
      <c r="R848" s="83"/>
      <c r="S848" s="83"/>
      <c r="T848" s="83"/>
      <c r="U848" s="83"/>
      <c r="V848" s="103"/>
      <c r="W848" s="103"/>
      <c r="X848" s="103"/>
      <c r="Y848" s="102"/>
      <c r="Z848" s="102"/>
      <c r="AA848" s="90"/>
      <c r="AB848" s="100"/>
      <c r="AC848" s="90"/>
      <c r="AD848" s="100"/>
      <c r="AE848" s="100"/>
      <c r="AF848" s="91"/>
      <c r="AG848" s="91"/>
      <c r="AH848" s="101"/>
      <c r="AI848" s="45"/>
      <c r="AJ848" s="45"/>
      <c r="AK848" s="45"/>
      <c r="AL848" s="45"/>
      <c r="AM848" s="45"/>
      <c r="AN848" s="83"/>
      <c r="AO848" s="160"/>
      <c r="AP848" s="160"/>
      <c r="AQ848" s="94"/>
      <c r="AR848" s="45"/>
      <c r="AS848" s="102"/>
      <c r="AT848" s="102"/>
      <c r="AU848" s="95"/>
      <c r="AV848" s="95"/>
      <c r="AW848" s="159"/>
      <c r="AX848" s="159"/>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c r="BX848" s="156"/>
      <c r="BY848" s="156"/>
      <c r="BZ848" s="156"/>
      <c r="CA848" s="156"/>
      <c r="CB848" s="156"/>
      <c r="CC848" s="156"/>
      <c r="CD848" s="156"/>
      <c r="CE848" s="156"/>
    </row>
    <row r="849" spans="1:83" ht="25.5" customHeight="1" x14ac:dyDescent="0.25">
      <c r="A849" s="45"/>
      <c r="B849" s="45"/>
      <c r="C849" s="45"/>
      <c r="D849" s="47"/>
      <c r="E849" s="158"/>
      <c r="F849" s="45"/>
      <c r="G849" s="130"/>
      <c r="H849" s="130"/>
      <c r="I849" s="83"/>
      <c r="J849" s="45"/>
      <c r="K849" s="130"/>
      <c r="L849" s="95"/>
      <c r="M849" s="95"/>
      <c r="N849" s="95"/>
      <c r="O849" s="103"/>
      <c r="P849" s="104"/>
      <c r="Q849" s="83"/>
      <c r="R849" s="83"/>
      <c r="S849" s="83"/>
      <c r="T849" s="83"/>
      <c r="U849" s="83"/>
      <c r="V849" s="103"/>
      <c r="W849" s="103"/>
      <c r="X849" s="103"/>
      <c r="Y849" s="102"/>
      <c r="Z849" s="102"/>
      <c r="AA849" s="90"/>
      <c r="AB849" s="100"/>
      <c r="AC849" s="90"/>
      <c r="AD849" s="100"/>
      <c r="AE849" s="100"/>
      <c r="AF849" s="91"/>
      <c r="AG849" s="91"/>
      <c r="AH849" s="101"/>
      <c r="AI849" s="45"/>
      <c r="AJ849" s="45"/>
      <c r="AK849" s="45"/>
      <c r="AL849" s="45"/>
      <c r="AM849" s="45"/>
      <c r="AN849" s="83"/>
      <c r="AO849" s="160"/>
      <c r="AP849" s="160"/>
      <c r="AQ849" s="94"/>
      <c r="AR849" s="45"/>
      <c r="AS849" s="102"/>
      <c r="AT849" s="102"/>
      <c r="AU849" s="95"/>
      <c r="AV849" s="95"/>
      <c r="AW849" s="159"/>
      <c r="AX849" s="159"/>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c r="BX849" s="156"/>
      <c r="BY849" s="156"/>
      <c r="BZ849" s="156"/>
      <c r="CA849" s="156"/>
      <c r="CB849" s="156"/>
      <c r="CC849" s="156"/>
      <c r="CD849" s="156"/>
      <c r="CE849" s="156"/>
    </row>
    <row r="850" spans="1:83" ht="25.5" customHeight="1" x14ac:dyDescent="0.25">
      <c r="A850" s="45"/>
      <c r="B850" s="45"/>
      <c r="C850" s="45"/>
      <c r="D850" s="47"/>
      <c r="E850" s="158"/>
      <c r="F850" s="45"/>
      <c r="G850" s="130"/>
      <c r="H850" s="130"/>
      <c r="I850" s="83"/>
      <c r="J850" s="45"/>
      <c r="K850" s="130"/>
      <c r="L850" s="95"/>
      <c r="M850" s="95"/>
      <c r="N850" s="95"/>
      <c r="O850" s="103"/>
      <c r="P850" s="104"/>
      <c r="Q850" s="83"/>
      <c r="R850" s="83"/>
      <c r="S850" s="83"/>
      <c r="T850" s="83"/>
      <c r="U850" s="83"/>
      <c r="V850" s="103"/>
      <c r="W850" s="103"/>
      <c r="X850" s="103"/>
      <c r="Y850" s="102"/>
      <c r="Z850" s="102"/>
      <c r="AA850" s="90"/>
      <c r="AB850" s="100"/>
      <c r="AC850" s="90"/>
      <c r="AD850" s="100"/>
      <c r="AE850" s="100"/>
      <c r="AF850" s="91"/>
      <c r="AG850" s="91"/>
      <c r="AH850" s="101"/>
      <c r="AI850" s="45"/>
      <c r="AJ850" s="45"/>
      <c r="AK850" s="45"/>
      <c r="AL850" s="45"/>
      <c r="AM850" s="45"/>
      <c r="AN850" s="83"/>
      <c r="AO850" s="160"/>
      <c r="AP850" s="160"/>
      <c r="AQ850" s="94"/>
      <c r="AR850" s="45"/>
      <c r="AS850" s="102"/>
      <c r="AT850" s="102"/>
      <c r="AU850" s="95"/>
      <c r="AV850" s="95"/>
      <c r="AW850" s="159"/>
      <c r="AX850" s="159"/>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c r="BX850" s="156"/>
      <c r="BY850" s="156"/>
      <c r="BZ850" s="156"/>
      <c r="CA850" s="156"/>
      <c r="CB850" s="156"/>
      <c r="CC850" s="156"/>
      <c r="CD850" s="156"/>
      <c r="CE850" s="156"/>
    </row>
    <row r="851" spans="1:83" ht="25.5" customHeight="1" x14ac:dyDescent="0.25">
      <c r="A851" s="45"/>
      <c r="B851" s="45"/>
      <c r="C851" s="45"/>
      <c r="D851" s="47"/>
      <c r="E851" s="158"/>
      <c r="F851" s="45"/>
      <c r="G851" s="130"/>
      <c r="H851" s="130"/>
      <c r="I851" s="83"/>
      <c r="J851" s="45"/>
      <c r="K851" s="130"/>
      <c r="L851" s="95"/>
      <c r="M851" s="95"/>
      <c r="N851" s="95"/>
      <c r="O851" s="103"/>
      <c r="P851" s="104"/>
      <c r="Q851" s="83"/>
      <c r="R851" s="83"/>
      <c r="S851" s="83"/>
      <c r="T851" s="83"/>
      <c r="U851" s="83"/>
      <c r="V851" s="103"/>
      <c r="W851" s="103"/>
      <c r="X851" s="103"/>
      <c r="Y851" s="102"/>
      <c r="Z851" s="102"/>
      <c r="AA851" s="90"/>
      <c r="AB851" s="100"/>
      <c r="AC851" s="90"/>
      <c r="AD851" s="100"/>
      <c r="AE851" s="100"/>
      <c r="AF851" s="91"/>
      <c r="AG851" s="91"/>
      <c r="AH851" s="101"/>
      <c r="AI851" s="45"/>
      <c r="AJ851" s="45"/>
      <c r="AK851" s="45"/>
      <c r="AL851" s="45"/>
      <c r="AM851" s="45"/>
      <c r="AN851" s="83"/>
      <c r="AO851" s="160"/>
      <c r="AP851" s="160"/>
      <c r="AQ851" s="94"/>
      <c r="AR851" s="45"/>
      <c r="AS851" s="102"/>
      <c r="AT851" s="102"/>
      <c r="AU851" s="95"/>
      <c r="AV851" s="95"/>
      <c r="AW851" s="159"/>
      <c r="AX851" s="159"/>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c r="BX851" s="156"/>
      <c r="BY851" s="156"/>
      <c r="BZ851" s="156"/>
      <c r="CA851" s="156"/>
      <c r="CB851" s="156"/>
      <c r="CC851" s="156"/>
      <c r="CD851" s="156"/>
      <c r="CE851" s="156"/>
    </row>
    <row r="852" spans="1:83" ht="25.5" customHeight="1" x14ac:dyDescent="0.25">
      <c r="A852" s="45"/>
      <c r="B852" s="45"/>
      <c r="C852" s="45"/>
      <c r="D852" s="47"/>
      <c r="E852" s="158"/>
      <c r="F852" s="45"/>
      <c r="G852" s="130"/>
      <c r="H852" s="130"/>
      <c r="I852" s="83"/>
      <c r="J852" s="45"/>
      <c r="K852" s="130"/>
      <c r="L852" s="95"/>
      <c r="M852" s="95"/>
      <c r="N852" s="95"/>
      <c r="O852" s="103"/>
      <c r="P852" s="104"/>
      <c r="Q852" s="83"/>
      <c r="R852" s="83"/>
      <c r="S852" s="83"/>
      <c r="T852" s="83"/>
      <c r="U852" s="83"/>
      <c r="V852" s="103"/>
      <c r="W852" s="103"/>
      <c r="X852" s="103"/>
      <c r="Y852" s="102"/>
      <c r="Z852" s="102"/>
      <c r="AA852" s="90"/>
      <c r="AB852" s="100"/>
      <c r="AC852" s="90"/>
      <c r="AD852" s="100"/>
      <c r="AE852" s="100"/>
      <c r="AF852" s="91"/>
      <c r="AG852" s="91"/>
      <c r="AH852" s="101"/>
      <c r="AI852" s="45"/>
      <c r="AJ852" s="45"/>
      <c r="AK852" s="45"/>
      <c r="AL852" s="45"/>
      <c r="AM852" s="45"/>
      <c r="AN852" s="83"/>
      <c r="AO852" s="160"/>
      <c r="AP852" s="160"/>
      <c r="AQ852" s="94"/>
      <c r="AR852" s="45"/>
      <c r="AS852" s="102"/>
      <c r="AT852" s="102"/>
      <c r="AU852" s="95"/>
      <c r="AV852" s="95"/>
      <c r="AW852" s="159"/>
      <c r="AX852" s="159"/>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c r="BX852" s="156"/>
      <c r="BY852" s="156"/>
      <c r="BZ852" s="156"/>
      <c r="CA852" s="156"/>
      <c r="CB852" s="156"/>
      <c r="CC852" s="156"/>
      <c r="CD852" s="156"/>
      <c r="CE852" s="156"/>
    </row>
    <row r="853" spans="1:83" ht="25.5" customHeight="1" x14ac:dyDescent="0.25">
      <c r="A853" s="45"/>
      <c r="B853" s="45"/>
      <c r="C853" s="45"/>
      <c r="D853" s="47"/>
      <c r="E853" s="158"/>
      <c r="F853" s="45"/>
      <c r="G853" s="130"/>
      <c r="H853" s="130"/>
      <c r="I853" s="83"/>
      <c r="J853" s="45"/>
      <c r="K853" s="130"/>
      <c r="L853" s="95"/>
      <c r="M853" s="95"/>
      <c r="N853" s="95"/>
      <c r="O853" s="103"/>
      <c r="P853" s="104"/>
      <c r="Q853" s="83"/>
      <c r="R853" s="83"/>
      <c r="S853" s="83"/>
      <c r="T853" s="83"/>
      <c r="U853" s="83"/>
      <c r="V853" s="103"/>
      <c r="W853" s="103"/>
      <c r="X853" s="103"/>
      <c r="Y853" s="102"/>
      <c r="Z853" s="102"/>
      <c r="AA853" s="90"/>
      <c r="AB853" s="100"/>
      <c r="AC853" s="90"/>
      <c r="AD853" s="100"/>
      <c r="AE853" s="100"/>
      <c r="AF853" s="91"/>
      <c r="AG853" s="91"/>
      <c r="AH853" s="101"/>
      <c r="AI853" s="45"/>
      <c r="AJ853" s="45"/>
      <c r="AK853" s="45"/>
      <c r="AL853" s="45"/>
      <c r="AM853" s="45"/>
      <c r="AN853" s="83"/>
      <c r="AO853" s="160"/>
      <c r="AP853" s="160"/>
      <c r="AQ853" s="94"/>
      <c r="AR853" s="45"/>
      <c r="AS853" s="102"/>
      <c r="AT853" s="102"/>
      <c r="AU853" s="95"/>
      <c r="AV853" s="95"/>
      <c r="AW853" s="159"/>
      <c r="AX853" s="159"/>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c r="BX853" s="156"/>
      <c r="BY853" s="156"/>
      <c r="BZ853" s="156"/>
      <c r="CA853" s="156"/>
      <c r="CB853" s="156"/>
      <c r="CC853" s="156"/>
      <c r="CD853" s="156"/>
      <c r="CE853" s="156"/>
    </row>
    <row r="854" spans="1:83" ht="25.5" customHeight="1" x14ac:dyDescent="0.25">
      <c r="A854" s="45"/>
      <c r="B854" s="45"/>
      <c r="C854" s="45"/>
      <c r="D854" s="47"/>
      <c r="E854" s="158"/>
      <c r="F854" s="45"/>
      <c r="G854" s="130"/>
      <c r="H854" s="130"/>
      <c r="I854" s="83"/>
      <c r="J854" s="45"/>
      <c r="K854" s="130"/>
      <c r="L854" s="95"/>
      <c r="M854" s="95"/>
      <c r="N854" s="95"/>
      <c r="O854" s="103"/>
      <c r="P854" s="104"/>
      <c r="Q854" s="83"/>
      <c r="R854" s="83"/>
      <c r="S854" s="83"/>
      <c r="T854" s="83"/>
      <c r="U854" s="83"/>
      <c r="V854" s="103"/>
      <c r="W854" s="103"/>
      <c r="X854" s="103"/>
      <c r="Y854" s="102"/>
      <c r="Z854" s="102"/>
      <c r="AA854" s="90"/>
      <c r="AB854" s="100"/>
      <c r="AC854" s="90"/>
      <c r="AD854" s="100"/>
      <c r="AE854" s="100"/>
      <c r="AF854" s="91"/>
      <c r="AG854" s="91"/>
      <c r="AH854" s="101"/>
      <c r="AI854" s="45"/>
      <c r="AJ854" s="45"/>
      <c r="AK854" s="45"/>
      <c r="AL854" s="45"/>
      <c r="AM854" s="45"/>
      <c r="AN854" s="83"/>
      <c r="AO854" s="160"/>
      <c r="AP854" s="160"/>
      <c r="AQ854" s="94"/>
      <c r="AR854" s="45"/>
      <c r="AS854" s="102"/>
      <c r="AT854" s="102"/>
      <c r="AU854" s="95"/>
      <c r="AV854" s="95"/>
      <c r="AW854" s="159"/>
      <c r="AX854" s="159"/>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c r="BX854" s="156"/>
      <c r="BY854" s="156"/>
      <c r="BZ854" s="156"/>
      <c r="CA854" s="156"/>
      <c r="CB854" s="156"/>
      <c r="CC854" s="156"/>
      <c r="CD854" s="156"/>
      <c r="CE854" s="156"/>
    </row>
    <row r="855" spans="1:83" ht="25.5" customHeight="1" x14ac:dyDescent="0.25">
      <c r="A855" s="45"/>
      <c r="B855" s="45"/>
      <c r="C855" s="45"/>
      <c r="D855" s="47"/>
      <c r="E855" s="158"/>
      <c r="F855" s="45"/>
      <c r="G855" s="130"/>
      <c r="H855" s="130"/>
      <c r="I855" s="83"/>
      <c r="J855" s="45"/>
      <c r="K855" s="130"/>
      <c r="L855" s="95"/>
      <c r="M855" s="95"/>
      <c r="N855" s="95"/>
      <c r="O855" s="103"/>
      <c r="P855" s="104"/>
      <c r="Q855" s="83"/>
      <c r="R855" s="83"/>
      <c r="S855" s="83"/>
      <c r="T855" s="83"/>
      <c r="U855" s="83"/>
      <c r="V855" s="103"/>
      <c r="W855" s="103"/>
      <c r="X855" s="103"/>
      <c r="Y855" s="102"/>
      <c r="Z855" s="102"/>
      <c r="AA855" s="90"/>
      <c r="AB855" s="100"/>
      <c r="AC855" s="90"/>
      <c r="AD855" s="100"/>
      <c r="AE855" s="100"/>
      <c r="AF855" s="91"/>
      <c r="AG855" s="91"/>
      <c r="AH855" s="101"/>
      <c r="AI855" s="45"/>
      <c r="AJ855" s="45"/>
      <c r="AK855" s="45"/>
      <c r="AL855" s="45"/>
      <c r="AM855" s="45"/>
      <c r="AN855" s="83"/>
      <c r="AO855" s="160"/>
      <c r="AP855" s="160"/>
      <c r="AQ855" s="94"/>
      <c r="AR855" s="45"/>
      <c r="AS855" s="102"/>
      <c r="AT855" s="102"/>
      <c r="AU855" s="95"/>
      <c r="AV855" s="95"/>
      <c r="AW855" s="159"/>
      <c r="AX855" s="159"/>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c r="BX855" s="156"/>
      <c r="BY855" s="156"/>
      <c r="BZ855" s="156"/>
      <c r="CA855" s="156"/>
      <c r="CB855" s="156"/>
      <c r="CC855" s="156"/>
      <c r="CD855" s="156"/>
      <c r="CE855" s="156"/>
    </row>
    <row r="856" spans="1:83" ht="25.5" customHeight="1" x14ac:dyDescent="0.25">
      <c r="A856" s="45"/>
      <c r="B856" s="45"/>
      <c r="C856" s="45"/>
      <c r="D856" s="47"/>
      <c r="E856" s="158"/>
      <c r="F856" s="45"/>
      <c r="G856" s="130"/>
      <c r="H856" s="130"/>
      <c r="I856" s="83"/>
      <c r="J856" s="45"/>
      <c r="K856" s="130"/>
      <c r="L856" s="95"/>
      <c r="M856" s="95"/>
      <c r="N856" s="95"/>
      <c r="O856" s="103"/>
      <c r="P856" s="104"/>
      <c r="Q856" s="83"/>
      <c r="R856" s="83"/>
      <c r="S856" s="83"/>
      <c r="T856" s="83"/>
      <c r="U856" s="83"/>
      <c r="V856" s="103"/>
      <c r="W856" s="103"/>
      <c r="X856" s="103"/>
      <c r="Y856" s="102"/>
      <c r="Z856" s="102"/>
      <c r="AA856" s="90"/>
      <c r="AB856" s="100"/>
      <c r="AC856" s="90"/>
      <c r="AD856" s="100"/>
      <c r="AE856" s="100"/>
      <c r="AF856" s="91"/>
      <c r="AG856" s="91"/>
      <c r="AH856" s="101"/>
      <c r="AI856" s="45"/>
      <c r="AJ856" s="45"/>
      <c r="AK856" s="45"/>
      <c r="AL856" s="45"/>
      <c r="AM856" s="45"/>
      <c r="AN856" s="83"/>
      <c r="AO856" s="160"/>
      <c r="AP856" s="160"/>
      <c r="AQ856" s="94"/>
      <c r="AR856" s="45"/>
      <c r="AS856" s="102"/>
      <c r="AT856" s="102"/>
      <c r="AU856" s="95"/>
      <c r="AV856" s="95"/>
      <c r="AW856" s="159"/>
      <c r="AX856" s="159"/>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c r="BX856" s="156"/>
      <c r="BY856" s="156"/>
      <c r="BZ856" s="156"/>
      <c r="CA856" s="156"/>
      <c r="CB856" s="156"/>
      <c r="CC856" s="156"/>
      <c r="CD856" s="156"/>
      <c r="CE856" s="156"/>
    </row>
    <row r="857" spans="1:83" ht="25.5" customHeight="1" x14ac:dyDescent="0.25">
      <c r="A857" s="45"/>
      <c r="B857" s="45"/>
      <c r="C857" s="45"/>
      <c r="D857" s="47"/>
      <c r="E857" s="158"/>
      <c r="F857" s="45"/>
      <c r="G857" s="130"/>
      <c r="H857" s="130"/>
      <c r="I857" s="83"/>
      <c r="J857" s="45"/>
      <c r="K857" s="130"/>
      <c r="L857" s="95"/>
      <c r="M857" s="95"/>
      <c r="N857" s="95"/>
      <c r="O857" s="103"/>
      <c r="P857" s="104"/>
      <c r="Q857" s="83"/>
      <c r="R857" s="83"/>
      <c r="S857" s="83"/>
      <c r="T857" s="83"/>
      <c r="U857" s="83"/>
      <c r="V857" s="103"/>
      <c r="W857" s="103"/>
      <c r="X857" s="103"/>
      <c r="Y857" s="102"/>
      <c r="Z857" s="102"/>
      <c r="AA857" s="90"/>
      <c r="AB857" s="100"/>
      <c r="AC857" s="90"/>
      <c r="AD857" s="100"/>
      <c r="AE857" s="100"/>
      <c r="AF857" s="91"/>
      <c r="AG857" s="91"/>
      <c r="AH857" s="101"/>
      <c r="AI857" s="45"/>
      <c r="AJ857" s="45"/>
      <c r="AK857" s="45"/>
      <c r="AL857" s="45"/>
      <c r="AM857" s="45"/>
      <c r="AN857" s="83"/>
      <c r="AO857" s="160"/>
      <c r="AP857" s="160"/>
      <c r="AQ857" s="94"/>
      <c r="AR857" s="45"/>
      <c r="AS857" s="102"/>
      <c r="AT857" s="102"/>
      <c r="AU857" s="95"/>
      <c r="AV857" s="95"/>
      <c r="AW857" s="159"/>
      <c r="AX857" s="159"/>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c r="BX857" s="156"/>
      <c r="BY857" s="156"/>
      <c r="BZ857" s="156"/>
      <c r="CA857" s="156"/>
      <c r="CB857" s="156"/>
      <c r="CC857" s="156"/>
      <c r="CD857" s="156"/>
      <c r="CE857" s="156"/>
    </row>
    <row r="858" spans="1:83" ht="25.5" customHeight="1" x14ac:dyDescent="0.25">
      <c r="A858" s="45"/>
      <c r="B858" s="45"/>
      <c r="C858" s="45"/>
      <c r="D858" s="47"/>
      <c r="E858" s="158"/>
      <c r="F858" s="45"/>
      <c r="G858" s="130"/>
      <c r="H858" s="130"/>
      <c r="I858" s="83"/>
      <c r="J858" s="45"/>
      <c r="K858" s="130"/>
      <c r="L858" s="95"/>
      <c r="M858" s="95"/>
      <c r="N858" s="95"/>
      <c r="O858" s="103"/>
      <c r="P858" s="104"/>
      <c r="Q858" s="83"/>
      <c r="R858" s="83"/>
      <c r="S858" s="83"/>
      <c r="T858" s="83"/>
      <c r="U858" s="83"/>
      <c r="V858" s="103"/>
      <c r="W858" s="103"/>
      <c r="X858" s="103"/>
      <c r="Y858" s="102"/>
      <c r="Z858" s="102"/>
      <c r="AA858" s="90"/>
      <c r="AB858" s="100"/>
      <c r="AC858" s="90"/>
      <c r="AD858" s="100"/>
      <c r="AE858" s="100"/>
      <c r="AF858" s="91"/>
      <c r="AG858" s="91"/>
      <c r="AH858" s="101"/>
      <c r="AI858" s="45"/>
      <c r="AJ858" s="45"/>
      <c r="AK858" s="45"/>
      <c r="AL858" s="45"/>
      <c r="AM858" s="45"/>
      <c r="AN858" s="83"/>
      <c r="AO858" s="160"/>
      <c r="AP858" s="160"/>
      <c r="AQ858" s="94"/>
      <c r="AR858" s="45"/>
      <c r="AS858" s="102"/>
      <c r="AT858" s="102"/>
      <c r="AU858" s="95"/>
      <c r="AV858" s="95"/>
      <c r="AW858" s="159"/>
      <c r="AX858" s="159"/>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c r="BX858" s="156"/>
      <c r="BY858" s="156"/>
      <c r="BZ858" s="156"/>
      <c r="CA858" s="156"/>
      <c r="CB858" s="156"/>
      <c r="CC858" s="156"/>
      <c r="CD858" s="156"/>
      <c r="CE858" s="156"/>
    </row>
    <row r="859" spans="1:83" ht="25.5" customHeight="1" x14ac:dyDescent="0.25">
      <c r="A859" s="45"/>
      <c r="B859" s="45"/>
      <c r="C859" s="45"/>
      <c r="D859" s="47"/>
      <c r="E859" s="158"/>
      <c r="F859" s="45"/>
      <c r="G859" s="130"/>
      <c r="H859" s="130"/>
      <c r="I859" s="83"/>
      <c r="J859" s="45"/>
      <c r="K859" s="130"/>
      <c r="L859" s="95"/>
      <c r="M859" s="95"/>
      <c r="N859" s="95"/>
      <c r="O859" s="103"/>
      <c r="P859" s="104"/>
      <c r="Q859" s="83"/>
      <c r="R859" s="83"/>
      <c r="S859" s="83"/>
      <c r="T859" s="83"/>
      <c r="U859" s="83"/>
      <c r="V859" s="103"/>
      <c r="W859" s="103"/>
      <c r="X859" s="103"/>
      <c r="Y859" s="102"/>
      <c r="Z859" s="102"/>
      <c r="AA859" s="90"/>
      <c r="AB859" s="100"/>
      <c r="AC859" s="90"/>
      <c r="AD859" s="100"/>
      <c r="AE859" s="100"/>
      <c r="AF859" s="91"/>
      <c r="AG859" s="91"/>
      <c r="AH859" s="101"/>
      <c r="AI859" s="45"/>
      <c r="AJ859" s="45"/>
      <c r="AK859" s="45"/>
      <c r="AL859" s="45"/>
      <c r="AM859" s="45"/>
      <c r="AN859" s="83"/>
      <c r="AO859" s="160"/>
      <c r="AP859" s="160"/>
      <c r="AQ859" s="94"/>
      <c r="AR859" s="45"/>
      <c r="AS859" s="102"/>
      <c r="AT859" s="102"/>
      <c r="AU859" s="95"/>
      <c r="AV859" s="95"/>
      <c r="AW859" s="159"/>
      <c r="AX859" s="159"/>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c r="BX859" s="156"/>
      <c r="BY859" s="156"/>
      <c r="BZ859" s="156"/>
      <c r="CA859" s="156"/>
      <c r="CB859" s="156"/>
      <c r="CC859" s="156"/>
      <c r="CD859" s="156"/>
      <c r="CE859" s="156"/>
    </row>
    <row r="860" spans="1:83" ht="25.5" customHeight="1" x14ac:dyDescent="0.25">
      <c r="A860" s="45"/>
      <c r="B860" s="45"/>
      <c r="C860" s="45"/>
      <c r="D860" s="47"/>
      <c r="E860" s="158"/>
      <c r="F860" s="45"/>
      <c r="G860" s="130"/>
      <c r="H860" s="130"/>
      <c r="I860" s="83"/>
      <c r="J860" s="45"/>
      <c r="K860" s="130"/>
      <c r="L860" s="95"/>
      <c r="M860" s="95"/>
      <c r="N860" s="95"/>
      <c r="O860" s="103"/>
      <c r="P860" s="104"/>
      <c r="Q860" s="83"/>
      <c r="R860" s="83"/>
      <c r="S860" s="83"/>
      <c r="T860" s="83"/>
      <c r="U860" s="83"/>
      <c r="V860" s="103"/>
      <c r="W860" s="103"/>
      <c r="X860" s="103"/>
      <c r="Y860" s="102"/>
      <c r="Z860" s="102"/>
      <c r="AA860" s="90"/>
      <c r="AB860" s="100"/>
      <c r="AC860" s="90"/>
      <c r="AD860" s="100"/>
      <c r="AE860" s="100"/>
      <c r="AF860" s="91"/>
      <c r="AG860" s="91"/>
      <c r="AH860" s="101"/>
      <c r="AI860" s="45"/>
      <c r="AJ860" s="45"/>
      <c r="AK860" s="45"/>
      <c r="AL860" s="45"/>
      <c r="AM860" s="45"/>
      <c r="AN860" s="83"/>
      <c r="AO860" s="160"/>
      <c r="AP860" s="160"/>
      <c r="AQ860" s="94"/>
      <c r="AR860" s="45"/>
      <c r="AS860" s="102"/>
      <c r="AT860" s="102"/>
      <c r="AU860" s="95"/>
      <c r="AV860" s="95"/>
      <c r="AW860" s="159"/>
      <c r="AX860" s="159"/>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c r="BX860" s="156"/>
      <c r="BY860" s="156"/>
      <c r="BZ860" s="156"/>
      <c r="CA860" s="156"/>
      <c r="CB860" s="156"/>
      <c r="CC860" s="156"/>
      <c r="CD860" s="156"/>
      <c r="CE860" s="156"/>
    </row>
    <row r="861" spans="1:83" ht="25.5" customHeight="1" x14ac:dyDescent="0.25">
      <c r="A861" s="45"/>
      <c r="B861" s="45"/>
      <c r="C861" s="45"/>
      <c r="D861" s="47"/>
      <c r="E861" s="158"/>
      <c r="F861" s="45"/>
      <c r="G861" s="130"/>
      <c r="H861" s="130"/>
      <c r="I861" s="83"/>
      <c r="J861" s="45"/>
      <c r="K861" s="130"/>
      <c r="L861" s="95"/>
      <c r="M861" s="95"/>
      <c r="N861" s="95"/>
      <c r="O861" s="103"/>
      <c r="P861" s="104"/>
      <c r="Q861" s="83"/>
      <c r="R861" s="83"/>
      <c r="S861" s="83"/>
      <c r="T861" s="83"/>
      <c r="U861" s="83"/>
      <c r="V861" s="103"/>
      <c r="W861" s="103"/>
      <c r="X861" s="103"/>
      <c r="Y861" s="102"/>
      <c r="Z861" s="102"/>
      <c r="AA861" s="90"/>
      <c r="AB861" s="100"/>
      <c r="AC861" s="90"/>
      <c r="AD861" s="100"/>
      <c r="AE861" s="100"/>
      <c r="AF861" s="91"/>
      <c r="AG861" s="91"/>
      <c r="AH861" s="101"/>
      <c r="AI861" s="45"/>
      <c r="AJ861" s="45"/>
      <c r="AK861" s="45"/>
      <c r="AL861" s="45"/>
      <c r="AM861" s="45"/>
      <c r="AN861" s="83"/>
      <c r="AO861" s="160"/>
      <c r="AP861" s="160"/>
      <c r="AQ861" s="94"/>
      <c r="AR861" s="45"/>
      <c r="AS861" s="102"/>
      <c r="AT861" s="102"/>
      <c r="AU861" s="95"/>
      <c r="AV861" s="95"/>
      <c r="AW861" s="159"/>
      <c r="AX861" s="159"/>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c r="BX861" s="156"/>
      <c r="BY861" s="156"/>
      <c r="BZ861" s="156"/>
      <c r="CA861" s="156"/>
      <c r="CB861" s="156"/>
      <c r="CC861" s="156"/>
      <c r="CD861" s="156"/>
      <c r="CE861" s="156"/>
    </row>
    <row r="862" spans="1:83" ht="25.5" customHeight="1" x14ac:dyDescent="0.25">
      <c r="A862" s="45"/>
      <c r="B862" s="45"/>
      <c r="C862" s="45"/>
      <c r="D862" s="47"/>
      <c r="E862" s="158"/>
      <c r="F862" s="45"/>
      <c r="G862" s="130"/>
      <c r="H862" s="130"/>
      <c r="I862" s="83"/>
      <c r="J862" s="45"/>
      <c r="K862" s="130"/>
      <c r="L862" s="95"/>
      <c r="M862" s="95"/>
      <c r="N862" s="95"/>
      <c r="O862" s="103"/>
      <c r="P862" s="104"/>
      <c r="Q862" s="83"/>
      <c r="R862" s="83"/>
      <c r="S862" s="83"/>
      <c r="T862" s="83"/>
      <c r="U862" s="83"/>
      <c r="V862" s="103"/>
      <c r="W862" s="103"/>
      <c r="X862" s="103"/>
      <c r="Y862" s="102"/>
      <c r="Z862" s="102"/>
      <c r="AA862" s="90"/>
      <c r="AB862" s="100"/>
      <c r="AC862" s="90"/>
      <c r="AD862" s="100"/>
      <c r="AE862" s="100"/>
      <c r="AF862" s="91"/>
      <c r="AG862" s="91"/>
      <c r="AH862" s="101"/>
      <c r="AI862" s="45"/>
      <c r="AJ862" s="45"/>
      <c r="AK862" s="45"/>
      <c r="AL862" s="45"/>
      <c r="AM862" s="45"/>
      <c r="AN862" s="83"/>
      <c r="AO862" s="160"/>
      <c r="AP862" s="160"/>
      <c r="AQ862" s="94"/>
      <c r="AR862" s="45"/>
      <c r="AS862" s="102"/>
      <c r="AT862" s="102"/>
      <c r="AU862" s="95"/>
      <c r="AV862" s="95"/>
      <c r="AW862" s="159"/>
      <c r="AX862" s="159"/>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c r="BX862" s="156"/>
      <c r="BY862" s="156"/>
      <c r="BZ862" s="156"/>
      <c r="CA862" s="156"/>
      <c r="CB862" s="156"/>
      <c r="CC862" s="156"/>
      <c r="CD862" s="156"/>
      <c r="CE862" s="156"/>
    </row>
    <row r="863" spans="1:83" ht="25.5" customHeight="1" x14ac:dyDescent="0.25">
      <c r="A863" s="45"/>
      <c r="B863" s="45"/>
      <c r="C863" s="45"/>
      <c r="D863" s="47"/>
      <c r="E863" s="158"/>
      <c r="F863" s="45"/>
      <c r="G863" s="130"/>
      <c r="H863" s="130"/>
      <c r="I863" s="83"/>
      <c r="J863" s="45"/>
      <c r="K863" s="130"/>
      <c r="L863" s="95"/>
      <c r="M863" s="95"/>
      <c r="N863" s="95"/>
      <c r="O863" s="103"/>
      <c r="P863" s="104"/>
      <c r="Q863" s="83"/>
      <c r="R863" s="83"/>
      <c r="S863" s="83"/>
      <c r="T863" s="83"/>
      <c r="U863" s="83"/>
      <c r="V863" s="103"/>
      <c r="W863" s="103"/>
      <c r="X863" s="103"/>
      <c r="Y863" s="102"/>
      <c r="Z863" s="102"/>
      <c r="AA863" s="90"/>
      <c r="AB863" s="100"/>
      <c r="AC863" s="90"/>
      <c r="AD863" s="100"/>
      <c r="AE863" s="100"/>
      <c r="AF863" s="91"/>
      <c r="AG863" s="91"/>
      <c r="AH863" s="101"/>
      <c r="AI863" s="45"/>
      <c r="AJ863" s="45"/>
      <c r="AK863" s="45"/>
      <c r="AL863" s="45"/>
      <c r="AM863" s="45"/>
      <c r="AN863" s="83"/>
      <c r="AO863" s="160"/>
      <c r="AP863" s="160"/>
      <c r="AQ863" s="94"/>
      <c r="AR863" s="45"/>
      <c r="AS863" s="102"/>
      <c r="AT863" s="102"/>
      <c r="AU863" s="95"/>
      <c r="AV863" s="95"/>
      <c r="AW863" s="159"/>
      <c r="AX863" s="159"/>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c r="BX863" s="156"/>
      <c r="BY863" s="156"/>
      <c r="BZ863" s="156"/>
      <c r="CA863" s="156"/>
      <c r="CB863" s="156"/>
      <c r="CC863" s="156"/>
      <c r="CD863" s="156"/>
      <c r="CE863" s="156"/>
    </row>
    <row r="864" spans="1:83" ht="25.5" customHeight="1" x14ac:dyDescent="0.25">
      <c r="A864" s="45"/>
      <c r="B864" s="45"/>
      <c r="C864" s="45"/>
      <c r="D864" s="47"/>
      <c r="E864" s="158"/>
      <c r="F864" s="45"/>
      <c r="G864" s="130"/>
      <c r="H864" s="130"/>
      <c r="I864" s="83"/>
      <c r="J864" s="45"/>
      <c r="K864" s="130"/>
      <c r="L864" s="95"/>
      <c r="M864" s="95"/>
      <c r="N864" s="95"/>
      <c r="O864" s="103"/>
      <c r="P864" s="104"/>
      <c r="Q864" s="83"/>
      <c r="R864" s="83"/>
      <c r="S864" s="83"/>
      <c r="T864" s="83"/>
      <c r="U864" s="83"/>
      <c r="V864" s="103"/>
      <c r="W864" s="103"/>
      <c r="X864" s="103"/>
      <c r="Y864" s="102"/>
      <c r="Z864" s="102"/>
      <c r="AA864" s="90"/>
      <c r="AB864" s="100"/>
      <c r="AC864" s="90"/>
      <c r="AD864" s="100"/>
      <c r="AE864" s="100"/>
      <c r="AF864" s="91"/>
      <c r="AG864" s="91"/>
      <c r="AH864" s="101"/>
      <c r="AI864" s="45"/>
      <c r="AJ864" s="45"/>
      <c r="AK864" s="45"/>
      <c r="AL864" s="45"/>
      <c r="AM864" s="45"/>
      <c r="AN864" s="83"/>
      <c r="AO864" s="160"/>
      <c r="AP864" s="160"/>
      <c r="AQ864" s="94"/>
      <c r="AR864" s="45"/>
      <c r="AS864" s="102"/>
      <c r="AT864" s="102"/>
      <c r="AU864" s="95"/>
      <c r="AV864" s="95"/>
      <c r="AW864" s="159"/>
      <c r="AX864" s="159"/>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c r="BX864" s="156"/>
      <c r="BY864" s="156"/>
      <c r="BZ864" s="156"/>
      <c r="CA864" s="156"/>
      <c r="CB864" s="156"/>
      <c r="CC864" s="156"/>
      <c r="CD864" s="156"/>
      <c r="CE864" s="156"/>
    </row>
    <row r="865" spans="1:83" ht="25.5" customHeight="1" x14ac:dyDescent="0.25">
      <c r="A865" s="45"/>
      <c r="B865" s="45"/>
      <c r="C865" s="45"/>
      <c r="D865" s="47"/>
      <c r="E865" s="158"/>
      <c r="F865" s="45"/>
      <c r="G865" s="130"/>
      <c r="H865" s="130"/>
      <c r="I865" s="83"/>
      <c r="J865" s="45"/>
      <c r="K865" s="130"/>
      <c r="L865" s="95"/>
      <c r="M865" s="95"/>
      <c r="N865" s="95"/>
      <c r="O865" s="103"/>
      <c r="P865" s="104"/>
      <c r="Q865" s="83"/>
      <c r="R865" s="83"/>
      <c r="S865" s="83"/>
      <c r="T865" s="83"/>
      <c r="U865" s="83"/>
      <c r="V865" s="103"/>
      <c r="W865" s="103"/>
      <c r="X865" s="103"/>
      <c r="Y865" s="102"/>
      <c r="Z865" s="102"/>
      <c r="AA865" s="90"/>
      <c r="AB865" s="100"/>
      <c r="AC865" s="90"/>
      <c r="AD865" s="100"/>
      <c r="AE865" s="100"/>
      <c r="AF865" s="91"/>
      <c r="AG865" s="91"/>
      <c r="AH865" s="101"/>
      <c r="AI865" s="45"/>
      <c r="AJ865" s="45"/>
      <c r="AK865" s="45"/>
      <c r="AL865" s="45"/>
      <c r="AM865" s="45"/>
      <c r="AN865" s="83"/>
      <c r="AO865" s="160"/>
      <c r="AP865" s="160"/>
      <c r="AQ865" s="94"/>
      <c r="AR865" s="45"/>
      <c r="AS865" s="102"/>
      <c r="AT865" s="102"/>
      <c r="AU865" s="95"/>
      <c r="AV865" s="95"/>
      <c r="AW865" s="159"/>
      <c r="AX865" s="159"/>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c r="BX865" s="156"/>
      <c r="BY865" s="156"/>
      <c r="BZ865" s="156"/>
      <c r="CA865" s="156"/>
      <c r="CB865" s="156"/>
      <c r="CC865" s="156"/>
      <c r="CD865" s="156"/>
      <c r="CE865" s="156"/>
    </row>
    <row r="866" spans="1:83" ht="25.5" customHeight="1" x14ac:dyDescent="0.25">
      <c r="A866" s="45"/>
      <c r="B866" s="45"/>
      <c r="C866" s="45"/>
      <c r="D866" s="47"/>
      <c r="E866" s="158"/>
      <c r="F866" s="45"/>
      <c r="G866" s="130"/>
      <c r="H866" s="130"/>
      <c r="I866" s="83"/>
      <c r="J866" s="45"/>
      <c r="K866" s="130"/>
      <c r="L866" s="95"/>
      <c r="M866" s="95"/>
      <c r="N866" s="95"/>
      <c r="O866" s="103"/>
      <c r="P866" s="104"/>
      <c r="Q866" s="83"/>
      <c r="R866" s="83"/>
      <c r="S866" s="83"/>
      <c r="T866" s="83"/>
      <c r="U866" s="83"/>
      <c r="V866" s="103"/>
      <c r="W866" s="103"/>
      <c r="X866" s="103"/>
      <c r="Y866" s="102"/>
      <c r="Z866" s="102"/>
      <c r="AA866" s="90"/>
      <c r="AB866" s="100"/>
      <c r="AC866" s="90"/>
      <c r="AD866" s="100"/>
      <c r="AE866" s="100"/>
      <c r="AF866" s="91"/>
      <c r="AG866" s="91"/>
      <c r="AH866" s="101"/>
      <c r="AI866" s="45"/>
      <c r="AJ866" s="45"/>
      <c r="AK866" s="45"/>
      <c r="AL866" s="45"/>
      <c r="AM866" s="45"/>
      <c r="AN866" s="83"/>
      <c r="AO866" s="160"/>
      <c r="AP866" s="160"/>
      <c r="AQ866" s="94"/>
      <c r="AR866" s="45"/>
      <c r="AS866" s="102"/>
      <c r="AT866" s="102"/>
      <c r="AU866" s="95"/>
      <c r="AV866" s="95"/>
      <c r="AW866" s="159"/>
      <c r="AX866" s="159"/>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c r="BX866" s="156"/>
      <c r="BY866" s="156"/>
      <c r="BZ866" s="156"/>
      <c r="CA866" s="156"/>
      <c r="CB866" s="156"/>
      <c r="CC866" s="156"/>
      <c r="CD866" s="156"/>
      <c r="CE866" s="156"/>
    </row>
    <row r="867" spans="1:83" ht="25.5" customHeight="1" x14ac:dyDescent="0.25">
      <c r="A867" s="45"/>
      <c r="B867" s="45"/>
      <c r="C867" s="45"/>
      <c r="D867" s="47"/>
      <c r="E867" s="158"/>
      <c r="F867" s="45"/>
      <c r="G867" s="130"/>
      <c r="H867" s="130"/>
      <c r="I867" s="83"/>
      <c r="J867" s="45"/>
      <c r="K867" s="130"/>
      <c r="L867" s="95"/>
      <c r="M867" s="95"/>
      <c r="N867" s="95"/>
      <c r="O867" s="103"/>
      <c r="P867" s="104"/>
      <c r="Q867" s="83"/>
      <c r="R867" s="83"/>
      <c r="S867" s="83"/>
      <c r="T867" s="83"/>
      <c r="U867" s="83"/>
      <c r="V867" s="103"/>
      <c r="W867" s="103"/>
      <c r="X867" s="103"/>
      <c r="Y867" s="102"/>
      <c r="Z867" s="102"/>
      <c r="AA867" s="90"/>
      <c r="AB867" s="100"/>
      <c r="AC867" s="90"/>
      <c r="AD867" s="100"/>
      <c r="AE867" s="100"/>
      <c r="AF867" s="91"/>
      <c r="AG867" s="91"/>
      <c r="AH867" s="101"/>
      <c r="AI867" s="45"/>
      <c r="AJ867" s="45"/>
      <c r="AK867" s="45"/>
      <c r="AL867" s="45"/>
      <c r="AM867" s="45"/>
      <c r="AN867" s="83"/>
      <c r="AO867" s="160"/>
      <c r="AP867" s="160"/>
      <c r="AQ867" s="94"/>
      <c r="AR867" s="45"/>
      <c r="AS867" s="102"/>
      <c r="AT867" s="102"/>
      <c r="AU867" s="95"/>
      <c r="AV867" s="95"/>
      <c r="AW867" s="159"/>
      <c r="AX867" s="159"/>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c r="BX867" s="156"/>
      <c r="BY867" s="156"/>
      <c r="BZ867" s="156"/>
      <c r="CA867" s="156"/>
      <c r="CB867" s="156"/>
      <c r="CC867" s="156"/>
      <c r="CD867" s="156"/>
      <c r="CE867" s="156"/>
    </row>
    <row r="868" spans="1:83" ht="25.5" customHeight="1" x14ac:dyDescent="0.25">
      <c r="A868" s="45"/>
      <c r="B868" s="45"/>
      <c r="C868" s="45"/>
      <c r="D868" s="47"/>
      <c r="E868" s="158"/>
      <c r="F868" s="45"/>
      <c r="G868" s="130"/>
      <c r="H868" s="130"/>
      <c r="I868" s="83"/>
      <c r="J868" s="45"/>
      <c r="K868" s="130"/>
      <c r="L868" s="95"/>
      <c r="M868" s="95"/>
      <c r="N868" s="95"/>
      <c r="O868" s="103"/>
      <c r="P868" s="104"/>
      <c r="Q868" s="83"/>
      <c r="R868" s="83"/>
      <c r="S868" s="83"/>
      <c r="T868" s="83"/>
      <c r="U868" s="83"/>
      <c r="V868" s="103"/>
      <c r="W868" s="103"/>
      <c r="X868" s="103"/>
      <c r="Y868" s="102"/>
      <c r="Z868" s="102"/>
      <c r="AA868" s="90"/>
      <c r="AB868" s="100"/>
      <c r="AC868" s="90"/>
      <c r="AD868" s="100"/>
      <c r="AE868" s="100"/>
      <c r="AF868" s="91"/>
      <c r="AG868" s="91"/>
      <c r="AH868" s="101"/>
      <c r="AI868" s="45"/>
      <c r="AJ868" s="45"/>
      <c r="AK868" s="45"/>
      <c r="AL868" s="45"/>
      <c r="AM868" s="45"/>
      <c r="AN868" s="83"/>
      <c r="AO868" s="160"/>
      <c r="AP868" s="160"/>
      <c r="AQ868" s="94"/>
      <c r="AR868" s="45"/>
      <c r="AS868" s="102"/>
      <c r="AT868" s="102"/>
      <c r="AU868" s="95"/>
      <c r="AV868" s="95"/>
      <c r="AW868" s="159"/>
      <c r="AX868" s="159"/>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c r="BX868" s="156"/>
      <c r="BY868" s="156"/>
      <c r="BZ868" s="156"/>
      <c r="CA868" s="156"/>
      <c r="CB868" s="156"/>
      <c r="CC868" s="156"/>
      <c r="CD868" s="156"/>
      <c r="CE868" s="156"/>
    </row>
    <row r="869" spans="1:83" ht="25.5" customHeight="1" x14ac:dyDescent="0.25">
      <c r="A869" s="45"/>
      <c r="B869" s="45"/>
      <c r="C869" s="45"/>
      <c r="D869" s="47"/>
      <c r="E869" s="158"/>
      <c r="F869" s="45"/>
      <c r="G869" s="130"/>
      <c r="H869" s="130"/>
      <c r="I869" s="83"/>
      <c r="J869" s="45"/>
      <c r="K869" s="130"/>
      <c r="L869" s="95"/>
      <c r="M869" s="95"/>
      <c r="N869" s="95"/>
      <c r="O869" s="103"/>
      <c r="P869" s="104"/>
      <c r="Q869" s="83"/>
      <c r="R869" s="83"/>
      <c r="S869" s="83"/>
      <c r="T869" s="83"/>
      <c r="U869" s="83"/>
      <c r="V869" s="103"/>
      <c r="W869" s="103"/>
      <c r="X869" s="103"/>
      <c r="Y869" s="102"/>
      <c r="Z869" s="102"/>
      <c r="AA869" s="90"/>
      <c r="AB869" s="100"/>
      <c r="AC869" s="90"/>
      <c r="AD869" s="100"/>
      <c r="AE869" s="100"/>
      <c r="AF869" s="91"/>
      <c r="AG869" s="91"/>
      <c r="AH869" s="101"/>
      <c r="AI869" s="45"/>
      <c r="AJ869" s="45"/>
      <c r="AK869" s="45"/>
      <c r="AL869" s="45"/>
      <c r="AM869" s="45"/>
      <c r="AN869" s="83"/>
      <c r="AO869" s="160"/>
      <c r="AP869" s="160"/>
      <c r="AQ869" s="94"/>
      <c r="AR869" s="45"/>
      <c r="AS869" s="102"/>
      <c r="AT869" s="102"/>
      <c r="AU869" s="95"/>
      <c r="AV869" s="95"/>
      <c r="AW869" s="159"/>
      <c r="AX869" s="159"/>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c r="BX869" s="156"/>
      <c r="BY869" s="156"/>
      <c r="BZ869" s="156"/>
      <c r="CA869" s="156"/>
      <c r="CB869" s="156"/>
      <c r="CC869" s="156"/>
      <c r="CD869" s="156"/>
      <c r="CE869" s="156"/>
    </row>
    <row r="870" spans="1:83" ht="25.5" customHeight="1" x14ac:dyDescent="0.25">
      <c r="A870" s="45"/>
      <c r="B870" s="45"/>
      <c r="C870" s="45"/>
      <c r="D870" s="47"/>
      <c r="E870" s="158"/>
      <c r="F870" s="45"/>
      <c r="G870" s="130"/>
      <c r="H870" s="130"/>
      <c r="I870" s="83"/>
      <c r="J870" s="45"/>
      <c r="K870" s="130"/>
      <c r="L870" s="95"/>
      <c r="M870" s="95"/>
      <c r="N870" s="95"/>
      <c r="O870" s="103"/>
      <c r="P870" s="104"/>
      <c r="Q870" s="83"/>
      <c r="R870" s="83"/>
      <c r="S870" s="83"/>
      <c r="T870" s="83"/>
      <c r="U870" s="83"/>
      <c r="V870" s="103"/>
      <c r="W870" s="103"/>
      <c r="X870" s="103"/>
      <c r="Y870" s="102"/>
      <c r="Z870" s="102"/>
      <c r="AA870" s="90"/>
      <c r="AB870" s="100"/>
      <c r="AC870" s="90"/>
      <c r="AD870" s="100"/>
      <c r="AE870" s="100"/>
      <c r="AF870" s="91"/>
      <c r="AG870" s="91"/>
      <c r="AH870" s="101"/>
      <c r="AI870" s="45"/>
      <c r="AJ870" s="45"/>
      <c r="AK870" s="45"/>
      <c r="AL870" s="45"/>
      <c r="AM870" s="45"/>
      <c r="AN870" s="83"/>
      <c r="AO870" s="160"/>
      <c r="AP870" s="160"/>
      <c r="AQ870" s="94"/>
      <c r="AR870" s="45"/>
      <c r="AS870" s="102"/>
      <c r="AT870" s="102"/>
      <c r="AU870" s="95"/>
      <c r="AV870" s="95"/>
      <c r="AW870" s="159"/>
      <c r="AX870" s="159"/>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c r="BX870" s="156"/>
      <c r="BY870" s="156"/>
      <c r="BZ870" s="156"/>
      <c r="CA870" s="156"/>
      <c r="CB870" s="156"/>
      <c r="CC870" s="156"/>
      <c r="CD870" s="156"/>
      <c r="CE870" s="156"/>
    </row>
    <row r="871" spans="1:83" ht="25.5" customHeight="1" x14ac:dyDescent="0.25">
      <c r="A871" s="45"/>
      <c r="B871" s="45"/>
      <c r="C871" s="45"/>
      <c r="D871" s="47"/>
      <c r="E871" s="158"/>
      <c r="F871" s="45"/>
      <c r="G871" s="130"/>
      <c r="H871" s="130"/>
      <c r="I871" s="83"/>
      <c r="J871" s="45"/>
      <c r="K871" s="130"/>
      <c r="L871" s="95"/>
      <c r="M871" s="95"/>
      <c r="N871" s="95"/>
      <c r="O871" s="103"/>
      <c r="P871" s="104"/>
      <c r="Q871" s="83"/>
      <c r="R871" s="83"/>
      <c r="S871" s="83"/>
      <c r="T871" s="83"/>
      <c r="U871" s="83"/>
      <c r="V871" s="103"/>
      <c r="W871" s="103"/>
      <c r="X871" s="103"/>
      <c r="Y871" s="102"/>
      <c r="Z871" s="102"/>
      <c r="AA871" s="90"/>
      <c r="AB871" s="100"/>
      <c r="AC871" s="90"/>
      <c r="AD871" s="100"/>
      <c r="AE871" s="100"/>
      <c r="AF871" s="91"/>
      <c r="AG871" s="91"/>
      <c r="AH871" s="101"/>
      <c r="AI871" s="45"/>
      <c r="AJ871" s="45"/>
      <c r="AK871" s="45"/>
      <c r="AL871" s="45"/>
      <c r="AM871" s="45"/>
      <c r="AN871" s="83"/>
      <c r="AO871" s="160"/>
      <c r="AP871" s="160"/>
      <c r="AQ871" s="94"/>
      <c r="AR871" s="45"/>
      <c r="AS871" s="102"/>
      <c r="AT871" s="102"/>
      <c r="AU871" s="95"/>
      <c r="AV871" s="95"/>
      <c r="AW871" s="159"/>
      <c r="AX871" s="159"/>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c r="BX871" s="156"/>
      <c r="BY871" s="156"/>
      <c r="BZ871" s="156"/>
      <c r="CA871" s="156"/>
      <c r="CB871" s="156"/>
      <c r="CC871" s="156"/>
      <c r="CD871" s="156"/>
      <c r="CE871" s="156"/>
    </row>
    <row r="872" spans="1:83" ht="25.5" customHeight="1" x14ac:dyDescent="0.25">
      <c r="A872" s="45"/>
      <c r="B872" s="45"/>
      <c r="C872" s="45"/>
      <c r="D872" s="47"/>
      <c r="E872" s="158"/>
      <c r="F872" s="45"/>
      <c r="G872" s="130"/>
      <c r="H872" s="130"/>
      <c r="I872" s="83"/>
      <c r="J872" s="45"/>
      <c r="K872" s="130"/>
      <c r="L872" s="95"/>
      <c r="M872" s="95"/>
      <c r="N872" s="95"/>
      <c r="O872" s="103"/>
      <c r="P872" s="104"/>
      <c r="Q872" s="83"/>
      <c r="R872" s="83"/>
      <c r="S872" s="83"/>
      <c r="T872" s="83"/>
      <c r="U872" s="83"/>
      <c r="V872" s="103"/>
      <c r="W872" s="103"/>
      <c r="X872" s="103"/>
      <c r="Y872" s="102"/>
      <c r="Z872" s="102"/>
      <c r="AA872" s="90"/>
      <c r="AB872" s="100"/>
      <c r="AC872" s="90"/>
      <c r="AD872" s="100"/>
      <c r="AE872" s="100"/>
      <c r="AF872" s="91"/>
      <c r="AG872" s="91"/>
      <c r="AH872" s="101"/>
      <c r="AI872" s="45"/>
      <c r="AJ872" s="45"/>
      <c r="AK872" s="45"/>
      <c r="AL872" s="45"/>
      <c r="AM872" s="45"/>
      <c r="AN872" s="83"/>
      <c r="AO872" s="160"/>
      <c r="AP872" s="160"/>
      <c r="AQ872" s="94"/>
      <c r="AR872" s="45"/>
      <c r="AS872" s="102"/>
      <c r="AT872" s="102"/>
      <c r="AU872" s="95"/>
      <c r="AV872" s="95"/>
      <c r="AW872" s="159"/>
      <c r="AX872" s="159"/>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c r="BX872" s="156"/>
      <c r="BY872" s="156"/>
      <c r="BZ872" s="156"/>
      <c r="CA872" s="156"/>
      <c r="CB872" s="156"/>
      <c r="CC872" s="156"/>
      <c r="CD872" s="156"/>
      <c r="CE872" s="156"/>
    </row>
    <row r="873" spans="1:83" ht="25.5" customHeight="1" x14ac:dyDescent="0.25">
      <c r="A873" s="45"/>
      <c r="B873" s="45"/>
      <c r="C873" s="45"/>
      <c r="D873" s="47"/>
      <c r="E873" s="158"/>
      <c r="F873" s="45"/>
      <c r="G873" s="130"/>
      <c r="H873" s="130"/>
      <c r="I873" s="83"/>
      <c r="J873" s="45"/>
      <c r="K873" s="130"/>
      <c r="L873" s="95"/>
      <c r="M873" s="95"/>
      <c r="N873" s="95"/>
      <c r="O873" s="103"/>
      <c r="P873" s="104"/>
      <c r="Q873" s="83"/>
      <c r="R873" s="83"/>
      <c r="S873" s="83"/>
      <c r="T873" s="83"/>
      <c r="U873" s="83"/>
      <c r="V873" s="103"/>
      <c r="W873" s="103"/>
      <c r="X873" s="103"/>
      <c r="Y873" s="102"/>
      <c r="Z873" s="102"/>
      <c r="AA873" s="90"/>
      <c r="AB873" s="100"/>
      <c r="AC873" s="90"/>
      <c r="AD873" s="100"/>
      <c r="AE873" s="100"/>
      <c r="AF873" s="91"/>
      <c r="AG873" s="91"/>
      <c r="AH873" s="101"/>
      <c r="AI873" s="45"/>
      <c r="AJ873" s="45"/>
      <c r="AK873" s="45"/>
      <c r="AL873" s="45"/>
      <c r="AM873" s="45"/>
      <c r="AN873" s="83"/>
      <c r="AO873" s="160"/>
      <c r="AP873" s="160"/>
      <c r="AQ873" s="94"/>
      <c r="AR873" s="45"/>
      <c r="AS873" s="102"/>
      <c r="AT873" s="102"/>
      <c r="AU873" s="95"/>
      <c r="AV873" s="95"/>
      <c r="AW873" s="159"/>
      <c r="AX873" s="159"/>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c r="BZ873" s="156"/>
      <c r="CA873" s="156"/>
      <c r="CB873" s="156"/>
      <c r="CC873" s="156"/>
      <c r="CD873" s="156"/>
      <c r="CE873" s="156"/>
    </row>
    <row r="874" spans="1:83" ht="25.5" customHeight="1" x14ac:dyDescent="0.25">
      <c r="A874" s="45"/>
      <c r="B874" s="45"/>
      <c r="C874" s="45"/>
      <c r="D874" s="47"/>
      <c r="E874" s="158"/>
      <c r="F874" s="45"/>
      <c r="G874" s="130"/>
      <c r="H874" s="130"/>
      <c r="I874" s="83"/>
      <c r="J874" s="45"/>
      <c r="K874" s="130"/>
      <c r="L874" s="95"/>
      <c r="M874" s="95"/>
      <c r="N874" s="95"/>
      <c r="O874" s="103"/>
      <c r="P874" s="104"/>
      <c r="Q874" s="83"/>
      <c r="R874" s="83"/>
      <c r="S874" s="83"/>
      <c r="T874" s="83"/>
      <c r="U874" s="83"/>
      <c r="V874" s="103"/>
      <c r="W874" s="103"/>
      <c r="X874" s="103"/>
      <c r="Y874" s="102"/>
      <c r="Z874" s="102"/>
      <c r="AA874" s="90"/>
      <c r="AB874" s="100"/>
      <c r="AC874" s="90"/>
      <c r="AD874" s="100"/>
      <c r="AE874" s="100"/>
      <c r="AF874" s="91"/>
      <c r="AG874" s="91"/>
      <c r="AH874" s="101"/>
      <c r="AI874" s="45"/>
      <c r="AJ874" s="45"/>
      <c r="AK874" s="45"/>
      <c r="AL874" s="45"/>
      <c r="AM874" s="45"/>
      <c r="AN874" s="83"/>
      <c r="AO874" s="160"/>
      <c r="AP874" s="160"/>
      <c r="AQ874" s="94"/>
      <c r="AR874" s="45"/>
      <c r="AS874" s="102"/>
      <c r="AT874" s="102"/>
      <c r="AU874" s="95"/>
      <c r="AV874" s="95"/>
      <c r="AW874" s="159"/>
      <c r="AX874" s="159"/>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c r="BZ874" s="156"/>
      <c r="CA874" s="156"/>
      <c r="CB874" s="156"/>
      <c r="CC874" s="156"/>
      <c r="CD874" s="156"/>
      <c r="CE874" s="156"/>
    </row>
    <row r="875" spans="1:83" ht="25.5" customHeight="1" x14ac:dyDescent="0.25">
      <c r="A875" s="45"/>
      <c r="B875" s="45"/>
      <c r="C875" s="45"/>
      <c r="D875" s="47"/>
      <c r="E875" s="158"/>
      <c r="F875" s="45"/>
      <c r="G875" s="130"/>
      <c r="H875" s="130"/>
      <c r="I875" s="83"/>
      <c r="J875" s="45"/>
      <c r="K875" s="130"/>
      <c r="L875" s="95"/>
      <c r="M875" s="95"/>
      <c r="N875" s="95"/>
      <c r="O875" s="103"/>
      <c r="P875" s="104"/>
      <c r="Q875" s="83"/>
      <c r="R875" s="83"/>
      <c r="S875" s="83"/>
      <c r="T875" s="83"/>
      <c r="U875" s="83"/>
      <c r="V875" s="103"/>
      <c r="W875" s="103"/>
      <c r="X875" s="103"/>
      <c r="Y875" s="102"/>
      <c r="Z875" s="102"/>
      <c r="AA875" s="90"/>
      <c r="AB875" s="100"/>
      <c r="AC875" s="90"/>
      <c r="AD875" s="100"/>
      <c r="AE875" s="100"/>
      <c r="AF875" s="91"/>
      <c r="AG875" s="91"/>
      <c r="AH875" s="101"/>
      <c r="AI875" s="45"/>
      <c r="AJ875" s="45"/>
      <c r="AK875" s="45"/>
      <c r="AL875" s="45"/>
      <c r="AM875" s="45"/>
      <c r="AN875" s="83"/>
      <c r="AO875" s="160"/>
      <c r="AP875" s="160"/>
      <c r="AQ875" s="94"/>
      <c r="AR875" s="45"/>
      <c r="AS875" s="102"/>
      <c r="AT875" s="102"/>
      <c r="AU875" s="95"/>
      <c r="AV875" s="95"/>
      <c r="AW875" s="159"/>
      <c r="AX875" s="159"/>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c r="BX875" s="156"/>
      <c r="BY875" s="156"/>
      <c r="BZ875" s="156"/>
      <c r="CA875" s="156"/>
      <c r="CB875" s="156"/>
      <c r="CC875" s="156"/>
      <c r="CD875" s="156"/>
      <c r="CE875" s="156"/>
    </row>
    <row r="876" spans="1:83" ht="25.5" customHeight="1" x14ac:dyDescent="0.25">
      <c r="A876" s="45"/>
      <c r="B876" s="45"/>
      <c r="C876" s="45"/>
      <c r="D876" s="47"/>
      <c r="E876" s="158"/>
      <c r="F876" s="45"/>
      <c r="G876" s="130"/>
      <c r="H876" s="130"/>
      <c r="I876" s="83"/>
      <c r="J876" s="45"/>
      <c r="K876" s="130"/>
      <c r="L876" s="95"/>
      <c r="M876" s="95"/>
      <c r="N876" s="95"/>
      <c r="O876" s="103"/>
      <c r="P876" s="104"/>
      <c r="Q876" s="83"/>
      <c r="R876" s="83"/>
      <c r="S876" s="83"/>
      <c r="T876" s="83"/>
      <c r="U876" s="83"/>
      <c r="V876" s="103"/>
      <c r="W876" s="103"/>
      <c r="X876" s="103"/>
      <c r="Y876" s="102"/>
      <c r="Z876" s="102"/>
      <c r="AA876" s="90"/>
      <c r="AB876" s="100"/>
      <c r="AC876" s="90"/>
      <c r="AD876" s="100"/>
      <c r="AE876" s="100"/>
      <c r="AF876" s="91"/>
      <c r="AG876" s="91"/>
      <c r="AH876" s="101"/>
      <c r="AI876" s="45"/>
      <c r="AJ876" s="45"/>
      <c r="AK876" s="45"/>
      <c r="AL876" s="45"/>
      <c r="AM876" s="45"/>
      <c r="AN876" s="83"/>
      <c r="AO876" s="160"/>
      <c r="AP876" s="160"/>
      <c r="AQ876" s="94"/>
      <c r="AR876" s="45"/>
      <c r="AS876" s="102"/>
      <c r="AT876" s="102"/>
      <c r="AU876" s="95"/>
      <c r="AV876" s="95"/>
      <c r="AW876" s="159"/>
      <c r="AX876" s="159"/>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c r="BZ876" s="156"/>
      <c r="CA876" s="156"/>
      <c r="CB876" s="156"/>
      <c r="CC876" s="156"/>
      <c r="CD876" s="156"/>
      <c r="CE876" s="156"/>
    </row>
    <row r="877" spans="1:83" ht="25.5" customHeight="1" x14ac:dyDescent="0.25">
      <c r="A877" s="45"/>
      <c r="B877" s="45"/>
      <c r="C877" s="45"/>
      <c r="D877" s="47"/>
      <c r="E877" s="158"/>
      <c r="F877" s="45"/>
      <c r="G877" s="130"/>
      <c r="H877" s="130"/>
      <c r="I877" s="83"/>
      <c r="J877" s="45"/>
      <c r="K877" s="130"/>
      <c r="L877" s="95"/>
      <c r="M877" s="95"/>
      <c r="N877" s="95"/>
      <c r="O877" s="103"/>
      <c r="P877" s="104"/>
      <c r="Q877" s="83"/>
      <c r="R877" s="83"/>
      <c r="S877" s="83"/>
      <c r="T877" s="83"/>
      <c r="U877" s="83"/>
      <c r="V877" s="103"/>
      <c r="W877" s="103"/>
      <c r="X877" s="103"/>
      <c r="Y877" s="102"/>
      <c r="Z877" s="102"/>
      <c r="AA877" s="90"/>
      <c r="AB877" s="100"/>
      <c r="AC877" s="90"/>
      <c r="AD877" s="100"/>
      <c r="AE877" s="100"/>
      <c r="AF877" s="91"/>
      <c r="AG877" s="91"/>
      <c r="AH877" s="101"/>
      <c r="AI877" s="45"/>
      <c r="AJ877" s="45"/>
      <c r="AK877" s="45"/>
      <c r="AL877" s="45"/>
      <c r="AM877" s="45"/>
      <c r="AN877" s="83"/>
      <c r="AO877" s="160"/>
      <c r="AP877" s="160"/>
      <c r="AQ877" s="94"/>
      <c r="AR877" s="45"/>
      <c r="AS877" s="102"/>
      <c r="AT877" s="102"/>
      <c r="AU877" s="95"/>
      <c r="AV877" s="95"/>
      <c r="AW877" s="159"/>
      <c r="AX877" s="159"/>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c r="BX877" s="156"/>
      <c r="BY877" s="156"/>
      <c r="BZ877" s="156"/>
      <c r="CA877" s="156"/>
      <c r="CB877" s="156"/>
      <c r="CC877" s="156"/>
      <c r="CD877" s="156"/>
      <c r="CE877" s="156"/>
    </row>
    <row r="878" spans="1:83" ht="25.5" customHeight="1" x14ac:dyDescent="0.25">
      <c r="A878" s="45"/>
      <c r="B878" s="45"/>
      <c r="C878" s="45"/>
      <c r="D878" s="47"/>
      <c r="E878" s="158"/>
      <c r="F878" s="45"/>
      <c r="G878" s="130"/>
      <c r="H878" s="130"/>
      <c r="I878" s="83"/>
      <c r="J878" s="45"/>
      <c r="K878" s="130"/>
      <c r="L878" s="95"/>
      <c r="M878" s="95"/>
      <c r="N878" s="95"/>
      <c r="O878" s="103"/>
      <c r="P878" s="104"/>
      <c r="Q878" s="83"/>
      <c r="R878" s="83"/>
      <c r="S878" s="83"/>
      <c r="T878" s="83"/>
      <c r="U878" s="83"/>
      <c r="V878" s="103"/>
      <c r="W878" s="103"/>
      <c r="X878" s="103"/>
      <c r="Y878" s="102"/>
      <c r="Z878" s="102"/>
      <c r="AA878" s="90"/>
      <c r="AB878" s="100"/>
      <c r="AC878" s="90"/>
      <c r="AD878" s="100"/>
      <c r="AE878" s="100"/>
      <c r="AF878" s="91"/>
      <c r="AG878" s="91"/>
      <c r="AH878" s="101"/>
      <c r="AI878" s="45"/>
      <c r="AJ878" s="45"/>
      <c r="AK878" s="45"/>
      <c r="AL878" s="45"/>
      <c r="AM878" s="45"/>
      <c r="AN878" s="83"/>
      <c r="AO878" s="160"/>
      <c r="AP878" s="160"/>
      <c r="AQ878" s="94"/>
      <c r="AR878" s="45"/>
      <c r="AS878" s="102"/>
      <c r="AT878" s="102"/>
      <c r="AU878" s="95"/>
      <c r="AV878" s="95"/>
      <c r="AW878" s="159"/>
      <c r="AX878" s="159"/>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c r="BX878" s="156"/>
      <c r="BY878" s="156"/>
      <c r="BZ878" s="156"/>
      <c r="CA878" s="156"/>
      <c r="CB878" s="156"/>
      <c r="CC878" s="156"/>
      <c r="CD878" s="156"/>
      <c r="CE878" s="156"/>
    </row>
    <row r="879" spans="1:83" ht="25.5" customHeight="1" x14ac:dyDescent="0.25">
      <c r="A879" s="45"/>
      <c r="B879" s="45"/>
      <c r="C879" s="45"/>
      <c r="D879" s="47"/>
      <c r="E879" s="158"/>
      <c r="F879" s="45"/>
      <c r="G879" s="130"/>
      <c r="H879" s="130"/>
      <c r="I879" s="83"/>
      <c r="J879" s="45"/>
      <c r="K879" s="130"/>
      <c r="L879" s="95"/>
      <c r="M879" s="95"/>
      <c r="N879" s="95"/>
      <c r="O879" s="103"/>
      <c r="P879" s="104"/>
      <c r="Q879" s="83"/>
      <c r="R879" s="83"/>
      <c r="S879" s="83"/>
      <c r="T879" s="83"/>
      <c r="U879" s="83"/>
      <c r="V879" s="103"/>
      <c r="W879" s="103"/>
      <c r="X879" s="103"/>
      <c r="Y879" s="102"/>
      <c r="Z879" s="102"/>
      <c r="AA879" s="90"/>
      <c r="AB879" s="100"/>
      <c r="AC879" s="90"/>
      <c r="AD879" s="100"/>
      <c r="AE879" s="100"/>
      <c r="AF879" s="91"/>
      <c r="AG879" s="91"/>
      <c r="AH879" s="101"/>
      <c r="AI879" s="45"/>
      <c r="AJ879" s="45"/>
      <c r="AK879" s="45"/>
      <c r="AL879" s="45"/>
      <c r="AM879" s="45"/>
      <c r="AN879" s="83"/>
      <c r="AO879" s="160"/>
      <c r="AP879" s="160"/>
      <c r="AQ879" s="94"/>
      <c r="AR879" s="45"/>
      <c r="AS879" s="102"/>
      <c r="AT879" s="102"/>
      <c r="AU879" s="95"/>
      <c r="AV879" s="95"/>
      <c r="AW879" s="159"/>
      <c r="AX879" s="159"/>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c r="BX879" s="156"/>
      <c r="BY879" s="156"/>
      <c r="BZ879" s="156"/>
      <c r="CA879" s="156"/>
      <c r="CB879" s="156"/>
      <c r="CC879" s="156"/>
      <c r="CD879" s="156"/>
      <c r="CE879" s="156"/>
    </row>
    <row r="880" spans="1:83" ht="25.5" customHeight="1" x14ac:dyDescent="0.25">
      <c r="A880" s="45"/>
      <c r="B880" s="45"/>
      <c r="C880" s="45"/>
      <c r="D880" s="47"/>
      <c r="E880" s="158"/>
      <c r="F880" s="45"/>
      <c r="G880" s="130"/>
      <c r="H880" s="130"/>
      <c r="I880" s="83"/>
      <c r="J880" s="45"/>
      <c r="K880" s="130"/>
      <c r="L880" s="95"/>
      <c r="M880" s="95"/>
      <c r="N880" s="95"/>
      <c r="O880" s="103"/>
      <c r="P880" s="104"/>
      <c r="Q880" s="83"/>
      <c r="R880" s="83"/>
      <c r="S880" s="83"/>
      <c r="T880" s="83"/>
      <c r="U880" s="83"/>
      <c r="V880" s="103"/>
      <c r="W880" s="103"/>
      <c r="X880" s="103"/>
      <c r="Y880" s="102"/>
      <c r="Z880" s="102"/>
      <c r="AA880" s="90"/>
      <c r="AB880" s="100"/>
      <c r="AC880" s="90"/>
      <c r="AD880" s="100"/>
      <c r="AE880" s="100"/>
      <c r="AF880" s="91"/>
      <c r="AG880" s="91"/>
      <c r="AH880" s="101"/>
      <c r="AI880" s="45"/>
      <c r="AJ880" s="45"/>
      <c r="AK880" s="45"/>
      <c r="AL880" s="45"/>
      <c r="AM880" s="45"/>
      <c r="AN880" s="83"/>
      <c r="AO880" s="160"/>
      <c r="AP880" s="160"/>
      <c r="AQ880" s="94"/>
      <c r="AR880" s="45"/>
      <c r="AS880" s="102"/>
      <c r="AT880" s="102"/>
      <c r="AU880" s="95"/>
      <c r="AV880" s="95"/>
      <c r="AW880" s="159"/>
      <c r="AX880" s="159"/>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c r="BX880" s="156"/>
      <c r="BY880" s="156"/>
      <c r="BZ880" s="156"/>
      <c r="CA880" s="156"/>
      <c r="CB880" s="156"/>
      <c r="CC880" s="156"/>
      <c r="CD880" s="156"/>
      <c r="CE880" s="156"/>
    </row>
    <row r="881" spans="1:83" ht="25.5" customHeight="1" x14ac:dyDescent="0.25">
      <c r="A881" s="45"/>
      <c r="B881" s="45"/>
      <c r="C881" s="45"/>
      <c r="D881" s="47"/>
      <c r="E881" s="158"/>
      <c r="F881" s="45"/>
      <c r="G881" s="130"/>
      <c r="H881" s="130"/>
      <c r="I881" s="83"/>
      <c r="J881" s="45"/>
      <c r="K881" s="130"/>
      <c r="L881" s="95"/>
      <c r="M881" s="95"/>
      <c r="N881" s="95"/>
      <c r="O881" s="103"/>
      <c r="P881" s="104"/>
      <c r="Q881" s="83"/>
      <c r="R881" s="83"/>
      <c r="S881" s="83"/>
      <c r="T881" s="83"/>
      <c r="U881" s="83"/>
      <c r="V881" s="103"/>
      <c r="W881" s="103"/>
      <c r="X881" s="103"/>
      <c r="Y881" s="102"/>
      <c r="Z881" s="102"/>
      <c r="AA881" s="90"/>
      <c r="AB881" s="100"/>
      <c r="AC881" s="90"/>
      <c r="AD881" s="100"/>
      <c r="AE881" s="100"/>
      <c r="AF881" s="91"/>
      <c r="AG881" s="91"/>
      <c r="AH881" s="101"/>
      <c r="AI881" s="45"/>
      <c r="AJ881" s="45"/>
      <c r="AK881" s="45"/>
      <c r="AL881" s="45"/>
      <c r="AM881" s="45"/>
      <c r="AN881" s="83"/>
      <c r="AO881" s="160"/>
      <c r="AP881" s="160"/>
      <c r="AQ881" s="94"/>
      <c r="AR881" s="45"/>
      <c r="AS881" s="102"/>
      <c r="AT881" s="102"/>
      <c r="AU881" s="95"/>
      <c r="AV881" s="95"/>
      <c r="AW881" s="159"/>
      <c r="AX881" s="159"/>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c r="BX881" s="156"/>
      <c r="BY881" s="156"/>
      <c r="BZ881" s="156"/>
      <c r="CA881" s="156"/>
      <c r="CB881" s="156"/>
      <c r="CC881" s="156"/>
      <c r="CD881" s="156"/>
      <c r="CE881" s="156"/>
    </row>
    <row r="882" spans="1:83" ht="25.5" customHeight="1" x14ac:dyDescent="0.25">
      <c r="A882" s="45"/>
      <c r="B882" s="45"/>
      <c r="C882" s="45"/>
      <c r="D882" s="47"/>
      <c r="E882" s="158"/>
      <c r="F882" s="45"/>
      <c r="G882" s="130"/>
      <c r="H882" s="130"/>
      <c r="I882" s="83"/>
      <c r="J882" s="45"/>
      <c r="K882" s="130"/>
      <c r="L882" s="95"/>
      <c r="M882" s="95"/>
      <c r="N882" s="95"/>
      <c r="O882" s="103"/>
      <c r="P882" s="104"/>
      <c r="Q882" s="83"/>
      <c r="R882" s="83"/>
      <c r="S882" s="83"/>
      <c r="T882" s="83"/>
      <c r="U882" s="83"/>
      <c r="V882" s="103"/>
      <c r="W882" s="103"/>
      <c r="X882" s="103"/>
      <c r="Y882" s="102"/>
      <c r="Z882" s="102"/>
      <c r="AA882" s="90"/>
      <c r="AB882" s="100"/>
      <c r="AC882" s="90"/>
      <c r="AD882" s="100"/>
      <c r="AE882" s="100"/>
      <c r="AF882" s="91"/>
      <c r="AG882" s="91"/>
      <c r="AH882" s="101"/>
      <c r="AI882" s="45"/>
      <c r="AJ882" s="45"/>
      <c r="AK882" s="45"/>
      <c r="AL882" s="45"/>
      <c r="AM882" s="45"/>
      <c r="AN882" s="83"/>
      <c r="AO882" s="160"/>
      <c r="AP882" s="160"/>
      <c r="AQ882" s="94"/>
      <c r="AR882" s="45"/>
      <c r="AS882" s="102"/>
      <c r="AT882" s="102"/>
      <c r="AU882" s="95"/>
      <c r="AV882" s="95"/>
      <c r="AW882" s="159"/>
      <c r="AX882" s="159"/>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c r="BX882" s="156"/>
      <c r="BY882" s="156"/>
      <c r="BZ882" s="156"/>
      <c r="CA882" s="156"/>
      <c r="CB882" s="156"/>
      <c r="CC882" s="156"/>
      <c r="CD882" s="156"/>
      <c r="CE882" s="156"/>
    </row>
    <row r="883" spans="1:83" ht="25.5" customHeight="1" x14ac:dyDescent="0.25">
      <c r="A883" s="45"/>
      <c r="B883" s="45"/>
      <c r="C883" s="45"/>
      <c r="D883" s="47"/>
      <c r="E883" s="158"/>
      <c r="F883" s="45"/>
      <c r="G883" s="130"/>
      <c r="H883" s="130"/>
      <c r="I883" s="83"/>
      <c r="J883" s="45"/>
      <c r="K883" s="130"/>
      <c r="L883" s="95"/>
      <c r="M883" s="95"/>
      <c r="N883" s="95"/>
      <c r="O883" s="103"/>
      <c r="P883" s="104"/>
      <c r="Q883" s="83"/>
      <c r="R883" s="83"/>
      <c r="S883" s="83"/>
      <c r="T883" s="83"/>
      <c r="U883" s="83"/>
      <c r="V883" s="103"/>
      <c r="W883" s="103"/>
      <c r="X883" s="103"/>
      <c r="Y883" s="102"/>
      <c r="Z883" s="102"/>
      <c r="AA883" s="90"/>
      <c r="AB883" s="100"/>
      <c r="AC883" s="90"/>
      <c r="AD883" s="100"/>
      <c r="AE883" s="100"/>
      <c r="AF883" s="91"/>
      <c r="AG883" s="91"/>
      <c r="AH883" s="101"/>
      <c r="AI883" s="45"/>
      <c r="AJ883" s="45"/>
      <c r="AK883" s="45"/>
      <c r="AL883" s="45"/>
      <c r="AM883" s="45"/>
      <c r="AN883" s="83"/>
      <c r="AO883" s="160"/>
      <c r="AP883" s="160"/>
      <c r="AQ883" s="94"/>
      <c r="AR883" s="45"/>
      <c r="AS883" s="102"/>
      <c r="AT883" s="102"/>
      <c r="AU883" s="95"/>
      <c r="AV883" s="95"/>
      <c r="AW883" s="159"/>
      <c r="AX883" s="159"/>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c r="BX883" s="156"/>
      <c r="BY883" s="156"/>
      <c r="BZ883" s="156"/>
      <c r="CA883" s="156"/>
      <c r="CB883" s="156"/>
      <c r="CC883" s="156"/>
      <c r="CD883" s="156"/>
      <c r="CE883" s="156"/>
    </row>
    <row r="884" spans="1:83" ht="25.5" customHeight="1" x14ac:dyDescent="0.25">
      <c r="A884" s="45"/>
      <c r="B884" s="45"/>
      <c r="C884" s="45"/>
      <c r="D884" s="47"/>
      <c r="E884" s="158"/>
      <c r="F884" s="45"/>
      <c r="G884" s="130"/>
      <c r="H884" s="130"/>
      <c r="I884" s="83"/>
      <c r="J884" s="45"/>
      <c r="K884" s="130"/>
      <c r="L884" s="95"/>
      <c r="M884" s="95"/>
      <c r="N884" s="95"/>
      <c r="O884" s="103"/>
      <c r="P884" s="104"/>
      <c r="Q884" s="83"/>
      <c r="R884" s="83"/>
      <c r="S884" s="83"/>
      <c r="T884" s="83"/>
      <c r="U884" s="83"/>
      <c r="V884" s="103"/>
      <c r="W884" s="103"/>
      <c r="X884" s="103"/>
      <c r="Y884" s="102"/>
      <c r="Z884" s="102"/>
      <c r="AA884" s="90"/>
      <c r="AB884" s="100"/>
      <c r="AC884" s="90"/>
      <c r="AD884" s="100"/>
      <c r="AE884" s="100"/>
      <c r="AF884" s="91"/>
      <c r="AG884" s="91"/>
      <c r="AH884" s="101"/>
      <c r="AI884" s="45"/>
      <c r="AJ884" s="45"/>
      <c r="AK884" s="45"/>
      <c r="AL884" s="45"/>
      <c r="AM884" s="45"/>
      <c r="AN884" s="83"/>
      <c r="AO884" s="160"/>
      <c r="AP884" s="160"/>
      <c r="AQ884" s="94"/>
      <c r="AR884" s="45"/>
      <c r="AS884" s="102"/>
      <c r="AT884" s="102"/>
      <c r="AU884" s="95"/>
      <c r="AV884" s="95"/>
      <c r="AW884" s="159"/>
      <c r="AX884" s="159"/>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c r="BX884" s="156"/>
      <c r="BY884" s="156"/>
      <c r="BZ884" s="156"/>
      <c r="CA884" s="156"/>
      <c r="CB884" s="156"/>
      <c r="CC884" s="156"/>
      <c r="CD884" s="156"/>
      <c r="CE884" s="156"/>
    </row>
    <row r="885" spans="1:83" ht="25.5" customHeight="1" x14ac:dyDescent="0.25">
      <c r="A885" s="45"/>
      <c r="B885" s="45"/>
      <c r="C885" s="45"/>
      <c r="D885" s="47"/>
      <c r="E885" s="158"/>
      <c r="F885" s="45"/>
      <c r="G885" s="130"/>
      <c r="H885" s="130"/>
      <c r="I885" s="83"/>
      <c r="J885" s="45"/>
      <c r="K885" s="130"/>
      <c r="L885" s="95"/>
      <c r="M885" s="95"/>
      <c r="N885" s="95"/>
      <c r="O885" s="103"/>
      <c r="P885" s="104"/>
      <c r="Q885" s="83"/>
      <c r="R885" s="83"/>
      <c r="S885" s="83"/>
      <c r="T885" s="83"/>
      <c r="U885" s="83"/>
      <c r="V885" s="103"/>
      <c r="W885" s="103"/>
      <c r="X885" s="103"/>
      <c r="Y885" s="102"/>
      <c r="Z885" s="102"/>
      <c r="AA885" s="90"/>
      <c r="AB885" s="100"/>
      <c r="AC885" s="90"/>
      <c r="AD885" s="100"/>
      <c r="AE885" s="100"/>
      <c r="AF885" s="91"/>
      <c r="AG885" s="91"/>
      <c r="AH885" s="101"/>
      <c r="AI885" s="45"/>
      <c r="AJ885" s="45"/>
      <c r="AK885" s="45"/>
      <c r="AL885" s="45"/>
      <c r="AM885" s="45"/>
      <c r="AN885" s="83"/>
      <c r="AO885" s="160"/>
      <c r="AP885" s="160"/>
      <c r="AQ885" s="94"/>
      <c r="AR885" s="45"/>
      <c r="AS885" s="102"/>
      <c r="AT885" s="102"/>
      <c r="AU885" s="95"/>
      <c r="AV885" s="95"/>
      <c r="AW885" s="159"/>
      <c r="AX885" s="159"/>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c r="BX885" s="156"/>
      <c r="BY885" s="156"/>
      <c r="BZ885" s="156"/>
      <c r="CA885" s="156"/>
      <c r="CB885" s="156"/>
      <c r="CC885" s="156"/>
      <c r="CD885" s="156"/>
      <c r="CE885" s="156"/>
    </row>
    <row r="886" spans="1:83" ht="25.5" customHeight="1" x14ac:dyDescent="0.25">
      <c r="A886" s="45"/>
      <c r="B886" s="45"/>
      <c r="C886" s="45"/>
      <c r="D886" s="47"/>
      <c r="E886" s="158"/>
      <c r="F886" s="45"/>
      <c r="G886" s="130"/>
      <c r="H886" s="130"/>
      <c r="I886" s="83"/>
      <c r="J886" s="45"/>
      <c r="K886" s="130"/>
      <c r="L886" s="95"/>
      <c r="M886" s="95"/>
      <c r="N886" s="95"/>
      <c r="O886" s="103"/>
      <c r="P886" s="104"/>
      <c r="Q886" s="83"/>
      <c r="R886" s="83"/>
      <c r="S886" s="83"/>
      <c r="T886" s="83"/>
      <c r="U886" s="83"/>
      <c r="V886" s="103"/>
      <c r="W886" s="103"/>
      <c r="X886" s="103"/>
      <c r="Y886" s="102"/>
      <c r="Z886" s="102"/>
      <c r="AA886" s="90"/>
      <c r="AB886" s="100"/>
      <c r="AC886" s="90"/>
      <c r="AD886" s="100"/>
      <c r="AE886" s="100"/>
      <c r="AF886" s="91"/>
      <c r="AG886" s="91"/>
      <c r="AH886" s="101"/>
      <c r="AI886" s="45"/>
      <c r="AJ886" s="45"/>
      <c r="AK886" s="45"/>
      <c r="AL886" s="45"/>
      <c r="AM886" s="45"/>
      <c r="AN886" s="83"/>
      <c r="AO886" s="160"/>
      <c r="AP886" s="160"/>
      <c r="AQ886" s="94"/>
      <c r="AR886" s="45"/>
      <c r="AS886" s="102"/>
      <c r="AT886" s="102"/>
      <c r="AU886" s="95"/>
      <c r="AV886" s="95"/>
      <c r="AW886" s="159"/>
      <c r="AX886" s="159"/>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c r="BX886" s="156"/>
      <c r="BY886" s="156"/>
      <c r="BZ886" s="156"/>
      <c r="CA886" s="156"/>
      <c r="CB886" s="156"/>
      <c r="CC886" s="156"/>
      <c r="CD886" s="156"/>
      <c r="CE886" s="156"/>
    </row>
    <row r="887" spans="1:83" ht="25.5" customHeight="1" x14ac:dyDescent="0.25">
      <c r="A887" s="45"/>
      <c r="B887" s="45"/>
      <c r="C887" s="45"/>
      <c r="D887" s="47"/>
      <c r="E887" s="158"/>
      <c r="F887" s="45"/>
      <c r="G887" s="130"/>
      <c r="H887" s="130"/>
      <c r="I887" s="83"/>
      <c r="J887" s="45"/>
      <c r="K887" s="130"/>
      <c r="L887" s="95"/>
      <c r="M887" s="95"/>
      <c r="N887" s="95"/>
      <c r="O887" s="103"/>
      <c r="P887" s="104"/>
      <c r="Q887" s="83"/>
      <c r="R887" s="83"/>
      <c r="S887" s="83"/>
      <c r="T887" s="83"/>
      <c r="U887" s="83"/>
      <c r="V887" s="103"/>
      <c r="W887" s="103"/>
      <c r="X887" s="103"/>
      <c r="Y887" s="102"/>
      <c r="Z887" s="102"/>
      <c r="AA887" s="90"/>
      <c r="AB887" s="100"/>
      <c r="AC887" s="90"/>
      <c r="AD887" s="100"/>
      <c r="AE887" s="100"/>
      <c r="AF887" s="91"/>
      <c r="AG887" s="91"/>
      <c r="AH887" s="101"/>
      <c r="AI887" s="45"/>
      <c r="AJ887" s="45"/>
      <c r="AK887" s="45"/>
      <c r="AL887" s="45"/>
      <c r="AM887" s="45"/>
      <c r="AN887" s="83"/>
      <c r="AO887" s="160"/>
      <c r="AP887" s="160"/>
      <c r="AQ887" s="94"/>
      <c r="AR887" s="45"/>
      <c r="AS887" s="102"/>
      <c r="AT887" s="102"/>
      <c r="AU887" s="95"/>
      <c r="AV887" s="95"/>
      <c r="AW887" s="159"/>
      <c r="AX887" s="159"/>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c r="BX887" s="156"/>
      <c r="BY887" s="156"/>
      <c r="BZ887" s="156"/>
      <c r="CA887" s="156"/>
      <c r="CB887" s="156"/>
      <c r="CC887" s="156"/>
      <c r="CD887" s="156"/>
      <c r="CE887" s="156"/>
    </row>
    <row r="888" spans="1:83" ht="25.5" customHeight="1" x14ac:dyDescent="0.25">
      <c r="A888" s="45"/>
      <c r="B888" s="45"/>
      <c r="C888" s="45"/>
      <c r="D888" s="47"/>
      <c r="E888" s="158"/>
      <c r="F888" s="45"/>
      <c r="G888" s="130"/>
      <c r="H888" s="130"/>
      <c r="I888" s="83"/>
      <c r="J888" s="45"/>
      <c r="K888" s="130"/>
      <c r="L888" s="95"/>
      <c r="M888" s="95"/>
      <c r="N888" s="95"/>
      <c r="O888" s="103"/>
      <c r="P888" s="104"/>
      <c r="Q888" s="83"/>
      <c r="R888" s="83"/>
      <c r="S888" s="83"/>
      <c r="T888" s="83"/>
      <c r="U888" s="83"/>
      <c r="V888" s="103"/>
      <c r="W888" s="103"/>
      <c r="X888" s="103"/>
      <c r="Y888" s="102"/>
      <c r="Z888" s="102"/>
      <c r="AA888" s="90"/>
      <c r="AB888" s="100"/>
      <c r="AC888" s="90"/>
      <c r="AD888" s="100"/>
      <c r="AE888" s="100"/>
      <c r="AF888" s="91"/>
      <c r="AG888" s="91"/>
      <c r="AH888" s="101"/>
      <c r="AI888" s="45"/>
      <c r="AJ888" s="45"/>
      <c r="AK888" s="45"/>
      <c r="AL888" s="45"/>
      <c r="AM888" s="45"/>
      <c r="AN888" s="83"/>
      <c r="AO888" s="160"/>
      <c r="AP888" s="160"/>
      <c r="AQ888" s="94"/>
      <c r="AR888" s="45"/>
      <c r="AS888" s="102"/>
      <c r="AT888" s="102"/>
      <c r="AU888" s="95"/>
      <c r="AV888" s="95"/>
      <c r="AW888" s="159"/>
      <c r="AX888" s="159"/>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c r="BX888" s="156"/>
      <c r="BY888" s="156"/>
      <c r="BZ888" s="156"/>
      <c r="CA888" s="156"/>
      <c r="CB888" s="156"/>
      <c r="CC888" s="156"/>
      <c r="CD888" s="156"/>
      <c r="CE888" s="156"/>
    </row>
    <row r="889" spans="1:83" ht="25.5" customHeight="1" x14ac:dyDescent="0.25">
      <c r="A889" s="45"/>
      <c r="B889" s="45"/>
      <c r="C889" s="45"/>
      <c r="D889" s="47"/>
      <c r="E889" s="158"/>
      <c r="F889" s="45"/>
      <c r="G889" s="130"/>
      <c r="H889" s="130"/>
      <c r="I889" s="83"/>
      <c r="J889" s="45"/>
      <c r="K889" s="130"/>
      <c r="L889" s="95"/>
      <c r="M889" s="95"/>
      <c r="N889" s="95"/>
      <c r="O889" s="103"/>
      <c r="P889" s="104"/>
      <c r="Q889" s="83"/>
      <c r="R889" s="83"/>
      <c r="S889" s="83"/>
      <c r="T889" s="83"/>
      <c r="U889" s="83"/>
      <c r="V889" s="103"/>
      <c r="W889" s="103"/>
      <c r="X889" s="103"/>
      <c r="Y889" s="102"/>
      <c r="Z889" s="102"/>
      <c r="AA889" s="90"/>
      <c r="AB889" s="100"/>
      <c r="AC889" s="90"/>
      <c r="AD889" s="100"/>
      <c r="AE889" s="100"/>
      <c r="AF889" s="91"/>
      <c r="AG889" s="91"/>
      <c r="AH889" s="101"/>
      <c r="AI889" s="45"/>
      <c r="AJ889" s="45"/>
      <c r="AK889" s="45"/>
      <c r="AL889" s="45"/>
      <c r="AM889" s="45"/>
      <c r="AN889" s="83"/>
      <c r="AO889" s="160"/>
      <c r="AP889" s="160"/>
      <c r="AQ889" s="94"/>
      <c r="AR889" s="45"/>
      <c r="AS889" s="102"/>
      <c r="AT889" s="102"/>
      <c r="AU889" s="95"/>
      <c r="AV889" s="95"/>
      <c r="AW889" s="159"/>
      <c r="AX889" s="159"/>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c r="BX889" s="156"/>
      <c r="BY889" s="156"/>
      <c r="BZ889" s="156"/>
      <c r="CA889" s="156"/>
      <c r="CB889" s="156"/>
      <c r="CC889" s="156"/>
      <c r="CD889" s="156"/>
      <c r="CE889" s="156"/>
    </row>
    <row r="890" spans="1:83" ht="25.5" customHeight="1" x14ac:dyDescent="0.25">
      <c r="A890" s="45"/>
      <c r="B890" s="45"/>
      <c r="C890" s="45"/>
      <c r="D890" s="47"/>
      <c r="E890" s="158"/>
      <c r="F890" s="45"/>
      <c r="G890" s="130"/>
      <c r="H890" s="130"/>
      <c r="I890" s="83"/>
      <c r="J890" s="45"/>
      <c r="K890" s="130"/>
      <c r="L890" s="95"/>
      <c r="M890" s="95"/>
      <c r="N890" s="95"/>
      <c r="O890" s="103"/>
      <c r="P890" s="104"/>
      <c r="Q890" s="83"/>
      <c r="R890" s="83"/>
      <c r="S890" s="83"/>
      <c r="T890" s="83"/>
      <c r="U890" s="83"/>
      <c r="V890" s="103"/>
      <c r="W890" s="103"/>
      <c r="X890" s="103"/>
      <c r="Y890" s="102"/>
      <c r="Z890" s="102"/>
      <c r="AA890" s="90"/>
      <c r="AB890" s="100"/>
      <c r="AC890" s="90"/>
      <c r="AD890" s="100"/>
      <c r="AE890" s="100"/>
      <c r="AF890" s="91"/>
      <c r="AG890" s="91"/>
      <c r="AH890" s="101"/>
      <c r="AI890" s="45"/>
      <c r="AJ890" s="45"/>
      <c r="AK890" s="45"/>
      <c r="AL890" s="45"/>
      <c r="AM890" s="45"/>
      <c r="AN890" s="83"/>
      <c r="AO890" s="160"/>
      <c r="AP890" s="160"/>
      <c r="AQ890" s="94"/>
      <c r="AR890" s="45"/>
      <c r="AS890" s="102"/>
      <c r="AT890" s="102"/>
      <c r="AU890" s="95"/>
      <c r="AV890" s="95"/>
      <c r="AW890" s="159"/>
      <c r="AX890" s="159"/>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c r="BX890" s="156"/>
      <c r="BY890" s="156"/>
      <c r="BZ890" s="156"/>
      <c r="CA890" s="156"/>
      <c r="CB890" s="156"/>
      <c r="CC890" s="156"/>
      <c r="CD890" s="156"/>
      <c r="CE890" s="156"/>
    </row>
    <row r="891" spans="1:83" ht="25.5" customHeight="1" x14ac:dyDescent="0.25">
      <c r="A891" s="45"/>
      <c r="B891" s="45"/>
      <c r="C891" s="45"/>
      <c r="D891" s="47"/>
      <c r="E891" s="158"/>
      <c r="F891" s="45"/>
      <c r="G891" s="130"/>
      <c r="H891" s="130"/>
      <c r="I891" s="83"/>
      <c r="J891" s="45"/>
      <c r="K891" s="130"/>
      <c r="L891" s="95"/>
      <c r="M891" s="95"/>
      <c r="N891" s="95"/>
      <c r="O891" s="103"/>
      <c r="P891" s="104"/>
      <c r="Q891" s="83"/>
      <c r="R891" s="83"/>
      <c r="S891" s="83"/>
      <c r="T891" s="83"/>
      <c r="U891" s="83"/>
      <c r="V891" s="103"/>
      <c r="W891" s="103"/>
      <c r="X891" s="103"/>
      <c r="Y891" s="102"/>
      <c r="Z891" s="102"/>
      <c r="AA891" s="90"/>
      <c r="AB891" s="100"/>
      <c r="AC891" s="90"/>
      <c r="AD891" s="100"/>
      <c r="AE891" s="100"/>
      <c r="AF891" s="91"/>
      <c r="AG891" s="91"/>
      <c r="AH891" s="101"/>
      <c r="AI891" s="45"/>
      <c r="AJ891" s="45"/>
      <c r="AK891" s="45"/>
      <c r="AL891" s="45"/>
      <c r="AM891" s="45"/>
      <c r="AN891" s="83"/>
      <c r="AO891" s="160"/>
      <c r="AP891" s="160"/>
      <c r="AQ891" s="94"/>
      <c r="AR891" s="45"/>
      <c r="AS891" s="102"/>
      <c r="AT891" s="102"/>
      <c r="AU891" s="95"/>
      <c r="AV891" s="95"/>
      <c r="AW891" s="159"/>
      <c r="AX891" s="159"/>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c r="BX891" s="156"/>
      <c r="BY891" s="156"/>
      <c r="BZ891" s="156"/>
      <c r="CA891" s="156"/>
      <c r="CB891" s="156"/>
      <c r="CC891" s="156"/>
      <c r="CD891" s="156"/>
      <c r="CE891" s="156"/>
    </row>
    <row r="892" spans="1:83" ht="25.5" customHeight="1" x14ac:dyDescent="0.25">
      <c r="A892" s="45"/>
      <c r="B892" s="45"/>
      <c r="C892" s="45"/>
      <c r="D892" s="47"/>
      <c r="E892" s="158"/>
      <c r="F892" s="45"/>
      <c r="G892" s="130"/>
      <c r="H892" s="130"/>
      <c r="I892" s="83"/>
      <c r="J892" s="45"/>
      <c r="K892" s="130"/>
      <c r="L892" s="95"/>
      <c r="M892" s="95"/>
      <c r="N892" s="95"/>
      <c r="O892" s="103"/>
      <c r="P892" s="104"/>
      <c r="Q892" s="83"/>
      <c r="R892" s="83"/>
      <c r="S892" s="83"/>
      <c r="T892" s="83"/>
      <c r="U892" s="83"/>
      <c r="V892" s="103"/>
      <c r="W892" s="103"/>
      <c r="X892" s="103"/>
      <c r="Y892" s="102"/>
      <c r="Z892" s="102"/>
      <c r="AA892" s="90"/>
      <c r="AB892" s="100"/>
      <c r="AC892" s="90"/>
      <c r="AD892" s="100"/>
      <c r="AE892" s="100"/>
      <c r="AF892" s="91"/>
      <c r="AG892" s="91"/>
      <c r="AH892" s="101"/>
      <c r="AI892" s="45"/>
      <c r="AJ892" s="45"/>
      <c r="AK892" s="45"/>
      <c r="AL892" s="45"/>
      <c r="AM892" s="45"/>
      <c r="AN892" s="83"/>
      <c r="AO892" s="160"/>
      <c r="AP892" s="160"/>
      <c r="AQ892" s="94"/>
      <c r="AR892" s="45"/>
      <c r="AS892" s="102"/>
      <c r="AT892" s="102"/>
      <c r="AU892" s="95"/>
      <c r="AV892" s="95"/>
      <c r="AW892" s="159"/>
      <c r="AX892" s="159"/>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c r="BX892" s="156"/>
      <c r="BY892" s="156"/>
      <c r="BZ892" s="156"/>
      <c r="CA892" s="156"/>
      <c r="CB892" s="156"/>
      <c r="CC892" s="156"/>
      <c r="CD892" s="156"/>
      <c r="CE892" s="156"/>
    </row>
    <row r="893" spans="1:83" ht="25.5" customHeight="1" x14ac:dyDescent="0.25">
      <c r="A893" s="45"/>
      <c r="B893" s="45"/>
      <c r="C893" s="45"/>
      <c r="D893" s="47"/>
      <c r="E893" s="158"/>
      <c r="F893" s="45"/>
      <c r="G893" s="130"/>
      <c r="H893" s="130"/>
      <c r="I893" s="83"/>
      <c r="J893" s="45"/>
      <c r="K893" s="130"/>
      <c r="L893" s="95"/>
      <c r="M893" s="95"/>
      <c r="N893" s="95"/>
      <c r="O893" s="103"/>
      <c r="P893" s="104"/>
      <c r="Q893" s="83"/>
      <c r="R893" s="83"/>
      <c r="S893" s="83"/>
      <c r="T893" s="83"/>
      <c r="U893" s="83"/>
      <c r="V893" s="103"/>
      <c r="W893" s="103"/>
      <c r="X893" s="103"/>
      <c r="Y893" s="102"/>
      <c r="Z893" s="102"/>
      <c r="AA893" s="90"/>
      <c r="AB893" s="100"/>
      <c r="AC893" s="90"/>
      <c r="AD893" s="100"/>
      <c r="AE893" s="100"/>
      <c r="AF893" s="91"/>
      <c r="AG893" s="91"/>
      <c r="AH893" s="101"/>
      <c r="AI893" s="45"/>
      <c r="AJ893" s="45"/>
      <c r="AK893" s="45"/>
      <c r="AL893" s="45"/>
      <c r="AM893" s="45"/>
      <c r="AN893" s="83"/>
      <c r="AO893" s="160"/>
      <c r="AP893" s="160"/>
      <c r="AQ893" s="94"/>
      <c r="AR893" s="45"/>
      <c r="AS893" s="102"/>
      <c r="AT893" s="102"/>
      <c r="AU893" s="95"/>
      <c r="AV893" s="95"/>
      <c r="AW893" s="159"/>
      <c r="AX893" s="159"/>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c r="BX893" s="156"/>
      <c r="BY893" s="156"/>
      <c r="BZ893" s="156"/>
      <c r="CA893" s="156"/>
      <c r="CB893" s="156"/>
      <c r="CC893" s="156"/>
      <c r="CD893" s="156"/>
      <c r="CE893" s="156"/>
    </row>
    <row r="894" spans="1:83" ht="25.5" customHeight="1" x14ac:dyDescent="0.25">
      <c r="A894" s="45"/>
      <c r="B894" s="45"/>
      <c r="C894" s="45"/>
      <c r="D894" s="47"/>
      <c r="E894" s="158"/>
      <c r="F894" s="45"/>
      <c r="G894" s="130"/>
      <c r="H894" s="130"/>
      <c r="I894" s="83"/>
      <c r="J894" s="45"/>
      <c r="K894" s="130"/>
      <c r="L894" s="95"/>
      <c r="M894" s="95"/>
      <c r="N894" s="95"/>
      <c r="O894" s="103"/>
      <c r="P894" s="104"/>
      <c r="Q894" s="83"/>
      <c r="R894" s="83"/>
      <c r="S894" s="83"/>
      <c r="T894" s="83"/>
      <c r="U894" s="83"/>
      <c r="V894" s="103"/>
      <c r="W894" s="103"/>
      <c r="X894" s="103"/>
      <c r="Y894" s="102"/>
      <c r="Z894" s="102"/>
      <c r="AA894" s="90"/>
      <c r="AB894" s="100"/>
      <c r="AC894" s="90"/>
      <c r="AD894" s="100"/>
      <c r="AE894" s="100"/>
      <c r="AF894" s="91"/>
      <c r="AG894" s="91"/>
      <c r="AH894" s="101"/>
      <c r="AI894" s="45"/>
      <c r="AJ894" s="45"/>
      <c r="AK894" s="45"/>
      <c r="AL894" s="45"/>
      <c r="AM894" s="45"/>
      <c r="AN894" s="83"/>
      <c r="AO894" s="160"/>
      <c r="AP894" s="160"/>
      <c r="AQ894" s="94"/>
      <c r="AR894" s="45"/>
      <c r="AS894" s="102"/>
      <c r="AT894" s="102"/>
      <c r="AU894" s="95"/>
      <c r="AV894" s="95"/>
      <c r="AW894" s="159"/>
      <c r="AX894" s="159"/>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c r="BX894" s="156"/>
      <c r="BY894" s="156"/>
      <c r="BZ894" s="156"/>
      <c r="CA894" s="156"/>
      <c r="CB894" s="156"/>
      <c r="CC894" s="156"/>
      <c r="CD894" s="156"/>
      <c r="CE894" s="156"/>
    </row>
    <row r="895" spans="1:83" ht="25.5" customHeight="1" x14ac:dyDescent="0.25">
      <c r="A895" s="45"/>
      <c r="B895" s="45"/>
      <c r="C895" s="45"/>
      <c r="D895" s="47"/>
      <c r="E895" s="158"/>
      <c r="F895" s="45"/>
      <c r="G895" s="130"/>
      <c r="H895" s="130"/>
      <c r="I895" s="83"/>
      <c r="J895" s="45"/>
      <c r="K895" s="130"/>
      <c r="L895" s="95"/>
      <c r="M895" s="95"/>
      <c r="N895" s="95"/>
      <c r="O895" s="103"/>
      <c r="P895" s="104"/>
      <c r="Q895" s="83"/>
      <c r="R895" s="83"/>
      <c r="S895" s="83"/>
      <c r="T895" s="83"/>
      <c r="U895" s="83"/>
      <c r="V895" s="103"/>
      <c r="W895" s="103"/>
      <c r="X895" s="103"/>
      <c r="Y895" s="102"/>
      <c r="Z895" s="102"/>
      <c r="AA895" s="90"/>
      <c r="AB895" s="100"/>
      <c r="AC895" s="90"/>
      <c r="AD895" s="100"/>
      <c r="AE895" s="100"/>
      <c r="AF895" s="91"/>
      <c r="AG895" s="91"/>
      <c r="AH895" s="101"/>
      <c r="AI895" s="45"/>
      <c r="AJ895" s="45"/>
      <c r="AK895" s="45"/>
      <c r="AL895" s="45"/>
      <c r="AM895" s="45"/>
      <c r="AN895" s="83"/>
      <c r="AO895" s="160"/>
      <c r="AP895" s="160"/>
      <c r="AQ895" s="94"/>
      <c r="AR895" s="45"/>
      <c r="AS895" s="102"/>
      <c r="AT895" s="102"/>
      <c r="AU895" s="95"/>
      <c r="AV895" s="95"/>
      <c r="AW895" s="159"/>
      <c r="AX895" s="159"/>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c r="BX895" s="156"/>
      <c r="BY895" s="156"/>
      <c r="BZ895" s="156"/>
      <c r="CA895" s="156"/>
      <c r="CB895" s="156"/>
      <c r="CC895" s="156"/>
      <c r="CD895" s="156"/>
      <c r="CE895" s="156"/>
    </row>
    <row r="896" spans="1:83" ht="25.5" customHeight="1" x14ac:dyDescent="0.25">
      <c r="A896" s="45"/>
      <c r="B896" s="45"/>
      <c r="C896" s="45"/>
      <c r="D896" s="47"/>
      <c r="E896" s="158"/>
      <c r="F896" s="45"/>
      <c r="G896" s="130"/>
      <c r="H896" s="130"/>
      <c r="I896" s="83"/>
      <c r="J896" s="45"/>
      <c r="K896" s="130"/>
      <c r="L896" s="95"/>
      <c r="M896" s="95"/>
      <c r="N896" s="95"/>
      <c r="O896" s="103"/>
      <c r="P896" s="104"/>
      <c r="Q896" s="83"/>
      <c r="R896" s="83"/>
      <c r="S896" s="83"/>
      <c r="T896" s="83"/>
      <c r="U896" s="83"/>
      <c r="V896" s="103"/>
      <c r="W896" s="103"/>
      <c r="X896" s="103"/>
      <c r="Y896" s="102"/>
      <c r="Z896" s="102"/>
      <c r="AA896" s="90"/>
      <c r="AB896" s="100"/>
      <c r="AC896" s="90"/>
      <c r="AD896" s="100"/>
      <c r="AE896" s="100"/>
      <c r="AF896" s="91"/>
      <c r="AG896" s="91"/>
      <c r="AH896" s="101"/>
      <c r="AI896" s="45"/>
      <c r="AJ896" s="45"/>
      <c r="AK896" s="45"/>
      <c r="AL896" s="45"/>
      <c r="AM896" s="45"/>
      <c r="AN896" s="83"/>
      <c r="AO896" s="160"/>
      <c r="AP896" s="160"/>
      <c r="AQ896" s="94"/>
      <c r="AR896" s="45"/>
      <c r="AS896" s="102"/>
      <c r="AT896" s="102"/>
      <c r="AU896" s="95"/>
      <c r="AV896" s="95"/>
      <c r="AW896" s="159"/>
      <c r="AX896" s="159"/>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c r="BX896" s="156"/>
      <c r="BY896" s="156"/>
      <c r="BZ896" s="156"/>
      <c r="CA896" s="156"/>
      <c r="CB896" s="156"/>
      <c r="CC896" s="156"/>
      <c r="CD896" s="156"/>
      <c r="CE896" s="156"/>
    </row>
    <row r="897" spans="1:83" ht="25.5" customHeight="1" x14ac:dyDescent="0.25">
      <c r="A897" s="45"/>
      <c r="B897" s="45"/>
      <c r="C897" s="45"/>
      <c r="D897" s="47"/>
      <c r="E897" s="158"/>
      <c r="F897" s="45"/>
      <c r="G897" s="130"/>
      <c r="H897" s="130"/>
      <c r="I897" s="83"/>
      <c r="J897" s="45"/>
      <c r="K897" s="130"/>
      <c r="L897" s="95"/>
      <c r="M897" s="95"/>
      <c r="N897" s="95"/>
      <c r="O897" s="103"/>
      <c r="P897" s="104"/>
      <c r="Q897" s="83"/>
      <c r="R897" s="83"/>
      <c r="S897" s="83"/>
      <c r="T897" s="83"/>
      <c r="U897" s="83"/>
      <c r="V897" s="103"/>
      <c r="W897" s="103"/>
      <c r="X897" s="103"/>
      <c r="Y897" s="102"/>
      <c r="Z897" s="102"/>
      <c r="AA897" s="90"/>
      <c r="AB897" s="100"/>
      <c r="AC897" s="90"/>
      <c r="AD897" s="100"/>
      <c r="AE897" s="100"/>
      <c r="AF897" s="91"/>
      <c r="AG897" s="91"/>
      <c r="AH897" s="101"/>
      <c r="AI897" s="45"/>
      <c r="AJ897" s="45"/>
      <c r="AK897" s="45"/>
      <c r="AL897" s="45"/>
      <c r="AM897" s="45"/>
      <c r="AN897" s="83"/>
      <c r="AO897" s="160"/>
      <c r="AP897" s="160"/>
      <c r="AQ897" s="94"/>
      <c r="AR897" s="45"/>
      <c r="AS897" s="102"/>
      <c r="AT897" s="102"/>
      <c r="AU897" s="95"/>
      <c r="AV897" s="95"/>
      <c r="AW897" s="159"/>
      <c r="AX897" s="159"/>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c r="BX897" s="156"/>
      <c r="BY897" s="156"/>
      <c r="BZ897" s="156"/>
      <c r="CA897" s="156"/>
      <c r="CB897" s="156"/>
      <c r="CC897" s="156"/>
      <c r="CD897" s="156"/>
      <c r="CE897" s="156"/>
    </row>
    <row r="898" spans="1:83" ht="25.5" customHeight="1" x14ac:dyDescent="0.25">
      <c r="A898" s="45"/>
      <c r="B898" s="45"/>
      <c r="C898" s="45"/>
      <c r="D898" s="47"/>
      <c r="E898" s="158"/>
      <c r="F898" s="45"/>
      <c r="G898" s="130"/>
      <c r="H898" s="130"/>
      <c r="I898" s="83"/>
      <c r="J898" s="45"/>
      <c r="K898" s="130"/>
      <c r="L898" s="95"/>
      <c r="M898" s="95"/>
      <c r="N898" s="95"/>
      <c r="O898" s="103"/>
      <c r="P898" s="104"/>
      <c r="Q898" s="83"/>
      <c r="R898" s="83"/>
      <c r="S898" s="83"/>
      <c r="T898" s="83"/>
      <c r="U898" s="83"/>
      <c r="V898" s="103"/>
      <c r="W898" s="103"/>
      <c r="X898" s="103"/>
      <c r="Y898" s="102"/>
      <c r="Z898" s="102"/>
      <c r="AA898" s="90"/>
      <c r="AB898" s="100"/>
      <c r="AC898" s="90"/>
      <c r="AD898" s="100"/>
      <c r="AE898" s="100"/>
      <c r="AF898" s="91"/>
      <c r="AG898" s="91"/>
      <c r="AH898" s="101"/>
      <c r="AI898" s="45"/>
      <c r="AJ898" s="45"/>
      <c r="AK898" s="45"/>
      <c r="AL898" s="45"/>
      <c r="AM898" s="45"/>
      <c r="AN898" s="83"/>
      <c r="AO898" s="160"/>
      <c r="AP898" s="160"/>
      <c r="AQ898" s="94"/>
      <c r="AR898" s="45"/>
      <c r="AS898" s="102"/>
      <c r="AT898" s="102"/>
      <c r="AU898" s="95"/>
      <c r="AV898" s="95"/>
      <c r="AW898" s="159"/>
      <c r="AX898" s="159"/>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c r="BX898" s="156"/>
      <c r="BY898" s="156"/>
      <c r="BZ898" s="156"/>
      <c r="CA898" s="156"/>
      <c r="CB898" s="156"/>
      <c r="CC898" s="156"/>
      <c r="CD898" s="156"/>
      <c r="CE898" s="156"/>
    </row>
    <row r="899" spans="1:83" ht="25.5" customHeight="1" x14ac:dyDescent="0.25">
      <c r="A899" s="45"/>
      <c r="B899" s="45"/>
      <c r="C899" s="45"/>
      <c r="D899" s="47"/>
      <c r="E899" s="158"/>
      <c r="F899" s="45"/>
      <c r="G899" s="130"/>
      <c r="H899" s="130"/>
      <c r="I899" s="83"/>
      <c r="J899" s="45"/>
      <c r="K899" s="130"/>
      <c r="L899" s="95"/>
      <c r="M899" s="95"/>
      <c r="N899" s="95"/>
      <c r="O899" s="103"/>
      <c r="P899" s="104"/>
      <c r="Q899" s="83"/>
      <c r="R899" s="83"/>
      <c r="S899" s="83"/>
      <c r="T899" s="83"/>
      <c r="U899" s="83"/>
      <c r="V899" s="103"/>
      <c r="W899" s="103"/>
      <c r="X899" s="103"/>
      <c r="Y899" s="102"/>
      <c r="Z899" s="102"/>
      <c r="AA899" s="90"/>
      <c r="AB899" s="100"/>
      <c r="AC899" s="90"/>
      <c r="AD899" s="100"/>
      <c r="AE899" s="100"/>
      <c r="AF899" s="91"/>
      <c r="AG899" s="91"/>
      <c r="AH899" s="101"/>
      <c r="AI899" s="45"/>
      <c r="AJ899" s="45"/>
      <c r="AK899" s="45"/>
      <c r="AL899" s="45"/>
      <c r="AM899" s="45"/>
      <c r="AN899" s="83"/>
      <c r="AO899" s="160"/>
      <c r="AP899" s="160"/>
      <c r="AQ899" s="94"/>
      <c r="AR899" s="45"/>
      <c r="AS899" s="102"/>
      <c r="AT899" s="102"/>
      <c r="AU899" s="95"/>
      <c r="AV899" s="95"/>
      <c r="AW899" s="159"/>
      <c r="AX899" s="159"/>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c r="BX899" s="156"/>
      <c r="BY899" s="156"/>
      <c r="BZ899" s="156"/>
      <c r="CA899" s="156"/>
      <c r="CB899" s="156"/>
      <c r="CC899" s="156"/>
      <c r="CD899" s="156"/>
      <c r="CE899" s="156"/>
    </row>
    <row r="900" spans="1:83" ht="25.5" customHeight="1" x14ac:dyDescent="0.25">
      <c r="A900" s="45"/>
      <c r="B900" s="45"/>
      <c r="C900" s="45"/>
      <c r="D900" s="47"/>
      <c r="E900" s="158"/>
      <c r="F900" s="45"/>
      <c r="G900" s="130"/>
      <c r="H900" s="130"/>
      <c r="I900" s="83"/>
      <c r="J900" s="45"/>
      <c r="K900" s="130"/>
      <c r="L900" s="95"/>
      <c r="M900" s="95"/>
      <c r="N900" s="95"/>
      <c r="O900" s="103"/>
      <c r="P900" s="104"/>
      <c r="Q900" s="83"/>
      <c r="R900" s="83"/>
      <c r="S900" s="83"/>
      <c r="T900" s="83"/>
      <c r="U900" s="83"/>
      <c r="V900" s="103"/>
      <c r="W900" s="103"/>
      <c r="X900" s="103"/>
      <c r="Y900" s="102"/>
      <c r="Z900" s="102"/>
      <c r="AA900" s="90"/>
      <c r="AB900" s="100"/>
      <c r="AC900" s="90"/>
      <c r="AD900" s="100"/>
      <c r="AE900" s="100"/>
      <c r="AF900" s="91"/>
      <c r="AG900" s="91"/>
      <c r="AH900" s="101"/>
      <c r="AI900" s="45"/>
      <c r="AJ900" s="45"/>
      <c r="AK900" s="45"/>
      <c r="AL900" s="45"/>
      <c r="AM900" s="45"/>
      <c r="AN900" s="83"/>
      <c r="AO900" s="160"/>
      <c r="AP900" s="160"/>
      <c r="AQ900" s="94"/>
      <c r="AR900" s="45"/>
      <c r="AS900" s="102"/>
      <c r="AT900" s="102"/>
      <c r="AU900" s="95"/>
      <c r="AV900" s="95"/>
      <c r="AW900" s="159"/>
      <c r="AX900" s="159"/>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c r="BX900" s="156"/>
      <c r="BY900" s="156"/>
      <c r="BZ900" s="156"/>
      <c r="CA900" s="156"/>
      <c r="CB900" s="156"/>
      <c r="CC900" s="156"/>
      <c r="CD900" s="156"/>
      <c r="CE900" s="156"/>
    </row>
    <row r="901" spans="1:83" ht="25.5" customHeight="1" x14ac:dyDescent="0.25">
      <c r="A901" s="45"/>
      <c r="B901" s="45"/>
      <c r="C901" s="45"/>
      <c r="D901" s="47"/>
      <c r="E901" s="158"/>
      <c r="F901" s="45"/>
      <c r="G901" s="130"/>
      <c r="H901" s="130"/>
      <c r="I901" s="83"/>
      <c r="J901" s="45"/>
      <c r="K901" s="130"/>
      <c r="L901" s="95"/>
      <c r="M901" s="95"/>
      <c r="N901" s="95"/>
      <c r="O901" s="103"/>
      <c r="P901" s="104"/>
      <c r="Q901" s="83"/>
      <c r="R901" s="83"/>
      <c r="S901" s="83"/>
      <c r="T901" s="83"/>
      <c r="U901" s="83"/>
      <c r="V901" s="103"/>
      <c r="W901" s="103"/>
      <c r="X901" s="103"/>
      <c r="Y901" s="102"/>
      <c r="Z901" s="102"/>
      <c r="AA901" s="90"/>
      <c r="AB901" s="100"/>
      <c r="AC901" s="90"/>
      <c r="AD901" s="100"/>
      <c r="AE901" s="100"/>
      <c r="AF901" s="91"/>
      <c r="AG901" s="91"/>
      <c r="AH901" s="101"/>
      <c r="AI901" s="45"/>
      <c r="AJ901" s="45"/>
      <c r="AK901" s="45"/>
      <c r="AL901" s="45"/>
      <c r="AM901" s="45"/>
      <c r="AN901" s="83"/>
      <c r="AO901" s="160"/>
      <c r="AP901" s="160"/>
      <c r="AQ901" s="94"/>
      <c r="AR901" s="45"/>
      <c r="AS901" s="102"/>
      <c r="AT901" s="102"/>
      <c r="AU901" s="95"/>
      <c r="AV901" s="95"/>
      <c r="AW901" s="159"/>
      <c r="AX901" s="159"/>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c r="BX901" s="156"/>
      <c r="BY901" s="156"/>
      <c r="BZ901" s="156"/>
      <c r="CA901" s="156"/>
      <c r="CB901" s="156"/>
      <c r="CC901" s="156"/>
      <c r="CD901" s="156"/>
      <c r="CE901" s="156"/>
    </row>
    <row r="902" spans="1:83" ht="25.5" customHeight="1" x14ac:dyDescent="0.25">
      <c r="A902" s="45"/>
      <c r="B902" s="45"/>
      <c r="C902" s="45"/>
      <c r="D902" s="47"/>
      <c r="E902" s="158"/>
      <c r="F902" s="45"/>
      <c r="G902" s="130"/>
      <c r="H902" s="130"/>
      <c r="I902" s="83"/>
      <c r="J902" s="45"/>
      <c r="K902" s="130"/>
      <c r="L902" s="95"/>
      <c r="M902" s="95"/>
      <c r="N902" s="95"/>
      <c r="O902" s="103"/>
      <c r="P902" s="104"/>
      <c r="Q902" s="83"/>
      <c r="R902" s="83"/>
      <c r="S902" s="83"/>
      <c r="T902" s="83"/>
      <c r="U902" s="83"/>
      <c r="V902" s="103"/>
      <c r="W902" s="103"/>
      <c r="X902" s="103"/>
      <c r="Y902" s="102"/>
      <c r="Z902" s="102"/>
      <c r="AA902" s="90"/>
      <c r="AB902" s="100"/>
      <c r="AC902" s="90"/>
      <c r="AD902" s="100"/>
      <c r="AE902" s="100"/>
      <c r="AF902" s="91"/>
      <c r="AG902" s="91"/>
      <c r="AH902" s="101"/>
      <c r="AI902" s="45"/>
      <c r="AJ902" s="45"/>
      <c r="AK902" s="45"/>
      <c r="AL902" s="45"/>
      <c r="AM902" s="45"/>
      <c r="AN902" s="83"/>
      <c r="AO902" s="160"/>
      <c r="AP902" s="160"/>
      <c r="AQ902" s="94"/>
      <c r="AR902" s="45"/>
      <c r="AS902" s="102"/>
      <c r="AT902" s="102"/>
      <c r="AU902" s="95"/>
      <c r="AV902" s="95"/>
      <c r="AW902" s="159"/>
      <c r="AX902" s="159"/>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c r="BX902" s="156"/>
      <c r="BY902" s="156"/>
      <c r="BZ902" s="156"/>
      <c r="CA902" s="156"/>
      <c r="CB902" s="156"/>
      <c r="CC902" s="156"/>
      <c r="CD902" s="156"/>
      <c r="CE902" s="156"/>
    </row>
    <row r="903" spans="1:83" ht="25.5" customHeight="1" x14ac:dyDescent="0.25">
      <c r="A903" s="45"/>
      <c r="B903" s="45"/>
      <c r="C903" s="45"/>
      <c r="D903" s="47"/>
      <c r="E903" s="158"/>
      <c r="F903" s="45"/>
      <c r="G903" s="130"/>
      <c r="H903" s="130"/>
      <c r="I903" s="83"/>
      <c r="J903" s="45"/>
      <c r="K903" s="130"/>
      <c r="L903" s="95"/>
      <c r="M903" s="95"/>
      <c r="N903" s="95"/>
      <c r="O903" s="103"/>
      <c r="P903" s="104"/>
      <c r="Q903" s="83"/>
      <c r="R903" s="83"/>
      <c r="S903" s="83"/>
      <c r="T903" s="83"/>
      <c r="U903" s="83"/>
      <c r="V903" s="103"/>
      <c r="W903" s="103"/>
      <c r="X903" s="103"/>
      <c r="Y903" s="102"/>
      <c r="Z903" s="102"/>
      <c r="AA903" s="90"/>
      <c r="AB903" s="100"/>
      <c r="AC903" s="90"/>
      <c r="AD903" s="100"/>
      <c r="AE903" s="100"/>
      <c r="AF903" s="91"/>
      <c r="AG903" s="91"/>
      <c r="AH903" s="101"/>
      <c r="AI903" s="45"/>
      <c r="AJ903" s="45"/>
      <c r="AK903" s="45"/>
      <c r="AL903" s="45"/>
      <c r="AM903" s="45"/>
      <c r="AN903" s="83"/>
      <c r="AO903" s="160"/>
      <c r="AP903" s="160"/>
      <c r="AQ903" s="94"/>
      <c r="AR903" s="45"/>
      <c r="AS903" s="102"/>
      <c r="AT903" s="102"/>
      <c r="AU903" s="95"/>
      <c r="AV903" s="95"/>
      <c r="AW903" s="159"/>
      <c r="AX903" s="159"/>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c r="BX903" s="156"/>
      <c r="BY903" s="156"/>
      <c r="BZ903" s="156"/>
      <c r="CA903" s="156"/>
      <c r="CB903" s="156"/>
      <c r="CC903" s="156"/>
      <c r="CD903" s="156"/>
      <c r="CE903" s="156"/>
    </row>
    <row r="904" spans="1:83" ht="25.5" customHeight="1" x14ac:dyDescent="0.25">
      <c r="A904" s="45"/>
      <c r="B904" s="45"/>
      <c r="C904" s="45"/>
      <c r="D904" s="47"/>
      <c r="E904" s="158"/>
      <c r="F904" s="45"/>
      <c r="G904" s="130"/>
      <c r="H904" s="130"/>
      <c r="I904" s="83"/>
      <c r="J904" s="45"/>
      <c r="K904" s="130"/>
      <c r="L904" s="95"/>
      <c r="M904" s="95"/>
      <c r="N904" s="95"/>
      <c r="O904" s="103"/>
      <c r="P904" s="104"/>
      <c r="Q904" s="83"/>
      <c r="R904" s="83"/>
      <c r="S904" s="83"/>
      <c r="T904" s="83"/>
      <c r="U904" s="83"/>
      <c r="V904" s="103"/>
      <c r="W904" s="103"/>
      <c r="X904" s="103"/>
      <c r="Y904" s="102"/>
      <c r="Z904" s="102"/>
      <c r="AA904" s="90"/>
      <c r="AB904" s="100"/>
      <c r="AC904" s="90"/>
      <c r="AD904" s="100"/>
      <c r="AE904" s="100"/>
      <c r="AF904" s="91"/>
      <c r="AG904" s="91"/>
      <c r="AH904" s="101"/>
      <c r="AI904" s="45"/>
      <c r="AJ904" s="45"/>
      <c r="AK904" s="45"/>
      <c r="AL904" s="45"/>
      <c r="AM904" s="45"/>
      <c r="AN904" s="83"/>
      <c r="AO904" s="160"/>
      <c r="AP904" s="160"/>
      <c r="AQ904" s="94"/>
      <c r="AR904" s="45"/>
      <c r="AS904" s="102"/>
      <c r="AT904" s="102"/>
      <c r="AU904" s="95"/>
      <c r="AV904" s="95"/>
      <c r="AW904" s="159"/>
      <c r="AX904" s="159"/>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c r="BX904" s="156"/>
      <c r="BY904" s="156"/>
      <c r="BZ904" s="156"/>
      <c r="CA904" s="156"/>
      <c r="CB904" s="156"/>
      <c r="CC904" s="156"/>
      <c r="CD904" s="156"/>
      <c r="CE904" s="156"/>
    </row>
    <row r="905" spans="1:83" ht="25.5" customHeight="1" x14ac:dyDescent="0.25">
      <c r="A905" s="45"/>
      <c r="B905" s="45"/>
      <c r="C905" s="45"/>
      <c r="D905" s="47"/>
      <c r="E905" s="158"/>
      <c r="F905" s="45"/>
      <c r="G905" s="130"/>
      <c r="H905" s="130"/>
      <c r="I905" s="83"/>
      <c r="J905" s="45"/>
      <c r="K905" s="130"/>
      <c r="L905" s="95"/>
      <c r="M905" s="95"/>
      <c r="N905" s="95"/>
      <c r="O905" s="103"/>
      <c r="P905" s="104"/>
      <c r="Q905" s="83"/>
      <c r="R905" s="83"/>
      <c r="S905" s="83"/>
      <c r="T905" s="83"/>
      <c r="U905" s="83"/>
      <c r="V905" s="103"/>
      <c r="W905" s="103"/>
      <c r="X905" s="103"/>
      <c r="Y905" s="102"/>
      <c r="Z905" s="102"/>
      <c r="AA905" s="90"/>
      <c r="AB905" s="100"/>
      <c r="AC905" s="90"/>
      <c r="AD905" s="100"/>
      <c r="AE905" s="100"/>
      <c r="AF905" s="91"/>
      <c r="AG905" s="91"/>
      <c r="AH905" s="101"/>
      <c r="AI905" s="45"/>
      <c r="AJ905" s="45"/>
      <c r="AK905" s="45"/>
      <c r="AL905" s="45"/>
      <c r="AM905" s="45"/>
      <c r="AN905" s="83"/>
      <c r="AO905" s="160"/>
      <c r="AP905" s="160"/>
      <c r="AQ905" s="94"/>
      <c r="AR905" s="45"/>
      <c r="AS905" s="102"/>
      <c r="AT905" s="102"/>
      <c r="AU905" s="95"/>
      <c r="AV905" s="95"/>
      <c r="AW905" s="159"/>
      <c r="AX905" s="159"/>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c r="BX905" s="156"/>
      <c r="BY905" s="156"/>
      <c r="BZ905" s="156"/>
      <c r="CA905" s="156"/>
      <c r="CB905" s="156"/>
      <c r="CC905" s="156"/>
      <c r="CD905" s="156"/>
      <c r="CE905" s="156"/>
    </row>
    <row r="906" spans="1:83" ht="25.5" customHeight="1" x14ac:dyDescent="0.25">
      <c r="A906" s="45"/>
      <c r="B906" s="45"/>
      <c r="C906" s="45"/>
      <c r="D906" s="47"/>
      <c r="E906" s="158"/>
      <c r="F906" s="45"/>
      <c r="G906" s="130"/>
      <c r="H906" s="130"/>
      <c r="I906" s="83"/>
      <c r="J906" s="45"/>
      <c r="K906" s="130"/>
      <c r="L906" s="95"/>
      <c r="M906" s="95"/>
      <c r="N906" s="95"/>
      <c r="O906" s="103"/>
      <c r="P906" s="104"/>
      <c r="Q906" s="83"/>
      <c r="R906" s="83"/>
      <c r="S906" s="83"/>
      <c r="T906" s="83"/>
      <c r="U906" s="83"/>
      <c r="V906" s="103"/>
      <c r="W906" s="103"/>
      <c r="X906" s="103"/>
      <c r="Y906" s="102"/>
      <c r="Z906" s="102"/>
      <c r="AA906" s="90"/>
      <c r="AB906" s="100"/>
      <c r="AC906" s="90"/>
      <c r="AD906" s="100"/>
      <c r="AE906" s="100"/>
      <c r="AF906" s="91"/>
      <c r="AG906" s="91"/>
      <c r="AH906" s="101"/>
      <c r="AI906" s="45"/>
      <c r="AJ906" s="45"/>
      <c r="AK906" s="45"/>
      <c r="AL906" s="45"/>
      <c r="AM906" s="45"/>
      <c r="AN906" s="83"/>
      <c r="AO906" s="160"/>
      <c r="AP906" s="160"/>
      <c r="AQ906" s="94"/>
      <c r="AR906" s="45"/>
      <c r="AS906" s="102"/>
      <c r="AT906" s="102"/>
      <c r="AU906" s="95"/>
      <c r="AV906" s="95"/>
      <c r="AW906" s="159"/>
      <c r="AX906" s="159"/>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c r="BX906" s="156"/>
      <c r="BY906" s="156"/>
      <c r="BZ906" s="156"/>
      <c r="CA906" s="156"/>
      <c r="CB906" s="156"/>
      <c r="CC906" s="156"/>
      <c r="CD906" s="156"/>
      <c r="CE906" s="156"/>
    </row>
    <row r="907" spans="1:83" ht="25.5" customHeight="1" x14ac:dyDescent="0.25">
      <c r="A907" s="45"/>
      <c r="B907" s="45"/>
      <c r="C907" s="45"/>
      <c r="D907" s="47"/>
      <c r="E907" s="158"/>
      <c r="F907" s="45"/>
      <c r="G907" s="130"/>
      <c r="H907" s="130"/>
      <c r="I907" s="83"/>
      <c r="J907" s="45"/>
      <c r="K907" s="130"/>
      <c r="L907" s="95"/>
      <c r="M907" s="95"/>
      <c r="N907" s="95"/>
      <c r="O907" s="103"/>
      <c r="P907" s="104"/>
      <c r="Q907" s="83"/>
      <c r="R907" s="83"/>
      <c r="S907" s="83"/>
      <c r="T907" s="83"/>
      <c r="U907" s="83"/>
      <c r="V907" s="103"/>
      <c r="W907" s="103"/>
      <c r="X907" s="103"/>
      <c r="Y907" s="102"/>
      <c r="Z907" s="102"/>
      <c r="AA907" s="90"/>
      <c r="AB907" s="100"/>
      <c r="AC907" s="90"/>
      <c r="AD907" s="100"/>
      <c r="AE907" s="100"/>
      <c r="AF907" s="91"/>
      <c r="AG907" s="91"/>
      <c r="AH907" s="101"/>
      <c r="AI907" s="45"/>
      <c r="AJ907" s="45"/>
      <c r="AK907" s="45"/>
      <c r="AL907" s="45"/>
      <c r="AM907" s="45"/>
      <c r="AN907" s="83"/>
      <c r="AO907" s="160"/>
      <c r="AP907" s="160"/>
      <c r="AQ907" s="94"/>
      <c r="AR907" s="45"/>
      <c r="AS907" s="102"/>
      <c r="AT907" s="102"/>
      <c r="AU907" s="95"/>
      <c r="AV907" s="95"/>
      <c r="AW907" s="159"/>
      <c r="AX907" s="159"/>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c r="BX907" s="156"/>
      <c r="BY907" s="156"/>
      <c r="BZ907" s="156"/>
      <c r="CA907" s="156"/>
      <c r="CB907" s="156"/>
      <c r="CC907" s="156"/>
      <c r="CD907" s="156"/>
      <c r="CE907" s="156"/>
    </row>
    <row r="908" spans="1:83" ht="25.5" customHeight="1" x14ac:dyDescent="0.25">
      <c r="A908" s="45"/>
      <c r="B908" s="45"/>
      <c r="C908" s="45"/>
      <c r="D908" s="47"/>
      <c r="E908" s="158"/>
      <c r="F908" s="45"/>
      <c r="G908" s="130"/>
      <c r="H908" s="130"/>
      <c r="I908" s="83"/>
      <c r="J908" s="45"/>
      <c r="K908" s="130"/>
      <c r="L908" s="95"/>
      <c r="M908" s="95"/>
      <c r="N908" s="95"/>
      <c r="O908" s="103"/>
      <c r="P908" s="104"/>
      <c r="Q908" s="83"/>
      <c r="R908" s="83"/>
      <c r="S908" s="83"/>
      <c r="T908" s="83"/>
      <c r="U908" s="83"/>
      <c r="V908" s="103"/>
      <c r="W908" s="103"/>
      <c r="X908" s="103"/>
      <c r="Y908" s="102"/>
      <c r="Z908" s="102"/>
      <c r="AA908" s="90"/>
      <c r="AB908" s="100"/>
      <c r="AC908" s="90"/>
      <c r="AD908" s="100"/>
      <c r="AE908" s="100"/>
      <c r="AF908" s="91"/>
      <c r="AG908" s="91"/>
      <c r="AH908" s="101"/>
      <c r="AI908" s="45"/>
      <c r="AJ908" s="45"/>
      <c r="AK908" s="45"/>
      <c r="AL908" s="45"/>
      <c r="AM908" s="45"/>
      <c r="AN908" s="83"/>
      <c r="AO908" s="160"/>
      <c r="AP908" s="160"/>
      <c r="AQ908" s="94"/>
      <c r="AR908" s="45"/>
      <c r="AS908" s="102"/>
      <c r="AT908" s="102"/>
      <c r="AU908" s="95"/>
      <c r="AV908" s="95"/>
      <c r="AW908" s="159"/>
      <c r="AX908" s="159"/>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c r="BX908" s="156"/>
      <c r="BY908" s="156"/>
      <c r="BZ908" s="156"/>
      <c r="CA908" s="156"/>
      <c r="CB908" s="156"/>
      <c r="CC908" s="156"/>
      <c r="CD908" s="156"/>
      <c r="CE908" s="156"/>
    </row>
    <row r="909" spans="1:83" ht="25.5" customHeight="1" x14ac:dyDescent="0.25">
      <c r="A909" s="45"/>
      <c r="B909" s="45"/>
      <c r="C909" s="45"/>
      <c r="D909" s="47"/>
      <c r="E909" s="158"/>
      <c r="F909" s="45"/>
      <c r="G909" s="130"/>
      <c r="H909" s="130"/>
      <c r="I909" s="83"/>
      <c r="J909" s="45"/>
      <c r="K909" s="130"/>
      <c r="L909" s="95"/>
      <c r="M909" s="95"/>
      <c r="N909" s="95"/>
      <c r="O909" s="103"/>
      <c r="P909" s="104"/>
      <c r="Q909" s="83"/>
      <c r="R909" s="83"/>
      <c r="S909" s="83"/>
      <c r="T909" s="83"/>
      <c r="U909" s="83"/>
      <c r="V909" s="103"/>
      <c r="W909" s="103"/>
      <c r="X909" s="103"/>
      <c r="Y909" s="102"/>
      <c r="Z909" s="102"/>
      <c r="AA909" s="90"/>
      <c r="AB909" s="100"/>
      <c r="AC909" s="90"/>
      <c r="AD909" s="100"/>
      <c r="AE909" s="100"/>
      <c r="AF909" s="91"/>
      <c r="AG909" s="91"/>
      <c r="AH909" s="101"/>
      <c r="AI909" s="45"/>
      <c r="AJ909" s="45"/>
      <c r="AK909" s="45"/>
      <c r="AL909" s="45"/>
      <c r="AM909" s="45"/>
      <c r="AN909" s="83"/>
      <c r="AO909" s="160"/>
      <c r="AP909" s="160"/>
      <c r="AQ909" s="94"/>
      <c r="AR909" s="45"/>
      <c r="AS909" s="102"/>
      <c r="AT909" s="102"/>
      <c r="AU909" s="95"/>
      <c r="AV909" s="95"/>
      <c r="AW909" s="159"/>
      <c r="AX909" s="159"/>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c r="BX909" s="156"/>
      <c r="BY909" s="156"/>
      <c r="BZ909" s="156"/>
      <c r="CA909" s="156"/>
      <c r="CB909" s="156"/>
      <c r="CC909" s="156"/>
      <c r="CD909" s="156"/>
      <c r="CE909" s="156"/>
    </row>
    <row r="910" spans="1:83" ht="25.5" customHeight="1" x14ac:dyDescent="0.25">
      <c r="A910" s="45"/>
      <c r="B910" s="45"/>
      <c r="C910" s="45"/>
      <c r="D910" s="47"/>
      <c r="E910" s="158"/>
      <c r="F910" s="45"/>
      <c r="G910" s="130"/>
      <c r="H910" s="130"/>
      <c r="I910" s="83"/>
      <c r="J910" s="45"/>
      <c r="K910" s="130"/>
      <c r="L910" s="95"/>
      <c r="M910" s="95"/>
      <c r="N910" s="95"/>
      <c r="O910" s="103"/>
      <c r="P910" s="104"/>
      <c r="Q910" s="83"/>
      <c r="R910" s="83"/>
      <c r="S910" s="83"/>
      <c r="T910" s="83"/>
      <c r="U910" s="83"/>
      <c r="V910" s="103"/>
      <c r="W910" s="103"/>
      <c r="X910" s="103"/>
      <c r="Y910" s="102"/>
      <c r="Z910" s="102"/>
      <c r="AA910" s="90"/>
      <c r="AB910" s="100"/>
      <c r="AC910" s="90"/>
      <c r="AD910" s="100"/>
      <c r="AE910" s="100"/>
      <c r="AF910" s="91"/>
      <c r="AG910" s="91"/>
      <c r="AH910" s="101"/>
      <c r="AI910" s="45"/>
      <c r="AJ910" s="45"/>
      <c r="AK910" s="45"/>
      <c r="AL910" s="45"/>
      <c r="AM910" s="45"/>
      <c r="AN910" s="83"/>
      <c r="AO910" s="160"/>
      <c r="AP910" s="160"/>
      <c r="AQ910" s="94"/>
      <c r="AR910" s="45"/>
      <c r="AS910" s="102"/>
      <c r="AT910" s="102"/>
      <c r="AU910" s="95"/>
      <c r="AV910" s="95"/>
      <c r="AW910" s="159"/>
      <c r="AX910" s="159"/>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c r="BX910" s="156"/>
      <c r="BY910" s="156"/>
      <c r="BZ910" s="156"/>
      <c r="CA910" s="156"/>
      <c r="CB910" s="156"/>
      <c r="CC910" s="156"/>
      <c r="CD910" s="156"/>
      <c r="CE910" s="156"/>
    </row>
    <row r="911" spans="1:83" ht="25.5" customHeight="1" x14ac:dyDescent="0.25">
      <c r="A911" s="45"/>
      <c r="B911" s="45"/>
      <c r="C911" s="45"/>
      <c r="D911" s="47"/>
      <c r="E911" s="158"/>
      <c r="F911" s="45"/>
      <c r="G911" s="130"/>
      <c r="H911" s="130"/>
      <c r="I911" s="83"/>
      <c r="J911" s="45"/>
      <c r="K911" s="130"/>
      <c r="L911" s="95"/>
      <c r="M911" s="95"/>
      <c r="N911" s="95"/>
      <c r="O911" s="103"/>
      <c r="P911" s="104"/>
      <c r="Q911" s="83"/>
      <c r="R911" s="83"/>
      <c r="S911" s="83"/>
      <c r="T911" s="83"/>
      <c r="U911" s="83"/>
      <c r="V911" s="103"/>
      <c r="W911" s="103"/>
      <c r="X911" s="103"/>
      <c r="Y911" s="102"/>
      <c r="Z911" s="102"/>
      <c r="AA911" s="90"/>
      <c r="AB911" s="100"/>
      <c r="AC911" s="90"/>
      <c r="AD911" s="100"/>
      <c r="AE911" s="100"/>
      <c r="AF911" s="91"/>
      <c r="AG911" s="91"/>
      <c r="AH911" s="101"/>
      <c r="AI911" s="45"/>
      <c r="AJ911" s="45"/>
      <c r="AK911" s="45"/>
      <c r="AL911" s="45"/>
      <c r="AM911" s="45"/>
      <c r="AN911" s="83"/>
      <c r="AO911" s="160"/>
      <c r="AP911" s="160"/>
      <c r="AQ911" s="94"/>
      <c r="AR911" s="45"/>
      <c r="AS911" s="102"/>
      <c r="AT911" s="102"/>
      <c r="AU911" s="95"/>
      <c r="AV911" s="95"/>
      <c r="AW911" s="159"/>
      <c r="AX911" s="159"/>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c r="BX911" s="156"/>
      <c r="BY911" s="156"/>
      <c r="BZ911" s="156"/>
      <c r="CA911" s="156"/>
      <c r="CB911" s="156"/>
      <c r="CC911" s="156"/>
      <c r="CD911" s="156"/>
      <c r="CE911" s="156"/>
    </row>
    <row r="912" spans="1:83" ht="25.5" customHeight="1" x14ac:dyDescent="0.25">
      <c r="A912" s="45"/>
      <c r="B912" s="45"/>
      <c r="C912" s="45"/>
      <c r="D912" s="47"/>
      <c r="E912" s="158"/>
      <c r="F912" s="45"/>
      <c r="G912" s="130"/>
      <c r="H912" s="130"/>
      <c r="I912" s="83"/>
      <c r="J912" s="45"/>
      <c r="K912" s="130"/>
      <c r="L912" s="95"/>
      <c r="M912" s="95"/>
      <c r="N912" s="95"/>
      <c r="O912" s="103"/>
      <c r="P912" s="104"/>
      <c r="Q912" s="83"/>
      <c r="R912" s="83"/>
      <c r="S912" s="83"/>
      <c r="T912" s="83"/>
      <c r="U912" s="83"/>
      <c r="V912" s="103"/>
      <c r="W912" s="103"/>
      <c r="X912" s="103"/>
      <c r="Y912" s="102"/>
      <c r="Z912" s="102"/>
      <c r="AA912" s="90"/>
      <c r="AB912" s="100"/>
      <c r="AC912" s="90"/>
      <c r="AD912" s="100"/>
      <c r="AE912" s="100"/>
      <c r="AF912" s="91"/>
      <c r="AG912" s="91"/>
      <c r="AH912" s="101"/>
      <c r="AI912" s="45"/>
      <c r="AJ912" s="45"/>
      <c r="AK912" s="45"/>
      <c r="AL912" s="45"/>
      <c r="AM912" s="45"/>
      <c r="AN912" s="83"/>
      <c r="AO912" s="160"/>
      <c r="AP912" s="160"/>
      <c r="AQ912" s="94"/>
      <c r="AR912" s="45"/>
      <c r="AS912" s="102"/>
      <c r="AT912" s="102"/>
      <c r="AU912" s="95"/>
      <c r="AV912" s="95"/>
      <c r="AW912" s="159"/>
      <c r="AX912" s="159"/>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c r="BX912" s="156"/>
      <c r="BY912" s="156"/>
      <c r="BZ912" s="156"/>
      <c r="CA912" s="156"/>
      <c r="CB912" s="156"/>
      <c r="CC912" s="156"/>
      <c r="CD912" s="156"/>
      <c r="CE912" s="156"/>
    </row>
    <row r="913" spans="1:83" ht="25.5" customHeight="1" x14ac:dyDescent="0.25">
      <c r="A913" s="45"/>
      <c r="B913" s="45"/>
      <c r="C913" s="45"/>
      <c r="D913" s="47"/>
      <c r="E913" s="158"/>
      <c r="F913" s="45"/>
      <c r="G913" s="130"/>
      <c r="H913" s="130"/>
      <c r="I913" s="83"/>
      <c r="J913" s="45"/>
      <c r="K913" s="130"/>
      <c r="L913" s="95"/>
      <c r="M913" s="95"/>
      <c r="N913" s="95"/>
      <c r="O913" s="103"/>
      <c r="P913" s="104"/>
      <c r="Q913" s="83"/>
      <c r="R913" s="83"/>
      <c r="S913" s="83"/>
      <c r="T913" s="83"/>
      <c r="U913" s="83"/>
      <c r="V913" s="103"/>
      <c r="W913" s="103"/>
      <c r="X913" s="103"/>
      <c r="Y913" s="102"/>
      <c r="Z913" s="102"/>
      <c r="AA913" s="90"/>
      <c r="AB913" s="100"/>
      <c r="AC913" s="90"/>
      <c r="AD913" s="100"/>
      <c r="AE913" s="100"/>
      <c r="AF913" s="91"/>
      <c r="AG913" s="91"/>
      <c r="AH913" s="101"/>
      <c r="AI913" s="45"/>
      <c r="AJ913" s="45"/>
      <c r="AK913" s="45"/>
      <c r="AL913" s="45"/>
      <c r="AM913" s="45"/>
      <c r="AN913" s="83"/>
      <c r="AO913" s="160"/>
      <c r="AP913" s="160"/>
      <c r="AQ913" s="94"/>
      <c r="AR913" s="45"/>
      <c r="AS913" s="102"/>
      <c r="AT913" s="102"/>
      <c r="AU913" s="95"/>
      <c r="AV913" s="95"/>
      <c r="AW913" s="159"/>
      <c r="AX913" s="159"/>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c r="BX913" s="156"/>
      <c r="BY913" s="156"/>
      <c r="BZ913" s="156"/>
      <c r="CA913" s="156"/>
      <c r="CB913" s="156"/>
      <c r="CC913" s="156"/>
      <c r="CD913" s="156"/>
      <c r="CE913" s="156"/>
    </row>
    <row r="914" spans="1:83" ht="25.5" customHeight="1" x14ac:dyDescent="0.25">
      <c r="A914" s="45"/>
      <c r="B914" s="45"/>
      <c r="C914" s="45"/>
      <c r="D914" s="47"/>
      <c r="E914" s="158"/>
      <c r="F914" s="45"/>
      <c r="G914" s="130"/>
      <c r="H914" s="130"/>
      <c r="I914" s="83"/>
      <c r="J914" s="45"/>
      <c r="K914" s="130"/>
      <c r="L914" s="95"/>
      <c r="M914" s="95"/>
      <c r="N914" s="95"/>
      <c r="O914" s="103"/>
      <c r="P914" s="104"/>
      <c r="Q914" s="83"/>
      <c r="R914" s="83"/>
      <c r="S914" s="83"/>
      <c r="T914" s="83"/>
      <c r="U914" s="83"/>
      <c r="V914" s="103"/>
      <c r="W914" s="103"/>
      <c r="X914" s="103"/>
      <c r="Y914" s="102"/>
      <c r="Z914" s="102"/>
      <c r="AA914" s="90"/>
      <c r="AB914" s="100"/>
      <c r="AC914" s="90"/>
      <c r="AD914" s="100"/>
      <c r="AE914" s="100"/>
      <c r="AF914" s="91"/>
      <c r="AG914" s="91"/>
      <c r="AH914" s="101"/>
      <c r="AI914" s="45"/>
      <c r="AJ914" s="45"/>
      <c r="AK914" s="45"/>
      <c r="AL914" s="45"/>
      <c r="AM914" s="45"/>
      <c r="AN914" s="83"/>
      <c r="AO914" s="160"/>
      <c r="AP914" s="160"/>
      <c r="AQ914" s="94"/>
      <c r="AR914" s="45"/>
      <c r="AS914" s="102"/>
      <c r="AT914" s="102"/>
      <c r="AU914" s="95"/>
      <c r="AV914" s="95"/>
      <c r="AW914" s="159"/>
      <c r="AX914" s="159"/>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c r="BX914" s="156"/>
      <c r="BY914" s="156"/>
      <c r="BZ914" s="156"/>
      <c r="CA914" s="156"/>
      <c r="CB914" s="156"/>
      <c r="CC914" s="156"/>
      <c r="CD914" s="156"/>
      <c r="CE914" s="156"/>
    </row>
    <row r="915" spans="1:83" ht="25.5" customHeight="1" x14ac:dyDescent="0.25">
      <c r="A915" s="45"/>
      <c r="B915" s="45"/>
      <c r="C915" s="45"/>
      <c r="D915" s="47"/>
      <c r="E915" s="158"/>
      <c r="F915" s="45"/>
      <c r="G915" s="130"/>
      <c r="H915" s="130"/>
      <c r="I915" s="83"/>
      <c r="J915" s="45"/>
      <c r="K915" s="130"/>
      <c r="L915" s="95"/>
      <c r="M915" s="95"/>
      <c r="N915" s="95"/>
      <c r="O915" s="103"/>
      <c r="P915" s="104"/>
      <c r="Q915" s="83"/>
      <c r="R915" s="83"/>
      <c r="S915" s="83"/>
      <c r="T915" s="83"/>
      <c r="U915" s="83"/>
      <c r="V915" s="103"/>
      <c r="W915" s="103"/>
      <c r="X915" s="103"/>
      <c r="Y915" s="102"/>
      <c r="Z915" s="102"/>
      <c r="AA915" s="90"/>
      <c r="AB915" s="100"/>
      <c r="AC915" s="90"/>
      <c r="AD915" s="100"/>
      <c r="AE915" s="100"/>
      <c r="AF915" s="91"/>
      <c r="AG915" s="91"/>
      <c r="AH915" s="101"/>
      <c r="AI915" s="45"/>
      <c r="AJ915" s="45"/>
      <c r="AK915" s="45"/>
      <c r="AL915" s="45"/>
      <c r="AM915" s="45"/>
      <c r="AN915" s="83"/>
      <c r="AO915" s="160"/>
      <c r="AP915" s="160"/>
      <c r="AQ915" s="94"/>
      <c r="AR915" s="45"/>
      <c r="AS915" s="102"/>
      <c r="AT915" s="102"/>
      <c r="AU915" s="95"/>
      <c r="AV915" s="95"/>
      <c r="AW915" s="159"/>
      <c r="AX915" s="159"/>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c r="BX915" s="156"/>
      <c r="BY915" s="156"/>
      <c r="BZ915" s="156"/>
      <c r="CA915" s="156"/>
      <c r="CB915" s="156"/>
      <c r="CC915" s="156"/>
      <c r="CD915" s="156"/>
      <c r="CE915" s="156"/>
    </row>
    <row r="916" spans="1:83" ht="25.5" customHeight="1" x14ac:dyDescent="0.25">
      <c r="A916" s="45"/>
      <c r="B916" s="45"/>
      <c r="C916" s="45"/>
      <c r="D916" s="47"/>
      <c r="E916" s="158"/>
      <c r="F916" s="45"/>
      <c r="G916" s="130"/>
      <c r="H916" s="130"/>
      <c r="I916" s="83"/>
      <c r="J916" s="45"/>
      <c r="K916" s="130"/>
      <c r="L916" s="95"/>
      <c r="M916" s="95"/>
      <c r="N916" s="95"/>
      <c r="O916" s="103"/>
      <c r="P916" s="104"/>
      <c r="Q916" s="83"/>
      <c r="R916" s="83"/>
      <c r="S916" s="83"/>
      <c r="T916" s="83"/>
      <c r="U916" s="83"/>
      <c r="V916" s="103"/>
      <c r="W916" s="103"/>
      <c r="X916" s="103"/>
      <c r="Y916" s="102"/>
      <c r="Z916" s="102"/>
      <c r="AA916" s="90"/>
      <c r="AB916" s="100"/>
      <c r="AC916" s="90"/>
      <c r="AD916" s="100"/>
      <c r="AE916" s="100"/>
      <c r="AF916" s="91"/>
      <c r="AG916" s="91"/>
      <c r="AH916" s="101"/>
      <c r="AI916" s="45"/>
      <c r="AJ916" s="45"/>
      <c r="AK916" s="45"/>
      <c r="AL916" s="45"/>
      <c r="AM916" s="45"/>
      <c r="AN916" s="83"/>
      <c r="AO916" s="160"/>
      <c r="AP916" s="160"/>
      <c r="AQ916" s="94"/>
      <c r="AR916" s="45"/>
      <c r="AS916" s="102"/>
      <c r="AT916" s="102"/>
      <c r="AU916" s="95"/>
      <c r="AV916" s="95"/>
      <c r="AW916" s="159"/>
      <c r="AX916" s="159"/>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c r="BX916" s="156"/>
      <c r="BY916" s="156"/>
      <c r="BZ916" s="156"/>
      <c r="CA916" s="156"/>
      <c r="CB916" s="156"/>
      <c r="CC916" s="156"/>
      <c r="CD916" s="156"/>
      <c r="CE916" s="156"/>
    </row>
    <row r="917" spans="1:83" ht="25.5" customHeight="1" x14ac:dyDescent="0.25">
      <c r="A917" s="45"/>
      <c r="B917" s="45"/>
      <c r="C917" s="45"/>
      <c r="D917" s="47"/>
      <c r="E917" s="158"/>
      <c r="F917" s="45"/>
      <c r="G917" s="130"/>
      <c r="H917" s="130"/>
      <c r="I917" s="83"/>
      <c r="J917" s="45"/>
      <c r="K917" s="130"/>
      <c r="L917" s="95"/>
      <c r="M917" s="95"/>
      <c r="N917" s="95"/>
      <c r="O917" s="103"/>
      <c r="P917" s="104"/>
      <c r="Q917" s="83"/>
      <c r="R917" s="83"/>
      <c r="S917" s="83"/>
      <c r="T917" s="83"/>
      <c r="U917" s="83"/>
      <c r="V917" s="103"/>
      <c r="W917" s="103"/>
      <c r="X917" s="103"/>
      <c r="Y917" s="102"/>
      <c r="Z917" s="102"/>
      <c r="AA917" s="90"/>
      <c r="AB917" s="100"/>
      <c r="AC917" s="90"/>
      <c r="AD917" s="100"/>
      <c r="AE917" s="100"/>
      <c r="AF917" s="91"/>
      <c r="AG917" s="91"/>
      <c r="AH917" s="101"/>
      <c r="AI917" s="45"/>
      <c r="AJ917" s="45"/>
      <c r="AK917" s="45"/>
      <c r="AL917" s="45"/>
      <c r="AM917" s="45"/>
      <c r="AN917" s="83"/>
      <c r="AO917" s="160"/>
      <c r="AP917" s="160"/>
      <c r="AQ917" s="94"/>
      <c r="AR917" s="45"/>
      <c r="AS917" s="102"/>
      <c r="AT917" s="102"/>
      <c r="AU917" s="95"/>
      <c r="AV917" s="95"/>
      <c r="AW917" s="159"/>
      <c r="AX917" s="159"/>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c r="BX917" s="156"/>
      <c r="BY917" s="156"/>
      <c r="BZ917" s="156"/>
      <c r="CA917" s="156"/>
      <c r="CB917" s="156"/>
      <c r="CC917" s="156"/>
      <c r="CD917" s="156"/>
      <c r="CE917" s="156"/>
    </row>
    <row r="918" spans="1:83" ht="25.5" customHeight="1" x14ac:dyDescent="0.25">
      <c r="A918" s="45"/>
      <c r="B918" s="45"/>
      <c r="C918" s="45"/>
      <c r="D918" s="47"/>
      <c r="E918" s="158"/>
      <c r="F918" s="45"/>
      <c r="G918" s="130"/>
      <c r="H918" s="130"/>
      <c r="I918" s="83"/>
      <c r="J918" s="45"/>
      <c r="K918" s="130"/>
      <c r="L918" s="95"/>
      <c r="M918" s="95"/>
      <c r="N918" s="95"/>
      <c r="O918" s="103"/>
      <c r="P918" s="104"/>
      <c r="Q918" s="83"/>
      <c r="R918" s="83"/>
      <c r="S918" s="83"/>
      <c r="T918" s="83"/>
      <c r="U918" s="83"/>
      <c r="V918" s="103"/>
      <c r="W918" s="103"/>
      <c r="X918" s="103"/>
      <c r="Y918" s="102"/>
      <c r="Z918" s="102"/>
      <c r="AA918" s="90"/>
      <c r="AB918" s="100"/>
      <c r="AC918" s="90"/>
      <c r="AD918" s="100"/>
      <c r="AE918" s="100"/>
      <c r="AF918" s="91"/>
      <c r="AG918" s="91"/>
      <c r="AH918" s="101"/>
      <c r="AI918" s="45"/>
      <c r="AJ918" s="45"/>
      <c r="AK918" s="45"/>
      <c r="AL918" s="45"/>
      <c r="AM918" s="45"/>
      <c r="AN918" s="83"/>
      <c r="AO918" s="160"/>
      <c r="AP918" s="160"/>
      <c r="AQ918" s="94"/>
      <c r="AR918" s="45"/>
      <c r="AS918" s="102"/>
      <c r="AT918" s="102"/>
      <c r="AU918" s="95"/>
      <c r="AV918" s="95"/>
      <c r="AW918" s="159"/>
      <c r="AX918" s="159"/>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c r="BX918" s="156"/>
      <c r="BY918" s="156"/>
      <c r="BZ918" s="156"/>
      <c r="CA918" s="156"/>
      <c r="CB918" s="156"/>
      <c r="CC918" s="156"/>
      <c r="CD918" s="156"/>
      <c r="CE918" s="156"/>
    </row>
    <row r="919" spans="1:83" ht="25.5" customHeight="1" x14ac:dyDescent="0.25">
      <c r="A919" s="45"/>
      <c r="B919" s="45"/>
      <c r="C919" s="45"/>
      <c r="D919" s="47"/>
      <c r="E919" s="158"/>
      <c r="F919" s="45"/>
      <c r="G919" s="130"/>
      <c r="H919" s="130"/>
      <c r="I919" s="83"/>
      <c r="J919" s="45"/>
      <c r="K919" s="130"/>
      <c r="L919" s="95"/>
      <c r="M919" s="95"/>
      <c r="N919" s="95"/>
      <c r="O919" s="103"/>
      <c r="P919" s="104"/>
      <c r="Q919" s="83"/>
      <c r="R919" s="83"/>
      <c r="S919" s="83"/>
      <c r="T919" s="83"/>
      <c r="U919" s="83"/>
      <c r="V919" s="103"/>
      <c r="W919" s="103"/>
      <c r="X919" s="103"/>
      <c r="Y919" s="102"/>
      <c r="Z919" s="102"/>
      <c r="AA919" s="90"/>
      <c r="AB919" s="100"/>
      <c r="AC919" s="90"/>
      <c r="AD919" s="100"/>
      <c r="AE919" s="100"/>
      <c r="AF919" s="91"/>
      <c r="AG919" s="91"/>
      <c r="AH919" s="101"/>
      <c r="AI919" s="45"/>
      <c r="AJ919" s="45"/>
      <c r="AK919" s="45"/>
      <c r="AL919" s="45"/>
      <c r="AM919" s="45"/>
      <c r="AN919" s="83"/>
      <c r="AO919" s="160"/>
      <c r="AP919" s="160"/>
      <c r="AQ919" s="94"/>
      <c r="AR919" s="45"/>
      <c r="AS919" s="102"/>
      <c r="AT919" s="102"/>
      <c r="AU919" s="95"/>
      <c r="AV919" s="95"/>
      <c r="AW919" s="159"/>
      <c r="AX919" s="159"/>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c r="BX919" s="156"/>
      <c r="BY919" s="156"/>
      <c r="BZ919" s="156"/>
      <c r="CA919" s="156"/>
      <c r="CB919" s="156"/>
      <c r="CC919" s="156"/>
      <c r="CD919" s="156"/>
      <c r="CE919" s="156"/>
    </row>
    <row r="920" spans="1:83" ht="25.5" customHeight="1" x14ac:dyDescent="0.25">
      <c r="A920" s="45"/>
      <c r="B920" s="45"/>
      <c r="C920" s="45"/>
      <c r="D920" s="47"/>
      <c r="E920" s="158"/>
      <c r="F920" s="45"/>
      <c r="G920" s="130"/>
      <c r="H920" s="130"/>
      <c r="I920" s="83"/>
      <c r="J920" s="45"/>
      <c r="K920" s="130"/>
      <c r="L920" s="95"/>
      <c r="M920" s="95"/>
      <c r="N920" s="95"/>
      <c r="O920" s="103"/>
      <c r="P920" s="104"/>
      <c r="Q920" s="83"/>
      <c r="R920" s="83"/>
      <c r="S920" s="83"/>
      <c r="T920" s="83"/>
      <c r="U920" s="83"/>
      <c r="V920" s="103"/>
      <c r="W920" s="103"/>
      <c r="X920" s="103"/>
      <c r="Y920" s="102"/>
      <c r="Z920" s="102"/>
      <c r="AA920" s="90"/>
      <c r="AB920" s="100"/>
      <c r="AC920" s="90"/>
      <c r="AD920" s="100"/>
      <c r="AE920" s="100"/>
      <c r="AF920" s="91"/>
      <c r="AG920" s="91"/>
      <c r="AH920" s="101"/>
      <c r="AI920" s="45"/>
      <c r="AJ920" s="45"/>
      <c r="AK920" s="45"/>
      <c r="AL920" s="45"/>
      <c r="AM920" s="45"/>
      <c r="AN920" s="83"/>
      <c r="AO920" s="160"/>
      <c r="AP920" s="160"/>
      <c r="AQ920" s="94"/>
      <c r="AR920" s="45"/>
      <c r="AS920" s="102"/>
      <c r="AT920" s="102"/>
      <c r="AU920" s="95"/>
      <c r="AV920" s="95"/>
      <c r="AW920" s="159"/>
      <c r="AX920" s="159"/>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c r="BX920" s="156"/>
      <c r="BY920" s="156"/>
      <c r="BZ920" s="156"/>
      <c r="CA920" s="156"/>
      <c r="CB920" s="156"/>
      <c r="CC920" s="156"/>
      <c r="CD920" s="156"/>
      <c r="CE920" s="156"/>
    </row>
    <row r="921" spans="1:83" ht="25.5" customHeight="1" x14ac:dyDescent="0.25">
      <c r="A921" s="45"/>
      <c r="B921" s="45"/>
      <c r="C921" s="45"/>
      <c r="D921" s="47"/>
      <c r="E921" s="158"/>
      <c r="F921" s="45"/>
      <c r="G921" s="130"/>
      <c r="H921" s="130"/>
      <c r="I921" s="83"/>
      <c r="J921" s="45"/>
      <c r="K921" s="130"/>
      <c r="L921" s="95"/>
      <c r="M921" s="95"/>
      <c r="N921" s="95"/>
      <c r="O921" s="103"/>
      <c r="P921" s="104"/>
      <c r="Q921" s="83"/>
      <c r="R921" s="83"/>
      <c r="S921" s="83"/>
      <c r="T921" s="83"/>
      <c r="U921" s="83"/>
      <c r="V921" s="103"/>
      <c r="W921" s="103"/>
      <c r="X921" s="103"/>
      <c r="Y921" s="102"/>
      <c r="Z921" s="102"/>
      <c r="AA921" s="90"/>
      <c r="AB921" s="100"/>
      <c r="AC921" s="90"/>
      <c r="AD921" s="100"/>
      <c r="AE921" s="100"/>
      <c r="AF921" s="91"/>
      <c r="AG921" s="91"/>
      <c r="AH921" s="101"/>
      <c r="AI921" s="45"/>
      <c r="AJ921" s="45"/>
      <c r="AK921" s="45"/>
      <c r="AL921" s="45"/>
      <c r="AM921" s="45"/>
      <c r="AN921" s="83"/>
      <c r="AO921" s="160"/>
      <c r="AP921" s="160"/>
      <c r="AQ921" s="94"/>
      <c r="AR921" s="45"/>
      <c r="AS921" s="102"/>
      <c r="AT921" s="102"/>
      <c r="AU921" s="95"/>
      <c r="AV921" s="95"/>
      <c r="AW921" s="159"/>
      <c r="AX921" s="159"/>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c r="BZ921" s="156"/>
      <c r="CA921" s="156"/>
      <c r="CB921" s="156"/>
      <c r="CC921" s="156"/>
      <c r="CD921" s="156"/>
      <c r="CE921" s="156"/>
    </row>
    <row r="922" spans="1:83" ht="25.5" customHeight="1" x14ac:dyDescent="0.25">
      <c r="A922" s="45"/>
      <c r="B922" s="45"/>
      <c r="C922" s="45"/>
      <c r="D922" s="47"/>
      <c r="E922" s="158"/>
      <c r="F922" s="45"/>
      <c r="G922" s="130"/>
      <c r="H922" s="130"/>
      <c r="I922" s="83"/>
      <c r="J922" s="45"/>
      <c r="K922" s="130"/>
      <c r="L922" s="95"/>
      <c r="M922" s="95"/>
      <c r="N922" s="95"/>
      <c r="O922" s="103"/>
      <c r="P922" s="104"/>
      <c r="Q922" s="83"/>
      <c r="R922" s="83"/>
      <c r="S922" s="83"/>
      <c r="T922" s="83"/>
      <c r="U922" s="83"/>
      <c r="V922" s="103"/>
      <c r="W922" s="103"/>
      <c r="X922" s="103"/>
      <c r="Y922" s="102"/>
      <c r="Z922" s="102"/>
      <c r="AA922" s="90"/>
      <c r="AB922" s="100"/>
      <c r="AC922" s="90"/>
      <c r="AD922" s="100"/>
      <c r="AE922" s="100"/>
      <c r="AF922" s="91"/>
      <c r="AG922" s="91"/>
      <c r="AH922" s="101"/>
      <c r="AI922" s="45"/>
      <c r="AJ922" s="45"/>
      <c r="AK922" s="45"/>
      <c r="AL922" s="45"/>
      <c r="AM922" s="45"/>
      <c r="AN922" s="83"/>
      <c r="AO922" s="160"/>
      <c r="AP922" s="160"/>
      <c r="AQ922" s="94"/>
      <c r="AR922" s="45"/>
      <c r="AS922" s="102"/>
      <c r="AT922" s="102"/>
      <c r="AU922" s="95"/>
      <c r="AV922" s="95"/>
      <c r="AW922" s="159"/>
      <c r="AX922" s="159"/>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c r="BX922" s="156"/>
      <c r="BY922" s="156"/>
      <c r="BZ922" s="156"/>
      <c r="CA922" s="156"/>
      <c r="CB922" s="156"/>
      <c r="CC922" s="156"/>
      <c r="CD922" s="156"/>
      <c r="CE922" s="156"/>
    </row>
    <row r="923" spans="1:83" ht="25.5" customHeight="1" x14ac:dyDescent="0.25">
      <c r="A923" s="45"/>
      <c r="B923" s="45"/>
      <c r="C923" s="45"/>
      <c r="D923" s="47"/>
      <c r="E923" s="158"/>
      <c r="F923" s="45"/>
      <c r="G923" s="130"/>
      <c r="H923" s="130"/>
      <c r="I923" s="83"/>
      <c r="J923" s="45"/>
      <c r="K923" s="130"/>
      <c r="L923" s="95"/>
      <c r="M923" s="95"/>
      <c r="N923" s="95"/>
      <c r="O923" s="103"/>
      <c r="P923" s="104"/>
      <c r="Q923" s="83"/>
      <c r="R923" s="83"/>
      <c r="S923" s="83"/>
      <c r="T923" s="83"/>
      <c r="U923" s="83"/>
      <c r="V923" s="103"/>
      <c r="W923" s="103"/>
      <c r="X923" s="103"/>
      <c r="Y923" s="102"/>
      <c r="Z923" s="102"/>
      <c r="AA923" s="90"/>
      <c r="AB923" s="100"/>
      <c r="AC923" s="90"/>
      <c r="AD923" s="100"/>
      <c r="AE923" s="100"/>
      <c r="AF923" s="91"/>
      <c r="AG923" s="91"/>
      <c r="AH923" s="101"/>
      <c r="AI923" s="45"/>
      <c r="AJ923" s="45"/>
      <c r="AK923" s="45"/>
      <c r="AL923" s="45"/>
      <c r="AM923" s="45"/>
      <c r="AN923" s="83"/>
      <c r="AO923" s="160"/>
      <c r="AP923" s="160"/>
      <c r="AQ923" s="94"/>
      <c r="AR923" s="45"/>
      <c r="AS923" s="102"/>
      <c r="AT923" s="102"/>
      <c r="AU923" s="95"/>
      <c r="AV923" s="95"/>
      <c r="AW923" s="159"/>
      <c r="AX923" s="159"/>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c r="BX923" s="156"/>
      <c r="BY923" s="156"/>
      <c r="BZ923" s="156"/>
      <c r="CA923" s="156"/>
      <c r="CB923" s="156"/>
      <c r="CC923" s="156"/>
      <c r="CD923" s="156"/>
      <c r="CE923" s="156"/>
    </row>
    <row r="924" spans="1:83" ht="25.5" customHeight="1" x14ac:dyDescent="0.25">
      <c r="A924" s="45"/>
      <c r="B924" s="45"/>
      <c r="C924" s="45"/>
      <c r="D924" s="47"/>
      <c r="E924" s="158"/>
      <c r="F924" s="45"/>
      <c r="G924" s="130"/>
      <c r="H924" s="130"/>
      <c r="I924" s="83"/>
      <c r="J924" s="45"/>
      <c r="K924" s="130"/>
      <c r="L924" s="95"/>
      <c r="M924" s="95"/>
      <c r="N924" s="95"/>
      <c r="O924" s="103"/>
      <c r="P924" s="104"/>
      <c r="Q924" s="83"/>
      <c r="R924" s="83"/>
      <c r="S924" s="83"/>
      <c r="T924" s="83"/>
      <c r="U924" s="83"/>
      <c r="V924" s="103"/>
      <c r="W924" s="103"/>
      <c r="X924" s="103"/>
      <c r="Y924" s="102"/>
      <c r="Z924" s="102"/>
      <c r="AA924" s="90"/>
      <c r="AB924" s="100"/>
      <c r="AC924" s="90"/>
      <c r="AD924" s="100"/>
      <c r="AE924" s="100"/>
      <c r="AF924" s="91"/>
      <c r="AG924" s="91"/>
      <c r="AH924" s="101"/>
      <c r="AI924" s="45"/>
      <c r="AJ924" s="45"/>
      <c r="AK924" s="45"/>
      <c r="AL924" s="45"/>
      <c r="AM924" s="45"/>
      <c r="AN924" s="83"/>
      <c r="AO924" s="160"/>
      <c r="AP924" s="160"/>
      <c r="AQ924" s="94"/>
      <c r="AR924" s="45"/>
      <c r="AS924" s="102"/>
      <c r="AT924" s="102"/>
      <c r="AU924" s="95"/>
      <c r="AV924" s="95"/>
      <c r="AW924" s="159"/>
      <c r="AX924" s="159"/>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c r="BX924" s="156"/>
      <c r="BY924" s="156"/>
      <c r="BZ924" s="156"/>
      <c r="CA924" s="156"/>
      <c r="CB924" s="156"/>
      <c r="CC924" s="156"/>
      <c r="CD924" s="156"/>
      <c r="CE924" s="156"/>
    </row>
    <row r="925" spans="1:83" ht="25.5" customHeight="1" x14ac:dyDescent="0.25">
      <c r="A925" s="45"/>
      <c r="B925" s="45"/>
      <c r="C925" s="45"/>
      <c r="D925" s="47"/>
      <c r="E925" s="158"/>
      <c r="F925" s="45"/>
      <c r="G925" s="130"/>
      <c r="H925" s="130"/>
      <c r="I925" s="83"/>
      <c r="J925" s="45"/>
      <c r="K925" s="130"/>
      <c r="L925" s="95"/>
      <c r="M925" s="95"/>
      <c r="N925" s="95"/>
      <c r="O925" s="103"/>
      <c r="P925" s="104"/>
      <c r="Q925" s="83"/>
      <c r="R925" s="83"/>
      <c r="S925" s="83"/>
      <c r="T925" s="83"/>
      <c r="U925" s="83"/>
      <c r="V925" s="103"/>
      <c r="W925" s="103"/>
      <c r="X925" s="103"/>
      <c r="Y925" s="102"/>
      <c r="Z925" s="102"/>
      <c r="AA925" s="90"/>
      <c r="AB925" s="100"/>
      <c r="AC925" s="90"/>
      <c r="AD925" s="100"/>
      <c r="AE925" s="100"/>
      <c r="AF925" s="91"/>
      <c r="AG925" s="91"/>
      <c r="AH925" s="101"/>
      <c r="AI925" s="45"/>
      <c r="AJ925" s="45"/>
      <c r="AK925" s="45"/>
      <c r="AL925" s="45"/>
      <c r="AM925" s="45"/>
      <c r="AN925" s="83"/>
      <c r="AO925" s="160"/>
      <c r="AP925" s="160"/>
      <c r="AQ925" s="94"/>
      <c r="AR925" s="45"/>
      <c r="AS925" s="102"/>
      <c r="AT925" s="102"/>
      <c r="AU925" s="95"/>
      <c r="AV925" s="95"/>
      <c r="AW925" s="159"/>
      <c r="AX925" s="159"/>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c r="BX925" s="156"/>
      <c r="BY925" s="156"/>
      <c r="BZ925" s="156"/>
      <c r="CA925" s="156"/>
      <c r="CB925" s="156"/>
      <c r="CC925" s="156"/>
      <c r="CD925" s="156"/>
      <c r="CE925" s="156"/>
    </row>
    <row r="926" spans="1:83" ht="25.5" customHeight="1" x14ac:dyDescent="0.25">
      <c r="A926" s="45"/>
      <c r="B926" s="45"/>
      <c r="C926" s="45"/>
      <c r="D926" s="47"/>
      <c r="E926" s="158"/>
      <c r="F926" s="45"/>
      <c r="G926" s="130"/>
      <c r="H926" s="130"/>
      <c r="I926" s="83"/>
      <c r="J926" s="45"/>
      <c r="K926" s="130"/>
      <c r="L926" s="95"/>
      <c r="M926" s="95"/>
      <c r="N926" s="95"/>
      <c r="O926" s="103"/>
      <c r="P926" s="104"/>
      <c r="Q926" s="83"/>
      <c r="R926" s="83"/>
      <c r="S926" s="83"/>
      <c r="T926" s="83"/>
      <c r="U926" s="83"/>
      <c r="V926" s="103"/>
      <c r="W926" s="103"/>
      <c r="X926" s="103"/>
      <c r="Y926" s="102"/>
      <c r="Z926" s="102"/>
      <c r="AA926" s="90"/>
      <c r="AB926" s="100"/>
      <c r="AC926" s="90"/>
      <c r="AD926" s="100"/>
      <c r="AE926" s="100"/>
      <c r="AF926" s="91"/>
      <c r="AG926" s="91"/>
      <c r="AH926" s="101"/>
      <c r="AI926" s="45"/>
      <c r="AJ926" s="45"/>
      <c r="AK926" s="45"/>
      <c r="AL926" s="45"/>
      <c r="AM926" s="45"/>
      <c r="AN926" s="83"/>
      <c r="AO926" s="160"/>
      <c r="AP926" s="160"/>
      <c r="AQ926" s="94"/>
      <c r="AR926" s="45"/>
      <c r="AS926" s="102"/>
      <c r="AT926" s="102"/>
      <c r="AU926" s="95"/>
      <c r="AV926" s="95"/>
      <c r="AW926" s="159"/>
      <c r="AX926" s="159"/>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c r="BX926" s="156"/>
      <c r="BY926" s="156"/>
      <c r="BZ926" s="156"/>
      <c r="CA926" s="156"/>
      <c r="CB926" s="156"/>
      <c r="CC926" s="156"/>
      <c r="CD926" s="156"/>
      <c r="CE926" s="156"/>
    </row>
    <row r="927" spans="1:83" ht="25.5" customHeight="1" x14ac:dyDescent="0.25">
      <c r="A927" s="45"/>
      <c r="B927" s="45"/>
      <c r="C927" s="45"/>
      <c r="D927" s="47"/>
      <c r="E927" s="158"/>
      <c r="F927" s="45"/>
      <c r="G927" s="130"/>
      <c r="H927" s="130"/>
      <c r="I927" s="83"/>
      <c r="J927" s="45"/>
      <c r="K927" s="130"/>
      <c r="L927" s="95"/>
      <c r="M927" s="95"/>
      <c r="N927" s="95"/>
      <c r="O927" s="103"/>
      <c r="P927" s="104"/>
      <c r="Q927" s="83"/>
      <c r="R927" s="83"/>
      <c r="S927" s="83"/>
      <c r="T927" s="83"/>
      <c r="U927" s="83"/>
      <c r="V927" s="103"/>
      <c r="W927" s="103"/>
      <c r="X927" s="103"/>
      <c r="Y927" s="102"/>
      <c r="Z927" s="102"/>
      <c r="AA927" s="90"/>
      <c r="AB927" s="100"/>
      <c r="AC927" s="90"/>
      <c r="AD927" s="100"/>
      <c r="AE927" s="100"/>
      <c r="AF927" s="91"/>
      <c r="AG927" s="91"/>
      <c r="AH927" s="101"/>
      <c r="AI927" s="45"/>
      <c r="AJ927" s="45"/>
      <c r="AK927" s="45"/>
      <c r="AL927" s="45"/>
      <c r="AM927" s="45"/>
      <c r="AN927" s="83"/>
      <c r="AO927" s="160"/>
      <c r="AP927" s="160"/>
      <c r="AQ927" s="94"/>
      <c r="AR927" s="45"/>
      <c r="AS927" s="102"/>
      <c r="AT927" s="102"/>
      <c r="AU927" s="95"/>
      <c r="AV927" s="95"/>
      <c r="AW927" s="159"/>
      <c r="AX927" s="159"/>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c r="BX927" s="156"/>
      <c r="BY927" s="156"/>
      <c r="BZ927" s="156"/>
      <c r="CA927" s="156"/>
      <c r="CB927" s="156"/>
      <c r="CC927" s="156"/>
      <c r="CD927" s="156"/>
      <c r="CE927" s="156"/>
    </row>
    <row r="928" spans="1:83" ht="25.5" customHeight="1" x14ac:dyDescent="0.25">
      <c r="A928" s="45"/>
      <c r="B928" s="45"/>
      <c r="C928" s="45"/>
      <c r="D928" s="47"/>
      <c r="E928" s="158"/>
      <c r="F928" s="45"/>
      <c r="G928" s="130"/>
      <c r="H928" s="130"/>
      <c r="I928" s="83"/>
      <c r="J928" s="45"/>
      <c r="K928" s="130"/>
      <c r="L928" s="95"/>
      <c r="M928" s="95"/>
      <c r="N928" s="95"/>
      <c r="O928" s="103"/>
      <c r="P928" s="104"/>
      <c r="Q928" s="83"/>
      <c r="R928" s="83"/>
      <c r="S928" s="83"/>
      <c r="T928" s="83"/>
      <c r="U928" s="83"/>
      <c r="V928" s="103"/>
      <c r="W928" s="103"/>
      <c r="X928" s="103"/>
      <c r="Y928" s="102"/>
      <c r="Z928" s="102"/>
      <c r="AA928" s="90"/>
      <c r="AB928" s="100"/>
      <c r="AC928" s="90"/>
      <c r="AD928" s="100"/>
      <c r="AE928" s="100"/>
      <c r="AF928" s="91"/>
      <c r="AG928" s="91"/>
      <c r="AH928" s="101"/>
      <c r="AI928" s="45"/>
      <c r="AJ928" s="45"/>
      <c r="AK928" s="45"/>
      <c r="AL928" s="45"/>
      <c r="AM928" s="45"/>
      <c r="AN928" s="83"/>
      <c r="AO928" s="160"/>
      <c r="AP928" s="160"/>
      <c r="AQ928" s="94"/>
      <c r="AR928" s="45"/>
      <c r="AS928" s="102"/>
      <c r="AT928" s="102"/>
      <c r="AU928" s="95"/>
      <c r="AV928" s="95"/>
      <c r="AW928" s="159"/>
      <c r="AX928" s="159"/>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c r="BX928" s="156"/>
      <c r="BY928" s="156"/>
      <c r="BZ928" s="156"/>
      <c r="CA928" s="156"/>
      <c r="CB928" s="156"/>
      <c r="CC928" s="156"/>
      <c r="CD928" s="156"/>
      <c r="CE928" s="156"/>
    </row>
    <row r="929" spans="1:83" ht="25.5" customHeight="1" x14ac:dyDescent="0.25">
      <c r="A929" s="45"/>
      <c r="B929" s="45"/>
      <c r="C929" s="45"/>
      <c r="D929" s="47"/>
      <c r="E929" s="158"/>
      <c r="F929" s="45"/>
      <c r="G929" s="130"/>
      <c r="H929" s="130"/>
      <c r="I929" s="83"/>
      <c r="J929" s="45"/>
      <c r="K929" s="130"/>
      <c r="L929" s="95"/>
      <c r="M929" s="95"/>
      <c r="N929" s="95"/>
      <c r="O929" s="103"/>
      <c r="P929" s="104"/>
      <c r="Q929" s="83"/>
      <c r="R929" s="83"/>
      <c r="S929" s="83"/>
      <c r="T929" s="83"/>
      <c r="U929" s="83"/>
      <c r="V929" s="103"/>
      <c r="W929" s="103"/>
      <c r="X929" s="103"/>
      <c r="Y929" s="102"/>
      <c r="Z929" s="102"/>
      <c r="AA929" s="90"/>
      <c r="AB929" s="100"/>
      <c r="AC929" s="90"/>
      <c r="AD929" s="100"/>
      <c r="AE929" s="100"/>
      <c r="AF929" s="91"/>
      <c r="AG929" s="91"/>
      <c r="AH929" s="101"/>
      <c r="AI929" s="45"/>
      <c r="AJ929" s="45"/>
      <c r="AK929" s="45"/>
      <c r="AL929" s="45"/>
      <c r="AM929" s="45"/>
      <c r="AN929" s="83"/>
      <c r="AO929" s="160"/>
      <c r="AP929" s="160"/>
      <c r="AQ929" s="94"/>
      <c r="AR929" s="45"/>
      <c r="AS929" s="102"/>
      <c r="AT929" s="102"/>
      <c r="AU929" s="95"/>
      <c r="AV929" s="95"/>
      <c r="AW929" s="159"/>
      <c r="AX929" s="159"/>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c r="BX929" s="156"/>
      <c r="BY929" s="156"/>
      <c r="BZ929" s="156"/>
      <c r="CA929" s="156"/>
      <c r="CB929" s="156"/>
      <c r="CC929" s="156"/>
      <c r="CD929" s="156"/>
      <c r="CE929" s="156"/>
    </row>
    <row r="930" spans="1:83" ht="25.5" customHeight="1" x14ac:dyDescent="0.25">
      <c r="A930" s="45"/>
      <c r="B930" s="45"/>
      <c r="C930" s="45"/>
      <c r="D930" s="47"/>
      <c r="E930" s="158"/>
      <c r="F930" s="45"/>
      <c r="G930" s="130"/>
      <c r="H930" s="130"/>
      <c r="I930" s="83"/>
      <c r="J930" s="45"/>
      <c r="K930" s="130"/>
      <c r="L930" s="95"/>
      <c r="M930" s="95"/>
      <c r="N930" s="95"/>
      <c r="O930" s="103"/>
      <c r="P930" s="104"/>
      <c r="Q930" s="83"/>
      <c r="R930" s="83"/>
      <c r="S930" s="83"/>
      <c r="T930" s="83"/>
      <c r="U930" s="83"/>
      <c r="V930" s="103"/>
      <c r="W930" s="103"/>
      <c r="X930" s="103"/>
      <c r="Y930" s="102"/>
      <c r="Z930" s="102"/>
      <c r="AA930" s="90"/>
      <c r="AB930" s="100"/>
      <c r="AC930" s="90"/>
      <c r="AD930" s="100"/>
      <c r="AE930" s="100"/>
      <c r="AF930" s="91"/>
      <c r="AG930" s="91"/>
      <c r="AH930" s="101"/>
      <c r="AI930" s="45"/>
      <c r="AJ930" s="45"/>
      <c r="AK930" s="45"/>
      <c r="AL930" s="45"/>
      <c r="AM930" s="45"/>
      <c r="AN930" s="83"/>
      <c r="AO930" s="160"/>
      <c r="AP930" s="160"/>
      <c r="AQ930" s="94"/>
      <c r="AR930" s="45"/>
      <c r="AS930" s="102"/>
      <c r="AT930" s="102"/>
      <c r="AU930" s="95"/>
      <c r="AV930" s="95"/>
      <c r="AW930" s="159"/>
      <c r="AX930" s="159"/>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c r="BZ930" s="156"/>
      <c r="CA930" s="156"/>
      <c r="CB930" s="156"/>
      <c r="CC930" s="156"/>
      <c r="CD930" s="156"/>
      <c r="CE930" s="156"/>
    </row>
    <row r="931" spans="1:83" ht="25.5" customHeight="1" x14ac:dyDescent="0.25">
      <c r="A931" s="45"/>
      <c r="B931" s="45"/>
      <c r="C931" s="45"/>
      <c r="D931" s="47"/>
      <c r="E931" s="158"/>
      <c r="F931" s="45"/>
      <c r="G931" s="130"/>
      <c r="H931" s="130"/>
      <c r="I931" s="83"/>
      <c r="J931" s="45"/>
      <c r="K931" s="130"/>
      <c r="L931" s="95"/>
      <c r="M931" s="95"/>
      <c r="N931" s="95"/>
      <c r="O931" s="103"/>
      <c r="P931" s="104"/>
      <c r="Q931" s="83"/>
      <c r="R931" s="83"/>
      <c r="S931" s="83"/>
      <c r="T931" s="83"/>
      <c r="U931" s="83"/>
      <c r="V931" s="103"/>
      <c r="W931" s="103"/>
      <c r="X931" s="103"/>
      <c r="Y931" s="102"/>
      <c r="Z931" s="102"/>
      <c r="AA931" s="90"/>
      <c r="AB931" s="100"/>
      <c r="AC931" s="90"/>
      <c r="AD931" s="100"/>
      <c r="AE931" s="100"/>
      <c r="AF931" s="91"/>
      <c r="AG931" s="91"/>
      <c r="AH931" s="101"/>
      <c r="AI931" s="45"/>
      <c r="AJ931" s="45"/>
      <c r="AK931" s="45"/>
      <c r="AL931" s="45"/>
      <c r="AM931" s="45"/>
      <c r="AN931" s="83"/>
      <c r="AO931" s="160"/>
      <c r="AP931" s="160"/>
      <c r="AQ931" s="94"/>
      <c r="AR931" s="45"/>
      <c r="AS931" s="102"/>
      <c r="AT931" s="102"/>
      <c r="AU931" s="95"/>
      <c r="AV931" s="95"/>
      <c r="AW931" s="159"/>
      <c r="AX931" s="159"/>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c r="BZ931" s="156"/>
      <c r="CA931" s="156"/>
      <c r="CB931" s="156"/>
      <c r="CC931" s="156"/>
      <c r="CD931" s="156"/>
      <c r="CE931" s="156"/>
    </row>
    <row r="932" spans="1:83" ht="25.5" customHeight="1" x14ac:dyDescent="0.25">
      <c r="A932" s="45"/>
      <c r="B932" s="45"/>
      <c r="C932" s="45"/>
      <c r="D932" s="47"/>
      <c r="E932" s="158"/>
      <c r="F932" s="45"/>
      <c r="G932" s="130"/>
      <c r="H932" s="130"/>
      <c r="I932" s="83"/>
      <c r="J932" s="45"/>
      <c r="K932" s="130"/>
      <c r="L932" s="95"/>
      <c r="M932" s="95"/>
      <c r="N932" s="95"/>
      <c r="O932" s="103"/>
      <c r="P932" s="104"/>
      <c r="Q932" s="83"/>
      <c r="R932" s="83"/>
      <c r="S932" s="83"/>
      <c r="T932" s="83"/>
      <c r="U932" s="83"/>
      <c r="V932" s="103"/>
      <c r="W932" s="103"/>
      <c r="X932" s="103"/>
      <c r="Y932" s="102"/>
      <c r="Z932" s="102"/>
      <c r="AA932" s="90"/>
      <c r="AB932" s="100"/>
      <c r="AC932" s="90"/>
      <c r="AD932" s="100"/>
      <c r="AE932" s="100"/>
      <c r="AF932" s="91"/>
      <c r="AG932" s="91"/>
      <c r="AH932" s="101"/>
      <c r="AI932" s="45"/>
      <c r="AJ932" s="45"/>
      <c r="AK932" s="45"/>
      <c r="AL932" s="45"/>
      <c r="AM932" s="45"/>
      <c r="AN932" s="83"/>
      <c r="AO932" s="160"/>
      <c r="AP932" s="160"/>
      <c r="AQ932" s="94"/>
      <c r="AR932" s="45"/>
      <c r="AS932" s="102"/>
      <c r="AT932" s="102"/>
      <c r="AU932" s="95"/>
      <c r="AV932" s="95"/>
      <c r="AW932" s="159"/>
      <c r="AX932" s="159"/>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c r="BX932" s="156"/>
      <c r="BY932" s="156"/>
      <c r="BZ932" s="156"/>
      <c r="CA932" s="156"/>
      <c r="CB932" s="156"/>
      <c r="CC932" s="156"/>
      <c r="CD932" s="156"/>
      <c r="CE932" s="156"/>
    </row>
    <row r="933" spans="1:83" ht="25.5" customHeight="1" x14ac:dyDescent="0.25">
      <c r="A933" s="45"/>
      <c r="B933" s="45"/>
      <c r="C933" s="45"/>
      <c r="D933" s="47"/>
      <c r="E933" s="158"/>
      <c r="F933" s="45"/>
      <c r="G933" s="130"/>
      <c r="H933" s="130"/>
      <c r="I933" s="83"/>
      <c r="J933" s="45"/>
      <c r="K933" s="130"/>
      <c r="L933" s="95"/>
      <c r="M933" s="95"/>
      <c r="N933" s="95"/>
      <c r="O933" s="103"/>
      <c r="P933" s="104"/>
      <c r="Q933" s="83"/>
      <c r="R933" s="83"/>
      <c r="S933" s="83"/>
      <c r="T933" s="83"/>
      <c r="U933" s="83"/>
      <c r="V933" s="103"/>
      <c r="W933" s="103"/>
      <c r="X933" s="103"/>
      <c r="Y933" s="102"/>
      <c r="Z933" s="102"/>
      <c r="AA933" s="90"/>
      <c r="AB933" s="100"/>
      <c r="AC933" s="90"/>
      <c r="AD933" s="100"/>
      <c r="AE933" s="100"/>
      <c r="AF933" s="91"/>
      <c r="AG933" s="91"/>
      <c r="AH933" s="101"/>
      <c r="AI933" s="45"/>
      <c r="AJ933" s="45"/>
      <c r="AK933" s="45"/>
      <c r="AL933" s="45"/>
      <c r="AM933" s="45"/>
      <c r="AN933" s="83"/>
      <c r="AO933" s="160"/>
      <c r="AP933" s="160"/>
      <c r="AQ933" s="94"/>
      <c r="AR933" s="45"/>
      <c r="AS933" s="102"/>
      <c r="AT933" s="102"/>
      <c r="AU933" s="95"/>
      <c r="AV933" s="95"/>
      <c r="AW933" s="159"/>
      <c r="AX933" s="159"/>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c r="BX933" s="156"/>
      <c r="BY933" s="156"/>
      <c r="BZ933" s="156"/>
      <c r="CA933" s="156"/>
      <c r="CB933" s="156"/>
      <c r="CC933" s="156"/>
      <c r="CD933" s="156"/>
      <c r="CE933" s="156"/>
    </row>
    <row r="934" spans="1:83" ht="25.5" customHeight="1" x14ac:dyDescent="0.25">
      <c r="A934" s="45"/>
      <c r="B934" s="45"/>
      <c r="C934" s="45"/>
      <c r="D934" s="47"/>
      <c r="E934" s="158"/>
      <c r="F934" s="45"/>
      <c r="G934" s="130"/>
      <c r="H934" s="130"/>
      <c r="I934" s="83"/>
      <c r="J934" s="45"/>
      <c r="K934" s="130"/>
      <c r="L934" s="95"/>
      <c r="M934" s="95"/>
      <c r="N934" s="95"/>
      <c r="O934" s="103"/>
      <c r="P934" s="104"/>
      <c r="Q934" s="83"/>
      <c r="R934" s="83"/>
      <c r="S934" s="83"/>
      <c r="T934" s="83"/>
      <c r="U934" s="83"/>
      <c r="V934" s="103"/>
      <c r="W934" s="103"/>
      <c r="X934" s="103"/>
      <c r="Y934" s="102"/>
      <c r="Z934" s="102"/>
      <c r="AA934" s="90"/>
      <c r="AB934" s="100"/>
      <c r="AC934" s="90"/>
      <c r="AD934" s="100"/>
      <c r="AE934" s="100"/>
      <c r="AF934" s="91"/>
      <c r="AG934" s="91"/>
      <c r="AH934" s="101"/>
      <c r="AI934" s="45"/>
      <c r="AJ934" s="45"/>
      <c r="AK934" s="45"/>
      <c r="AL934" s="45"/>
      <c r="AM934" s="45"/>
      <c r="AN934" s="83"/>
      <c r="AO934" s="160"/>
      <c r="AP934" s="160"/>
      <c r="AQ934" s="94"/>
      <c r="AR934" s="45"/>
      <c r="AS934" s="102"/>
      <c r="AT934" s="102"/>
      <c r="AU934" s="95"/>
      <c r="AV934" s="95"/>
      <c r="AW934" s="159"/>
      <c r="AX934" s="159"/>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c r="BX934" s="156"/>
      <c r="BY934" s="156"/>
      <c r="BZ934" s="156"/>
      <c r="CA934" s="156"/>
      <c r="CB934" s="156"/>
      <c r="CC934" s="156"/>
      <c r="CD934" s="156"/>
      <c r="CE934" s="156"/>
    </row>
    <row r="935" spans="1:83" ht="25.5" customHeight="1" x14ac:dyDescent="0.25">
      <c r="A935" s="45"/>
      <c r="B935" s="45"/>
      <c r="C935" s="45"/>
      <c r="D935" s="47"/>
      <c r="E935" s="158"/>
      <c r="F935" s="45"/>
      <c r="G935" s="130"/>
      <c r="H935" s="130"/>
      <c r="I935" s="83"/>
      <c r="J935" s="45"/>
      <c r="K935" s="130"/>
      <c r="L935" s="95"/>
      <c r="M935" s="95"/>
      <c r="N935" s="95"/>
      <c r="O935" s="103"/>
      <c r="P935" s="104"/>
      <c r="Q935" s="83"/>
      <c r="R935" s="83"/>
      <c r="S935" s="83"/>
      <c r="T935" s="83"/>
      <c r="U935" s="83"/>
      <c r="V935" s="103"/>
      <c r="W935" s="103"/>
      <c r="X935" s="103"/>
      <c r="Y935" s="102"/>
      <c r="Z935" s="102"/>
      <c r="AA935" s="90"/>
      <c r="AB935" s="100"/>
      <c r="AC935" s="90"/>
      <c r="AD935" s="100"/>
      <c r="AE935" s="100"/>
      <c r="AF935" s="91"/>
      <c r="AG935" s="91"/>
      <c r="AH935" s="101"/>
      <c r="AI935" s="45"/>
      <c r="AJ935" s="45"/>
      <c r="AK935" s="45"/>
      <c r="AL935" s="45"/>
      <c r="AM935" s="45"/>
      <c r="AN935" s="83"/>
      <c r="AO935" s="160"/>
      <c r="AP935" s="160"/>
      <c r="AQ935" s="94"/>
      <c r="AR935" s="45"/>
      <c r="AS935" s="102"/>
      <c r="AT935" s="102"/>
      <c r="AU935" s="95"/>
      <c r="AV935" s="95"/>
      <c r="AW935" s="159"/>
      <c r="AX935" s="159"/>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c r="BX935" s="156"/>
      <c r="BY935" s="156"/>
      <c r="BZ935" s="156"/>
      <c r="CA935" s="156"/>
      <c r="CB935" s="156"/>
      <c r="CC935" s="156"/>
      <c r="CD935" s="156"/>
      <c r="CE935" s="156"/>
    </row>
    <row r="936" spans="1:83" ht="25.5" customHeight="1" x14ac:dyDescent="0.25">
      <c r="A936" s="45"/>
      <c r="B936" s="45"/>
      <c r="C936" s="45"/>
      <c r="D936" s="47"/>
      <c r="E936" s="158"/>
      <c r="F936" s="45"/>
      <c r="G936" s="130"/>
      <c r="H936" s="130"/>
      <c r="I936" s="83"/>
      <c r="J936" s="45"/>
      <c r="K936" s="130"/>
      <c r="L936" s="95"/>
      <c r="M936" s="95"/>
      <c r="N936" s="95"/>
      <c r="O936" s="103"/>
      <c r="P936" s="104"/>
      <c r="Q936" s="83"/>
      <c r="R936" s="83"/>
      <c r="S936" s="83"/>
      <c r="T936" s="83"/>
      <c r="U936" s="83"/>
      <c r="V936" s="103"/>
      <c r="W936" s="103"/>
      <c r="X936" s="103"/>
      <c r="Y936" s="102"/>
      <c r="Z936" s="102"/>
      <c r="AA936" s="90"/>
      <c r="AB936" s="100"/>
      <c r="AC936" s="90"/>
      <c r="AD936" s="100"/>
      <c r="AE936" s="100"/>
      <c r="AF936" s="91"/>
      <c r="AG936" s="91"/>
      <c r="AH936" s="101"/>
      <c r="AI936" s="45"/>
      <c r="AJ936" s="45"/>
      <c r="AK936" s="45"/>
      <c r="AL936" s="45"/>
      <c r="AM936" s="45"/>
      <c r="AN936" s="83"/>
      <c r="AO936" s="160"/>
      <c r="AP936" s="160"/>
      <c r="AQ936" s="94"/>
      <c r="AR936" s="45"/>
      <c r="AS936" s="102"/>
      <c r="AT936" s="102"/>
      <c r="AU936" s="95"/>
      <c r="AV936" s="95"/>
      <c r="AW936" s="159"/>
      <c r="AX936" s="159"/>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c r="BX936" s="156"/>
      <c r="BY936" s="156"/>
      <c r="BZ936" s="156"/>
      <c r="CA936" s="156"/>
      <c r="CB936" s="156"/>
      <c r="CC936" s="156"/>
      <c r="CD936" s="156"/>
      <c r="CE936" s="156"/>
    </row>
    <row r="937" spans="1:83" ht="25.5" customHeight="1" x14ac:dyDescent="0.25">
      <c r="A937" s="45"/>
      <c r="B937" s="45"/>
      <c r="C937" s="45"/>
      <c r="D937" s="47"/>
      <c r="E937" s="158"/>
      <c r="F937" s="45"/>
      <c r="G937" s="130"/>
      <c r="H937" s="130"/>
      <c r="I937" s="83"/>
      <c r="J937" s="45"/>
      <c r="K937" s="130"/>
      <c r="L937" s="95"/>
      <c r="M937" s="95"/>
      <c r="N937" s="95"/>
      <c r="O937" s="103"/>
      <c r="P937" s="104"/>
      <c r="Q937" s="83"/>
      <c r="R937" s="83"/>
      <c r="S937" s="83"/>
      <c r="T937" s="83"/>
      <c r="U937" s="83"/>
      <c r="V937" s="103"/>
      <c r="W937" s="103"/>
      <c r="X937" s="103"/>
      <c r="Y937" s="102"/>
      <c r="Z937" s="102"/>
      <c r="AA937" s="90"/>
      <c r="AB937" s="100"/>
      <c r="AC937" s="90"/>
      <c r="AD937" s="100"/>
      <c r="AE937" s="100"/>
      <c r="AF937" s="91"/>
      <c r="AG937" s="91"/>
      <c r="AH937" s="101"/>
      <c r="AI937" s="45"/>
      <c r="AJ937" s="45"/>
      <c r="AK937" s="45"/>
      <c r="AL937" s="45"/>
      <c r="AM937" s="45"/>
      <c r="AN937" s="83"/>
      <c r="AO937" s="160"/>
      <c r="AP937" s="160"/>
      <c r="AQ937" s="94"/>
      <c r="AR937" s="45"/>
      <c r="AS937" s="102"/>
      <c r="AT937" s="102"/>
      <c r="AU937" s="95"/>
      <c r="AV937" s="95"/>
      <c r="AW937" s="159"/>
      <c r="AX937" s="159"/>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c r="BX937" s="156"/>
      <c r="BY937" s="156"/>
      <c r="BZ937" s="156"/>
      <c r="CA937" s="156"/>
      <c r="CB937" s="156"/>
      <c r="CC937" s="156"/>
      <c r="CD937" s="156"/>
      <c r="CE937" s="156"/>
    </row>
    <row r="938" spans="1:83" ht="25.5" customHeight="1" x14ac:dyDescent="0.25">
      <c r="A938" s="45"/>
      <c r="B938" s="45"/>
      <c r="C938" s="45"/>
      <c r="D938" s="47"/>
      <c r="E938" s="158"/>
      <c r="F938" s="45"/>
      <c r="G938" s="130"/>
      <c r="H938" s="130"/>
      <c r="I938" s="83"/>
      <c r="J938" s="45"/>
      <c r="K938" s="130"/>
      <c r="L938" s="95"/>
      <c r="M938" s="95"/>
      <c r="N938" s="95"/>
      <c r="O938" s="103"/>
      <c r="P938" s="104"/>
      <c r="Q938" s="83"/>
      <c r="R938" s="83"/>
      <c r="S938" s="83"/>
      <c r="T938" s="83"/>
      <c r="U938" s="83"/>
      <c r="V938" s="103"/>
      <c r="W938" s="103"/>
      <c r="X938" s="103"/>
      <c r="Y938" s="102"/>
      <c r="Z938" s="102"/>
      <c r="AA938" s="90"/>
      <c r="AB938" s="100"/>
      <c r="AC938" s="90"/>
      <c r="AD938" s="100"/>
      <c r="AE938" s="100"/>
      <c r="AF938" s="91"/>
      <c r="AG938" s="91"/>
      <c r="AH938" s="101"/>
      <c r="AI938" s="45"/>
      <c r="AJ938" s="45"/>
      <c r="AK938" s="45"/>
      <c r="AL938" s="45"/>
      <c r="AM938" s="45"/>
      <c r="AN938" s="83"/>
      <c r="AO938" s="160"/>
      <c r="AP938" s="160"/>
      <c r="AQ938" s="94"/>
      <c r="AR938" s="45"/>
      <c r="AS938" s="102"/>
      <c r="AT938" s="102"/>
      <c r="AU938" s="95"/>
      <c r="AV938" s="95"/>
      <c r="AW938" s="159"/>
      <c r="AX938" s="159"/>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c r="BX938" s="156"/>
      <c r="BY938" s="156"/>
      <c r="BZ938" s="156"/>
      <c r="CA938" s="156"/>
      <c r="CB938" s="156"/>
      <c r="CC938" s="156"/>
      <c r="CD938" s="156"/>
      <c r="CE938" s="156"/>
    </row>
    <row r="939" spans="1:83" ht="25.5" customHeight="1" x14ac:dyDescent="0.25">
      <c r="A939" s="45"/>
      <c r="B939" s="45"/>
      <c r="C939" s="45"/>
      <c r="D939" s="47"/>
      <c r="E939" s="158"/>
      <c r="F939" s="45"/>
      <c r="G939" s="130"/>
      <c r="H939" s="130"/>
      <c r="I939" s="83"/>
      <c r="J939" s="45"/>
      <c r="K939" s="130"/>
      <c r="L939" s="95"/>
      <c r="M939" s="95"/>
      <c r="N939" s="95"/>
      <c r="O939" s="103"/>
      <c r="P939" s="104"/>
      <c r="Q939" s="83"/>
      <c r="R939" s="83"/>
      <c r="S939" s="83"/>
      <c r="T939" s="83"/>
      <c r="U939" s="83"/>
      <c r="V939" s="103"/>
      <c r="W939" s="103"/>
      <c r="X939" s="103"/>
      <c r="Y939" s="102"/>
      <c r="Z939" s="102"/>
      <c r="AA939" s="90"/>
      <c r="AB939" s="100"/>
      <c r="AC939" s="90"/>
      <c r="AD939" s="100"/>
      <c r="AE939" s="100"/>
      <c r="AF939" s="91"/>
      <c r="AG939" s="91"/>
      <c r="AH939" s="101"/>
      <c r="AI939" s="45"/>
      <c r="AJ939" s="45"/>
      <c r="AK939" s="45"/>
      <c r="AL939" s="45"/>
      <c r="AM939" s="45"/>
      <c r="AN939" s="83"/>
      <c r="AO939" s="160"/>
      <c r="AP939" s="160"/>
      <c r="AQ939" s="94"/>
      <c r="AR939" s="45"/>
      <c r="AS939" s="102"/>
      <c r="AT939" s="102"/>
      <c r="AU939" s="95"/>
      <c r="AV939" s="95"/>
      <c r="AW939" s="159"/>
      <c r="AX939" s="159"/>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c r="BX939" s="156"/>
      <c r="BY939" s="156"/>
      <c r="BZ939" s="156"/>
      <c r="CA939" s="156"/>
      <c r="CB939" s="156"/>
      <c r="CC939" s="156"/>
      <c r="CD939" s="156"/>
      <c r="CE939" s="156"/>
    </row>
    <row r="940" spans="1:83" ht="25.5" customHeight="1" x14ac:dyDescent="0.25">
      <c r="A940" s="45"/>
      <c r="B940" s="45"/>
      <c r="C940" s="45"/>
      <c r="D940" s="47"/>
      <c r="E940" s="158"/>
      <c r="F940" s="45"/>
      <c r="G940" s="130"/>
      <c r="H940" s="130"/>
      <c r="I940" s="83"/>
      <c r="J940" s="45"/>
      <c r="K940" s="130"/>
      <c r="L940" s="95"/>
      <c r="M940" s="95"/>
      <c r="N940" s="95"/>
      <c r="O940" s="103"/>
      <c r="P940" s="104"/>
      <c r="Q940" s="83"/>
      <c r="R940" s="83"/>
      <c r="S940" s="83"/>
      <c r="T940" s="83"/>
      <c r="U940" s="83"/>
      <c r="V940" s="103"/>
      <c r="W940" s="103"/>
      <c r="X940" s="103"/>
      <c r="Y940" s="102"/>
      <c r="Z940" s="102"/>
      <c r="AA940" s="90"/>
      <c r="AB940" s="100"/>
      <c r="AC940" s="90"/>
      <c r="AD940" s="100"/>
      <c r="AE940" s="100"/>
      <c r="AF940" s="91"/>
      <c r="AG940" s="91"/>
      <c r="AH940" s="101"/>
      <c r="AI940" s="45"/>
      <c r="AJ940" s="45"/>
      <c r="AK940" s="45"/>
      <c r="AL940" s="45"/>
      <c r="AM940" s="45"/>
      <c r="AN940" s="83"/>
      <c r="AO940" s="160"/>
      <c r="AP940" s="160"/>
      <c r="AQ940" s="94"/>
      <c r="AR940" s="45"/>
      <c r="AS940" s="102"/>
      <c r="AT940" s="102"/>
      <c r="AU940" s="95"/>
      <c r="AV940" s="95"/>
      <c r="AW940" s="159"/>
      <c r="AX940" s="159"/>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c r="BX940" s="156"/>
      <c r="BY940" s="156"/>
      <c r="BZ940" s="156"/>
      <c r="CA940" s="156"/>
      <c r="CB940" s="156"/>
      <c r="CC940" s="156"/>
      <c r="CD940" s="156"/>
      <c r="CE940" s="156"/>
    </row>
    <row r="941" spans="1:83" ht="25.5" customHeight="1" x14ac:dyDescent="0.25">
      <c r="A941" s="45"/>
      <c r="B941" s="45"/>
      <c r="C941" s="45"/>
      <c r="D941" s="47"/>
      <c r="E941" s="158"/>
      <c r="F941" s="45"/>
      <c r="G941" s="130"/>
      <c r="H941" s="130"/>
      <c r="I941" s="83"/>
      <c r="J941" s="45"/>
      <c r="K941" s="130"/>
      <c r="L941" s="95"/>
      <c r="M941" s="95"/>
      <c r="N941" s="95"/>
      <c r="O941" s="103"/>
      <c r="P941" s="104"/>
      <c r="Q941" s="83"/>
      <c r="R941" s="83"/>
      <c r="S941" s="83"/>
      <c r="T941" s="83"/>
      <c r="U941" s="83"/>
      <c r="V941" s="103"/>
      <c r="W941" s="103"/>
      <c r="X941" s="103"/>
      <c r="Y941" s="102"/>
      <c r="Z941" s="102"/>
      <c r="AA941" s="90"/>
      <c r="AB941" s="100"/>
      <c r="AC941" s="90"/>
      <c r="AD941" s="100"/>
      <c r="AE941" s="100"/>
      <c r="AF941" s="91"/>
      <c r="AG941" s="91"/>
      <c r="AH941" s="101"/>
      <c r="AI941" s="45"/>
      <c r="AJ941" s="45"/>
      <c r="AK941" s="45"/>
      <c r="AL941" s="45"/>
      <c r="AM941" s="45"/>
      <c r="AN941" s="83"/>
      <c r="AO941" s="160"/>
      <c r="AP941" s="160"/>
      <c r="AQ941" s="94"/>
      <c r="AR941" s="45"/>
      <c r="AS941" s="102"/>
      <c r="AT941" s="102"/>
      <c r="AU941" s="95"/>
      <c r="AV941" s="95"/>
      <c r="AW941" s="159"/>
      <c r="AX941" s="159"/>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c r="BX941" s="156"/>
      <c r="BY941" s="156"/>
      <c r="BZ941" s="156"/>
      <c r="CA941" s="156"/>
      <c r="CB941" s="156"/>
      <c r="CC941" s="156"/>
      <c r="CD941" s="156"/>
      <c r="CE941" s="156"/>
    </row>
    <row r="942" spans="1:83" ht="25.5" customHeight="1" x14ac:dyDescent="0.25">
      <c r="A942" s="45"/>
      <c r="B942" s="45"/>
      <c r="C942" s="45"/>
      <c r="D942" s="47"/>
      <c r="E942" s="158"/>
      <c r="F942" s="45"/>
      <c r="G942" s="130"/>
      <c r="H942" s="130"/>
      <c r="I942" s="83"/>
      <c r="J942" s="45"/>
      <c r="K942" s="130"/>
      <c r="L942" s="95"/>
      <c r="M942" s="95"/>
      <c r="N942" s="95"/>
      <c r="O942" s="103"/>
      <c r="P942" s="104"/>
      <c r="Q942" s="83"/>
      <c r="R942" s="83"/>
      <c r="S942" s="83"/>
      <c r="T942" s="83"/>
      <c r="U942" s="83"/>
      <c r="V942" s="103"/>
      <c r="W942" s="103"/>
      <c r="X942" s="103"/>
      <c r="Y942" s="102"/>
      <c r="Z942" s="102"/>
      <c r="AA942" s="90"/>
      <c r="AB942" s="100"/>
      <c r="AC942" s="90"/>
      <c r="AD942" s="100"/>
      <c r="AE942" s="100"/>
      <c r="AF942" s="91"/>
      <c r="AG942" s="91"/>
      <c r="AH942" s="101"/>
      <c r="AI942" s="45"/>
      <c r="AJ942" s="45"/>
      <c r="AK942" s="45"/>
      <c r="AL942" s="45"/>
      <c r="AM942" s="45"/>
      <c r="AN942" s="83"/>
      <c r="AO942" s="160"/>
      <c r="AP942" s="160"/>
      <c r="AQ942" s="94"/>
      <c r="AR942" s="45"/>
      <c r="AS942" s="102"/>
      <c r="AT942" s="102"/>
      <c r="AU942" s="95"/>
      <c r="AV942" s="95"/>
      <c r="AW942" s="159"/>
      <c r="AX942" s="159"/>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c r="BX942" s="156"/>
      <c r="BY942" s="156"/>
      <c r="BZ942" s="156"/>
      <c r="CA942" s="156"/>
      <c r="CB942" s="156"/>
      <c r="CC942" s="156"/>
      <c r="CD942" s="156"/>
      <c r="CE942" s="156"/>
    </row>
    <row r="943" spans="1:83" ht="25.5" customHeight="1" x14ac:dyDescent="0.25">
      <c r="A943" s="45"/>
      <c r="B943" s="45"/>
      <c r="C943" s="45"/>
      <c r="D943" s="47"/>
      <c r="E943" s="158"/>
      <c r="F943" s="45"/>
      <c r="G943" s="130"/>
      <c r="H943" s="130"/>
      <c r="I943" s="83"/>
      <c r="J943" s="45"/>
      <c r="K943" s="130"/>
      <c r="L943" s="95"/>
      <c r="M943" s="95"/>
      <c r="N943" s="95"/>
      <c r="O943" s="103"/>
      <c r="P943" s="104"/>
      <c r="Q943" s="83"/>
      <c r="R943" s="83"/>
      <c r="S943" s="83"/>
      <c r="T943" s="83"/>
      <c r="U943" s="83"/>
      <c r="V943" s="103"/>
      <c r="W943" s="103"/>
      <c r="X943" s="103"/>
      <c r="Y943" s="102"/>
      <c r="Z943" s="102"/>
      <c r="AA943" s="90"/>
      <c r="AB943" s="100"/>
      <c r="AC943" s="90"/>
      <c r="AD943" s="100"/>
      <c r="AE943" s="100"/>
      <c r="AF943" s="91"/>
      <c r="AG943" s="91"/>
      <c r="AH943" s="101"/>
      <c r="AI943" s="45"/>
      <c r="AJ943" s="45"/>
      <c r="AK943" s="45"/>
      <c r="AL943" s="45"/>
      <c r="AM943" s="45"/>
      <c r="AN943" s="83"/>
      <c r="AO943" s="160"/>
      <c r="AP943" s="160"/>
      <c r="AQ943" s="94"/>
      <c r="AR943" s="45"/>
      <c r="AS943" s="102"/>
      <c r="AT943" s="102"/>
      <c r="AU943" s="95"/>
      <c r="AV943" s="95"/>
      <c r="AW943" s="159"/>
      <c r="AX943" s="159"/>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c r="BX943" s="156"/>
      <c r="BY943" s="156"/>
      <c r="BZ943" s="156"/>
      <c r="CA943" s="156"/>
      <c r="CB943" s="156"/>
      <c r="CC943" s="156"/>
      <c r="CD943" s="156"/>
      <c r="CE943" s="156"/>
    </row>
    <row r="944" spans="1:83" ht="25.5" customHeight="1" x14ac:dyDescent="0.25">
      <c r="A944" s="45"/>
      <c r="B944" s="45"/>
      <c r="C944" s="45"/>
      <c r="D944" s="47"/>
      <c r="E944" s="158"/>
      <c r="F944" s="45"/>
      <c r="G944" s="130"/>
      <c r="H944" s="130"/>
      <c r="I944" s="83"/>
      <c r="J944" s="45"/>
      <c r="K944" s="130"/>
      <c r="L944" s="95"/>
      <c r="M944" s="95"/>
      <c r="N944" s="95"/>
      <c r="O944" s="103"/>
      <c r="P944" s="104"/>
      <c r="Q944" s="83"/>
      <c r="R944" s="83"/>
      <c r="S944" s="83"/>
      <c r="T944" s="83"/>
      <c r="U944" s="83"/>
      <c r="V944" s="103"/>
      <c r="W944" s="103"/>
      <c r="X944" s="103"/>
      <c r="Y944" s="102"/>
      <c r="Z944" s="102"/>
      <c r="AA944" s="90"/>
      <c r="AB944" s="100"/>
      <c r="AC944" s="90"/>
      <c r="AD944" s="100"/>
      <c r="AE944" s="100"/>
      <c r="AF944" s="91"/>
      <c r="AG944" s="91"/>
      <c r="AH944" s="101"/>
      <c r="AI944" s="45"/>
      <c r="AJ944" s="45"/>
      <c r="AK944" s="45"/>
      <c r="AL944" s="45"/>
      <c r="AM944" s="45"/>
      <c r="AN944" s="83"/>
      <c r="AO944" s="160"/>
      <c r="AP944" s="160"/>
      <c r="AQ944" s="94"/>
      <c r="AR944" s="45"/>
      <c r="AS944" s="102"/>
      <c r="AT944" s="102"/>
      <c r="AU944" s="95"/>
      <c r="AV944" s="95"/>
      <c r="AW944" s="159"/>
      <c r="AX944" s="159"/>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c r="BX944" s="156"/>
      <c r="BY944" s="156"/>
      <c r="BZ944" s="156"/>
      <c r="CA944" s="156"/>
      <c r="CB944" s="156"/>
      <c r="CC944" s="156"/>
      <c r="CD944" s="156"/>
      <c r="CE944" s="156"/>
    </row>
    <row r="945" spans="1:83" ht="25.5" customHeight="1" x14ac:dyDescent="0.25">
      <c r="A945" s="45"/>
      <c r="B945" s="45"/>
      <c r="C945" s="45"/>
      <c r="D945" s="47"/>
      <c r="E945" s="158"/>
      <c r="F945" s="45"/>
      <c r="G945" s="130"/>
      <c r="H945" s="130"/>
      <c r="I945" s="83"/>
      <c r="J945" s="45"/>
      <c r="K945" s="130"/>
      <c r="L945" s="95"/>
      <c r="M945" s="95"/>
      <c r="N945" s="95"/>
      <c r="O945" s="103"/>
      <c r="P945" s="104"/>
      <c r="Q945" s="83"/>
      <c r="R945" s="83"/>
      <c r="S945" s="83"/>
      <c r="T945" s="83"/>
      <c r="U945" s="83"/>
      <c r="V945" s="103"/>
      <c r="W945" s="103"/>
      <c r="X945" s="103"/>
      <c r="Y945" s="102"/>
      <c r="Z945" s="102"/>
      <c r="AA945" s="90"/>
      <c r="AB945" s="100"/>
      <c r="AC945" s="90"/>
      <c r="AD945" s="100"/>
      <c r="AE945" s="100"/>
      <c r="AF945" s="91"/>
      <c r="AG945" s="91"/>
      <c r="AH945" s="101"/>
      <c r="AI945" s="45"/>
      <c r="AJ945" s="45"/>
      <c r="AK945" s="45"/>
      <c r="AL945" s="45"/>
      <c r="AM945" s="45"/>
      <c r="AN945" s="83"/>
      <c r="AO945" s="160"/>
      <c r="AP945" s="160"/>
      <c r="AQ945" s="94"/>
      <c r="AR945" s="45"/>
      <c r="AS945" s="102"/>
      <c r="AT945" s="102"/>
      <c r="AU945" s="95"/>
      <c r="AV945" s="95"/>
      <c r="AW945" s="159"/>
      <c r="AX945" s="159"/>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c r="BX945" s="156"/>
      <c r="BY945" s="156"/>
      <c r="BZ945" s="156"/>
      <c r="CA945" s="156"/>
      <c r="CB945" s="156"/>
      <c r="CC945" s="156"/>
      <c r="CD945" s="156"/>
      <c r="CE945" s="156"/>
    </row>
    <row r="946" spans="1:83" ht="25.5" customHeight="1" x14ac:dyDescent="0.25">
      <c r="A946" s="45"/>
      <c r="B946" s="45"/>
      <c r="C946" s="45"/>
      <c r="D946" s="47"/>
      <c r="E946" s="158"/>
      <c r="F946" s="45"/>
      <c r="G946" s="130"/>
      <c r="H946" s="130"/>
      <c r="I946" s="83"/>
      <c r="J946" s="45"/>
      <c r="K946" s="130"/>
      <c r="L946" s="95"/>
      <c r="M946" s="95"/>
      <c r="N946" s="95"/>
      <c r="O946" s="103"/>
      <c r="P946" s="104"/>
      <c r="Q946" s="83"/>
      <c r="R946" s="83"/>
      <c r="S946" s="83"/>
      <c r="T946" s="83"/>
      <c r="U946" s="83"/>
      <c r="V946" s="103"/>
      <c r="W946" s="103"/>
      <c r="X946" s="103"/>
      <c r="Y946" s="102"/>
      <c r="Z946" s="102"/>
      <c r="AA946" s="90"/>
      <c r="AB946" s="100"/>
      <c r="AC946" s="90"/>
      <c r="AD946" s="100"/>
      <c r="AE946" s="100"/>
      <c r="AF946" s="91"/>
      <c r="AG946" s="91"/>
      <c r="AH946" s="101"/>
      <c r="AI946" s="45"/>
      <c r="AJ946" s="45"/>
      <c r="AK946" s="45"/>
      <c r="AL946" s="45"/>
      <c r="AM946" s="45"/>
      <c r="AN946" s="83"/>
      <c r="AO946" s="160"/>
      <c r="AP946" s="160"/>
      <c r="AQ946" s="94"/>
      <c r="AR946" s="45"/>
      <c r="AS946" s="102"/>
      <c r="AT946" s="102"/>
      <c r="AU946" s="95"/>
      <c r="AV946" s="95"/>
      <c r="AW946" s="159"/>
      <c r="AX946" s="159"/>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c r="BX946" s="156"/>
      <c r="BY946" s="156"/>
      <c r="BZ946" s="156"/>
      <c r="CA946" s="156"/>
      <c r="CB946" s="156"/>
      <c r="CC946" s="156"/>
      <c r="CD946" s="156"/>
      <c r="CE946" s="156"/>
    </row>
    <row r="947" spans="1:83" ht="25.5" customHeight="1" x14ac:dyDescent="0.25">
      <c r="A947" s="45"/>
      <c r="B947" s="45"/>
      <c r="C947" s="45"/>
      <c r="D947" s="47"/>
      <c r="E947" s="158"/>
      <c r="F947" s="45"/>
      <c r="G947" s="130"/>
      <c r="H947" s="130"/>
      <c r="I947" s="83"/>
      <c r="J947" s="45"/>
      <c r="K947" s="130"/>
      <c r="L947" s="95"/>
      <c r="M947" s="95"/>
      <c r="N947" s="95"/>
      <c r="O947" s="103"/>
      <c r="P947" s="104"/>
      <c r="Q947" s="83"/>
      <c r="R947" s="83"/>
      <c r="S947" s="83"/>
      <c r="T947" s="83"/>
      <c r="U947" s="83"/>
      <c r="V947" s="103"/>
      <c r="W947" s="103"/>
      <c r="X947" s="103"/>
      <c r="Y947" s="102"/>
      <c r="Z947" s="102"/>
      <c r="AA947" s="90"/>
      <c r="AB947" s="100"/>
      <c r="AC947" s="90"/>
      <c r="AD947" s="100"/>
      <c r="AE947" s="100"/>
      <c r="AF947" s="91"/>
      <c r="AG947" s="91"/>
      <c r="AH947" s="101"/>
      <c r="AI947" s="45"/>
      <c r="AJ947" s="45"/>
      <c r="AK947" s="45"/>
      <c r="AL947" s="45"/>
      <c r="AM947" s="45"/>
      <c r="AN947" s="83"/>
      <c r="AO947" s="160"/>
      <c r="AP947" s="160"/>
      <c r="AQ947" s="94"/>
      <c r="AR947" s="45"/>
      <c r="AS947" s="102"/>
      <c r="AT947" s="102"/>
      <c r="AU947" s="95"/>
      <c r="AV947" s="95"/>
      <c r="AW947" s="159"/>
      <c r="AX947" s="159"/>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c r="BX947" s="156"/>
      <c r="BY947" s="156"/>
      <c r="BZ947" s="156"/>
      <c r="CA947" s="156"/>
      <c r="CB947" s="156"/>
      <c r="CC947" s="156"/>
      <c r="CD947" s="156"/>
      <c r="CE947" s="156"/>
    </row>
    <row r="948" spans="1:83" ht="25.5" customHeight="1" x14ac:dyDescent="0.25">
      <c r="A948" s="45"/>
      <c r="B948" s="45"/>
      <c r="C948" s="45"/>
      <c r="D948" s="47"/>
      <c r="E948" s="158"/>
      <c r="F948" s="45"/>
      <c r="G948" s="130"/>
      <c r="H948" s="130"/>
      <c r="I948" s="83"/>
      <c r="J948" s="45"/>
      <c r="K948" s="130"/>
      <c r="L948" s="95"/>
      <c r="M948" s="95"/>
      <c r="N948" s="95"/>
      <c r="O948" s="103"/>
      <c r="P948" s="104"/>
      <c r="Q948" s="83"/>
      <c r="R948" s="83"/>
      <c r="S948" s="83"/>
      <c r="T948" s="83"/>
      <c r="U948" s="83"/>
      <c r="V948" s="103"/>
      <c r="W948" s="103"/>
      <c r="X948" s="103"/>
      <c r="Y948" s="102"/>
      <c r="Z948" s="102"/>
      <c r="AA948" s="90"/>
      <c r="AB948" s="100"/>
      <c r="AC948" s="90"/>
      <c r="AD948" s="100"/>
      <c r="AE948" s="100"/>
      <c r="AF948" s="91"/>
      <c r="AG948" s="91"/>
      <c r="AH948" s="101"/>
      <c r="AI948" s="45"/>
      <c r="AJ948" s="45"/>
      <c r="AK948" s="45"/>
      <c r="AL948" s="45"/>
      <c r="AM948" s="45"/>
      <c r="AN948" s="83"/>
      <c r="AO948" s="160"/>
      <c r="AP948" s="160"/>
      <c r="AQ948" s="94"/>
      <c r="AR948" s="45"/>
      <c r="AS948" s="102"/>
      <c r="AT948" s="102"/>
      <c r="AU948" s="95"/>
      <c r="AV948" s="95"/>
      <c r="AW948" s="159"/>
      <c r="AX948" s="159"/>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c r="BX948" s="156"/>
      <c r="BY948" s="156"/>
      <c r="BZ948" s="156"/>
      <c r="CA948" s="156"/>
      <c r="CB948" s="156"/>
      <c r="CC948" s="156"/>
      <c r="CD948" s="156"/>
      <c r="CE948" s="156"/>
    </row>
    <row r="949" spans="1:83" ht="25.5" customHeight="1" x14ac:dyDescent="0.25">
      <c r="A949" s="45"/>
      <c r="B949" s="45"/>
      <c r="C949" s="45"/>
      <c r="D949" s="47"/>
      <c r="E949" s="158"/>
      <c r="F949" s="45"/>
      <c r="G949" s="130"/>
      <c r="H949" s="130"/>
      <c r="I949" s="83"/>
      <c r="J949" s="45"/>
      <c r="K949" s="130"/>
      <c r="L949" s="95"/>
      <c r="M949" s="95"/>
      <c r="N949" s="95"/>
      <c r="O949" s="103"/>
      <c r="P949" s="104"/>
      <c r="Q949" s="83"/>
      <c r="R949" s="83"/>
      <c r="S949" s="83"/>
      <c r="T949" s="83"/>
      <c r="U949" s="83"/>
      <c r="V949" s="103"/>
      <c r="W949" s="103"/>
      <c r="X949" s="103"/>
      <c r="Y949" s="102"/>
      <c r="Z949" s="102"/>
      <c r="AA949" s="90"/>
      <c r="AB949" s="100"/>
      <c r="AC949" s="90"/>
      <c r="AD949" s="100"/>
      <c r="AE949" s="100"/>
      <c r="AF949" s="91"/>
      <c r="AG949" s="91"/>
      <c r="AH949" s="101"/>
      <c r="AI949" s="45"/>
      <c r="AJ949" s="45"/>
      <c r="AK949" s="45"/>
      <c r="AL949" s="45"/>
      <c r="AM949" s="45"/>
      <c r="AN949" s="83"/>
      <c r="AO949" s="160"/>
      <c r="AP949" s="160"/>
      <c r="AQ949" s="94"/>
      <c r="AR949" s="45"/>
      <c r="AS949" s="102"/>
      <c r="AT949" s="102"/>
      <c r="AU949" s="95"/>
      <c r="AV949" s="95"/>
      <c r="AW949" s="159"/>
      <c r="AX949" s="159"/>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c r="BX949" s="156"/>
      <c r="BY949" s="156"/>
      <c r="BZ949" s="156"/>
      <c r="CA949" s="156"/>
      <c r="CB949" s="156"/>
      <c r="CC949" s="156"/>
      <c r="CD949" s="156"/>
      <c r="CE949" s="156"/>
    </row>
    <row r="950" spans="1:83" ht="25.5" customHeight="1" x14ac:dyDescent="0.25">
      <c r="A950" s="45"/>
      <c r="B950" s="45"/>
      <c r="C950" s="45"/>
      <c r="D950" s="47"/>
      <c r="E950" s="158"/>
      <c r="F950" s="45"/>
      <c r="G950" s="130"/>
      <c r="H950" s="130"/>
      <c r="I950" s="83"/>
      <c r="J950" s="45"/>
      <c r="K950" s="130"/>
      <c r="L950" s="95"/>
      <c r="M950" s="95"/>
      <c r="N950" s="95"/>
      <c r="O950" s="103"/>
      <c r="P950" s="104"/>
      <c r="Q950" s="83"/>
      <c r="R950" s="83"/>
      <c r="S950" s="83"/>
      <c r="T950" s="83"/>
      <c r="U950" s="83"/>
      <c r="V950" s="103"/>
      <c r="W950" s="103"/>
      <c r="X950" s="103"/>
      <c r="Y950" s="102"/>
      <c r="Z950" s="102"/>
      <c r="AA950" s="90"/>
      <c r="AB950" s="100"/>
      <c r="AC950" s="90"/>
      <c r="AD950" s="100"/>
      <c r="AE950" s="100"/>
      <c r="AF950" s="91"/>
      <c r="AG950" s="91"/>
      <c r="AH950" s="101"/>
      <c r="AI950" s="45"/>
      <c r="AJ950" s="45"/>
      <c r="AK950" s="45"/>
      <c r="AL950" s="45"/>
      <c r="AM950" s="45"/>
      <c r="AN950" s="83"/>
      <c r="AO950" s="160"/>
      <c r="AP950" s="160"/>
      <c r="AQ950" s="94"/>
      <c r="AR950" s="45"/>
      <c r="AS950" s="102"/>
      <c r="AT950" s="102"/>
      <c r="AU950" s="95"/>
      <c r="AV950" s="95"/>
      <c r="AW950" s="159"/>
      <c r="AX950" s="159"/>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c r="BX950" s="156"/>
      <c r="BY950" s="156"/>
      <c r="BZ950" s="156"/>
      <c r="CA950" s="156"/>
      <c r="CB950" s="156"/>
      <c r="CC950" s="156"/>
      <c r="CD950" s="156"/>
      <c r="CE950" s="156"/>
    </row>
    <row r="951" spans="1:83" ht="25.5" customHeight="1" x14ac:dyDescent="0.25">
      <c r="A951" s="45"/>
      <c r="B951" s="45"/>
      <c r="C951" s="45"/>
      <c r="D951" s="47"/>
      <c r="E951" s="158"/>
      <c r="F951" s="45"/>
      <c r="G951" s="130"/>
      <c r="H951" s="130"/>
      <c r="I951" s="83"/>
      <c r="J951" s="45"/>
      <c r="K951" s="130"/>
      <c r="L951" s="95"/>
      <c r="M951" s="95"/>
      <c r="N951" s="95"/>
      <c r="O951" s="103"/>
      <c r="P951" s="104"/>
      <c r="Q951" s="83"/>
      <c r="R951" s="83"/>
      <c r="S951" s="83"/>
      <c r="T951" s="83"/>
      <c r="U951" s="83"/>
      <c r="V951" s="103"/>
      <c r="W951" s="103"/>
      <c r="X951" s="103"/>
      <c r="Y951" s="102"/>
      <c r="Z951" s="102"/>
      <c r="AA951" s="90"/>
      <c r="AB951" s="100"/>
      <c r="AC951" s="90"/>
      <c r="AD951" s="100"/>
      <c r="AE951" s="100"/>
      <c r="AF951" s="91"/>
      <c r="AG951" s="91"/>
      <c r="AH951" s="101"/>
      <c r="AI951" s="45"/>
      <c r="AJ951" s="45"/>
      <c r="AK951" s="45"/>
      <c r="AL951" s="45"/>
      <c r="AM951" s="45"/>
      <c r="AN951" s="83"/>
      <c r="AO951" s="160"/>
      <c r="AP951" s="160"/>
      <c r="AQ951" s="94"/>
      <c r="AR951" s="45"/>
      <c r="AS951" s="102"/>
      <c r="AT951" s="102"/>
      <c r="AU951" s="95"/>
      <c r="AV951" s="95"/>
      <c r="AW951" s="159"/>
      <c r="AX951" s="159"/>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c r="BX951" s="156"/>
      <c r="BY951" s="156"/>
      <c r="BZ951" s="156"/>
      <c r="CA951" s="156"/>
      <c r="CB951" s="156"/>
      <c r="CC951" s="156"/>
      <c r="CD951" s="156"/>
      <c r="CE951" s="156"/>
    </row>
    <row r="952" spans="1:83" ht="25.5" customHeight="1" x14ac:dyDescent="0.25">
      <c r="A952" s="45"/>
      <c r="B952" s="45"/>
      <c r="C952" s="45"/>
      <c r="D952" s="47"/>
      <c r="E952" s="158"/>
      <c r="F952" s="45"/>
      <c r="G952" s="130"/>
      <c r="H952" s="130"/>
      <c r="I952" s="83"/>
      <c r="J952" s="45"/>
      <c r="K952" s="130"/>
      <c r="L952" s="95"/>
      <c r="M952" s="95"/>
      <c r="N952" s="95"/>
      <c r="O952" s="103"/>
      <c r="P952" s="104"/>
      <c r="Q952" s="83"/>
      <c r="R952" s="83"/>
      <c r="S952" s="83"/>
      <c r="T952" s="83"/>
      <c r="U952" s="83"/>
      <c r="V952" s="103"/>
      <c r="W952" s="103"/>
      <c r="X952" s="103"/>
      <c r="Y952" s="102"/>
      <c r="Z952" s="102"/>
      <c r="AA952" s="90"/>
      <c r="AB952" s="100"/>
      <c r="AC952" s="90"/>
      <c r="AD952" s="100"/>
      <c r="AE952" s="100"/>
      <c r="AF952" s="91"/>
      <c r="AG952" s="91"/>
      <c r="AH952" s="101"/>
      <c r="AI952" s="45"/>
      <c r="AJ952" s="45"/>
      <c r="AK952" s="45"/>
      <c r="AL952" s="45"/>
      <c r="AM952" s="45"/>
      <c r="AN952" s="83"/>
      <c r="AO952" s="160"/>
      <c r="AP952" s="160"/>
      <c r="AQ952" s="94"/>
      <c r="AR952" s="45"/>
      <c r="AS952" s="102"/>
      <c r="AT952" s="102"/>
      <c r="AU952" s="95"/>
      <c r="AV952" s="95"/>
      <c r="AW952" s="159"/>
      <c r="AX952" s="159"/>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c r="BX952" s="156"/>
      <c r="BY952" s="156"/>
      <c r="BZ952" s="156"/>
      <c r="CA952" s="156"/>
      <c r="CB952" s="156"/>
      <c r="CC952" s="156"/>
      <c r="CD952" s="156"/>
      <c r="CE952" s="156"/>
    </row>
    <row r="953" spans="1:83" ht="25.5" customHeight="1" x14ac:dyDescent="0.25">
      <c r="A953" s="45"/>
      <c r="B953" s="45"/>
      <c r="C953" s="45"/>
      <c r="D953" s="47"/>
      <c r="E953" s="158"/>
      <c r="F953" s="45"/>
      <c r="G953" s="130"/>
      <c r="H953" s="130"/>
      <c r="I953" s="83"/>
      <c r="J953" s="45"/>
      <c r="K953" s="130"/>
      <c r="L953" s="95"/>
      <c r="M953" s="95"/>
      <c r="N953" s="95"/>
      <c r="O953" s="103"/>
      <c r="P953" s="104"/>
      <c r="Q953" s="83"/>
      <c r="R953" s="83"/>
      <c r="S953" s="83"/>
      <c r="T953" s="83"/>
      <c r="U953" s="83"/>
      <c r="V953" s="103"/>
      <c r="W953" s="103"/>
      <c r="X953" s="103"/>
      <c r="Y953" s="102"/>
      <c r="Z953" s="102"/>
      <c r="AA953" s="90"/>
      <c r="AB953" s="100"/>
      <c r="AC953" s="90"/>
      <c r="AD953" s="100"/>
      <c r="AE953" s="100"/>
      <c r="AF953" s="91"/>
      <c r="AG953" s="91"/>
      <c r="AH953" s="101"/>
      <c r="AI953" s="45"/>
      <c r="AJ953" s="45"/>
      <c r="AK953" s="45"/>
      <c r="AL953" s="45"/>
      <c r="AM953" s="45"/>
      <c r="AN953" s="83"/>
      <c r="AO953" s="160"/>
      <c r="AP953" s="160"/>
      <c r="AQ953" s="94"/>
      <c r="AR953" s="45"/>
      <c r="AS953" s="102"/>
      <c r="AT953" s="102"/>
      <c r="AU953" s="95"/>
      <c r="AV953" s="95"/>
      <c r="AW953" s="159"/>
      <c r="AX953" s="159"/>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c r="BX953" s="156"/>
      <c r="BY953" s="156"/>
      <c r="BZ953" s="156"/>
      <c r="CA953" s="156"/>
      <c r="CB953" s="156"/>
      <c r="CC953" s="156"/>
      <c r="CD953" s="156"/>
      <c r="CE953" s="156"/>
    </row>
    <row r="954" spans="1:83" ht="25.5" customHeight="1" x14ac:dyDescent="0.25">
      <c r="A954" s="45"/>
      <c r="B954" s="45"/>
      <c r="C954" s="45"/>
      <c r="D954" s="47"/>
      <c r="E954" s="158"/>
      <c r="F954" s="45"/>
      <c r="G954" s="130"/>
      <c r="H954" s="130"/>
      <c r="I954" s="83"/>
      <c r="J954" s="45"/>
      <c r="K954" s="130"/>
      <c r="L954" s="95"/>
      <c r="M954" s="95"/>
      <c r="N954" s="95"/>
      <c r="O954" s="103"/>
      <c r="P954" s="104"/>
      <c r="Q954" s="83"/>
      <c r="R954" s="83"/>
      <c r="S954" s="83"/>
      <c r="T954" s="83"/>
      <c r="U954" s="83"/>
      <c r="V954" s="103"/>
      <c r="W954" s="103"/>
      <c r="X954" s="103"/>
      <c r="Y954" s="102"/>
      <c r="Z954" s="102"/>
      <c r="AA954" s="90"/>
      <c r="AB954" s="100"/>
      <c r="AC954" s="90"/>
      <c r="AD954" s="100"/>
      <c r="AE954" s="100"/>
      <c r="AF954" s="91"/>
      <c r="AG954" s="91"/>
      <c r="AH954" s="101"/>
      <c r="AI954" s="45"/>
      <c r="AJ954" s="45"/>
      <c r="AK954" s="45"/>
      <c r="AL954" s="45"/>
      <c r="AM954" s="45"/>
      <c r="AN954" s="83"/>
      <c r="AO954" s="160"/>
      <c r="AP954" s="160"/>
      <c r="AQ954" s="94"/>
      <c r="AR954" s="45"/>
      <c r="AS954" s="102"/>
      <c r="AT954" s="102"/>
      <c r="AU954" s="95"/>
      <c r="AV954" s="95"/>
      <c r="AW954" s="159"/>
      <c r="AX954" s="159"/>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c r="BX954" s="156"/>
      <c r="BY954" s="156"/>
      <c r="BZ954" s="156"/>
      <c r="CA954" s="156"/>
      <c r="CB954" s="156"/>
      <c r="CC954" s="156"/>
      <c r="CD954" s="156"/>
      <c r="CE954" s="156"/>
    </row>
    <row r="955" spans="1:83" ht="25.5" customHeight="1" x14ac:dyDescent="0.25">
      <c r="A955" s="45"/>
      <c r="B955" s="45"/>
      <c r="C955" s="45"/>
      <c r="D955" s="47"/>
      <c r="E955" s="158"/>
      <c r="F955" s="45"/>
      <c r="G955" s="130"/>
      <c r="H955" s="130"/>
      <c r="I955" s="83"/>
      <c r="J955" s="45"/>
      <c r="K955" s="130"/>
      <c r="L955" s="95"/>
      <c r="M955" s="95"/>
      <c r="N955" s="95"/>
      <c r="O955" s="103"/>
      <c r="P955" s="104"/>
      <c r="Q955" s="83"/>
      <c r="R955" s="83"/>
      <c r="S955" s="83"/>
      <c r="T955" s="83"/>
      <c r="U955" s="83"/>
      <c r="V955" s="103"/>
      <c r="W955" s="103"/>
      <c r="X955" s="103"/>
      <c r="Y955" s="102"/>
      <c r="Z955" s="102"/>
      <c r="AA955" s="90"/>
      <c r="AB955" s="100"/>
      <c r="AC955" s="90"/>
      <c r="AD955" s="100"/>
      <c r="AE955" s="100"/>
      <c r="AF955" s="91"/>
      <c r="AG955" s="91"/>
      <c r="AH955" s="101"/>
      <c r="AI955" s="45"/>
      <c r="AJ955" s="45"/>
      <c r="AK955" s="45"/>
      <c r="AL955" s="45"/>
      <c r="AM955" s="45"/>
      <c r="AN955" s="83"/>
      <c r="AO955" s="160"/>
      <c r="AP955" s="160"/>
      <c r="AQ955" s="94"/>
      <c r="AR955" s="45"/>
      <c r="AS955" s="102"/>
      <c r="AT955" s="102"/>
      <c r="AU955" s="95"/>
      <c r="AV955" s="95"/>
      <c r="AW955" s="159"/>
      <c r="AX955" s="159"/>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c r="BX955" s="156"/>
      <c r="BY955" s="156"/>
      <c r="BZ955" s="156"/>
      <c r="CA955" s="156"/>
      <c r="CB955" s="156"/>
      <c r="CC955" s="156"/>
      <c r="CD955" s="156"/>
      <c r="CE955" s="156"/>
    </row>
    <row r="956" spans="1:83" ht="25.5" customHeight="1" x14ac:dyDescent="0.25">
      <c r="A956" s="45"/>
      <c r="B956" s="45"/>
      <c r="C956" s="45"/>
      <c r="D956" s="47"/>
      <c r="E956" s="158"/>
      <c r="F956" s="45"/>
      <c r="G956" s="130"/>
      <c r="H956" s="130"/>
      <c r="I956" s="83"/>
      <c r="J956" s="45"/>
      <c r="K956" s="130"/>
      <c r="L956" s="95"/>
      <c r="M956" s="95"/>
      <c r="N956" s="95"/>
      <c r="O956" s="103"/>
      <c r="P956" s="104"/>
      <c r="Q956" s="83"/>
      <c r="R956" s="83"/>
      <c r="S956" s="83"/>
      <c r="T956" s="83"/>
      <c r="U956" s="83"/>
      <c r="V956" s="103"/>
      <c r="W956" s="103"/>
      <c r="X956" s="103"/>
      <c r="Y956" s="102"/>
      <c r="Z956" s="102"/>
      <c r="AA956" s="90"/>
      <c r="AB956" s="100"/>
      <c r="AC956" s="90"/>
      <c r="AD956" s="100"/>
      <c r="AE956" s="100"/>
      <c r="AF956" s="91"/>
      <c r="AG956" s="91"/>
      <c r="AH956" s="101"/>
      <c r="AI956" s="45"/>
      <c r="AJ956" s="45"/>
      <c r="AK956" s="45"/>
      <c r="AL956" s="45"/>
      <c r="AM956" s="45"/>
      <c r="AN956" s="83"/>
      <c r="AO956" s="160"/>
      <c r="AP956" s="160"/>
      <c r="AQ956" s="94"/>
      <c r="AR956" s="45"/>
      <c r="AS956" s="102"/>
      <c r="AT956" s="102"/>
      <c r="AU956" s="95"/>
      <c r="AV956" s="95"/>
      <c r="AW956" s="159"/>
      <c r="AX956" s="159"/>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c r="BX956" s="156"/>
      <c r="BY956" s="156"/>
      <c r="BZ956" s="156"/>
      <c r="CA956" s="156"/>
      <c r="CB956" s="156"/>
      <c r="CC956" s="156"/>
      <c r="CD956" s="156"/>
      <c r="CE956" s="156"/>
    </row>
    <row r="957" spans="1:83" ht="25.5" customHeight="1" x14ac:dyDescent="0.25">
      <c r="A957" s="45"/>
      <c r="B957" s="45"/>
      <c r="C957" s="45"/>
      <c r="D957" s="47"/>
      <c r="E957" s="158"/>
      <c r="F957" s="45"/>
      <c r="G957" s="130"/>
      <c r="H957" s="130"/>
      <c r="I957" s="83"/>
      <c r="J957" s="45"/>
      <c r="K957" s="130"/>
      <c r="L957" s="95"/>
      <c r="M957" s="95"/>
      <c r="N957" s="95"/>
      <c r="O957" s="103"/>
      <c r="P957" s="104"/>
      <c r="Q957" s="83"/>
      <c r="R957" s="83"/>
      <c r="S957" s="83"/>
      <c r="T957" s="83"/>
      <c r="U957" s="83"/>
      <c r="V957" s="103"/>
      <c r="W957" s="103"/>
      <c r="X957" s="103"/>
      <c r="Y957" s="102"/>
      <c r="Z957" s="102"/>
      <c r="AA957" s="90"/>
      <c r="AB957" s="100"/>
      <c r="AC957" s="90"/>
      <c r="AD957" s="100"/>
      <c r="AE957" s="100"/>
      <c r="AF957" s="91"/>
      <c r="AG957" s="91"/>
      <c r="AH957" s="101"/>
      <c r="AI957" s="45"/>
      <c r="AJ957" s="45"/>
      <c r="AK957" s="45"/>
      <c r="AL957" s="45"/>
      <c r="AM957" s="45"/>
      <c r="AN957" s="83"/>
      <c r="AO957" s="160"/>
      <c r="AP957" s="160"/>
      <c r="AQ957" s="94"/>
      <c r="AR957" s="45"/>
      <c r="AS957" s="102"/>
      <c r="AT957" s="102"/>
      <c r="AU957" s="95"/>
      <c r="AV957" s="95"/>
      <c r="AW957" s="159"/>
      <c r="AX957" s="159"/>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c r="BX957" s="156"/>
      <c r="BY957" s="156"/>
      <c r="BZ957" s="156"/>
      <c r="CA957" s="156"/>
      <c r="CB957" s="156"/>
      <c r="CC957" s="156"/>
      <c r="CD957" s="156"/>
      <c r="CE957" s="156"/>
    </row>
    <row r="958" spans="1:83" ht="25.5" customHeight="1" x14ac:dyDescent="0.25">
      <c r="A958" s="45"/>
      <c r="B958" s="45"/>
      <c r="C958" s="45"/>
      <c r="D958" s="47"/>
      <c r="E958" s="158"/>
      <c r="F958" s="45"/>
      <c r="G958" s="130"/>
      <c r="H958" s="130"/>
      <c r="I958" s="83"/>
      <c r="J958" s="45"/>
      <c r="K958" s="130"/>
      <c r="L958" s="95"/>
      <c r="M958" s="95"/>
      <c r="N958" s="95"/>
      <c r="O958" s="103"/>
      <c r="P958" s="104"/>
      <c r="Q958" s="83"/>
      <c r="R958" s="83"/>
      <c r="S958" s="83"/>
      <c r="T958" s="83"/>
      <c r="U958" s="83"/>
      <c r="V958" s="103"/>
      <c r="W958" s="103"/>
      <c r="X958" s="103"/>
      <c r="Y958" s="102"/>
      <c r="Z958" s="102"/>
      <c r="AA958" s="90"/>
      <c r="AB958" s="100"/>
      <c r="AC958" s="90"/>
      <c r="AD958" s="100"/>
      <c r="AE958" s="100"/>
      <c r="AF958" s="91"/>
      <c r="AG958" s="91"/>
      <c r="AH958" s="101"/>
      <c r="AI958" s="45"/>
      <c r="AJ958" s="45"/>
      <c r="AK958" s="45"/>
      <c r="AL958" s="45"/>
      <c r="AM958" s="45"/>
      <c r="AN958" s="83"/>
      <c r="AO958" s="160"/>
      <c r="AP958" s="160"/>
      <c r="AQ958" s="94"/>
      <c r="AR958" s="45"/>
      <c r="AS958" s="102"/>
      <c r="AT958" s="102"/>
      <c r="AU958" s="95"/>
      <c r="AV958" s="95"/>
      <c r="AW958" s="159"/>
      <c r="AX958" s="159"/>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c r="BX958" s="156"/>
      <c r="BY958" s="156"/>
      <c r="BZ958" s="156"/>
      <c r="CA958" s="156"/>
      <c r="CB958" s="156"/>
      <c r="CC958" s="156"/>
      <c r="CD958" s="156"/>
      <c r="CE958" s="156"/>
    </row>
    <row r="959" spans="1:83" ht="25.5" customHeight="1" x14ac:dyDescent="0.25">
      <c r="A959" s="45"/>
      <c r="B959" s="45"/>
      <c r="C959" s="45"/>
      <c r="D959" s="47"/>
      <c r="E959" s="158"/>
      <c r="F959" s="45"/>
      <c r="G959" s="130"/>
      <c r="H959" s="130"/>
      <c r="I959" s="83"/>
      <c r="J959" s="45"/>
      <c r="K959" s="130"/>
      <c r="L959" s="95"/>
      <c r="M959" s="95"/>
      <c r="N959" s="95"/>
      <c r="O959" s="103"/>
      <c r="P959" s="104"/>
      <c r="Q959" s="83"/>
      <c r="R959" s="83"/>
      <c r="S959" s="83"/>
      <c r="T959" s="83"/>
      <c r="U959" s="83"/>
      <c r="V959" s="103"/>
      <c r="W959" s="103"/>
      <c r="X959" s="103"/>
      <c r="Y959" s="102"/>
      <c r="Z959" s="102"/>
      <c r="AA959" s="90"/>
      <c r="AB959" s="100"/>
      <c r="AC959" s="90"/>
      <c r="AD959" s="100"/>
      <c r="AE959" s="100"/>
      <c r="AF959" s="91"/>
      <c r="AG959" s="91"/>
      <c r="AH959" s="101"/>
      <c r="AI959" s="45"/>
      <c r="AJ959" s="45"/>
      <c r="AK959" s="45"/>
      <c r="AL959" s="45"/>
      <c r="AM959" s="45"/>
      <c r="AN959" s="83"/>
      <c r="AO959" s="160"/>
      <c r="AP959" s="160"/>
      <c r="AQ959" s="94"/>
      <c r="AR959" s="45"/>
      <c r="AS959" s="102"/>
      <c r="AT959" s="102"/>
      <c r="AU959" s="95"/>
      <c r="AV959" s="95"/>
      <c r="AW959" s="159"/>
      <c r="AX959" s="159"/>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c r="BX959" s="156"/>
      <c r="BY959" s="156"/>
      <c r="BZ959" s="156"/>
      <c r="CA959" s="156"/>
      <c r="CB959" s="156"/>
      <c r="CC959" s="156"/>
      <c r="CD959" s="156"/>
      <c r="CE959" s="156"/>
    </row>
    <row r="960" spans="1:83" ht="25.5" customHeight="1" x14ac:dyDescent="0.25">
      <c r="A960" s="45"/>
      <c r="B960" s="45"/>
      <c r="C960" s="45"/>
      <c r="D960" s="47"/>
      <c r="E960" s="158"/>
      <c r="F960" s="45"/>
      <c r="G960" s="130"/>
      <c r="H960" s="130"/>
      <c r="I960" s="83"/>
      <c r="J960" s="45"/>
      <c r="K960" s="130"/>
      <c r="L960" s="95"/>
      <c r="M960" s="95"/>
      <c r="N960" s="95"/>
      <c r="O960" s="103"/>
      <c r="P960" s="104"/>
      <c r="Q960" s="83"/>
      <c r="R960" s="83"/>
      <c r="S960" s="83"/>
      <c r="T960" s="83"/>
      <c r="U960" s="83"/>
      <c r="V960" s="103"/>
      <c r="W960" s="103"/>
      <c r="X960" s="103"/>
      <c r="Y960" s="102"/>
      <c r="Z960" s="102"/>
      <c r="AA960" s="90"/>
      <c r="AB960" s="100"/>
      <c r="AC960" s="90"/>
      <c r="AD960" s="100"/>
      <c r="AE960" s="100"/>
      <c r="AF960" s="91"/>
      <c r="AG960" s="91"/>
      <c r="AH960" s="101"/>
      <c r="AI960" s="45"/>
      <c r="AJ960" s="45"/>
      <c r="AK960" s="45"/>
      <c r="AL960" s="45"/>
      <c r="AM960" s="45"/>
      <c r="AN960" s="83"/>
      <c r="AO960" s="160"/>
      <c r="AP960" s="160"/>
      <c r="AQ960" s="94"/>
      <c r="AR960" s="45"/>
      <c r="AS960" s="102"/>
      <c r="AT960" s="102"/>
      <c r="AU960" s="95"/>
      <c r="AV960" s="95"/>
      <c r="AW960" s="159"/>
      <c r="AX960" s="159"/>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c r="BX960" s="156"/>
      <c r="BY960" s="156"/>
      <c r="BZ960" s="156"/>
      <c r="CA960" s="156"/>
      <c r="CB960" s="156"/>
      <c r="CC960" s="156"/>
      <c r="CD960" s="156"/>
      <c r="CE960" s="156"/>
    </row>
    <row r="961" spans="1:83" ht="25.5" customHeight="1" x14ac:dyDescent="0.25">
      <c r="A961" s="45"/>
      <c r="B961" s="45"/>
      <c r="C961" s="45"/>
      <c r="D961" s="47"/>
      <c r="E961" s="158"/>
      <c r="F961" s="45"/>
      <c r="G961" s="130"/>
      <c r="H961" s="130"/>
      <c r="I961" s="83"/>
      <c r="J961" s="45"/>
      <c r="K961" s="130"/>
      <c r="L961" s="95"/>
      <c r="M961" s="95"/>
      <c r="N961" s="95"/>
      <c r="O961" s="103"/>
      <c r="P961" s="104"/>
      <c r="Q961" s="83"/>
      <c r="R961" s="83"/>
      <c r="S961" s="83"/>
      <c r="T961" s="83"/>
      <c r="U961" s="83"/>
      <c r="V961" s="103"/>
      <c r="W961" s="103"/>
      <c r="X961" s="103"/>
      <c r="Y961" s="102"/>
      <c r="Z961" s="102"/>
      <c r="AA961" s="90"/>
      <c r="AB961" s="100"/>
      <c r="AC961" s="90"/>
      <c r="AD961" s="100"/>
      <c r="AE961" s="100"/>
      <c r="AF961" s="91"/>
      <c r="AG961" s="91"/>
      <c r="AH961" s="101"/>
      <c r="AI961" s="45"/>
      <c r="AJ961" s="45"/>
      <c r="AK961" s="45"/>
      <c r="AL961" s="45"/>
      <c r="AM961" s="45"/>
      <c r="AN961" s="83"/>
      <c r="AO961" s="160"/>
      <c r="AP961" s="160"/>
      <c r="AQ961" s="94"/>
      <c r="AR961" s="45"/>
      <c r="AS961" s="102"/>
      <c r="AT961" s="102"/>
      <c r="AU961" s="95"/>
      <c r="AV961" s="95"/>
      <c r="AW961" s="159"/>
      <c r="AX961" s="159"/>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c r="BX961" s="156"/>
      <c r="BY961" s="156"/>
      <c r="BZ961" s="156"/>
      <c r="CA961" s="156"/>
      <c r="CB961" s="156"/>
      <c r="CC961" s="156"/>
      <c r="CD961" s="156"/>
      <c r="CE961" s="156"/>
    </row>
    <row r="962" spans="1:83" ht="25.5" customHeight="1" x14ac:dyDescent="0.25">
      <c r="A962" s="45"/>
      <c r="B962" s="45"/>
      <c r="C962" s="45"/>
      <c r="D962" s="47"/>
      <c r="E962" s="158"/>
      <c r="F962" s="45"/>
      <c r="G962" s="130"/>
      <c r="H962" s="130"/>
      <c r="I962" s="83"/>
      <c r="J962" s="45"/>
      <c r="K962" s="130"/>
      <c r="L962" s="95"/>
      <c r="M962" s="95"/>
      <c r="N962" s="95"/>
      <c r="O962" s="103"/>
      <c r="P962" s="104"/>
      <c r="Q962" s="83"/>
      <c r="R962" s="83"/>
      <c r="S962" s="83"/>
      <c r="T962" s="83"/>
      <c r="U962" s="83"/>
      <c r="V962" s="103"/>
      <c r="W962" s="103"/>
      <c r="X962" s="103"/>
      <c r="Y962" s="102"/>
      <c r="Z962" s="102"/>
      <c r="AA962" s="90"/>
      <c r="AB962" s="100"/>
      <c r="AC962" s="90"/>
      <c r="AD962" s="100"/>
      <c r="AE962" s="100"/>
      <c r="AF962" s="91"/>
      <c r="AG962" s="91"/>
      <c r="AH962" s="101"/>
      <c r="AI962" s="45"/>
      <c r="AJ962" s="45"/>
      <c r="AK962" s="45"/>
      <c r="AL962" s="45"/>
      <c r="AM962" s="45"/>
      <c r="AN962" s="83"/>
      <c r="AO962" s="160"/>
      <c r="AP962" s="160"/>
      <c r="AQ962" s="94"/>
      <c r="AR962" s="45"/>
      <c r="AS962" s="102"/>
      <c r="AT962" s="102"/>
      <c r="AU962" s="95"/>
      <c r="AV962" s="95"/>
      <c r="AW962" s="159"/>
      <c r="AX962" s="159"/>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c r="BX962" s="156"/>
      <c r="BY962" s="156"/>
      <c r="BZ962" s="156"/>
      <c r="CA962" s="156"/>
      <c r="CB962" s="156"/>
      <c r="CC962" s="156"/>
      <c r="CD962" s="156"/>
      <c r="CE962" s="156"/>
    </row>
    <row r="963" spans="1:83" ht="25.5" customHeight="1" x14ac:dyDescent="0.25">
      <c r="A963" s="45"/>
      <c r="B963" s="45"/>
      <c r="C963" s="45"/>
      <c r="D963" s="47"/>
      <c r="E963" s="158"/>
      <c r="F963" s="45"/>
      <c r="G963" s="130"/>
      <c r="H963" s="130"/>
      <c r="I963" s="83"/>
      <c r="J963" s="45"/>
      <c r="K963" s="130"/>
      <c r="L963" s="95"/>
      <c r="M963" s="95"/>
      <c r="N963" s="95"/>
      <c r="O963" s="103"/>
      <c r="P963" s="104"/>
      <c r="Q963" s="83"/>
      <c r="R963" s="83"/>
      <c r="S963" s="83"/>
      <c r="T963" s="83"/>
      <c r="U963" s="83"/>
      <c r="V963" s="103"/>
      <c r="W963" s="103"/>
      <c r="X963" s="103"/>
      <c r="Y963" s="102"/>
      <c r="Z963" s="102"/>
      <c r="AA963" s="90"/>
      <c r="AB963" s="100"/>
      <c r="AC963" s="90"/>
      <c r="AD963" s="100"/>
      <c r="AE963" s="100"/>
      <c r="AF963" s="91"/>
      <c r="AG963" s="91"/>
      <c r="AH963" s="101"/>
      <c r="AI963" s="45"/>
      <c r="AJ963" s="45"/>
      <c r="AK963" s="45"/>
      <c r="AL963" s="45"/>
      <c r="AM963" s="45"/>
      <c r="AN963" s="83"/>
      <c r="AO963" s="160"/>
      <c r="AP963" s="160"/>
      <c r="AQ963" s="94"/>
      <c r="AR963" s="45"/>
      <c r="AS963" s="102"/>
      <c r="AT963" s="102"/>
      <c r="AU963" s="95"/>
      <c r="AV963" s="95"/>
      <c r="AW963" s="159"/>
      <c r="AX963" s="159"/>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c r="BX963" s="156"/>
      <c r="BY963" s="156"/>
      <c r="BZ963" s="156"/>
      <c r="CA963" s="156"/>
      <c r="CB963" s="156"/>
      <c r="CC963" s="156"/>
      <c r="CD963" s="156"/>
      <c r="CE963" s="156"/>
    </row>
    <row r="964" spans="1:83" ht="25.5" customHeight="1" x14ac:dyDescent="0.25">
      <c r="A964" s="45"/>
      <c r="B964" s="45"/>
      <c r="C964" s="45"/>
      <c r="D964" s="47"/>
      <c r="E964" s="158"/>
      <c r="F964" s="45"/>
      <c r="G964" s="130"/>
      <c r="H964" s="130"/>
      <c r="I964" s="83"/>
      <c r="J964" s="45"/>
      <c r="K964" s="130"/>
      <c r="L964" s="95"/>
      <c r="M964" s="95"/>
      <c r="N964" s="95"/>
      <c r="O964" s="103"/>
      <c r="P964" s="104"/>
      <c r="Q964" s="83"/>
      <c r="R964" s="83"/>
      <c r="S964" s="83"/>
      <c r="T964" s="83"/>
      <c r="U964" s="83"/>
      <c r="V964" s="103"/>
      <c r="W964" s="103"/>
      <c r="X964" s="103"/>
      <c r="Y964" s="102"/>
      <c r="Z964" s="102"/>
      <c r="AA964" s="90"/>
      <c r="AB964" s="100"/>
      <c r="AC964" s="90"/>
      <c r="AD964" s="100"/>
      <c r="AE964" s="100"/>
      <c r="AF964" s="91"/>
      <c r="AG964" s="91"/>
      <c r="AH964" s="101"/>
      <c r="AI964" s="45"/>
      <c r="AJ964" s="45"/>
      <c r="AK964" s="45"/>
      <c r="AL964" s="45"/>
      <c r="AM964" s="45"/>
      <c r="AN964" s="83"/>
      <c r="AO964" s="160"/>
      <c r="AP964" s="160"/>
      <c r="AQ964" s="94"/>
      <c r="AR964" s="45"/>
      <c r="AS964" s="102"/>
      <c r="AT964" s="102"/>
      <c r="AU964" s="95"/>
      <c r="AV964" s="95"/>
      <c r="AW964" s="159"/>
      <c r="AX964" s="159"/>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c r="BX964" s="156"/>
      <c r="BY964" s="156"/>
      <c r="BZ964" s="156"/>
      <c r="CA964" s="156"/>
      <c r="CB964" s="156"/>
      <c r="CC964" s="156"/>
      <c r="CD964" s="156"/>
      <c r="CE964" s="156"/>
    </row>
    <row r="965" spans="1:83" ht="25.5" customHeight="1" x14ac:dyDescent="0.25">
      <c r="A965" s="45"/>
      <c r="B965" s="45"/>
      <c r="C965" s="45"/>
      <c r="D965" s="47"/>
      <c r="E965" s="158"/>
      <c r="F965" s="45"/>
      <c r="G965" s="130"/>
      <c r="H965" s="130"/>
      <c r="I965" s="83"/>
      <c r="J965" s="45"/>
      <c r="K965" s="130"/>
      <c r="L965" s="95"/>
      <c r="M965" s="95"/>
      <c r="N965" s="95"/>
      <c r="O965" s="103"/>
      <c r="P965" s="104"/>
      <c r="Q965" s="83"/>
      <c r="R965" s="83"/>
      <c r="S965" s="83"/>
      <c r="T965" s="83"/>
      <c r="U965" s="83"/>
      <c r="V965" s="103"/>
      <c r="W965" s="103"/>
      <c r="X965" s="103"/>
      <c r="Y965" s="102"/>
      <c r="Z965" s="102"/>
      <c r="AA965" s="90"/>
      <c r="AB965" s="100"/>
      <c r="AC965" s="90"/>
      <c r="AD965" s="100"/>
      <c r="AE965" s="100"/>
      <c r="AF965" s="91"/>
      <c r="AG965" s="91"/>
      <c r="AH965" s="101"/>
      <c r="AI965" s="45"/>
      <c r="AJ965" s="45"/>
      <c r="AK965" s="45"/>
      <c r="AL965" s="45"/>
      <c r="AM965" s="45"/>
      <c r="AN965" s="83"/>
      <c r="AO965" s="160"/>
      <c r="AP965" s="160"/>
      <c r="AQ965" s="94"/>
      <c r="AR965" s="45"/>
      <c r="AS965" s="102"/>
      <c r="AT965" s="102"/>
      <c r="AU965" s="95"/>
      <c r="AV965" s="95"/>
      <c r="AW965" s="159"/>
      <c r="AX965" s="159"/>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c r="BX965" s="156"/>
      <c r="BY965" s="156"/>
      <c r="BZ965" s="156"/>
      <c r="CA965" s="156"/>
      <c r="CB965" s="156"/>
      <c r="CC965" s="156"/>
      <c r="CD965" s="156"/>
      <c r="CE965" s="156"/>
    </row>
    <row r="966" spans="1:83" ht="25.5" customHeight="1" x14ac:dyDescent="0.25">
      <c r="A966" s="45"/>
      <c r="B966" s="45"/>
      <c r="C966" s="45"/>
      <c r="D966" s="47"/>
      <c r="E966" s="158"/>
      <c r="F966" s="45"/>
      <c r="G966" s="130"/>
      <c r="H966" s="130"/>
      <c r="I966" s="83"/>
      <c r="J966" s="45"/>
      <c r="K966" s="130"/>
      <c r="L966" s="95"/>
      <c r="M966" s="95"/>
      <c r="N966" s="95"/>
      <c r="O966" s="103"/>
      <c r="P966" s="104"/>
      <c r="Q966" s="83"/>
      <c r="R966" s="83"/>
      <c r="S966" s="83"/>
      <c r="T966" s="83"/>
      <c r="U966" s="83"/>
      <c r="V966" s="103"/>
      <c r="W966" s="103"/>
      <c r="X966" s="103"/>
      <c r="Y966" s="102"/>
      <c r="Z966" s="102"/>
      <c r="AA966" s="90"/>
      <c r="AB966" s="100"/>
      <c r="AC966" s="90"/>
      <c r="AD966" s="100"/>
      <c r="AE966" s="100"/>
      <c r="AF966" s="91"/>
      <c r="AG966" s="91"/>
      <c r="AH966" s="101"/>
      <c r="AI966" s="45"/>
      <c r="AJ966" s="45"/>
      <c r="AK966" s="45"/>
      <c r="AL966" s="45"/>
      <c r="AM966" s="45"/>
      <c r="AN966" s="83"/>
      <c r="AO966" s="160"/>
      <c r="AP966" s="160"/>
      <c r="AQ966" s="94"/>
      <c r="AR966" s="45"/>
      <c r="AS966" s="102"/>
      <c r="AT966" s="102"/>
      <c r="AU966" s="95"/>
      <c r="AV966" s="95"/>
      <c r="AW966" s="159"/>
      <c r="AX966" s="159"/>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c r="BZ966" s="156"/>
      <c r="CA966" s="156"/>
      <c r="CB966" s="156"/>
      <c r="CC966" s="156"/>
      <c r="CD966" s="156"/>
      <c r="CE966" s="156"/>
    </row>
    <row r="967" spans="1:83" ht="25.5" customHeight="1" x14ac:dyDescent="0.25">
      <c r="A967" s="45"/>
      <c r="B967" s="45"/>
      <c r="C967" s="45"/>
      <c r="D967" s="47"/>
      <c r="E967" s="158"/>
      <c r="F967" s="45"/>
      <c r="G967" s="130"/>
      <c r="H967" s="130"/>
      <c r="I967" s="83"/>
      <c r="J967" s="45"/>
      <c r="K967" s="130"/>
      <c r="L967" s="95"/>
      <c r="M967" s="95"/>
      <c r="N967" s="95"/>
      <c r="O967" s="103"/>
      <c r="P967" s="104"/>
      <c r="Q967" s="83"/>
      <c r="R967" s="83"/>
      <c r="S967" s="83"/>
      <c r="T967" s="83"/>
      <c r="U967" s="83"/>
      <c r="V967" s="103"/>
      <c r="W967" s="103"/>
      <c r="X967" s="103"/>
      <c r="Y967" s="102"/>
      <c r="Z967" s="102"/>
      <c r="AA967" s="90"/>
      <c r="AB967" s="100"/>
      <c r="AC967" s="90"/>
      <c r="AD967" s="100"/>
      <c r="AE967" s="100"/>
      <c r="AF967" s="91"/>
      <c r="AG967" s="91"/>
      <c r="AH967" s="101"/>
      <c r="AI967" s="45"/>
      <c r="AJ967" s="45"/>
      <c r="AK967" s="45"/>
      <c r="AL967" s="45"/>
      <c r="AM967" s="45"/>
      <c r="AN967" s="83"/>
      <c r="AO967" s="160"/>
      <c r="AP967" s="160"/>
      <c r="AQ967" s="94"/>
      <c r="AR967" s="45"/>
      <c r="AS967" s="102"/>
      <c r="AT967" s="102"/>
      <c r="AU967" s="95"/>
      <c r="AV967" s="95"/>
      <c r="AW967" s="159"/>
      <c r="AX967" s="159"/>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c r="BX967" s="156"/>
      <c r="BY967" s="156"/>
      <c r="BZ967" s="156"/>
      <c r="CA967" s="156"/>
      <c r="CB967" s="156"/>
      <c r="CC967" s="156"/>
      <c r="CD967" s="156"/>
      <c r="CE967" s="156"/>
    </row>
    <row r="968" spans="1:83" ht="25.5" customHeight="1" x14ac:dyDescent="0.25">
      <c r="A968" s="45"/>
      <c r="B968" s="45"/>
      <c r="C968" s="45"/>
      <c r="D968" s="47"/>
      <c r="E968" s="158"/>
      <c r="F968" s="45"/>
      <c r="G968" s="130"/>
      <c r="H968" s="130"/>
      <c r="I968" s="83"/>
      <c r="J968" s="45"/>
      <c r="K968" s="130"/>
      <c r="L968" s="95"/>
      <c r="M968" s="95"/>
      <c r="N968" s="95"/>
      <c r="O968" s="103"/>
      <c r="P968" s="104"/>
      <c r="Q968" s="83"/>
      <c r="R968" s="83"/>
      <c r="S968" s="83"/>
      <c r="T968" s="83"/>
      <c r="U968" s="83"/>
      <c r="V968" s="103"/>
      <c r="W968" s="103"/>
      <c r="X968" s="103"/>
      <c r="Y968" s="102"/>
      <c r="Z968" s="102"/>
      <c r="AA968" s="90"/>
      <c r="AB968" s="100"/>
      <c r="AC968" s="90"/>
      <c r="AD968" s="100"/>
      <c r="AE968" s="100"/>
      <c r="AF968" s="91"/>
      <c r="AG968" s="91"/>
      <c r="AH968" s="101"/>
      <c r="AI968" s="45"/>
      <c r="AJ968" s="45"/>
      <c r="AK968" s="45"/>
      <c r="AL968" s="45"/>
      <c r="AM968" s="45"/>
      <c r="AN968" s="83"/>
      <c r="AO968" s="160"/>
      <c r="AP968" s="160"/>
      <c r="AQ968" s="94"/>
      <c r="AR968" s="45"/>
      <c r="AS968" s="102"/>
      <c r="AT968" s="102"/>
      <c r="AU968" s="95"/>
      <c r="AV968" s="95"/>
      <c r="AW968" s="159"/>
      <c r="AX968" s="159"/>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c r="BX968" s="156"/>
      <c r="BY968" s="156"/>
      <c r="BZ968" s="156"/>
      <c r="CA968" s="156"/>
      <c r="CB968" s="156"/>
      <c r="CC968" s="156"/>
      <c r="CD968" s="156"/>
      <c r="CE968" s="156"/>
    </row>
    <row r="969" spans="1:83" ht="25.5" customHeight="1" x14ac:dyDescent="0.25">
      <c r="A969" s="45"/>
      <c r="B969" s="45"/>
      <c r="C969" s="45"/>
      <c r="D969" s="47"/>
      <c r="E969" s="158"/>
      <c r="F969" s="45"/>
      <c r="G969" s="130"/>
      <c r="H969" s="130"/>
      <c r="I969" s="83"/>
      <c r="J969" s="45"/>
      <c r="K969" s="130"/>
      <c r="L969" s="95"/>
      <c r="M969" s="95"/>
      <c r="N969" s="95"/>
      <c r="O969" s="103"/>
      <c r="P969" s="104"/>
      <c r="Q969" s="83"/>
      <c r="R969" s="83"/>
      <c r="S969" s="83"/>
      <c r="T969" s="83"/>
      <c r="U969" s="83"/>
      <c r="V969" s="103"/>
      <c r="W969" s="103"/>
      <c r="X969" s="103"/>
      <c r="Y969" s="102"/>
      <c r="Z969" s="102"/>
      <c r="AA969" s="90"/>
      <c r="AB969" s="100"/>
      <c r="AC969" s="90"/>
      <c r="AD969" s="100"/>
      <c r="AE969" s="100"/>
      <c r="AF969" s="91"/>
      <c r="AG969" s="91"/>
      <c r="AH969" s="101"/>
      <c r="AI969" s="45"/>
      <c r="AJ969" s="45"/>
      <c r="AK969" s="45"/>
      <c r="AL969" s="45"/>
      <c r="AM969" s="45"/>
      <c r="AN969" s="83"/>
      <c r="AO969" s="160"/>
      <c r="AP969" s="160"/>
      <c r="AQ969" s="94"/>
      <c r="AR969" s="45"/>
      <c r="AS969" s="102"/>
      <c r="AT969" s="102"/>
      <c r="AU969" s="95"/>
      <c r="AV969" s="95"/>
      <c r="AW969" s="159"/>
      <c r="AX969" s="159"/>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c r="BX969" s="156"/>
      <c r="BY969" s="156"/>
      <c r="BZ969" s="156"/>
      <c r="CA969" s="156"/>
      <c r="CB969" s="156"/>
      <c r="CC969" s="156"/>
      <c r="CD969" s="156"/>
      <c r="CE969" s="156"/>
    </row>
    <row r="970" spans="1:83" ht="25.5" customHeight="1" x14ac:dyDescent="0.25">
      <c r="A970" s="45"/>
      <c r="B970" s="45"/>
      <c r="C970" s="45"/>
      <c r="D970" s="47"/>
      <c r="E970" s="158"/>
      <c r="F970" s="45"/>
      <c r="G970" s="130"/>
      <c r="H970" s="130"/>
      <c r="I970" s="83"/>
      <c r="J970" s="45"/>
      <c r="K970" s="130"/>
      <c r="L970" s="95"/>
      <c r="M970" s="95"/>
      <c r="N970" s="95"/>
      <c r="O970" s="103"/>
      <c r="P970" s="104"/>
      <c r="Q970" s="83"/>
      <c r="R970" s="83"/>
      <c r="S970" s="83"/>
      <c r="T970" s="83"/>
      <c r="U970" s="83"/>
      <c r="V970" s="103"/>
      <c r="W970" s="103"/>
      <c r="X970" s="103"/>
      <c r="Y970" s="102"/>
      <c r="Z970" s="102"/>
      <c r="AA970" s="90"/>
      <c r="AB970" s="100"/>
      <c r="AC970" s="90"/>
      <c r="AD970" s="100"/>
      <c r="AE970" s="100"/>
      <c r="AF970" s="91"/>
      <c r="AG970" s="91"/>
      <c r="AH970" s="101"/>
      <c r="AI970" s="45"/>
      <c r="AJ970" s="45"/>
      <c r="AK970" s="45"/>
      <c r="AL970" s="45"/>
      <c r="AM970" s="45"/>
      <c r="AN970" s="83"/>
      <c r="AO970" s="160"/>
      <c r="AP970" s="160"/>
      <c r="AQ970" s="94"/>
      <c r="AR970" s="45"/>
      <c r="AS970" s="102"/>
      <c r="AT970" s="102"/>
      <c r="AU970" s="95"/>
      <c r="AV970" s="95"/>
      <c r="AW970" s="159"/>
      <c r="AX970" s="159"/>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c r="BX970" s="156"/>
      <c r="BY970" s="156"/>
      <c r="BZ970" s="156"/>
      <c r="CA970" s="156"/>
      <c r="CB970" s="156"/>
      <c r="CC970" s="156"/>
      <c r="CD970" s="156"/>
      <c r="CE970" s="156"/>
    </row>
    <row r="971" spans="1:83" ht="25.5" customHeight="1" x14ac:dyDescent="0.25">
      <c r="A971" s="45"/>
      <c r="B971" s="45"/>
      <c r="C971" s="45"/>
      <c r="D971" s="47"/>
      <c r="E971" s="158"/>
      <c r="F971" s="45"/>
      <c r="G971" s="130"/>
      <c r="H971" s="130"/>
      <c r="I971" s="83"/>
      <c r="J971" s="45"/>
      <c r="K971" s="130"/>
      <c r="L971" s="95"/>
      <c r="M971" s="95"/>
      <c r="N971" s="95"/>
      <c r="O971" s="103"/>
      <c r="P971" s="104"/>
      <c r="Q971" s="83"/>
      <c r="R971" s="83"/>
      <c r="S971" s="83"/>
      <c r="T971" s="83"/>
      <c r="U971" s="83"/>
      <c r="V971" s="103"/>
      <c r="W971" s="103"/>
      <c r="X971" s="103"/>
      <c r="Y971" s="102"/>
      <c r="Z971" s="102"/>
      <c r="AA971" s="90"/>
      <c r="AB971" s="100"/>
      <c r="AC971" s="90"/>
      <c r="AD971" s="100"/>
      <c r="AE971" s="100"/>
      <c r="AF971" s="91"/>
      <c r="AG971" s="91"/>
      <c r="AH971" s="101"/>
      <c r="AI971" s="45"/>
      <c r="AJ971" s="45"/>
      <c r="AK971" s="45"/>
      <c r="AL971" s="45"/>
      <c r="AM971" s="45"/>
      <c r="AN971" s="83"/>
      <c r="AO971" s="160"/>
      <c r="AP971" s="160"/>
      <c r="AQ971" s="94"/>
      <c r="AR971" s="45"/>
      <c r="AS971" s="102"/>
      <c r="AT971" s="102"/>
      <c r="AU971" s="95"/>
      <c r="AV971" s="95"/>
      <c r="AW971" s="159"/>
      <c r="AX971" s="159"/>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c r="BX971" s="156"/>
      <c r="BY971" s="156"/>
      <c r="BZ971" s="156"/>
      <c r="CA971" s="156"/>
      <c r="CB971" s="156"/>
      <c r="CC971" s="156"/>
      <c r="CD971" s="156"/>
      <c r="CE971" s="156"/>
    </row>
    <row r="972" spans="1:83" ht="25.5" customHeight="1" x14ac:dyDescent="0.25">
      <c r="A972" s="45"/>
      <c r="B972" s="45"/>
      <c r="C972" s="45"/>
      <c r="D972" s="47"/>
      <c r="E972" s="158"/>
      <c r="F972" s="45"/>
      <c r="G972" s="130"/>
      <c r="H972" s="130"/>
      <c r="I972" s="83"/>
      <c r="J972" s="45"/>
      <c r="K972" s="130"/>
      <c r="L972" s="95"/>
      <c r="M972" s="95"/>
      <c r="N972" s="95"/>
      <c r="O972" s="103"/>
      <c r="P972" s="104"/>
      <c r="Q972" s="83"/>
      <c r="R972" s="83"/>
      <c r="S972" s="83"/>
      <c r="T972" s="83"/>
      <c r="U972" s="83"/>
      <c r="V972" s="103"/>
      <c r="W972" s="103"/>
      <c r="X972" s="103"/>
      <c r="Y972" s="102"/>
      <c r="Z972" s="102"/>
      <c r="AA972" s="90"/>
      <c r="AB972" s="100"/>
      <c r="AC972" s="90"/>
      <c r="AD972" s="100"/>
      <c r="AE972" s="100"/>
      <c r="AF972" s="91"/>
      <c r="AG972" s="91"/>
      <c r="AH972" s="101"/>
      <c r="AI972" s="45"/>
      <c r="AJ972" s="45"/>
      <c r="AK972" s="45"/>
      <c r="AL972" s="45"/>
      <c r="AM972" s="45"/>
      <c r="AN972" s="83"/>
      <c r="AO972" s="160"/>
      <c r="AP972" s="160"/>
      <c r="AQ972" s="94"/>
      <c r="AR972" s="45"/>
      <c r="AS972" s="102"/>
      <c r="AT972" s="102"/>
      <c r="AU972" s="95"/>
      <c r="AV972" s="95"/>
      <c r="AW972" s="159"/>
      <c r="AX972" s="159"/>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c r="BX972" s="156"/>
      <c r="BY972" s="156"/>
      <c r="BZ972" s="156"/>
      <c r="CA972" s="156"/>
      <c r="CB972" s="156"/>
      <c r="CC972" s="156"/>
      <c r="CD972" s="156"/>
      <c r="CE972" s="156"/>
    </row>
    <row r="973" spans="1:83" ht="25.5" customHeight="1" x14ac:dyDescent="0.25">
      <c r="A973" s="45"/>
      <c r="B973" s="45"/>
      <c r="C973" s="45"/>
      <c r="D973" s="47"/>
      <c r="E973" s="158"/>
      <c r="F973" s="45"/>
      <c r="G973" s="130"/>
      <c r="H973" s="130"/>
      <c r="I973" s="83"/>
      <c r="J973" s="45"/>
      <c r="K973" s="130"/>
      <c r="L973" s="95"/>
      <c r="M973" s="95"/>
      <c r="N973" s="95"/>
      <c r="O973" s="103"/>
      <c r="P973" s="104"/>
      <c r="Q973" s="83"/>
      <c r="R973" s="83"/>
      <c r="S973" s="83"/>
      <c r="T973" s="83"/>
      <c r="U973" s="83"/>
      <c r="V973" s="103"/>
      <c r="W973" s="103"/>
      <c r="X973" s="103"/>
      <c r="Y973" s="102"/>
      <c r="Z973" s="102"/>
      <c r="AA973" s="90"/>
      <c r="AB973" s="100"/>
      <c r="AC973" s="90"/>
      <c r="AD973" s="100"/>
      <c r="AE973" s="100"/>
      <c r="AF973" s="91"/>
      <c r="AG973" s="91"/>
      <c r="AH973" s="101"/>
      <c r="AI973" s="45"/>
      <c r="AJ973" s="45"/>
      <c r="AK973" s="45"/>
      <c r="AL973" s="45"/>
      <c r="AM973" s="45"/>
      <c r="AN973" s="83"/>
      <c r="AO973" s="160"/>
      <c r="AP973" s="160"/>
      <c r="AQ973" s="94"/>
      <c r="AR973" s="45"/>
      <c r="AS973" s="102"/>
      <c r="AT973" s="102"/>
      <c r="AU973" s="95"/>
      <c r="AV973" s="95"/>
      <c r="AW973" s="159"/>
      <c r="AX973" s="159"/>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c r="BX973" s="156"/>
      <c r="BY973" s="156"/>
      <c r="BZ973" s="156"/>
      <c r="CA973" s="156"/>
      <c r="CB973" s="156"/>
      <c r="CC973" s="156"/>
      <c r="CD973" s="156"/>
      <c r="CE973" s="156"/>
    </row>
    <row r="974" spans="1:83" ht="25.5" customHeight="1" x14ac:dyDescent="0.25">
      <c r="A974" s="45"/>
      <c r="B974" s="45"/>
      <c r="C974" s="45"/>
      <c r="D974" s="47"/>
      <c r="E974" s="158"/>
      <c r="F974" s="45"/>
      <c r="G974" s="130"/>
      <c r="H974" s="130"/>
      <c r="I974" s="83"/>
      <c r="J974" s="45"/>
      <c r="K974" s="130"/>
      <c r="L974" s="95"/>
      <c r="M974" s="95"/>
      <c r="N974" s="95"/>
      <c r="O974" s="103"/>
      <c r="P974" s="104"/>
      <c r="Q974" s="83"/>
      <c r="R974" s="83"/>
      <c r="S974" s="83"/>
      <c r="T974" s="83"/>
      <c r="U974" s="83"/>
      <c r="V974" s="103"/>
      <c r="W974" s="103"/>
      <c r="X974" s="103"/>
      <c r="Y974" s="102"/>
      <c r="Z974" s="102"/>
      <c r="AA974" s="90"/>
      <c r="AB974" s="100"/>
      <c r="AC974" s="90"/>
      <c r="AD974" s="100"/>
      <c r="AE974" s="100"/>
      <c r="AF974" s="91"/>
      <c r="AG974" s="91"/>
      <c r="AH974" s="101"/>
      <c r="AI974" s="45"/>
      <c r="AJ974" s="45"/>
      <c r="AK974" s="45"/>
      <c r="AL974" s="45"/>
      <c r="AM974" s="45"/>
      <c r="AN974" s="83"/>
      <c r="AO974" s="160"/>
      <c r="AP974" s="160"/>
      <c r="AQ974" s="94"/>
      <c r="AR974" s="45"/>
      <c r="AS974" s="102"/>
      <c r="AT974" s="102"/>
      <c r="AU974" s="95"/>
      <c r="AV974" s="95"/>
      <c r="AW974" s="159"/>
      <c r="AX974" s="159"/>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c r="BX974" s="156"/>
      <c r="BY974" s="156"/>
      <c r="BZ974" s="156"/>
      <c r="CA974" s="156"/>
      <c r="CB974" s="156"/>
      <c r="CC974" s="156"/>
      <c r="CD974" s="156"/>
      <c r="CE974" s="156"/>
    </row>
    <row r="975" spans="1:83" ht="25.5" customHeight="1" x14ac:dyDescent="0.25">
      <c r="A975" s="45"/>
      <c r="B975" s="45"/>
      <c r="C975" s="45"/>
      <c r="D975" s="47"/>
      <c r="E975" s="158"/>
      <c r="F975" s="45"/>
      <c r="G975" s="130"/>
      <c r="H975" s="130"/>
      <c r="I975" s="83"/>
      <c r="J975" s="45"/>
      <c r="K975" s="130"/>
      <c r="L975" s="95"/>
      <c r="M975" s="95"/>
      <c r="N975" s="95"/>
      <c r="O975" s="103"/>
      <c r="P975" s="104"/>
      <c r="Q975" s="83"/>
      <c r="R975" s="83"/>
      <c r="S975" s="83"/>
      <c r="T975" s="83"/>
      <c r="U975" s="83"/>
      <c r="V975" s="103"/>
      <c r="W975" s="103"/>
      <c r="X975" s="103"/>
      <c r="Y975" s="102"/>
      <c r="Z975" s="102"/>
      <c r="AA975" s="90"/>
      <c r="AB975" s="100"/>
      <c r="AC975" s="90"/>
      <c r="AD975" s="100"/>
      <c r="AE975" s="100"/>
      <c r="AF975" s="91"/>
      <c r="AG975" s="91"/>
      <c r="AH975" s="101"/>
      <c r="AI975" s="45"/>
      <c r="AJ975" s="45"/>
      <c r="AK975" s="45"/>
      <c r="AL975" s="45"/>
      <c r="AM975" s="45"/>
      <c r="AN975" s="83"/>
      <c r="AO975" s="160"/>
      <c r="AP975" s="160"/>
      <c r="AQ975" s="94"/>
      <c r="AR975" s="45"/>
      <c r="AS975" s="102"/>
      <c r="AT975" s="102"/>
      <c r="AU975" s="95"/>
      <c r="AV975" s="95"/>
      <c r="AW975" s="159"/>
      <c r="AX975" s="159"/>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c r="BX975" s="156"/>
      <c r="BY975" s="156"/>
      <c r="BZ975" s="156"/>
      <c r="CA975" s="156"/>
      <c r="CB975" s="156"/>
      <c r="CC975" s="156"/>
      <c r="CD975" s="156"/>
      <c r="CE975" s="156"/>
    </row>
    <row r="976" spans="1:83" ht="25.5" customHeight="1" x14ac:dyDescent="0.25">
      <c r="A976" s="45"/>
      <c r="B976" s="45"/>
      <c r="C976" s="45"/>
      <c r="D976" s="47"/>
      <c r="E976" s="158"/>
      <c r="F976" s="45"/>
      <c r="G976" s="130"/>
      <c r="H976" s="130"/>
      <c r="I976" s="83"/>
      <c r="J976" s="45"/>
      <c r="K976" s="130"/>
      <c r="L976" s="95"/>
      <c r="M976" s="95"/>
      <c r="N976" s="95"/>
      <c r="O976" s="103"/>
      <c r="P976" s="104"/>
      <c r="Q976" s="83"/>
      <c r="R976" s="83"/>
      <c r="S976" s="83"/>
      <c r="T976" s="83"/>
      <c r="U976" s="83"/>
      <c r="V976" s="103"/>
      <c r="W976" s="103"/>
      <c r="X976" s="103"/>
      <c r="Y976" s="102"/>
      <c r="Z976" s="102"/>
      <c r="AA976" s="90"/>
      <c r="AB976" s="100"/>
      <c r="AC976" s="90"/>
      <c r="AD976" s="100"/>
      <c r="AE976" s="100"/>
      <c r="AF976" s="91"/>
      <c r="AG976" s="91"/>
      <c r="AH976" s="101"/>
      <c r="AI976" s="45"/>
      <c r="AJ976" s="45"/>
      <c r="AK976" s="45"/>
      <c r="AL976" s="45"/>
      <c r="AM976" s="45"/>
      <c r="AN976" s="83"/>
      <c r="AO976" s="160"/>
      <c r="AP976" s="160"/>
      <c r="AQ976" s="94"/>
      <c r="AR976" s="45"/>
      <c r="AS976" s="102"/>
      <c r="AT976" s="102"/>
      <c r="AU976" s="95"/>
      <c r="AV976" s="95"/>
      <c r="AW976" s="159"/>
      <c r="AX976" s="159"/>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c r="BX976" s="156"/>
      <c r="BY976" s="156"/>
      <c r="BZ976" s="156"/>
      <c r="CA976" s="156"/>
      <c r="CB976" s="156"/>
      <c r="CC976" s="156"/>
      <c r="CD976" s="156"/>
      <c r="CE976" s="156"/>
    </row>
    <row r="977" spans="1:83" ht="25.5" customHeight="1" x14ac:dyDescent="0.25">
      <c r="A977" s="45"/>
      <c r="B977" s="45"/>
      <c r="C977" s="45"/>
      <c r="D977" s="47"/>
      <c r="E977" s="158"/>
      <c r="F977" s="45"/>
      <c r="G977" s="130"/>
      <c r="H977" s="130"/>
      <c r="I977" s="83"/>
      <c r="J977" s="45"/>
      <c r="K977" s="130"/>
      <c r="L977" s="95"/>
      <c r="M977" s="95"/>
      <c r="N977" s="95"/>
      <c r="O977" s="103"/>
      <c r="P977" s="104"/>
      <c r="Q977" s="83"/>
      <c r="R977" s="83"/>
      <c r="S977" s="83"/>
      <c r="T977" s="83"/>
      <c r="U977" s="83"/>
      <c r="V977" s="103"/>
      <c r="W977" s="103"/>
      <c r="X977" s="103"/>
      <c r="Y977" s="102"/>
      <c r="Z977" s="102"/>
      <c r="AA977" s="90"/>
      <c r="AB977" s="100"/>
      <c r="AC977" s="90"/>
      <c r="AD977" s="100"/>
      <c r="AE977" s="100"/>
      <c r="AF977" s="91"/>
      <c r="AG977" s="91"/>
      <c r="AH977" s="101"/>
      <c r="AI977" s="45"/>
      <c r="AJ977" s="45"/>
      <c r="AK977" s="45"/>
      <c r="AL977" s="45"/>
      <c r="AM977" s="45"/>
      <c r="AN977" s="83"/>
      <c r="AO977" s="160"/>
      <c r="AP977" s="160"/>
      <c r="AQ977" s="94"/>
      <c r="AR977" s="45"/>
      <c r="AS977" s="102"/>
      <c r="AT977" s="102"/>
      <c r="AU977" s="95"/>
      <c r="AV977" s="95"/>
      <c r="AW977" s="159"/>
      <c r="AX977" s="159"/>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c r="BX977" s="156"/>
      <c r="BY977" s="156"/>
      <c r="BZ977" s="156"/>
      <c r="CA977" s="156"/>
      <c r="CB977" s="156"/>
      <c r="CC977" s="156"/>
      <c r="CD977" s="156"/>
      <c r="CE977" s="156"/>
    </row>
    <row r="978" spans="1:83" ht="25.5" customHeight="1" x14ac:dyDescent="0.25">
      <c r="A978" s="45"/>
      <c r="B978" s="45"/>
      <c r="C978" s="45"/>
      <c r="D978" s="47"/>
      <c r="E978" s="158"/>
      <c r="F978" s="45"/>
      <c r="G978" s="130"/>
      <c r="H978" s="130"/>
      <c r="I978" s="83"/>
      <c r="J978" s="45"/>
      <c r="K978" s="130"/>
      <c r="L978" s="95"/>
      <c r="M978" s="95"/>
      <c r="N978" s="95"/>
      <c r="O978" s="103"/>
      <c r="P978" s="104"/>
      <c r="Q978" s="83"/>
      <c r="R978" s="83"/>
      <c r="S978" s="83"/>
      <c r="T978" s="83"/>
      <c r="U978" s="83"/>
      <c r="V978" s="103"/>
      <c r="W978" s="103"/>
      <c r="X978" s="103"/>
      <c r="Y978" s="102"/>
      <c r="Z978" s="102"/>
      <c r="AA978" s="90"/>
      <c r="AB978" s="100"/>
      <c r="AC978" s="90"/>
      <c r="AD978" s="100"/>
      <c r="AE978" s="100"/>
      <c r="AF978" s="91"/>
      <c r="AG978" s="91"/>
      <c r="AH978" s="101"/>
      <c r="AI978" s="45"/>
      <c r="AJ978" s="45"/>
      <c r="AK978" s="45"/>
      <c r="AL978" s="45"/>
      <c r="AM978" s="45"/>
      <c r="AN978" s="83"/>
      <c r="AO978" s="160"/>
      <c r="AP978" s="160"/>
      <c r="AQ978" s="94"/>
      <c r="AR978" s="45"/>
      <c r="AS978" s="102"/>
      <c r="AT978" s="102"/>
      <c r="AU978" s="95"/>
      <c r="AV978" s="95"/>
      <c r="AW978" s="159"/>
      <c r="AX978" s="159"/>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c r="BX978" s="156"/>
      <c r="BY978" s="156"/>
      <c r="BZ978" s="156"/>
      <c r="CA978" s="156"/>
      <c r="CB978" s="156"/>
      <c r="CC978" s="156"/>
      <c r="CD978" s="156"/>
      <c r="CE978" s="156"/>
    </row>
    <row r="979" spans="1:83" ht="25.5" customHeight="1" x14ac:dyDescent="0.25">
      <c r="A979" s="45"/>
      <c r="B979" s="45"/>
      <c r="C979" s="45"/>
      <c r="D979" s="47"/>
      <c r="E979" s="158"/>
      <c r="F979" s="45"/>
      <c r="G979" s="130"/>
      <c r="H979" s="130"/>
      <c r="I979" s="83"/>
      <c r="J979" s="45"/>
      <c r="K979" s="130"/>
      <c r="L979" s="95"/>
      <c r="M979" s="95"/>
      <c r="N979" s="95"/>
      <c r="O979" s="103"/>
      <c r="P979" s="104"/>
      <c r="Q979" s="83"/>
      <c r="R979" s="83"/>
      <c r="S979" s="83"/>
      <c r="T979" s="83"/>
      <c r="U979" s="83"/>
      <c r="V979" s="103"/>
      <c r="W979" s="103"/>
      <c r="X979" s="103"/>
      <c r="Y979" s="102"/>
      <c r="Z979" s="102"/>
      <c r="AA979" s="90"/>
      <c r="AB979" s="100"/>
      <c r="AC979" s="90"/>
      <c r="AD979" s="100"/>
      <c r="AE979" s="100"/>
      <c r="AF979" s="91"/>
      <c r="AG979" s="91"/>
      <c r="AH979" s="101"/>
      <c r="AI979" s="45"/>
      <c r="AJ979" s="45"/>
      <c r="AK979" s="45"/>
      <c r="AL979" s="45"/>
      <c r="AM979" s="45"/>
      <c r="AN979" s="83"/>
      <c r="AO979" s="160"/>
      <c r="AP979" s="160"/>
      <c r="AQ979" s="94"/>
      <c r="AR979" s="45"/>
      <c r="AS979" s="102"/>
      <c r="AT979" s="102"/>
      <c r="AU979" s="95"/>
      <c r="AV979" s="95"/>
      <c r="AW979" s="159"/>
      <c r="AX979" s="159"/>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c r="BX979" s="156"/>
      <c r="BY979" s="156"/>
      <c r="BZ979" s="156"/>
      <c r="CA979" s="156"/>
      <c r="CB979" s="156"/>
      <c r="CC979" s="156"/>
      <c r="CD979" s="156"/>
      <c r="CE979" s="156"/>
    </row>
    <row r="980" spans="1:83" ht="25.5" customHeight="1" x14ac:dyDescent="0.25">
      <c r="A980" s="45"/>
      <c r="B980" s="45"/>
      <c r="C980" s="45"/>
      <c r="D980" s="47"/>
      <c r="E980" s="158"/>
      <c r="F980" s="45"/>
      <c r="G980" s="130"/>
      <c r="H980" s="130"/>
      <c r="I980" s="83"/>
      <c r="J980" s="45"/>
      <c r="K980" s="130"/>
      <c r="L980" s="95"/>
      <c r="M980" s="95"/>
      <c r="N980" s="95"/>
      <c r="O980" s="103"/>
      <c r="P980" s="104"/>
      <c r="Q980" s="83"/>
      <c r="R980" s="83"/>
      <c r="S980" s="83"/>
      <c r="T980" s="83"/>
      <c r="U980" s="83"/>
      <c r="V980" s="103"/>
      <c r="W980" s="103"/>
      <c r="X980" s="103"/>
      <c r="Y980" s="102"/>
      <c r="Z980" s="102"/>
      <c r="AA980" s="90"/>
      <c r="AB980" s="100"/>
      <c r="AC980" s="90"/>
      <c r="AD980" s="100"/>
      <c r="AE980" s="100"/>
      <c r="AF980" s="91"/>
      <c r="AG980" s="91"/>
      <c r="AH980" s="101"/>
      <c r="AI980" s="45"/>
      <c r="AJ980" s="45"/>
      <c r="AK980" s="45"/>
      <c r="AL980" s="45"/>
      <c r="AM980" s="45"/>
      <c r="AN980" s="83"/>
      <c r="AO980" s="160"/>
      <c r="AP980" s="160"/>
      <c r="AQ980" s="94"/>
      <c r="AR980" s="45"/>
      <c r="AS980" s="102"/>
      <c r="AT980" s="102"/>
      <c r="AU980" s="95"/>
      <c r="AV980" s="95"/>
      <c r="AW980" s="159"/>
      <c r="AX980" s="159"/>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c r="BX980" s="156"/>
      <c r="BY980" s="156"/>
      <c r="BZ980" s="156"/>
      <c r="CA980" s="156"/>
      <c r="CB980" s="156"/>
      <c r="CC980" s="156"/>
      <c r="CD980" s="156"/>
      <c r="CE980" s="156"/>
    </row>
    <row r="981" spans="1:83" ht="25.5" customHeight="1" x14ac:dyDescent="0.25">
      <c r="A981" s="45"/>
      <c r="B981" s="45"/>
      <c r="C981" s="45"/>
      <c r="D981" s="47"/>
      <c r="E981" s="158"/>
      <c r="F981" s="45"/>
      <c r="G981" s="130"/>
      <c r="H981" s="130"/>
      <c r="I981" s="83"/>
      <c r="J981" s="45"/>
      <c r="K981" s="130"/>
      <c r="L981" s="95"/>
      <c r="M981" s="95"/>
      <c r="N981" s="95"/>
      <c r="O981" s="103"/>
      <c r="P981" s="104"/>
      <c r="Q981" s="83"/>
      <c r="R981" s="83"/>
      <c r="S981" s="83"/>
      <c r="T981" s="83"/>
      <c r="U981" s="83"/>
      <c r="V981" s="103"/>
      <c r="W981" s="103"/>
      <c r="X981" s="103"/>
      <c r="Y981" s="102"/>
      <c r="Z981" s="102"/>
      <c r="AA981" s="90"/>
      <c r="AB981" s="100"/>
      <c r="AC981" s="90"/>
      <c r="AD981" s="100"/>
      <c r="AE981" s="100"/>
      <c r="AF981" s="91"/>
      <c r="AG981" s="91"/>
      <c r="AH981" s="101"/>
      <c r="AI981" s="45"/>
      <c r="AJ981" s="45"/>
      <c r="AK981" s="45"/>
      <c r="AL981" s="45"/>
      <c r="AM981" s="45"/>
      <c r="AN981" s="83"/>
      <c r="AO981" s="160"/>
      <c r="AP981" s="160"/>
      <c r="AQ981" s="94"/>
      <c r="AR981" s="45"/>
      <c r="AS981" s="102"/>
      <c r="AT981" s="102"/>
      <c r="AU981" s="95"/>
      <c r="AV981" s="95"/>
      <c r="AW981" s="159"/>
      <c r="AX981" s="159"/>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c r="BX981" s="156"/>
      <c r="BY981" s="156"/>
      <c r="BZ981" s="156"/>
      <c r="CA981" s="156"/>
      <c r="CB981" s="156"/>
      <c r="CC981" s="156"/>
      <c r="CD981" s="156"/>
      <c r="CE981" s="156"/>
    </row>
    <row r="982" spans="1:83" ht="25.5" customHeight="1" x14ac:dyDescent="0.25">
      <c r="A982" s="45"/>
      <c r="B982" s="45"/>
      <c r="C982" s="45"/>
      <c r="D982" s="47"/>
      <c r="E982" s="158"/>
      <c r="F982" s="45"/>
      <c r="G982" s="130"/>
      <c r="H982" s="130"/>
      <c r="I982" s="83"/>
      <c r="J982" s="45"/>
      <c r="K982" s="130"/>
      <c r="L982" s="95"/>
      <c r="M982" s="95"/>
      <c r="N982" s="95"/>
      <c r="O982" s="103"/>
      <c r="P982" s="104"/>
      <c r="Q982" s="83"/>
      <c r="R982" s="83"/>
      <c r="S982" s="83"/>
      <c r="T982" s="83"/>
      <c r="U982" s="83"/>
      <c r="V982" s="103"/>
      <c r="W982" s="103"/>
      <c r="X982" s="103"/>
      <c r="Y982" s="102"/>
      <c r="Z982" s="102"/>
      <c r="AA982" s="90"/>
      <c r="AB982" s="100"/>
      <c r="AC982" s="90"/>
      <c r="AD982" s="100"/>
      <c r="AE982" s="100"/>
      <c r="AF982" s="91"/>
      <c r="AG982" s="91"/>
      <c r="AH982" s="101"/>
      <c r="AI982" s="45"/>
      <c r="AJ982" s="45"/>
      <c r="AK982" s="45"/>
      <c r="AL982" s="45"/>
      <c r="AM982" s="45"/>
      <c r="AN982" s="83"/>
      <c r="AO982" s="160"/>
      <c r="AP982" s="160"/>
      <c r="AQ982" s="94"/>
      <c r="AR982" s="45"/>
      <c r="AS982" s="102"/>
      <c r="AT982" s="102"/>
      <c r="AU982" s="95"/>
      <c r="AV982" s="95"/>
      <c r="AW982" s="159"/>
      <c r="AX982" s="159"/>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c r="BX982" s="156"/>
      <c r="BY982" s="156"/>
      <c r="BZ982" s="156"/>
      <c r="CA982" s="156"/>
      <c r="CB982" s="156"/>
      <c r="CC982" s="156"/>
      <c r="CD982" s="156"/>
      <c r="CE982" s="156"/>
    </row>
    <row r="983" spans="1:83" ht="25.5" customHeight="1" x14ac:dyDescent="0.25">
      <c r="A983" s="45"/>
      <c r="B983" s="45"/>
      <c r="C983" s="45"/>
      <c r="D983" s="47"/>
      <c r="E983" s="158"/>
      <c r="F983" s="45"/>
      <c r="G983" s="130"/>
      <c r="H983" s="130"/>
      <c r="I983" s="83"/>
      <c r="J983" s="45"/>
      <c r="K983" s="130"/>
      <c r="L983" s="95"/>
      <c r="M983" s="95"/>
      <c r="N983" s="95"/>
      <c r="O983" s="103"/>
      <c r="P983" s="104"/>
      <c r="Q983" s="83"/>
      <c r="R983" s="83"/>
      <c r="S983" s="83"/>
      <c r="T983" s="83"/>
      <c r="U983" s="83"/>
      <c r="V983" s="103"/>
      <c r="W983" s="103"/>
      <c r="X983" s="103"/>
      <c r="Y983" s="102"/>
      <c r="Z983" s="102"/>
      <c r="AA983" s="90"/>
      <c r="AB983" s="100"/>
      <c r="AC983" s="90"/>
      <c r="AD983" s="100"/>
      <c r="AE983" s="100"/>
      <c r="AF983" s="91"/>
      <c r="AG983" s="91"/>
      <c r="AH983" s="101"/>
      <c r="AI983" s="45"/>
      <c r="AJ983" s="45"/>
      <c r="AK983" s="45"/>
      <c r="AL983" s="45"/>
      <c r="AM983" s="45"/>
      <c r="AN983" s="83"/>
      <c r="AO983" s="160"/>
      <c r="AP983" s="160"/>
      <c r="AQ983" s="94"/>
      <c r="AR983" s="45"/>
      <c r="AS983" s="102"/>
      <c r="AT983" s="102"/>
      <c r="AU983" s="95"/>
      <c r="AV983" s="95"/>
      <c r="AW983" s="159"/>
      <c r="AX983" s="159"/>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c r="BX983" s="156"/>
      <c r="BY983" s="156"/>
      <c r="BZ983" s="156"/>
      <c r="CA983" s="156"/>
      <c r="CB983" s="156"/>
      <c r="CC983" s="156"/>
      <c r="CD983" s="156"/>
      <c r="CE983" s="156"/>
    </row>
    <row r="984" spans="1:83" ht="25.5" customHeight="1" x14ac:dyDescent="0.25">
      <c r="A984" s="45"/>
      <c r="B984" s="45"/>
      <c r="C984" s="45"/>
      <c r="D984" s="47"/>
      <c r="E984" s="158"/>
      <c r="F984" s="45"/>
      <c r="G984" s="130"/>
      <c r="H984" s="130"/>
      <c r="I984" s="83"/>
      <c r="J984" s="45"/>
      <c r="K984" s="130"/>
      <c r="L984" s="95"/>
      <c r="M984" s="95"/>
      <c r="N984" s="95"/>
      <c r="O984" s="103"/>
      <c r="P984" s="104"/>
      <c r="Q984" s="83"/>
      <c r="R984" s="83"/>
      <c r="S984" s="83"/>
      <c r="T984" s="83"/>
      <c r="U984" s="83"/>
      <c r="V984" s="103"/>
      <c r="W984" s="103"/>
      <c r="X984" s="103"/>
      <c r="Y984" s="102"/>
      <c r="Z984" s="102"/>
      <c r="AA984" s="90"/>
      <c r="AB984" s="100"/>
      <c r="AC984" s="90"/>
      <c r="AD984" s="100"/>
      <c r="AE984" s="100"/>
      <c r="AF984" s="91"/>
      <c r="AG984" s="91"/>
      <c r="AH984" s="101"/>
      <c r="AI984" s="45"/>
      <c r="AJ984" s="45"/>
      <c r="AK984" s="45"/>
      <c r="AL984" s="45"/>
      <c r="AM984" s="45"/>
      <c r="AN984" s="83"/>
      <c r="AO984" s="160"/>
      <c r="AP984" s="160"/>
      <c r="AQ984" s="94"/>
      <c r="AR984" s="45"/>
      <c r="AS984" s="102"/>
      <c r="AT984" s="102"/>
      <c r="AU984" s="95"/>
      <c r="AV984" s="95"/>
      <c r="AW984" s="159"/>
      <c r="AX984" s="159"/>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c r="BX984" s="156"/>
      <c r="BY984" s="156"/>
      <c r="BZ984" s="156"/>
      <c r="CA984" s="156"/>
      <c r="CB984" s="156"/>
      <c r="CC984" s="156"/>
      <c r="CD984" s="156"/>
      <c r="CE984" s="156"/>
    </row>
    <row r="985" spans="1:83" ht="25.5" customHeight="1" x14ac:dyDescent="0.25">
      <c r="A985" s="45"/>
      <c r="B985" s="45"/>
      <c r="C985" s="45"/>
      <c r="D985" s="47"/>
      <c r="E985" s="158"/>
      <c r="F985" s="45"/>
      <c r="G985" s="130"/>
      <c r="H985" s="130"/>
      <c r="I985" s="83"/>
      <c r="J985" s="45"/>
      <c r="K985" s="130"/>
      <c r="L985" s="95"/>
      <c r="M985" s="95"/>
      <c r="N985" s="95"/>
      <c r="O985" s="103"/>
      <c r="P985" s="104"/>
      <c r="Q985" s="83"/>
      <c r="R985" s="83"/>
      <c r="S985" s="83"/>
      <c r="T985" s="83"/>
      <c r="U985" s="83"/>
      <c r="V985" s="103"/>
      <c r="W985" s="103"/>
      <c r="X985" s="103"/>
      <c r="Y985" s="102"/>
      <c r="Z985" s="102"/>
      <c r="AA985" s="90"/>
      <c r="AB985" s="100"/>
      <c r="AC985" s="90"/>
      <c r="AD985" s="100"/>
      <c r="AE985" s="100"/>
      <c r="AF985" s="91"/>
      <c r="AG985" s="91"/>
      <c r="AH985" s="101"/>
      <c r="AI985" s="45"/>
      <c r="AJ985" s="45"/>
      <c r="AK985" s="45"/>
      <c r="AL985" s="45"/>
      <c r="AM985" s="45"/>
      <c r="AN985" s="83"/>
      <c r="AO985" s="160"/>
      <c r="AP985" s="160"/>
      <c r="AQ985" s="94"/>
      <c r="AR985" s="45"/>
      <c r="AS985" s="102"/>
      <c r="AT985" s="102"/>
      <c r="AU985" s="95"/>
      <c r="AV985" s="95"/>
      <c r="AW985" s="159"/>
      <c r="AX985" s="159"/>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c r="BX985" s="156"/>
      <c r="BY985" s="156"/>
      <c r="BZ985" s="156"/>
      <c r="CA985" s="156"/>
      <c r="CB985" s="156"/>
      <c r="CC985" s="156"/>
      <c r="CD985" s="156"/>
      <c r="CE985" s="156"/>
    </row>
    <row r="986" spans="1:83" ht="25.5" customHeight="1" x14ac:dyDescent="0.25">
      <c r="A986" s="45"/>
      <c r="B986" s="45"/>
      <c r="C986" s="45"/>
      <c r="D986" s="47"/>
      <c r="E986" s="158"/>
      <c r="F986" s="45"/>
      <c r="G986" s="130"/>
      <c r="H986" s="130"/>
      <c r="I986" s="83"/>
      <c r="J986" s="45"/>
      <c r="K986" s="130"/>
      <c r="L986" s="95"/>
      <c r="M986" s="95"/>
      <c r="N986" s="95"/>
      <c r="O986" s="103"/>
      <c r="P986" s="104"/>
      <c r="Q986" s="83"/>
      <c r="R986" s="83"/>
      <c r="S986" s="83"/>
      <c r="T986" s="83"/>
      <c r="U986" s="83"/>
      <c r="V986" s="103"/>
      <c r="W986" s="103"/>
      <c r="X986" s="103"/>
      <c r="Y986" s="102"/>
      <c r="Z986" s="102"/>
      <c r="AA986" s="90"/>
      <c r="AB986" s="100"/>
      <c r="AC986" s="90"/>
      <c r="AD986" s="100"/>
      <c r="AE986" s="100"/>
      <c r="AF986" s="91"/>
      <c r="AG986" s="91"/>
      <c r="AH986" s="101"/>
      <c r="AI986" s="45"/>
      <c r="AJ986" s="45"/>
      <c r="AK986" s="45"/>
      <c r="AL986" s="45"/>
      <c r="AM986" s="45"/>
      <c r="AN986" s="83"/>
      <c r="AO986" s="160"/>
      <c r="AP986" s="160"/>
      <c r="AQ986" s="94"/>
      <c r="AR986" s="45"/>
      <c r="AS986" s="102"/>
      <c r="AT986" s="102"/>
      <c r="AU986" s="95"/>
      <c r="AV986" s="95"/>
      <c r="AW986" s="159"/>
      <c r="AX986" s="159"/>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c r="BX986" s="156"/>
      <c r="BY986" s="156"/>
      <c r="BZ986" s="156"/>
      <c r="CA986" s="156"/>
      <c r="CB986" s="156"/>
      <c r="CC986" s="156"/>
      <c r="CD986" s="156"/>
      <c r="CE986" s="156"/>
    </row>
    <row r="987" spans="1:83" ht="25.5" customHeight="1" x14ac:dyDescent="0.25">
      <c r="A987" s="45"/>
      <c r="B987" s="45"/>
      <c r="C987" s="45"/>
      <c r="D987" s="47"/>
      <c r="E987" s="158"/>
      <c r="F987" s="45"/>
      <c r="G987" s="130"/>
      <c r="H987" s="130"/>
      <c r="I987" s="83"/>
      <c r="J987" s="45"/>
      <c r="K987" s="130"/>
      <c r="L987" s="95"/>
      <c r="M987" s="95"/>
      <c r="N987" s="95"/>
      <c r="O987" s="103"/>
      <c r="P987" s="104"/>
      <c r="Q987" s="83"/>
      <c r="R987" s="83"/>
      <c r="S987" s="83"/>
      <c r="T987" s="83"/>
      <c r="U987" s="83"/>
      <c r="V987" s="103"/>
      <c r="W987" s="103"/>
      <c r="X987" s="103"/>
      <c r="Y987" s="102"/>
      <c r="Z987" s="102"/>
      <c r="AA987" s="90"/>
      <c r="AB987" s="100"/>
      <c r="AC987" s="90"/>
      <c r="AD987" s="100"/>
      <c r="AE987" s="100"/>
      <c r="AF987" s="91"/>
      <c r="AG987" s="91"/>
      <c r="AH987" s="101"/>
      <c r="AI987" s="45"/>
      <c r="AJ987" s="45"/>
      <c r="AK987" s="45"/>
      <c r="AL987" s="45"/>
      <c r="AM987" s="45"/>
      <c r="AN987" s="83"/>
      <c r="AO987" s="160"/>
      <c r="AP987" s="160"/>
      <c r="AQ987" s="94"/>
      <c r="AR987" s="45"/>
      <c r="AS987" s="102"/>
      <c r="AT987" s="102"/>
      <c r="AU987" s="95"/>
      <c r="AV987" s="95"/>
      <c r="AW987" s="159"/>
      <c r="AX987" s="159"/>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c r="BX987" s="156"/>
      <c r="BY987" s="156"/>
      <c r="BZ987" s="156"/>
      <c r="CA987" s="156"/>
      <c r="CB987" s="156"/>
      <c r="CC987" s="156"/>
      <c r="CD987" s="156"/>
      <c r="CE987" s="156"/>
    </row>
    <row r="988" spans="1:83" ht="25.5" customHeight="1" x14ac:dyDescent="0.25">
      <c r="A988" s="45"/>
      <c r="B988" s="45"/>
      <c r="C988" s="45"/>
      <c r="D988" s="47"/>
      <c r="E988" s="158"/>
      <c r="F988" s="45"/>
      <c r="G988" s="130"/>
      <c r="H988" s="130"/>
      <c r="I988" s="83"/>
      <c r="J988" s="45"/>
      <c r="K988" s="130"/>
      <c r="L988" s="95"/>
      <c r="M988" s="95"/>
      <c r="N988" s="95"/>
      <c r="O988" s="103"/>
      <c r="P988" s="104"/>
      <c r="Q988" s="83"/>
      <c r="R988" s="83"/>
      <c r="S988" s="83"/>
      <c r="T988" s="83"/>
      <c r="U988" s="83"/>
      <c r="V988" s="103"/>
      <c r="W988" s="103"/>
      <c r="X988" s="103"/>
      <c r="Y988" s="102"/>
      <c r="Z988" s="102"/>
      <c r="AA988" s="90"/>
      <c r="AB988" s="100"/>
      <c r="AC988" s="90"/>
      <c r="AD988" s="100"/>
      <c r="AE988" s="100"/>
      <c r="AF988" s="91"/>
      <c r="AG988" s="91"/>
      <c r="AH988" s="101"/>
      <c r="AI988" s="45"/>
      <c r="AJ988" s="45"/>
      <c r="AK988" s="45"/>
      <c r="AL988" s="45"/>
      <c r="AM988" s="45"/>
      <c r="AN988" s="83"/>
      <c r="AO988" s="160"/>
      <c r="AP988" s="160"/>
      <c r="AQ988" s="94"/>
      <c r="AR988" s="45"/>
      <c r="AS988" s="102"/>
      <c r="AT988" s="102"/>
      <c r="AU988" s="95"/>
      <c r="AV988" s="95"/>
      <c r="AW988" s="159"/>
      <c r="AX988" s="159"/>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c r="BX988" s="156"/>
      <c r="BY988" s="156"/>
      <c r="BZ988" s="156"/>
      <c r="CA988" s="156"/>
      <c r="CB988" s="156"/>
      <c r="CC988" s="156"/>
      <c r="CD988" s="156"/>
      <c r="CE988" s="156"/>
    </row>
    <row r="989" spans="1:83" ht="25.5" customHeight="1" x14ac:dyDescent="0.25">
      <c r="A989" s="45"/>
      <c r="B989" s="45"/>
      <c r="C989" s="45"/>
      <c r="D989" s="47"/>
      <c r="E989" s="158"/>
      <c r="F989" s="45"/>
      <c r="G989" s="130"/>
      <c r="H989" s="130"/>
      <c r="I989" s="83"/>
      <c r="J989" s="45"/>
      <c r="K989" s="130"/>
      <c r="L989" s="95"/>
      <c r="M989" s="95"/>
      <c r="N989" s="95"/>
      <c r="O989" s="103"/>
      <c r="P989" s="104"/>
      <c r="Q989" s="83"/>
      <c r="R989" s="83"/>
      <c r="S989" s="83"/>
      <c r="T989" s="83"/>
      <c r="U989" s="83"/>
      <c r="V989" s="103"/>
      <c r="W989" s="103"/>
      <c r="X989" s="103"/>
      <c r="Y989" s="102"/>
      <c r="Z989" s="102"/>
      <c r="AA989" s="90"/>
      <c r="AB989" s="100"/>
      <c r="AC989" s="90"/>
      <c r="AD989" s="100"/>
      <c r="AE989" s="100"/>
      <c r="AF989" s="91"/>
      <c r="AG989" s="91"/>
      <c r="AH989" s="101"/>
      <c r="AI989" s="45"/>
      <c r="AJ989" s="45"/>
      <c r="AK989" s="45"/>
      <c r="AL989" s="45"/>
      <c r="AM989" s="45"/>
      <c r="AN989" s="83"/>
      <c r="AO989" s="160"/>
      <c r="AP989" s="160"/>
      <c r="AQ989" s="94"/>
      <c r="AR989" s="45"/>
      <c r="AS989" s="102"/>
      <c r="AT989" s="102"/>
      <c r="AU989" s="95"/>
      <c r="AV989" s="95"/>
      <c r="AW989" s="159"/>
      <c r="AX989" s="159"/>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c r="BX989" s="156"/>
      <c r="BY989" s="156"/>
      <c r="BZ989" s="156"/>
      <c r="CA989" s="156"/>
      <c r="CB989" s="156"/>
      <c r="CC989" s="156"/>
      <c r="CD989" s="156"/>
      <c r="CE989" s="156"/>
    </row>
    <row r="990" spans="1:83" ht="25.5" customHeight="1" x14ac:dyDescent="0.25">
      <c r="A990" s="45"/>
      <c r="B990" s="45"/>
      <c r="C990" s="45"/>
      <c r="D990" s="47"/>
      <c r="E990" s="158"/>
      <c r="F990" s="45"/>
      <c r="G990" s="130"/>
      <c r="H990" s="130"/>
      <c r="I990" s="83"/>
      <c r="J990" s="45"/>
      <c r="K990" s="130"/>
      <c r="L990" s="95"/>
      <c r="M990" s="95"/>
      <c r="N990" s="95"/>
      <c r="O990" s="103"/>
      <c r="P990" s="104"/>
      <c r="Q990" s="83"/>
      <c r="R990" s="83"/>
      <c r="S990" s="83"/>
      <c r="T990" s="83"/>
      <c r="U990" s="83"/>
      <c r="V990" s="103"/>
      <c r="W990" s="103"/>
      <c r="X990" s="103"/>
      <c r="Y990" s="102"/>
      <c r="Z990" s="102"/>
      <c r="AA990" s="90"/>
      <c r="AB990" s="100"/>
      <c r="AC990" s="90"/>
      <c r="AD990" s="100"/>
      <c r="AE990" s="100"/>
      <c r="AF990" s="91"/>
      <c r="AG990" s="91"/>
      <c r="AH990" s="101"/>
      <c r="AI990" s="45"/>
      <c r="AJ990" s="45"/>
      <c r="AK990" s="45"/>
      <c r="AL990" s="45"/>
      <c r="AM990" s="45"/>
      <c r="AN990" s="83"/>
      <c r="AO990" s="160"/>
      <c r="AP990" s="160"/>
      <c r="AQ990" s="94"/>
      <c r="AR990" s="45"/>
      <c r="AS990" s="102"/>
      <c r="AT990" s="102"/>
      <c r="AU990" s="95"/>
      <c r="AV990" s="95"/>
      <c r="AW990" s="159"/>
      <c r="AX990" s="159"/>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c r="BX990" s="156"/>
      <c r="BY990" s="156"/>
      <c r="BZ990" s="156"/>
      <c r="CA990" s="156"/>
      <c r="CB990" s="156"/>
      <c r="CC990" s="156"/>
      <c r="CD990" s="156"/>
      <c r="CE990" s="156"/>
    </row>
    <row r="991" spans="1:83" ht="25.5" customHeight="1" x14ac:dyDescent="0.25">
      <c r="A991" s="45"/>
      <c r="B991" s="45"/>
      <c r="C991" s="45"/>
      <c r="D991" s="47"/>
      <c r="E991" s="158"/>
      <c r="F991" s="45"/>
      <c r="G991" s="130"/>
      <c r="H991" s="130"/>
      <c r="I991" s="83"/>
      <c r="J991" s="45"/>
      <c r="K991" s="130"/>
      <c r="L991" s="95"/>
      <c r="M991" s="95"/>
      <c r="N991" s="95"/>
      <c r="O991" s="103"/>
      <c r="P991" s="104"/>
      <c r="Q991" s="83"/>
      <c r="R991" s="83"/>
      <c r="S991" s="83"/>
      <c r="T991" s="83"/>
      <c r="U991" s="83"/>
      <c r="V991" s="103"/>
      <c r="W991" s="103"/>
      <c r="X991" s="103"/>
      <c r="Y991" s="102"/>
      <c r="Z991" s="102"/>
      <c r="AA991" s="90"/>
      <c r="AB991" s="100"/>
      <c r="AC991" s="90"/>
      <c r="AD991" s="100"/>
      <c r="AE991" s="100"/>
      <c r="AF991" s="91"/>
      <c r="AG991" s="91"/>
      <c r="AH991" s="101"/>
      <c r="AI991" s="45"/>
      <c r="AJ991" s="45"/>
      <c r="AK991" s="45"/>
      <c r="AL991" s="45"/>
      <c r="AM991" s="45"/>
      <c r="AN991" s="83"/>
      <c r="AO991" s="160"/>
      <c r="AP991" s="160"/>
      <c r="AQ991" s="94"/>
      <c r="AR991" s="45"/>
      <c r="AS991" s="102"/>
      <c r="AT991" s="102"/>
      <c r="AU991" s="95"/>
      <c r="AV991" s="95"/>
      <c r="AW991" s="159"/>
      <c r="AX991" s="159"/>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c r="BX991" s="156"/>
      <c r="BY991" s="156"/>
      <c r="BZ991" s="156"/>
      <c r="CA991" s="156"/>
      <c r="CB991" s="156"/>
      <c r="CC991" s="156"/>
      <c r="CD991" s="156"/>
      <c r="CE991" s="156"/>
    </row>
    <row r="992" spans="1:83" ht="25.5" customHeight="1" x14ac:dyDescent="0.25">
      <c r="A992" s="45"/>
      <c r="B992" s="45"/>
      <c r="C992" s="45"/>
      <c r="D992" s="47"/>
      <c r="E992" s="158"/>
      <c r="F992" s="45"/>
      <c r="G992" s="130"/>
      <c r="H992" s="130"/>
      <c r="I992" s="83"/>
      <c r="J992" s="45"/>
      <c r="K992" s="130"/>
      <c r="L992" s="95"/>
      <c r="M992" s="95"/>
      <c r="N992" s="95"/>
      <c r="O992" s="103"/>
      <c r="P992" s="104"/>
      <c r="Q992" s="83"/>
      <c r="R992" s="83"/>
      <c r="S992" s="83"/>
      <c r="T992" s="83"/>
      <c r="U992" s="83"/>
      <c r="V992" s="103"/>
      <c r="W992" s="103"/>
      <c r="X992" s="103"/>
      <c r="Y992" s="102"/>
      <c r="Z992" s="102"/>
      <c r="AA992" s="90"/>
      <c r="AB992" s="100"/>
      <c r="AC992" s="90"/>
      <c r="AD992" s="100"/>
      <c r="AE992" s="100"/>
      <c r="AF992" s="91"/>
      <c r="AG992" s="91"/>
      <c r="AH992" s="101"/>
      <c r="AI992" s="45"/>
      <c r="AJ992" s="45"/>
      <c r="AK992" s="45"/>
      <c r="AL992" s="45"/>
      <c r="AM992" s="45"/>
      <c r="AN992" s="83"/>
      <c r="AO992" s="160"/>
      <c r="AP992" s="160"/>
      <c r="AQ992" s="94"/>
      <c r="AR992" s="45"/>
      <c r="AS992" s="102"/>
      <c r="AT992" s="102"/>
      <c r="AU992" s="95"/>
      <c r="AV992" s="95"/>
      <c r="AW992" s="159"/>
      <c r="AX992" s="159"/>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c r="BX992" s="156"/>
      <c r="BY992" s="156"/>
      <c r="BZ992" s="156"/>
      <c r="CA992" s="156"/>
      <c r="CB992" s="156"/>
      <c r="CC992" s="156"/>
      <c r="CD992" s="156"/>
      <c r="CE992" s="156"/>
    </row>
    <row r="993" spans="1:83" ht="25.5" customHeight="1" x14ac:dyDescent="0.25">
      <c r="A993" s="45"/>
      <c r="B993" s="45"/>
      <c r="C993" s="45"/>
      <c r="D993" s="47"/>
      <c r="E993" s="158"/>
      <c r="F993" s="45"/>
      <c r="G993" s="130"/>
      <c r="H993" s="130"/>
      <c r="I993" s="83"/>
      <c r="J993" s="45"/>
      <c r="K993" s="130"/>
      <c r="L993" s="95"/>
      <c r="M993" s="95"/>
      <c r="N993" s="95"/>
      <c r="O993" s="103"/>
      <c r="P993" s="104"/>
      <c r="Q993" s="83"/>
      <c r="R993" s="83"/>
      <c r="S993" s="83"/>
      <c r="T993" s="83"/>
      <c r="U993" s="83"/>
      <c r="V993" s="103"/>
      <c r="W993" s="103"/>
      <c r="X993" s="103"/>
      <c r="Y993" s="102"/>
      <c r="Z993" s="102"/>
      <c r="AA993" s="90"/>
      <c r="AB993" s="100"/>
      <c r="AC993" s="90"/>
      <c r="AD993" s="100"/>
      <c r="AE993" s="100"/>
      <c r="AF993" s="91"/>
      <c r="AG993" s="91"/>
      <c r="AH993" s="101"/>
      <c r="AI993" s="45"/>
      <c r="AJ993" s="45"/>
      <c r="AK993" s="45"/>
      <c r="AL993" s="45"/>
      <c r="AM993" s="45"/>
      <c r="AN993" s="83"/>
      <c r="AO993" s="160"/>
      <c r="AP993" s="160"/>
      <c r="AQ993" s="94"/>
      <c r="AR993" s="45"/>
      <c r="AS993" s="102"/>
      <c r="AT993" s="102"/>
      <c r="AU993" s="95"/>
      <c r="AV993" s="95"/>
      <c r="AW993" s="159"/>
      <c r="AX993" s="159"/>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c r="BX993" s="156"/>
      <c r="BY993" s="156"/>
      <c r="BZ993" s="156"/>
      <c r="CA993" s="156"/>
      <c r="CB993" s="156"/>
      <c r="CC993" s="156"/>
      <c r="CD993" s="156"/>
      <c r="CE993" s="156"/>
    </row>
    <row r="994" spans="1:83" ht="25.5" customHeight="1" x14ac:dyDescent="0.25">
      <c r="A994" s="45"/>
      <c r="B994" s="45"/>
      <c r="C994" s="45"/>
      <c r="D994" s="47"/>
      <c r="E994" s="158"/>
      <c r="F994" s="45"/>
      <c r="G994" s="130"/>
      <c r="H994" s="130"/>
      <c r="I994" s="83"/>
      <c r="J994" s="45"/>
      <c r="K994" s="130"/>
      <c r="L994" s="95"/>
      <c r="M994" s="95"/>
      <c r="N994" s="95"/>
      <c r="O994" s="103"/>
      <c r="P994" s="104"/>
      <c r="Q994" s="83"/>
      <c r="R994" s="83"/>
      <c r="S994" s="83"/>
      <c r="T994" s="83"/>
      <c r="U994" s="83"/>
      <c r="V994" s="103"/>
      <c r="W994" s="103"/>
      <c r="X994" s="103"/>
      <c r="Y994" s="102"/>
      <c r="Z994" s="102"/>
      <c r="AA994" s="90"/>
      <c r="AB994" s="100"/>
      <c r="AC994" s="90"/>
      <c r="AD994" s="100"/>
      <c r="AE994" s="100"/>
      <c r="AF994" s="91"/>
      <c r="AG994" s="91"/>
      <c r="AH994" s="101"/>
      <c r="AI994" s="45"/>
      <c r="AJ994" s="45"/>
      <c r="AK994" s="45"/>
      <c r="AL994" s="45"/>
      <c r="AM994" s="45"/>
      <c r="AN994" s="83"/>
      <c r="AO994" s="160"/>
      <c r="AP994" s="160"/>
      <c r="AQ994" s="94"/>
      <c r="AR994" s="45"/>
      <c r="AS994" s="102"/>
      <c r="AT994" s="102"/>
      <c r="AU994" s="95"/>
      <c r="AV994" s="95"/>
      <c r="AW994" s="159"/>
      <c r="AX994" s="159"/>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c r="BX994" s="156"/>
      <c r="BY994" s="156"/>
      <c r="BZ994" s="156"/>
      <c r="CA994" s="156"/>
      <c r="CB994" s="156"/>
      <c r="CC994" s="156"/>
      <c r="CD994" s="156"/>
      <c r="CE994" s="156"/>
    </row>
    <row r="995" spans="1:83" ht="25.5" customHeight="1" x14ac:dyDescent="0.25">
      <c r="A995" s="45"/>
      <c r="B995" s="45"/>
      <c r="C995" s="45"/>
      <c r="D995" s="47"/>
      <c r="E995" s="158"/>
      <c r="F995" s="45"/>
      <c r="G995" s="130"/>
      <c r="H995" s="130"/>
      <c r="I995" s="83"/>
      <c r="J995" s="45"/>
      <c r="K995" s="130"/>
      <c r="L995" s="95"/>
      <c r="M995" s="95"/>
      <c r="N995" s="95"/>
      <c r="O995" s="103"/>
      <c r="P995" s="104"/>
      <c r="Q995" s="83"/>
      <c r="R995" s="83"/>
      <c r="S995" s="83"/>
      <c r="T995" s="83"/>
      <c r="U995" s="83"/>
      <c r="V995" s="103"/>
      <c r="W995" s="103"/>
      <c r="X995" s="103"/>
      <c r="Y995" s="102"/>
      <c r="Z995" s="102"/>
      <c r="AA995" s="90"/>
      <c r="AB995" s="100"/>
      <c r="AC995" s="90"/>
      <c r="AD995" s="100"/>
      <c r="AE995" s="100"/>
      <c r="AF995" s="91"/>
      <c r="AG995" s="91"/>
      <c r="AH995" s="101"/>
      <c r="AI995" s="45"/>
      <c r="AJ995" s="45"/>
      <c r="AK995" s="45"/>
      <c r="AL995" s="45"/>
      <c r="AM995" s="45"/>
      <c r="AN995" s="83"/>
      <c r="AO995" s="160"/>
      <c r="AP995" s="160"/>
      <c r="AQ995" s="94"/>
      <c r="AR995" s="45"/>
      <c r="AS995" s="102"/>
      <c r="AT995" s="102"/>
      <c r="AU995" s="95"/>
      <c r="AV995" s="95"/>
      <c r="AW995" s="159"/>
      <c r="AX995" s="159"/>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c r="BX995" s="156"/>
      <c r="BY995" s="156"/>
      <c r="BZ995" s="156"/>
      <c r="CA995" s="156"/>
      <c r="CB995" s="156"/>
      <c r="CC995" s="156"/>
      <c r="CD995" s="156"/>
      <c r="CE995" s="156"/>
    </row>
    <row r="996" spans="1:83" ht="25.5" customHeight="1" x14ac:dyDescent="0.25">
      <c r="A996" s="45"/>
      <c r="B996" s="45"/>
      <c r="C996" s="45"/>
      <c r="D996" s="47"/>
      <c r="E996" s="158"/>
      <c r="F996" s="45"/>
      <c r="G996" s="130"/>
      <c r="H996" s="130"/>
      <c r="I996" s="83"/>
      <c r="J996" s="45"/>
      <c r="K996" s="130"/>
      <c r="L996" s="95"/>
      <c r="M996" s="95"/>
      <c r="N996" s="95"/>
      <c r="O996" s="103"/>
      <c r="P996" s="104"/>
      <c r="Q996" s="83"/>
      <c r="R996" s="83"/>
      <c r="S996" s="83"/>
      <c r="T996" s="83"/>
      <c r="U996" s="83"/>
      <c r="V996" s="103"/>
      <c r="W996" s="103"/>
      <c r="X996" s="103"/>
      <c r="Y996" s="102"/>
      <c r="Z996" s="102"/>
      <c r="AA996" s="90"/>
      <c r="AB996" s="100"/>
      <c r="AC996" s="90"/>
      <c r="AD996" s="100"/>
      <c r="AE996" s="100"/>
      <c r="AF996" s="91"/>
      <c r="AG996" s="91"/>
      <c r="AH996" s="101"/>
      <c r="AI996" s="45"/>
      <c r="AJ996" s="45"/>
      <c r="AK996" s="45"/>
      <c r="AL996" s="45"/>
      <c r="AM996" s="45"/>
      <c r="AN996" s="83"/>
      <c r="AO996" s="160"/>
      <c r="AP996" s="160"/>
      <c r="AQ996" s="94"/>
      <c r="AR996" s="45"/>
      <c r="AS996" s="102"/>
      <c r="AT996" s="102"/>
      <c r="AU996" s="95"/>
      <c r="AV996" s="95"/>
      <c r="AW996" s="159"/>
      <c r="AX996" s="159"/>
      <c r="AY996" s="156"/>
      <c r="AZ996" s="156"/>
      <c r="BA996" s="156"/>
      <c r="BB996" s="156"/>
      <c r="BC996" s="156"/>
      <c r="BD996" s="156"/>
      <c r="BE996" s="156"/>
      <c r="BF996" s="156"/>
      <c r="BG996" s="156"/>
      <c r="BH996" s="156"/>
      <c r="BI996" s="156"/>
      <c r="BJ996" s="156"/>
      <c r="BK996" s="156"/>
      <c r="BL996" s="156"/>
      <c r="BM996" s="156"/>
      <c r="BN996" s="156"/>
      <c r="BO996" s="156"/>
      <c r="BP996" s="156"/>
      <c r="BQ996" s="156"/>
      <c r="BR996" s="156"/>
      <c r="BS996" s="156"/>
      <c r="BT996" s="156"/>
      <c r="BU996" s="156"/>
      <c r="BV996" s="156"/>
      <c r="BW996" s="156"/>
      <c r="BX996" s="156"/>
      <c r="BY996" s="156"/>
      <c r="BZ996" s="156"/>
      <c r="CA996" s="156"/>
      <c r="CB996" s="156"/>
      <c r="CC996" s="156"/>
      <c r="CD996" s="156"/>
      <c r="CE996" s="156"/>
    </row>
    <row r="997" spans="1:83" ht="25.5" customHeight="1" x14ac:dyDescent="0.25">
      <c r="A997" s="45"/>
      <c r="B997" s="45"/>
      <c r="C997" s="45"/>
      <c r="D997" s="47"/>
      <c r="E997" s="158"/>
      <c r="F997" s="45"/>
      <c r="G997" s="130"/>
      <c r="H997" s="130"/>
      <c r="I997" s="83"/>
      <c r="J997" s="45"/>
      <c r="K997" s="130"/>
      <c r="L997" s="95"/>
      <c r="M997" s="95"/>
      <c r="N997" s="95"/>
      <c r="O997" s="103"/>
      <c r="P997" s="104"/>
      <c r="Q997" s="83"/>
      <c r="R997" s="83"/>
      <c r="S997" s="83"/>
      <c r="T997" s="83"/>
      <c r="U997" s="83"/>
      <c r="V997" s="103"/>
      <c r="W997" s="103"/>
      <c r="X997" s="103"/>
      <c r="Y997" s="102"/>
      <c r="Z997" s="102"/>
      <c r="AA997" s="90"/>
      <c r="AB997" s="100"/>
      <c r="AC997" s="90"/>
      <c r="AD997" s="100"/>
      <c r="AE997" s="100"/>
      <c r="AF997" s="91"/>
      <c r="AG997" s="91"/>
      <c r="AH997" s="101"/>
      <c r="AI997" s="45"/>
      <c r="AJ997" s="45"/>
      <c r="AK997" s="45"/>
      <c r="AL997" s="45"/>
      <c r="AM997" s="45"/>
      <c r="AN997" s="83"/>
      <c r="AO997" s="160"/>
      <c r="AP997" s="160"/>
      <c r="AQ997" s="94"/>
      <c r="AR997" s="45"/>
      <c r="AS997" s="102"/>
      <c r="AT997" s="102"/>
      <c r="AU997" s="95"/>
      <c r="AV997" s="95"/>
      <c r="AW997" s="159"/>
      <c r="AX997" s="159"/>
      <c r="AY997" s="156"/>
      <c r="AZ997" s="156"/>
      <c r="BA997" s="156"/>
      <c r="BB997" s="156"/>
      <c r="BC997" s="156"/>
      <c r="BD997" s="156"/>
      <c r="BE997" s="156"/>
      <c r="BF997" s="156"/>
      <c r="BG997" s="156"/>
      <c r="BH997" s="156"/>
      <c r="BI997" s="156"/>
      <c r="BJ997" s="156"/>
      <c r="BK997" s="156"/>
      <c r="BL997" s="156"/>
      <c r="BM997" s="156"/>
      <c r="BN997" s="156"/>
      <c r="BO997" s="156"/>
      <c r="BP997" s="156"/>
      <c r="BQ997" s="156"/>
      <c r="BR997" s="156"/>
      <c r="BS997" s="156"/>
      <c r="BT997" s="156"/>
      <c r="BU997" s="156"/>
      <c r="BV997" s="156"/>
      <c r="BW997" s="156"/>
      <c r="BX997" s="156"/>
      <c r="BY997" s="156"/>
      <c r="BZ997" s="156"/>
      <c r="CA997" s="156"/>
      <c r="CB997" s="156"/>
      <c r="CC997" s="156"/>
      <c r="CD997" s="156"/>
      <c r="CE997" s="156"/>
    </row>
    <row r="998" spans="1:83" ht="25.5" customHeight="1" x14ac:dyDescent="0.25">
      <c r="A998" s="45"/>
      <c r="B998" s="45"/>
      <c r="C998" s="45"/>
      <c r="D998" s="47"/>
      <c r="E998" s="158"/>
      <c r="F998" s="45"/>
      <c r="G998" s="130"/>
      <c r="H998" s="130"/>
      <c r="I998" s="83"/>
      <c r="J998" s="45"/>
      <c r="K998" s="130"/>
      <c r="L998" s="95"/>
      <c r="M998" s="95"/>
      <c r="N998" s="95"/>
      <c r="O998" s="103"/>
      <c r="P998" s="104"/>
      <c r="Q998" s="83"/>
      <c r="R998" s="83"/>
      <c r="S998" s="83"/>
      <c r="T998" s="83"/>
      <c r="U998" s="83"/>
      <c r="V998" s="103"/>
      <c r="W998" s="103"/>
      <c r="X998" s="103"/>
      <c r="Y998" s="102"/>
      <c r="Z998" s="102"/>
      <c r="AA998" s="90"/>
      <c r="AB998" s="100"/>
      <c r="AC998" s="90"/>
      <c r="AD998" s="100"/>
      <c r="AE998" s="100"/>
      <c r="AF998" s="91"/>
      <c r="AG998" s="91"/>
      <c r="AH998" s="101"/>
      <c r="AI998" s="45"/>
      <c r="AJ998" s="45"/>
      <c r="AK998" s="45"/>
      <c r="AL998" s="45"/>
      <c r="AM998" s="45"/>
      <c r="AN998" s="83"/>
      <c r="AO998" s="160"/>
      <c r="AP998" s="160"/>
      <c r="AQ998" s="94"/>
      <c r="AR998" s="45"/>
      <c r="AS998" s="102"/>
      <c r="AT998" s="102"/>
      <c r="AU998" s="95"/>
      <c r="AV998" s="95"/>
      <c r="AW998" s="159"/>
      <c r="AX998" s="159"/>
      <c r="AY998" s="156"/>
      <c r="AZ998" s="156"/>
      <c r="BA998" s="156"/>
      <c r="BB998" s="156"/>
      <c r="BC998" s="156"/>
      <c r="BD998" s="156"/>
      <c r="BE998" s="156"/>
      <c r="BF998" s="156"/>
      <c r="BG998" s="156"/>
      <c r="BH998" s="156"/>
      <c r="BI998" s="156"/>
      <c r="BJ998" s="156"/>
      <c r="BK998" s="156"/>
      <c r="BL998" s="156"/>
      <c r="BM998" s="156"/>
      <c r="BN998" s="156"/>
      <c r="BO998" s="156"/>
      <c r="BP998" s="156"/>
      <c r="BQ998" s="156"/>
      <c r="BR998" s="156"/>
      <c r="BS998" s="156"/>
      <c r="BT998" s="156"/>
      <c r="BU998" s="156"/>
      <c r="BV998" s="156"/>
      <c r="BW998" s="156"/>
      <c r="BX998" s="156"/>
      <c r="BY998" s="156"/>
      <c r="BZ998" s="156"/>
      <c r="CA998" s="156"/>
      <c r="CB998" s="156"/>
      <c r="CC998" s="156"/>
      <c r="CD998" s="156"/>
      <c r="CE998" s="156"/>
    </row>
    <row r="999" spans="1:83" ht="25.5" customHeight="1" x14ac:dyDescent="0.25">
      <c r="A999" s="45"/>
      <c r="B999" s="45"/>
      <c r="C999" s="45"/>
      <c r="D999" s="47"/>
      <c r="E999" s="158"/>
      <c r="F999" s="45"/>
      <c r="G999" s="130"/>
      <c r="H999" s="130"/>
      <c r="I999" s="83"/>
      <c r="J999" s="45"/>
      <c r="K999" s="130"/>
      <c r="L999" s="95"/>
      <c r="M999" s="95"/>
      <c r="N999" s="95"/>
      <c r="O999" s="103"/>
      <c r="P999" s="104"/>
      <c r="Q999" s="83"/>
      <c r="R999" s="83"/>
      <c r="S999" s="83"/>
      <c r="T999" s="83"/>
      <c r="U999" s="83"/>
      <c r="V999" s="103"/>
      <c r="W999" s="103"/>
      <c r="X999" s="103"/>
      <c r="Y999" s="102"/>
      <c r="Z999" s="102"/>
      <c r="AA999" s="90"/>
      <c r="AB999" s="100"/>
      <c r="AC999" s="90"/>
      <c r="AD999" s="100"/>
      <c r="AE999" s="100"/>
      <c r="AF999" s="91"/>
      <c r="AG999" s="91"/>
      <c r="AH999" s="101"/>
      <c r="AI999" s="45"/>
      <c r="AJ999" s="45"/>
      <c r="AK999" s="45"/>
      <c r="AL999" s="45"/>
      <c r="AM999" s="45"/>
      <c r="AN999" s="83"/>
      <c r="AO999" s="160"/>
      <c r="AP999" s="160"/>
      <c r="AQ999" s="94"/>
      <c r="AR999" s="45"/>
      <c r="AS999" s="102"/>
      <c r="AT999" s="102"/>
      <c r="AU999" s="95"/>
      <c r="AV999" s="95"/>
      <c r="AW999" s="159"/>
      <c r="AX999" s="159"/>
      <c r="AY999" s="156"/>
      <c r="AZ999" s="156"/>
      <c r="BA999" s="156"/>
      <c r="BB999" s="156"/>
      <c r="BC999" s="156"/>
      <c r="BD999" s="156"/>
      <c r="BE999" s="156"/>
      <c r="BF999" s="156"/>
      <c r="BG999" s="156"/>
      <c r="BH999" s="156"/>
      <c r="BI999" s="156"/>
      <c r="BJ999" s="156"/>
      <c r="BK999" s="156"/>
      <c r="BL999" s="156"/>
      <c r="BM999" s="156"/>
      <c r="BN999" s="156"/>
      <c r="BO999" s="156"/>
      <c r="BP999" s="156"/>
      <c r="BQ999" s="156"/>
      <c r="BR999" s="156"/>
      <c r="BS999" s="156"/>
      <c r="BT999" s="156"/>
      <c r="BU999" s="156"/>
      <c r="BV999" s="156"/>
      <c r="BW999" s="156"/>
      <c r="BX999" s="156"/>
      <c r="BY999" s="156"/>
      <c r="BZ999" s="156"/>
      <c r="CA999" s="156"/>
      <c r="CB999" s="156"/>
      <c r="CC999" s="156"/>
      <c r="CD999" s="156"/>
      <c r="CE999" s="156"/>
    </row>
    <row r="1000" spans="1:83" ht="25.5" customHeight="1" x14ac:dyDescent="0.25">
      <c r="A1000" s="45"/>
      <c r="B1000" s="45"/>
      <c r="C1000" s="45"/>
      <c r="D1000" s="47"/>
      <c r="E1000" s="158"/>
      <c r="F1000" s="45"/>
      <c r="G1000" s="130"/>
      <c r="H1000" s="130"/>
      <c r="I1000" s="83"/>
      <c r="J1000" s="45"/>
      <c r="K1000" s="130"/>
      <c r="L1000" s="95"/>
      <c r="M1000" s="95"/>
      <c r="N1000" s="95"/>
      <c r="O1000" s="103"/>
      <c r="P1000" s="104"/>
      <c r="Q1000" s="83"/>
      <c r="R1000" s="83"/>
      <c r="S1000" s="83"/>
      <c r="T1000" s="83"/>
      <c r="U1000" s="83"/>
      <c r="V1000" s="103"/>
      <c r="W1000" s="103"/>
      <c r="X1000" s="103"/>
      <c r="Y1000" s="102"/>
      <c r="Z1000" s="102"/>
      <c r="AA1000" s="90"/>
      <c r="AB1000" s="100"/>
      <c r="AC1000" s="90"/>
      <c r="AD1000" s="100"/>
      <c r="AE1000" s="100"/>
      <c r="AF1000" s="91"/>
      <c r="AG1000" s="91"/>
      <c r="AH1000" s="101"/>
      <c r="AI1000" s="45"/>
      <c r="AJ1000" s="45"/>
      <c r="AK1000" s="45"/>
      <c r="AL1000" s="45"/>
      <c r="AM1000" s="45"/>
      <c r="AN1000" s="83"/>
      <c r="AO1000" s="160"/>
      <c r="AP1000" s="160"/>
      <c r="AQ1000" s="94"/>
      <c r="AR1000" s="45"/>
      <c r="AS1000" s="102"/>
      <c r="AT1000" s="102"/>
      <c r="AU1000" s="95"/>
      <c r="AV1000" s="95"/>
      <c r="AW1000" s="159"/>
      <c r="AX1000" s="159"/>
      <c r="AY1000" s="156"/>
      <c r="AZ1000" s="156"/>
      <c r="BA1000" s="156"/>
      <c r="BB1000" s="156"/>
      <c r="BC1000" s="156"/>
      <c r="BD1000" s="156"/>
      <c r="BE1000" s="156"/>
      <c r="BF1000" s="156"/>
      <c r="BG1000" s="156"/>
      <c r="BH1000" s="156"/>
      <c r="BI1000" s="156"/>
      <c r="BJ1000" s="156"/>
      <c r="BK1000" s="156"/>
      <c r="BL1000" s="156"/>
      <c r="BM1000" s="156"/>
      <c r="BN1000" s="156"/>
      <c r="BO1000" s="156"/>
      <c r="BP1000" s="156"/>
      <c r="BQ1000" s="156"/>
      <c r="BR1000" s="156"/>
      <c r="BS1000" s="156"/>
      <c r="BT1000" s="156"/>
      <c r="BU1000" s="156"/>
      <c r="BV1000" s="156"/>
      <c r="BW1000" s="156"/>
      <c r="BX1000" s="156"/>
      <c r="BY1000" s="156"/>
      <c r="BZ1000" s="156"/>
      <c r="CA1000" s="156"/>
      <c r="CB1000" s="156"/>
      <c r="CC1000" s="156"/>
      <c r="CD1000" s="156"/>
      <c r="CE1000" s="156"/>
    </row>
    <row r="1001" spans="1:83" ht="25.5" customHeight="1" x14ac:dyDescent="0.25">
      <c r="A1001" s="45"/>
      <c r="B1001" s="45"/>
      <c r="C1001" s="45"/>
      <c r="D1001" s="47"/>
      <c r="E1001" s="158"/>
      <c r="F1001" s="45"/>
      <c r="G1001" s="130"/>
      <c r="H1001" s="130"/>
      <c r="I1001" s="83"/>
      <c r="J1001" s="45"/>
      <c r="K1001" s="130"/>
      <c r="L1001" s="95"/>
      <c r="M1001" s="95"/>
      <c r="N1001" s="95"/>
      <c r="O1001" s="103"/>
      <c r="P1001" s="104"/>
      <c r="Q1001" s="83"/>
      <c r="R1001" s="83"/>
      <c r="S1001" s="83"/>
      <c r="T1001" s="83"/>
      <c r="U1001" s="83"/>
      <c r="V1001" s="103"/>
      <c r="W1001" s="103"/>
      <c r="X1001" s="103"/>
      <c r="Y1001" s="102"/>
      <c r="Z1001" s="102"/>
      <c r="AA1001" s="90"/>
      <c r="AB1001" s="100"/>
      <c r="AC1001" s="90"/>
      <c r="AD1001" s="100"/>
      <c r="AE1001" s="100"/>
      <c r="AF1001" s="91"/>
      <c r="AG1001" s="91"/>
      <c r="AH1001" s="101"/>
      <c r="AI1001" s="45"/>
      <c r="AJ1001" s="45"/>
      <c r="AK1001" s="45"/>
      <c r="AL1001" s="45"/>
      <c r="AM1001" s="45"/>
      <c r="AN1001" s="83"/>
      <c r="AO1001" s="160"/>
      <c r="AP1001" s="160"/>
      <c r="AQ1001" s="94"/>
      <c r="AR1001" s="45"/>
      <c r="AS1001" s="102"/>
      <c r="AT1001" s="102"/>
      <c r="AU1001" s="95"/>
      <c r="AV1001" s="95"/>
      <c r="AW1001" s="159"/>
      <c r="AX1001" s="159"/>
      <c r="AY1001" s="156"/>
      <c r="AZ1001" s="156"/>
      <c r="BA1001" s="156"/>
      <c r="BB1001" s="156"/>
      <c r="BC1001" s="156"/>
      <c r="BD1001" s="156"/>
      <c r="BE1001" s="156"/>
      <c r="BF1001" s="156"/>
      <c r="BG1001" s="156"/>
      <c r="BH1001" s="156"/>
      <c r="BI1001" s="156"/>
      <c r="BJ1001" s="156"/>
      <c r="BK1001" s="156"/>
      <c r="BL1001" s="156"/>
      <c r="BM1001" s="156"/>
      <c r="BN1001" s="156"/>
      <c r="BO1001" s="156"/>
      <c r="BP1001" s="156"/>
      <c r="BQ1001" s="156"/>
      <c r="BR1001" s="156"/>
      <c r="BS1001" s="156"/>
      <c r="BT1001" s="156"/>
      <c r="BU1001" s="156"/>
      <c r="BV1001" s="156"/>
      <c r="BW1001" s="156"/>
      <c r="BX1001" s="156"/>
      <c r="BY1001" s="156"/>
      <c r="BZ1001" s="156"/>
      <c r="CA1001" s="156"/>
      <c r="CB1001" s="156"/>
      <c r="CC1001" s="156"/>
      <c r="CD1001" s="156"/>
      <c r="CE1001" s="156"/>
    </row>
    <row r="1002" spans="1:83" ht="25.5" customHeight="1" x14ac:dyDescent="0.25">
      <c r="A1002" s="45"/>
      <c r="B1002" s="45"/>
      <c r="C1002" s="45"/>
      <c r="D1002" s="47"/>
      <c r="E1002" s="158"/>
      <c r="F1002" s="45"/>
      <c r="G1002" s="130"/>
      <c r="H1002" s="130"/>
      <c r="I1002" s="83"/>
      <c r="J1002" s="45"/>
      <c r="K1002" s="130"/>
      <c r="L1002" s="95"/>
      <c r="M1002" s="95"/>
      <c r="N1002" s="95"/>
      <c r="O1002" s="103"/>
      <c r="P1002" s="104"/>
      <c r="Q1002" s="83"/>
      <c r="R1002" s="83"/>
      <c r="S1002" s="83"/>
      <c r="T1002" s="83"/>
      <c r="U1002" s="83"/>
      <c r="V1002" s="103"/>
      <c r="W1002" s="103"/>
      <c r="X1002" s="103"/>
      <c r="Y1002" s="102"/>
      <c r="Z1002" s="102"/>
      <c r="AA1002" s="90"/>
      <c r="AB1002" s="100"/>
      <c r="AC1002" s="90"/>
      <c r="AD1002" s="100"/>
      <c r="AE1002" s="100"/>
      <c r="AF1002" s="91"/>
      <c r="AG1002" s="91"/>
      <c r="AH1002" s="101"/>
      <c r="AI1002" s="45"/>
      <c r="AJ1002" s="45"/>
      <c r="AK1002" s="45"/>
      <c r="AL1002" s="45"/>
      <c r="AM1002" s="45"/>
      <c r="AN1002" s="83"/>
      <c r="AO1002" s="160"/>
      <c r="AP1002" s="160"/>
      <c r="AQ1002" s="94"/>
      <c r="AR1002" s="45"/>
      <c r="AS1002" s="102"/>
      <c r="AT1002" s="102"/>
      <c r="AU1002" s="95"/>
      <c r="AV1002" s="95"/>
      <c r="AW1002" s="159"/>
      <c r="AX1002" s="159"/>
      <c r="AY1002" s="156"/>
      <c r="AZ1002" s="156"/>
      <c r="BA1002" s="156"/>
      <c r="BB1002" s="156"/>
      <c r="BC1002" s="156"/>
      <c r="BD1002" s="156"/>
      <c r="BE1002" s="156"/>
      <c r="BF1002" s="156"/>
      <c r="BG1002" s="156"/>
      <c r="BH1002" s="156"/>
      <c r="BI1002" s="156"/>
      <c r="BJ1002" s="156"/>
      <c r="BK1002" s="156"/>
      <c r="BL1002" s="156"/>
      <c r="BM1002" s="156"/>
      <c r="BN1002" s="156"/>
      <c r="BO1002" s="156"/>
      <c r="BP1002" s="156"/>
      <c r="BQ1002" s="156"/>
      <c r="BR1002" s="156"/>
      <c r="BS1002" s="156"/>
      <c r="BT1002" s="156"/>
      <c r="BU1002" s="156"/>
      <c r="BV1002" s="156"/>
      <c r="BW1002" s="156"/>
      <c r="BX1002" s="156"/>
      <c r="BY1002" s="156"/>
      <c r="BZ1002" s="156"/>
      <c r="CA1002" s="156"/>
      <c r="CB1002" s="156"/>
      <c r="CC1002" s="156"/>
      <c r="CD1002" s="156"/>
      <c r="CE1002" s="156"/>
    </row>
    <row r="1003" spans="1:83" ht="25.5" customHeight="1" x14ac:dyDescent="0.25">
      <c r="A1003" s="45"/>
      <c r="B1003" s="45"/>
      <c r="C1003" s="45"/>
      <c r="D1003" s="47"/>
      <c r="E1003" s="158"/>
      <c r="F1003" s="45"/>
      <c r="G1003" s="130"/>
      <c r="H1003" s="130"/>
      <c r="I1003" s="83"/>
      <c r="J1003" s="45"/>
      <c r="K1003" s="130"/>
      <c r="L1003" s="95"/>
      <c r="M1003" s="95"/>
      <c r="N1003" s="95"/>
      <c r="O1003" s="103"/>
      <c r="P1003" s="104"/>
      <c r="Q1003" s="83"/>
      <c r="R1003" s="83"/>
      <c r="S1003" s="83"/>
      <c r="T1003" s="83"/>
      <c r="U1003" s="83"/>
      <c r="V1003" s="103"/>
      <c r="W1003" s="103"/>
      <c r="X1003" s="103"/>
      <c r="Y1003" s="102"/>
      <c r="Z1003" s="102"/>
      <c r="AA1003" s="90"/>
      <c r="AB1003" s="100"/>
      <c r="AC1003" s="90"/>
      <c r="AD1003" s="100"/>
      <c r="AE1003" s="100"/>
      <c r="AF1003" s="91"/>
      <c r="AG1003" s="91"/>
      <c r="AH1003" s="101"/>
      <c r="AI1003" s="45"/>
      <c r="AJ1003" s="45"/>
      <c r="AK1003" s="45"/>
      <c r="AL1003" s="45"/>
      <c r="AM1003" s="45"/>
      <c r="AN1003" s="83"/>
      <c r="AO1003" s="160"/>
      <c r="AP1003" s="160"/>
      <c r="AQ1003" s="94"/>
      <c r="AR1003" s="45"/>
      <c r="AS1003" s="102"/>
      <c r="AT1003" s="102"/>
      <c r="AU1003" s="95"/>
      <c r="AV1003" s="95"/>
      <c r="AW1003" s="159"/>
      <c r="AX1003" s="159"/>
      <c r="AY1003" s="156"/>
      <c r="AZ1003" s="156"/>
      <c r="BA1003" s="156"/>
      <c r="BB1003" s="156"/>
      <c r="BC1003" s="156"/>
      <c r="BD1003" s="156"/>
      <c r="BE1003" s="156"/>
      <c r="BF1003" s="156"/>
      <c r="BG1003" s="156"/>
      <c r="BH1003" s="156"/>
      <c r="BI1003" s="156"/>
      <c r="BJ1003" s="156"/>
      <c r="BK1003" s="156"/>
      <c r="BL1003" s="156"/>
      <c r="BM1003" s="156"/>
      <c r="BN1003" s="156"/>
      <c r="BO1003" s="156"/>
      <c r="BP1003" s="156"/>
      <c r="BQ1003" s="156"/>
      <c r="BR1003" s="156"/>
      <c r="BS1003" s="156"/>
      <c r="BT1003" s="156"/>
      <c r="BU1003" s="156"/>
      <c r="BV1003" s="156"/>
      <c r="BW1003" s="156"/>
      <c r="BX1003" s="156"/>
      <c r="BY1003" s="156"/>
      <c r="BZ1003" s="156"/>
      <c r="CA1003" s="156"/>
      <c r="CB1003" s="156"/>
      <c r="CC1003" s="156"/>
      <c r="CD1003" s="156"/>
      <c r="CE1003" s="156"/>
    </row>
    <row r="1004" spans="1:83" ht="25.5" customHeight="1" x14ac:dyDescent="0.25">
      <c r="A1004" s="45"/>
      <c r="B1004" s="45"/>
      <c r="C1004" s="45"/>
      <c r="D1004" s="47"/>
      <c r="E1004" s="158"/>
      <c r="F1004" s="45"/>
      <c r="G1004" s="130"/>
      <c r="H1004" s="130"/>
      <c r="I1004" s="83"/>
      <c r="J1004" s="45"/>
      <c r="K1004" s="130"/>
      <c r="L1004" s="95"/>
      <c r="M1004" s="95"/>
      <c r="N1004" s="95"/>
      <c r="O1004" s="103"/>
      <c r="P1004" s="104"/>
      <c r="Q1004" s="83"/>
      <c r="R1004" s="83"/>
      <c r="S1004" s="83"/>
      <c r="T1004" s="83"/>
      <c r="U1004" s="83"/>
      <c r="V1004" s="103"/>
      <c r="W1004" s="103"/>
      <c r="X1004" s="103"/>
      <c r="Y1004" s="102"/>
      <c r="Z1004" s="102"/>
      <c r="AA1004" s="90"/>
      <c r="AB1004" s="100"/>
      <c r="AC1004" s="90"/>
      <c r="AD1004" s="100"/>
      <c r="AE1004" s="100"/>
      <c r="AF1004" s="91"/>
      <c r="AG1004" s="91"/>
      <c r="AH1004" s="101"/>
      <c r="AI1004" s="45"/>
      <c r="AJ1004" s="45"/>
      <c r="AK1004" s="45"/>
      <c r="AL1004" s="45"/>
      <c r="AM1004" s="45"/>
      <c r="AN1004" s="83"/>
      <c r="AO1004" s="160"/>
      <c r="AP1004" s="160"/>
      <c r="AQ1004" s="94"/>
      <c r="AR1004" s="45"/>
      <c r="AS1004" s="102"/>
      <c r="AT1004" s="102"/>
      <c r="AU1004" s="95"/>
      <c r="AV1004" s="95"/>
      <c r="AW1004" s="159"/>
      <c r="AX1004" s="159"/>
      <c r="AY1004" s="156"/>
      <c r="AZ1004" s="156"/>
      <c r="BA1004" s="156"/>
      <c r="BB1004" s="156"/>
      <c r="BC1004" s="156"/>
      <c r="BD1004" s="156"/>
      <c r="BE1004" s="156"/>
      <c r="BF1004" s="156"/>
      <c r="BG1004" s="156"/>
      <c r="BH1004" s="156"/>
      <c r="BI1004" s="156"/>
      <c r="BJ1004" s="156"/>
      <c r="BK1004" s="156"/>
      <c r="BL1004" s="156"/>
      <c r="BM1004" s="156"/>
      <c r="BN1004" s="156"/>
      <c r="BO1004" s="156"/>
      <c r="BP1004" s="156"/>
      <c r="BQ1004" s="156"/>
      <c r="BR1004" s="156"/>
      <c r="BS1004" s="156"/>
      <c r="BT1004" s="156"/>
      <c r="BU1004" s="156"/>
      <c r="BV1004" s="156"/>
      <c r="BW1004" s="156"/>
      <c r="BX1004" s="156"/>
      <c r="BY1004" s="156"/>
      <c r="BZ1004" s="156"/>
      <c r="CA1004" s="156"/>
      <c r="CB1004" s="156"/>
      <c r="CC1004" s="156"/>
      <c r="CD1004" s="156"/>
      <c r="CE1004" s="156"/>
    </row>
    <row r="1005" spans="1:83" ht="25.5" customHeight="1" x14ac:dyDescent="0.25">
      <c r="A1005" s="45"/>
      <c r="B1005" s="45"/>
      <c r="C1005" s="45"/>
      <c r="D1005" s="47"/>
      <c r="E1005" s="158"/>
      <c r="F1005" s="45"/>
      <c r="G1005" s="130"/>
      <c r="H1005" s="130"/>
      <c r="I1005" s="83"/>
      <c r="J1005" s="45"/>
      <c r="K1005" s="130"/>
      <c r="L1005" s="95"/>
      <c r="M1005" s="95"/>
      <c r="N1005" s="95"/>
      <c r="O1005" s="103"/>
      <c r="P1005" s="104"/>
      <c r="Q1005" s="83"/>
      <c r="R1005" s="83"/>
      <c r="S1005" s="83"/>
      <c r="T1005" s="83"/>
      <c r="U1005" s="83"/>
      <c r="V1005" s="103"/>
      <c r="W1005" s="103"/>
      <c r="X1005" s="103"/>
      <c r="Y1005" s="102"/>
      <c r="Z1005" s="102"/>
      <c r="AA1005" s="90"/>
      <c r="AB1005" s="100"/>
      <c r="AC1005" s="90"/>
      <c r="AD1005" s="100"/>
      <c r="AE1005" s="100"/>
      <c r="AF1005" s="91"/>
      <c r="AG1005" s="91"/>
      <c r="AH1005" s="101"/>
      <c r="AI1005" s="45"/>
      <c r="AJ1005" s="45"/>
      <c r="AK1005" s="45"/>
      <c r="AL1005" s="45"/>
      <c r="AM1005" s="45"/>
      <c r="AN1005" s="83"/>
      <c r="AO1005" s="160"/>
      <c r="AP1005" s="160"/>
      <c r="AQ1005" s="94"/>
      <c r="AR1005" s="45"/>
      <c r="AS1005" s="102"/>
      <c r="AT1005" s="102"/>
      <c r="AU1005" s="95"/>
      <c r="AV1005" s="95"/>
      <c r="AW1005" s="159"/>
      <c r="AX1005" s="159"/>
      <c r="AY1005" s="156"/>
      <c r="AZ1005" s="156"/>
      <c r="BA1005" s="156"/>
      <c r="BB1005" s="156"/>
      <c r="BC1005" s="156"/>
      <c r="BD1005" s="156"/>
      <c r="BE1005" s="156"/>
      <c r="BF1005" s="156"/>
      <c r="BG1005" s="156"/>
      <c r="BH1005" s="156"/>
      <c r="BI1005" s="156"/>
      <c r="BJ1005" s="156"/>
      <c r="BK1005" s="156"/>
      <c r="BL1005" s="156"/>
      <c r="BM1005" s="156"/>
      <c r="BN1005" s="156"/>
      <c r="BO1005" s="156"/>
      <c r="BP1005" s="156"/>
      <c r="BQ1005" s="156"/>
      <c r="BR1005" s="156"/>
      <c r="BS1005" s="156"/>
      <c r="BT1005" s="156"/>
      <c r="BU1005" s="156"/>
      <c r="BV1005" s="156"/>
      <c r="BW1005" s="156"/>
      <c r="BX1005" s="156"/>
      <c r="BY1005" s="156"/>
      <c r="BZ1005" s="156"/>
      <c r="CA1005" s="156"/>
      <c r="CB1005" s="156"/>
      <c r="CC1005" s="156"/>
      <c r="CD1005" s="156"/>
      <c r="CE1005" s="156"/>
    </row>
    <row r="1006" spans="1:83" ht="25.5" customHeight="1" x14ac:dyDescent="0.25">
      <c r="A1006" s="45"/>
      <c r="B1006" s="45"/>
      <c r="C1006" s="45"/>
      <c r="D1006" s="47"/>
      <c r="E1006" s="158"/>
      <c r="F1006" s="45"/>
      <c r="G1006" s="130"/>
      <c r="H1006" s="130"/>
      <c r="I1006" s="83"/>
      <c r="J1006" s="45"/>
      <c r="K1006" s="130"/>
      <c r="L1006" s="95"/>
      <c r="M1006" s="95"/>
      <c r="N1006" s="95"/>
      <c r="O1006" s="103"/>
      <c r="P1006" s="104"/>
      <c r="Q1006" s="83"/>
      <c r="R1006" s="83"/>
      <c r="S1006" s="83"/>
      <c r="T1006" s="83"/>
      <c r="U1006" s="83"/>
      <c r="V1006" s="103"/>
      <c r="W1006" s="103"/>
      <c r="X1006" s="103"/>
      <c r="Y1006" s="102"/>
      <c r="Z1006" s="102"/>
      <c r="AA1006" s="90"/>
      <c r="AB1006" s="100"/>
      <c r="AC1006" s="90"/>
      <c r="AD1006" s="100"/>
      <c r="AE1006" s="100"/>
      <c r="AF1006" s="91"/>
      <c r="AG1006" s="91"/>
      <c r="AH1006" s="101"/>
      <c r="AI1006" s="45"/>
      <c r="AJ1006" s="45"/>
      <c r="AK1006" s="45"/>
      <c r="AL1006" s="45"/>
      <c r="AM1006" s="45"/>
      <c r="AN1006" s="83"/>
      <c r="AO1006" s="160"/>
      <c r="AP1006" s="160"/>
      <c r="AQ1006" s="94"/>
      <c r="AR1006" s="45"/>
      <c r="AS1006" s="102"/>
      <c r="AT1006" s="102"/>
      <c r="AU1006" s="95"/>
      <c r="AV1006" s="95"/>
      <c r="AW1006" s="159"/>
      <c r="AX1006" s="159"/>
      <c r="AY1006" s="156"/>
      <c r="AZ1006" s="156"/>
      <c r="BA1006" s="156"/>
      <c r="BB1006" s="156"/>
      <c r="BC1006" s="156"/>
      <c r="BD1006" s="156"/>
      <c r="BE1006" s="156"/>
      <c r="BF1006" s="156"/>
      <c r="BG1006" s="156"/>
      <c r="BH1006" s="156"/>
      <c r="BI1006" s="156"/>
      <c r="BJ1006" s="156"/>
      <c r="BK1006" s="156"/>
      <c r="BL1006" s="156"/>
      <c r="BM1006" s="156"/>
      <c r="BN1006" s="156"/>
      <c r="BO1006" s="156"/>
      <c r="BP1006" s="156"/>
      <c r="BQ1006" s="156"/>
      <c r="BR1006" s="156"/>
      <c r="BS1006" s="156"/>
      <c r="BT1006" s="156"/>
      <c r="BU1006" s="156"/>
      <c r="BV1006" s="156"/>
      <c r="BW1006" s="156"/>
      <c r="BX1006" s="156"/>
      <c r="BY1006" s="156"/>
      <c r="BZ1006" s="156"/>
      <c r="CA1006" s="156"/>
      <c r="CB1006" s="156"/>
      <c r="CC1006" s="156"/>
      <c r="CD1006" s="156"/>
      <c r="CE1006" s="156"/>
    </row>
    <row r="1007" spans="1:83" ht="25.5" customHeight="1" x14ac:dyDescent="0.25">
      <c r="A1007" s="45"/>
      <c r="B1007" s="45"/>
      <c r="C1007" s="45"/>
      <c r="D1007" s="47"/>
      <c r="E1007" s="158"/>
      <c r="F1007" s="45"/>
      <c r="G1007" s="130"/>
      <c r="H1007" s="130"/>
      <c r="I1007" s="83"/>
      <c r="J1007" s="45"/>
      <c r="K1007" s="130"/>
      <c r="L1007" s="95"/>
      <c r="M1007" s="95"/>
      <c r="N1007" s="95"/>
      <c r="O1007" s="103"/>
      <c r="P1007" s="104"/>
      <c r="Q1007" s="83"/>
      <c r="R1007" s="83"/>
      <c r="S1007" s="83"/>
      <c r="T1007" s="83"/>
      <c r="U1007" s="83"/>
      <c r="V1007" s="103"/>
      <c r="W1007" s="103"/>
      <c r="X1007" s="103"/>
      <c r="Y1007" s="102"/>
      <c r="Z1007" s="102"/>
      <c r="AA1007" s="90"/>
      <c r="AB1007" s="100"/>
      <c r="AC1007" s="90"/>
      <c r="AD1007" s="100"/>
      <c r="AE1007" s="100"/>
      <c r="AF1007" s="91"/>
      <c r="AG1007" s="91"/>
      <c r="AH1007" s="101"/>
      <c r="AI1007" s="45"/>
      <c r="AJ1007" s="45"/>
      <c r="AK1007" s="45"/>
      <c r="AL1007" s="45"/>
      <c r="AM1007" s="45"/>
      <c r="AN1007" s="83"/>
      <c r="AO1007" s="160"/>
      <c r="AP1007" s="160"/>
      <c r="AQ1007" s="94"/>
      <c r="AR1007" s="45"/>
      <c r="AS1007" s="102"/>
      <c r="AT1007" s="102"/>
      <c r="AU1007" s="95"/>
      <c r="AV1007" s="95"/>
      <c r="AW1007" s="159"/>
      <c r="AX1007" s="159"/>
      <c r="AY1007" s="156"/>
      <c r="AZ1007" s="156"/>
      <c r="BA1007" s="156"/>
      <c r="BB1007" s="156"/>
      <c r="BC1007" s="156"/>
      <c r="BD1007" s="156"/>
      <c r="BE1007" s="156"/>
      <c r="BF1007" s="156"/>
      <c r="BG1007" s="156"/>
      <c r="BH1007" s="156"/>
      <c r="BI1007" s="156"/>
      <c r="BJ1007" s="156"/>
      <c r="BK1007" s="156"/>
      <c r="BL1007" s="156"/>
      <c r="BM1007" s="156"/>
      <c r="BN1007" s="156"/>
      <c r="BO1007" s="156"/>
      <c r="BP1007" s="156"/>
      <c r="BQ1007" s="156"/>
      <c r="BR1007" s="156"/>
      <c r="BS1007" s="156"/>
      <c r="BT1007" s="156"/>
      <c r="BU1007" s="156"/>
      <c r="BV1007" s="156"/>
      <c r="BW1007" s="156"/>
      <c r="BX1007" s="156"/>
      <c r="BY1007" s="156"/>
      <c r="BZ1007" s="156"/>
      <c r="CA1007" s="156"/>
      <c r="CB1007" s="156"/>
      <c r="CC1007" s="156"/>
      <c r="CD1007" s="156"/>
      <c r="CE1007" s="156"/>
    </row>
    <row r="1008" spans="1:83" ht="25.5" customHeight="1" x14ac:dyDescent="0.25">
      <c r="A1008" s="45"/>
      <c r="B1008" s="45"/>
      <c r="C1008" s="45"/>
      <c r="D1008" s="47"/>
      <c r="E1008" s="158"/>
      <c r="F1008" s="45"/>
      <c r="G1008" s="130"/>
      <c r="H1008" s="130"/>
      <c r="I1008" s="83"/>
      <c r="J1008" s="45"/>
      <c r="K1008" s="130"/>
      <c r="L1008" s="95"/>
      <c r="M1008" s="95"/>
      <c r="N1008" s="95"/>
      <c r="O1008" s="103"/>
      <c r="P1008" s="104"/>
      <c r="Q1008" s="83"/>
      <c r="R1008" s="83"/>
      <c r="S1008" s="83"/>
      <c r="T1008" s="83"/>
      <c r="U1008" s="83"/>
      <c r="V1008" s="103"/>
      <c r="W1008" s="103"/>
      <c r="X1008" s="103"/>
      <c r="Y1008" s="102"/>
      <c r="Z1008" s="102"/>
      <c r="AA1008" s="90"/>
      <c r="AB1008" s="100"/>
      <c r="AC1008" s="90"/>
      <c r="AD1008" s="100"/>
      <c r="AE1008" s="100"/>
      <c r="AF1008" s="91"/>
      <c r="AG1008" s="91"/>
      <c r="AH1008" s="101"/>
      <c r="AI1008" s="45"/>
      <c r="AJ1008" s="45"/>
      <c r="AK1008" s="45"/>
      <c r="AL1008" s="45"/>
      <c r="AM1008" s="45"/>
      <c r="AN1008" s="83"/>
      <c r="AO1008" s="160"/>
      <c r="AP1008" s="160"/>
      <c r="AQ1008" s="94"/>
      <c r="AR1008" s="45"/>
      <c r="AS1008" s="102"/>
      <c r="AT1008" s="102"/>
      <c r="AU1008" s="95"/>
      <c r="AV1008" s="95"/>
      <c r="AW1008" s="159"/>
      <c r="AX1008" s="159"/>
      <c r="AY1008" s="156"/>
      <c r="AZ1008" s="156"/>
      <c r="BA1008" s="156"/>
      <c r="BB1008" s="156"/>
      <c r="BC1008" s="156"/>
      <c r="BD1008" s="156"/>
      <c r="BE1008" s="156"/>
      <c r="BF1008" s="156"/>
      <c r="BG1008" s="156"/>
      <c r="BH1008" s="156"/>
      <c r="BI1008" s="156"/>
      <c r="BJ1008" s="156"/>
      <c r="BK1008" s="156"/>
      <c r="BL1008" s="156"/>
      <c r="BM1008" s="156"/>
      <c r="BN1008" s="156"/>
      <c r="BO1008" s="156"/>
      <c r="BP1008" s="156"/>
      <c r="BQ1008" s="156"/>
      <c r="BR1008" s="156"/>
      <c r="BS1008" s="156"/>
      <c r="BT1008" s="156"/>
      <c r="BU1008" s="156"/>
      <c r="BV1008" s="156"/>
      <c r="BW1008" s="156"/>
      <c r="BX1008" s="156"/>
      <c r="BY1008" s="156"/>
      <c r="BZ1008" s="156"/>
      <c r="CA1008" s="156"/>
      <c r="CB1008" s="156"/>
      <c r="CC1008" s="156"/>
      <c r="CD1008" s="156"/>
      <c r="CE1008" s="156"/>
    </row>
    <row r="1009" spans="1:83" ht="25.5" customHeight="1" x14ac:dyDescent="0.25">
      <c r="A1009" s="45"/>
      <c r="B1009" s="45"/>
      <c r="C1009" s="45"/>
      <c r="D1009" s="47"/>
      <c r="E1009" s="158"/>
      <c r="F1009" s="45"/>
      <c r="G1009" s="130"/>
      <c r="H1009" s="130"/>
      <c r="I1009" s="83"/>
      <c r="J1009" s="45"/>
      <c r="K1009" s="130"/>
      <c r="L1009" s="95"/>
      <c r="M1009" s="95"/>
      <c r="N1009" s="95"/>
      <c r="O1009" s="103"/>
      <c r="P1009" s="104"/>
      <c r="Q1009" s="83"/>
      <c r="R1009" s="83"/>
      <c r="S1009" s="83"/>
      <c r="T1009" s="83"/>
      <c r="U1009" s="83"/>
      <c r="V1009" s="103"/>
      <c r="W1009" s="103"/>
      <c r="X1009" s="103"/>
      <c r="Y1009" s="102"/>
      <c r="Z1009" s="102"/>
      <c r="AA1009" s="90"/>
      <c r="AB1009" s="100"/>
      <c r="AC1009" s="90"/>
      <c r="AD1009" s="100"/>
      <c r="AE1009" s="100"/>
      <c r="AF1009" s="91"/>
      <c r="AG1009" s="91"/>
      <c r="AH1009" s="101"/>
      <c r="AI1009" s="45"/>
      <c r="AJ1009" s="45"/>
      <c r="AK1009" s="45"/>
      <c r="AL1009" s="45"/>
      <c r="AM1009" s="45"/>
      <c r="AN1009" s="83"/>
      <c r="AO1009" s="160"/>
      <c r="AP1009" s="160"/>
      <c r="AQ1009" s="94"/>
      <c r="AR1009" s="45"/>
      <c r="AS1009" s="102"/>
      <c r="AT1009" s="102"/>
      <c r="AU1009" s="95"/>
      <c r="AV1009" s="95"/>
      <c r="AW1009" s="159"/>
      <c r="AX1009" s="159"/>
      <c r="AY1009" s="156"/>
      <c r="AZ1009" s="156"/>
      <c r="BA1009" s="156"/>
      <c r="BB1009" s="156"/>
      <c r="BC1009" s="156"/>
      <c r="BD1009" s="156"/>
      <c r="BE1009" s="156"/>
      <c r="BF1009" s="156"/>
      <c r="BG1009" s="156"/>
      <c r="BH1009" s="156"/>
      <c r="BI1009" s="156"/>
      <c r="BJ1009" s="156"/>
      <c r="BK1009" s="156"/>
      <c r="BL1009" s="156"/>
      <c r="BM1009" s="156"/>
      <c r="BN1009" s="156"/>
      <c r="BO1009" s="156"/>
      <c r="BP1009" s="156"/>
      <c r="BQ1009" s="156"/>
      <c r="BR1009" s="156"/>
      <c r="BS1009" s="156"/>
      <c r="BT1009" s="156"/>
      <c r="BU1009" s="156"/>
      <c r="BV1009" s="156"/>
      <c r="BW1009" s="156"/>
      <c r="BX1009" s="156"/>
      <c r="BY1009" s="156"/>
      <c r="BZ1009" s="156"/>
      <c r="CA1009" s="156"/>
      <c r="CB1009" s="156"/>
      <c r="CC1009" s="156"/>
      <c r="CD1009" s="156"/>
      <c r="CE1009" s="156"/>
    </row>
    <row r="1010" spans="1:83" ht="25.5" customHeight="1" x14ac:dyDescent="0.25">
      <c r="A1010" s="45"/>
      <c r="B1010" s="45"/>
      <c r="C1010" s="45"/>
      <c r="D1010" s="47"/>
      <c r="E1010" s="158"/>
      <c r="F1010" s="45"/>
      <c r="G1010" s="130"/>
      <c r="H1010" s="130"/>
      <c r="I1010" s="83"/>
      <c r="J1010" s="45"/>
      <c r="K1010" s="130"/>
      <c r="L1010" s="95"/>
      <c r="M1010" s="95"/>
      <c r="N1010" s="95"/>
      <c r="O1010" s="103"/>
      <c r="P1010" s="104"/>
      <c r="Q1010" s="83"/>
      <c r="R1010" s="83"/>
      <c r="S1010" s="83"/>
      <c r="T1010" s="83"/>
      <c r="U1010" s="83"/>
      <c r="V1010" s="103"/>
      <c r="W1010" s="103"/>
      <c r="X1010" s="103"/>
      <c r="Y1010" s="102"/>
      <c r="Z1010" s="102"/>
      <c r="AA1010" s="90"/>
      <c r="AB1010" s="100"/>
      <c r="AC1010" s="90"/>
      <c r="AD1010" s="100"/>
      <c r="AE1010" s="100"/>
      <c r="AF1010" s="91"/>
      <c r="AG1010" s="91"/>
      <c r="AH1010" s="101"/>
      <c r="AI1010" s="45"/>
      <c r="AJ1010" s="45"/>
      <c r="AK1010" s="45"/>
      <c r="AL1010" s="45"/>
      <c r="AM1010" s="45"/>
      <c r="AN1010" s="83"/>
      <c r="AO1010" s="160"/>
      <c r="AP1010" s="160"/>
      <c r="AQ1010" s="94"/>
      <c r="AR1010" s="45"/>
      <c r="AS1010" s="102"/>
      <c r="AT1010" s="102"/>
      <c r="AU1010" s="95"/>
      <c r="AV1010" s="95"/>
      <c r="AW1010" s="159"/>
      <c r="AX1010" s="159"/>
      <c r="AY1010" s="156"/>
      <c r="AZ1010" s="156"/>
      <c r="BA1010" s="156"/>
      <c r="BB1010" s="156"/>
      <c r="BC1010" s="156"/>
      <c r="BD1010" s="156"/>
      <c r="BE1010" s="156"/>
      <c r="BF1010" s="156"/>
      <c r="BG1010" s="156"/>
      <c r="BH1010" s="156"/>
      <c r="BI1010" s="156"/>
      <c r="BJ1010" s="156"/>
      <c r="BK1010" s="156"/>
      <c r="BL1010" s="156"/>
      <c r="BM1010" s="156"/>
      <c r="BN1010" s="156"/>
      <c r="BO1010" s="156"/>
      <c r="BP1010" s="156"/>
      <c r="BQ1010" s="156"/>
      <c r="BR1010" s="156"/>
      <c r="BS1010" s="156"/>
      <c r="BT1010" s="156"/>
      <c r="BU1010" s="156"/>
      <c r="BV1010" s="156"/>
      <c r="BW1010" s="156"/>
      <c r="BX1010" s="156"/>
      <c r="BY1010" s="156"/>
      <c r="BZ1010" s="156"/>
      <c r="CA1010" s="156"/>
      <c r="CB1010" s="156"/>
      <c r="CC1010" s="156"/>
      <c r="CD1010" s="156"/>
      <c r="CE1010" s="156"/>
    </row>
    <row r="1011" spans="1:83" ht="25.5" customHeight="1" x14ac:dyDescent="0.25">
      <c r="A1011" s="45"/>
      <c r="B1011" s="45"/>
      <c r="C1011" s="45"/>
      <c r="D1011" s="47"/>
      <c r="E1011" s="158"/>
      <c r="F1011" s="45"/>
      <c r="G1011" s="130"/>
      <c r="H1011" s="130"/>
      <c r="I1011" s="83"/>
      <c r="J1011" s="45"/>
      <c r="K1011" s="130"/>
      <c r="L1011" s="95"/>
      <c r="M1011" s="95"/>
      <c r="N1011" s="95"/>
      <c r="O1011" s="103"/>
      <c r="P1011" s="104"/>
      <c r="Q1011" s="83"/>
      <c r="R1011" s="83"/>
      <c r="S1011" s="83"/>
      <c r="T1011" s="83"/>
      <c r="U1011" s="83"/>
      <c r="V1011" s="103"/>
      <c r="W1011" s="103"/>
      <c r="X1011" s="103"/>
      <c r="Y1011" s="102"/>
      <c r="Z1011" s="102"/>
      <c r="AA1011" s="90"/>
      <c r="AB1011" s="100"/>
      <c r="AC1011" s="90"/>
      <c r="AD1011" s="100"/>
      <c r="AE1011" s="100"/>
      <c r="AF1011" s="91"/>
      <c r="AG1011" s="91"/>
      <c r="AH1011" s="101"/>
      <c r="AI1011" s="45"/>
      <c r="AJ1011" s="45"/>
      <c r="AK1011" s="45"/>
      <c r="AL1011" s="45"/>
      <c r="AM1011" s="45"/>
      <c r="AN1011" s="83"/>
      <c r="AO1011" s="160"/>
      <c r="AP1011" s="160"/>
      <c r="AQ1011" s="94"/>
      <c r="AR1011" s="45"/>
      <c r="AS1011" s="102"/>
      <c r="AT1011" s="102"/>
      <c r="AU1011" s="95"/>
      <c r="AV1011" s="95"/>
      <c r="AW1011" s="159"/>
      <c r="AX1011" s="159"/>
      <c r="AY1011" s="156"/>
      <c r="AZ1011" s="156"/>
      <c r="BA1011" s="156"/>
      <c r="BB1011" s="156"/>
      <c r="BC1011" s="156"/>
      <c r="BD1011" s="156"/>
      <c r="BE1011" s="156"/>
      <c r="BF1011" s="156"/>
      <c r="BG1011" s="156"/>
      <c r="BH1011" s="156"/>
      <c r="BI1011" s="156"/>
      <c r="BJ1011" s="156"/>
      <c r="BK1011" s="156"/>
      <c r="BL1011" s="156"/>
      <c r="BM1011" s="156"/>
      <c r="BN1011" s="156"/>
      <c r="BO1011" s="156"/>
      <c r="BP1011" s="156"/>
      <c r="BQ1011" s="156"/>
      <c r="BR1011" s="156"/>
      <c r="BS1011" s="156"/>
      <c r="BT1011" s="156"/>
      <c r="BU1011" s="156"/>
      <c r="BV1011" s="156"/>
      <c r="BW1011" s="156"/>
      <c r="BX1011" s="156"/>
      <c r="BY1011" s="156"/>
      <c r="BZ1011" s="156"/>
      <c r="CA1011" s="156"/>
      <c r="CB1011" s="156"/>
      <c r="CC1011" s="156"/>
      <c r="CD1011" s="156"/>
      <c r="CE1011" s="156"/>
    </row>
    <row r="1012" spans="1:83" ht="25.5" customHeight="1" x14ac:dyDescent="0.25">
      <c r="A1012" s="45"/>
      <c r="B1012" s="45"/>
      <c r="C1012" s="45"/>
      <c r="D1012" s="47"/>
      <c r="E1012" s="158"/>
      <c r="F1012" s="45"/>
      <c r="G1012" s="130"/>
      <c r="H1012" s="130"/>
      <c r="I1012" s="83"/>
      <c r="J1012" s="45"/>
      <c r="K1012" s="130"/>
      <c r="L1012" s="95"/>
      <c r="M1012" s="95"/>
      <c r="N1012" s="95"/>
      <c r="O1012" s="103"/>
      <c r="P1012" s="104"/>
      <c r="Q1012" s="83"/>
      <c r="R1012" s="83"/>
      <c r="S1012" s="83"/>
      <c r="T1012" s="83"/>
      <c r="U1012" s="83"/>
      <c r="V1012" s="103"/>
      <c r="W1012" s="103"/>
      <c r="X1012" s="103"/>
      <c r="Y1012" s="102"/>
      <c r="Z1012" s="102"/>
      <c r="AA1012" s="90"/>
      <c r="AB1012" s="100"/>
      <c r="AC1012" s="90"/>
      <c r="AD1012" s="100"/>
      <c r="AE1012" s="100"/>
      <c r="AF1012" s="91"/>
      <c r="AG1012" s="91"/>
      <c r="AH1012" s="101"/>
      <c r="AI1012" s="45"/>
      <c r="AJ1012" s="45"/>
      <c r="AK1012" s="45"/>
      <c r="AL1012" s="45"/>
      <c r="AM1012" s="45"/>
      <c r="AN1012" s="83"/>
      <c r="AO1012" s="160"/>
      <c r="AP1012" s="160"/>
      <c r="AQ1012" s="94"/>
      <c r="AR1012" s="45"/>
      <c r="AS1012" s="102"/>
      <c r="AT1012" s="102"/>
      <c r="AU1012" s="95"/>
      <c r="AV1012" s="95"/>
      <c r="AW1012" s="159"/>
      <c r="AX1012" s="159"/>
      <c r="AY1012" s="156"/>
      <c r="AZ1012" s="156"/>
      <c r="BA1012" s="156"/>
      <c r="BB1012" s="156"/>
      <c r="BC1012" s="156"/>
      <c r="BD1012" s="156"/>
      <c r="BE1012" s="156"/>
      <c r="BF1012" s="156"/>
      <c r="BG1012" s="156"/>
      <c r="BH1012" s="156"/>
      <c r="BI1012" s="156"/>
      <c r="BJ1012" s="156"/>
      <c r="BK1012" s="156"/>
      <c r="BL1012" s="156"/>
      <c r="BM1012" s="156"/>
      <c r="BN1012" s="156"/>
      <c r="BO1012" s="156"/>
      <c r="BP1012" s="156"/>
      <c r="BQ1012" s="156"/>
      <c r="BR1012" s="156"/>
      <c r="BS1012" s="156"/>
      <c r="BT1012" s="156"/>
      <c r="BU1012" s="156"/>
      <c r="BV1012" s="156"/>
      <c r="BW1012" s="156"/>
      <c r="BX1012" s="156"/>
      <c r="BY1012" s="156"/>
      <c r="BZ1012" s="156"/>
      <c r="CA1012" s="156"/>
      <c r="CB1012" s="156"/>
      <c r="CC1012" s="156"/>
      <c r="CD1012" s="156"/>
      <c r="CE1012" s="156"/>
    </row>
    <row r="1013" spans="1:83" ht="25.5" customHeight="1" x14ac:dyDescent="0.25">
      <c r="A1013" s="45"/>
      <c r="B1013" s="45"/>
      <c r="C1013" s="45"/>
      <c r="D1013" s="47"/>
      <c r="E1013" s="158"/>
      <c r="F1013" s="45"/>
      <c r="G1013" s="130"/>
      <c r="H1013" s="130"/>
      <c r="I1013" s="83"/>
      <c r="J1013" s="45"/>
      <c r="K1013" s="130"/>
      <c r="L1013" s="95"/>
      <c r="M1013" s="95"/>
      <c r="N1013" s="95"/>
      <c r="O1013" s="103"/>
      <c r="P1013" s="104"/>
      <c r="Q1013" s="83"/>
      <c r="R1013" s="83"/>
      <c r="S1013" s="83"/>
      <c r="T1013" s="83"/>
      <c r="U1013" s="83"/>
      <c r="V1013" s="103"/>
      <c r="W1013" s="103"/>
      <c r="X1013" s="103"/>
      <c r="Y1013" s="102"/>
      <c r="Z1013" s="102"/>
      <c r="AA1013" s="90"/>
      <c r="AB1013" s="100"/>
      <c r="AC1013" s="90"/>
      <c r="AD1013" s="100"/>
      <c r="AE1013" s="100"/>
      <c r="AF1013" s="91"/>
      <c r="AG1013" s="91"/>
      <c r="AH1013" s="101"/>
      <c r="AI1013" s="45"/>
      <c r="AJ1013" s="45"/>
      <c r="AK1013" s="45"/>
      <c r="AL1013" s="45"/>
      <c r="AM1013" s="45"/>
      <c r="AN1013" s="83"/>
      <c r="AO1013" s="160"/>
      <c r="AP1013" s="160"/>
      <c r="AQ1013" s="94"/>
      <c r="AR1013" s="45"/>
      <c r="AS1013" s="102"/>
      <c r="AT1013" s="102"/>
      <c r="AU1013" s="95"/>
      <c r="AV1013" s="95"/>
      <c r="AW1013" s="159"/>
      <c r="AX1013" s="159"/>
      <c r="AY1013" s="156"/>
      <c r="AZ1013" s="156"/>
      <c r="BA1013" s="156"/>
      <c r="BB1013" s="156"/>
      <c r="BC1013" s="156"/>
      <c r="BD1013" s="156"/>
      <c r="BE1013" s="156"/>
      <c r="BF1013" s="156"/>
      <c r="BG1013" s="156"/>
      <c r="BH1013" s="156"/>
      <c r="BI1013" s="156"/>
      <c r="BJ1013" s="156"/>
      <c r="BK1013" s="156"/>
      <c r="BL1013" s="156"/>
      <c r="BM1013" s="156"/>
      <c r="BN1013" s="156"/>
      <c r="BO1013" s="156"/>
      <c r="BP1013" s="156"/>
      <c r="BQ1013" s="156"/>
      <c r="BR1013" s="156"/>
      <c r="BS1013" s="156"/>
      <c r="BT1013" s="156"/>
      <c r="BU1013" s="156"/>
      <c r="BV1013" s="156"/>
      <c r="BW1013" s="156"/>
      <c r="BX1013" s="156"/>
      <c r="BY1013" s="156"/>
      <c r="BZ1013" s="156"/>
      <c r="CA1013" s="156"/>
      <c r="CB1013" s="156"/>
      <c r="CC1013" s="156"/>
      <c r="CD1013" s="156"/>
      <c r="CE1013" s="156"/>
    </row>
    <row r="1014" spans="1:83" ht="25.5" customHeight="1" x14ac:dyDescent="0.25">
      <c r="A1014" s="45"/>
      <c r="B1014" s="45"/>
      <c r="C1014" s="45"/>
      <c r="D1014" s="47"/>
      <c r="E1014" s="158"/>
      <c r="F1014" s="45"/>
      <c r="G1014" s="130"/>
      <c r="H1014" s="130"/>
      <c r="I1014" s="83"/>
      <c r="J1014" s="45"/>
      <c r="K1014" s="130"/>
      <c r="L1014" s="95"/>
      <c r="M1014" s="95"/>
      <c r="N1014" s="95"/>
      <c r="O1014" s="103"/>
      <c r="P1014" s="104"/>
      <c r="Q1014" s="83"/>
      <c r="R1014" s="83"/>
      <c r="S1014" s="83"/>
      <c r="T1014" s="83"/>
      <c r="U1014" s="83"/>
      <c r="V1014" s="103"/>
      <c r="W1014" s="103"/>
      <c r="X1014" s="103"/>
      <c r="Y1014" s="102"/>
      <c r="Z1014" s="102"/>
      <c r="AA1014" s="90"/>
      <c r="AB1014" s="100"/>
      <c r="AC1014" s="90"/>
      <c r="AD1014" s="100"/>
      <c r="AE1014" s="100"/>
      <c r="AF1014" s="91"/>
      <c r="AG1014" s="91"/>
      <c r="AH1014" s="101"/>
      <c r="AI1014" s="45"/>
      <c r="AJ1014" s="45"/>
      <c r="AK1014" s="45"/>
      <c r="AL1014" s="45"/>
      <c r="AM1014" s="45"/>
      <c r="AN1014" s="83"/>
      <c r="AO1014" s="160"/>
      <c r="AP1014" s="160"/>
      <c r="AQ1014" s="94"/>
      <c r="AR1014" s="45"/>
      <c r="AS1014" s="102"/>
      <c r="AT1014" s="102"/>
      <c r="AU1014" s="95"/>
      <c r="AV1014" s="95"/>
      <c r="AW1014" s="159"/>
      <c r="AX1014" s="159"/>
      <c r="AY1014" s="156"/>
      <c r="AZ1014" s="156"/>
      <c r="BA1014" s="156"/>
      <c r="BB1014" s="156"/>
      <c r="BC1014" s="156"/>
      <c r="BD1014" s="156"/>
      <c r="BE1014" s="156"/>
      <c r="BF1014" s="156"/>
      <c r="BG1014" s="156"/>
      <c r="BH1014" s="156"/>
      <c r="BI1014" s="156"/>
      <c r="BJ1014" s="156"/>
      <c r="BK1014" s="156"/>
      <c r="BL1014" s="156"/>
      <c r="BM1014" s="156"/>
      <c r="BN1014" s="156"/>
      <c r="BO1014" s="156"/>
      <c r="BP1014" s="156"/>
      <c r="BQ1014" s="156"/>
      <c r="BR1014" s="156"/>
      <c r="BS1014" s="156"/>
      <c r="BT1014" s="156"/>
      <c r="BU1014" s="156"/>
      <c r="BV1014" s="156"/>
      <c r="BW1014" s="156"/>
      <c r="BX1014" s="156"/>
      <c r="BY1014" s="156"/>
      <c r="BZ1014" s="156"/>
      <c r="CA1014" s="156"/>
      <c r="CB1014" s="156"/>
      <c r="CC1014" s="156"/>
      <c r="CD1014" s="156"/>
      <c r="CE1014" s="156"/>
    </row>
    <row r="1015" spans="1:83" ht="25.5" customHeight="1" x14ac:dyDescent="0.25">
      <c r="A1015" s="45"/>
      <c r="B1015" s="45"/>
      <c r="C1015" s="45"/>
      <c r="D1015" s="47"/>
      <c r="E1015" s="158"/>
      <c r="F1015" s="45"/>
      <c r="G1015" s="130"/>
      <c r="H1015" s="130"/>
      <c r="I1015" s="83"/>
      <c r="J1015" s="45"/>
      <c r="K1015" s="130"/>
      <c r="L1015" s="95"/>
      <c r="M1015" s="95"/>
      <c r="N1015" s="95"/>
      <c r="O1015" s="103"/>
      <c r="P1015" s="104"/>
      <c r="Q1015" s="83"/>
      <c r="R1015" s="83"/>
      <c r="S1015" s="83"/>
      <c r="T1015" s="83"/>
      <c r="U1015" s="83"/>
      <c r="V1015" s="103"/>
      <c r="W1015" s="103"/>
      <c r="X1015" s="103"/>
      <c r="Y1015" s="102"/>
      <c r="Z1015" s="102"/>
      <c r="AA1015" s="90"/>
      <c r="AB1015" s="100"/>
      <c r="AC1015" s="90"/>
      <c r="AD1015" s="100"/>
      <c r="AE1015" s="100"/>
      <c r="AF1015" s="91"/>
      <c r="AG1015" s="91"/>
      <c r="AH1015" s="101"/>
      <c r="AI1015" s="45"/>
      <c r="AJ1015" s="45"/>
      <c r="AK1015" s="45"/>
      <c r="AL1015" s="45"/>
      <c r="AM1015" s="45"/>
      <c r="AN1015" s="83"/>
      <c r="AO1015" s="160"/>
      <c r="AP1015" s="160"/>
      <c r="AQ1015" s="94"/>
      <c r="AR1015" s="45"/>
      <c r="AS1015" s="102"/>
      <c r="AT1015" s="102"/>
      <c r="AU1015" s="95"/>
      <c r="AV1015" s="95"/>
      <c r="AW1015" s="159"/>
      <c r="AX1015" s="159"/>
      <c r="AY1015" s="156"/>
      <c r="AZ1015" s="156"/>
      <c r="BA1015" s="156"/>
      <c r="BB1015" s="156"/>
      <c r="BC1015" s="156"/>
      <c r="BD1015" s="156"/>
      <c r="BE1015" s="156"/>
      <c r="BF1015" s="156"/>
      <c r="BG1015" s="156"/>
      <c r="BH1015" s="156"/>
      <c r="BI1015" s="156"/>
      <c r="BJ1015" s="156"/>
      <c r="BK1015" s="156"/>
      <c r="BL1015" s="156"/>
      <c r="BM1015" s="156"/>
      <c r="BN1015" s="156"/>
      <c r="BO1015" s="156"/>
      <c r="BP1015" s="156"/>
      <c r="BQ1015" s="156"/>
      <c r="BR1015" s="156"/>
      <c r="BS1015" s="156"/>
      <c r="BT1015" s="156"/>
      <c r="BU1015" s="156"/>
      <c r="BV1015" s="156"/>
      <c r="BW1015" s="156"/>
      <c r="BX1015" s="156"/>
      <c r="BY1015" s="156"/>
      <c r="BZ1015" s="156"/>
      <c r="CA1015" s="156"/>
      <c r="CB1015" s="156"/>
      <c r="CC1015" s="156"/>
      <c r="CD1015" s="156"/>
      <c r="CE1015" s="156"/>
    </row>
    <row r="1016" spans="1:83" ht="25.5" customHeight="1" x14ac:dyDescent="0.25">
      <c r="A1016" s="45"/>
      <c r="B1016" s="45"/>
      <c r="C1016" s="45"/>
      <c r="D1016" s="47"/>
      <c r="E1016" s="158"/>
      <c r="F1016" s="45"/>
      <c r="G1016" s="130"/>
      <c r="H1016" s="130"/>
      <c r="I1016" s="83"/>
      <c r="J1016" s="45"/>
      <c r="K1016" s="130"/>
      <c r="L1016" s="95"/>
      <c r="M1016" s="95"/>
      <c r="N1016" s="95"/>
      <c r="O1016" s="103"/>
      <c r="P1016" s="104"/>
      <c r="Q1016" s="83"/>
      <c r="R1016" s="83"/>
      <c r="S1016" s="83"/>
      <c r="T1016" s="83"/>
      <c r="U1016" s="83"/>
      <c r="V1016" s="103"/>
      <c r="W1016" s="103"/>
      <c r="X1016" s="103"/>
      <c r="Y1016" s="102"/>
      <c r="Z1016" s="102"/>
      <c r="AA1016" s="90"/>
      <c r="AB1016" s="100"/>
      <c r="AC1016" s="90"/>
      <c r="AD1016" s="100"/>
      <c r="AE1016" s="100"/>
      <c r="AF1016" s="91"/>
      <c r="AG1016" s="91"/>
      <c r="AH1016" s="101"/>
      <c r="AI1016" s="45"/>
      <c r="AJ1016" s="45"/>
      <c r="AK1016" s="45"/>
      <c r="AL1016" s="45"/>
      <c r="AM1016" s="45"/>
      <c r="AN1016" s="83"/>
      <c r="AO1016" s="160"/>
      <c r="AP1016" s="160"/>
      <c r="AQ1016" s="94"/>
      <c r="AR1016" s="45"/>
      <c r="AS1016" s="102"/>
      <c r="AT1016" s="102"/>
      <c r="AU1016" s="95"/>
      <c r="AV1016" s="95"/>
      <c r="AW1016" s="159"/>
      <c r="AX1016" s="159"/>
      <c r="AY1016" s="156"/>
      <c r="AZ1016" s="156"/>
      <c r="BA1016" s="156"/>
      <c r="BB1016" s="156"/>
      <c r="BC1016" s="156"/>
      <c r="BD1016" s="156"/>
      <c r="BE1016" s="156"/>
      <c r="BF1016" s="156"/>
      <c r="BG1016" s="156"/>
      <c r="BH1016" s="156"/>
      <c r="BI1016" s="156"/>
      <c r="BJ1016" s="156"/>
      <c r="BK1016" s="156"/>
      <c r="BL1016" s="156"/>
      <c r="BM1016" s="156"/>
      <c r="BN1016" s="156"/>
      <c r="BO1016" s="156"/>
      <c r="BP1016" s="156"/>
      <c r="BQ1016" s="156"/>
      <c r="BR1016" s="156"/>
      <c r="BS1016" s="156"/>
      <c r="BT1016" s="156"/>
      <c r="BU1016" s="156"/>
      <c r="BV1016" s="156"/>
      <c r="BW1016" s="156"/>
      <c r="BX1016" s="156"/>
      <c r="BY1016" s="156"/>
      <c r="BZ1016" s="156"/>
      <c r="CA1016" s="156"/>
      <c r="CB1016" s="156"/>
      <c r="CC1016" s="156"/>
      <c r="CD1016" s="156"/>
      <c r="CE1016" s="156"/>
    </row>
    <row r="1017" spans="1:83" ht="25.5" customHeight="1" x14ac:dyDescent="0.25">
      <c r="A1017" s="45"/>
      <c r="B1017" s="45"/>
      <c r="C1017" s="45"/>
      <c r="D1017" s="47"/>
      <c r="E1017" s="158"/>
      <c r="F1017" s="45"/>
      <c r="G1017" s="130"/>
      <c r="H1017" s="130"/>
      <c r="I1017" s="83"/>
      <c r="J1017" s="45"/>
      <c r="K1017" s="130"/>
      <c r="L1017" s="95"/>
      <c r="M1017" s="95"/>
      <c r="N1017" s="95"/>
      <c r="O1017" s="103"/>
      <c r="P1017" s="104"/>
      <c r="Q1017" s="83"/>
      <c r="R1017" s="83"/>
      <c r="S1017" s="83"/>
      <c r="T1017" s="83"/>
      <c r="U1017" s="83"/>
      <c r="V1017" s="103"/>
      <c r="W1017" s="103"/>
      <c r="X1017" s="103"/>
      <c r="Y1017" s="102"/>
      <c r="Z1017" s="102"/>
      <c r="AA1017" s="90"/>
      <c r="AB1017" s="100"/>
      <c r="AC1017" s="90"/>
      <c r="AD1017" s="100"/>
      <c r="AE1017" s="100"/>
      <c r="AF1017" s="91"/>
      <c r="AG1017" s="91"/>
      <c r="AH1017" s="101"/>
      <c r="AI1017" s="45"/>
      <c r="AJ1017" s="45"/>
      <c r="AK1017" s="45"/>
      <c r="AL1017" s="45"/>
      <c r="AM1017" s="45"/>
      <c r="AN1017" s="83"/>
      <c r="AO1017" s="160"/>
      <c r="AP1017" s="160"/>
      <c r="AQ1017" s="94"/>
      <c r="AR1017" s="45"/>
      <c r="AS1017" s="102"/>
      <c r="AT1017" s="102"/>
      <c r="AU1017" s="95"/>
      <c r="AV1017" s="95"/>
      <c r="AW1017" s="159"/>
      <c r="AX1017" s="159"/>
      <c r="AY1017" s="156"/>
      <c r="AZ1017" s="156"/>
      <c r="BA1017" s="156"/>
      <c r="BB1017" s="156"/>
      <c r="BC1017" s="156"/>
      <c r="BD1017" s="156"/>
      <c r="BE1017" s="156"/>
      <c r="BF1017" s="156"/>
      <c r="BG1017" s="156"/>
      <c r="BH1017" s="156"/>
      <c r="BI1017" s="156"/>
      <c r="BJ1017" s="156"/>
      <c r="BK1017" s="156"/>
      <c r="BL1017" s="156"/>
      <c r="BM1017" s="156"/>
      <c r="BN1017" s="156"/>
      <c r="BO1017" s="156"/>
      <c r="BP1017" s="156"/>
      <c r="BQ1017" s="156"/>
      <c r="BR1017" s="156"/>
      <c r="BS1017" s="156"/>
      <c r="BT1017" s="156"/>
      <c r="BU1017" s="156"/>
      <c r="BV1017" s="156"/>
      <c r="BW1017" s="156"/>
      <c r="BX1017" s="156"/>
      <c r="BY1017" s="156"/>
      <c r="BZ1017" s="156"/>
      <c r="CA1017" s="156"/>
      <c r="CB1017" s="156"/>
      <c r="CC1017" s="156"/>
      <c r="CD1017" s="156"/>
      <c r="CE1017" s="156"/>
    </row>
    <row r="1018" spans="1:83" ht="25.5" customHeight="1" x14ac:dyDescent="0.25">
      <c r="A1018" s="45"/>
      <c r="B1018" s="45"/>
      <c r="C1018" s="45"/>
      <c r="D1018" s="47"/>
      <c r="E1018" s="158"/>
      <c r="F1018" s="45"/>
      <c r="G1018" s="130"/>
      <c r="H1018" s="130"/>
      <c r="I1018" s="83"/>
      <c r="J1018" s="45"/>
      <c r="K1018" s="130"/>
      <c r="L1018" s="95"/>
      <c r="M1018" s="95"/>
      <c r="N1018" s="95"/>
      <c r="O1018" s="103"/>
      <c r="P1018" s="104"/>
      <c r="Q1018" s="83"/>
      <c r="R1018" s="83"/>
      <c r="S1018" s="83"/>
      <c r="T1018" s="83"/>
      <c r="U1018" s="83"/>
      <c r="V1018" s="103"/>
      <c r="W1018" s="103"/>
      <c r="X1018" s="103"/>
      <c r="Y1018" s="102"/>
      <c r="Z1018" s="102"/>
      <c r="AA1018" s="90"/>
      <c r="AB1018" s="100"/>
      <c r="AC1018" s="90"/>
      <c r="AD1018" s="100"/>
      <c r="AE1018" s="100"/>
      <c r="AF1018" s="91"/>
      <c r="AG1018" s="91"/>
      <c r="AH1018" s="101"/>
      <c r="AI1018" s="45"/>
      <c r="AJ1018" s="45"/>
      <c r="AK1018" s="45"/>
      <c r="AL1018" s="45"/>
      <c r="AM1018" s="45"/>
      <c r="AN1018" s="83"/>
      <c r="AO1018" s="160"/>
      <c r="AP1018" s="160"/>
      <c r="AQ1018" s="94"/>
      <c r="AR1018" s="45"/>
      <c r="AS1018" s="102"/>
      <c r="AT1018" s="102"/>
      <c r="AU1018" s="95"/>
      <c r="AV1018" s="95"/>
      <c r="AW1018" s="159"/>
      <c r="AX1018" s="159"/>
      <c r="AY1018" s="156"/>
      <c r="AZ1018" s="156"/>
      <c r="BA1018" s="156"/>
      <c r="BB1018" s="156"/>
      <c r="BC1018" s="156"/>
      <c r="BD1018" s="156"/>
      <c r="BE1018" s="156"/>
      <c r="BF1018" s="156"/>
      <c r="BG1018" s="156"/>
      <c r="BH1018" s="156"/>
      <c r="BI1018" s="156"/>
      <c r="BJ1018" s="156"/>
      <c r="BK1018" s="156"/>
      <c r="BL1018" s="156"/>
      <c r="BM1018" s="156"/>
      <c r="BN1018" s="156"/>
      <c r="BO1018" s="156"/>
      <c r="BP1018" s="156"/>
      <c r="BQ1018" s="156"/>
      <c r="BR1018" s="156"/>
      <c r="BS1018" s="156"/>
      <c r="BT1018" s="156"/>
      <c r="BU1018" s="156"/>
      <c r="BV1018" s="156"/>
      <c r="BW1018" s="156"/>
      <c r="BX1018" s="156"/>
      <c r="BY1018" s="156"/>
      <c r="BZ1018" s="156"/>
      <c r="CA1018" s="156"/>
      <c r="CB1018" s="156"/>
      <c r="CC1018" s="156"/>
      <c r="CD1018" s="156"/>
      <c r="CE1018" s="156"/>
    </row>
    <row r="1019" spans="1:83" ht="25.5" customHeight="1" x14ac:dyDescent="0.25">
      <c r="A1019" s="45"/>
      <c r="B1019" s="45"/>
      <c r="C1019" s="45"/>
      <c r="D1019" s="47"/>
      <c r="E1019" s="158"/>
      <c r="F1019" s="45"/>
      <c r="G1019" s="130"/>
      <c r="H1019" s="130"/>
      <c r="I1019" s="83"/>
      <c r="J1019" s="45"/>
      <c r="K1019" s="130"/>
      <c r="L1019" s="95"/>
      <c r="M1019" s="95"/>
      <c r="N1019" s="95"/>
      <c r="O1019" s="103"/>
      <c r="P1019" s="104"/>
      <c r="Q1019" s="83"/>
      <c r="R1019" s="83"/>
      <c r="S1019" s="83"/>
      <c r="T1019" s="83"/>
      <c r="U1019" s="83"/>
      <c r="V1019" s="103"/>
      <c r="W1019" s="103"/>
      <c r="X1019" s="103"/>
      <c r="Y1019" s="102"/>
      <c r="Z1019" s="102"/>
      <c r="AA1019" s="90"/>
      <c r="AB1019" s="100"/>
      <c r="AC1019" s="90"/>
      <c r="AD1019" s="100"/>
      <c r="AE1019" s="100"/>
      <c r="AF1019" s="91"/>
      <c r="AG1019" s="91"/>
      <c r="AH1019" s="101"/>
      <c r="AI1019" s="45"/>
      <c r="AJ1019" s="45"/>
      <c r="AK1019" s="45"/>
      <c r="AL1019" s="45"/>
      <c r="AM1019" s="45"/>
      <c r="AN1019" s="83"/>
      <c r="AO1019" s="160"/>
      <c r="AP1019" s="160"/>
      <c r="AQ1019" s="94"/>
      <c r="AR1019" s="45"/>
      <c r="AS1019" s="102"/>
      <c r="AT1019" s="102"/>
      <c r="AU1019" s="95"/>
      <c r="AV1019" s="95"/>
      <c r="AW1019" s="159"/>
      <c r="AX1019" s="159"/>
      <c r="AY1019" s="156"/>
      <c r="AZ1019" s="156"/>
      <c r="BA1019" s="156"/>
      <c r="BB1019" s="156"/>
      <c r="BC1019" s="156"/>
      <c r="BD1019" s="156"/>
      <c r="BE1019" s="156"/>
      <c r="BF1019" s="156"/>
      <c r="BG1019" s="156"/>
      <c r="BH1019" s="156"/>
      <c r="BI1019" s="156"/>
      <c r="BJ1019" s="156"/>
      <c r="BK1019" s="156"/>
      <c r="BL1019" s="156"/>
      <c r="BM1019" s="156"/>
      <c r="BN1019" s="156"/>
      <c r="BO1019" s="156"/>
      <c r="BP1019" s="156"/>
      <c r="BQ1019" s="156"/>
      <c r="BR1019" s="156"/>
      <c r="BS1019" s="156"/>
      <c r="BT1019" s="156"/>
      <c r="BU1019" s="156"/>
      <c r="BV1019" s="156"/>
      <c r="BW1019" s="156"/>
      <c r="BX1019" s="156"/>
      <c r="BY1019" s="156"/>
      <c r="BZ1019" s="156"/>
      <c r="CA1019" s="156"/>
      <c r="CB1019" s="156"/>
      <c r="CC1019" s="156"/>
      <c r="CD1019" s="156"/>
      <c r="CE1019" s="156"/>
    </row>
    <row r="1020" spans="1:83" ht="25.5" customHeight="1" x14ac:dyDescent="0.25">
      <c r="A1020" s="45"/>
      <c r="B1020" s="45"/>
      <c r="C1020" s="45"/>
      <c r="D1020" s="47"/>
      <c r="E1020" s="158"/>
      <c r="F1020" s="45"/>
      <c r="G1020" s="130"/>
      <c r="H1020" s="130"/>
      <c r="I1020" s="83"/>
      <c r="J1020" s="45"/>
      <c r="K1020" s="130"/>
      <c r="L1020" s="95"/>
      <c r="M1020" s="95"/>
      <c r="N1020" s="95"/>
      <c r="O1020" s="103"/>
      <c r="P1020" s="104"/>
      <c r="Q1020" s="83"/>
      <c r="R1020" s="83"/>
      <c r="S1020" s="83"/>
      <c r="T1020" s="83"/>
      <c r="U1020" s="83"/>
      <c r="V1020" s="103"/>
      <c r="W1020" s="103"/>
      <c r="X1020" s="103"/>
      <c r="Y1020" s="102"/>
      <c r="Z1020" s="102"/>
      <c r="AA1020" s="90"/>
      <c r="AB1020" s="100"/>
      <c r="AC1020" s="90"/>
      <c r="AD1020" s="100"/>
      <c r="AE1020" s="100"/>
      <c r="AF1020" s="91"/>
      <c r="AG1020" s="91"/>
      <c r="AH1020" s="101"/>
      <c r="AI1020" s="45"/>
      <c r="AJ1020" s="45"/>
      <c r="AK1020" s="45"/>
      <c r="AL1020" s="45"/>
      <c r="AM1020" s="45"/>
      <c r="AN1020" s="83"/>
      <c r="AO1020" s="160"/>
      <c r="AP1020" s="160"/>
      <c r="AQ1020" s="94"/>
      <c r="AR1020" s="45"/>
      <c r="AS1020" s="102"/>
      <c r="AT1020" s="102"/>
      <c r="AU1020" s="95"/>
      <c r="AV1020" s="95"/>
      <c r="AW1020" s="159"/>
      <c r="AX1020" s="159"/>
      <c r="AY1020" s="156"/>
      <c r="AZ1020" s="156"/>
      <c r="BA1020" s="156"/>
      <c r="BB1020" s="156"/>
      <c r="BC1020" s="156"/>
      <c r="BD1020" s="156"/>
      <c r="BE1020" s="156"/>
      <c r="BF1020" s="156"/>
      <c r="BG1020" s="156"/>
      <c r="BH1020" s="156"/>
      <c r="BI1020" s="156"/>
      <c r="BJ1020" s="156"/>
      <c r="BK1020" s="156"/>
      <c r="BL1020" s="156"/>
      <c r="BM1020" s="156"/>
      <c r="BN1020" s="156"/>
      <c r="BO1020" s="156"/>
      <c r="BP1020" s="156"/>
      <c r="BQ1020" s="156"/>
      <c r="BR1020" s="156"/>
      <c r="BS1020" s="156"/>
      <c r="BT1020" s="156"/>
      <c r="BU1020" s="156"/>
      <c r="BV1020" s="156"/>
      <c r="BW1020" s="156"/>
      <c r="BX1020" s="156"/>
      <c r="BY1020" s="156"/>
      <c r="BZ1020" s="156"/>
      <c r="CA1020" s="156"/>
      <c r="CB1020" s="156"/>
      <c r="CC1020" s="156"/>
      <c r="CD1020" s="156"/>
      <c r="CE1020" s="156"/>
    </row>
    <row r="1021" spans="1:83" ht="25.5" customHeight="1" x14ac:dyDescent="0.25">
      <c r="A1021" s="45"/>
      <c r="B1021" s="45"/>
      <c r="C1021" s="45"/>
      <c r="D1021" s="47"/>
      <c r="E1021" s="158"/>
      <c r="F1021" s="45"/>
      <c r="G1021" s="130"/>
      <c r="H1021" s="130"/>
      <c r="I1021" s="83"/>
      <c r="J1021" s="45"/>
      <c r="K1021" s="130"/>
      <c r="L1021" s="95"/>
      <c r="M1021" s="95"/>
      <c r="N1021" s="95"/>
      <c r="O1021" s="103"/>
      <c r="P1021" s="104"/>
      <c r="Q1021" s="83"/>
      <c r="R1021" s="83"/>
      <c r="S1021" s="83"/>
      <c r="T1021" s="83"/>
      <c r="U1021" s="83"/>
      <c r="V1021" s="103"/>
      <c r="W1021" s="103"/>
      <c r="X1021" s="103"/>
      <c r="Y1021" s="102"/>
      <c r="Z1021" s="102"/>
      <c r="AA1021" s="90"/>
      <c r="AB1021" s="100"/>
      <c r="AC1021" s="90"/>
      <c r="AD1021" s="100"/>
      <c r="AE1021" s="100"/>
      <c r="AF1021" s="91"/>
      <c r="AG1021" s="91"/>
      <c r="AH1021" s="101"/>
      <c r="AI1021" s="45"/>
      <c r="AJ1021" s="45"/>
      <c r="AK1021" s="45"/>
      <c r="AL1021" s="45"/>
      <c r="AM1021" s="45"/>
      <c r="AN1021" s="83"/>
      <c r="AO1021" s="160"/>
      <c r="AP1021" s="160"/>
      <c r="AQ1021" s="94"/>
      <c r="AR1021" s="45"/>
      <c r="AS1021" s="102"/>
      <c r="AT1021" s="102"/>
      <c r="AU1021" s="95"/>
      <c r="AV1021" s="95"/>
      <c r="AW1021" s="159"/>
      <c r="AX1021" s="159"/>
      <c r="AY1021" s="156"/>
      <c r="AZ1021" s="156"/>
      <c r="BA1021" s="156"/>
      <c r="BB1021" s="156"/>
      <c r="BC1021" s="156"/>
      <c r="BD1021" s="156"/>
      <c r="BE1021" s="156"/>
      <c r="BF1021" s="156"/>
      <c r="BG1021" s="156"/>
      <c r="BH1021" s="156"/>
      <c r="BI1021" s="156"/>
      <c r="BJ1021" s="156"/>
      <c r="BK1021" s="156"/>
      <c r="BL1021" s="156"/>
      <c r="BM1021" s="156"/>
      <c r="BN1021" s="156"/>
      <c r="BO1021" s="156"/>
      <c r="BP1021" s="156"/>
      <c r="BQ1021" s="156"/>
      <c r="BR1021" s="156"/>
      <c r="BS1021" s="156"/>
      <c r="BT1021" s="156"/>
      <c r="BU1021" s="156"/>
      <c r="BV1021" s="156"/>
      <c r="BW1021" s="156"/>
      <c r="BX1021" s="156"/>
      <c r="BY1021" s="156"/>
      <c r="BZ1021" s="156"/>
      <c r="CA1021" s="156"/>
      <c r="CB1021" s="156"/>
      <c r="CC1021" s="156"/>
      <c r="CD1021" s="156"/>
      <c r="CE1021" s="156"/>
    </row>
    <row r="1022" spans="1:83" ht="25.5" customHeight="1" x14ac:dyDescent="0.25">
      <c r="A1022" s="45"/>
      <c r="B1022" s="45"/>
      <c r="C1022" s="45"/>
      <c r="D1022" s="47"/>
      <c r="E1022" s="158"/>
      <c r="F1022" s="45"/>
      <c r="G1022" s="130"/>
      <c r="H1022" s="130"/>
      <c r="I1022" s="83"/>
      <c r="J1022" s="45"/>
      <c r="K1022" s="130"/>
      <c r="L1022" s="95"/>
      <c r="M1022" s="95"/>
      <c r="N1022" s="95"/>
      <c r="O1022" s="103"/>
      <c r="P1022" s="104"/>
      <c r="Q1022" s="83"/>
      <c r="R1022" s="83"/>
      <c r="S1022" s="83"/>
      <c r="T1022" s="83"/>
      <c r="U1022" s="83"/>
      <c r="V1022" s="103"/>
      <c r="W1022" s="103"/>
      <c r="X1022" s="103"/>
      <c r="Y1022" s="102"/>
      <c r="Z1022" s="102"/>
      <c r="AA1022" s="90"/>
      <c r="AB1022" s="100"/>
      <c r="AC1022" s="90"/>
      <c r="AD1022" s="100"/>
      <c r="AE1022" s="100"/>
      <c r="AF1022" s="91"/>
      <c r="AG1022" s="91"/>
      <c r="AH1022" s="101"/>
      <c r="AI1022" s="45"/>
      <c r="AJ1022" s="45"/>
      <c r="AK1022" s="45"/>
      <c r="AL1022" s="45"/>
      <c r="AM1022" s="45"/>
      <c r="AN1022" s="83"/>
      <c r="AO1022" s="160"/>
      <c r="AP1022" s="160"/>
      <c r="AQ1022" s="94"/>
      <c r="AR1022" s="45"/>
      <c r="AS1022" s="102"/>
      <c r="AT1022" s="102"/>
      <c r="AU1022" s="95"/>
      <c r="AV1022" s="95"/>
      <c r="AW1022" s="159"/>
      <c r="AX1022" s="159"/>
      <c r="AY1022" s="156"/>
      <c r="AZ1022" s="156"/>
      <c r="BA1022" s="156"/>
      <c r="BB1022" s="156"/>
      <c r="BC1022" s="156"/>
      <c r="BD1022" s="156"/>
      <c r="BE1022" s="156"/>
      <c r="BF1022" s="156"/>
      <c r="BG1022" s="156"/>
      <c r="BH1022" s="156"/>
      <c r="BI1022" s="156"/>
      <c r="BJ1022" s="156"/>
      <c r="BK1022" s="156"/>
      <c r="BL1022" s="156"/>
      <c r="BM1022" s="156"/>
      <c r="BN1022" s="156"/>
      <c r="BO1022" s="156"/>
      <c r="BP1022" s="156"/>
      <c r="BQ1022" s="156"/>
      <c r="BR1022" s="156"/>
      <c r="BS1022" s="156"/>
      <c r="BT1022" s="156"/>
      <c r="BU1022" s="156"/>
      <c r="BV1022" s="156"/>
      <c r="BW1022" s="156"/>
      <c r="BX1022" s="156"/>
      <c r="BY1022" s="156"/>
      <c r="BZ1022" s="156"/>
      <c r="CA1022" s="156"/>
      <c r="CB1022" s="156"/>
      <c r="CC1022" s="156"/>
      <c r="CD1022" s="156"/>
      <c r="CE1022" s="156"/>
    </row>
    <row r="1023" spans="1:83" ht="25.5" customHeight="1" x14ac:dyDescent="0.25">
      <c r="A1023" s="45"/>
      <c r="B1023" s="45"/>
      <c r="C1023" s="45"/>
      <c r="D1023" s="47"/>
      <c r="E1023" s="158"/>
      <c r="F1023" s="45"/>
      <c r="G1023" s="130"/>
      <c r="H1023" s="130"/>
      <c r="I1023" s="83"/>
      <c r="J1023" s="45"/>
      <c r="K1023" s="130"/>
      <c r="L1023" s="95"/>
      <c r="M1023" s="95"/>
      <c r="N1023" s="95"/>
      <c r="O1023" s="103"/>
      <c r="P1023" s="104"/>
      <c r="Q1023" s="83"/>
      <c r="R1023" s="83"/>
      <c r="S1023" s="83"/>
      <c r="T1023" s="83"/>
      <c r="U1023" s="83"/>
      <c r="V1023" s="103"/>
      <c r="W1023" s="103"/>
      <c r="X1023" s="103"/>
      <c r="Y1023" s="102"/>
      <c r="Z1023" s="102"/>
      <c r="AA1023" s="90"/>
      <c r="AB1023" s="100"/>
      <c r="AC1023" s="90"/>
      <c r="AD1023" s="100"/>
      <c r="AE1023" s="100"/>
      <c r="AF1023" s="91"/>
      <c r="AG1023" s="91"/>
      <c r="AH1023" s="101"/>
      <c r="AI1023" s="45"/>
      <c r="AJ1023" s="45"/>
      <c r="AK1023" s="45"/>
      <c r="AL1023" s="45"/>
      <c r="AM1023" s="45"/>
      <c r="AN1023" s="83"/>
      <c r="AO1023" s="160"/>
      <c r="AP1023" s="160"/>
      <c r="AQ1023" s="94"/>
      <c r="AR1023" s="45"/>
      <c r="AS1023" s="102"/>
      <c r="AT1023" s="102"/>
      <c r="AU1023" s="95"/>
      <c r="AV1023" s="95"/>
      <c r="AW1023" s="159"/>
      <c r="AX1023" s="159"/>
      <c r="AY1023" s="156"/>
      <c r="AZ1023" s="156"/>
      <c r="BA1023" s="156"/>
      <c r="BB1023" s="156"/>
      <c r="BC1023" s="156"/>
      <c r="BD1023" s="156"/>
      <c r="BE1023" s="156"/>
      <c r="BF1023" s="156"/>
      <c r="BG1023" s="156"/>
      <c r="BH1023" s="156"/>
      <c r="BI1023" s="156"/>
      <c r="BJ1023" s="156"/>
      <c r="BK1023" s="156"/>
      <c r="BL1023" s="156"/>
      <c r="BM1023" s="156"/>
      <c r="BN1023" s="156"/>
      <c r="BO1023" s="156"/>
      <c r="BP1023" s="156"/>
      <c r="BQ1023" s="156"/>
      <c r="BR1023" s="156"/>
      <c r="BS1023" s="156"/>
      <c r="BT1023" s="156"/>
      <c r="BU1023" s="156"/>
      <c r="BV1023" s="156"/>
      <c r="BW1023" s="156"/>
      <c r="BX1023" s="156"/>
      <c r="BY1023" s="156"/>
      <c r="BZ1023" s="156"/>
      <c r="CA1023" s="156"/>
      <c r="CB1023" s="156"/>
      <c r="CC1023" s="156"/>
      <c r="CD1023" s="156"/>
      <c r="CE1023" s="156"/>
    </row>
    <row r="1024" spans="1:83" ht="25.5" customHeight="1" x14ac:dyDescent="0.25">
      <c r="A1024" s="45"/>
      <c r="B1024" s="45"/>
      <c r="C1024" s="45"/>
      <c r="D1024" s="47"/>
      <c r="E1024" s="158"/>
      <c r="F1024" s="45"/>
      <c r="G1024" s="130"/>
      <c r="H1024" s="130"/>
      <c r="I1024" s="83"/>
      <c r="J1024" s="45"/>
      <c r="K1024" s="130"/>
      <c r="L1024" s="95"/>
      <c r="M1024" s="95"/>
      <c r="N1024" s="95"/>
      <c r="O1024" s="103"/>
      <c r="P1024" s="104"/>
      <c r="Q1024" s="83"/>
      <c r="R1024" s="83"/>
      <c r="S1024" s="83"/>
      <c r="T1024" s="83"/>
      <c r="U1024" s="83"/>
      <c r="V1024" s="103"/>
      <c r="W1024" s="103"/>
      <c r="X1024" s="103"/>
      <c r="Y1024" s="102"/>
      <c r="Z1024" s="102"/>
      <c r="AA1024" s="90"/>
      <c r="AB1024" s="100"/>
      <c r="AC1024" s="90"/>
      <c r="AD1024" s="100"/>
      <c r="AE1024" s="100"/>
      <c r="AF1024" s="91"/>
      <c r="AG1024" s="91"/>
      <c r="AH1024" s="101"/>
      <c r="AI1024" s="45"/>
      <c r="AJ1024" s="45"/>
      <c r="AK1024" s="45"/>
      <c r="AL1024" s="45"/>
      <c r="AM1024" s="45"/>
      <c r="AN1024" s="83"/>
      <c r="AO1024" s="160"/>
      <c r="AP1024" s="160"/>
      <c r="AQ1024" s="94"/>
      <c r="AR1024" s="45"/>
      <c r="AS1024" s="102"/>
      <c r="AT1024" s="102"/>
      <c r="AU1024" s="95"/>
      <c r="AV1024" s="95"/>
      <c r="AW1024" s="159"/>
      <c r="AX1024" s="159"/>
      <c r="AY1024" s="156"/>
      <c r="AZ1024" s="156"/>
      <c r="BA1024" s="156"/>
      <c r="BB1024" s="156"/>
      <c r="BC1024" s="156"/>
      <c r="BD1024" s="156"/>
      <c r="BE1024" s="156"/>
      <c r="BF1024" s="156"/>
      <c r="BG1024" s="156"/>
      <c r="BH1024" s="156"/>
      <c r="BI1024" s="156"/>
      <c r="BJ1024" s="156"/>
      <c r="BK1024" s="156"/>
      <c r="BL1024" s="156"/>
      <c r="BM1024" s="156"/>
      <c r="BN1024" s="156"/>
      <c r="BO1024" s="156"/>
      <c r="BP1024" s="156"/>
      <c r="BQ1024" s="156"/>
      <c r="BR1024" s="156"/>
      <c r="BS1024" s="156"/>
      <c r="BT1024" s="156"/>
      <c r="BU1024" s="156"/>
      <c r="BV1024" s="156"/>
      <c r="BW1024" s="156"/>
      <c r="BX1024" s="156"/>
      <c r="BY1024" s="156"/>
      <c r="BZ1024" s="156"/>
      <c r="CA1024" s="156"/>
      <c r="CB1024" s="156"/>
      <c r="CC1024" s="156"/>
      <c r="CD1024" s="156"/>
      <c r="CE1024" s="156"/>
    </row>
    <row r="1025" spans="1:83" ht="25.5" customHeight="1" x14ac:dyDescent="0.25">
      <c r="A1025" s="45"/>
      <c r="B1025" s="45"/>
      <c r="C1025" s="45"/>
      <c r="D1025" s="47"/>
      <c r="E1025" s="158"/>
      <c r="F1025" s="45"/>
      <c r="G1025" s="130"/>
      <c r="H1025" s="130"/>
      <c r="I1025" s="83"/>
      <c r="J1025" s="45"/>
      <c r="K1025" s="130"/>
      <c r="L1025" s="95"/>
      <c r="M1025" s="95"/>
      <c r="N1025" s="95"/>
      <c r="O1025" s="103"/>
      <c r="P1025" s="104"/>
      <c r="Q1025" s="83"/>
      <c r="R1025" s="83"/>
      <c r="S1025" s="83"/>
      <c r="T1025" s="83"/>
      <c r="U1025" s="83"/>
      <c r="V1025" s="103"/>
      <c r="W1025" s="103"/>
      <c r="X1025" s="103"/>
      <c r="Y1025" s="102"/>
      <c r="Z1025" s="102"/>
      <c r="AA1025" s="90"/>
      <c r="AB1025" s="100"/>
      <c r="AC1025" s="90"/>
      <c r="AD1025" s="100"/>
      <c r="AE1025" s="100"/>
      <c r="AF1025" s="91"/>
      <c r="AG1025" s="91"/>
      <c r="AH1025" s="101"/>
      <c r="AI1025" s="45"/>
      <c r="AJ1025" s="45"/>
      <c r="AK1025" s="45"/>
      <c r="AL1025" s="45"/>
      <c r="AM1025" s="45"/>
      <c r="AN1025" s="83"/>
      <c r="AO1025" s="160"/>
      <c r="AP1025" s="160"/>
      <c r="AQ1025" s="94"/>
      <c r="AR1025" s="45"/>
      <c r="AS1025" s="102"/>
      <c r="AT1025" s="102"/>
      <c r="AU1025" s="95"/>
      <c r="AV1025" s="95"/>
      <c r="AW1025" s="159"/>
      <c r="AX1025" s="159"/>
      <c r="AY1025" s="156"/>
      <c r="AZ1025" s="156"/>
      <c r="BA1025" s="156"/>
      <c r="BB1025" s="156"/>
      <c r="BC1025" s="156"/>
      <c r="BD1025" s="156"/>
      <c r="BE1025" s="156"/>
      <c r="BF1025" s="156"/>
      <c r="BG1025" s="156"/>
      <c r="BH1025" s="156"/>
      <c r="BI1025" s="156"/>
      <c r="BJ1025" s="156"/>
      <c r="BK1025" s="156"/>
      <c r="BL1025" s="156"/>
      <c r="BM1025" s="156"/>
      <c r="BN1025" s="156"/>
      <c r="BO1025" s="156"/>
      <c r="BP1025" s="156"/>
      <c r="BQ1025" s="156"/>
      <c r="BR1025" s="156"/>
      <c r="BS1025" s="156"/>
      <c r="BT1025" s="156"/>
      <c r="BU1025" s="156"/>
      <c r="BV1025" s="156"/>
      <c r="BW1025" s="156"/>
      <c r="BX1025" s="156"/>
      <c r="BY1025" s="156"/>
      <c r="BZ1025" s="156"/>
      <c r="CA1025" s="156"/>
      <c r="CB1025" s="156"/>
      <c r="CC1025" s="156"/>
      <c r="CD1025" s="156"/>
      <c r="CE1025" s="156"/>
    </row>
    <row r="1026" spans="1:83" ht="25.5" customHeight="1" x14ac:dyDescent="0.25">
      <c r="A1026" s="45"/>
      <c r="B1026" s="45"/>
      <c r="C1026" s="45"/>
      <c r="D1026" s="47"/>
      <c r="E1026" s="158"/>
      <c r="F1026" s="45"/>
      <c r="G1026" s="130"/>
      <c r="H1026" s="130"/>
      <c r="I1026" s="83"/>
      <c r="J1026" s="45"/>
      <c r="K1026" s="130"/>
      <c r="L1026" s="95"/>
      <c r="M1026" s="95"/>
      <c r="N1026" s="95"/>
      <c r="O1026" s="103"/>
      <c r="P1026" s="104"/>
      <c r="Q1026" s="83"/>
      <c r="R1026" s="83"/>
      <c r="S1026" s="83"/>
      <c r="T1026" s="83"/>
      <c r="U1026" s="83"/>
      <c r="V1026" s="103"/>
      <c r="W1026" s="103"/>
      <c r="X1026" s="103"/>
      <c r="Y1026" s="102"/>
      <c r="Z1026" s="102"/>
      <c r="AA1026" s="90"/>
      <c r="AB1026" s="100"/>
      <c r="AC1026" s="90"/>
      <c r="AD1026" s="100"/>
      <c r="AE1026" s="100"/>
      <c r="AF1026" s="91"/>
      <c r="AG1026" s="91"/>
      <c r="AH1026" s="101"/>
      <c r="AI1026" s="45"/>
      <c r="AJ1026" s="45"/>
      <c r="AK1026" s="45"/>
      <c r="AL1026" s="45"/>
      <c r="AM1026" s="45"/>
      <c r="AN1026" s="83"/>
      <c r="AO1026" s="160"/>
      <c r="AP1026" s="160"/>
      <c r="AQ1026" s="94"/>
      <c r="AR1026" s="45"/>
      <c r="AS1026" s="102"/>
      <c r="AT1026" s="102"/>
      <c r="AU1026" s="95"/>
      <c r="AV1026" s="95"/>
      <c r="AW1026" s="159"/>
      <c r="AX1026" s="159"/>
      <c r="AY1026" s="156"/>
      <c r="AZ1026" s="156"/>
      <c r="BA1026" s="156"/>
      <c r="BB1026" s="156"/>
      <c r="BC1026" s="156"/>
      <c r="BD1026" s="156"/>
      <c r="BE1026" s="156"/>
      <c r="BF1026" s="156"/>
      <c r="BG1026" s="156"/>
      <c r="BH1026" s="156"/>
      <c r="BI1026" s="156"/>
      <c r="BJ1026" s="156"/>
      <c r="BK1026" s="156"/>
      <c r="BL1026" s="156"/>
      <c r="BM1026" s="156"/>
      <c r="BN1026" s="156"/>
      <c r="BO1026" s="156"/>
      <c r="BP1026" s="156"/>
      <c r="BQ1026" s="156"/>
      <c r="BR1026" s="156"/>
      <c r="BS1026" s="156"/>
      <c r="BT1026" s="156"/>
      <c r="BU1026" s="156"/>
      <c r="BV1026" s="156"/>
      <c r="BW1026" s="156"/>
      <c r="BX1026" s="156"/>
      <c r="BY1026" s="156"/>
      <c r="BZ1026" s="156"/>
      <c r="CA1026" s="156"/>
      <c r="CB1026" s="156"/>
      <c r="CC1026" s="156"/>
      <c r="CD1026" s="156"/>
      <c r="CE1026" s="156"/>
    </row>
    <row r="1027" spans="1:83" ht="25.5" customHeight="1" x14ac:dyDescent="0.25">
      <c r="A1027" s="45"/>
      <c r="B1027" s="45"/>
      <c r="C1027" s="45"/>
      <c r="D1027" s="47"/>
      <c r="E1027" s="158"/>
      <c r="F1027" s="45"/>
      <c r="G1027" s="130"/>
      <c r="H1027" s="130"/>
      <c r="I1027" s="83"/>
      <c r="J1027" s="45"/>
      <c r="K1027" s="130"/>
      <c r="L1027" s="95"/>
      <c r="M1027" s="95"/>
      <c r="N1027" s="95"/>
      <c r="O1027" s="103"/>
      <c r="P1027" s="104"/>
      <c r="Q1027" s="83"/>
      <c r="R1027" s="83"/>
      <c r="S1027" s="83"/>
      <c r="T1027" s="83"/>
      <c r="U1027" s="83"/>
      <c r="V1027" s="103"/>
      <c r="W1027" s="103"/>
      <c r="X1027" s="103"/>
      <c r="Y1027" s="102"/>
      <c r="Z1027" s="102"/>
      <c r="AA1027" s="90"/>
      <c r="AB1027" s="100"/>
      <c r="AC1027" s="90"/>
      <c r="AD1027" s="100"/>
      <c r="AE1027" s="100"/>
      <c r="AF1027" s="91"/>
      <c r="AG1027" s="91"/>
      <c r="AH1027" s="101"/>
      <c r="AI1027" s="45"/>
      <c r="AJ1027" s="45"/>
      <c r="AK1027" s="45"/>
      <c r="AL1027" s="45"/>
      <c r="AM1027" s="45"/>
      <c r="AN1027" s="83"/>
      <c r="AO1027" s="160"/>
      <c r="AP1027" s="160"/>
      <c r="AQ1027" s="94"/>
      <c r="AR1027" s="45"/>
      <c r="AS1027" s="102"/>
      <c r="AT1027" s="102"/>
      <c r="AU1027" s="95"/>
      <c r="AV1027" s="95"/>
      <c r="AW1027" s="159"/>
      <c r="AX1027" s="159"/>
      <c r="AY1027" s="156"/>
      <c r="AZ1027" s="156"/>
      <c r="BA1027" s="156"/>
      <c r="BB1027" s="156"/>
      <c r="BC1027" s="156"/>
      <c r="BD1027" s="156"/>
      <c r="BE1027" s="156"/>
      <c r="BF1027" s="156"/>
      <c r="BG1027" s="156"/>
      <c r="BH1027" s="156"/>
      <c r="BI1027" s="156"/>
      <c r="BJ1027" s="156"/>
      <c r="BK1027" s="156"/>
      <c r="BL1027" s="156"/>
      <c r="BM1027" s="156"/>
      <c r="BN1027" s="156"/>
      <c r="BO1027" s="156"/>
      <c r="BP1027" s="156"/>
      <c r="BQ1027" s="156"/>
      <c r="BR1027" s="156"/>
      <c r="BS1027" s="156"/>
      <c r="BT1027" s="156"/>
      <c r="BU1027" s="156"/>
      <c r="BV1027" s="156"/>
      <c r="BW1027" s="156"/>
      <c r="BX1027" s="156"/>
      <c r="BY1027" s="156"/>
      <c r="BZ1027" s="156"/>
      <c r="CA1027" s="156"/>
      <c r="CB1027" s="156"/>
      <c r="CC1027" s="156"/>
      <c r="CD1027" s="156"/>
      <c r="CE1027" s="156"/>
    </row>
    <row r="1028" spans="1:83" ht="25.5" customHeight="1" x14ac:dyDescent="0.25">
      <c r="A1028" s="45"/>
      <c r="B1028" s="45"/>
      <c r="C1028" s="45"/>
      <c r="D1028" s="47"/>
      <c r="E1028" s="158"/>
      <c r="F1028" s="45"/>
      <c r="G1028" s="130"/>
      <c r="H1028" s="130"/>
      <c r="I1028" s="83"/>
      <c r="J1028" s="45"/>
      <c r="K1028" s="130"/>
      <c r="L1028" s="95"/>
      <c r="M1028" s="95"/>
      <c r="N1028" s="95"/>
      <c r="O1028" s="103"/>
      <c r="P1028" s="104"/>
      <c r="Q1028" s="83"/>
      <c r="R1028" s="83"/>
      <c r="S1028" s="83"/>
      <c r="T1028" s="83"/>
      <c r="U1028" s="83"/>
      <c r="V1028" s="103"/>
      <c r="W1028" s="103"/>
      <c r="X1028" s="103"/>
      <c r="Y1028" s="102"/>
      <c r="Z1028" s="102"/>
      <c r="AA1028" s="90"/>
      <c r="AB1028" s="100"/>
      <c r="AC1028" s="90"/>
      <c r="AD1028" s="100"/>
      <c r="AE1028" s="100"/>
      <c r="AF1028" s="91"/>
      <c r="AG1028" s="91"/>
      <c r="AH1028" s="101"/>
      <c r="AI1028" s="45"/>
      <c r="AJ1028" s="45"/>
      <c r="AK1028" s="45"/>
      <c r="AL1028" s="45"/>
      <c r="AM1028" s="45"/>
      <c r="AN1028" s="83"/>
      <c r="AO1028" s="160"/>
      <c r="AP1028" s="160"/>
      <c r="AQ1028" s="94"/>
      <c r="AR1028" s="45"/>
      <c r="AS1028" s="102"/>
      <c r="AT1028" s="102"/>
      <c r="AU1028" s="95"/>
      <c r="AV1028" s="95"/>
      <c r="AW1028" s="159"/>
      <c r="AX1028" s="159"/>
      <c r="AY1028" s="156"/>
      <c r="AZ1028" s="156"/>
      <c r="BA1028" s="156"/>
      <c r="BB1028" s="156"/>
      <c r="BC1028" s="156"/>
      <c r="BD1028" s="156"/>
      <c r="BE1028" s="156"/>
      <c r="BF1028" s="156"/>
      <c r="BG1028" s="156"/>
      <c r="BH1028" s="156"/>
      <c r="BI1028" s="156"/>
      <c r="BJ1028" s="156"/>
      <c r="BK1028" s="156"/>
      <c r="BL1028" s="156"/>
      <c r="BM1028" s="156"/>
      <c r="BN1028" s="156"/>
      <c r="BO1028" s="156"/>
      <c r="BP1028" s="156"/>
      <c r="BQ1028" s="156"/>
      <c r="BR1028" s="156"/>
      <c r="BS1028" s="156"/>
      <c r="BT1028" s="156"/>
      <c r="BU1028" s="156"/>
      <c r="BV1028" s="156"/>
      <c r="BW1028" s="156"/>
      <c r="BX1028" s="156"/>
      <c r="BY1028" s="156"/>
      <c r="BZ1028" s="156"/>
      <c r="CA1028" s="156"/>
      <c r="CB1028" s="156"/>
      <c r="CC1028" s="156"/>
      <c r="CD1028" s="156"/>
      <c r="CE1028" s="156"/>
    </row>
    <row r="1029" spans="1:83" ht="25.5" customHeight="1" x14ac:dyDescent="0.25">
      <c r="A1029" s="45"/>
      <c r="B1029" s="45"/>
      <c r="C1029" s="45"/>
      <c r="D1029" s="47"/>
      <c r="E1029" s="158"/>
      <c r="F1029" s="45"/>
      <c r="G1029" s="130"/>
      <c r="H1029" s="130"/>
      <c r="I1029" s="83"/>
      <c r="J1029" s="45"/>
      <c r="K1029" s="130"/>
      <c r="L1029" s="95"/>
      <c r="M1029" s="95"/>
      <c r="N1029" s="95"/>
      <c r="O1029" s="103"/>
      <c r="P1029" s="104"/>
      <c r="Q1029" s="83"/>
      <c r="R1029" s="83"/>
      <c r="S1029" s="83"/>
      <c r="T1029" s="83"/>
      <c r="U1029" s="83"/>
      <c r="V1029" s="103"/>
      <c r="W1029" s="103"/>
      <c r="X1029" s="103"/>
      <c r="Y1029" s="102"/>
      <c r="Z1029" s="102"/>
      <c r="AA1029" s="90"/>
      <c r="AB1029" s="100"/>
      <c r="AC1029" s="90"/>
      <c r="AD1029" s="100"/>
      <c r="AE1029" s="100"/>
      <c r="AF1029" s="91"/>
      <c r="AG1029" s="91"/>
      <c r="AH1029" s="101"/>
      <c r="AI1029" s="45"/>
      <c r="AJ1029" s="45"/>
      <c r="AK1029" s="45"/>
      <c r="AL1029" s="45"/>
      <c r="AM1029" s="45"/>
      <c r="AN1029" s="83"/>
      <c r="AO1029" s="160"/>
      <c r="AP1029" s="160"/>
      <c r="AQ1029" s="94"/>
      <c r="AR1029" s="45"/>
      <c r="AS1029" s="102"/>
      <c r="AT1029" s="102"/>
      <c r="AU1029" s="95"/>
      <c r="AV1029" s="95"/>
      <c r="AW1029" s="159"/>
      <c r="AX1029" s="159"/>
      <c r="AY1029" s="156"/>
      <c r="AZ1029" s="156"/>
      <c r="BA1029" s="156"/>
      <c r="BB1029" s="156"/>
      <c r="BC1029" s="156"/>
      <c r="BD1029" s="156"/>
      <c r="BE1029" s="156"/>
      <c r="BF1029" s="156"/>
      <c r="BG1029" s="156"/>
      <c r="BH1029" s="156"/>
      <c r="BI1029" s="156"/>
      <c r="BJ1029" s="156"/>
      <c r="BK1029" s="156"/>
      <c r="BL1029" s="156"/>
      <c r="BM1029" s="156"/>
      <c r="BN1029" s="156"/>
      <c r="BO1029" s="156"/>
      <c r="BP1029" s="156"/>
      <c r="BQ1029" s="156"/>
      <c r="BR1029" s="156"/>
      <c r="BS1029" s="156"/>
      <c r="BT1029" s="156"/>
      <c r="BU1029" s="156"/>
      <c r="BV1029" s="156"/>
      <c r="BW1029" s="156"/>
      <c r="BX1029" s="156"/>
      <c r="BY1029" s="156"/>
      <c r="BZ1029" s="156"/>
      <c r="CA1029" s="156"/>
      <c r="CB1029" s="156"/>
      <c r="CC1029" s="156"/>
      <c r="CD1029" s="156"/>
      <c r="CE1029" s="156"/>
    </row>
    <row r="1030" spans="1:83" ht="25.5" customHeight="1" x14ac:dyDescent="0.25">
      <c r="A1030" s="45"/>
      <c r="B1030" s="45"/>
      <c r="C1030" s="45"/>
      <c r="D1030" s="47"/>
      <c r="E1030" s="158"/>
      <c r="F1030" s="45"/>
      <c r="G1030" s="130"/>
      <c r="H1030" s="130"/>
      <c r="I1030" s="83"/>
      <c r="J1030" s="45"/>
      <c r="K1030" s="130"/>
      <c r="L1030" s="95"/>
      <c r="M1030" s="95"/>
      <c r="N1030" s="95"/>
      <c r="O1030" s="103"/>
      <c r="P1030" s="104"/>
      <c r="Q1030" s="83"/>
      <c r="R1030" s="83"/>
      <c r="S1030" s="83"/>
      <c r="T1030" s="83"/>
      <c r="U1030" s="83"/>
      <c r="V1030" s="103"/>
      <c r="W1030" s="103"/>
      <c r="X1030" s="103"/>
      <c r="Y1030" s="102"/>
      <c r="Z1030" s="102"/>
      <c r="AA1030" s="90"/>
      <c r="AB1030" s="100"/>
      <c r="AC1030" s="90"/>
      <c r="AD1030" s="100"/>
      <c r="AE1030" s="100"/>
      <c r="AF1030" s="91"/>
      <c r="AG1030" s="91"/>
      <c r="AH1030" s="101"/>
      <c r="AI1030" s="45"/>
      <c r="AJ1030" s="45"/>
      <c r="AK1030" s="45"/>
      <c r="AL1030" s="45"/>
      <c r="AM1030" s="45"/>
      <c r="AN1030" s="83"/>
      <c r="AO1030" s="160"/>
      <c r="AP1030" s="160"/>
      <c r="AQ1030" s="94"/>
      <c r="AR1030" s="45"/>
      <c r="AS1030" s="102"/>
      <c r="AT1030" s="102"/>
      <c r="AU1030" s="95"/>
      <c r="AV1030" s="95"/>
      <c r="AW1030" s="159"/>
      <c r="AX1030" s="159"/>
      <c r="AY1030" s="156"/>
      <c r="AZ1030" s="156"/>
      <c r="BA1030" s="156"/>
      <c r="BB1030" s="156"/>
      <c r="BC1030" s="156"/>
      <c r="BD1030" s="156"/>
      <c r="BE1030" s="156"/>
      <c r="BF1030" s="156"/>
      <c r="BG1030" s="156"/>
      <c r="BH1030" s="156"/>
      <c r="BI1030" s="156"/>
      <c r="BJ1030" s="156"/>
      <c r="BK1030" s="156"/>
      <c r="BL1030" s="156"/>
      <c r="BM1030" s="156"/>
      <c r="BN1030" s="156"/>
      <c r="BO1030" s="156"/>
      <c r="BP1030" s="156"/>
      <c r="BQ1030" s="156"/>
      <c r="BR1030" s="156"/>
      <c r="BS1030" s="156"/>
      <c r="BT1030" s="156"/>
      <c r="BU1030" s="156"/>
      <c r="BV1030" s="156"/>
      <c r="BW1030" s="156"/>
      <c r="BX1030" s="156"/>
      <c r="BY1030" s="156"/>
      <c r="BZ1030" s="156"/>
      <c r="CA1030" s="156"/>
      <c r="CB1030" s="156"/>
      <c r="CC1030" s="156"/>
      <c r="CD1030" s="156"/>
      <c r="CE1030" s="156"/>
    </row>
    <row r="1031" spans="1:83" ht="25.5" customHeight="1" x14ac:dyDescent="0.25">
      <c r="A1031" s="45"/>
      <c r="B1031" s="45"/>
      <c r="C1031" s="45"/>
      <c r="D1031" s="47"/>
      <c r="E1031" s="158"/>
      <c r="F1031" s="45"/>
      <c r="G1031" s="130"/>
      <c r="H1031" s="130"/>
      <c r="I1031" s="83"/>
      <c r="J1031" s="45"/>
      <c r="K1031" s="130"/>
      <c r="L1031" s="95"/>
      <c r="M1031" s="95"/>
      <c r="N1031" s="95"/>
      <c r="O1031" s="103"/>
      <c r="P1031" s="104"/>
      <c r="Q1031" s="83"/>
      <c r="R1031" s="83"/>
      <c r="S1031" s="83"/>
      <c r="T1031" s="83"/>
      <c r="U1031" s="83"/>
      <c r="V1031" s="103"/>
      <c r="W1031" s="103"/>
      <c r="X1031" s="103"/>
      <c r="Y1031" s="102"/>
      <c r="Z1031" s="102"/>
      <c r="AA1031" s="90"/>
      <c r="AB1031" s="100"/>
      <c r="AC1031" s="90"/>
      <c r="AD1031" s="100"/>
      <c r="AE1031" s="100"/>
      <c r="AF1031" s="91"/>
      <c r="AG1031" s="91"/>
      <c r="AH1031" s="101"/>
      <c r="AI1031" s="45"/>
      <c r="AJ1031" s="45"/>
      <c r="AK1031" s="45"/>
      <c r="AL1031" s="45"/>
      <c r="AM1031" s="45"/>
      <c r="AN1031" s="83"/>
      <c r="AO1031" s="160"/>
      <c r="AP1031" s="160"/>
      <c r="AQ1031" s="94"/>
      <c r="AR1031" s="45"/>
      <c r="AS1031" s="102"/>
      <c r="AT1031" s="102"/>
      <c r="AU1031" s="95"/>
      <c r="AV1031" s="95"/>
      <c r="AW1031" s="159"/>
      <c r="AX1031" s="159"/>
      <c r="AY1031" s="156"/>
      <c r="AZ1031" s="156"/>
      <c r="BA1031" s="156"/>
      <c r="BB1031" s="156"/>
      <c r="BC1031" s="156"/>
      <c r="BD1031" s="156"/>
      <c r="BE1031" s="156"/>
      <c r="BF1031" s="156"/>
      <c r="BG1031" s="156"/>
      <c r="BH1031" s="156"/>
      <c r="BI1031" s="156"/>
      <c r="BJ1031" s="156"/>
      <c r="BK1031" s="156"/>
      <c r="BL1031" s="156"/>
      <c r="BM1031" s="156"/>
      <c r="BN1031" s="156"/>
      <c r="BO1031" s="156"/>
      <c r="BP1031" s="156"/>
      <c r="BQ1031" s="156"/>
      <c r="BR1031" s="156"/>
      <c r="BS1031" s="156"/>
      <c r="BT1031" s="156"/>
      <c r="BU1031" s="156"/>
      <c r="BV1031" s="156"/>
      <c r="BW1031" s="156"/>
      <c r="BX1031" s="156"/>
      <c r="BY1031" s="156"/>
      <c r="BZ1031" s="156"/>
      <c r="CA1031" s="156"/>
      <c r="CB1031" s="156"/>
      <c r="CC1031" s="156"/>
      <c r="CD1031" s="156"/>
      <c r="CE1031" s="156"/>
    </row>
    <row r="1032" spans="1:83" ht="25.5" customHeight="1" x14ac:dyDescent="0.25">
      <c r="A1032" s="45"/>
      <c r="B1032" s="45"/>
      <c r="C1032" s="45"/>
      <c r="D1032" s="47"/>
      <c r="E1032" s="158"/>
      <c r="F1032" s="45"/>
      <c r="G1032" s="130"/>
      <c r="H1032" s="130"/>
      <c r="I1032" s="83"/>
      <c r="J1032" s="45"/>
      <c r="K1032" s="130"/>
      <c r="L1032" s="95"/>
      <c r="M1032" s="95"/>
      <c r="N1032" s="95"/>
      <c r="O1032" s="103"/>
      <c r="P1032" s="104"/>
      <c r="Q1032" s="83"/>
      <c r="R1032" s="83"/>
      <c r="S1032" s="83"/>
      <c r="T1032" s="83"/>
      <c r="U1032" s="83"/>
      <c r="V1032" s="103"/>
      <c r="W1032" s="103"/>
      <c r="X1032" s="103"/>
      <c r="Y1032" s="102"/>
      <c r="Z1032" s="102"/>
      <c r="AA1032" s="90"/>
      <c r="AB1032" s="100"/>
      <c r="AC1032" s="90"/>
      <c r="AD1032" s="100"/>
      <c r="AE1032" s="100"/>
      <c r="AF1032" s="91"/>
      <c r="AG1032" s="91"/>
      <c r="AH1032" s="101"/>
      <c r="AI1032" s="45"/>
      <c r="AJ1032" s="45"/>
      <c r="AK1032" s="45"/>
      <c r="AL1032" s="45"/>
      <c r="AM1032" s="45"/>
      <c r="AN1032" s="83"/>
      <c r="AO1032" s="160"/>
      <c r="AP1032" s="160"/>
      <c r="AQ1032" s="94"/>
      <c r="AR1032" s="45"/>
      <c r="AS1032" s="102"/>
      <c r="AT1032" s="102"/>
      <c r="AU1032" s="95"/>
      <c r="AV1032" s="95"/>
      <c r="AW1032" s="159"/>
      <c r="AX1032" s="159"/>
      <c r="AY1032" s="156"/>
      <c r="AZ1032" s="156"/>
      <c r="BA1032" s="156"/>
      <c r="BB1032" s="156"/>
      <c r="BC1032" s="156"/>
      <c r="BD1032" s="156"/>
      <c r="BE1032" s="156"/>
      <c r="BF1032" s="156"/>
      <c r="BG1032" s="156"/>
      <c r="BH1032" s="156"/>
      <c r="BI1032" s="156"/>
      <c r="BJ1032" s="156"/>
      <c r="BK1032" s="156"/>
      <c r="BL1032" s="156"/>
      <c r="BM1032" s="156"/>
      <c r="BN1032" s="156"/>
      <c r="BO1032" s="156"/>
      <c r="BP1032" s="156"/>
      <c r="BQ1032" s="156"/>
      <c r="BR1032" s="156"/>
      <c r="BS1032" s="156"/>
      <c r="BT1032" s="156"/>
      <c r="BU1032" s="156"/>
      <c r="BV1032" s="156"/>
      <c r="BW1032" s="156"/>
      <c r="BX1032" s="156"/>
      <c r="BY1032" s="156"/>
      <c r="BZ1032" s="156"/>
      <c r="CA1032" s="156"/>
      <c r="CB1032" s="156"/>
      <c r="CC1032" s="156"/>
      <c r="CD1032" s="156"/>
      <c r="CE1032" s="156"/>
    </row>
    <row r="1033" spans="1:83" ht="25.5" customHeight="1" x14ac:dyDescent="0.25">
      <c r="A1033" s="45"/>
      <c r="B1033" s="45"/>
      <c r="C1033" s="45"/>
      <c r="D1033" s="47"/>
      <c r="E1033" s="158"/>
      <c r="F1033" s="45"/>
      <c r="G1033" s="130"/>
      <c r="H1033" s="130"/>
      <c r="I1033" s="83"/>
      <c r="J1033" s="45"/>
      <c r="K1033" s="130"/>
      <c r="L1033" s="95"/>
      <c r="M1033" s="95"/>
      <c r="N1033" s="95"/>
      <c r="O1033" s="103"/>
      <c r="P1033" s="104"/>
      <c r="Q1033" s="83"/>
      <c r="R1033" s="83"/>
      <c r="S1033" s="83"/>
      <c r="T1033" s="83"/>
      <c r="U1033" s="83"/>
      <c r="V1033" s="103"/>
      <c r="W1033" s="103"/>
      <c r="X1033" s="103"/>
      <c r="Y1033" s="102"/>
      <c r="Z1033" s="102"/>
      <c r="AA1033" s="90"/>
      <c r="AB1033" s="100"/>
      <c r="AC1033" s="90"/>
      <c r="AD1033" s="100"/>
      <c r="AE1033" s="100"/>
      <c r="AF1033" s="91"/>
      <c r="AG1033" s="91"/>
      <c r="AH1033" s="101"/>
      <c r="AI1033" s="45"/>
      <c r="AJ1033" s="45"/>
      <c r="AK1033" s="45"/>
      <c r="AL1033" s="45"/>
      <c r="AM1033" s="45"/>
      <c r="AN1033" s="83"/>
      <c r="AO1033" s="160"/>
      <c r="AP1033" s="160"/>
      <c r="AQ1033" s="94"/>
      <c r="AR1033" s="45"/>
      <c r="AS1033" s="102"/>
      <c r="AT1033" s="102"/>
      <c r="AU1033" s="95"/>
      <c r="AV1033" s="95"/>
      <c r="AW1033" s="159"/>
      <c r="AX1033" s="159"/>
      <c r="AY1033" s="156"/>
      <c r="AZ1033" s="156"/>
      <c r="BA1033" s="156"/>
      <c r="BB1033" s="156"/>
      <c r="BC1033" s="156"/>
      <c r="BD1033" s="156"/>
      <c r="BE1033" s="156"/>
      <c r="BF1033" s="156"/>
      <c r="BG1033" s="156"/>
      <c r="BH1033" s="156"/>
      <c r="BI1033" s="156"/>
      <c r="BJ1033" s="156"/>
      <c r="BK1033" s="156"/>
      <c r="BL1033" s="156"/>
      <c r="BM1033" s="156"/>
      <c r="BN1033" s="156"/>
      <c r="BO1033" s="156"/>
      <c r="BP1033" s="156"/>
      <c r="BQ1033" s="156"/>
      <c r="BR1033" s="156"/>
      <c r="BS1033" s="156"/>
      <c r="BT1033" s="156"/>
      <c r="BU1033" s="156"/>
      <c r="BV1033" s="156"/>
      <c r="BW1033" s="156"/>
      <c r="BX1033" s="156"/>
      <c r="BY1033" s="156"/>
      <c r="BZ1033" s="156"/>
      <c r="CA1033" s="156"/>
      <c r="CB1033" s="156"/>
      <c r="CC1033" s="156"/>
      <c r="CD1033" s="156"/>
      <c r="CE1033" s="156"/>
    </row>
    <row r="1034" spans="1:83" ht="25.5" customHeight="1" x14ac:dyDescent="0.25">
      <c r="A1034" s="45"/>
      <c r="B1034" s="45"/>
      <c r="C1034" s="45"/>
      <c r="D1034" s="47"/>
      <c r="E1034" s="158"/>
      <c r="F1034" s="45"/>
      <c r="G1034" s="130"/>
      <c r="H1034" s="130"/>
      <c r="I1034" s="83"/>
      <c r="J1034" s="45"/>
      <c r="K1034" s="130"/>
      <c r="L1034" s="95"/>
      <c r="M1034" s="95"/>
      <c r="N1034" s="95"/>
      <c r="O1034" s="103"/>
      <c r="P1034" s="104"/>
      <c r="Q1034" s="83"/>
      <c r="R1034" s="83"/>
      <c r="S1034" s="83"/>
      <c r="T1034" s="83"/>
      <c r="U1034" s="83"/>
      <c r="V1034" s="103"/>
      <c r="W1034" s="103"/>
      <c r="X1034" s="103"/>
      <c r="Y1034" s="102"/>
      <c r="Z1034" s="102"/>
      <c r="AA1034" s="90"/>
      <c r="AB1034" s="100"/>
      <c r="AC1034" s="90"/>
      <c r="AD1034" s="100"/>
      <c r="AE1034" s="100"/>
      <c r="AF1034" s="91"/>
      <c r="AG1034" s="91"/>
      <c r="AH1034" s="101"/>
      <c r="AI1034" s="45"/>
      <c r="AJ1034" s="45"/>
      <c r="AK1034" s="45"/>
      <c r="AL1034" s="45"/>
      <c r="AM1034" s="45"/>
      <c r="AN1034" s="83"/>
      <c r="AO1034" s="160"/>
      <c r="AP1034" s="160"/>
      <c r="AQ1034" s="94"/>
      <c r="AR1034" s="45"/>
      <c r="AS1034" s="102"/>
      <c r="AT1034" s="102"/>
      <c r="AU1034" s="95"/>
      <c r="AV1034" s="95"/>
      <c r="AW1034" s="159"/>
      <c r="AX1034" s="159"/>
      <c r="AY1034" s="156"/>
      <c r="AZ1034" s="156"/>
      <c r="BA1034" s="156"/>
      <c r="BB1034" s="156"/>
      <c r="BC1034" s="156"/>
      <c r="BD1034" s="156"/>
      <c r="BE1034" s="156"/>
      <c r="BF1034" s="156"/>
      <c r="BG1034" s="156"/>
      <c r="BH1034" s="156"/>
      <c r="BI1034" s="156"/>
      <c r="BJ1034" s="156"/>
      <c r="BK1034" s="156"/>
      <c r="BL1034" s="156"/>
      <c r="BM1034" s="156"/>
      <c r="BN1034" s="156"/>
      <c r="BO1034" s="156"/>
      <c r="BP1034" s="156"/>
      <c r="BQ1034" s="156"/>
      <c r="BR1034" s="156"/>
      <c r="BS1034" s="156"/>
      <c r="BT1034" s="156"/>
      <c r="BU1034" s="156"/>
      <c r="BV1034" s="156"/>
      <c r="BW1034" s="156"/>
      <c r="BX1034" s="156"/>
      <c r="BY1034" s="156"/>
      <c r="BZ1034" s="156"/>
      <c r="CA1034" s="156"/>
      <c r="CB1034" s="156"/>
      <c r="CC1034" s="156"/>
      <c r="CD1034" s="156"/>
      <c r="CE1034" s="156"/>
    </row>
    <row r="1035" spans="1:83" ht="25.5" customHeight="1" x14ac:dyDescent="0.25">
      <c r="A1035" s="45"/>
      <c r="B1035" s="45"/>
      <c r="C1035" s="45"/>
      <c r="D1035" s="47"/>
      <c r="E1035" s="158"/>
      <c r="F1035" s="45"/>
      <c r="G1035" s="130"/>
      <c r="H1035" s="130"/>
      <c r="I1035" s="83"/>
      <c r="J1035" s="45"/>
      <c r="K1035" s="130"/>
      <c r="L1035" s="95"/>
      <c r="M1035" s="95"/>
      <c r="N1035" s="95"/>
      <c r="O1035" s="103"/>
      <c r="P1035" s="104"/>
      <c r="Q1035" s="83"/>
      <c r="R1035" s="83"/>
      <c r="S1035" s="83"/>
      <c r="T1035" s="83"/>
      <c r="U1035" s="83"/>
      <c r="V1035" s="103"/>
      <c r="W1035" s="103"/>
      <c r="X1035" s="103"/>
      <c r="Y1035" s="102"/>
      <c r="Z1035" s="102"/>
      <c r="AA1035" s="90"/>
      <c r="AB1035" s="100"/>
      <c r="AC1035" s="90"/>
      <c r="AD1035" s="100"/>
      <c r="AE1035" s="100"/>
      <c r="AF1035" s="91"/>
      <c r="AG1035" s="91"/>
      <c r="AH1035" s="101"/>
      <c r="AI1035" s="45"/>
      <c r="AJ1035" s="45"/>
      <c r="AK1035" s="45"/>
      <c r="AL1035" s="45"/>
      <c r="AM1035" s="45"/>
      <c r="AN1035" s="83"/>
      <c r="AO1035" s="160"/>
      <c r="AP1035" s="160"/>
      <c r="AQ1035" s="94"/>
      <c r="AR1035" s="45"/>
      <c r="AS1035" s="102"/>
      <c r="AT1035" s="102"/>
      <c r="AU1035" s="95"/>
      <c r="AV1035" s="95"/>
      <c r="AW1035" s="159"/>
      <c r="AX1035" s="159"/>
      <c r="AY1035" s="156"/>
      <c r="AZ1035" s="156"/>
      <c r="BA1035" s="156"/>
      <c r="BB1035" s="156"/>
      <c r="BC1035" s="156"/>
      <c r="BD1035" s="156"/>
      <c r="BE1035" s="156"/>
      <c r="BF1035" s="156"/>
      <c r="BG1035" s="156"/>
      <c r="BH1035" s="156"/>
      <c r="BI1035" s="156"/>
      <c r="BJ1035" s="156"/>
      <c r="BK1035" s="156"/>
      <c r="BL1035" s="156"/>
      <c r="BM1035" s="156"/>
      <c r="BN1035" s="156"/>
      <c r="BO1035" s="156"/>
      <c r="BP1035" s="156"/>
      <c r="BQ1035" s="156"/>
      <c r="BR1035" s="156"/>
      <c r="BS1035" s="156"/>
      <c r="BT1035" s="156"/>
      <c r="BU1035" s="156"/>
      <c r="BV1035" s="156"/>
      <c r="BW1035" s="156"/>
      <c r="BX1035" s="156"/>
      <c r="BY1035" s="156"/>
      <c r="BZ1035" s="156"/>
      <c r="CA1035" s="156"/>
      <c r="CB1035" s="156"/>
      <c r="CC1035" s="156"/>
      <c r="CD1035" s="156"/>
      <c r="CE1035" s="156"/>
    </row>
    <row r="1036" spans="1:83" ht="25.5" customHeight="1" x14ac:dyDescent="0.25">
      <c r="A1036" s="45"/>
      <c r="B1036" s="45"/>
      <c r="C1036" s="45"/>
      <c r="D1036" s="47"/>
      <c r="E1036" s="158"/>
      <c r="F1036" s="45"/>
      <c r="G1036" s="130"/>
      <c r="H1036" s="130"/>
      <c r="I1036" s="83"/>
      <c r="J1036" s="45"/>
      <c r="K1036" s="130"/>
      <c r="L1036" s="95"/>
      <c r="M1036" s="95"/>
      <c r="N1036" s="95"/>
      <c r="O1036" s="103"/>
      <c r="P1036" s="104"/>
      <c r="Q1036" s="83"/>
      <c r="R1036" s="83"/>
      <c r="S1036" s="83"/>
      <c r="T1036" s="83"/>
      <c r="U1036" s="83"/>
      <c r="V1036" s="103"/>
      <c r="W1036" s="103"/>
      <c r="X1036" s="103"/>
      <c r="Y1036" s="102"/>
      <c r="Z1036" s="102"/>
      <c r="AA1036" s="90"/>
      <c r="AB1036" s="100"/>
      <c r="AC1036" s="90"/>
      <c r="AD1036" s="100"/>
      <c r="AE1036" s="100"/>
      <c r="AF1036" s="91"/>
      <c r="AG1036" s="91"/>
      <c r="AH1036" s="101"/>
      <c r="AI1036" s="45"/>
      <c r="AJ1036" s="45"/>
      <c r="AK1036" s="45"/>
      <c r="AL1036" s="45"/>
      <c r="AM1036" s="45"/>
      <c r="AN1036" s="83"/>
      <c r="AO1036" s="160"/>
      <c r="AP1036" s="160"/>
      <c r="AQ1036" s="94"/>
      <c r="AR1036" s="45"/>
      <c r="AS1036" s="102"/>
      <c r="AT1036" s="102"/>
      <c r="AU1036" s="95"/>
      <c r="AV1036" s="95"/>
      <c r="AW1036" s="159"/>
      <c r="AX1036" s="159"/>
      <c r="AY1036" s="156"/>
      <c r="AZ1036" s="156"/>
      <c r="BA1036" s="156"/>
      <c r="BB1036" s="156"/>
      <c r="BC1036" s="156"/>
      <c r="BD1036" s="156"/>
      <c r="BE1036" s="156"/>
      <c r="BF1036" s="156"/>
      <c r="BG1036" s="156"/>
      <c r="BH1036" s="156"/>
      <c r="BI1036" s="156"/>
      <c r="BJ1036" s="156"/>
      <c r="BK1036" s="156"/>
      <c r="BL1036" s="156"/>
      <c r="BM1036" s="156"/>
      <c r="BN1036" s="156"/>
      <c r="BO1036" s="156"/>
      <c r="BP1036" s="156"/>
      <c r="BQ1036" s="156"/>
      <c r="BR1036" s="156"/>
      <c r="BS1036" s="156"/>
      <c r="BT1036" s="156"/>
      <c r="BU1036" s="156"/>
      <c r="BV1036" s="156"/>
      <c r="BW1036" s="156"/>
      <c r="BX1036" s="156"/>
      <c r="BY1036" s="156"/>
      <c r="BZ1036" s="156"/>
      <c r="CA1036" s="156"/>
      <c r="CB1036" s="156"/>
      <c r="CC1036" s="156"/>
      <c r="CD1036" s="156"/>
      <c r="CE1036" s="156"/>
    </row>
    <row r="1037" spans="1:83" ht="25.5" customHeight="1" x14ac:dyDescent="0.25">
      <c r="A1037" s="45"/>
      <c r="B1037" s="45"/>
      <c r="C1037" s="45"/>
      <c r="D1037" s="47"/>
      <c r="E1037" s="158"/>
      <c r="F1037" s="45"/>
      <c r="G1037" s="130"/>
      <c r="H1037" s="130"/>
      <c r="I1037" s="83"/>
      <c r="J1037" s="45"/>
      <c r="K1037" s="130"/>
      <c r="L1037" s="95"/>
      <c r="M1037" s="95"/>
      <c r="N1037" s="95"/>
      <c r="O1037" s="103"/>
      <c r="P1037" s="104"/>
      <c r="Q1037" s="83"/>
      <c r="R1037" s="83"/>
      <c r="S1037" s="83"/>
      <c r="T1037" s="83"/>
      <c r="U1037" s="83"/>
      <c r="V1037" s="103"/>
      <c r="W1037" s="103"/>
      <c r="X1037" s="103"/>
      <c r="Y1037" s="102"/>
      <c r="Z1037" s="102"/>
      <c r="AA1037" s="90"/>
      <c r="AB1037" s="100"/>
      <c r="AC1037" s="90"/>
      <c r="AD1037" s="100"/>
      <c r="AE1037" s="100"/>
      <c r="AF1037" s="91"/>
      <c r="AG1037" s="91"/>
      <c r="AH1037" s="101"/>
      <c r="AI1037" s="45"/>
      <c r="AJ1037" s="45"/>
      <c r="AK1037" s="45"/>
      <c r="AL1037" s="45"/>
      <c r="AM1037" s="45"/>
      <c r="AN1037" s="83"/>
      <c r="AO1037" s="160"/>
      <c r="AP1037" s="160"/>
      <c r="AQ1037" s="94"/>
      <c r="AR1037" s="45"/>
      <c r="AS1037" s="102"/>
      <c r="AT1037" s="102"/>
      <c r="AU1037" s="95"/>
      <c r="AV1037" s="95"/>
      <c r="AW1037" s="159"/>
      <c r="AX1037" s="159"/>
      <c r="AY1037" s="156"/>
      <c r="AZ1037" s="156"/>
      <c r="BA1037" s="156"/>
      <c r="BB1037" s="156"/>
      <c r="BC1037" s="156"/>
      <c r="BD1037" s="156"/>
      <c r="BE1037" s="156"/>
      <c r="BF1037" s="156"/>
      <c r="BG1037" s="156"/>
      <c r="BH1037" s="156"/>
      <c r="BI1037" s="156"/>
      <c r="BJ1037" s="156"/>
      <c r="BK1037" s="156"/>
      <c r="BL1037" s="156"/>
      <c r="BM1037" s="156"/>
      <c r="BN1037" s="156"/>
      <c r="BO1037" s="156"/>
      <c r="BP1037" s="156"/>
      <c r="BQ1037" s="156"/>
      <c r="BR1037" s="156"/>
      <c r="BS1037" s="156"/>
      <c r="BT1037" s="156"/>
      <c r="BU1037" s="156"/>
      <c r="BV1037" s="156"/>
      <c r="BW1037" s="156"/>
      <c r="BX1037" s="156"/>
      <c r="BY1037" s="156"/>
      <c r="BZ1037" s="156"/>
      <c r="CA1037" s="156"/>
      <c r="CB1037" s="156"/>
      <c r="CC1037" s="156"/>
      <c r="CD1037" s="156"/>
      <c r="CE1037" s="156"/>
    </row>
    <row r="1038" spans="1:83" ht="25.5" customHeight="1" x14ac:dyDescent="0.25">
      <c r="A1038" s="45"/>
      <c r="B1038" s="45"/>
      <c r="C1038" s="45"/>
      <c r="D1038" s="47"/>
      <c r="E1038" s="158"/>
      <c r="F1038" s="45"/>
      <c r="G1038" s="130"/>
      <c r="H1038" s="130"/>
      <c r="I1038" s="83"/>
      <c r="J1038" s="45"/>
      <c r="K1038" s="130"/>
      <c r="L1038" s="95"/>
      <c r="M1038" s="95"/>
      <c r="N1038" s="95"/>
      <c r="O1038" s="103"/>
      <c r="P1038" s="104"/>
      <c r="Q1038" s="83"/>
      <c r="R1038" s="83"/>
      <c r="S1038" s="83"/>
      <c r="T1038" s="83"/>
      <c r="U1038" s="83"/>
      <c r="V1038" s="103"/>
      <c r="W1038" s="103"/>
      <c r="X1038" s="103"/>
      <c r="Y1038" s="102"/>
      <c r="Z1038" s="102"/>
      <c r="AA1038" s="90"/>
      <c r="AB1038" s="100"/>
      <c r="AC1038" s="90"/>
      <c r="AD1038" s="100"/>
      <c r="AE1038" s="100"/>
      <c r="AF1038" s="91"/>
      <c r="AG1038" s="91"/>
      <c r="AH1038" s="101"/>
      <c r="AI1038" s="45"/>
      <c r="AJ1038" s="45"/>
      <c r="AK1038" s="45"/>
      <c r="AL1038" s="45"/>
      <c r="AM1038" s="45"/>
      <c r="AN1038" s="83"/>
      <c r="AO1038" s="160"/>
      <c r="AP1038" s="160"/>
      <c r="AQ1038" s="94"/>
      <c r="AR1038" s="45"/>
      <c r="AS1038" s="102"/>
      <c r="AT1038" s="102"/>
      <c r="AU1038" s="95"/>
      <c r="AV1038" s="95"/>
      <c r="AW1038" s="159"/>
      <c r="AX1038" s="159"/>
      <c r="AY1038" s="156"/>
      <c r="AZ1038" s="156"/>
      <c r="BA1038" s="156"/>
      <c r="BB1038" s="156"/>
      <c r="BC1038" s="156"/>
      <c r="BD1038" s="156"/>
      <c r="BE1038" s="156"/>
      <c r="BF1038" s="156"/>
      <c r="BG1038" s="156"/>
      <c r="BH1038" s="156"/>
      <c r="BI1038" s="156"/>
      <c r="BJ1038" s="156"/>
      <c r="BK1038" s="156"/>
      <c r="BL1038" s="156"/>
      <c r="BM1038" s="156"/>
      <c r="BN1038" s="156"/>
      <c r="BO1038" s="156"/>
      <c r="BP1038" s="156"/>
      <c r="BQ1038" s="156"/>
      <c r="BR1038" s="156"/>
      <c r="BS1038" s="156"/>
      <c r="BT1038" s="156"/>
      <c r="BU1038" s="156"/>
      <c r="BV1038" s="156"/>
      <c r="BW1038" s="156"/>
      <c r="BX1038" s="156"/>
      <c r="BY1038" s="156"/>
      <c r="BZ1038" s="156"/>
      <c r="CA1038" s="156"/>
      <c r="CB1038" s="156"/>
      <c r="CC1038" s="156"/>
      <c r="CD1038" s="156"/>
      <c r="CE1038" s="156"/>
    </row>
    <row r="1039" spans="1:83" ht="25.5" customHeight="1" x14ac:dyDescent="0.25">
      <c r="A1039" s="45"/>
      <c r="B1039" s="45"/>
      <c r="C1039" s="45"/>
      <c r="D1039" s="47"/>
      <c r="E1039" s="158"/>
      <c r="F1039" s="45"/>
      <c r="G1039" s="130"/>
      <c r="H1039" s="130"/>
      <c r="I1039" s="83"/>
      <c r="J1039" s="45"/>
      <c r="K1039" s="130"/>
      <c r="L1039" s="95"/>
      <c r="M1039" s="95"/>
      <c r="N1039" s="95"/>
      <c r="O1039" s="103"/>
      <c r="P1039" s="104"/>
      <c r="Q1039" s="83"/>
      <c r="R1039" s="83"/>
      <c r="S1039" s="83"/>
      <c r="T1039" s="83"/>
      <c r="U1039" s="83"/>
      <c r="V1039" s="103"/>
      <c r="W1039" s="103"/>
      <c r="X1039" s="103"/>
      <c r="Y1039" s="102"/>
      <c r="Z1039" s="102"/>
      <c r="AA1039" s="90"/>
      <c r="AB1039" s="100"/>
      <c r="AC1039" s="90"/>
      <c r="AD1039" s="100"/>
      <c r="AE1039" s="100"/>
      <c r="AF1039" s="91"/>
      <c r="AG1039" s="91"/>
      <c r="AH1039" s="101"/>
      <c r="AI1039" s="45"/>
      <c r="AJ1039" s="45"/>
      <c r="AK1039" s="45"/>
      <c r="AL1039" s="45"/>
      <c r="AM1039" s="45"/>
      <c r="AN1039" s="83"/>
      <c r="AO1039" s="160"/>
      <c r="AP1039" s="160"/>
      <c r="AQ1039" s="94"/>
      <c r="AR1039" s="45"/>
      <c r="AS1039" s="102"/>
      <c r="AT1039" s="102"/>
      <c r="AU1039" s="95"/>
      <c r="AV1039" s="95"/>
      <c r="AW1039" s="159"/>
      <c r="AX1039" s="159"/>
      <c r="AY1039" s="156"/>
      <c r="AZ1039" s="156"/>
      <c r="BA1039" s="156"/>
      <c r="BB1039" s="156"/>
      <c r="BC1039" s="156"/>
      <c r="BD1039" s="156"/>
      <c r="BE1039" s="156"/>
      <c r="BF1039" s="156"/>
      <c r="BG1039" s="156"/>
      <c r="BH1039" s="156"/>
      <c r="BI1039" s="156"/>
      <c r="BJ1039" s="156"/>
      <c r="BK1039" s="156"/>
      <c r="BL1039" s="156"/>
      <c r="BM1039" s="156"/>
      <c r="BN1039" s="156"/>
      <c r="BO1039" s="156"/>
      <c r="BP1039" s="156"/>
      <c r="BQ1039" s="156"/>
      <c r="BR1039" s="156"/>
      <c r="BS1039" s="156"/>
      <c r="BT1039" s="156"/>
      <c r="BU1039" s="156"/>
      <c r="BV1039" s="156"/>
      <c r="BW1039" s="156"/>
      <c r="BX1039" s="156"/>
      <c r="BY1039" s="156"/>
      <c r="BZ1039" s="156"/>
      <c r="CA1039" s="156"/>
      <c r="CB1039" s="156"/>
      <c r="CC1039" s="156"/>
      <c r="CD1039" s="156"/>
      <c r="CE1039" s="156"/>
    </row>
    <row r="1040" spans="1:83" ht="25.5" customHeight="1" x14ac:dyDescent="0.25">
      <c r="A1040" s="45"/>
      <c r="B1040" s="45"/>
      <c r="C1040" s="45"/>
      <c r="D1040" s="47"/>
      <c r="E1040" s="158"/>
      <c r="F1040" s="45"/>
      <c r="G1040" s="130"/>
      <c r="H1040" s="130"/>
      <c r="I1040" s="83"/>
      <c r="J1040" s="45"/>
      <c r="K1040" s="130"/>
      <c r="L1040" s="95"/>
      <c r="M1040" s="95"/>
      <c r="N1040" s="95"/>
      <c r="O1040" s="103"/>
      <c r="P1040" s="104"/>
      <c r="Q1040" s="83"/>
      <c r="R1040" s="83"/>
      <c r="S1040" s="83"/>
      <c r="T1040" s="83"/>
      <c r="U1040" s="83"/>
      <c r="V1040" s="103"/>
      <c r="W1040" s="103"/>
      <c r="X1040" s="103"/>
      <c r="Y1040" s="102"/>
      <c r="Z1040" s="102"/>
      <c r="AA1040" s="90"/>
      <c r="AB1040" s="100"/>
      <c r="AC1040" s="90"/>
      <c r="AD1040" s="100"/>
      <c r="AE1040" s="100"/>
      <c r="AF1040" s="91"/>
      <c r="AG1040" s="91"/>
      <c r="AH1040" s="101"/>
      <c r="AI1040" s="45"/>
      <c r="AJ1040" s="45"/>
      <c r="AK1040" s="45"/>
      <c r="AL1040" s="45"/>
      <c r="AM1040" s="45"/>
      <c r="AN1040" s="83"/>
      <c r="AO1040" s="160"/>
      <c r="AP1040" s="160"/>
      <c r="AQ1040" s="94"/>
      <c r="AR1040" s="45"/>
      <c r="AS1040" s="102"/>
      <c r="AT1040" s="102"/>
      <c r="AU1040" s="95"/>
      <c r="AV1040" s="95"/>
      <c r="AW1040" s="159"/>
      <c r="AX1040" s="159"/>
      <c r="AY1040" s="156"/>
      <c r="AZ1040" s="156"/>
      <c r="BA1040" s="156"/>
      <c r="BB1040" s="156"/>
      <c r="BC1040" s="156"/>
      <c r="BD1040" s="156"/>
      <c r="BE1040" s="156"/>
      <c r="BF1040" s="156"/>
      <c r="BG1040" s="156"/>
      <c r="BH1040" s="156"/>
      <c r="BI1040" s="156"/>
      <c r="BJ1040" s="156"/>
      <c r="BK1040" s="156"/>
      <c r="BL1040" s="156"/>
      <c r="BM1040" s="156"/>
      <c r="BN1040" s="156"/>
      <c r="BO1040" s="156"/>
      <c r="BP1040" s="156"/>
      <c r="BQ1040" s="156"/>
      <c r="BR1040" s="156"/>
      <c r="BS1040" s="156"/>
      <c r="BT1040" s="156"/>
      <c r="BU1040" s="156"/>
      <c r="BV1040" s="156"/>
      <c r="BW1040" s="156"/>
      <c r="BX1040" s="156"/>
      <c r="BY1040" s="156"/>
      <c r="BZ1040" s="156"/>
      <c r="CA1040" s="156"/>
      <c r="CB1040" s="156"/>
      <c r="CC1040" s="156"/>
      <c r="CD1040" s="156"/>
      <c r="CE1040" s="156"/>
    </row>
    <row r="1041" spans="1:83" ht="25.5" customHeight="1" x14ac:dyDescent="0.25">
      <c r="A1041" s="45"/>
      <c r="B1041" s="45"/>
      <c r="C1041" s="45"/>
      <c r="D1041" s="47"/>
      <c r="E1041" s="158"/>
      <c r="F1041" s="45"/>
      <c r="G1041" s="130"/>
      <c r="H1041" s="130"/>
      <c r="I1041" s="83"/>
      <c r="J1041" s="45"/>
      <c r="K1041" s="130"/>
      <c r="L1041" s="95"/>
      <c r="M1041" s="95"/>
      <c r="N1041" s="95"/>
      <c r="O1041" s="103"/>
      <c r="P1041" s="104"/>
      <c r="Q1041" s="83"/>
      <c r="R1041" s="83"/>
      <c r="S1041" s="83"/>
      <c r="T1041" s="83"/>
      <c r="U1041" s="83"/>
      <c r="V1041" s="103"/>
      <c r="W1041" s="103"/>
      <c r="X1041" s="103"/>
      <c r="Y1041" s="102"/>
      <c r="Z1041" s="102"/>
      <c r="AA1041" s="90"/>
      <c r="AB1041" s="100"/>
      <c r="AC1041" s="90"/>
      <c r="AD1041" s="100"/>
      <c r="AE1041" s="100"/>
      <c r="AF1041" s="91"/>
      <c r="AG1041" s="91"/>
      <c r="AH1041" s="101"/>
      <c r="AI1041" s="45"/>
      <c r="AJ1041" s="45"/>
      <c r="AK1041" s="45"/>
      <c r="AL1041" s="45"/>
      <c r="AM1041" s="45"/>
      <c r="AN1041" s="83"/>
      <c r="AO1041" s="160"/>
      <c r="AP1041" s="160"/>
      <c r="AQ1041" s="94"/>
      <c r="AR1041" s="45"/>
      <c r="AS1041" s="102"/>
      <c r="AT1041" s="102"/>
      <c r="AU1041" s="95"/>
      <c r="AV1041" s="95"/>
      <c r="AW1041" s="159"/>
      <c r="AX1041" s="159"/>
      <c r="AY1041" s="156"/>
      <c r="AZ1041" s="156"/>
      <c r="BA1041" s="156"/>
      <c r="BB1041" s="156"/>
      <c r="BC1041" s="156"/>
      <c r="BD1041" s="156"/>
      <c r="BE1041" s="156"/>
      <c r="BF1041" s="156"/>
      <c r="BG1041" s="156"/>
      <c r="BH1041" s="156"/>
      <c r="BI1041" s="156"/>
      <c r="BJ1041" s="156"/>
      <c r="BK1041" s="156"/>
      <c r="BL1041" s="156"/>
      <c r="BM1041" s="156"/>
      <c r="BN1041" s="156"/>
      <c r="BO1041" s="156"/>
      <c r="BP1041" s="156"/>
      <c r="BQ1041" s="156"/>
      <c r="BR1041" s="156"/>
      <c r="BS1041" s="156"/>
      <c r="BT1041" s="156"/>
      <c r="BU1041" s="156"/>
      <c r="BV1041" s="156"/>
      <c r="BW1041" s="156"/>
      <c r="BX1041" s="156"/>
      <c r="BY1041" s="156"/>
      <c r="BZ1041" s="156"/>
      <c r="CA1041" s="156"/>
      <c r="CB1041" s="156"/>
      <c r="CC1041" s="156"/>
      <c r="CD1041" s="156"/>
      <c r="CE1041" s="156"/>
    </row>
    <row r="1042" spans="1:83" ht="25.5" customHeight="1" x14ac:dyDescent="0.25">
      <c r="A1042" s="45"/>
      <c r="B1042" s="45"/>
      <c r="C1042" s="45"/>
      <c r="D1042" s="47"/>
      <c r="E1042" s="158"/>
      <c r="F1042" s="45"/>
      <c r="G1042" s="130"/>
      <c r="H1042" s="130"/>
      <c r="I1042" s="83"/>
      <c r="J1042" s="45"/>
      <c r="K1042" s="130"/>
      <c r="L1042" s="95"/>
      <c r="M1042" s="95"/>
      <c r="N1042" s="95"/>
      <c r="O1042" s="103"/>
      <c r="P1042" s="104"/>
      <c r="Q1042" s="83"/>
      <c r="R1042" s="83"/>
      <c r="S1042" s="83"/>
      <c r="T1042" s="83"/>
      <c r="U1042" s="83"/>
      <c r="V1042" s="103"/>
      <c r="W1042" s="103"/>
      <c r="X1042" s="103"/>
      <c r="Y1042" s="102"/>
      <c r="Z1042" s="102"/>
      <c r="AA1042" s="90"/>
      <c r="AB1042" s="100"/>
      <c r="AC1042" s="90"/>
      <c r="AD1042" s="100"/>
      <c r="AE1042" s="100"/>
      <c r="AF1042" s="91"/>
      <c r="AG1042" s="91"/>
      <c r="AH1042" s="101"/>
      <c r="AI1042" s="45"/>
      <c r="AJ1042" s="45"/>
      <c r="AK1042" s="45"/>
      <c r="AL1042" s="45"/>
      <c r="AM1042" s="45"/>
      <c r="AN1042" s="83"/>
      <c r="AO1042" s="160"/>
      <c r="AP1042" s="160"/>
      <c r="AQ1042" s="94"/>
      <c r="AR1042" s="45"/>
      <c r="AS1042" s="102"/>
      <c r="AT1042" s="102"/>
      <c r="AU1042" s="95"/>
      <c r="AV1042" s="95"/>
      <c r="AW1042" s="159"/>
      <c r="AX1042" s="159"/>
      <c r="AY1042" s="156"/>
      <c r="AZ1042" s="156"/>
      <c r="BA1042" s="156"/>
      <c r="BB1042" s="156"/>
      <c r="BC1042" s="156"/>
      <c r="BD1042" s="156"/>
      <c r="BE1042" s="156"/>
      <c r="BF1042" s="156"/>
      <c r="BG1042" s="156"/>
      <c r="BH1042" s="156"/>
      <c r="BI1042" s="156"/>
      <c r="BJ1042" s="156"/>
      <c r="BK1042" s="156"/>
      <c r="BL1042" s="156"/>
      <c r="BM1042" s="156"/>
      <c r="BN1042" s="156"/>
      <c r="BO1042" s="156"/>
      <c r="BP1042" s="156"/>
      <c r="BQ1042" s="156"/>
      <c r="BR1042" s="156"/>
      <c r="BS1042" s="156"/>
      <c r="BT1042" s="156"/>
      <c r="BU1042" s="156"/>
      <c r="BV1042" s="156"/>
      <c r="BW1042" s="156"/>
      <c r="BX1042" s="156"/>
      <c r="BY1042" s="156"/>
      <c r="BZ1042" s="156"/>
      <c r="CA1042" s="156"/>
      <c r="CB1042" s="156"/>
      <c r="CC1042" s="156"/>
      <c r="CD1042" s="156"/>
      <c r="CE1042" s="156"/>
    </row>
    <row r="1043" spans="1:83" ht="25.5" customHeight="1" x14ac:dyDescent="0.25">
      <c r="A1043" s="45"/>
      <c r="B1043" s="45"/>
      <c r="C1043" s="45"/>
      <c r="D1043" s="47"/>
      <c r="E1043" s="158"/>
      <c r="F1043" s="45"/>
      <c r="G1043" s="130"/>
      <c r="H1043" s="130"/>
      <c r="I1043" s="83"/>
      <c r="J1043" s="45"/>
      <c r="K1043" s="130"/>
      <c r="L1043" s="95"/>
      <c r="M1043" s="95"/>
      <c r="N1043" s="95"/>
      <c r="O1043" s="103"/>
      <c r="P1043" s="104"/>
      <c r="Q1043" s="83"/>
      <c r="R1043" s="83"/>
      <c r="S1043" s="83"/>
      <c r="T1043" s="83"/>
      <c r="U1043" s="83"/>
      <c r="V1043" s="103"/>
      <c r="W1043" s="103"/>
      <c r="X1043" s="103"/>
      <c r="Y1043" s="102"/>
      <c r="Z1043" s="102"/>
      <c r="AA1043" s="90"/>
      <c r="AB1043" s="100"/>
      <c r="AC1043" s="90"/>
      <c r="AD1043" s="100"/>
      <c r="AE1043" s="100"/>
      <c r="AF1043" s="91"/>
      <c r="AG1043" s="91"/>
      <c r="AH1043" s="101"/>
      <c r="AI1043" s="45"/>
      <c r="AJ1043" s="45"/>
      <c r="AK1043" s="45"/>
      <c r="AL1043" s="45"/>
      <c r="AM1043" s="45"/>
      <c r="AN1043" s="83"/>
      <c r="AO1043" s="160"/>
      <c r="AP1043" s="160"/>
      <c r="AQ1043" s="94"/>
      <c r="AR1043" s="45"/>
      <c r="AS1043" s="102"/>
      <c r="AT1043" s="102"/>
      <c r="AU1043" s="95"/>
      <c r="AV1043" s="95"/>
      <c r="AW1043" s="159"/>
      <c r="AX1043" s="159"/>
      <c r="AY1043" s="156"/>
      <c r="AZ1043" s="156"/>
      <c r="BA1043" s="156"/>
      <c r="BB1043" s="156"/>
      <c r="BC1043" s="156"/>
      <c r="BD1043" s="156"/>
      <c r="BE1043" s="156"/>
      <c r="BF1043" s="156"/>
      <c r="BG1043" s="156"/>
      <c r="BH1043" s="156"/>
      <c r="BI1043" s="156"/>
      <c r="BJ1043" s="156"/>
      <c r="BK1043" s="156"/>
      <c r="BL1043" s="156"/>
      <c r="BM1043" s="156"/>
      <c r="BN1043" s="156"/>
      <c r="BO1043" s="156"/>
      <c r="BP1043" s="156"/>
      <c r="BQ1043" s="156"/>
      <c r="BR1043" s="156"/>
      <c r="BS1043" s="156"/>
      <c r="BT1043" s="156"/>
      <c r="BU1043" s="156"/>
      <c r="BV1043" s="156"/>
      <c r="BW1043" s="156"/>
      <c r="BX1043" s="156"/>
      <c r="BY1043" s="156"/>
      <c r="BZ1043" s="156"/>
      <c r="CA1043" s="156"/>
      <c r="CB1043" s="156"/>
      <c r="CC1043" s="156"/>
      <c r="CD1043" s="156"/>
      <c r="CE1043" s="156"/>
    </row>
    <row r="1044" spans="1:83" ht="25.5" customHeight="1" x14ac:dyDescent="0.25">
      <c r="A1044" s="45"/>
      <c r="B1044" s="45"/>
      <c r="C1044" s="45"/>
      <c r="D1044" s="47"/>
      <c r="E1044" s="158"/>
      <c r="F1044" s="45"/>
      <c r="G1044" s="130"/>
      <c r="H1044" s="130"/>
      <c r="I1044" s="83"/>
      <c r="J1044" s="45"/>
      <c r="K1044" s="130"/>
      <c r="L1044" s="95"/>
      <c r="M1044" s="95"/>
      <c r="N1044" s="95"/>
      <c r="O1044" s="103"/>
      <c r="P1044" s="104"/>
      <c r="Q1044" s="83"/>
      <c r="R1044" s="83"/>
      <c r="S1044" s="83"/>
      <c r="T1044" s="83"/>
      <c r="U1044" s="83"/>
      <c r="V1044" s="103"/>
      <c r="W1044" s="103"/>
      <c r="X1044" s="103"/>
      <c r="Y1044" s="102"/>
      <c r="Z1044" s="102"/>
      <c r="AA1044" s="90"/>
      <c r="AB1044" s="100"/>
      <c r="AC1044" s="90"/>
      <c r="AD1044" s="100"/>
      <c r="AE1044" s="100"/>
      <c r="AF1044" s="91"/>
      <c r="AG1044" s="91"/>
      <c r="AH1044" s="101"/>
      <c r="AI1044" s="45"/>
      <c r="AJ1044" s="45"/>
      <c r="AK1044" s="45"/>
      <c r="AL1044" s="45"/>
      <c r="AM1044" s="45"/>
      <c r="AN1044" s="83"/>
      <c r="AO1044" s="160"/>
      <c r="AP1044" s="160"/>
      <c r="AQ1044" s="94"/>
      <c r="AR1044" s="45"/>
      <c r="AS1044" s="102"/>
      <c r="AT1044" s="102"/>
      <c r="AU1044" s="95"/>
      <c r="AV1044" s="95"/>
      <c r="AW1044" s="159"/>
      <c r="AX1044" s="159"/>
      <c r="AY1044" s="156"/>
      <c r="AZ1044" s="156"/>
      <c r="BA1044" s="156"/>
      <c r="BB1044" s="156"/>
      <c r="BC1044" s="156"/>
      <c r="BD1044" s="156"/>
      <c r="BE1044" s="156"/>
      <c r="BF1044" s="156"/>
      <c r="BG1044" s="156"/>
      <c r="BH1044" s="156"/>
      <c r="BI1044" s="156"/>
      <c r="BJ1044" s="156"/>
      <c r="BK1044" s="156"/>
      <c r="BL1044" s="156"/>
      <c r="BM1044" s="156"/>
      <c r="BN1044" s="156"/>
      <c r="BO1044" s="156"/>
      <c r="BP1044" s="156"/>
      <c r="BQ1044" s="156"/>
      <c r="BR1044" s="156"/>
      <c r="BS1044" s="156"/>
      <c r="BT1044" s="156"/>
      <c r="BU1044" s="156"/>
      <c r="BV1044" s="156"/>
      <c r="BW1044" s="156"/>
      <c r="BX1044" s="156"/>
      <c r="BY1044" s="156"/>
      <c r="BZ1044" s="156"/>
      <c r="CA1044" s="156"/>
      <c r="CB1044" s="156"/>
      <c r="CC1044" s="156"/>
      <c r="CD1044" s="156"/>
      <c r="CE1044" s="156"/>
    </row>
    <row r="1045" spans="1:83" ht="25.5" customHeight="1" x14ac:dyDescent="0.25">
      <c r="A1045" s="45"/>
      <c r="B1045" s="45"/>
      <c r="C1045" s="45"/>
      <c r="D1045" s="47"/>
      <c r="E1045" s="158"/>
      <c r="F1045" s="45"/>
      <c r="G1045" s="130"/>
      <c r="H1045" s="130"/>
      <c r="I1045" s="83"/>
      <c r="J1045" s="45"/>
      <c r="K1045" s="130"/>
      <c r="L1045" s="95"/>
      <c r="M1045" s="95"/>
      <c r="N1045" s="95"/>
      <c r="O1045" s="103"/>
      <c r="P1045" s="104"/>
      <c r="Q1045" s="83"/>
      <c r="R1045" s="83"/>
      <c r="S1045" s="83"/>
      <c r="T1045" s="83"/>
      <c r="U1045" s="83"/>
      <c r="V1045" s="103"/>
      <c r="W1045" s="103"/>
      <c r="X1045" s="103"/>
      <c r="Y1045" s="102"/>
      <c r="Z1045" s="102"/>
      <c r="AA1045" s="90"/>
      <c r="AB1045" s="100"/>
      <c r="AC1045" s="90"/>
      <c r="AD1045" s="100"/>
      <c r="AE1045" s="100"/>
      <c r="AF1045" s="91"/>
      <c r="AG1045" s="91"/>
      <c r="AH1045" s="101"/>
      <c r="AI1045" s="45"/>
      <c r="AJ1045" s="45"/>
      <c r="AK1045" s="45"/>
      <c r="AL1045" s="45"/>
      <c r="AM1045" s="45"/>
      <c r="AN1045" s="83"/>
      <c r="AO1045" s="160"/>
      <c r="AP1045" s="160"/>
      <c r="AQ1045" s="94"/>
      <c r="AR1045" s="45"/>
      <c r="AS1045" s="102"/>
      <c r="AT1045" s="102"/>
      <c r="AU1045" s="95"/>
      <c r="AV1045" s="95"/>
      <c r="AW1045" s="159"/>
      <c r="AX1045" s="159"/>
      <c r="AY1045" s="156"/>
      <c r="AZ1045" s="156"/>
      <c r="BA1045" s="156"/>
      <c r="BB1045" s="156"/>
      <c r="BC1045" s="156"/>
      <c r="BD1045" s="156"/>
      <c r="BE1045" s="156"/>
      <c r="BF1045" s="156"/>
      <c r="BG1045" s="156"/>
      <c r="BH1045" s="156"/>
      <c r="BI1045" s="156"/>
      <c r="BJ1045" s="156"/>
      <c r="BK1045" s="156"/>
      <c r="BL1045" s="156"/>
      <c r="BM1045" s="156"/>
      <c r="BN1045" s="156"/>
      <c r="BO1045" s="156"/>
      <c r="BP1045" s="156"/>
      <c r="BQ1045" s="156"/>
      <c r="BR1045" s="156"/>
      <c r="BS1045" s="156"/>
      <c r="BT1045" s="156"/>
      <c r="BU1045" s="156"/>
      <c r="BV1045" s="156"/>
      <c r="BW1045" s="156"/>
      <c r="BX1045" s="156"/>
      <c r="BY1045" s="156"/>
      <c r="BZ1045" s="156"/>
      <c r="CA1045" s="156"/>
      <c r="CB1045" s="156"/>
      <c r="CC1045" s="156"/>
      <c r="CD1045" s="156"/>
      <c r="CE1045" s="156"/>
    </row>
    <row r="1046" spans="1:83" ht="25.5" customHeight="1" x14ac:dyDescent="0.25">
      <c r="A1046" s="45"/>
      <c r="B1046" s="45"/>
      <c r="C1046" s="45"/>
      <c r="D1046" s="47"/>
      <c r="E1046" s="158"/>
      <c r="F1046" s="45"/>
      <c r="G1046" s="130"/>
      <c r="H1046" s="130"/>
      <c r="I1046" s="83"/>
      <c r="J1046" s="45"/>
      <c r="K1046" s="130"/>
      <c r="L1046" s="95"/>
      <c r="M1046" s="95"/>
      <c r="N1046" s="95"/>
      <c r="O1046" s="103"/>
      <c r="P1046" s="104"/>
      <c r="Q1046" s="83"/>
      <c r="R1046" s="83"/>
      <c r="S1046" s="83"/>
      <c r="T1046" s="83"/>
      <c r="U1046" s="83"/>
      <c r="V1046" s="103"/>
      <c r="W1046" s="103"/>
      <c r="X1046" s="103"/>
      <c r="Y1046" s="102"/>
      <c r="Z1046" s="102"/>
      <c r="AA1046" s="90"/>
      <c r="AB1046" s="100"/>
      <c r="AC1046" s="90"/>
      <c r="AD1046" s="100"/>
      <c r="AE1046" s="100"/>
      <c r="AF1046" s="91"/>
      <c r="AG1046" s="91"/>
      <c r="AH1046" s="101"/>
      <c r="AI1046" s="45"/>
      <c r="AJ1046" s="45"/>
      <c r="AK1046" s="45"/>
      <c r="AL1046" s="45"/>
      <c r="AM1046" s="45"/>
      <c r="AN1046" s="83"/>
      <c r="AO1046" s="160"/>
      <c r="AP1046" s="160"/>
      <c r="AQ1046" s="94"/>
      <c r="AR1046" s="45"/>
      <c r="AS1046" s="102"/>
      <c r="AT1046" s="102"/>
      <c r="AU1046" s="95"/>
      <c r="AV1046" s="95"/>
      <c r="AW1046" s="159"/>
      <c r="AX1046" s="159"/>
      <c r="AY1046" s="156"/>
      <c r="AZ1046" s="156"/>
      <c r="BA1046" s="156"/>
      <c r="BB1046" s="156"/>
      <c r="BC1046" s="156"/>
      <c r="BD1046" s="156"/>
      <c r="BE1046" s="156"/>
      <c r="BF1046" s="156"/>
      <c r="BG1046" s="156"/>
      <c r="BH1046" s="156"/>
      <c r="BI1046" s="156"/>
      <c r="BJ1046" s="156"/>
      <c r="BK1046" s="156"/>
      <c r="BL1046" s="156"/>
      <c r="BM1046" s="156"/>
      <c r="BN1046" s="156"/>
      <c r="BO1046" s="156"/>
      <c r="BP1046" s="156"/>
      <c r="BQ1046" s="156"/>
      <c r="BR1046" s="156"/>
      <c r="BS1046" s="156"/>
      <c r="BT1046" s="156"/>
      <c r="BU1046" s="156"/>
      <c r="BV1046" s="156"/>
      <c r="BW1046" s="156"/>
      <c r="BX1046" s="156"/>
      <c r="BY1046" s="156"/>
      <c r="BZ1046" s="156"/>
      <c r="CA1046" s="156"/>
      <c r="CB1046" s="156"/>
      <c r="CC1046" s="156"/>
      <c r="CD1046" s="156"/>
      <c r="CE1046" s="156"/>
    </row>
    <row r="1047" spans="1:83" ht="25.5" customHeight="1" x14ac:dyDescent="0.25">
      <c r="A1047" s="45"/>
      <c r="B1047" s="45"/>
      <c r="C1047" s="45"/>
      <c r="D1047" s="47"/>
      <c r="E1047" s="158"/>
      <c r="F1047" s="45"/>
      <c r="G1047" s="130"/>
      <c r="H1047" s="130"/>
      <c r="I1047" s="83"/>
      <c r="J1047" s="45"/>
      <c r="K1047" s="130"/>
      <c r="L1047" s="95"/>
      <c r="M1047" s="95"/>
      <c r="N1047" s="95"/>
      <c r="O1047" s="103"/>
      <c r="P1047" s="104"/>
      <c r="Q1047" s="83"/>
      <c r="R1047" s="83"/>
      <c r="S1047" s="83"/>
      <c r="T1047" s="83"/>
      <c r="U1047" s="83"/>
      <c r="V1047" s="103"/>
      <c r="W1047" s="103"/>
      <c r="X1047" s="103"/>
      <c r="Y1047" s="102"/>
      <c r="Z1047" s="102"/>
      <c r="AA1047" s="90"/>
      <c r="AB1047" s="100"/>
      <c r="AC1047" s="90"/>
      <c r="AD1047" s="100"/>
      <c r="AE1047" s="100"/>
      <c r="AF1047" s="91"/>
      <c r="AG1047" s="91"/>
      <c r="AH1047" s="101"/>
      <c r="AI1047" s="45"/>
      <c r="AJ1047" s="45"/>
      <c r="AK1047" s="45"/>
      <c r="AL1047" s="45"/>
      <c r="AM1047" s="45"/>
      <c r="AN1047" s="83"/>
      <c r="AO1047" s="160"/>
      <c r="AP1047" s="160"/>
      <c r="AQ1047" s="94"/>
      <c r="AR1047" s="45"/>
      <c r="AS1047" s="102"/>
      <c r="AT1047" s="102"/>
      <c r="AU1047" s="95"/>
      <c r="AV1047" s="95"/>
      <c r="AW1047" s="159"/>
      <c r="AX1047" s="159"/>
      <c r="AY1047" s="156"/>
      <c r="AZ1047" s="156"/>
      <c r="BA1047" s="156"/>
      <c r="BB1047" s="156"/>
      <c r="BC1047" s="156"/>
      <c r="BD1047" s="156"/>
      <c r="BE1047" s="156"/>
      <c r="BF1047" s="156"/>
      <c r="BG1047" s="156"/>
      <c r="BH1047" s="156"/>
      <c r="BI1047" s="156"/>
      <c r="BJ1047" s="156"/>
      <c r="BK1047" s="156"/>
      <c r="BL1047" s="156"/>
      <c r="BM1047" s="156"/>
      <c r="BN1047" s="156"/>
      <c r="BO1047" s="156"/>
      <c r="BP1047" s="156"/>
      <c r="BQ1047" s="156"/>
      <c r="BR1047" s="156"/>
      <c r="BS1047" s="156"/>
      <c r="BT1047" s="156"/>
      <c r="BU1047" s="156"/>
      <c r="BV1047" s="156"/>
      <c r="BW1047" s="156"/>
      <c r="BX1047" s="156"/>
      <c r="BY1047" s="156"/>
      <c r="BZ1047" s="156"/>
      <c r="CA1047" s="156"/>
      <c r="CB1047" s="156"/>
      <c r="CC1047" s="156"/>
      <c r="CD1047" s="156"/>
      <c r="CE1047" s="156"/>
    </row>
    <row r="1048" spans="1:83" ht="25.5" customHeight="1" x14ac:dyDescent="0.25">
      <c r="A1048" s="45"/>
      <c r="B1048" s="45"/>
      <c r="C1048" s="45"/>
      <c r="D1048" s="47"/>
      <c r="E1048" s="158"/>
      <c r="F1048" s="45"/>
      <c r="G1048" s="130"/>
      <c r="H1048" s="130"/>
      <c r="I1048" s="83"/>
      <c r="J1048" s="45"/>
      <c r="K1048" s="130"/>
      <c r="L1048" s="95"/>
      <c r="M1048" s="95"/>
      <c r="N1048" s="95"/>
      <c r="O1048" s="103"/>
      <c r="P1048" s="104"/>
      <c r="Q1048" s="83"/>
      <c r="R1048" s="83"/>
      <c r="S1048" s="83"/>
      <c r="T1048" s="83"/>
      <c r="U1048" s="83"/>
      <c r="V1048" s="103"/>
      <c r="W1048" s="103"/>
      <c r="X1048" s="103"/>
      <c r="Y1048" s="102"/>
      <c r="Z1048" s="102"/>
      <c r="AA1048" s="90"/>
      <c r="AB1048" s="100"/>
      <c r="AC1048" s="90"/>
      <c r="AD1048" s="100"/>
      <c r="AE1048" s="100"/>
      <c r="AF1048" s="91"/>
      <c r="AG1048" s="91"/>
      <c r="AH1048" s="101"/>
      <c r="AI1048" s="45"/>
      <c r="AJ1048" s="45"/>
      <c r="AK1048" s="45"/>
      <c r="AL1048" s="45"/>
      <c r="AM1048" s="45"/>
      <c r="AN1048" s="83"/>
      <c r="AO1048" s="160"/>
      <c r="AP1048" s="160"/>
      <c r="AQ1048" s="94"/>
      <c r="AR1048" s="45"/>
      <c r="AS1048" s="102"/>
      <c r="AT1048" s="102"/>
      <c r="AU1048" s="95"/>
      <c r="AV1048" s="95"/>
      <c r="AW1048" s="159"/>
      <c r="AX1048" s="159"/>
      <c r="AY1048" s="156"/>
      <c r="AZ1048" s="156"/>
      <c r="BA1048" s="156"/>
      <c r="BB1048" s="156"/>
      <c r="BC1048" s="156"/>
      <c r="BD1048" s="156"/>
      <c r="BE1048" s="156"/>
      <c r="BF1048" s="156"/>
      <c r="BG1048" s="156"/>
      <c r="BH1048" s="156"/>
      <c r="BI1048" s="156"/>
      <c r="BJ1048" s="156"/>
      <c r="BK1048" s="156"/>
      <c r="BL1048" s="156"/>
      <c r="BM1048" s="156"/>
      <c r="BN1048" s="156"/>
      <c r="BO1048" s="156"/>
      <c r="BP1048" s="156"/>
      <c r="BQ1048" s="156"/>
      <c r="BR1048" s="156"/>
      <c r="BS1048" s="156"/>
      <c r="BT1048" s="156"/>
      <c r="BU1048" s="156"/>
      <c r="BV1048" s="156"/>
      <c r="BW1048" s="156"/>
      <c r="BX1048" s="156"/>
      <c r="BY1048" s="156"/>
      <c r="BZ1048" s="156"/>
      <c r="CA1048" s="156"/>
      <c r="CB1048" s="156"/>
      <c r="CC1048" s="156"/>
      <c r="CD1048" s="156"/>
      <c r="CE1048" s="156"/>
    </row>
    <row r="1049" spans="1:83" ht="25.5" customHeight="1" x14ac:dyDescent="0.25">
      <c r="A1049" s="45"/>
      <c r="B1049" s="45"/>
      <c r="C1049" s="45"/>
      <c r="D1049" s="47"/>
      <c r="E1049" s="158"/>
      <c r="F1049" s="45"/>
      <c r="G1049" s="130"/>
      <c r="H1049" s="130"/>
      <c r="I1049" s="83"/>
      <c r="J1049" s="45"/>
      <c r="K1049" s="130"/>
      <c r="L1049" s="95"/>
      <c r="M1049" s="95"/>
      <c r="N1049" s="95"/>
      <c r="O1049" s="103"/>
      <c r="P1049" s="104"/>
      <c r="Q1049" s="83"/>
      <c r="R1049" s="83"/>
      <c r="S1049" s="83"/>
      <c r="T1049" s="83"/>
      <c r="U1049" s="83"/>
      <c r="V1049" s="103"/>
      <c r="W1049" s="103"/>
      <c r="X1049" s="103"/>
      <c r="Y1049" s="102"/>
      <c r="Z1049" s="102"/>
      <c r="AA1049" s="90"/>
      <c r="AB1049" s="100"/>
      <c r="AC1049" s="90"/>
      <c r="AD1049" s="100"/>
      <c r="AE1049" s="100"/>
      <c r="AF1049" s="91"/>
      <c r="AG1049" s="91"/>
      <c r="AH1049" s="101"/>
      <c r="AI1049" s="45"/>
      <c r="AJ1049" s="45"/>
      <c r="AK1049" s="45"/>
      <c r="AL1049" s="45"/>
      <c r="AM1049" s="45"/>
      <c r="AN1049" s="83"/>
      <c r="AO1049" s="160"/>
      <c r="AP1049" s="160"/>
      <c r="AQ1049" s="94"/>
      <c r="AR1049" s="45"/>
      <c r="AS1049" s="102"/>
      <c r="AT1049" s="102"/>
      <c r="AU1049" s="95"/>
      <c r="AV1049" s="95"/>
      <c r="AW1049" s="159"/>
      <c r="AX1049" s="159"/>
      <c r="AY1049" s="156"/>
      <c r="AZ1049" s="156"/>
      <c r="BA1049" s="156"/>
      <c r="BB1049" s="156"/>
      <c r="BC1049" s="156"/>
      <c r="BD1049" s="156"/>
      <c r="BE1049" s="156"/>
      <c r="BF1049" s="156"/>
      <c r="BG1049" s="156"/>
      <c r="BH1049" s="156"/>
      <c r="BI1049" s="156"/>
      <c r="BJ1049" s="156"/>
      <c r="BK1049" s="156"/>
      <c r="BL1049" s="156"/>
      <c r="BM1049" s="156"/>
      <c r="BN1049" s="156"/>
      <c r="BO1049" s="156"/>
      <c r="BP1049" s="156"/>
      <c r="BQ1049" s="156"/>
      <c r="BR1049" s="156"/>
      <c r="BS1049" s="156"/>
      <c r="BT1049" s="156"/>
      <c r="BU1049" s="156"/>
      <c r="BV1049" s="156"/>
      <c r="BW1049" s="156"/>
      <c r="BX1049" s="156"/>
      <c r="BY1049" s="156"/>
      <c r="BZ1049" s="156"/>
      <c r="CA1049" s="156"/>
      <c r="CB1049" s="156"/>
      <c r="CC1049" s="156"/>
      <c r="CD1049" s="156"/>
      <c r="CE1049" s="156"/>
    </row>
    <row r="1050" spans="1:83" ht="25.5" customHeight="1" x14ac:dyDescent="0.25">
      <c r="A1050" s="45"/>
      <c r="B1050" s="45"/>
      <c r="C1050" s="45"/>
      <c r="D1050" s="47"/>
      <c r="E1050" s="158"/>
      <c r="F1050" s="45"/>
      <c r="G1050" s="130"/>
      <c r="H1050" s="130"/>
      <c r="I1050" s="83"/>
      <c r="J1050" s="45"/>
      <c r="K1050" s="130"/>
      <c r="L1050" s="95"/>
      <c r="M1050" s="95"/>
      <c r="N1050" s="95"/>
      <c r="O1050" s="103"/>
      <c r="P1050" s="104"/>
      <c r="Q1050" s="83"/>
      <c r="R1050" s="83"/>
      <c r="S1050" s="83"/>
      <c r="T1050" s="83"/>
      <c r="U1050" s="83"/>
      <c r="V1050" s="103"/>
      <c r="W1050" s="103"/>
      <c r="X1050" s="103"/>
      <c r="Y1050" s="102"/>
      <c r="Z1050" s="102"/>
      <c r="AA1050" s="90"/>
      <c r="AB1050" s="100"/>
      <c r="AC1050" s="90"/>
      <c r="AD1050" s="100"/>
      <c r="AE1050" s="100"/>
      <c r="AF1050" s="91"/>
      <c r="AG1050" s="91"/>
      <c r="AH1050" s="101"/>
      <c r="AI1050" s="45"/>
      <c r="AJ1050" s="45"/>
      <c r="AK1050" s="45"/>
      <c r="AL1050" s="45"/>
      <c r="AM1050" s="45"/>
      <c r="AN1050" s="83"/>
      <c r="AO1050" s="160"/>
      <c r="AP1050" s="160"/>
      <c r="AQ1050" s="94"/>
      <c r="AR1050" s="45"/>
      <c r="AS1050" s="102"/>
      <c r="AT1050" s="102"/>
      <c r="AU1050" s="95"/>
      <c r="AV1050" s="95"/>
      <c r="AW1050" s="159"/>
      <c r="AX1050" s="159"/>
      <c r="AY1050" s="156"/>
      <c r="AZ1050" s="156"/>
      <c r="BA1050" s="156"/>
      <c r="BB1050" s="156"/>
      <c r="BC1050" s="156"/>
      <c r="BD1050" s="156"/>
      <c r="BE1050" s="156"/>
      <c r="BF1050" s="156"/>
      <c r="BG1050" s="156"/>
      <c r="BH1050" s="156"/>
      <c r="BI1050" s="156"/>
      <c r="BJ1050" s="156"/>
      <c r="BK1050" s="156"/>
      <c r="BL1050" s="156"/>
      <c r="BM1050" s="156"/>
      <c r="BN1050" s="156"/>
      <c r="BO1050" s="156"/>
      <c r="BP1050" s="156"/>
      <c r="BQ1050" s="156"/>
      <c r="BR1050" s="156"/>
      <c r="BS1050" s="156"/>
      <c r="BT1050" s="156"/>
      <c r="BU1050" s="156"/>
      <c r="BV1050" s="156"/>
      <c r="BW1050" s="156"/>
      <c r="BX1050" s="156"/>
      <c r="BY1050" s="156"/>
      <c r="BZ1050" s="156"/>
      <c r="CA1050" s="156"/>
      <c r="CB1050" s="156"/>
      <c r="CC1050" s="156"/>
      <c r="CD1050" s="156"/>
      <c r="CE1050" s="156"/>
    </row>
    <row r="1051" spans="1:83" ht="25.5" customHeight="1" x14ac:dyDescent="0.25">
      <c r="A1051" s="45"/>
      <c r="B1051" s="45"/>
      <c r="C1051" s="45"/>
      <c r="D1051" s="47"/>
      <c r="E1051" s="158"/>
      <c r="F1051" s="45"/>
      <c r="G1051" s="130"/>
      <c r="H1051" s="130"/>
      <c r="I1051" s="83"/>
      <c r="J1051" s="45"/>
      <c r="K1051" s="130"/>
      <c r="L1051" s="95"/>
      <c r="M1051" s="95"/>
      <c r="N1051" s="95"/>
      <c r="O1051" s="103"/>
      <c r="P1051" s="104"/>
      <c r="Q1051" s="83"/>
      <c r="R1051" s="83"/>
      <c r="S1051" s="83"/>
      <c r="T1051" s="83"/>
      <c r="U1051" s="83"/>
      <c r="V1051" s="103"/>
      <c r="W1051" s="103"/>
      <c r="X1051" s="103"/>
      <c r="Y1051" s="102"/>
      <c r="Z1051" s="102"/>
      <c r="AA1051" s="90"/>
      <c r="AB1051" s="100"/>
      <c r="AC1051" s="90"/>
      <c r="AD1051" s="100"/>
      <c r="AE1051" s="100"/>
      <c r="AF1051" s="91"/>
      <c r="AG1051" s="91"/>
      <c r="AH1051" s="101"/>
      <c r="AI1051" s="45"/>
      <c r="AJ1051" s="45"/>
      <c r="AK1051" s="45"/>
      <c r="AL1051" s="45"/>
      <c r="AM1051" s="45"/>
      <c r="AN1051" s="83"/>
      <c r="AO1051" s="160"/>
      <c r="AP1051" s="160"/>
      <c r="AQ1051" s="94"/>
      <c r="AR1051" s="45"/>
      <c r="AS1051" s="102"/>
      <c r="AT1051" s="102"/>
      <c r="AU1051" s="95"/>
      <c r="AV1051" s="95"/>
      <c r="AW1051" s="159"/>
      <c r="AX1051" s="159"/>
      <c r="AY1051" s="156"/>
      <c r="AZ1051" s="156"/>
      <c r="BA1051" s="156"/>
      <c r="BB1051" s="156"/>
      <c r="BC1051" s="156"/>
      <c r="BD1051" s="156"/>
      <c r="BE1051" s="156"/>
      <c r="BF1051" s="156"/>
      <c r="BG1051" s="156"/>
      <c r="BH1051" s="156"/>
      <c r="BI1051" s="156"/>
      <c r="BJ1051" s="156"/>
      <c r="BK1051" s="156"/>
      <c r="BL1051" s="156"/>
      <c r="BM1051" s="156"/>
      <c r="BN1051" s="156"/>
      <c r="BO1051" s="156"/>
      <c r="BP1051" s="156"/>
      <c r="BQ1051" s="156"/>
      <c r="BR1051" s="156"/>
      <c r="BS1051" s="156"/>
      <c r="BT1051" s="156"/>
      <c r="BU1051" s="156"/>
      <c r="BV1051" s="156"/>
      <c r="BW1051" s="156"/>
      <c r="BX1051" s="156"/>
      <c r="BY1051" s="156"/>
      <c r="BZ1051" s="156"/>
      <c r="CA1051" s="156"/>
      <c r="CB1051" s="156"/>
      <c r="CC1051" s="156"/>
      <c r="CD1051" s="156"/>
      <c r="CE1051" s="156"/>
    </row>
    <row r="1052" spans="1:83" ht="25.5" customHeight="1" x14ac:dyDescent="0.25">
      <c r="A1052" s="45"/>
      <c r="B1052" s="45"/>
      <c r="C1052" s="45"/>
      <c r="D1052" s="47"/>
      <c r="E1052" s="158"/>
      <c r="F1052" s="45"/>
      <c r="G1052" s="130"/>
      <c r="H1052" s="130"/>
      <c r="I1052" s="83"/>
      <c r="J1052" s="45"/>
      <c r="K1052" s="130"/>
      <c r="L1052" s="95"/>
      <c r="M1052" s="95"/>
      <c r="N1052" s="95"/>
      <c r="O1052" s="103"/>
      <c r="P1052" s="104"/>
      <c r="Q1052" s="83"/>
      <c r="R1052" s="83"/>
      <c r="S1052" s="83"/>
      <c r="T1052" s="83"/>
      <c r="U1052" s="83"/>
      <c r="V1052" s="103"/>
      <c r="W1052" s="103"/>
      <c r="X1052" s="103"/>
      <c r="Y1052" s="102"/>
      <c r="Z1052" s="102"/>
      <c r="AA1052" s="90"/>
      <c r="AB1052" s="100"/>
      <c r="AC1052" s="90"/>
      <c r="AD1052" s="100"/>
      <c r="AE1052" s="100"/>
      <c r="AF1052" s="91"/>
      <c r="AG1052" s="91"/>
      <c r="AH1052" s="101"/>
      <c r="AI1052" s="45"/>
      <c r="AJ1052" s="45"/>
      <c r="AK1052" s="45"/>
      <c r="AL1052" s="45"/>
      <c r="AM1052" s="45"/>
      <c r="AN1052" s="83"/>
      <c r="AO1052" s="160"/>
      <c r="AP1052" s="160"/>
      <c r="AQ1052" s="94"/>
      <c r="AR1052" s="45"/>
      <c r="AS1052" s="102"/>
      <c r="AT1052" s="102"/>
      <c r="AU1052" s="95"/>
      <c r="AV1052" s="95"/>
      <c r="AW1052" s="159"/>
      <c r="AX1052" s="159"/>
      <c r="AY1052" s="156"/>
      <c r="AZ1052" s="156"/>
      <c r="BA1052" s="156"/>
      <c r="BB1052" s="156"/>
      <c r="BC1052" s="156"/>
      <c r="BD1052" s="156"/>
      <c r="BE1052" s="156"/>
      <c r="BF1052" s="156"/>
      <c r="BG1052" s="156"/>
      <c r="BH1052" s="156"/>
      <c r="BI1052" s="156"/>
      <c r="BJ1052" s="156"/>
      <c r="BK1052" s="156"/>
      <c r="BL1052" s="156"/>
      <c r="BM1052" s="156"/>
      <c r="BN1052" s="156"/>
      <c r="BO1052" s="156"/>
      <c r="BP1052" s="156"/>
      <c r="BQ1052" s="156"/>
      <c r="BR1052" s="156"/>
      <c r="BS1052" s="156"/>
      <c r="BT1052" s="156"/>
      <c r="BU1052" s="156"/>
      <c r="BV1052" s="156"/>
      <c r="BW1052" s="156"/>
      <c r="BX1052" s="156"/>
      <c r="BY1052" s="156"/>
      <c r="BZ1052" s="156"/>
      <c r="CA1052" s="156"/>
      <c r="CB1052" s="156"/>
      <c r="CC1052" s="156"/>
      <c r="CD1052" s="156"/>
      <c r="CE1052" s="156"/>
    </row>
    <row r="1053" spans="1:83" ht="25.5" customHeight="1" x14ac:dyDescent="0.25">
      <c r="A1053" s="45"/>
      <c r="B1053" s="45"/>
      <c r="C1053" s="45"/>
      <c r="D1053" s="47"/>
      <c r="E1053" s="158"/>
      <c r="F1053" s="45"/>
      <c r="G1053" s="130"/>
      <c r="H1053" s="130"/>
      <c r="I1053" s="83"/>
      <c r="J1053" s="45"/>
      <c r="K1053" s="130"/>
      <c r="L1053" s="95"/>
      <c r="M1053" s="95"/>
      <c r="N1053" s="95"/>
      <c r="O1053" s="103"/>
      <c r="P1053" s="104"/>
      <c r="Q1053" s="83"/>
      <c r="R1053" s="83"/>
      <c r="S1053" s="83"/>
      <c r="T1053" s="83"/>
      <c r="U1053" s="83"/>
      <c r="V1053" s="103"/>
      <c r="W1053" s="103"/>
      <c r="X1053" s="103"/>
      <c r="Y1053" s="102"/>
      <c r="Z1053" s="102"/>
      <c r="AA1053" s="90"/>
      <c r="AB1053" s="100"/>
      <c r="AC1053" s="90"/>
      <c r="AD1053" s="100"/>
      <c r="AE1053" s="100"/>
      <c r="AF1053" s="91"/>
      <c r="AG1053" s="91"/>
      <c r="AH1053" s="101"/>
      <c r="AI1053" s="45"/>
      <c r="AJ1053" s="45"/>
      <c r="AK1053" s="45"/>
      <c r="AL1053" s="45"/>
      <c r="AM1053" s="45"/>
      <c r="AN1053" s="83"/>
      <c r="AO1053" s="160"/>
      <c r="AP1053" s="160"/>
      <c r="AQ1053" s="94"/>
      <c r="AR1053" s="45"/>
      <c r="AS1053" s="102"/>
      <c r="AT1053" s="102"/>
      <c r="AU1053" s="95"/>
      <c r="AV1053" s="95"/>
      <c r="AW1053" s="159"/>
      <c r="AX1053" s="159"/>
      <c r="AY1053" s="156"/>
      <c r="AZ1053" s="156"/>
      <c r="BA1053" s="156"/>
      <c r="BB1053" s="156"/>
      <c r="BC1053" s="156"/>
      <c r="BD1053" s="156"/>
      <c r="BE1053" s="156"/>
      <c r="BF1053" s="156"/>
      <c r="BG1053" s="156"/>
      <c r="BH1053" s="156"/>
      <c r="BI1053" s="156"/>
      <c r="BJ1053" s="156"/>
      <c r="BK1053" s="156"/>
      <c r="BL1053" s="156"/>
      <c r="BM1053" s="156"/>
      <c r="BN1053" s="156"/>
      <c r="BO1053" s="156"/>
      <c r="BP1053" s="156"/>
      <c r="BQ1053" s="156"/>
      <c r="BR1053" s="156"/>
      <c r="BS1053" s="156"/>
      <c r="BT1053" s="156"/>
      <c r="BU1053" s="156"/>
      <c r="BV1053" s="156"/>
      <c r="BW1053" s="156"/>
      <c r="BX1053" s="156"/>
      <c r="BY1053" s="156"/>
      <c r="BZ1053" s="156"/>
      <c r="CA1053" s="156"/>
      <c r="CB1053" s="156"/>
      <c r="CC1053" s="156"/>
      <c r="CD1053" s="156"/>
      <c r="CE1053" s="156"/>
    </row>
    <row r="1054" spans="1:83" ht="25.5" customHeight="1" x14ac:dyDescent="0.25">
      <c r="A1054" s="45"/>
      <c r="B1054" s="45"/>
      <c r="C1054" s="45"/>
      <c r="D1054" s="47"/>
      <c r="E1054" s="158"/>
      <c r="F1054" s="45"/>
      <c r="G1054" s="130"/>
      <c r="H1054" s="130"/>
      <c r="I1054" s="83"/>
      <c r="J1054" s="45"/>
      <c r="K1054" s="130"/>
      <c r="L1054" s="95"/>
      <c r="M1054" s="95"/>
      <c r="N1054" s="95"/>
      <c r="O1054" s="103"/>
      <c r="P1054" s="104"/>
      <c r="Q1054" s="83"/>
      <c r="R1054" s="83"/>
      <c r="S1054" s="83"/>
      <c r="T1054" s="83"/>
      <c r="U1054" s="83"/>
      <c r="V1054" s="103"/>
      <c r="W1054" s="103"/>
      <c r="X1054" s="103"/>
      <c r="Y1054" s="102"/>
      <c r="Z1054" s="102"/>
      <c r="AA1054" s="90"/>
      <c r="AB1054" s="100"/>
      <c r="AC1054" s="90"/>
      <c r="AD1054" s="100"/>
      <c r="AE1054" s="100"/>
      <c r="AF1054" s="91"/>
      <c r="AG1054" s="91"/>
      <c r="AH1054" s="101"/>
      <c r="AI1054" s="45"/>
      <c r="AJ1054" s="45"/>
      <c r="AK1054" s="45"/>
      <c r="AL1054" s="45"/>
      <c r="AM1054" s="45"/>
      <c r="AN1054" s="83"/>
      <c r="AO1054" s="160"/>
      <c r="AP1054" s="160"/>
      <c r="AQ1054" s="94"/>
      <c r="AR1054" s="45"/>
      <c r="AS1054" s="102"/>
      <c r="AT1054" s="102"/>
      <c r="AU1054" s="95"/>
      <c r="AV1054" s="95"/>
      <c r="AW1054" s="159"/>
      <c r="AX1054" s="159"/>
      <c r="AY1054" s="156"/>
      <c r="AZ1054" s="156"/>
      <c r="BA1054" s="156"/>
      <c r="BB1054" s="156"/>
      <c r="BC1054" s="156"/>
      <c r="BD1054" s="156"/>
      <c r="BE1054" s="156"/>
      <c r="BF1054" s="156"/>
      <c r="BG1054" s="156"/>
      <c r="BH1054" s="156"/>
      <c r="BI1054" s="156"/>
      <c r="BJ1054" s="156"/>
      <c r="BK1054" s="156"/>
      <c r="BL1054" s="156"/>
      <c r="BM1054" s="156"/>
      <c r="BN1054" s="156"/>
      <c r="BO1054" s="156"/>
      <c r="BP1054" s="156"/>
      <c r="BQ1054" s="156"/>
      <c r="BR1054" s="156"/>
      <c r="BS1054" s="156"/>
      <c r="BT1054" s="156"/>
      <c r="BU1054" s="156"/>
      <c r="BV1054" s="156"/>
      <c r="BW1054" s="156"/>
      <c r="BX1054" s="156"/>
      <c r="BY1054" s="156"/>
      <c r="BZ1054" s="156"/>
      <c r="CA1054" s="156"/>
      <c r="CB1054" s="156"/>
      <c r="CC1054" s="156"/>
      <c r="CD1054" s="156"/>
      <c r="CE1054" s="156"/>
    </row>
    <row r="1055" spans="1:83" ht="25.5" customHeight="1" x14ac:dyDescent="0.25">
      <c r="A1055" s="45"/>
      <c r="B1055" s="45"/>
      <c r="C1055" s="45"/>
      <c r="D1055" s="47"/>
      <c r="E1055" s="158"/>
      <c r="F1055" s="45"/>
      <c r="G1055" s="130"/>
      <c r="H1055" s="130"/>
      <c r="I1055" s="83"/>
      <c r="J1055" s="45"/>
      <c r="K1055" s="130"/>
      <c r="L1055" s="95"/>
      <c r="M1055" s="95"/>
      <c r="N1055" s="95"/>
      <c r="O1055" s="103"/>
      <c r="P1055" s="104"/>
      <c r="Q1055" s="83"/>
      <c r="R1055" s="83"/>
      <c r="S1055" s="83"/>
      <c r="T1055" s="83"/>
      <c r="U1055" s="83"/>
      <c r="V1055" s="103"/>
      <c r="W1055" s="103"/>
      <c r="X1055" s="103"/>
      <c r="Y1055" s="102"/>
      <c r="Z1055" s="102"/>
      <c r="AA1055" s="90"/>
      <c r="AB1055" s="100"/>
      <c r="AC1055" s="90"/>
      <c r="AD1055" s="100"/>
      <c r="AE1055" s="100"/>
      <c r="AF1055" s="91"/>
      <c r="AG1055" s="91"/>
      <c r="AH1055" s="101"/>
      <c r="AI1055" s="45"/>
      <c r="AJ1055" s="45"/>
      <c r="AK1055" s="45"/>
      <c r="AL1055" s="45"/>
      <c r="AM1055" s="45"/>
      <c r="AN1055" s="83"/>
      <c r="AO1055" s="160"/>
      <c r="AP1055" s="160"/>
      <c r="AQ1055" s="94"/>
      <c r="AR1055" s="45"/>
      <c r="AS1055" s="102"/>
      <c r="AT1055" s="102"/>
      <c r="AU1055" s="95"/>
      <c r="AV1055" s="95"/>
      <c r="AW1055" s="159"/>
      <c r="AX1055" s="159"/>
      <c r="AY1055" s="156"/>
      <c r="AZ1055" s="156"/>
      <c r="BA1055" s="156"/>
      <c r="BB1055" s="156"/>
      <c r="BC1055" s="156"/>
      <c r="BD1055" s="156"/>
      <c r="BE1055" s="156"/>
      <c r="BF1055" s="156"/>
      <c r="BG1055" s="156"/>
      <c r="BH1055" s="156"/>
      <c r="BI1055" s="156"/>
      <c r="BJ1055" s="156"/>
      <c r="BK1055" s="156"/>
      <c r="BL1055" s="156"/>
      <c r="BM1055" s="156"/>
      <c r="BN1055" s="156"/>
      <c r="BO1055" s="156"/>
      <c r="BP1055" s="156"/>
      <c r="BQ1055" s="156"/>
      <c r="BR1055" s="156"/>
      <c r="BS1055" s="156"/>
      <c r="BT1055" s="156"/>
      <c r="BU1055" s="156"/>
      <c r="BV1055" s="156"/>
      <c r="BW1055" s="156"/>
      <c r="BX1055" s="156"/>
      <c r="BY1055" s="156"/>
      <c r="BZ1055" s="156"/>
      <c r="CA1055" s="156"/>
      <c r="CB1055" s="156"/>
      <c r="CC1055" s="156"/>
      <c r="CD1055" s="156"/>
      <c r="CE1055" s="156"/>
    </row>
    <row r="1056" spans="1:83" ht="25.5" customHeight="1" x14ac:dyDescent="0.25">
      <c r="A1056" s="45"/>
      <c r="B1056" s="45"/>
      <c r="C1056" s="45"/>
      <c r="D1056" s="47"/>
      <c r="E1056" s="158"/>
      <c r="F1056" s="45"/>
      <c r="G1056" s="130"/>
      <c r="H1056" s="130"/>
      <c r="I1056" s="83"/>
      <c r="J1056" s="45"/>
      <c r="K1056" s="130"/>
      <c r="L1056" s="95"/>
      <c r="M1056" s="95"/>
      <c r="N1056" s="95"/>
      <c r="O1056" s="103"/>
      <c r="P1056" s="104"/>
      <c r="Q1056" s="83"/>
      <c r="R1056" s="83"/>
      <c r="S1056" s="83"/>
      <c r="T1056" s="83"/>
      <c r="U1056" s="83"/>
      <c r="V1056" s="103"/>
      <c r="W1056" s="103"/>
      <c r="X1056" s="103"/>
      <c r="Y1056" s="102"/>
      <c r="Z1056" s="102"/>
      <c r="AA1056" s="90"/>
      <c r="AB1056" s="100"/>
      <c r="AC1056" s="90"/>
      <c r="AD1056" s="100"/>
      <c r="AE1056" s="100"/>
      <c r="AF1056" s="91"/>
      <c r="AG1056" s="91"/>
      <c r="AH1056" s="101"/>
      <c r="AI1056" s="45"/>
      <c r="AJ1056" s="45"/>
      <c r="AK1056" s="45"/>
      <c r="AL1056" s="45"/>
      <c r="AM1056" s="45"/>
      <c r="AN1056" s="83"/>
      <c r="AO1056" s="160"/>
      <c r="AP1056" s="160"/>
      <c r="AQ1056" s="94"/>
      <c r="AR1056" s="45"/>
      <c r="AS1056" s="102"/>
      <c r="AT1056" s="102"/>
      <c r="AU1056" s="95"/>
      <c r="AV1056" s="95"/>
      <c r="AW1056" s="159"/>
      <c r="AX1056" s="159"/>
      <c r="AY1056" s="156"/>
      <c r="AZ1056" s="156"/>
      <c r="BA1056" s="156"/>
      <c r="BB1056" s="156"/>
      <c r="BC1056" s="156"/>
      <c r="BD1056" s="156"/>
      <c r="BE1056" s="156"/>
      <c r="BF1056" s="156"/>
      <c r="BG1056" s="156"/>
      <c r="BH1056" s="156"/>
      <c r="BI1056" s="156"/>
      <c r="BJ1056" s="156"/>
      <c r="BK1056" s="156"/>
      <c r="BL1056" s="156"/>
      <c r="BM1056" s="156"/>
      <c r="BN1056" s="156"/>
      <c r="BO1056" s="156"/>
      <c r="BP1056" s="156"/>
      <c r="BQ1056" s="156"/>
      <c r="BR1056" s="156"/>
      <c r="BS1056" s="156"/>
      <c r="BT1056" s="156"/>
      <c r="BU1056" s="156"/>
      <c r="BV1056" s="156"/>
      <c r="BW1056" s="156"/>
      <c r="BX1056" s="156"/>
      <c r="BY1056" s="156"/>
      <c r="BZ1056" s="156"/>
      <c r="CA1056" s="156"/>
      <c r="CB1056" s="156"/>
      <c r="CC1056" s="156"/>
      <c r="CD1056" s="156"/>
      <c r="CE1056" s="156"/>
    </row>
    <row r="1057" spans="1:83" ht="25.5" customHeight="1" x14ac:dyDescent="0.25">
      <c r="A1057" s="45"/>
      <c r="B1057" s="45"/>
      <c r="C1057" s="45"/>
      <c r="D1057" s="47"/>
      <c r="E1057" s="158"/>
      <c r="F1057" s="45"/>
      <c r="G1057" s="130"/>
      <c r="H1057" s="130"/>
      <c r="I1057" s="83"/>
      <c r="J1057" s="45"/>
      <c r="K1057" s="130"/>
      <c r="L1057" s="95"/>
      <c r="M1057" s="95"/>
      <c r="N1057" s="95"/>
      <c r="O1057" s="103"/>
      <c r="P1057" s="104"/>
      <c r="Q1057" s="83"/>
      <c r="R1057" s="83"/>
      <c r="S1057" s="83"/>
      <c r="T1057" s="83"/>
      <c r="U1057" s="83"/>
      <c r="V1057" s="103"/>
      <c r="W1057" s="103"/>
      <c r="X1057" s="103"/>
      <c r="Y1057" s="102"/>
      <c r="Z1057" s="102"/>
      <c r="AA1057" s="90"/>
      <c r="AB1057" s="100"/>
      <c r="AC1057" s="90"/>
      <c r="AD1057" s="100"/>
      <c r="AE1057" s="100"/>
      <c r="AF1057" s="91"/>
      <c r="AG1057" s="91"/>
      <c r="AH1057" s="101"/>
      <c r="AI1057" s="45"/>
      <c r="AJ1057" s="45"/>
      <c r="AK1057" s="45"/>
      <c r="AL1057" s="45"/>
      <c r="AM1057" s="45"/>
      <c r="AN1057" s="83"/>
      <c r="AO1057" s="160"/>
      <c r="AP1057" s="160"/>
      <c r="AQ1057" s="94"/>
      <c r="AR1057" s="45"/>
      <c r="AS1057" s="102"/>
      <c r="AT1057" s="102"/>
      <c r="AU1057" s="95"/>
      <c r="AV1057" s="95"/>
      <c r="AW1057" s="159"/>
      <c r="AX1057" s="159"/>
      <c r="AY1057" s="156"/>
      <c r="AZ1057" s="156"/>
      <c r="BA1057" s="156"/>
      <c r="BB1057" s="156"/>
      <c r="BC1057" s="156"/>
      <c r="BD1057" s="156"/>
      <c r="BE1057" s="156"/>
      <c r="BF1057" s="156"/>
      <c r="BG1057" s="156"/>
      <c r="BH1057" s="156"/>
      <c r="BI1057" s="156"/>
      <c r="BJ1057" s="156"/>
      <c r="BK1057" s="156"/>
      <c r="BL1057" s="156"/>
      <c r="BM1057" s="156"/>
      <c r="BN1057" s="156"/>
      <c r="BO1057" s="156"/>
      <c r="BP1057" s="156"/>
      <c r="BQ1057" s="156"/>
      <c r="BR1057" s="156"/>
      <c r="BS1057" s="156"/>
      <c r="BT1057" s="156"/>
      <c r="BU1057" s="156"/>
      <c r="BV1057" s="156"/>
      <c r="BW1057" s="156"/>
      <c r="BX1057" s="156"/>
      <c r="BY1057" s="156"/>
      <c r="BZ1057" s="156"/>
      <c r="CA1057" s="156"/>
      <c r="CB1057" s="156"/>
      <c r="CC1057" s="156"/>
      <c r="CD1057" s="156"/>
      <c r="CE1057" s="156"/>
    </row>
    <row r="1058" spans="1:83" ht="25.5" customHeight="1" x14ac:dyDescent="0.25">
      <c r="A1058" s="45"/>
      <c r="B1058" s="45"/>
      <c r="C1058" s="45"/>
      <c r="D1058" s="47"/>
      <c r="E1058" s="158"/>
      <c r="F1058" s="45"/>
      <c r="G1058" s="130"/>
      <c r="H1058" s="130"/>
      <c r="I1058" s="83"/>
      <c r="J1058" s="45"/>
      <c r="K1058" s="130"/>
      <c r="L1058" s="95"/>
      <c r="M1058" s="95"/>
      <c r="N1058" s="95"/>
      <c r="O1058" s="103"/>
      <c r="P1058" s="104"/>
      <c r="Q1058" s="83"/>
      <c r="R1058" s="83"/>
      <c r="S1058" s="83"/>
      <c r="T1058" s="83"/>
      <c r="U1058" s="83"/>
      <c r="V1058" s="103"/>
      <c r="W1058" s="103"/>
      <c r="X1058" s="103"/>
      <c r="Y1058" s="102"/>
      <c r="Z1058" s="102"/>
      <c r="AA1058" s="90"/>
      <c r="AB1058" s="100"/>
      <c r="AC1058" s="90"/>
      <c r="AD1058" s="100"/>
      <c r="AE1058" s="100"/>
      <c r="AF1058" s="91"/>
      <c r="AG1058" s="91"/>
      <c r="AH1058" s="101"/>
      <c r="AI1058" s="45"/>
      <c r="AJ1058" s="45"/>
      <c r="AK1058" s="45"/>
      <c r="AL1058" s="45"/>
      <c r="AM1058" s="45"/>
      <c r="AN1058" s="83"/>
      <c r="AO1058" s="160"/>
      <c r="AP1058" s="160"/>
      <c r="AQ1058" s="94"/>
      <c r="AR1058" s="45"/>
      <c r="AS1058" s="102"/>
      <c r="AT1058" s="102"/>
      <c r="AU1058" s="95"/>
      <c r="AV1058" s="95"/>
      <c r="AW1058" s="159"/>
      <c r="AX1058" s="159"/>
      <c r="AY1058" s="156"/>
      <c r="AZ1058" s="156"/>
      <c r="BA1058" s="156"/>
      <c r="BB1058" s="156"/>
      <c r="BC1058" s="156"/>
      <c r="BD1058" s="156"/>
      <c r="BE1058" s="156"/>
      <c r="BF1058" s="156"/>
      <c r="BG1058" s="156"/>
      <c r="BH1058" s="156"/>
      <c r="BI1058" s="156"/>
      <c r="BJ1058" s="156"/>
      <c r="BK1058" s="156"/>
      <c r="BL1058" s="156"/>
      <c r="BM1058" s="156"/>
      <c r="BN1058" s="156"/>
      <c r="BO1058" s="156"/>
      <c r="BP1058" s="156"/>
      <c r="BQ1058" s="156"/>
      <c r="BR1058" s="156"/>
      <c r="BS1058" s="156"/>
      <c r="BT1058" s="156"/>
      <c r="BU1058" s="156"/>
      <c r="BV1058" s="156"/>
      <c r="BW1058" s="156"/>
      <c r="BX1058" s="156"/>
      <c r="BY1058" s="156"/>
      <c r="BZ1058" s="156"/>
      <c r="CA1058" s="156"/>
      <c r="CB1058" s="156"/>
      <c r="CC1058" s="156"/>
      <c r="CD1058" s="156"/>
      <c r="CE1058" s="156"/>
    </row>
    <row r="1059" spans="1:83" ht="25.5" customHeight="1" x14ac:dyDescent="0.25">
      <c r="A1059" s="45"/>
      <c r="B1059" s="45"/>
      <c r="C1059" s="45"/>
      <c r="D1059" s="47"/>
      <c r="E1059" s="158"/>
      <c r="F1059" s="45"/>
      <c r="G1059" s="130"/>
      <c r="H1059" s="130"/>
      <c r="I1059" s="83"/>
      <c r="J1059" s="45"/>
      <c r="K1059" s="130"/>
      <c r="L1059" s="95"/>
      <c r="M1059" s="95"/>
      <c r="N1059" s="95"/>
      <c r="O1059" s="103"/>
      <c r="P1059" s="104"/>
      <c r="Q1059" s="83"/>
      <c r="R1059" s="83"/>
      <c r="S1059" s="83"/>
      <c r="T1059" s="83"/>
      <c r="U1059" s="83"/>
      <c r="V1059" s="103"/>
      <c r="W1059" s="103"/>
      <c r="X1059" s="103"/>
      <c r="Y1059" s="102"/>
      <c r="Z1059" s="102"/>
      <c r="AA1059" s="90"/>
      <c r="AB1059" s="100"/>
      <c r="AC1059" s="90"/>
      <c r="AD1059" s="100"/>
      <c r="AE1059" s="100"/>
      <c r="AF1059" s="91"/>
      <c r="AG1059" s="91"/>
      <c r="AH1059" s="101"/>
      <c r="AI1059" s="45"/>
      <c r="AJ1059" s="45"/>
      <c r="AK1059" s="45"/>
      <c r="AL1059" s="45"/>
      <c r="AM1059" s="45"/>
      <c r="AN1059" s="83"/>
      <c r="AO1059" s="160"/>
      <c r="AP1059" s="160"/>
      <c r="AQ1059" s="94"/>
      <c r="AR1059" s="45"/>
      <c r="AS1059" s="102"/>
      <c r="AT1059" s="102"/>
      <c r="AU1059" s="95"/>
      <c r="AV1059" s="95"/>
      <c r="AW1059" s="159"/>
      <c r="AX1059" s="159"/>
      <c r="AY1059" s="156"/>
      <c r="AZ1059" s="156"/>
      <c r="BA1059" s="156"/>
      <c r="BB1059" s="156"/>
      <c r="BC1059" s="156"/>
      <c r="BD1059" s="156"/>
      <c r="BE1059" s="156"/>
      <c r="BF1059" s="156"/>
      <c r="BG1059" s="156"/>
      <c r="BH1059" s="156"/>
      <c r="BI1059" s="156"/>
      <c r="BJ1059" s="156"/>
      <c r="BK1059" s="156"/>
      <c r="BL1059" s="156"/>
      <c r="BM1059" s="156"/>
      <c r="BN1059" s="156"/>
      <c r="BO1059" s="156"/>
      <c r="BP1059" s="156"/>
      <c r="BQ1059" s="156"/>
      <c r="BR1059" s="156"/>
      <c r="BS1059" s="156"/>
      <c r="BT1059" s="156"/>
      <c r="BU1059" s="156"/>
      <c r="BV1059" s="156"/>
      <c r="BW1059" s="156"/>
      <c r="BX1059" s="156"/>
      <c r="BY1059" s="156"/>
      <c r="BZ1059" s="156"/>
      <c r="CA1059" s="156"/>
      <c r="CB1059" s="156"/>
      <c r="CC1059" s="156"/>
      <c r="CD1059" s="156"/>
      <c r="CE1059" s="156"/>
    </row>
    <row r="1060" spans="1:83" ht="25.5" customHeight="1" x14ac:dyDescent="0.25">
      <c r="A1060" s="45"/>
      <c r="B1060" s="45"/>
      <c r="C1060" s="45"/>
      <c r="D1060" s="47"/>
      <c r="E1060" s="158"/>
      <c r="F1060" s="45"/>
      <c r="G1060" s="130"/>
      <c r="H1060" s="130"/>
      <c r="I1060" s="83"/>
      <c r="J1060" s="45"/>
      <c r="K1060" s="130"/>
      <c r="L1060" s="95"/>
      <c r="M1060" s="95"/>
      <c r="N1060" s="95"/>
      <c r="O1060" s="103"/>
      <c r="P1060" s="104"/>
      <c r="Q1060" s="83"/>
      <c r="R1060" s="83"/>
      <c r="S1060" s="83"/>
      <c r="T1060" s="83"/>
      <c r="U1060" s="83"/>
      <c r="V1060" s="103"/>
      <c r="W1060" s="103"/>
      <c r="X1060" s="103"/>
      <c r="Y1060" s="102"/>
      <c r="Z1060" s="102"/>
      <c r="AA1060" s="90"/>
      <c r="AB1060" s="100"/>
      <c r="AC1060" s="90"/>
      <c r="AD1060" s="100"/>
      <c r="AE1060" s="100"/>
      <c r="AF1060" s="91"/>
      <c r="AG1060" s="91"/>
      <c r="AH1060" s="101"/>
      <c r="AI1060" s="45"/>
      <c r="AJ1060" s="45"/>
      <c r="AK1060" s="45"/>
      <c r="AL1060" s="45"/>
      <c r="AM1060" s="45"/>
      <c r="AN1060" s="83"/>
      <c r="AO1060" s="160"/>
      <c r="AP1060" s="160"/>
      <c r="AQ1060" s="94"/>
      <c r="AR1060" s="45"/>
      <c r="AS1060" s="102"/>
      <c r="AT1060" s="102"/>
      <c r="AU1060" s="95"/>
      <c r="AV1060" s="95"/>
      <c r="AW1060" s="159"/>
      <c r="AX1060" s="159"/>
      <c r="AY1060" s="156"/>
      <c r="AZ1060" s="156"/>
      <c r="BA1060" s="156"/>
      <c r="BB1060" s="156"/>
      <c r="BC1060" s="156"/>
      <c r="BD1060" s="156"/>
      <c r="BE1060" s="156"/>
      <c r="BF1060" s="156"/>
      <c r="BG1060" s="156"/>
      <c r="BH1060" s="156"/>
      <c r="BI1060" s="156"/>
      <c r="BJ1060" s="156"/>
      <c r="BK1060" s="156"/>
      <c r="BL1060" s="156"/>
      <c r="BM1060" s="156"/>
      <c r="BN1060" s="156"/>
      <c r="BO1060" s="156"/>
      <c r="BP1060" s="156"/>
      <c r="BQ1060" s="156"/>
      <c r="BR1060" s="156"/>
      <c r="BS1060" s="156"/>
      <c r="BT1060" s="156"/>
      <c r="BU1060" s="156"/>
      <c r="BV1060" s="156"/>
      <c r="BW1060" s="156"/>
      <c r="BX1060" s="156"/>
      <c r="BY1060" s="156"/>
      <c r="BZ1060" s="156"/>
      <c r="CA1060" s="156"/>
      <c r="CB1060" s="156"/>
      <c r="CC1060" s="156"/>
      <c r="CD1060" s="156"/>
      <c r="CE1060" s="156"/>
    </row>
    <row r="1061" spans="1:83" ht="25.5" customHeight="1" x14ac:dyDescent="0.25">
      <c r="A1061" s="45"/>
      <c r="B1061" s="45"/>
      <c r="C1061" s="45"/>
      <c r="D1061" s="47"/>
      <c r="E1061" s="158"/>
      <c r="F1061" s="45"/>
      <c r="G1061" s="130"/>
      <c r="H1061" s="130"/>
      <c r="I1061" s="83"/>
      <c r="J1061" s="45"/>
      <c r="K1061" s="130"/>
      <c r="L1061" s="95"/>
      <c r="M1061" s="95"/>
      <c r="N1061" s="95"/>
      <c r="O1061" s="103"/>
      <c r="P1061" s="104"/>
      <c r="Q1061" s="83"/>
      <c r="R1061" s="83"/>
      <c r="S1061" s="83"/>
      <c r="T1061" s="83"/>
      <c r="U1061" s="83"/>
      <c r="V1061" s="103"/>
      <c r="W1061" s="103"/>
      <c r="X1061" s="103"/>
      <c r="Y1061" s="102"/>
      <c r="Z1061" s="102"/>
      <c r="AA1061" s="90"/>
      <c r="AB1061" s="100"/>
      <c r="AC1061" s="90"/>
      <c r="AD1061" s="100"/>
      <c r="AE1061" s="100"/>
      <c r="AF1061" s="91"/>
      <c r="AG1061" s="91"/>
      <c r="AH1061" s="101"/>
      <c r="AI1061" s="45"/>
      <c r="AJ1061" s="45"/>
      <c r="AK1061" s="45"/>
      <c r="AL1061" s="45"/>
      <c r="AM1061" s="45"/>
      <c r="AN1061" s="83"/>
      <c r="AO1061" s="160"/>
      <c r="AP1061" s="160"/>
      <c r="AQ1061" s="94"/>
      <c r="AR1061" s="45"/>
      <c r="AS1061" s="102"/>
      <c r="AT1061" s="102"/>
      <c r="AU1061" s="95"/>
      <c r="AV1061" s="95"/>
      <c r="AW1061" s="159"/>
      <c r="AX1061" s="159"/>
      <c r="AY1061" s="156"/>
      <c r="AZ1061" s="156"/>
      <c r="BA1061" s="156"/>
      <c r="BB1061" s="156"/>
      <c r="BC1061" s="156"/>
      <c r="BD1061" s="156"/>
      <c r="BE1061" s="156"/>
      <c r="BF1061" s="156"/>
      <c r="BG1061" s="156"/>
      <c r="BH1061" s="156"/>
      <c r="BI1061" s="156"/>
      <c r="BJ1061" s="156"/>
      <c r="BK1061" s="156"/>
      <c r="BL1061" s="156"/>
      <c r="BM1061" s="156"/>
      <c r="BN1061" s="156"/>
      <c r="BO1061" s="156"/>
      <c r="BP1061" s="156"/>
      <c r="BQ1061" s="156"/>
      <c r="BR1061" s="156"/>
      <c r="BS1061" s="156"/>
      <c r="BT1061" s="156"/>
      <c r="BU1061" s="156"/>
      <c r="BV1061" s="156"/>
      <c r="BW1061" s="156"/>
      <c r="BX1061" s="156"/>
      <c r="BY1061" s="156"/>
      <c r="BZ1061" s="156"/>
      <c r="CA1061" s="156"/>
      <c r="CB1061" s="156"/>
      <c r="CC1061" s="156"/>
      <c r="CD1061" s="156"/>
      <c r="CE1061" s="156"/>
    </row>
    <row r="1062" spans="1:83" ht="25.5" customHeight="1" x14ac:dyDescent="0.25">
      <c r="A1062" s="45"/>
      <c r="B1062" s="45"/>
      <c r="C1062" s="45"/>
      <c r="D1062" s="47"/>
      <c r="E1062" s="158"/>
      <c r="F1062" s="45"/>
      <c r="G1062" s="130"/>
      <c r="H1062" s="130"/>
      <c r="I1062" s="83"/>
      <c r="J1062" s="45"/>
      <c r="K1062" s="130"/>
      <c r="L1062" s="95"/>
      <c r="M1062" s="95"/>
      <c r="N1062" s="95"/>
      <c r="O1062" s="103"/>
      <c r="P1062" s="104"/>
      <c r="Q1062" s="83"/>
      <c r="R1062" s="83"/>
      <c r="S1062" s="83"/>
      <c r="T1062" s="83"/>
      <c r="U1062" s="83"/>
      <c r="V1062" s="103"/>
      <c r="W1062" s="103"/>
      <c r="X1062" s="103"/>
      <c r="Y1062" s="102"/>
      <c r="Z1062" s="102"/>
      <c r="AA1062" s="90"/>
      <c r="AB1062" s="100"/>
      <c r="AC1062" s="90"/>
      <c r="AD1062" s="100"/>
      <c r="AE1062" s="100"/>
      <c r="AF1062" s="91"/>
      <c r="AG1062" s="91"/>
      <c r="AH1062" s="101"/>
      <c r="AI1062" s="45"/>
      <c r="AJ1062" s="45"/>
      <c r="AK1062" s="45"/>
      <c r="AL1062" s="45"/>
      <c r="AM1062" s="45"/>
      <c r="AN1062" s="83"/>
      <c r="AO1062" s="160"/>
      <c r="AP1062" s="160"/>
      <c r="AQ1062" s="94"/>
      <c r="AR1062" s="45"/>
      <c r="AS1062" s="102"/>
      <c r="AT1062" s="102"/>
      <c r="AU1062" s="95"/>
      <c r="AV1062" s="95"/>
      <c r="AW1062" s="159"/>
      <c r="AX1062" s="159"/>
      <c r="AY1062" s="156"/>
      <c r="AZ1062" s="156"/>
      <c r="BA1062" s="156"/>
      <c r="BB1062" s="156"/>
      <c r="BC1062" s="156"/>
      <c r="BD1062" s="156"/>
      <c r="BE1062" s="156"/>
      <c r="BF1062" s="156"/>
      <c r="BG1062" s="156"/>
      <c r="BH1062" s="156"/>
      <c r="BI1062" s="156"/>
      <c r="BJ1062" s="156"/>
      <c r="BK1062" s="156"/>
      <c r="BL1062" s="156"/>
      <c r="BM1062" s="156"/>
      <c r="BN1062" s="156"/>
      <c r="BO1062" s="156"/>
      <c r="BP1062" s="156"/>
      <c r="BQ1062" s="156"/>
      <c r="BR1062" s="156"/>
      <c r="BS1062" s="156"/>
      <c r="BT1062" s="156"/>
      <c r="BU1062" s="156"/>
      <c r="BV1062" s="156"/>
      <c r="BW1062" s="156"/>
      <c r="BX1062" s="156"/>
      <c r="BY1062" s="156"/>
      <c r="BZ1062" s="156"/>
      <c r="CA1062" s="156"/>
      <c r="CB1062" s="156"/>
      <c r="CC1062" s="156"/>
      <c r="CD1062" s="156"/>
      <c r="CE1062" s="156"/>
    </row>
    <row r="1063" spans="1:83" ht="25.5" customHeight="1" x14ac:dyDescent="0.25">
      <c r="A1063" s="45"/>
      <c r="B1063" s="45"/>
      <c r="C1063" s="45"/>
      <c r="D1063" s="47"/>
      <c r="E1063" s="158"/>
      <c r="F1063" s="45"/>
      <c r="G1063" s="130"/>
      <c r="H1063" s="130"/>
      <c r="I1063" s="83"/>
      <c r="J1063" s="45"/>
      <c r="K1063" s="130"/>
      <c r="L1063" s="95"/>
      <c r="M1063" s="95"/>
      <c r="N1063" s="95"/>
      <c r="O1063" s="103"/>
      <c r="P1063" s="104"/>
      <c r="Q1063" s="83"/>
      <c r="R1063" s="83"/>
      <c r="S1063" s="83"/>
      <c r="T1063" s="83"/>
      <c r="U1063" s="83"/>
      <c r="V1063" s="103"/>
      <c r="W1063" s="103"/>
      <c r="X1063" s="103"/>
      <c r="Y1063" s="102"/>
      <c r="Z1063" s="102"/>
      <c r="AA1063" s="90"/>
      <c r="AB1063" s="100"/>
      <c r="AC1063" s="90"/>
      <c r="AD1063" s="100"/>
      <c r="AE1063" s="100"/>
      <c r="AF1063" s="91"/>
      <c r="AG1063" s="91"/>
      <c r="AH1063" s="101"/>
      <c r="AI1063" s="45"/>
      <c r="AJ1063" s="45"/>
      <c r="AK1063" s="45"/>
      <c r="AL1063" s="45"/>
      <c r="AM1063" s="45"/>
      <c r="AN1063" s="83"/>
      <c r="AO1063" s="160"/>
      <c r="AP1063" s="160"/>
      <c r="AQ1063" s="94"/>
      <c r="AR1063" s="45"/>
      <c r="AS1063" s="102"/>
      <c r="AT1063" s="102"/>
      <c r="AU1063" s="95"/>
      <c r="AV1063" s="95"/>
      <c r="AW1063" s="159"/>
      <c r="AX1063" s="159"/>
      <c r="AY1063" s="156"/>
      <c r="AZ1063" s="156"/>
      <c r="BA1063" s="156"/>
      <c r="BB1063" s="156"/>
      <c r="BC1063" s="156"/>
      <c r="BD1063" s="156"/>
      <c r="BE1063" s="156"/>
      <c r="BF1063" s="156"/>
      <c r="BG1063" s="156"/>
      <c r="BH1063" s="156"/>
      <c r="BI1063" s="156"/>
      <c r="BJ1063" s="156"/>
      <c r="BK1063" s="156"/>
      <c r="BL1063" s="156"/>
      <c r="BM1063" s="156"/>
      <c r="BN1063" s="156"/>
      <c r="BO1063" s="156"/>
      <c r="BP1063" s="156"/>
      <c r="BQ1063" s="156"/>
      <c r="BR1063" s="156"/>
      <c r="BS1063" s="156"/>
      <c r="BT1063" s="156"/>
      <c r="BU1063" s="156"/>
      <c r="BV1063" s="156"/>
      <c r="BW1063" s="156"/>
      <c r="BX1063" s="156"/>
      <c r="BY1063" s="156"/>
      <c r="BZ1063" s="156"/>
      <c r="CA1063" s="156"/>
      <c r="CB1063" s="156"/>
      <c r="CC1063" s="156"/>
      <c r="CD1063" s="156"/>
      <c r="CE1063" s="156"/>
    </row>
    <row r="1064" spans="1:83" ht="25.5" customHeight="1" x14ac:dyDescent="0.25">
      <c r="A1064" s="45"/>
      <c r="B1064" s="45"/>
      <c r="C1064" s="45"/>
      <c r="D1064" s="47"/>
      <c r="E1064" s="158"/>
      <c r="F1064" s="45"/>
      <c r="G1064" s="130"/>
      <c r="H1064" s="130"/>
      <c r="I1064" s="83"/>
      <c r="J1064" s="45"/>
      <c r="K1064" s="130"/>
      <c r="L1064" s="95"/>
      <c r="M1064" s="95"/>
      <c r="N1064" s="95"/>
      <c r="O1064" s="103"/>
      <c r="P1064" s="104"/>
      <c r="Q1064" s="83"/>
      <c r="R1064" s="83"/>
      <c r="S1064" s="83"/>
      <c r="T1064" s="83"/>
      <c r="U1064" s="83"/>
      <c r="V1064" s="103"/>
      <c r="W1064" s="103"/>
      <c r="X1064" s="103"/>
      <c r="Y1064" s="102"/>
      <c r="Z1064" s="102"/>
      <c r="AA1064" s="90"/>
      <c r="AB1064" s="100"/>
      <c r="AC1064" s="90"/>
      <c r="AD1064" s="100"/>
      <c r="AE1064" s="100"/>
      <c r="AF1064" s="91"/>
      <c r="AG1064" s="91"/>
      <c r="AH1064" s="101"/>
      <c r="AI1064" s="45"/>
      <c r="AJ1064" s="45"/>
      <c r="AK1064" s="45"/>
      <c r="AL1064" s="45"/>
      <c r="AM1064" s="45"/>
      <c r="AN1064" s="83"/>
      <c r="AO1064" s="160"/>
      <c r="AP1064" s="160"/>
      <c r="AQ1064" s="94"/>
      <c r="AR1064" s="45"/>
      <c r="AS1064" s="102"/>
      <c r="AT1064" s="102"/>
      <c r="AU1064" s="95"/>
      <c r="AV1064" s="95"/>
      <c r="AW1064" s="159"/>
      <c r="AX1064" s="159"/>
      <c r="AY1064" s="156"/>
      <c r="AZ1064" s="156"/>
      <c r="BA1064" s="156"/>
      <c r="BB1064" s="156"/>
      <c r="BC1064" s="156"/>
      <c r="BD1064" s="156"/>
      <c r="BE1064" s="156"/>
      <c r="BF1064" s="156"/>
      <c r="BG1064" s="156"/>
      <c r="BH1064" s="156"/>
      <c r="BI1064" s="156"/>
      <c r="BJ1064" s="156"/>
      <c r="BK1064" s="156"/>
      <c r="BL1064" s="156"/>
      <c r="BM1064" s="156"/>
      <c r="BN1064" s="156"/>
      <c r="BO1064" s="156"/>
      <c r="BP1064" s="156"/>
      <c r="BQ1064" s="156"/>
      <c r="BR1064" s="156"/>
      <c r="BS1064" s="156"/>
      <c r="BT1064" s="156"/>
      <c r="BU1064" s="156"/>
      <c r="BV1064" s="156"/>
      <c r="BW1064" s="156"/>
      <c r="BX1064" s="156"/>
      <c r="BY1064" s="156"/>
      <c r="BZ1064" s="156"/>
      <c r="CA1064" s="156"/>
      <c r="CB1064" s="156"/>
      <c r="CC1064" s="156"/>
      <c r="CD1064" s="156"/>
      <c r="CE1064" s="156"/>
    </row>
    <row r="1065" spans="1:83" ht="25.5" customHeight="1" x14ac:dyDescent="0.25">
      <c r="A1065" s="45"/>
      <c r="B1065" s="45"/>
      <c r="C1065" s="45"/>
      <c r="D1065" s="47"/>
      <c r="E1065" s="158"/>
      <c r="F1065" s="45"/>
      <c r="G1065" s="130"/>
      <c r="H1065" s="130"/>
      <c r="I1065" s="83"/>
      <c r="J1065" s="45"/>
      <c r="K1065" s="130"/>
      <c r="L1065" s="95"/>
      <c r="M1065" s="95"/>
      <c r="N1065" s="95"/>
      <c r="O1065" s="103"/>
      <c r="P1065" s="104"/>
      <c r="Q1065" s="83"/>
      <c r="R1065" s="83"/>
      <c r="S1065" s="83"/>
      <c r="T1065" s="83"/>
      <c r="U1065" s="83"/>
      <c r="V1065" s="103"/>
      <c r="W1065" s="103"/>
      <c r="X1065" s="103"/>
      <c r="Y1065" s="102"/>
      <c r="Z1065" s="102"/>
      <c r="AA1065" s="90"/>
      <c r="AB1065" s="100"/>
      <c r="AC1065" s="90"/>
      <c r="AD1065" s="100"/>
      <c r="AE1065" s="100"/>
      <c r="AF1065" s="91"/>
      <c r="AG1065" s="91"/>
      <c r="AH1065" s="101"/>
      <c r="AI1065" s="45"/>
      <c r="AJ1065" s="45"/>
      <c r="AK1065" s="45"/>
      <c r="AL1065" s="45"/>
      <c r="AM1065" s="45"/>
      <c r="AN1065" s="83"/>
      <c r="AO1065" s="160"/>
      <c r="AP1065" s="160"/>
      <c r="AQ1065" s="94"/>
      <c r="AR1065" s="45"/>
      <c r="AS1065" s="102"/>
      <c r="AT1065" s="102"/>
      <c r="AU1065" s="95"/>
      <c r="AV1065" s="95"/>
      <c r="AW1065" s="159"/>
      <c r="AX1065" s="159"/>
      <c r="AY1065" s="156"/>
      <c r="AZ1065" s="156"/>
      <c r="BA1065" s="156"/>
      <c r="BB1065" s="156"/>
      <c r="BC1065" s="156"/>
      <c r="BD1065" s="156"/>
      <c r="BE1065" s="156"/>
      <c r="BF1065" s="156"/>
      <c r="BG1065" s="156"/>
      <c r="BH1065" s="156"/>
      <c r="BI1065" s="156"/>
      <c r="BJ1065" s="156"/>
      <c r="BK1065" s="156"/>
      <c r="BL1065" s="156"/>
      <c r="BM1065" s="156"/>
      <c r="BN1065" s="156"/>
      <c r="BO1065" s="156"/>
      <c r="BP1065" s="156"/>
      <c r="BQ1065" s="156"/>
      <c r="BR1065" s="156"/>
      <c r="BS1065" s="156"/>
      <c r="BT1065" s="156"/>
      <c r="BU1065" s="156"/>
      <c r="BV1065" s="156"/>
      <c r="BW1065" s="156"/>
      <c r="BX1065" s="156"/>
      <c r="BY1065" s="156"/>
      <c r="BZ1065" s="156"/>
      <c r="CA1065" s="156"/>
      <c r="CB1065" s="156"/>
      <c r="CC1065" s="156"/>
      <c r="CD1065" s="156"/>
      <c r="CE1065" s="156"/>
    </row>
    <row r="1066" spans="1:83" ht="25.5" customHeight="1" x14ac:dyDescent="0.25">
      <c r="A1066" s="45"/>
      <c r="B1066" s="45"/>
      <c r="C1066" s="45"/>
      <c r="D1066" s="47"/>
      <c r="E1066" s="158"/>
      <c r="F1066" s="45"/>
      <c r="G1066" s="130"/>
      <c r="H1066" s="130"/>
      <c r="I1066" s="83"/>
      <c r="J1066" s="45"/>
      <c r="K1066" s="130"/>
      <c r="L1066" s="95"/>
      <c r="M1066" s="95"/>
      <c r="N1066" s="95"/>
      <c r="O1066" s="103"/>
      <c r="P1066" s="104"/>
      <c r="Q1066" s="83"/>
      <c r="R1066" s="83"/>
      <c r="S1066" s="83"/>
      <c r="T1066" s="83"/>
      <c r="U1066" s="83"/>
      <c r="V1066" s="103"/>
      <c r="W1066" s="103"/>
      <c r="X1066" s="103"/>
      <c r="Y1066" s="102"/>
      <c r="Z1066" s="102"/>
      <c r="AA1066" s="90"/>
      <c r="AB1066" s="100"/>
      <c r="AC1066" s="90"/>
      <c r="AD1066" s="100"/>
      <c r="AE1066" s="100"/>
      <c r="AF1066" s="91"/>
      <c r="AG1066" s="91"/>
      <c r="AH1066" s="101"/>
      <c r="AI1066" s="45"/>
      <c r="AJ1066" s="45"/>
      <c r="AK1066" s="45"/>
      <c r="AL1066" s="45"/>
      <c r="AM1066" s="45"/>
      <c r="AN1066" s="83"/>
      <c r="AO1066" s="160"/>
      <c r="AP1066" s="160"/>
      <c r="AQ1066" s="94"/>
      <c r="AR1066" s="45"/>
      <c r="AS1066" s="102"/>
      <c r="AT1066" s="102"/>
      <c r="AU1066" s="95"/>
      <c r="AV1066" s="95"/>
      <c r="AW1066" s="159"/>
      <c r="AX1066" s="159"/>
      <c r="AY1066" s="156"/>
      <c r="AZ1066" s="156"/>
      <c r="BA1066" s="156"/>
      <c r="BB1066" s="156"/>
      <c r="BC1066" s="156"/>
      <c r="BD1066" s="156"/>
      <c r="BE1066" s="156"/>
      <c r="BF1066" s="156"/>
      <c r="BG1066" s="156"/>
      <c r="BH1066" s="156"/>
      <c r="BI1066" s="156"/>
      <c r="BJ1066" s="156"/>
      <c r="BK1066" s="156"/>
      <c r="BL1066" s="156"/>
      <c r="BM1066" s="156"/>
      <c r="BN1066" s="156"/>
      <c r="BO1066" s="156"/>
      <c r="BP1066" s="156"/>
      <c r="BQ1066" s="156"/>
      <c r="BR1066" s="156"/>
      <c r="BS1066" s="156"/>
      <c r="BT1066" s="156"/>
      <c r="BU1066" s="156"/>
      <c r="BV1066" s="156"/>
      <c r="BW1066" s="156"/>
      <c r="BX1066" s="156"/>
      <c r="BY1066" s="156"/>
      <c r="BZ1066" s="156"/>
      <c r="CA1066" s="156"/>
      <c r="CB1066" s="156"/>
      <c r="CC1066" s="156"/>
      <c r="CD1066" s="156"/>
      <c r="CE1066" s="156"/>
    </row>
    <row r="1067" spans="1:83" ht="25.5" customHeight="1" x14ac:dyDescent="0.25">
      <c r="A1067" s="45"/>
      <c r="B1067" s="45"/>
      <c r="C1067" s="45"/>
      <c r="D1067" s="47"/>
      <c r="E1067" s="158"/>
      <c r="F1067" s="45"/>
      <c r="G1067" s="130"/>
      <c r="H1067" s="130"/>
      <c r="I1067" s="83"/>
      <c r="J1067" s="45"/>
      <c r="K1067" s="130"/>
      <c r="L1067" s="95"/>
      <c r="M1067" s="95"/>
      <c r="N1067" s="95"/>
      <c r="O1067" s="103"/>
      <c r="P1067" s="104"/>
      <c r="Q1067" s="83"/>
      <c r="R1067" s="83"/>
      <c r="S1067" s="83"/>
      <c r="T1067" s="83"/>
      <c r="U1067" s="83"/>
      <c r="V1067" s="103"/>
      <c r="W1067" s="103"/>
      <c r="X1067" s="103"/>
      <c r="Y1067" s="102"/>
      <c r="Z1067" s="102"/>
      <c r="AA1067" s="90"/>
      <c r="AB1067" s="100"/>
      <c r="AC1067" s="90"/>
      <c r="AD1067" s="100"/>
      <c r="AE1067" s="100"/>
      <c r="AF1067" s="91"/>
      <c r="AG1067" s="91"/>
      <c r="AH1067" s="101"/>
      <c r="AI1067" s="45"/>
      <c r="AJ1067" s="45"/>
      <c r="AK1067" s="45"/>
      <c r="AL1067" s="45"/>
      <c r="AM1067" s="45"/>
      <c r="AN1067" s="83"/>
      <c r="AO1067" s="160"/>
      <c r="AP1067" s="160"/>
      <c r="AQ1067" s="94"/>
      <c r="AR1067" s="45"/>
      <c r="AS1067" s="102"/>
      <c r="AT1067" s="102"/>
      <c r="AU1067" s="95"/>
      <c r="AV1067" s="95"/>
      <c r="AW1067" s="159"/>
      <c r="AX1067" s="159"/>
      <c r="AY1067" s="156"/>
      <c r="AZ1067" s="156"/>
      <c r="BA1067" s="156"/>
      <c r="BB1067" s="156"/>
      <c r="BC1067" s="156"/>
      <c r="BD1067" s="156"/>
      <c r="BE1067" s="156"/>
      <c r="BF1067" s="156"/>
      <c r="BG1067" s="156"/>
      <c r="BH1067" s="156"/>
      <c r="BI1067" s="156"/>
      <c r="BJ1067" s="156"/>
      <c r="BK1067" s="156"/>
      <c r="BL1067" s="156"/>
      <c r="BM1067" s="156"/>
      <c r="BN1067" s="156"/>
      <c r="BO1067" s="156"/>
      <c r="BP1067" s="156"/>
      <c r="BQ1067" s="156"/>
      <c r="BR1067" s="156"/>
      <c r="BS1067" s="156"/>
      <c r="BT1067" s="156"/>
      <c r="BU1067" s="156"/>
      <c r="BV1067" s="156"/>
      <c r="BW1067" s="156"/>
      <c r="BX1067" s="156"/>
      <c r="BY1067" s="156"/>
      <c r="BZ1067" s="156"/>
      <c r="CA1067" s="156"/>
      <c r="CB1067" s="156"/>
      <c r="CC1067" s="156"/>
      <c r="CD1067" s="156"/>
      <c r="CE1067" s="156"/>
    </row>
    <row r="1068" spans="1:83" ht="25.5" customHeight="1" x14ac:dyDescent="0.25">
      <c r="A1068" s="45"/>
      <c r="B1068" s="45"/>
      <c r="C1068" s="45"/>
      <c r="D1068" s="47"/>
      <c r="E1068" s="158"/>
      <c r="F1068" s="45"/>
      <c r="G1068" s="130"/>
      <c r="H1068" s="130"/>
      <c r="I1068" s="83"/>
      <c r="J1068" s="45"/>
      <c r="K1068" s="130"/>
      <c r="L1068" s="95"/>
      <c r="M1068" s="95"/>
      <c r="N1068" s="95"/>
      <c r="O1068" s="103"/>
      <c r="P1068" s="104"/>
      <c r="Q1068" s="83"/>
      <c r="R1068" s="83"/>
      <c r="S1068" s="83"/>
      <c r="T1068" s="83"/>
      <c r="U1068" s="83"/>
      <c r="V1068" s="103"/>
      <c r="W1068" s="103"/>
      <c r="X1068" s="103"/>
      <c r="Y1068" s="102"/>
      <c r="Z1068" s="102"/>
      <c r="AA1068" s="90"/>
      <c r="AB1068" s="100"/>
      <c r="AC1068" s="90"/>
      <c r="AD1068" s="100"/>
      <c r="AE1068" s="100"/>
      <c r="AF1068" s="91"/>
      <c r="AG1068" s="91"/>
      <c r="AH1068" s="101"/>
      <c r="AI1068" s="45"/>
      <c r="AJ1068" s="45"/>
      <c r="AK1068" s="45"/>
      <c r="AL1068" s="45"/>
      <c r="AM1068" s="45"/>
      <c r="AN1068" s="83"/>
      <c r="AO1068" s="160"/>
      <c r="AP1068" s="160"/>
      <c r="AQ1068" s="94"/>
      <c r="AR1068" s="45"/>
      <c r="AS1068" s="102"/>
      <c r="AT1068" s="102"/>
      <c r="AU1068" s="95"/>
      <c r="AV1068" s="95"/>
      <c r="AW1068" s="159"/>
      <c r="AX1068" s="159"/>
      <c r="AY1068" s="156"/>
      <c r="AZ1068" s="156"/>
      <c r="BA1068" s="156"/>
      <c r="BB1068" s="156"/>
      <c r="BC1068" s="156"/>
      <c r="BD1068" s="156"/>
      <c r="BE1068" s="156"/>
      <c r="BF1068" s="156"/>
      <c r="BG1068" s="156"/>
      <c r="BH1068" s="156"/>
      <c r="BI1068" s="156"/>
      <c r="BJ1068" s="156"/>
      <c r="BK1068" s="156"/>
      <c r="BL1068" s="156"/>
      <c r="BM1068" s="156"/>
      <c r="BN1068" s="156"/>
      <c r="BO1068" s="156"/>
      <c r="BP1068" s="156"/>
      <c r="BQ1068" s="156"/>
      <c r="BR1068" s="156"/>
      <c r="BS1068" s="156"/>
      <c r="BT1068" s="156"/>
      <c r="BU1068" s="156"/>
      <c r="BV1068" s="156"/>
      <c r="BW1068" s="156"/>
      <c r="BX1068" s="156"/>
      <c r="BY1068" s="156"/>
      <c r="BZ1068" s="156"/>
      <c r="CA1068" s="156"/>
      <c r="CB1068" s="156"/>
      <c r="CC1068" s="156"/>
      <c r="CD1068" s="156"/>
      <c r="CE1068" s="156"/>
    </row>
    <row r="1069" spans="1:83" ht="25.5" customHeight="1" x14ac:dyDescent="0.25">
      <c r="A1069" s="45"/>
      <c r="B1069" s="45"/>
      <c r="C1069" s="45"/>
      <c r="D1069" s="47"/>
      <c r="E1069" s="158"/>
      <c r="F1069" s="45"/>
      <c r="G1069" s="130"/>
      <c r="H1069" s="130"/>
      <c r="I1069" s="83"/>
      <c r="J1069" s="45"/>
      <c r="K1069" s="130"/>
      <c r="L1069" s="95"/>
      <c r="M1069" s="95"/>
      <c r="N1069" s="95"/>
      <c r="O1069" s="103"/>
      <c r="P1069" s="104"/>
      <c r="Q1069" s="83"/>
      <c r="R1069" s="83"/>
      <c r="S1069" s="83"/>
      <c r="T1069" s="83"/>
      <c r="U1069" s="83"/>
      <c r="V1069" s="103"/>
      <c r="W1069" s="103"/>
      <c r="X1069" s="103"/>
      <c r="Y1069" s="102"/>
      <c r="Z1069" s="102"/>
      <c r="AA1069" s="90"/>
      <c r="AB1069" s="100"/>
      <c r="AC1069" s="90"/>
      <c r="AD1069" s="100"/>
      <c r="AE1069" s="100"/>
      <c r="AF1069" s="91"/>
      <c r="AG1069" s="91"/>
      <c r="AH1069" s="101"/>
      <c r="AI1069" s="45"/>
      <c r="AJ1069" s="45"/>
      <c r="AK1069" s="45"/>
      <c r="AL1069" s="45"/>
      <c r="AM1069" s="45"/>
      <c r="AN1069" s="83"/>
      <c r="AO1069" s="160"/>
      <c r="AP1069" s="160"/>
      <c r="AQ1069" s="94"/>
      <c r="AR1069" s="45"/>
      <c r="AS1069" s="102"/>
      <c r="AT1069" s="102"/>
      <c r="AU1069" s="95"/>
      <c r="AV1069" s="95"/>
      <c r="AW1069" s="159"/>
      <c r="AX1069" s="159"/>
      <c r="AY1069" s="156"/>
      <c r="AZ1069" s="156"/>
      <c r="BA1069" s="156"/>
      <c r="BB1069" s="156"/>
      <c r="BC1069" s="156"/>
      <c r="BD1069" s="156"/>
      <c r="BE1069" s="156"/>
      <c r="BF1069" s="156"/>
      <c r="BG1069" s="156"/>
      <c r="BH1069" s="156"/>
      <c r="BI1069" s="156"/>
      <c r="BJ1069" s="156"/>
      <c r="BK1069" s="156"/>
      <c r="BL1069" s="156"/>
      <c r="BM1069" s="156"/>
      <c r="BN1069" s="156"/>
      <c r="BO1069" s="156"/>
      <c r="BP1069" s="156"/>
      <c r="BQ1069" s="156"/>
      <c r="BR1069" s="156"/>
      <c r="BS1069" s="156"/>
      <c r="BT1069" s="156"/>
      <c r="BU1069" s="156"/>
      <c r="BV1069" s="156"/>
      <c r="BW1069" s="156"/>
      <c r="BX1069" s="156"/>
      <c r="BY1069" s="156"/>
      <c r="BZ1069" s="156"/>
      <c r="CA1069" s="156"/>
      <c r="CB1069" s="156"/>
      <c r="CC1069" s="156"/>
      <c r="CD1069" s="156"/>
      <c r="CE1069" s="156"/>
    </row>
    <row r="1070" spans="1:83" ht="25.5" customHeight="1" x14ac:dyDescent="0.25">
      <c r="A1070" s="45"/>
      <c r="B1070" s="45"/>
      <c r="C1070" s="45"/>
      <c r="D1070" s="47"/>
      <c r="E1070" s="158"/>
      <c r="F1070" s="45"/>
      <c r="G1070" s="130"/>
      <c r="H1070" s="130"/>
      <c r="I1070" s="83"/>
      <c r="J1070" s="45"/>
      <c r="K1070" s="130"/>
      <c r="L1070" s="95"/>
      <c r="M1070" s="95"/>
      <c r="N1070" s="95"/>
      <c r="O1070" s="103"/>
      <c r="P1070" s="104"/>
      <c r="Q1070" s="83"/>
      <c r="R1070" s="83"/>
      <c r="S1070" s="83"/>
      <c r="T1070" s="83"/>
      <c r="U1070" s="83"/>
      <c r="V1070" s="103"/>
      <c r="W1070" s="103"/>
      <c r="X1070" s="103"/>
      <c r="Y1070" s="102"/>
      <c r="Z1070" s="102"/>
      <c r="AA1070" s="90"/>
      <c r="AB1070" s="100"/>
      <c r="AC1070" s="90"/>
      <c r="AD1070" s="100"/>
      <c r="AE1070" s="100"/>
      <c r="AF1070" s="91"/>
      <c r="AG1070" s="91"/>
      <c r="AH1070" s="101"/>
      <c r="AI1070" s="45"/>
      <c r="AJ1070" s="45"/>
      <c r="AK1070" s="45"/>
      <c r="AL1070" s="45"/>
      <c r="AM1070" s="45"/>
      <c r="AN1070" s="83"/>
      <c r="AO1070" s="160"/>
      <c r="AP1070" s="160"/>
      <c r="AQ1070" s="94"/>
      <c r="AR1070" s="45"/>
      <c r="AS1070" s="102"/>
      <c r="AT1070" s="102"/>
      <c r="AU1070" s="95"/>
      <c r="AV1070" s="95"/>
      <c r="AW1070" s="159"/>
      <c r="AX1070" s="159"/>
      <c r="AY1070" s="156"/>
      <c r="AZ1070" s="156"/>
      <c r="BA1070" s="156"/>
      <c r="BB1070" s="156"/>
      <c r="BC1070" s="156"/>
      <c r="BD1070" s="156"/>
      <c r="BE1070" s="156"/>
      <c r="BF1070" s="156"/>
      <c r="BG1070" s="156"/>
      <c r="BH1070" s="156"/>
      <c r="BI1070" s="156"/>
      <c r="BJ1070" s="156"/>
      <c r="BK1070" s="156"/>
      <c r="BL1070" s="156"/>
      <c r="BM1070" s="156"/>
      <c r="BN1070" s="156"/>
      <c r="BO1070" s="156"/>
      <c r="BP1070" s="156"/>
      <c r="BQ1070" s="156"/>
      <c r="BR1070" s="156"/>
      <c r="BS1070" s="156"/>
      <c r="BT1070" s="156"/>
      <c r="BU1070" s="156"/>
      <c r="BV1070" s="156"/>
      <c r="BW1070" s="156"/>
      <c r="BX1070" s="156"/>
      <c r="BY1070" s="156"/>
      <c r="BZ1070" s="156"/>
      <c r="CA1070" s="156"/>
      <c r="CB1070" s="156"/>
      <c r="CC1070" s="156"/>
      <c r="CD1070" s="156"/>
      <c r="CE1070" s="156"/>
    </row>
    <row r="1071" spans="1:83" ht="25.5" customHeight="1" x14ac:dyDescent="0.25">
      <c r="A1071" s="45"/>
      <c r="B1071" s="45"/>
      <c r="C1071" s="45"/>
      <c r="D1071" s="47"/>
      <c r="E1071" s="158"/>
      <c r="F1071" s="45"/>
      <c r="G1071" s="130"/>
      <c r="H1071" s="130"/>
      <c r="I1071" s="83"/>
      <c r="J1071" s="45"/>
      <c r="K1071" s="130"/>
      <c r="L1071" s="95"/>
      <c r="M1071" s="95"/>
      <c r="N1071" s="95"/>
      <c r="O1071" s="103"/>
      <c r="P1071" s="104"/>
      <c r="Q1071" s="83"/>
      <c r="R1071" s="83"/>
      <c r="S1071" s="83"/>
      <c r="T1071" s="83"/>
      <c r="U1071" s="83"/>
      <c r="V1071" s="103"/>
      <c r="W1071" s="103"/>
      <c r="X1071" s="103"/>
      <c r="Y1071" s="102"/>
      <c r="Z1071" s="102"/>
      <c r="AA1071" s="90"/>
      <c r="AB1071" s="100"/>
      <c r="AC1071" s="90"/>
      <c r="AD1071" s="100"/>
      <c r="AE1071" s="100"/>
      <c r="AF1071" s="91"/>
      <c r="AG1071" s="91"/>
      <c r="AH1071" s="101"/>
      <c r="AI1071" s="45"/>
      <c r="AJ1071" s="45"/>
      <c r="AK1071" s="45"/>
      <c r="AL1071" s="45"/>
      <c r="AM1071" s="45"/>
      <c r="AN1071" s="83"/>
      <c r="AO1071" s="160"/>
      <c r="AP1071" s="160"/>
      <c r="AQ1071" s="94"/>
      <c r="AR1071" s="45"/>
      <c r="AS1071" s="102"/>
      <c r="AT1071" s="102"/>
      <c r="AU1071" s="95"/>
      <c r="AV1071" s="95"/>
      <c r="AW1071" s="159"/>
      <c r="AX1071" s="159"/>
      <c r="AY1071" s="156"/>
      <c r="AZ1071" s="156"/>
      <c r="BA1071" s="156"/>
      <c r="BB1071" s="156"/>
      <c r="BC1071" s="156"/>
      <c r="BD1071" s="156"/>
      <c r="BE1071" s="156"/>
      <c r="BF1071" s="156"/>
      <c r="BG1071" s="156"/>
      <c r="BH1071" s="156"/>
      <c r="BI1071" s="156"/>
      <c r="BJ1071" s="156"/>
      <c r="BK1071" s="156"/>
      <c r="BL1071" s="156"/>
      <c r="BM1071" s="156"/>
      <c r="BN1071" s="156"/>
      <c r="BO1071" s="156"/>
      <c r="BP1071" s="156"/>
      <c r="BQ1071" s="156"/>
      <c r="BR1071" s="156"/>
      <c r="BS1071" s="156"/>
      <c r="BT1071" s="156"/>
      <c r="BU1071" s="156"/>
      <c r="BV1071" s="156"/>
      <c r="BW1071" s="156"/>
      <c r="BX1071" s="156"/>
      <c r="BY1071" s="156"/>
      <c r="BZ1071" s="156"/>
      <c r="CA1071" s="156"/>
      <c r="CB1071" s="156"/>
      <c r="CC1071" s="156"/>
      <c r="CD1071" s="156"/>
      <c r="CE1071" s="156"/>
    </row>
    <row r="1072" spans="1:83" ht="25.5" customHeight="1" x14ac:dyDescent="0.25">
      <c r="A1072" s="45"/>
      <c r="B1072" s="45"/>
      <c r="C1072" s="45"/>
      <c r="D1072" s="47"/>
      <c r="E1072" s="158"/>
      <c r="F1072" s="45"/>
      <c r="G1072" s="130"/>
      <c r="H1072" s="130"/>
      <c r="I1072" s="83"/>
      <c r="J1072" s="45"/>
      <c r="K1072" s="130"/>
      <c r="L1072" s="95"/>
      <c r="M1072" s="95"/>
      <c r="N1072" s="95"/>
      <c r="O1072" s="103"/>
      <c r="P1072" s="104"/>
      <c r="Q1072" s="83"/>
      <c r="R1072" s="83"/>
      <c r="S1072" s="83"/>
      <c r="T1072" s="83"/>
      <c r="U1072" s="83"/>
      <c r="V1072" s="103"/>
      <c r="W1072" s="103"/>
      <c r="X1072" s="103"/>
      <c r="Y1072" s="102"/>
      <c r="Z1072" s="102"/>
      <c r="AA1072" s="90"/>
      <c r="AB1072" s="100"/>
      <c r="AC1072" s="90"/>
      <c r="AD1072" s="100"/>
      <c r="AE1072" s="100"/>
      <c r="AF1072" s="91"/>
      <c r="AG1072" s="91"/>
      <c r="AH1072" s="101"/>
      <c r="AI1072" s="45"/>
      <c r="AJ1072" s="45"/>
      <c r="AK1072" s="45"/>
      <c r="AL1072" s="45"/>
      <c r="AM1072" s="45"/>
      <c r="AN1072" s="83"/>
      <c r="AO1072" s="160"/>
      <c r="AP1072" s="160"/>
      <c r="AQ1072" s="94"/>
      <c r="AR1072" s="45"/>
      <c r="AS1072" s="102"/>
      <c r="AT1072" s="102"/>
      <c r="AU1072" s="95"/>
      <c r="AV1072" s="95"/>
      <c r="AW1072" s="159"/>
      <c r="AX1072" s="159"/>
      <c r="AY1072" s="156"/>
      <c r="AZ1072" s="156"/>
      <c r="BA1072" s="156"/>
      <c r="BB1072" s="156"/>
      <c r="BC1072" s="156"/>
      <c r="BD1072" s="156"/>
      <c r="BE1072" s="156"/>
      <c r="BF1072" s="156"/>
      <c r="BG1072" s="156"/>
      <c r="BH1072" s="156"/>
      <c r="BI1072" s="156"/>
      <c r="BJ1072" s="156"/>
      <c r="BK1072" s="156"/>
      <c r="BL1072" s="156"/>
      <c r="BM1072" s="156"/>
      <c r="BN1072" s="156"/>
      <c r="BO1072" s="156"/>
      <c r="BP1072" s="156"/>
      <c r="BQ1072" s="156"/>
      <c r="BR1072" s="156"/>
      <c r="BS1072" s="156"/>
      <c r="BT1072" s="156"/>
      <c r="BU1072" s="156"/>
      <c r="BV1072" s="156"/>
      <c r="BW1072" s="156"/>
      <c r="BX1072" s="156"/>
      <c r="BY1072" s="156"/>
      <c r="BZ1072" s="156"/>
      <c r="CA1072" s="156"/>
      <c r="CB1072" s="156"/>
      <c r="CC1072" s="156"/>
      <c r="CD1072" s="156"/>
      <c r="CE1072" s="156"/>
    </row>
    <row r="1073" spans="1:83" ht="25.5" customHeight="1" x14ac:dyDescent="0.25">
      <c r="A1073" s="45"/>
      <c r="B1073" s="45"/>
      <c r="C1073" s="45"/>
      <c r="D1073" s="47"/>
      <c r="E1073" s="158"/>
      <c r="F1073" s="45"/>
      <c r="G1073" s="130"/>
      <c r="H1073" s="130"/>
      <c r="I1073" s="83"/>
      <c r="J1073" s="45"/>
      <c r="K1073" s="130"/>
      <c r="L1073" s="95"/>
      <c r="M1073" s="95"/>
      <c r="N1073" s="95"/>
      <c r="O1073" s="103"/>
      <c r="P1073" s="104"/>
      <c r="Q1073" s="83"/>
      <c r="R1073" s="83"/>
      <c r="S1073" s="83"/>
      <c r="T1073" s="83"/>
      <c r="U1073" s="83"/>
      <c r="V1073" s="103"/>
      <c r="W1073" s="103"/>
      <c r="X1073" s="103"/>
      <c r="Y1073" s="102"/>
      <c r="Z1073" s="102"/>
      <c r="AA1073" s="90"/>
      <c r="AB1073" s="100"/>
      <c r="AC1073" s="90"/>
      <c r="AD1073" s="100"/>
      <c r="AE1073" s="100"/>
      <c r="AF1073" s="91"/>
      <c r="AG1073" s="91"/>
      <c r="AH1073" s="101"/>
      <c r="AI1073" s="45"/>
      <c r="AJ1073" s="45"/>
      <c r="AK1073" s="45"/>
      <c r="AL1073" s="45"/>
      <c r="AM1073" s="45"/>
      <c r="AN1073" s="83"/>
      <c r="AO1073" s="160"/>
      <c r="AP1073" s="160"/>
      <c r="AQ1073" s="94"/>
      <c r="AR1073" s="45"/>
      <c r="AS1073" s="102"/>
      <c r="AT1073" s="102"/>
      <c r="AU1073" s="95"/>
      <c r="AV1073" s="95"/>
      <c r="AW1073" s="159"/>
      <c r="AX1073" s="159"/>
      <c r="AY1073" s="156"/>
      <c r="AZ1073" s="156"/>
      <c r="BA1073" s="156"/>
      <c r="BB1073" s="156"/>
      <c r="BC1073" s="156"/>
      <c r="BD1073" s="156"/>
      <c r="BE1073" s="156"/>
      <c r="BF1073" s="156"/>
      <c r="BG1073" s="156"/>
      <c r="BH1073" s="156"/>
      <c r="BI1073" s="156"/>
      <c r="BJ1073" s="156"/>
      <c r="BK1073" s="156"/>
      <c r="BL1073" s="156"/>
      <c r="BM1073" s="156"/>
      <c r="BN1073" s="156"/>
      <c r="BO1073" s="156"/>
      <c r="BP1073" s="156"/>
      <c r="BQ1073" s="156"/>
      <c r="BR1073" s="156"/>
      <c r="BS1073" s="156"/>
      <c r="BT1073" s="156"/>
      <c r="BU1073" s="156"/>
      <c r="BV1073" s="156"/>
      <c r="BW1073" s="156"/>
      <c r="BX1073" s="156"/>
      <c r="BY1073" s="156"/>
      <c r="BZ1073" s="156"/>
      <c r="CA1073" s="156"/>
      <c r="CB1073" s="156"/>
      <c r="CC1073" s="156"/>
      <c r="CD1073" s="156"/>
      <c r="CE1073" s="156"/>
    </row>
    <row r="1074" spans="1:83" ht="25.5" customHeight="1" x14ac:dyDescent="0.25">
      <c r="A1074" s="45"/>
      <c r="B1074" s="45"/>
      <c r="C1074" s="45"/>
      <c r="D1074" s="47"/>
      <c r="E1074" s="158"/>
      <c r="F1074" s="45"/>
      <c r="G1074" s="130"/>
      <c r="H1074" s="130"/>
      <c r="I1074" s="83"/>
      <c r="J1074" s="45"/>
      <c r="K1074" s="130"/>
      <c r="L1074" s="95"/>
      <c r="M1074" s="95"/>
      <c r="N1074" s="95"/>
      <c r="O1074" s="103"/>
      <c r="P1074" s="104"/>
      <c r="Q1074" s="83"/>
      <c r="R1074" s="83"/>
      <c r="S1074" s="83"/>
      <c r="T1074" s="83"/>
      <c r="U1074" s="83"/>
      <c r="V1074" s="103"/>
      <c r="W1074" s="103"/>
      <c r="X1074" s="103"/>
      <c r="Y1074" s="102"/>
      <c r="Z1074" s="102"/>
      <c r="AA1074" s="90"/>
      <c r="AB1074" s="100"/>
      <c r="AC1074" s="90"/>
      <c r="AD1074" s="100"/>
      <c r="AE1074" s="100"/>
      <c r="AF1074" s="91"/>
      <c r="AG1074" s="91"/>
      <c r="AH1074" s="101"/>
      <c r="AI1074" s="45"/>
      <c r="AJ1074" s="45"/>
      <c r="AK1074" s="45"/>
      <c r="AL1074" s="45"/>
      <c r="AM1074" s="45"/>
      <c r="AN1074" s="83"/>
      <c r="AO1074" s="160"/>
      <c r="AP1074" s="160"/>
      <c r="AQ1074" s="94"/>
      <c r="AR1074" s="45"/>
      <c r="AS1074" s="102"/>
      <c r="AT1074" s="102"/>
      <c r="AU1074" s="95"/>
      <c r="AV1074" s="95"/>
      <c r="AW1074" s="159"/>
      <c r="AX1074" s="159"/>
      <c r="AY1074" s="156"/>
      <c r="AZ1074" s="156"/>
      <c r="BA1074" s="156"/>
      <c r="BB1074" s="156"/>
      <c r="BC1074" s="156"/>
      <c r="BD1074" s="156"/>
      <c r="BE1074" s="156"/>
      <c r="BF1074" s="156"/>
      <c r="BG1074" s="156"/>
      <c r="BH1074" s="156"/>
      <c r="BI1074" s="156"/>
      <c r="BJ1074" s="156"/>
      <c r="BK1074" s="156"/>
      <c r="BL1074" s="156"/>
      <c r="BM1074" s="156"/>
      <c r="BN1074" s="156"/>
      <c r="BO1074" s="156"/>
      <c r="BP1074" s="156"/>
      <c r="BQ1074" s="156"/>
      <c r="BR1074" s="156"/>
      <c r="BS1074" s="156"/>
      <c r="BT1074" s="156"/>
      <c r="BU1074" s="156"/>
      <c r="BV1074" s="156"/>
      <c r="BW1074" s="156"/>
      <c r="BX1074" s="156"/>
      <c r="BY1074" s="156"/>
      <c r="BZ1074" s="156"/>
      <c r="CA1074" s="156"/>
      <c r="CB1074" s="156"/>
      <c r="CC1074" s="156"/>
      <c r="CD1074" s="156"/>
      <c r="CE1074" s="156"/>
    </row>
    <row r="1075" spans="1:83" ht="25.5" customHeight="1" x14ac:dyDescent="0.25">
      <c r="A1075" s="45"/>
      <c r="B1075" s="45"/>
      <c r="C1075" s="45"/>
      <c r="D1075" s="47"/>
      <c r="E1075" s="158"/>
      <c r="F1075" s="45"/>
      <c r="G1075" s="130"/>
      <c r="H1075" s="130"/>
      <c r="I1075" s="83"/>
      <c r="J1075" s="45"/>
      <c r="K1075" s="130"/>
      <c r="L1075" s="95"/>
      <c r="M1075" s="95"/>
      <c r="N1075" s="95"/>
      <c r="O1075" s="103"/>
      <c r="P1075" s="104"/>
      <c r="Q1075" s="83"/>
      <c r="R1075" s="83"/>
      <c r="S1075" s="83"/>
      <c r="T1075" s="83"/>
      <c r="U1075" s="83"/>
      <c r="V1075" s="103"/>
      <c r="W1075" s="103"/>
      <c r="X1075" s="103"/>
      <c r="Y1075" s="102"/>
      <c r="Z1075" s="102"/>
      <c r="AA1075" s="90"/>
      <c r="AB1075" s="100"/>
      <c r="AC1075" s="90"/>
      <c r="AD1075" s="100"/>
      <c r="AE1075" s="100"/>
      <c r="AF1075" s="91"/>
      <c r="AG1075" s="91"/>
      <c r="AH1075" s="101"/>
      <c r="AI1075" s="45"/>
      <c r="AJ1075" s="45"/>
      <c r="AK1075" s="45"/>
      <c r="AL1075" s="45"/>
      <c r="AM1075" s="45"/>
      <c r="AN1075" s="83"/>
      <c r="AO1075" s="160"/>
      <c r="AP1075" s="160"/>
      <c r="AQ1075" s="94"/>
      <c r="AR1075" s="45"/>
      <c r="AS1075" s="102"/>
      <c r="AT1075" s="102"/>
      <c r="AU1075" s="95"/>
      <c r="AV1075" s="95"/>
      <c r="AW1075" s="159"/>
      <c r="AX1075" s="159"/>
      <c r="AY1075" s="156"/>
      <c r="AZ1075" s="156"/>
      <c r="BA1075" s="156"/>
      <c r="BB1075" s="156"/>
      <c r="BC1075" s="156"/>
      <c r="BD1075" s="156"/>
      <c r="BE1075" s="156"/>
      <c r="BF1075" s="156"/>
      <c r="BG1075" s="156"/>
      <c r="BH1075" s="156"/>
      <c r="BI1075" s="156"/>
      <c r="BJ1075" s="156"/>
      <c r="BK1075" s="156"/>
      <c r="BL1075" s="156"/>
      <c r="BM1075" s="156"/>
      <c r="BN1075" s="156"/>
      <c r="BO1075" s="156"/>
      <c r="BP1075" s="156"/>
      <c r="BQ1075" s="156"/>
      <c r="BR1075" s="156"/>
      <c r="BS1075" s="156"/>
      <c r="BT1075" s="156"/>
      <c r="BU1075" s="156"/>
      <c r="BV1075" s="156"/>
      <c r="BW1075" s="156"/>
      <c r="BX1075" s="156"/>
      <c r="BY1075" s="156"/>
      <c r="BZ1075" s="156"/>
      <c r="CA1075" s="156"/>
      <c r="CB1075" s="156"/>
      <c r="CC1075" s="156"/>
      <c r="CD1075" s="156"/>
      <c r="CE1075" s="156"/>
    </row>
    <row r="1076" spans="1:83" ht="25.5" customHeight="1" x14ac:dyDescent="0.25">
      <c r="A1076" s="45"/>
      <c r="B1076" s="45"/>
      <c r="C1076" s="45"/>
      <c r="D1076" s="47"/>
      <c r="E1076" s="158"/>
      <c r="F1076" s="45"/>
      <c r="G1076" s="130"/>
      <c r="H1076" s="130"/>
      <c r="I1076" s="83"/>
      <c r="J1076" s="45"/>
      <c r="K1076" s="130"/>
      <c r="L1076" s="95"/>
      <c r="M1076" s="95"/>
      <c r="N1076" s="95"/>
      <c r="O1076" s="103"/>
      <c r="P1076" s="104"/>
      <c r="Q1076" s="83"/>
      <c r="R1076" s="83"/>
      <c r="S1076" s="83"/>
      <c r="T1076" s="83"/>
      <c r="U1076" s="83"/>
      <c r="V1076" s="103"/>
      <c r="W1076" s="103"/>
      <c r="X1076" s="103"/>
      <c r="Y1076" s="102"/>
      <c r="Z1076" s="102"/>
      <c r="AA1076" s="90"/>
      <c r="AB1076" s="100"/>
      <c r="AC1076" s="90"/>
      <c r="AD1076" s="100"/>
      <c r="AE1076" s="100"/>
      <c r="AF1076" s="91"/>
      <c r="AG1076" s="91"/>
      <c r="AH1076" s="101"/>
      <c r="AI1076" s="45"/>
      <c r="AJ1076" s="45"/>
      <c r="AK1076" s="45"/>
      <c r="AL1076" s="45"/>
      <c r="AM1076" s="45"/>
      <c r="AN1076" s="83"/>
      <c r="AO1076" s="160"/>
      <c r="AP1076" s="160"/>
      <c r="AQ1076" s="94"/>
      <c r="AR1076" s="45"/>
      <c r="AS1076" s="102"/>
      <c r="AT1076" s="102"/>
      <c r="AU1076" s="95"/>
      <c r="AV1076" s="95"/>
      <c r="AW1076" s="159"/>
      <c r="AX1076" s="159"/>
      <c r="AY1076" s="156"/>
      <c r="AZ1076" s="156"/>
      <c r="BA1076" s="156"/>
      <c r="BB1076" s="156"/>
      <c r="BC1076" s="156"/>
      <c r="BD1076" s="156"/>
      <c r="BE1076" s="156"/>
      <c r="BF1076" s="156"/>
      <c r="BG1076" s="156"/>
      <c r="BH1076" s="156"/>
      <c r="BI1076" s="156"/>
      <c r="BJ1076" s="156"/>
      <c r="BK1076" s="156"/>
      <c r="BL1076" s="156"/>
      <c r="BM1076" s="156"/>
      <c r="BN1076" s="156"/>
      <c r="BO1076" s="156"/>
      <c r="BP1076" s="156"/>
      <c r="BQ1076" s="156"/>
      <c r="BR1076" s="156"/>
      <c r="BS1076" s="156"/>
      <c r="BT1076" s="156"/>
      <c r="BU1076" s="156"/>
      <c r="BV1076" s="156"/>
      <c r="BW1076" s="156"/>
      <c r="BX1076" s="156"/>
      <c r="BY1076" s="156"/>
      <c r="BZ1076" s="156"/>
      <c r="CA1076" s="156"/>
      <c r="CB1076" s="156"/>
      <c r="CC1076" s="156"/>
      <c r="CD1076" s="156"/>
      <c r="CE1076" s="156"/>
    </row>
    <row r="1077" spans="1:83" ht="25.5" customHeight="1" x14ac:dyDescent="0.25">
      <c r="A1077" s="45"/>
      <c r="B1077" s="45"/>
      <c r="C1077" s="45"/>
      <c r="D1077" s="47"/>
      <c r="E1077" s="158"/>
      <c r="F1077" s="45"/>
      <c r="G1077" s="130"/>
      <c r="H1077" s="130"/>
      <c r="I1077" s="83"/>
      <c r="J1077" s="45"/>
      <c r="K1077" s="130"/>
      <c r="L1077" s="95"/>
      <c r="M1077" s="95"/>
      <c r="N1077" s="95"/>
      <c r="O1077" s="103"/>
      <c r="P1077" s="104"/>
      <c r="Q1077" s="83"/>
      <c r="R1077" s="83"/>
      <c r="S1077" s="83"/>
      <c r="T1077" s="83"/>
      <c r="U1077" s="83"/>
      <c r="V1077" s="103"/>
      <c r="W1077" s="103"/>
      <c r="X1077" s="103"/>
      <c r="Y1077" s="102"/>
      <c r="Z1077" s="102"/>
      <c r="AA1077" s="90"/>
      <c r="AB1077" s="100"/>
      <c r="AC1077" s="90"/>
      <c r="AD1077" s="100"/>
      <c r="AE1077" s="100"/>
      <c r="AF1077" s="91"/>
      <c r="AG1077" s="91"/>
      <c r="AH1077" s="101"/>
      <c r="AI1077" s="45"/>
      <c r="AJ1077" s="45"/>
      <c r="AK1077" s="45"/>
      <c r="AL1077" s="45"/>
      <c r="AM1077" s="45"/>
      <c r="AN1077" s="83"/>
      <c r="AO1077" s="160"/>
      <c r="AP1077" s="160"/>
      <c r="AQ1077" s="94"/>
      <c r="AR1077" s="45"/>
      <c r="AS1077" s="102"/>
      <c r="AT1077" s="102"/>
      <c r="AU1077" s="95"/>
      <c r="AV1077" s="95"/>
      <c r="AW1077" s="159"/>
      <c r="AX1077" s="159"/>
      <c r="AY1077" s="156"/>
      <c r="AZ1077" s="156"/>
      <c r="BA1077" s="156"/>
      <c r="BB1077" s="156"/>
      <c r="BC1077" s="156"/>
      <c r="BD1077" s="156"/>
      <c r="BE1077" s="156"/>
      <c r="BF1077" s="156"/>
      <c r="BG1077" s="156"/>
      <c r="BH1077" s="156"/>
      <c r="BI1077" s="156"/>
      <c r="BJ1077" s="156"/>
      <c r="BK1077" s="156"/>
      <c r="BL1077" s="156"/>
      <c r="BM1077" s="156"/>
      <c r="BN1077" s="156"/>
      <c r="BO1077" s="156"/>
      <c r="BP1077" s="156"/>
      <c r="BQ1077" s="156"/>
      <c r="BR1077" s="156"/>
      <c r="BS1077" s="156"/>
      <c r="BT1077" s="156"/>
      <c r="BU1077" s="156"/>
      <c r="BV1077" s="156"/>
      <c r="BW1077" s="156"/>
      <c r="BX1077" s="156"/>
      <c r="BY1077" s="156"/>
      <c r="BZ1077" s="156"/>
      <c r="CA1077" s="156"/>
      <c r="CB1077" s="156"/>
      <c r="CC1077" s="156"/>
      <c r="CD1077" s="156"/>
      <c r="CE1077" s="156"/>
    </row>
    <row r="1078" spans="1:83" ht="25.5" customHeight="1" x14ac:dyDescent="0.25">
      <c r="A1078" s="45"/>
      <c r="B1078" s="45"/>
      <c r="C1078" s="45"/>
      <c r="D1078" s="47"/>
      <c r="E1078" s="158"/>
      <c r="F1078" s="45"/>
      <c r="G1078" s="130"/>
      <c r="H1078" s="130"/>
      <c r="I1078" s="83"/>
      <c r="J1078" s="45"/>
      <c r="K1078" s="130"/>
      <c r="L1078" s="95"/>
      <c r="M1078" s="95"/>
      <c r="N1078" s="95"/>
      <c r="O1078" s="103"/>
      <c r="P1078" s="104"/>
      <c r="Q1078" s="83"/>
      <c r="R1078" s="83"/>
      <c r="S1078" s="83"/>
      <c r="T1078" s="83"/>
      <c r="U1078" s="83"/>
      <c r="V1078" s="103"/>
      <c r="W1078" s="103"/>
      <c r="X1078" s="103"/>
      <c r="Y1078" s="102"/>
      <c r="Z1078" s="102"/>
      <c r="AA1078" s="90"/>
      <c r="AB1078" s="100"/>
      <c r="AC1078" s="90"/>
      <c r="AD1078" s="100"/>
      <c r="AE1078" s="100"/>
      <c r="AF1078" s="91"/>
      <c r="AG1078" s="91"/>
      <c r="AH1078" s="101"/>
      <c r="AI1078" s="45"/>
      <c r="AJ1078" s="45"/>
      <c r="AK1078" s="45"/>
      <c r="AL1078" s="45"/>
      <c r="AM1078" s="45"/>
      <c r="AN1078" s="83"/>
      <c r="AO1078" s="160"/>
      <c r="AP1078" s="160"/>
      <c r="AQ1078" s="94"/>
      <c r="AR1078" s="45"/>
      <c r="AS1078" s="102"/>
      <c r="AT1078" s="102"/>
      <c r="AU1078" s="95"/>
      <c r="AV1078" s="95"/>
      <c r="AW1078" s="159"/>
      <c r="AX1078" s="159"/>
      <c r="AY1078" s="156"/>
      <c r="AZ1078" s="156"/>
      <c r="BA1078" s="156"/>
      <c r="BB1078" s="156"/>
      <c r="BC1078" s="156"/>
      <c r="BD1078" s="156"/>
      <c r="BE1078" s="156"/>
      <c r="BF1078" s="156"/>
      <c r="BG1078" s="156"/>
      <c r="BH1078" s="156"/>
      <c r="BI1078" s="156"/>
      <c r="BJ1078" s="156"/>
      <c r="BK1078" s="156"/>
      <c r="BL1078" s="156"/>
      <c r="BM1078" s="156"/>
      <c r="BN1078" s="156"/>
      <c r="BO1078" s="156"/>
      <c r="BP1078" s="156"/>
      <c r="BQ1078" s="156"/>
      <c r="BR1078" s="156"/>
      <c r="BS1078" s="156"/>
      <c r="BT1078" s="156"/>
      <c r="BU1078" s="156"/>
      <c r="BV1078" s="156"/>
      <c r="BW1078" s="156"/>
      <c r="BX1078" s="156"/>
      <c r="BY1078" s="156"/>
      <c r="BZ1078" s="156"/>
      <c r="CA1078" s="156"/>
      <c r="CB1078" s="156"/>
      <c r="CC1078" s="156"/>
      <c r="CD1078" s="156"/>
      <c r="CE1078" s="156"/>
    </row>
    <row r="1079" spans="1:83" ht="25.5" customHeight="1" x14ac:dyDescent="0.25">
      <c r="A1079" s="45"/>
      <c r="B1079" s="45"/>
      <c r="C1079" s="45"/>
      <c r="D1079" s="47"/>
      <c r="E1079" s="158"/>
      <c r="F1079" s="45"/>
      <c r="G1079" s="130"/>
      <c r="H1079" s="130"/>
      <c r="I1079" s="83"/>
      <c r="J1079" s="45"/>
      <c r="K1079" s="130"/>
      <c r="L1079" s="95"/>
      <c r="M1079" s="95"/>
      <c r="N1079" s="95"/>
      <c r="O1079" s="103"/>
      <c r="P1079" s="104"/>
      <c r="Q1079" s="83"/>
      <c r="R1079" s="83"/>
      <c r="S1079" s="83"/>
      <c r="T1079" s="83"/>
      <c r="U1079" s="83"/>
      <c r="V1079" s="103"/>
      <c r="W1079" s="103"/>
      <c r="X1079" s="103"/>
      <c r="Y1079" s="102"/>
      <c r="Z1079" s="102"/>
      <c r="AA1079" s="90"/>
      <c r="AB1079" s="100"/>
      <c r="AC1079" s="90"/>
      <c r="AD1079" s="100"/>
      <c r="AE1079" s="100"/>
      <c r="AF1079" s="91"/>
      <c r="AG1079" s="91"/>
      <c r="AH1079" s="101"/>
      <c r="AI1079" s="45"/>
      <c r="AJ1079" s="45"/>
      <c r="AK1079" s="45"/>
      <c r="AL1079" s="45"/>
      <c r="AM1079" s="45"/>
      <c r="AN1079" s="83"/>
      <c r="AO1079" s="160"/>
      <c r="AP1079" s="160"/>
      <c r="AQ1079" s="94"/>
      <c r="AR1079" s="45"/>
      <c r="AS1079" s="102"/>
      <c r="AT1079" s="102"/>
      <c r="AU1079" s="95"/>
      <c r="AV1079" s="95"/>
      <c r="AW1079" s="159"/>
      <c r="AX1079" s="159"/>
      <c r="AY1079" s="156"/>
      <c r="AZ1079" s="156"/>
      <c r="BA1079" s="156"/>
      <c r="BB1079" s="156"/>
      <c r="BC1079" s="156"/>
      <c r="BD1079" s="156"/>
      <c r="BE1079" s="156"/>
      <c r="BF1079" s="156"/>
      <c r="BG1079" s="156"/>
      <c r="BH1079" s="156"/>
      <c r="BI1079" s="156"/>
      <c r="BJ1079" s="156"/>
      <c r="BK1079" s="156"/>
      <c r="BL1079" s="156"/>
      <c r="BM1079" s="156"/>
      <c r="BN1079" s="156"/>
      <c r="BO1079" s="156"/>
      <c r="BP1079" s="156"/>
      <c r="BQ1079" s="156"/>
      <c r="BR1079" s="156"/>
      <c r="BS1079" s="156"/>
      <c r="BT1079" s="156"/>
      <c r="BU1079" s="156"/>
      <c r="BV1079" s="156"/>
      <c r="BW1079" s="156"/>
      <c r="BX1079" s="156"/>
      <c r="BY1079" s="156"/>
      <c r="BZ1079" s="156"/>
      <c r="CA1079" s="156"/>
      <c r="CB1079" s="156"/>
      <c r="CC1079" s="156"/>
      <c r="CD1079" s="156"/>
      <c r="CE1079" s="156"/>
    </row>
    <row r="1080" spans="1:83" ht="25.5" customHeight="1" x14ac:dyDescent="0.25">
      <c r="A1080" s="45"/>
      <c r="B1080" s="45"/>
      <c r="C1080" s="45"/>
      <c r="D1080" s="47"/>
      <c r="E1080" s="158"/>
      <c r="F1080" s="45"/>
      <c r="G1080" s="130"/>
      <c r="H1080" s="130"/>
      <c r="I1080" s="83"/>
      <c r="J1080" s="45"/>
      <c r="K1080" s="130"/>
      <c r="L1080" s="95"/>
      <c r="M1080" s="95"/>
      <c r="N1080" s="95"/>
      <c r="O1080" s="103"/>
      <c r="P1080" s="104"/>
      <c r="Q1080" s="83"/>
      <c r="R1080" s="83"/>
      <c r="S1080" s="83"/>
      <c r="T1080" s="83"/>
      <c r="U1080" s="83"/>
      <c r="V1080" s="103"/>
      <c r="W1080" s="103"/>
      <c r="X1080" s="103"/>
      <c r="Y1080" s="102"/>
      <c r="Z1080" s="102"/>
      <c r="AA1080" s="90"/>
      <c r="AB1080" s="100"/>
      <c r="AC1080" s="90"/>
      <c r="AD1080" s="100"/>
      <c r="AE1080" s="100"/>
      <c r="AF1080" s="91"/>
      <c r="AG1080" s="91"/>
      <c r="AH1080" s="101"/>
      <c r="AI1080" s="45"/>
      <c r="AJ1080" s="45"/>
      <c r="AK1080" s="45"/>
      <c r="AL1080" s="45"/>
      <c r="AM1080" s="45"/>
      <c r="AN1080" s="83"/>
      <c r="AO1080" s="160"/>
      <c r="AP1080" s="160"/>
      <c r="AQ1080" s="94"/>
      <c r="AR1080" s="45"/>
      <c r="AS1080" s="102"/>
      <c r="AT1080" s="102"/>
      <c r="AU1080" s="95"/>
      <c r="AV1080" s="95"/>
      <c r="AW1080" s="159"/>
      <c r="AX1080" s="159"/>
      <c r="AY1080" s="156"/>
      <c r="AZ1080" s="156"/>
      <c r="BA1080" s="156"/>
      <c r="BB1080" s="156"/>
      <c r="BC1080" s="156"/>
      <c r="BD1080" s="156"/>
      <c r="BE1080" s="156"/>
      <c r="BF1080" s="156"/>
      <c r="BG1080" s="156"/>
      <c r="BH1080" s="156"/>
      <c r="BI1080" s="156"/>
      <c r="BJ1080" s="156"/>
      <c r="BK1080" s="156"/>
      <c r="BL1080" s="156"/>
      <c r="BM1080" s="156"/>
      <c r="BN1080" s="156"/>
      <c r="BO1080" s="156"/>
      <c r="BP1080" s="156"/>
      <c r="BQ1080" s="156"/>
      <c r="BR1080" s="156"/>
      <c r="BS1080" s="156"/>
      <c r="BT1080" s="156"/>
      <c r="BU1080" s="156"/>
      <c r="BV1080" s="156"/>
      <c r="BW1080" s="156"/>
      <c r="BX1080" s="156"/>
      <c r="BY1080" s="156"/>
      <c r="BZ1080" s="156"/>
      <c r="CA1080" s="156"/>
      <c r="CB1080" s="156"/>
      <c r="CC1080" s="156"/>
      <c r="CD1080" s="156"/>
      <c r="CE1080" s="156"/>
    </row>
    <row r="1081" spans="1:83" ht="25.5" customHeight="1" x14ac:dyDescent="0.25">
      <c r="A1081" s="45"/>
      <c r="B1081" s="45"/>
      <c r="C1081" s="45"/>
      <c r="D1081" s="47"/>
      <c r="E1081" s="158"/>
      <c r="F1081" s="45"/>
      <c r="G1081" s="130"/>
      <c r="H1081" s="130"/>
      <c r="I1081" s="83"/>
      <c r="J1081" s="45"/>
      <c r="K1081" s="130"/>
      <c r="L1081" s="95"/>
      <c r="M1081" s="95"/>
      <c r="N1081" s="95"/>
      <c r="O1081" s="103"/>
      <c r="P1081" s="104"/>
      <c r="Q1081" s="83"/>
      <c r="R1081" s="83"/>
      <c r="S1081" s="83"/>
      <c r="T1081" s="83"/>
      <c r="U1081" s="83"/>
      <c r="V1081" s="103"/>
      <c r="W1081" s="103"/>
      <c r="X1081" s="103"/>
      <c r="Y1081" s="102"/>
      <c r="Z1081" s="102"/>
      <c r="AA1081" s="90"/>
      <c r="AB1081" s="100"/>
      <c r="AC1081" s="90"/>
      <c r="AD1081" s="100"/>
      <c r="AE1081" s="100"/>
      <c r="AF1081" s="91"/>
      <c r="AG1081" s="91"/>
      <c r="AH1081" s="101"/>
      <c r="AI1081" s="45"/>
      <c r="AJ1081" s="45"/>
      <c r="AK1081" s="45"/>
      <c r="AL1081" s="45"/>
      <c r="AM1081" s="45"/>
      <c r="AN1081" s="83"/>
      <c r="AO1081" s="160"/>
      <c r="AP1081" s="160"/>
      <c r="AQ1081" s="94"/>
      <c r="AR1081" s="45"/>
      <c r="AS1081" s="102"/>
      <c r="AT1081" s="102"/>
      <c r="AU1081" s="95"/>
      <c r="AV1081" s="95"/>
      <c r="AW1081" s="159"/>
      <c r="AX1081" s="159"/>
      <c r="AY1081" s="156"/>
      <c r="AZ1081" s="156"/>
      <c r="BA1081" s="156"/>
      <c r="BB1081" s="156"/>
      <c r="BC1081" s="156"/>
      <c r="BD1081" s="156"/>
      <c r="BE1081" s="156"/>
      <c r="BF1081" s="156"/>
      <c r="BG1081" s="156"/>
      <c r="BH1081" s="156"/>
      <c r="BI1081" s="156"/>
      <c r="BJ1081" s="156"/>
      <c r="BK1081" s="156"/>
      <c r="BL1081" s="156"/>
      <c r="BM1081" s="156"/>
      <c r="BN1081" s="156"/>
      <c r="BO1081" s="156"/>
      <c r="BP1081" s="156"/>
      <c r="BQ1081" s="156"/>
      <c r="BR1081" s="156"/>
      <c r="BS1081" s="156"/>
      <c r="BT1081" s="156"/>
      <c r="BU1081" s="156"/>
      <c r="BV1081" s="156"/>
      <c r="BW1081" s="156"/>
      <c r="BX1081" s="156"/>
      <c r="BY1081" s="156"/>
      <c r="BZ1081" s="156"/>
      <c r="CA1081" s="156"/>
      <c r="CB1081" s="156"/>
      <c r="CC1081" s="156"/>
      <c r="CD1081" s="156"/>
      <c r="CE1081" s="156"/>
    </row>
    <row r="1082" spans="1:83" ht="25.5" customHeight="1" x14ac:dyDescent="0.25">
      <c r="A1082" s="45"/>
      <c r="B1082" s="45"/>
      <c r="C1082" s="45"/>
      <c r="D1082" s="47"/>
      <c r="E1082" s="158"/>
      <c r="F1082" s="45"/>
      <c r="G1082" s="130"/>
      <c r="H1082" s="130"/>
      <c r="I1082" s="83"/>
      <c r="J1082" s="45"/>
      <c r="K1082" s="130"/>
      <c r="L1082" s="95"/>
      <c r="M1082" s="95"/>
      <c r="N1082" s="95"/>
      <c r="O1082" s="103"/>
      <c r="P1082" s="104"/>
      <c r="Q1082" s="83"/>
      <c r="R1082" s="83"/>
      <c r="S1082" s="83"/>
      <c r="T1082" s="83"/>
      <c r="U1082" s="83"/>
      <c r="V1082" s="103"/>
      <c r="W1082" s="103"/>
      <c r="X1082" s="103"/>
      <c r="Y1082" s="102"/>
      <c r="Z1082" s="102"/>
      <c r="AA1082" s="90"/>
      <c r="AB1082" s="100"/>
      <c r="AC1082" s="90"/>
      <c r="AD1082" s="100"/>
      <c r="AE1082" s="100"/>
      <c r="AF1082" s="91"/>
      <c r="AG1082" s="91"/>
      <c r="AH1082" s="101"/>
      <c r="AI1082" s="45"/>
      <c r="AJ1082" s="45"/>
      <c r="AK1082" s="45"/>
      <c r="AL1082" s="45"/>
      <c r="AM1082" s="45"/>
      <c r="AN1082" s="83"/>
      <c r="AO1082" s="160"/>
      <c r="AP1082" s="160"/>
      <c r="AQ1082" s="94"/>
      <c r="AR1082" s="45"/>
      <c r="AS1082" s="102"/>
      <c r="AT1082" s="102"/>
      <c r="AU1082" s="95"/>
      <c r="AV1082" s="95"/>
      <c r="AW1082" s="159"/>
      <c r="AX1082" s="159"/>
      <c r="AY1082" s="156"/>
      <c r="AZ1082" s="156"/>
      <c r="BA1082" s="156"/>
      <c r="BB1082" s="156"/>
      <c r="BC1082" s="156"/>
      <c r="BD1082" s="156"/>
      <c r="BE1082" s="156"/>
      <c r="BF1082" s="156"/>
      <c r="BG1082" s="156"/>
      <c r="BH1082" s="156"/>
      <c r="BI1082" s="156"/>
      <c r="BJ1082" s="156"/>
      <c r="BK1082" s="156"/>
      <c r="BL1082" s="156"/>
      <c r="BM1082" s="156"/>
      <c r="BN1082" s="156"/>
      <c r="BO1082" s="156"/>
      <c r="BP1082" s="156"/>
      <c r="BQ1082" s="156"/>
      <c r="BR1082" s="156"/>
      <c r="BS1082" s="156"/>
      <c r="BT1082" s="156"/>
      <c r="BU1082" s="156"/>
      <c r="BV1082" s="156"/>
      <c r="BW1082" s="156"/>
      <c r="BX1082" s="156"/>
      <c r="BY1082" s="156"/>
      <c r="BZ1082" s="156"/>
      <c r="CA1082" s="156"/>
      <c r="CB1082" s="156"/>
      <c r="CC1082" s="156"/>
      <c r="CD1082" s="156"/>
      <c r="CE1082" s="156"/>
    </row>
    <row r="1083" spans="1:83" ht="25.5" customHeight="1" x14ac:dyDescent="0.25">
      <c r="A1083" s="45"/>
      <c r="B1083" s="45"/>
      <c r="C1083" s="45"/>
      <c r="D1083" s="47"/>
      <c r="E1083" s="158"/>
      <c r="F1083" s="45"/>
      <c r="G1083" s="130"/>
      <c r="H1083" s="130"/>
      <c r="I1083" s="83"/>
      <c r="J1083" s="45"/>
      <c r="K1083" s="130"/>
      <c r="L1083" s="95"/>
      <c r="M1083" s="95"/>
      <c r="N1083" s="95"/>
      <c r="O1083" s="103"/>
      <c r="P1083" s="104"/>
      <c r="Q1083" s="83"/>
      <c r="R1083" s="83"/>
      <c r="S1083" s="83"/>
      <c r="T1083" s="83"/>
      <c r="U1083" s="83"/>
      <c r="V1083" s="103"/>
      <c r="W1083" s="103"/>
      <c r="X1083" s="103"/>
      <c r="Y1083" s="102"/>
      <c r="Z1083" s="102"/>
      <c r="AA1083" s="90"/>
      <c r="AB1083" s="100"/>
      <c r="AC1083" s="90"/>
      <c r="AD1083" s="100"/>
      <c r="AE1083" s="100"/>
      <c r="AF1083" s="91"/>
      <c r="AG1083" s="91"/>
      <c r="AH1083" s="101"/>
      <c r="AI1083" s="45"/>
      <c r="AJ1083" s="45"/>
      <c r="AK1083" s="45"/>
      <c r="AL1083" s="45"/>
      <c r="AM1083" s="45"/>
      <c r="AN1083" s="83"/>
      <c r="AO1083" s="160"/>
      <c r="AP1083" s="160"/>
      <c r="AQ1083" s="94"/>
      <c r="AR1083" s="45"/>
      <c r="AS1083" s="102"/>
      <c r="AT1083" s="102"/>
      <c r="AU1083" s="95"/>
      <c r="AV1083" s="95"/>
      <c r="AW1083" s="159"/>
      <c r="AX1083" s="159"/>
      <c r="AY1083" s="156"/>
      <c r="AZ1083" s="156"/>
      <c r="BA1083" s="156"/>
      <c r="BB1083" s="156"/>
      <c r="BC1083" s="156"/>
      <c r="BD1083" s="156"/>
      <c r="BE1083" s="156"/>
      <c r="BF1083" s="156"/>
      <c r="BG1083" s="156"/>
      <c r="BH1083" s="156"/>
      <c r="BI1083" s="156"/>
      <c r="BJ1083" s="156"/>
      <c r="BK1083" s="156"/>
      <c r="BL1083" s="156"/>
      <c r="BM1083" s="156"/>
      <c r="BN1083" s="156"/>
      <c r="BO1083" s="156"/>
      <c r="BP1083" s="156"/>
      <c r="BQ1083" s="156"/>
      <c r="BR1083" s="156"/>
      <c r="BS1083" s="156"/>
      <c r="BT1083" s="156"/>
      <c r="BU1083" s="156"/>
      <c r="BV1083" s="156"/>
      <c r="BW1083" s="156"/>
      <c r="BX1083" s="156"/>
      <c r="BY1083" s="156"/>
      <c r="BZ1083" s="156"/>
      <c r="CA1083" s="156"/>
      <c r="CB1083" s="156"/>
      <c r="CC1083" s="156"/>
      <c r="CD1083" s="156"/>
      <c r="CE1083" s="156"/>
    </row>
    <row r="1084" spans="1:83" ht="25.5" customHeight="1" x14ac:dyDescent="0.25">
      <c r="A1084" s="45"/>
      <c r="B1084" s="45"/>
      <c r="C1084" s="45"/>
      <c r="D1084" s="47"/>
      <c r="E1084" s="158"/>
      <c r="F1084" s="45"/>
      <c r="G1084" s="130"/>
      <c r="H1084" s="130"/>
      <c r="I1084" s="83"/>
      <c r="J1084" s="45"/>
      <c r="K1084" s="130"/>
      <c r="L1084" s="95"/>
      <c r="M1084" s="95"/>
      <c r="N1084" s="95"/>
      <c r="O1084" s="103"/>
      <c r="P1084" s="104"/>
      <c r="Q1084" s="83"/>
      <c r="R1084" s="83"/>
      <c r="S1084" s="83"/>
      <c r="T1084" s="83"/>
      <c r="U1084" s="83"/>
      <c r="V1084" s="103"/>
      <c r="W1084" s="103"/>
      <c r="X1084" s="103"/>
      <c r="Y1084" s="102"/>
      <c r="Z1084" s="102"/>
      <c r="AA1084" s="90"/>
      <c r="AB1084" s="100"/>
      <c r="AC1084" s="90"/>
      <c r="AD1084" s="100"/>
      <c r="AE1084" s="100"/>
      <c r="AF1084" s="91"/>
      <c r="AG1084" s="91"/>
      <c r="AH1084" s="101"/>
      <c r="AI1084" s="45"/>
      <c r="AJ1084" s="45"/>
      <c r="AK1084" s="45"/>
      <c r="AL1084" s="45"/>
      <c r="AM1084" s="45"/>
      <c r="AN1084" s="83"/>
      <c r="AO1084" s="160"/>
      <c r="AP1084" s="160"/>
      <c r="AQ1084" s="94"/>
      <c r="AR1084" s="45"/>
      <c r="AS1084" s="102"/>
      <c r="AT1084" s="102"/>
      <c r="AU1084" s="95"/>
      <c r="AV1084" s="95"/>
      <c r="AW1084" s="159"/>
      <c r="AX1084" s="159"/>
      <c r="AY1084" s="156"/>
      <c r="AZ1084" s="156"/>
      <c r="BA1084" s="156"/>
      <c r="BB1084" s="156"/>
      <c r="BC1084" s="156"/>
      <c r="BD1084" s="156"/>
      <c r="BE1084" s="156"/>
      <c r="BF1084" s="156"/>
      <c r="BG1084" s="156"/>
      <c r="BH1084" s="156"/>
      <c r="BI1084" s="156"/>
      <c r="BJ1084" s="156"/>
      <c r="BK1084" s="156"/>
      <c r="BL1084" s="156"/>
      <c r="BM1084" s="156"/>
      <c r="BN1084" s="156"/>
      <c r="BO1084" s="156"/>
      <c r="BP1084" s="156"/>
      <c r="BQ1084" s="156"/>
      <c r="BR1084" s="156"/>
      <c r="BS1084" s="156"/>
      <c r="BT1084" s="156"/>
      <c r="BU1084" s="156"/>
      <c r="BV1084" s="156"/>
      <c r="BW1084" s="156"/>
      <c r="BX1084" s="156"/>
      <c r="BY1084" s="156"/>
      <c r="BZ1084" s="156"/>
      <c r="CA1084" s="156"/>
      <c r="CB1084" s="156"/>
      <c r="CC1084" s="156"/>
      <c r="CD1084" s="156"/>
      <c r="CE1084" s="156"/>
    </row>
    <row r="1085" spans="1:83" ht="25.5" customHeight="1" x14ac:dyDescent="0.25">
      <c r="A1085" s="45"/>
      <c r="B1085" s="45"/>
      <c r="C1085" s="45"/>
      <c r="D1085" s="47"/>
      <c r="E1085" s="158"/>
      <c r="F1085" s="45"/>
      <c r="G1085" s="130"/>
      <c r="H1085" s="130"/>
      <c r="I1085" s="83"/>
      <c r="J1085" s="45"/>
      <c r="K1085" s="130"/>
      <c r="L1085" s="95"/>
      <c r="M1085" s="95"/>
      <c r="N1085" s="95"/>
      <c r="O1085" s="103"/>
      <c r="P1085" s="104"/>
      <c r="Q1085" s="83"/>
      <c r="R1085" s="83"/>
      <c r="S1085" s="83"/>
      <c r="T1085" s="83"/>
      <c r="U1085" s="83"/>
      <c r="V1085" s="103"/>
      <c r="W1085" s="103"/>
      <c r="X1085" s="103"/>
      <c r="Y1085" s="102"/>
      <c r="Z1085" s="102"/>
      <c r="AA1085" s="90"/>
      <c r="AB1085" s="100"/>
      <c r="AC1085" s="90"/>
      <c r="AD1085" s="100"/>
      <c r="AE1085" s="100"/>
      <c r="AF1085" s="91"/>
      <c r="AG1085" s="91"/>
      <c r="AH1085" s="101"/>
      <c r="AI1085" s="45"/>
      <c r="AJ1085" s="45"/>
      <c r="AK1085" s="45"/>
      <c r="AL1085" s="45"/>
      <c r="AM1085" s="45"/>
      <c r="AN1085" s="83"/>
      <c r="AO1085" s="160"/>
      <c r="AP1085" s="160"/>
      <c r="AQ1085" s="94"/>
      <c r="AR1085" s="45"/>
      <c r="AS1085" s="102"/>
      <c r="AT1085" s="102"/>
      <c r="AU1085" s="95"/>
      <c r="AV1085" s="95"/>
      <c r="AW1085" s="159"/>
      <c r="AX1085" s="159"/>
      <c r="AY1085" s="156"/>
      <c r="AZ1085" s="156"/>
      <c r="BA1085" s="156"/>
      <c r="BB1085" s="156"/>
      <c r="BC1085" s="156"/>
      <c r="BD1085" s="156"/>
      <c r="BE1085" s="156"/>
      <c r="BF1085" s="156"/>
      <c r="BG1085" s="156"/>
      <c r="BH1085" s="156"/>
      <c r="BI1085" s="156"/>
      <c r="BJ1085" s="156"/>
      <c r="BK1085" s="156"/>
      <c r="BL1085" s="156"/>
      <c r="BM1085" s="156"/>
      <c r="BN1085" s="156"/>
      <c r="BO1085" s="156"/>
      <c r="BP1085" s="156"/>
      <c r="BQ1085" s="156"/>
      <c r="BR1085" s="156"/>
      <c r="BS1085" s="156"/>
      <c r="BT1085" s="156"/>
      <c r="BU1085" s="156"/>
      <c r="BV1085" s="156"/>
      <c r="BW1085" s="156"/>
      <c r="BX1085" s="156"/>
      <c r="BY1085" s="156"/>
      <c r="BZ1085" s="156"/>
      <c r="CA1085" s="156"/>
      <c r="CB1085" s="156"/>
      <c r="CC1085" s="156"/>
      <c r="CD1085" s="156"/>
      <c r="CE1085" s="156"/>
    </row>
    <row r="1086" spans="1:83" ht="25.5" customHeight="1" x14ac:dyDescent="0.25">
      <c r="A1086" s="45"/>
      <c r="B1086" s="45"/>
      <c r="C1086" s="45"/>
      <c r="D1086" s="47"/>
      <c r="E1086" s="158"/>
      <c r="F1086" s="45"/>
      <c r="G1086" s="130"/>
      <c r="H1086" s="130"/>
      <c r="I1086" s="83"/>
      <c r="J1086" s="45"/>
      <c r="K1086" s="130"/>
      <c r="L1086" s="95"/>
      <c r="M1086" s="95"/>
      <c r="N1086" s="95"/>
      <c r="O1086" s="103"/>
      <c r="P1086" s="104"/>
      <c r="Q1086" s="83"/>
      <c r="R1086" s="83"/>
      <c r="S1086" s="83"/>
      <c r="T1086" s="83"/>
      <c r="U1086" s="83"/>
      <c r="V1086" s="103"/>
      <c r="W1086" s="103"/>
      <c r="X1086" s="103"/>
      <c r="Y1086" s="102"/>
      <c r="Z1086" s="102"/>
      <c r="AA1086" s="90"/>
      <c r="AB1086" s="100"/>
      <c r="AC1086" s="90"/>
      <c r="AD1086" s="100"/>
      <c r="AE1086" s="100"/>
      <c r="AF1086" s="91"/>
      <c r="AG1086" s="91"/>
      <c r="AH1086" s="101"/>
      <c r="AI1086" s="45"/>
      <c r="AJ1086" s="45"/>
      <c r="AK1086" s="45"/>
      <c r="AL1086" s="45"/>
      <c r="AM1086" s="45"/>
      <c r="AN1086" s="83"/>
      <c r="AO1086" s="160"/>
      <c r="AP1086" s="160"/>
      <c r="AQ1086" s="94"/>
      <c r="AR1086" s="45"/>
      <c r="AS1086" s="102"/>
      <c r="AT1086" s="102"/>
      <c r="AU1086" s="95"/>
      <c r="AV1086" s="95"/>
      <c r="AW1086" s="159"/>
      <c r="AX1086" s="159"/>
      <c r="AY1086" s="156"/>
      <c r="AZ1086" s="156"/>
      <c r="BA1086" s="156"/>
      <c r="BB1086" s="156"/>
      <c r="BC1086" s="156"/>
      <c r="BD1086" s="156"/>
      <c r="BE1086" s="156"/>
      <c r="BF1086" s="156"/>
      <c r="BG1086" s="156"/>
      <c r="BH1086" s="156"/>
      <c r="BI1086" s="156"/>
      <c r="BJ1086" s="156"/>
      <c r="BK1086" s="156"/>
      <c r="BL1086" s="156"/>
      <c r="BM1086" s="156"/>
      <c r="BN1086" s="156"/>
      <c r="BO1086" s="156"/>
      <c r="BP1086" s="156"/>
      <c r="BQ1086" s="156"/>
      <c r="BR1086" s="156"/>
      <c r="BS1086" s="156"/>
      <c r="BT1086" s="156"/>
      <c r="BU1086" s="156"/>
      <c r="BV1086" s="156"/>
      <c r="BW1086" s="156"/>
      <c r="BX1086" s="156"/>
      <c r="BY1086" s="156"/>
      <c r="BZ1086" s="156"/>
      <c r="CA1086" s="156"/>
      <c r="CB1086" s="156"/>
      <c r="CC1086" s="156"/>
      <c r="CD1086" s="156"/>
      <c r="CE1086" s="156"/>
    </row>
    <row r="1087" spans="1:83" ht="25.5" customHeight="1" x14ac:dyDescent="0.25">
      <c r="A1087" s="45"/>
      <c r="B1087" s="45"/>
      <c r="C1087" s="45"/>
      <c r="D1087" s="47"/>
      <c r="E1087" s="158"/>
      <c r="F1087" s="45"/>
      <c r="G1087" s="130"/>
      <c r="H1087" s="130"/>
      <c r="I1087" s="83"/>
      <c r="J1087" s="45"/>
      <c r="K1087" s="130"/>
      <c r="L1087" s="95"/>
      <c r="M1087" s="95"/>
      <c r="N1087" s="95"/>
      <c r="O1087" s="103"/>
      <c r="P1087" s="104"/>
      <c r="Q1087" s="83"/>
      <c r="R1087" s="83"/>
      <c r="S1087" s="83"/>
      <c r="T1087" s="83"/>
      <c r="U1087" s="83"/>
      <c r="V1087" s="103"/>
      <c r="W1087" s="103"/>
      <c r="X1087" s="103"/>
      <c r="Y1087" s="102"/>
      <c r="Z1087" s="102"/>
      <c r="AA1087" s="90"/>
      <c r="AB1087" s="100"/>
      <c r="AC1087" s="90"/>
      <c r="AD1087" s="100"/>
      <c r="AE1087" s="100"/>
      <c r="AF1087" s="91"/>
      <c r="AG1087" s="91"/>
      <c r="AH1087" s="101"/>
      <c r="AI1087" s="45"/>
      <c r="AJ1087" s="45"/>
      <c r="AK1087" s="45"/>
      <c r="AL1087" s="45"/>
      <c r="AM1087" s="45"/>
      <c r="AN1087" s="83"/>
      <c r="AO1087" s="160"/>
      <c r="AP1087" s="160"/>
      <c r="AQ1087" s="94"/>
      <c r="AR1087" s="45"/>
      <c r="AS1087" s="102"/>
      <c r="AT1087" s="102"/>
      <c r="AU1087" s="95"/>
      <c r="AV1087" s="95"/>
      <c r="AW1087" s="159"/>
      <c r="AX1087" s="159"/>
      <c r="AY1087" s="156"/>
      <c r="AZ1087" s="156"/>
      <c r="BA1087" s="156"/>
      <c r="BB1087" s="156"/>
      <c r="BC1087" s="156"/>
      <c r="BD1087" s="156"/>
      <c r="BE1087" s="156"/>
      <c r="BF1087" s="156"/>
      <c r="BG1087" s="156"/>
      <c r="BH1087" s="156"/>
      <c r="BI1087" s="156"/>
      <c r="BJ1087" s="156"/>
      <c r="BK1087" s="156"/>
      <c r="BL1087" s="156"/>
      <c r="BM1087" s="156"/>
      <c r="BN1087" s="156"/>
      <c r="BO1087" s="156"/>
      <c r="BP1087" s="156"/>
      <c r="BQ1087" s="156"/>
      <c r="BR1087" s="156"/>
      <c r="BS1087" s="156"/>
      <c r="BT1087" s="156"/>
      <c r="BU1087" s="156"/>
      <c r="BV1087" s="156"/>
      <c r="BW1087" s="156"/>
      <c r="BX1087" s="156"/>
      <c r="BY1087" s="156"/>
      <c r="BZ1087" s="156"/>
      <c r="CA1087" s="156"/>
      <c r="CB1087" s="156"/>
      <c r="CC1087" s="156"/>
      <c r="CD1087" s="156"/>
      <c r="CE1087" s="156"/>
    </row>
    <row r="1088" spans="1:83" ht="25.5" customHeight="1" x14ac:dyDescent="0.25">
      <c r="A1088" s="45"/>
      <c r="B1088" s="45"/>
      <c r="C1088" s="45"/>
      <c r="D1088" s="47"/>
      <c r="E1088" s="158"/>
      <c r="F1088" s="45"/>
      <c r="G1088" s="130"/>
      <c r="H1088" s="130"/>
      <c r="I1088" s="83"/>
      <c r="J1088" s="45"/>
      <c r="K1088" s="130"/>
      <c r="L1088" s="95"/>
      <c r="M1088" s="95"/>
      <c r="N1088" s="95"/>
      <c r="O1088" s="103"/>
      <c r="P1088" s="104"/>
      <c r="Q1088" s="83"/>
      <c r="R1088" s="83"/>
      <c r="S1088" s="83"/>
      <c r="T1088" s="83"/>
      <c r="U1088" s="83"/>
      <c r="V1088" s="103"/>
      <c r="W1088" s="103"/>
      <c r="X1088" s="103"/>
      <c r="Y1088" s="102"/>
      <c r="Z1088" s="102"/>
      <c r="AA1088" s="90"/>
      <c r="AB1088" s="100"/>
      <c r="AC1088" s="90"/>
      <c r="AD1088" s="100"/>
      <c r="AE1088" s="100"/>
      <c r="AF1088" s="91"/>
      <c r="AG1088" s="91"/>
      <c r="AH1088" s="101"/>
      <c r="AI1088" s="45"/>
      <c r="AJ1088" s="45"/>
      <c r="AK1088" s="45"/>
      <c r="AL1088" s="45"/>
      <c r="AM1088" s="45"/>
      <c r="AN1088" s="83"/>
      <c r="AO1088" s="160"/>
      <c r="AP1088" s="160"/>
      <c r="AQ1088" s="94"/>
      <c r="AR1088" s="45"/>
      <c r="AS1088" s="102"/>
      <c r="AT1088" s="102"/>
      <c r="AU1088" s="95"/>
      <c r="AV1088" s="95"/>
      <c r="AW1088" s="159"/>
      <c r="AX1088" s="159"/>
      <c r="AY1088" s="156"/>
      <c r="AZ1088" s="156"/>
      <c r="BA1088" s="156"/>
      <c r="BB1088" s="156"/>
      <c r="BC1088" s="156"/>
      <c r="BD1088" s="156"/>
      <c r="BE1088" s="156"/>
      <c r="BF1088" s="156"/>
      <c r="BG1088" s="156"/>
      <c r="BH1088" s="156"/>
      <c r="BI1088" s="156"/>
      <c r="BJ1088" s="156"/>
      <c r="BK1088" s="156"/>
      <c r="BL1088" s="156"/>
      <c r="BM1088" s="156"/>
      <c r="BN1088" s="156"/>
      <c r="BO1088" s="156"/>
      <c r="BP1088" s="156"/>
      <c r="BQ1088" s="156"/>
      <c r="BR1088" s="156"/>
      <c r="BS1088" s="156"/>
      <c r="BT1088" s="156"/>
      <c r="BU1088" s="156"/>
      <c r="BV1088" s="156"/>
      <c r="BW1088" s="156"/>
      <c r="BX1088" s="156"/>
      <c r="BY1088" s="156"/>
      <c r="BZ1088" s="156"/>
      <c r="CA1088" s="156"/>
      <c r="CB1088" s="156"/>
      <c r="CC1088" s="156"/>
      <c r="CD1088" s="156"/>
      <c r="CE1088" s="156"/>
    </row>
    <row r="1089" spans="1:83" ht="25.5" customHeight="1" x14ac:dyDescent="0.25">
      <c r="A1089" s="45"/>
      <c r="B1089" s="45"/>
      <c r="C1089" s="45"/>
      <c r="D1089" s="47"/>
      <c r="E1089" s="158"/>
      <c r="F1089" s="45"/>
      <c r="G1089" s="130"/>
      <c r="H1089" s="130"/>
      <c r="I1089" s="83"/>
      <c r="J1089" s="45"/>
      <c r="K1089" s="130"/>
      <c r="L1089" s="95"/>
      <c r="M1089" s="95"/>
      <c r="N1089" s="95"/>
      <c r="O1089" s="103"/>
      <c r="P1089" s="104"/>
      <c r="Q1089" s="83"/>
      <c r="R1089" s="83"/>
      <c r="S1089" s="83"/>
      <c r="T1089" s="83"/>
      <c r="U1089" s="83"/>
      <c r="V1089" s="103"/>
      <c r="W1089" s="103"/>
      <c r="X1089" s="103"/>
      <c r="Y1089" s="102"/>
      <c r="Z1089" s="102"/>
      <c r="AA1089" s="90"/>
      <c r="AB1089" s="100"/>
      <c r="AC1089" s="90"/>
      <c r="AD1089" s="100"/>
      <c r="AE1089" s="100"/>
      <c r="AF1089" s="91"/>
      <c r="AG1089" s="91"/>
      <c r="AH1089" s="101"/>
      <c r="AI1089" s="45"/>
      <c r="AJ1089" s="45"/>
      <c r="AK1089" s="45"/>
      <c r="AL1089" s="45"/>
      <c r="AM1089" s="45"/>
      <c r="AN1089" s="83"/>
      <c r="AO1089" s="160"/>
      <c r="AP1089" s="160"/>
      <c r="AQ1089" s="94"/>
      <c r="AR1089" s="45"/>
      <c r="AS1089" s="102"/>
      <c r="AT1089" s="102"/>
      <c r="AU1089" s="95"/>
      <c r="AV1089" s="95"/>
      <c r="AW1089" s="159"/>
      <c r="AX1089" s="159"/>
      <c r="AY1089" s="156"/>
      <c r="AZ1089" s="156"/>
      <c r="BA1089" s="156"/>
      <c r="BB1089" s="156"/>
      <c r="BC1089" s="156"/>
      <c r="BD1089" s="156"/>
      <c r="BE1089" s="156"/>
      <c r="BF1089" s="156"/>
      <c r="BG1089" s="156"/>
      <c r="BH1089" s="156"/>
      <c r="BI1089" s="156"/>
      <c r="BJ1089" s="156"/>
      <c r="BK1089" s="156"/>
      <c r="BL1089" s="156"/>
      <c r="BM1089" s="156"/>
      <c r="BN1089" s="156"/>
      <c r="BO1089" s="156"/>
      <c r="BP1089" s="156"/>
      <c r="BQ1089" s="156"/>
      <c r="BR1089" s="156"/>
      <c r="BS1089" s="156"/>
      <c r="BT1089" s="156"/>
      <c r="BU1089" s="156"/>
      <c r="BV1089" s="156"/>
      <c r="BW1089" s="156"/>
      <c r="BX1089" s="156"/>
      <c r="BY1089" s="156"/>
      <c r="BZ1089" s="156"/>
      <c r="CA1089" s="156"/>
      <c r="CB1089" s="156"/>
      <c r="CC1089" s="156"/>
      <c r="CD1089" s="156"/>
      <c r="CE1089" s="156"/>
    </row>
    <row r="1090" spans="1:83" ht="25.5" customHeight="1" x14ac:dyDescent="0.25">
      <c r="A1090" s="45"/>
      <c r="B1090" s="45"/>
      <c r="C1090" s="45"/>
      <c r="D1090" s="47"/>
      <c r="E1090" s="158"/>
      <c r="F1090" s="45"/>
      <c r="G1090" s="130"/>
      <c r="H1090" s="130"/>
      <c r="I1090" s="83"/>
      <c r="J1090" s="45"/>
      <c r="K1090" s="130"/>
      <c r="L1090" s="95"/>
      <c r="M1090" s="95"/>
      <c r="N1090" s="95"/>
      <c r="O1090" s="103"/>
      <c r="P1090" s="104"/>
      <c r="Q1090" s="83"/>
      <c r="R1090" s="83"/>
      <c r="S1090" s="83"/>
      <c r="T1090" s="83"/>
      <c r="U1090" s="83"/>
      <c r="V1090" s="103"/>
      <c r="W1090" s="103"/>
      <c r="X1090" s="103"/>
      <c r="Y1090" s="102"/>
      <c r="Z1090" s="102"/>
      <c r="AA1090" s="90"/>
      <c r="AB1090" s="100"/>
      <c r="AC1090" s="90"/>
      <c r="AD1090" s="100"/>
      <c r="AE1090" s="100"/>
      <c r="AF1090" s="91"/>
      <c r="AG1090" s="91"/>
      <c r="AH1090" s="101"/>
      <c r="AI1090" s="45"/>
      <c r="AJ1090" s="45"/>
      <c r="AK1090" s="45"/>
      <c r="AL1090" s="45"/>
      <c r="AM1090" s="45"/>
      <c r="AN1090" s="83"/>
      <c r="AO1090" s="160"/>
      <c r="AP1090" s="160"/>
      <c r="AQ1090" s="94"/>
      <c r="AR1090" s="45"/>
      <c r="AS1090" s="102"/>
      <c r="AT1090" s="102"/>
      <c r="AU1090" s="95"/>
      <c r="AV1090" s="95"/>
      <c r="AW1090" s="159"/>
      <c r="AX1090" s="159"/>
      <c r="AY1090" s="156"/>
      <c r="AZ1090" s="156"/>
      <c r="BA1090" s="156"/>
      <c r="BB1090" s="156"/>
      <c r="BC1090" s="156"/>
      <c r="BD1090" s="156"/>
      <c r="BE1090" s="156"/>
      <c r="BF1090" s="156"/>
      <c r="BG1090" s="156"/>
      <c r="BH1090" s="156"/>
      <c r="BI1090" s="156"/>
      <c r="BJ1090" s="156"/>
      <c r="BK1090" s="156"/>
      <c r="BL1090" s="156"/>
      <c r="BM1090" s="156"/>
      <c r="BN1090" s="156"/>
      <c r="BO1090" s="156"/>
      <c r="BP1090" s="156"/>
      <c r="BQ1090" s="156"/>
      <c r="BR1090" s="156"/>
      <c r="BS1090" s="156"/>
      <c r="BT1090" s="156"/>
      <c r="BU1090" s="156"/>
      <c r="BV1090" s="156"/>
      <c r="BW1090" s="156"/>
      <c r="BX1090" s="156"/>
      <c r="BY1090" s="156"/>
      <c r="BZ1090" s="156"/>
      <c r="CA1090" s="156"/>
      <c r="CB1090" s="156"/>
      <c r="CC1090" s="156"/>
      <c r="CD1090" s="156"/>
      <c r="CE1090" s="156"/>
    </row>
    <row r="1091" spans="1:83" ht="25.5" customHeight="1" x14ac:dyDescent="0.25">
      <c r="A1091" s="45"/>
      <c r="B1091" s="45"/>
      <c r="C1091" s="45"/>
      <c r="D1091" s="47"/>
      <c r="E1091" s="158"/>
      <c r="F1091" s="45"/>
      <c r="G1091" s="130"/>
      <c r="H1091" s="130"/>
      <c r="I1091" s="83"/>
      <c r="J1091" s="45"/>
      <c r="K1091" s="130"/>
      <c r="L1091" s="95"/>
      <c r="M1091" s="95"/>
      <c r="N1091" s="95"/>
      <c r="O1091" s="103"/>
      <c r="P1091" s="104"/>
      <c r="Q1091" s="83"/>
      <c r="R1091" s="83"/>
      <c r="S1091" s="83"/>
      <c r="T1091" s="83"/>
      <c r="U1091" s="83"/>
      <c r="V1091" s="103"/>
      <c r="W1091" s="103"/>
      <c r="X1091" s="103"/>
      <c r="Y1091" s="102"/>
      <c r="Z1091" s="102"/>
      <c r="AA1091" s="90"/>
      <c r="AB1091" s="100"/>
      <c r="AC1091" s="90"/>
      <c r="AD1091" s="100"/>
      <c r="AE1091" s="100"/>
      <c r="AF1091" s="91"/>
      <c r="AG1091" s="91"/>
      <c r="AH1091" s="101"/>
      <c r="AI1091" s="45"/>
      <c r="AJ1091" s="45"/>
      <c r="AK1091" s="45"/>
      <c r="AL1091" s="45"/>
      <c r="AM1091" s="45"/>
      <c r="AN1091" s="83"/>
      <c r="AO1091" s="160"/>
      <c r="AP1091" s="160"/>
      <c r="AQ1091" s="94"/>
      <c r="AR1091" s="45"/>
      <c r="AS1091" s="102"/>
      <c r="AT1091" s="102"/>
      <c r="AU1091" s="95"/>
      <c r="AV1091" s="95"/>
      <c r="AW1091" s="159"/>
      <c r="AX1091" s="159"/>
      <c r="AY1091" s="156"/>
      <c r="AZ1091" s="156"/>
      <c r="BA1091" s="156"/>
      <c r="BB1091" s="156"/>
      <c r="BC1091" s="156"/>
      <c r="BD1091" s="156"/>
      <c r="BE1091" s="156"/>
      <c r="BF1091" s="156"/>
      <c r="BG1091" s="156"/>
      <c r="BH1091" s="156"/>
      <c r="BI1091" s="156"/>
      <c r="BJ1091" s="156"/>
      <c r="BK1091" s="156"/>
      <c r="BL1091" s="156"/>
      <c r="BM1091" s="156"/>
      <c r="BN1091" s="156"/>
      <c r="BO1091" s="156"/>
      <c r="BP1091" s="156"/>
      <c r="BQ1091" s="156"/>
      <c r="BR1091" s="156"/>
      <c r="BS1091" s="156"/>
      <c r="BT1091" s="156"/>
      <c r="BU1091" s="156"/>
      <c r="BV1091" s="156"/>
      <c r="BW1091" s="156"/>
      <c r="BX1091" s="156"/>
      <c r="BY1091" s="156"/>
      <c r="BZ1091" s="156"/>
      <c r="CA1091" s="156"/>
      <c r="CB1091" s="156"/>
      <c r="CC1091" s="156"/>
      <c r="CD1091" s="156"/>
      <c r="CE1091" s="156"/>
    </row>
    <row r="1092" spans="1:83" ht="25.5" customHeight="1" x14ac:dyDescent="0.25">
      <c r="A1092" s="45"/>
      <c r="B1092" s="45"/>
      <c r="C1092" s="45"/>
      <c r="D1092" s="47"/>
      <c r="E1092" s="158"/>
      <c r="F1092" s="45"/>
      <c r="G1092" s="130"/>
      <c r="H1092" s="130"/>
      <c r="I1092" s="83"/>
      <c r="J1092" s="45"/>
      <c r="K1092" s="130"/>
      <c r="L1092" s="95"/>
      <c r="M1092" s="95"/>
      <c r="N1092" s="95"/>
      <c r="O1092" s="103"/>
      <c r="P1092" s="104"/>
      <c r="Q1092" s="83"/>
      <c r="R1092" s="83"/>
      <c r="S1092" s="83"/>
      <c r="T1092" s="83"/>
      <c r="U1092" s="83"/>
      <c r="V1092" s="103"/>
      <c r="W1092" s="103"/>
      <c r="X1092" s="103"/>
      <c r="Y1092" s="102"/>
      <c r="Z1092" s="102"/>
      <c r="AA1092" s="90"/>
      <c r="AB1092" s="100"/>
      <c r="AC1092" s="90"/>
      <c r="AD1092" s="100"/>
      <c r="AE1092" s="100"/>
      <c r="AF1092" s="91"/>
      <c r="AG1092" s="91"/>
      <c r="AH1092" s="101"/>
      <c r="AI1092" s="45"/>
      <c r="AJ1092" s="45"/>
      <c r="AK1092" s="45"/>
      <c r="AL1092" s="45"/>
      <c r="AM1092" s="45"/>
      <c r="AN1092" s="83"/>
      <c r="AO1092" s="160"/>
      <c r="AP1092" s="160"/>
      <c r="AQ1092" s="94"/>
      <c r="AR1092" s="45"/>
      <c r="AS1092" s="102"/>
      <c r="AT1092" s="102"/>
      <c r="AU1092" s="95"/>
      <c r="AV1092" s="95"/>
      <c r="AW1092" s="159"/>
      <c r="AX1092" s="159"/>
      <c r="AY1092" s="156"/>
      <c r="AZ1092" s="156"/>
      <c r="BA1092" s="156"/>
      <c r="BB1092" s="156"/>
      <c r="BC1092" s="156"/>
      <c r="BD1092" s="156"/>
      <c r="BE1092" s="156"/>
      <c r="BF1092" s="156"/>
      <c r="BG1092" s="156"/>
      <c r="BH1092" s="156"/>
      <c r="BI1092" s="156"/>
      <c r="BJ1092" s="156"/>
      <c r="BK1092" s="156"/>
      <c r="BL1092" s="156"/>
      <c r="BM1092" s="156"/>
      <c r="BN1092" s="156"/>
      <c r="BO1092" s="156"/>
      <c r="BP1092" s="156"/>
      <c r="BQ1092" s="156"/>
      <c r="BR1092" s="156"/>
      <c r="BS1092" s="156"/>
      <c r="BT1092" s="156"/>
      <c r="BU1092" s="156"/>
      <c r="BV1092" s="156"/>
      <c r="BW1092" s="156"/>
      <c r="BX1092" s="156"/>
      <c r="BY1092" s="156"/>
      <c r="BZ1092" s="156"/>
      <c r="CA1092" s="156"/>
      <c r="CB1092" s="156"/>
      <c r="CC1092" s="156"/>
      <c r="CD1092" s="156"/>
      <c r="CE1092" s="156"/>
    </row>
    <row r="1093" spans="1:83" ht="25.5" customHeight="1" x14ac:dyDescent="0.25">
      <c r="A1093" s="45"/>
      <c r="B1093" s="45"/>
      <c r="C1093" s="45"/>
      <c r="D1093" s="47"/>
      <c r="E1093" s="158"/>
      <c r="F1093" s="45"/>
      <c r="G1093" s="130"/>
      <c r="H1093" s="130"/>
      <c r="I1093" s="83"/>
      <c r="J1093" s="45"/>
      <c r="K1093" s="130"/>
      <c r="L1093" s="95"/>
      <c r="M1093" s="95"/>
      <c r="N1093" s="95"/>
      <c r="O1093" s="103"/>
      <c r="P1093" s="104"/>
      <c r="Q1093" s="83"/>
      <c r="R1093" s="83"/>
      <c r="S1093" s="83"/>
      <c r="T1093" s="83"/>
      <c r="U1093" s="83"/>
      <c r="V1093" s="103"/>
      <c r="W1093" s="103"/>
      <c r="X1093" s="103"/>
      <c r="Y1093" s="102"/>
      <c r="Z1093" s="102"/>
      <c r="AA1093" s="90"/>
      <c r="AB1093" s="100"/>
      <c r="AC1093" s="90"/>
      <c r="AD1093" s="100"/>
      <c r="AE1093" s="100"/>
      <c r="AF1093" s="91"/>
      <c r="AG1093" s="91"/>
      <c r="AH1093" s="101"/>
      <c r="AI1093" s="45"/>
      <c r="AJ1093" s="45"/>
      <c r="AK1093" s="45"/>
      <c r="AL1093" s="45"/>
      <c r="AM1093" s="45"/>
      <c r="AN1093" s="83"/>
      <c r="AO1093" s="160"/>
      <c r="AP1093" s="160"/>
      <c r="AQ1093" s="94"/>
      <c r="AR1093" s="45"/>
      <c r="AS1093" s="102"/>
      <c r="AT1093" s="102"/>
      <c r="AU1093" s="95"/>
      <c r="AV1093" s="95"/>
      <c r="AW1093" s="159"/>
      <c r="AX1093" s="159"/>
      <c r="AY1093" s="156"/>
      <c r="AZ1093" s="156"/>
      <c r="BA1093" s="156"/>
      <c r="BB1093" s="156"/>
      <c r="BC1093" s="156"/>
      <c r="BD1093" s="156"/>
      <c r="BE1093" s="156"/>
      <c r="BF1093" s="156"/>
      <c r="BG1093" s="156"/>
      <c r="BH1093" s="156"/>
      <c r="BI1093" s="156"/>
      <c r="BJ1093" s="156"/>
      <c r="BK1093" s="156"/>
      <c r="BL1093" s="156"/>
      <c r="BM1093" s="156"/>
      <c r="BN1093" s="156"/>
      <c r="BO1093" s="156"/>
      <c r="BP1093" s="156"/>
      <c r="BQ1093" s="156"/>
      <c r="BR1093" s="156"/>
      <c r="BS1093" s="156"/>
      <c r="BT1093" s="156"/>
      <c r="BU1093" s="156"/>
      <c r="BV1093" s="156"/>
      <c r="BW1093" s="156"/>
      <c r="BX1093" s="156"/>
      <c r="BY1093" s="156"/>
      <c r="BZ1093" s="156"/>
      <c r="CA1093" s="156"/>
      <c r="CB1093" s="156"/>
      <c r="CC1093" s="156"/>
      <c r="CD1093" s="156"/>
      <c r="CE1093" s="156"/>
    </row>
    <row r="1094" spans="1:83" ht="25.5" customHeight="1" x14ac:dyDescent="0.25">
      <c r="A1094" s="45"/>
      <c r="B1094" s="45"/>
      <c r="C1094" s="45"/>
      <c r="D1094" s="47"/>
      <c r="E1094" s="158"/>
      <c r="F1094" s="45"/>
      <c r="G1094" s="130"/>
      <c r="H1094" s="130"/>
      <c r="I1094" s="83"/>
      <c r="J1094" s="45"/>
      <c r="K1094" s="130"/>
      <c r="L1094" s="95"/>
      <c r="M1094" s="95"/>
      <c r="N1094" s="95"/>
      <c r="O1094" s="103"/>
      <c r="P1094" s="104"/>
      <c r="Q1094" s="83"/>
      <c r="R1094" s="83"/>
      <c r="S1094" s="83"/>
      <c r="T1094" s="83"/>
      <c r="U1094" s="83"/>
      <c r="V1094" s="103"/>
      <c r="W1094" s="103"/>
      <c r="X1094" s="103"/>
      <c r="Y1094" s="102"/>
      <c r="Z1094" s="102"/>
      <c r="AA1094" s="90"/>
      <c r="AB1094" s="100"/>
      <c r="AC1094" s="90"/>
      <c r="AD1094" s="100"/>
      <c r="AE1094" s="100"/>
      <c r="AF1094" s="91"/>
      <c r="AG1094" s="91"/>
      <c r="AH1094" s="101"/>
      <c r="AI1094" s="45"/>
      <c r="AJ1094" s="45"/>
      <c r="AK1094" s="45"/>
      <c r="AL1094" s="45"/>
      <c r="AM1094" s="45"/>
      <c r="AN1094" s="83"/>
      <c r="AO1094" s="160"/>
      <c r="AP1094" s="160"/>
      <c r="AQ1094" s="94"/>
      <c r="AR1094" s="45"/>
      <c r="AS1094" s="102"/>
      <c r="AT1094" s="102"/>
      <c r="AU1094" s="95"/>
      <c r="AV1094" s="95"/>
      <c r="AW1094" s="159"/>
      <c r="AX1094" s="159"/>
      <c r="AY1094" s="156"/>
      <c r="AZ1094" s="156"/>
      <c r="BA1094" s="156"/>
      <c r="BB1094" s="156"/>
      <c r="BC1094" s="156"/>
      <c r="BD1094" s="156"/>
      <c r="BE1094" s="156"/>
      <c r="BF1094" s="156"/>
      <c r="BG1094" s="156"/>
      <c r="BH1094" s="156"/>
      <c r="BI1094" s="156"/>
      <c r="BJ1094" s="156"/>
      <c r="BK1094" s="156"/>
      <c r="BL1094" s="156"/>
      <c r="BM1094" s="156"/>
      <c r="BN1094" s="156"/>
      <c r="BO1094" s="156"/>
      <c r="BP1094" s="156"/>
      <c r="BQ1094" s="156"/>
      <c r="BR1094" s="156"/>
      <c r="BS1094" s="156"/>
      <c r="BT1094" s="156"/>
      <c r="BU1094" s="156"/>
      <c r="BV1094" s="156"/>
      <c r="BW1094" s="156"/>
      <c r="BX1094" s="156"/>
      <c r="BY1094" s="156"/>
      <c r="BZ1094" s="156"/>
      <c r="CA1094" s="156"/>
      <c r="CB1094" s="156"/>
      <c r="CC1094" s="156"/>
      <c r="CD1094" s="156"/>
      <c r="CE1094" s="156"/>
    </row>
    <row r="1095" spans="1:83" ht="25.5" customHeight="1" x14ac:dyDescent="0.25">
      <c r="A1095" s="45"/>
      <c r="B1095" s="45"/>
      <c r="C1095" s="45"/>
      <c r="D1095" s="47"/>
      <c r="E1095" s="158"/>
      <c r="F1095" s="45"/>
      <c r="G1095" s="130"/>
      <c r="H1095" s="130"/>
      <c r="I1095" s="83"/>
      <c r="J1095" s="45"/>
      <c r="K1095" s="130"/>
      <c r="L1095" s="95"/>
      <c r="M1095" s="95"/>
      <c r="N1095" s="95"/>
      <c r="O1095" s="103"/>
      <c r="P1095" s="104"/>
      <c r="Q1095" s="83"/>
      <c r="R1095" s="83"/>
      <c r="S1095" s="83"/>
      <c r="T1095" s="83"/>
      <c r="U1095" s="83"/>
      <c r="V1095" s="103"/>
      <c r="W1095" s="103"/>
      <c r="X1095" s="103"/>
      <c r="Y1095" s="102"/>
      <c r="Z1095" s="102"/>
      <c r="AA1095" s="90"/>
      <c r="AB1095" s="100"/>
      <c r="AC1095" s="90"/>
      <c r="AD1095" s="100"/>
      <c r="AE1095" s="100"/>
      <c r="AF1095" s="91"/>
      <c r="AG1095" s="91"/>
      <c r="AH1095" s="101"/>
      <c r="AI1095" s="45"/>
      <c r="AJ1095" s="45"/>
      <c r="AK1095" s="45"/>
      <c r="AL1095" s="45"/>
      <c r="AM1095" s="45"/>
      <c r="AN1095" s="83"/>
      <c r="AO1095" s="160"/>
      <c r="AP1095" s="160"/>
      <c r="AQ1095" s="94"/>
      <c r="AR1095" s="45"/>
      <c r="AS1095" s="102"/>
      <c r="AT1095" s="102"/>
      <c r="AU1095" s="95"/>
      <c r="AV1095" s="95"/>
      <c r="AW1095" s="159"/>
      <c r="AX1095" s="159"/>
      <c r="AY1095" s="156"/>
      <c r="AZ1095" s="156"/>
      <c r="BA1095" s="156"/>
      <c r="BB1095" s="156"/>
      <c r="BC1095" s="156"/>
      <c r="BD1095" s="156"/>
      <c r="BE1095" s="156"/>
      <c r="BF1095" s="156"/>
      <c r="BG1095" s="156"/>
      <c r="BH1095" s="156"/>
      <c r="BI1095" s="156"/>
      <c r="BJ1095" s="156"/>
      <c r="BK1095" s="156"/>
      <c r="BL1095" s="156"/>
      <c r="BM1095" s="156"/>
      <c r="BN1095" s="156"/>
      <c r="BO1095" s="156"/>
      <c r="BP1095" s="156"/>
      <c r="BQ1095" s="156"/>
      <c r="BR1095" s="156"/>
      <c r="BS1095" s="156"/>
      <c r="BT1095" s="156"/>
      <c r="BU1095" s="156"/>
      <c r="BV1095" s="156"/>
      <c r="BW1095" s="156"/>
      <c r="BX1095" s="156"/>
      <c r="BY1095" s="156"/>
      <c r="BZ1095" s="156"/>
      <c r="CA1095" s="156"/>
      <c r="CB1095" s="156"/>
      <c r="CC1095" s="156"/>
      <c r="CD1095" s="156"/>
      <c r="CE1095" s="156"/>
    </row>
    <row r="1096" spans="1:83" ht="25.5" customHeight="1" x14ac:dyDescent="0.25">
      <c r="A1096" s="45"/>
      <c r="B1096" s="45"/>
      <c r="C1096" s="45"/>
      <c r="D1096" s="47"/>
      <c r="E1096" s="158"/>
      <c r="F1096" s="45"/>
      <c r="G1096" s="130"/>
      <c r="H1096" s="130"/>
      <c r="I1096" s="83"/>
      <c r="J1096" s="45"/>
      <c r="K1096" s="130"/>
      <c r="L1096" s="95"/>
      <c r="M1096" s="95"/>
      <c r="N1096" s="95"/>
      <c r="O1096" s="103"/>
      <c r="P1096" s="104"/>
      <c r="Q1096" s="83"/>
      <c r="R1096" s="83"/>
      <c r="S1096" s="83"/>
      <c r="T1096" s="83"/>
      <c r="U1096" s="83"/>
      <c r="V1096" s="103"/>
      <c r="W1096" s="103"/>
      <c r="X1096" s="103"/>
      <c r="Y1096" s="102"/>
      <c r="Z1096" s="102"/>
      <c r="AA1096" s="90"/>
      <c r="AB1096" s="100"/>
      <c r="AC1096" s="90"/>
      <c r="AD1096" s="100"/>
      <c r="AE1096" s="100"/>
      <c r="AF1096" s="91"/>
      <c r="AG1096" s="91"/>
      <c r="AH1096" s="101"/>
      <c r="AI1096" s="45"/>
      <c r="AJ1096" s="45"/>
      <c r="AK1096" s="45"/>
      <c r="AL1096" s="45"/>
      <c r="AM1096" s="45"/>
      <c r="AN1096" s="83"/>
      <c r="AO1096" s="160"/>
      <c r="AP1096" s="160"/>
      <c r="AQ1096" s="94"/>
      <c r="AR1096" s="45"/>
      <c r="AS1096" s="102"/>
      <c r="AT1096" s="102"/>
      <c r="AU1096" s="95"/>
      <c r="AV1096" s="95"/>
      <c r="AW1096" s="159"/>
      <c r="AX1096" s="159"/>
      <c r="AY1096" s="156"/>
      <c r="AZ1096" s="156"/>
      <c r="BA1096" s="156"/>
      <c r="BB1096" s="156"/>
      <c r="BC1096" s="156"/>
      <c r="BD1096" s="156"/>
      <c r="BE1096" s="156"/>
      <c r="BF1096" s="156"/>
      <c r="BG1096" s="156"/>
      <c r="BH1096" s="156"/>
      <c r="BI1096" s="156"/>
      <c r="BJ1096" s="156"/>
      <c r="BK1096" s="156"/>
      <c r="BL1096" s="156"/>
      <c r="BM1096" s="156"/>
      <c r="BN1096" s="156"/>
      <c r="BO1096" s="156"/>
      <c r="BP1096" s="156"/>
      <c r="BQ1096" s="156"/>
      <c r="BR1096" s="156"/>
      <c r="BS1096" s="156"/>
      <c r="BT1096" s="156"/>
      <c r="BU1096" s="156"/>
      <c r="BV1096" s="156"/>
      <c r="BW1096" s="156"/>
      <c r="BX1096" s="156"/>
      <c r="BY1096" s="156"/>
      <c r="BZ1096" s="156"/>
      <c r="CA1096" s="156"/>
      <c r="CB1096" s="156"/>
      <c r="CC1096" s="156"/>
      <c r="CD1096" s="156"/>
      <c r="CE1096" s="156"/>
    </row>
    <row r="1097" spans="1:83" ht="25.5" customHeight="1" x14ac:dyDescent="0.25">
      <c r="A1097" s="45"/>
      <c r="B1097" s="45"/>
      <c r="C1097" s="45"/>
      <c r="D1097" s="47"/>
      <c r="E1097" s="158"/>
      <c r="F1097" s="45"/>
      <c r="G1097" s="130"/>
      <c r="H1097" s="130"/>
      <c r="I1097" s="83"/>
      <c r="J1097" s="45"/>
      <c r="K1097" s="130"/>
      <c r="L1097" s="95"/>
      <c r="M1097" s="95"/>
      <c r="N1097" s="95"/>
      <c r="O1097" s="103"/>
      <c r="P1097" s="104"/>
      <c r="Q1097" s="83"/>
      <c r="R1097" s="83"/>
      <c r="S1097" s="83"/>
      <c r="T1097" s="83"/>
      <c r="U1097" s="83"/>
      <c r="V1097" s="103"/>
      <c r="W1097" s="103"/>
      <c r="X1097" s="103"/>
      <c r="Y1097" s="102"/>
      <c r="Z1097" s="102"/>
      <c r="AA1097" s="90"/>
      <c r="AB1097" s="100"/>
      <c r="AC1097" s="90"/>
      <c r="AD1097" s="100"/>
      <c r="AE1097" s="100"/>
      <c r="AF1097" s="91"/>
      <c r="AG1097" s="91"/>
      <c r="AH1097" s="101"/>
      <c r="AI1097" s="45"/>
      <c r="AJ1097" s="45"/>
      <c r="AK1097" s="45"/>
      <c r="AL1097" s="45"/>
      <c r="AM1097" s="45"/>
      <c r="AN1097" s="83"/>
      <c r="AO1097" s="160"/>
      <c r="AP1097" s="160"/>
      <c r="AQ1097" s="94"/>
      <c r="AR1097" s="45"/>
      <c r="AS1097" s="102"/>
      <c r="AT1097" s="102"/>
      <c r="AU1097" s="95"/>
      <c r="AV1097" s="95"/>
      <c r="AW1097" s="159"/>
      <c r="AX1097" s="159"/>
      <c r="AY1097" s="156"/>
      <c r="AZ1097" s="156"/>
      <c r="BA1097" s="156"/>
      <c r="BB1097" s="156"/>
      <c r="BC1097" s="156"/>
      <c r="BD1097" s="156"/>
      <c r="BE1097" s="156"/>
      <c r="BF1097" s="156"/>
      <c r="BG1097" s="156"/>
      <c r="BH1097" s="156"/>
      <c r="BI1097" s="156"/>
      <c r="BJ1097" s="156"/>
      <c r="BK1097" s="156"/>
      <c r="BL1097" s="156"/>
      <c r="BM1097" s="156"/>
      <c r="BN1097" s="156"/>
      <c r="BO1097" s="156"/>
      <c r="BP1097" s="156"/>
      <c r="BQ1097" s="156"/>
      <c r="BR1097" s="156"/>
      <c r="BS1097" s="156"/>
      <c r="BT1097" s="156"/>
      <c r="BU1097" s="156"/>
      <c r="BV1097" s="156"/>
      <c r="BW1097" s="156"/>
      <c r="BX1097" s="156"/>
      <c r="BY1097" s="156"/>
      <c r="BZ1097" s="156"/>
      <c r="CA1097" s="156"/>
      <c r="CB1097" s="156"/>
      <c r="CC1097" s="156"/>
      <c r="CD1097" s="156"/>
      <c r="CE1097" s="156"/>
    </row>
    <row r="1098" spans="1:83" ht="25.5" customHeight="1" x14ac:dyDescent="0.25">
      <c r="A1098" s="45"/>
      <c r="B1098" s="45"/>
      <c r="C1098" s="45"/>
      <c r="D1098" s="47"/>
      <c r="E1098" s="158"/>
      <c r="F1098" s="45"/>
      <c r="G1098" s="130"/>
      <c r="H1098" s="130"/>
      <c r="I1098" s="83"/>
      <c r="J1098" s="45"/>
      <c r="K1098" s="130"/>
      <c r="L1098" s="95"/>
      <c r="M1098" s="95"/>
      <c r="N1098" s="95"/>
      <c r="O1098" s="103"/>
      <c r="P1098" s="104"/>
      <c r="Q1098" s="83"/>
      <c r="R1098" s="83"/>
      <c r="S1098" s="83"/>
      <c r="T1098" s="83"/>
      <c r="U1098" s="83"/>
      <c r="V1098" s="103"/>
      <c r="W1098" s="103"/>
      <c r="X1098" s="103"/>
      <c r="Y1098" s="102"/>
      <c r="Z1098" s="102"/>
      <c r="AA1098" s="90"/>
      <c r="AB1098" s="100"/>
      <c r="AC1098" s="90"/>
      <c r="AD1098" s="100"/>
      <c r="AE1098" s="100"/>
      <c r="AF1098" s="91"/>
      <c r="AG1098" s="91"/>
      <c r="AH1098" s="101"/>
      <c r="AI1098" s="45"/>
      <c r="AJ1098" s="45"/>
      <c r="AK1098" s="45"/>
      <c r="AL1098" s="45"/>
      <c r="AM1098" s="45"/>
      <c r="AN1098" s="83"/>
      <c r="AO1098" s="160"/>
      <c r="AP1098" s="160"/>
      <c r="AQ1098" s="94"/>
      <c r="AR1098" s="45"/>
      <c r="AS1098" s="102"/>
      <c r="AT1098" s="102"/>
      <c r="AU1098" s="95"/>
      <c r="AV1098" s="95"/>
      <c r="AW1098" s="159"/>
      <c r="AX1098" s="159"/>
      <c r="AY1098" s="156"/>
      <c r="AZ1098" s="156"/>
      <c r="BA1098" s="156"/>
      <c r="BB1098" s="156"/>
      <c r="BC1098" s="156"/>
      <c r="BD1098" s="156"/>
      <c r="BE1098" s="156"/>
      <c r="BF1098" s="156"/>
      <c r="BG1098" s="156"/>
      <c r="BH1098" s="156"/>
      <c r="BI1098" s="156"/>
      <c r="BJ1098" s="156"/>
      <c r="BK1098" s="156"/>
      <c r="BL1098" s="156"/>
      <c r="BM1098" s="156"/>
      <c r="BN1098" s="156"/>
      <c r="BO1098" s="156"/>
      <c r="BP1098" s="156"/>
      <c r="BQ1098" s="156"/>
      <c r="BR1098" s="156"/>
      <c r="BS1098" s="156"/>
      <c r="BT1098" s="156"/>
      <c r="BU1098" s="156"/>
      <c r="BV1098" s="156"/>
      <c r="BW1098" s="156"/>
      <c r="BX1098" s="156"/>
      <c r="BY1098" s="156"/>
      <c r="BZ1098" s="156"/>
      <c r="CA1098" s="156"/>
      <c r="CB1098" s="156"/>
      <c r="CC1098" s="156"/>
      <c r="CD1098" s="156"/>
      <c r="CE1098" s="156"/>
    </row>
    <row r="1099" spans="1:83" ht="25.5" customHeight="1" x14ac:dyDescent="0.25">
      <c r="A1099" s="45"/>
      <c r="B1099" s="45"/>
      <c r="C1099" s="45"/>
      <c r="D1099" s="47"/>
      <c r="E1099" s="158"/>
      <c r="F1099" s="45"/>
      <c r="G1099" s="130"/>
      <c r="H1099" s="130"/>
      <c r="I1099" s="83"/>
      <c r="J1099" s="45"/>
      <c r="K1099" s="130"/>
      <c r="L1099" s="95"/>
      <c r="M1099" s="95"/>
      <c r="N1099" s="95"/>
      <c r="O1099" s="103"/>
      <c r="P1099" s="104"/>
      <c r="Q1099" s="83"/>
      <c r="R1099" s="83"/>
      <c r="S1099" s="83"/>
      <c r="T1099" s="83"/>
      <c r="U1099" s="83"/>
      <c r="V1099" s="103"/>
      <c r="W1099" s="103"/>
      <c r="X1099" s="103"/>
      <c r="Y1099" s="102"/>
      <c r="Z1099" s="102"/>
      <c r="AA1099" s="90"/>
      <c r="AB1099" s="100"/>
      <c r="AC1099" s="90"/>
      <c r="AD1099" s="100"/>
      <c r="AE1099" s="100"/>
      <c r="AF1099" s="91"/>
      <c r="AG1099" s="91"/>
      <c r="AH1099" s="101"/>
      <c r="AI1099" s="45"/>
      <c r="AJ1099" s="45"/>
      <c r="AK1099" s="45"/>
      <c r="AL1099" s="45"/>
      <c r="AM1099" s="45"/>
      <c r="AN1099" s="83"/>
      <c r="AO1099" s="160"/>
      <c r="AP1099" s="160"/>
      <c r="AQ1099" s="94"/>
      <c r="AR1099" s="45"/>
      <c r="AS1099" s="102"/>
      <c r="AT1099" s="102"/>
      <c r="AU1099" s="95"/>
      <c r="AV1099" s="95"/>
      <c r="AW1099" s="159"/>
      <c r="AX1099" s="159"/>
      <c r="AY1099" s="156"/>
      <c r="AZ1099" s="156"/>
      <c r="BA1099" s="156"/>
      <c r="BB1099" s="156"/>
      <c r="BC1099" s="156"/>
      <c r="BD1099" s="156"/>
      <c r="BE1099" s="156"/>
      <c r="BF1099" s="156"/>
      <c r="BG1099" s="156"/>
      <c r="BH1099" s="156"/>
      <c r="BI1099" s="156"/>
      <c r="BJ1099" s="156"/>
      <c r="BK1099" s="156"/>
      <c r="BL1099" s="156"/>
      <c r="BM1099" s="156"/>
      <c r="BN1099" s="156"/>
      <c r="BO1099" s="156"/>
      <c r="BP1099" s="156"/>
      <c r="BQ1099" s="156"/>
      <c r="BR1099" s="156"/>
      <c r="BS1099" s="156"/>
      <c r="BT1099" s="156"/>
      <c r="BU1099" s="156"/>
      <c r="BV1099" s="156"/>
      <c r="BW1099" s="156"/>
      <c r="BX1099" s="156"/>
      <c r="BY1099" s="156"/>
      <c r="BZ1099" s="156"/>
      <c r="CA1099" s="156"/>
      <c r="CB1099" s="156"/>
      <c r="CC1099" s="156"/>
      <c r="CD1099" s="156"/>
      <c r="CE1099" s="156"/>
    </row>
    <row r="1100" spans="1:83" ht="25.5" customHeight="1" x14ac:dyDescent="0.25">
      <c r="A1100" s="45"/>
      <c r="B1100" s="45"/>
      <c r="C1100" s="45"/>
      <c r="D1100" s="47"/>
      <c r="E1100" s="158"/>
      <c r="F1100" s="45"/>
      <c r="G1100" s="130"/>
      <c r="H1100" s="130"/>
      <c r="I1100" s="83"/>
      <c r="J1100" s="45"/>
      <c r="K1100" s="130"/>
      <c r="L1100" s="95"/>
      <c r="M1100" s="95"/>
      <c r="N1100" s="95"/>
      <c r="O1100" s="103"/>
      <c r="P1100" s="104"/>
      <c r="Q1100" s="83"/>
      <c r="R1100" s="83"/>
      <c r="S1100" s="83"/>
      <c r="T1100" s="83"/>
      <c r="U1100" s="83"/>
      <c r="V1100" s="103"/>
      <c r="W1100" s="103"/>
      <c r="X1100" s="103"/>
      <c r="Y1100" s="102"/>
      <c r="Z1100" s="102"/>
      <c r="AA1100" s="90"/>
      <c r="AB1100" s="100"/>
      <c r="AC1100" s="90"/>
      <c r="AD1100" s="100"/>
      <c r="AE1100" s="100"/>
      <c r="AF1100" s="91"/>
      <c r="AG1100" s="91"/>
      <c r="AH1100" s="101"/>
      <c r="AI1100" s="45"/>
      <c r="AJ1100" s="45"/>
      <c r="AK1100" s="45"/>
      <c r="AL1100" s="45"/>
      <c r="AM1100" s="45"/>
      <c r="AN1100" s="83"/>
      <c r="AO1100" s="160"/>
      <c r="AP1100" s="160"/>
      <c r="AQ1100" s="94"/>
      <c r="AR1100" s="45"/>
      <c r="AS1100" s="102"/>
      <c r="AT1100" s="102"/>
      <c r="AU1100" s="95"/>
      <c r="AV1100" s="95"/>
      <c r="AW1100" s="159"/>
      <c r="AX1100" s="159"/>
      <c r="AY1100" s="156"/>
      <c r="AZ1100" s="156"/>
      <c r="BA1100" s="156"/>
      <c r="BB1100" s="156"/>
      <c r="BC1100" s="156"/>
      <c r="BD1100" s="156"/>
      <c r="BE1100" s="156"/>
      <c r="BF1100" s="156"/>
      <c r="BG1100" s="156"/>
      <c r="BH1100" s="156"/>
      <c r="BI1100" s="156"/>
      <c r="BJ1100" s="156"/>
      <c r="BK1100" s="156"/>
      <c r="BL1100" s="156"/>
      <c r="BM1100" s="156"/>
      <c r="BN1100" s="156"/>
      <c r="BO1100" s="156"/>
      <c r="BP1100" s="156"/>
      <c r="BQ1100" s="156"/>
      <c r="BR1100" s="156"/>
      <c r="BS1100" s="156"/>
      <c r="BT1100" s="156"/>
      <c r="BU1100" s="156"/>
      <c r="BV1100" s="156"/>
      <c r="BW1100" s="156"/>
      <c r="BX1100" s="156"/>
      <c r="BY1100" s="156"/>
      <c r="BZ1100" s="156"/>
      <c r="CA1100" s="156"/>
      <c r="CB1100" s="156"/>
      <c r="CC1100" s="156"/>
      <c r="CD1100" s="156"/>
      <c r="CE1100" s="156"/>
    </row>
    <row r="1101" spans="1:83" ht="25.5" customHeight="1" x14ac:dyDescent="0.25">
      <c r="A1101" s="45"/>
      <c r="B1101" s="45"/>
      <c r="C1101" s="45"/>
      <c r="D1101" s="47"/>
      <c r="E1101" s="158"/>
      <c r="F1101" s="45"/>
      <c r="G1101" s="130"/>
      <c r="H1101" s="130"/>
      <c r="I1101" s="83"/>
      <c r="J1101" s="45"/>
      <c r="K1101" s="130"/>
      <c r="L1101" s="95"/>
      <c r="M1101" s="95"/>
      <c r="N1101" s="95"/>
      <c r="O1101" s="103"/>
      <c r="P1101" s="104"/>
      <c r="Q1101" s="83"/>
      <c r="R1101" s="83"/>
      <c r="S1101" s="83"/>
      <c r="T1101" s="83"/>
      <c r="U1101" s="83"/>
      <c r="V1101" s="103"/>
      <c r="W1101" s="103"/>
      <c r="X1101" s="103"/>
      <c r="Y1101" s="102"/>
      <c r="Z1101" s="102"/>
      <c r="AA1101" s="90"/>
      <c r="AB1101" s="100"/>
      <c r="AC1101" s="90"/>
      <c r="AD1101" s="100"/>
      <c r="AE1101" s="100"/>
      <c r="AF1101" s="91"/>
      <c r="AG1101" s="91"/>
      <c r="AH1101" s="101"/>
      <c r="AI1101" s="45"/>
      <c r="AJ1101" s="45"/>
      <c r="AK1101" s="45"/>
      <c r="AL1101" s="45"/>
      <c r="AM1101" s="45"/>
      <c r="AN1101" s="83"/>
      <c r="AO1101" s="160"/>
      <c r="AP1101" s="160"/>
      <c r="AQ1101" s="94"/>
      <c r="AR1101" s="45"/>
      <c r="AS1101" s="102"/>
      <c r="AT1101" s="102"/>
      <c r="AU1101" s="95"/>
      <c r="AV1101" s="95"/>
      <c r="AW1101" s="159"/>
      <c r="AX1101" s="159"/>
      <c r="AY1101" s="156"/>
      <c r="AZ1101" s="156"/>
      <c r="BA1101" s="156"/>
      <c r="BB1101" s="156"/>
      <c r="BC1101" s="156"/>
      <c r="BD1101" s="156"/>
      <c r="BE1101" s="156"/>
      <c r="BF1101" s="156"/>
      <c r="BG1101" s="156"/>
      <c r="BH1101" s="156"/>
      <c r="BI1101" s="156"/>
      <c r="BJ1101" s="156"/>
      <c r="BK1101" s="156"/>
      <c r="BL1101" s="156"/>
      <c r="BM1101" s="156"/>
      <c r="BN1101" s="156"/>
      <c r="BO1101" s="156"/>
      <c r="BP1101" s="156"/>
      <c r="BQ1101" s="156"/>
      <c r="BR1101" s="156"/>
      <c r="BS1101" s="156"/>
      <c r="BT1101" s="156"/>
      <c r="BU1101" s="156"/>
      <c r="BV1101" s="156"/>
      <c r="BW1101" s="156"/>
      <c r="BX1101" s="156"/>
      <c r="BY1101" s="156"/>
      <c r="BZ1101" s="156"/>
      <c r="CA1101" s="156"/>
      <c r="CB1101" s="156"/>
      <c r="CC1101" s="156"/>
      <c r="CD1101" s="156"/>
      <c r="CE1101" s="156"/>
    </row>
    <row r="1102" spans="1:83" ht="25.5" customHeight="1" x14ac:dyDescent="0.25">
      <c r="A1102" s="45"/>
      <c r="B1102" s="45"/>
      <c r="C1102" s="45"/>
      <c r="D1102" s="47"/>
      <c r="E1102" s="158"/>
      <c r="F1102" s="45"/>
      <c r="G1102" s="130"/>
      <c r="H1102" s="130"/>
      <c r="I1102" s="83"/>
      <c r="J1102" s="45"/>
      <c r="K1102" s="130"/>
      <c r="L1102" s="95"/>
      <c r="M1102" s="95"/>
      <c r="N1102" s="95"/>
      <c r="O1102" s="103"/>
      <c r="P1102" s="104"/>
      <c r="Q1102" s="83"/>
      <c r="R1102" s="83"/>
      <c r="S1102" s="83"/>
      <c r="T1102" s="83"/>
      <c r="U1102" s="83"/>
      <c r="V1102" s="103"/>
      <c r="W1102" s="103"/>
      <c r="X1102" s="103"/>
      <c r="Y1102" s="102"/>
      <c r="Z1102" s="102"/>
      <c r="AA1102" s="90"/>
      <c r="AB1102" s="100"/>
      <c r="AC1102" s="90"/>
      <c r="AD1102" s="100"/>
      <c r="AE1102" s="100"/>
      <c r="AF1102" s="91"/>
      <c r="AG1102" s="91"/>
      <c r="AH1102" s="101"/>
      <c r="AI1102" s="45"/>
      <c r="AJ1102" s="45"/>
      <c r="AK1102" s="45"/>
      <c r="AL1102" s="45"/>
      <c r="AM1102" s="45"/>
      <c r="AN1102" s="83"/>
      <c r="AO1102" s="160"/>
      <c r="AP1102" s="160"/>
      <c r="AQ1102" s="94"/>
      <c r="AR1102" s="45"/>
      <c r="AS1102" s="102"/>
      <c r="AT1102" s="102"/>
      <c r="AU1102" s="95"/>
      <c r="AV1102" s="95"/>
      <c r="AW1102" s="159"/>
      <c r="AX1102" s="159"/>
      <c r="AY1102" s="156"/>
      <c r="AZ1102" s="156"/>
      <c r="BA1102" s="156"/>
      <c r="BB1102" s="156"/>
      <c r="BC1102" s="156"/>
      <c r="BD1102" s="156"/>
      <c r="BE1102" s="156"/>
      <c r="BF1102" s="156"/>
      <c r="BG1102" s="156"/>
      <c r="BH1102" s="156"/>
      <c r="BI1102" s="156"/>
      <c r="BJ1102" s="156"/>
      <c r="BK1102" s="156"/>
      <c r="BL1102" s="156"/>
      <c r="BM1102" s="156"/>
      <c r="BN1102" s="156"/>
      <c r="BO1102" s="156"/>
      <c r="BP1102" s="156"/>
      <c r="BQ1102" s="156"/>
      <c r="BR1102" s="156"/>
      <c r="BS1102" s="156"/>
      <c r="BT1102" s="156"/>
      <c r="BU1102" s="156"/>
      <c r="BV1102" s="156"/>
      <c r="BW1102" s="156"/>
      <c r="BX1102" s="156"/>
      <c r="BY1102" s="156"/>
      <c r="BZ1102" s="156"/>
      <c r="CA1102" s="156"/>
      <c r="CB1102" s="156"/>
      <c r="CC1102" s="156"/>
      <c r="CD1102" s="156"/>
      <c r="CE1102" s="156"/>
    </row>
    <row r="1103" spans="1:83" ht="25.5" customHeight="1" x14ac:dyDescent="0.25">
      <c r="A1103" s="45"/>
      <c r="B1103" s="45"/>
      <c r="C1103" s="45"/>
      <c r="D1103" s="47"/>
      <c r="E1103" s="158"/>
      <c r="F1103" s="45"/>
      <c r="G1103" s="130"/>
      <c r="H1103" s="130"/>
      <c r="I1103" s="83"/>
      <c r="J1103" s="45"/>
      <c r="K1103" s="130"/>
      <c r="L1103" s="95"/>
      <c r="M1103" s="95"/>
      <c r="N1103" s="95"/>
      <c r="O1103" s="103"/>
      <c r="P1103" s="104"/>
      <c r="Q1103" s="83"/>
      <c r="R1103" s="83"/>
      <c r="S1103" s="83"/>
      <c r="T1103" s="83"/>
      <c r="U1103" s="83"/>
      <c r="V1103" s="103"/>
      <c r="W1103" s="103"/>
      <c r="X1103" s="103"/>
      <c r="Y1103" s="102"/>
      <c r="Z1103" s="102"/>
      <c r="AA1103" s="90"/>
      <c r="AB1103" s="100"/>
      <c r="AC1103" s="90"/>
      <c r="AD1103" s="100"/>
      <c r="AE1103" s="100"/>
      <c r="AF1103" s="91"/>
      <c r="AG1103" s="91"/>
      <c r="AH1103" s="101"/>
      <c r="AI1103" s="45"/>
      <c r="AJ1103" s="45"/>
      <c r="AK1103" s="45"/>
      <c r="AL1103" s="45"/>
      <c r="AM1103" s="45"/>
      <c r="AN1103" s="83"/>
      <c r="AO1103" s="160"/>
      <c r="AP1103" s="160"/>
      <c r="AQ1103" s="94"/>
      <c r="AR1103" s="45"/>
      <c r="AS1103" s="102"/>
      <c r="AT1103" s="102"/>
      <c r="AU1103" s="95"/>
      <c r="AV1103" s="95"/>
      <c r="AW1103" s="159"/>
      <c r="AX1103" s="159"/>
      <c r="AY1103" s="156"/>
      <c r="AZ1103" s="156"/>
      <c r="BA1103" s="156"/>
      <c r="BB1103" s="156"/>
      <c r="BC1103" s="156"/>
      <c r="BD1103" s="156"/>
      <c r="BE1103" s="156"/>
      <c r="BF1103" s="156"/>
      <c r="BG1103" s="156"/>
      <c r="BH1103" s="156"/>
      <c r="BI1103" s="156"/>
      <c r="BJ1103" s="156"/>
      <c r="BK1103" s="156"/>
      <c r="BL1103" s="156"/>
      <c r="BM1103" s="156"/>
      <c r="BN1103" s="156"/>
      <c r="BO1103" s="156"/>
      <c r="BP1103" s="156"/>
      <c r="BQ1103" s="156"/>
      <c r="BR1103" s="156"/>
      <c r="BS1103" s="156"/>
      <c r="BT1103" s="156"/>
      <c r="BU1103" s="156"/>
      <c r="BV1103" s="156"/>
      <c r="BW1103" s="156"/>
      <c r="BX1103" s="156"/>
      <c r="BY1103" s="156"/>
      <c r="BZ1103" s="156"/>
      <c r="CA1103" s="156"/>
      <c r="CB1103" s="156"/>
      <c r="CC1103" s="156"/>
      <c r="CD1103" s="156"/>
      <c r="CE1103" s="156"/>
    </row>
    <row r="1104" spans="1:83" ht="25.5" customHeight="1" x14ac:dyDescent="0.25">
      <c r="A1104" s="45"/>
      <c r="B1104" s="45"/>
      <c r="C1104" s="45"/>
      <c r="D1104" s="47"/>
      <c r="E1104" s="158"/>
      <c r="F1104" s="45"/>
      <c r="G1104" s="130"/>
      <c r="H1104" s="130"/>
      <c r="I1104" s="83"/>
      <c r="J1104" s="45"/>
      <c r="K1104" s="130"/>
      <c r="L1104" s="95"/>
      <c r="M1104" s="95"/>
      <c r="N1104" s="95"/>
      <c r="O1104" s="103"/>
      <c r="P1104" s="104"/>
      <c r="Q1104" s="83"/>
      <c r="R1104" s="83"/>
      <c r="S1104" s="83"/>
      <c r="T1104" s="83"/>
      <c r="U1104" s="83"/>
      <c r="V1104" s="103"/>
      <c r="W1104" s="103"/>
      <c r="X1104" s="103"/>
      <c r="Y1104" s="102"/>
      <c r="Z1104" s="102"/>
      <c r="AA1104" s="90"/>
      <c r="AB1104" s="100"/>
      <c r="AC1104" s="90"/>
      <c r="AD1104" s="100"/>
      <c r="AE1104" s="100"/>
      <c r="AF1104" s="91"/>
      <c r="AG1104" s="91"/>
      <c r="AH1104" s="101"/>
      <c r="AI1104" s="45"/>
      <c r="AJ1104" s="45"/>
      <c r="AK1104" s="45"/>
      <c r="AL1104" s="45"/>
      <c r="AM1104" s="45"/>
      <c r="AN1104" s="83"/>
      <c r="AO1104" s="160"/>
      <c r="AP1104" s="160"/>
      <c r="AQ1104" s="94"/>
      <c r="AR1104" s="45"/>
      <c r="AS1104" s="102"/>
      <c r="AT1104" s="102"/>
      <c r="AU1104" s="95"/>
      <c r="AV1104" s="95"/>
      <c r="AW1104" s="159"/>
      <c r="AX1104" s="159"/>
      <c r="AY1104" s="156"/>
      <c r="AZ1104" s="156"/>
      <c r="BA1104" s="156"/>
      <c r="BB1104" s="156"/>
      <c r="BC1104" s="156"/>
      <c r="BD1104" s="156"/>
      <c r="BE1104" s="156"/>
      <c r="BF1104" s="156"/>
      <c r="BG1104" s="156"/>
      <c r="BH1104" s="156"/>
      <c r="BI1104" s="156"/>
      <c r="BJ1104" s="156"/>
      <c r="BK1104" s="156"/>
      <c r="BL1104" s="156"/>
      <c r="BM1104" s="156"/>
      <c r="BN1104" s="156"/>
      <c r="BO1104" s="156"/>
      <c r="BP1104" s="156"/>
      <c r="BQ1104" s="156"/>
      <c r="BR1104" s="156"/>
      <c r="BS1104" s="156"/>
      <c r="BT1104" s="156"/>
      <c r="BU1104" s="156"/>
      <c r="BV1104" s="156"/>
      <c r="BW1104" s="156"/>
      <c r="BX1104" s="156"/>
      <c r="BY1104" s="156"/>
      <c r="BZ1104" s="156"/>
      <c r="CA1104" s="156"/>
      <c r="CB1104" s="156"/>
      <c r="CC1104" s="156"/>
      <c r="CD1104" s="156"/>
      <c r="CE1104" s="156"/>
    </row>
    <row r="1105" spans="1:83" ht="25.5" customHeight="1" x14ac:dyDescent="0.25">
      <c r="A1105" s="45"/>
      <c r="B1105" s="45"/>
      <c r="C1105" s="45"/>
      <c r="D1105" s="47"/>
      <c r="E1105" s="158"/>
      <c r="F1105" s="45"/>
      <c r="G1105" s="130"/>
      <c r="H1105" s="130"/>
      <c r="I1105" s="83"/>
      <c r="J1105" s="45"/>
      <c r="K1105" s="130"/>
      <c r="L1105" s="95"/>
      <c r="M1105" s="95"/>
      <c r="N1105" s="95"/>
      <c r="O1105" s="103"/>
      <c r="P1105" s="104"/>
      <c r="Q1105" s="83"/>
      <c r="R1105" s="83"/>
      <c r="S1105" s="83"/>
      <c r="T1105" s="83"/>
      <c r="U1105" s="83"/>
      <c r="V1105" s="103"/>
      <c r="W1105" s="103"/>
      <c r="X1105" s="103"/>
      <c r="Y1105" s="102"/>
      <c r="Z1105" s="102"/>
      <c r="AA1105" s="90"/>
      <c r="AB1105" s="100"/>
      <c r="AC1105" s="90"/>
      <c r="AD1105" s="100"/>
      <c r="AE1105" s="100"/>
      <c r="AF1105" s="91"/>
      <c r="AG1105" s="91"/>
      <c r="AH1105" s="101"/>
      <c r="AI1105" s="45"/>
      <c r="AJ1105" s="45"/>
      <c r="AK1105" s="45"/>
      <c r="AL1105" s="45"/>
      <c r="AM1105" s="45"/>
      <c r="AN1105" s="83"/>
      <c r="AO1105" s="160"/>
      <c r="AP1105" s="160"/>
      <c r="AQ1105" s="94"/>
      <c r="AR1105" s="45"/>
      <c r="AS1105" s="102"/>
      <c r="AT1105" s="102"/>
      <c r="AU1105" s="95"/>
      <c r="AV1105" s="95"/>
      <c r="AW1105" s="159"/>
      <c r="AX1105" s="159"/>
      <c r="AY1105" s="156"/>
      <c r="AZ1105" s="156"/>
      <c r="BA1105" s="156"/>
      <c r="BB1105" s="156"/>
      <c r="BC1105" s="156"/>
      <c r="BD1105" s="156"/>
      <c r="BE1105" s="156"/>
      <c r="BF1105" s="156"/>
      <c r="BG1105" s="156"/>
      <c r="BH1105" s="156"/>
      <c r="BI1105" s="156"/>
      <c r="BJ1105" s="156"/>
      <c r="BK1105" s="156"/>
      <c r="BL1105" s="156"/>
      <c r="BM1105" s="156"/>
      <c r="BN1105" s="156"/>
      <c r="BO1105" s="156"/>
      <c r="BP1105" s="156"/>
      <c r="BQ1105" s="156"/>
      <c r="BR1105" s="156"/>
      <c r="BS1105" s="156"/>
      <c r="BT1105" s="156"/>
      <c r="BU1105" s="156"/>
      <c r="BV1105" s="156"/>
      <c r="BW1105" s="156"/>
      <c r="BX1105" s="156"/>
      <c r="BY1105" s="156"/>
      <c r="BZ1105" s="156"/>
      <c r="CA1105" s="156"/>
      <c r="CB1105" s="156"/>
      <c r="CC1105" s="156"/>
      <c r="CD1105" s="156"/>
      <c r="CE1105" s="156"/>
    </row>
    <row r="1106" spans="1:83" ht="25.5" customHeight="1" x14ac:dyDescent="0.25">
      <c r="A1106" s="45"/>
      <c r="B1106" s="45"/>
      <c r="C1106" s="45"/>
      <c r="D1106" s="47"/>
      <c r="E1106" s="158"/>
      <c r="F1106" s="45"/>
      <c r="G1106" s="130"/>
      <c r="H1106" s="130"/>
      <c r="I1106" s="83"/>
      <c r="J1106" s="45"/>
      <c r="K1106" s="130"/>
      <c r="L1106" s="95"/>
      <c r="M1106" s="95"/>
      <c r="N1106" s="95"/>
      <c r="O1106" s="103"/>
      <c r="P1106" s="104"/>
      <c r="Q1106" s="83"/>
      <c r="R1106" s="83"/>
      <c r="S1106" s="83"/>
      <c r="T1106" s="83"/>
      <c r="U1106" s="83"/>
      <c r="V1106" s="103"/>
      <c r="W1106" s="103"/>
      <c r="X1106" s="103"/>
      <c r="Y1106" s="102"/>
      <c r="Z1106" s="102"/>
      <c r="AA1106" s="90"/>
      <c r="AB1106" s="100"/>
      <c r="AC1106" s="90"/>
      <c r="AD1106" s="100"/>
      <c r="AE1106" s="100"/>
      <c r="AF1106" s="91"/>
      <c r="AG1106" s="91"/>
      <c r="AH1106" s="101"/>
      <c r="AI1106" s="45"/>
      <c r="AJ1106" s="45"/>
      <c r="AK1106" s="45"/>
      <c r="AL1106" s="45"/>
      <c r="AM1106" s="45"/>
      <c r="AN1106" s="83"/>
      <c r="AO1106" s="160"/>
      <c r="AP1106" s="160"/>
      <c r="AQ1106" s="94"/>
      <c r="AR1106" s="45"/>
      <c r="AS1106" s="102"/>
      <c r="AT1106" s="102"/>
      <c r="AU1106" s="95"/>
      <c r="AV1106" s="95"/>
      <c r="AW1106" s="159"/>
      <c r="AX1106" s="159"/>
      <c r="AY1106" s="156"/>
      <c r="AZ1106" s="156"/>
      <c r="BA1106" s="156"/>
      <c r="BB1106" s="156"/>
      <c r="BC1106" s="156"/>
      <c r="BD1106" s="156"/>
      <c r="BE1106" s="156"/>
      <c r="BF1106" s="156"/>
      <c r="BG1106" s="156"/>
      <c r="BH1106" s="156"/>
      <c r="BI1106" s="156"/>
      <c r="BJ1106" s="156"/>
      <c r="BK1106" s="156"/>
      <c r="BL1106" s="156"/>
      <c r="BM1106" s="156"/>
      <c r="BN1106" s="156"/>
      <c r="BO1106" s="156"/>
      <c r="BP1106" s="156"/>
      <c r="BQ1106" s="156"/>
      <c r="BR1106" s="156"/>
      <c r="BS1106" s="156"/>
      <c r="BT1106" s="156"/>
      <c r="BU1106" s="156"/>
      <c r="BV1106" s="156"/>
      <c r="BW1106" s="156"/>
      <c r="BX1106" s="156"/>
      <c r="BY1106" s="156"/>
      <c r="BZ1106" s="156"/>
      <c r="CA1106" s="156"/>
      <c r="CB1106" s="156"/>
      <c r="CC1106" s="156"/>
      <c r="CD1106" s="156"/>
      <c r="CE1106" s="156"/>
    </row>
    <row r="1107" spans="1:83" ht="25.5" customHeight="1" x14ac:dyDescent="0.25">
      <c r="A1107" s="45"/>
      <c r="B1107" s="45"/>
      <c r="C1107" s="45"/>
      <c r="D1107" s="47"/>
      <c r="E1107" s="158"/>
      <c r="F1107" s="45"/>
      <c r="G1107" s="130"/>
      <c r="H1107" s="130"/>
      <c r="I1107" s="83"/>
      <c r="J1107" s="45"/>
      <c r="K1107" s="130"/>
      <c r="L1107" s="95"/>
      <c r="M1107" s="95"/>
      <c r="N1107" s="95"/>
      <c r="O1107" s="103"/>
      <c r="P1107" s="104"/>
      <c r="Q1107" s="83"/>
      <c r="R1107" s="83"/>
      <c r="S1107" s="83"/>
      <c r="T1107" s="83"/>
      <c r="U1107" s="83"/>
      <c r="V1107" s="103"/>
      <c r="W1107" s="103"/>
      <c r="X1107" s="103"/>
      <c r="Y1107" s="102"/>
      <c r="Z1107" s="102"/>
      <c r="AA1107" s="90"/>
      <c r="AB1107" s="100"/>
      <c r="AC1107" s="90"/>
      <c r="AD1107" s="100"/>
      <c r="AE1107" s="100"/>
      <c r="AF1107" s="91"/>
      <c r="AG1107" s="91"/>
      <c r="AH1107" s="101"/>
      <c r="AI1107" s="45"/>
      <c r="AJ1107" s="45"/>
      <c r="AK1107" s="45"/>
      <c r="AL1107" s="45"/>
      <c r="AM1107" s="45"/>
      <c r="AN1107" s="83"/>
      <c r="AO1107" s="160"/>
      <c r="AP1107" s="160"/>
      <c r="AQ1107" s="94"/>
      <c r="AR1107" s="45"/>
      <c r="AS1107" s="102"/>
      <c r="AT1107" s="102"/>
      <c r="AU1107" s="95"/>
      <c r="AV1107" s="95"/>
      <c r="AW1107" s="159"/>
      <c r="AX1107" s="159"/>
      <c r="AY1107" s="156"/>
      <c r="AZ1107" s="156"/>
      <c r="BA1107" s="156"/>
      <c r="BB1107" s="156"/>
      <c r="BC1107" s="156"/>
      <c r="BD1107" s="156"/>
      <c r="BE1107" s="156"/>
      <c r="BF1107" s="156"/>
      <c r="BG1107" s="156"/>
      <c r="BH1107" s="156"/>
      <c r="BI1107" s="156"/>
      <c r="BJ1107" s="156"/>
      <c r="BK1107" s="156"/>
      <c r="BL1107" s="156"/>
      <c r="BM1107" s="156"/>
      <c r="BN1107" s="156"/>
      <c r="BO1107" s="156"/>
      <c r="BP1107" s="156"/>
      <c r="BQ1107" s="156"/>
      <c r="BR1107" s="156"/>
      <c r="BS1107" s="156"/>
      <c r="BT1107" s="156"/>
      <c r="BU1107" s="156"/>
      <c r="BV1107" s="156"/>
      <c r="BW1107" s="156"/>
      <c r="BX1107" s="156"/>
      <c r="BY1107" s="156"/>
      <c r="BZ1107" s="156"/>
      <c r="CA1107" s="156"/>
      <c r="CB1107" s="156"/>
      <c r="CC1107" s="156"/>
      <c r="CD1107" s="156"/>
      <c r="CE1107" s="156"/>
    </row>
    <row r="1108" spans="1:83" ht="25.5" customHeight="1" x14ac:dyDescent="0.25">
      <c r="A1108" s="45"/>
      <c r="B1108" s="45"/>
      <c r="C1108" s="45"/>
      <c r="D1108" s="47"/>
      <c r="E1108" s="158"/>
      <c r="F1108" s="45"/>
      <c r="G1108" s="130"/>
      <c r="H1108" s="130"/>
      <c r="I1108" s="83"/>
      <c r="J1108" s="45"/>
      <c r="K1108" s="130"/>
      <c r="L1108" s="95"/>
      <c r="M1108" s="95"/>
      <c r="N1108" s="95"/>
      <c r="O1108" s="103"/>
      <c r="P1108" s="104"/>
      <c r="Q1108" s="83"/>
      <c r="R1108" s="83"/>
      <c r="S1108" s="83"/>
      <c r="T1108" s="83"/>
      <c r="U1108" s="83"/>
      <c r="V1108" s="103"/>
      <c r="W1108" s="103"/>
      <c r="X1108" s="103"/>
      <c r="Y1108" s="102"/>
      <c r="Z1108" s="102"/>
      <c r="AA1108" s="90"/>
      <c r="AB1108" s="100"/>
      <c r="AC1108" s="90"/>
      <c r="AD1108" s="100"/>
      <c r="AE1108" s="100"/>
      <c r="AF1108" s="91"/>
      <c r="AG1108" s="91"/>
      <c r="AH1108" s="101"/>
      <c r="AI1108" s="45"/>
      <c r="AJ1108" s="45"/>
      <c r="AK1108" s="45"/>
      <c r="AL1108" s="45"/>
      <c r="AM1108" s="45"/>
      <c r="AN1108" s="83"/>
      <c r="AO1108" s="160"/>
      <c r="AP1108" s="160"/>
      <c r="AQ1108" s="94"/>
      <c r="AR1108" s="45"/>
      <c r="AS1108" s="102"/>
      <c r="AT1108" s="102"/>
      <c r="AU1108" s="95"/>
      <c r="AV1108" s="95"/>
      <c r="AW1108" s="159"/>
      <c r="AX1108" s="159"/>
      <c r="AY1108" s="156"/>
      <c r="AZ1108" s="156"/>
      <c r="BA1108" s="156"/>
      <c r="BB1108" s="156"/>
      <c r="BC1108" s="156"/>
      <c r="BD1108" s="156"/>
      <c r="BE1108" s="156"/>
      <c r="BF1108" s="156"/>
      <c r="BG1108" s="156"/>
      <c r="BH1108" s="156"/>
      <c r="BI1108" s="156"/>
      <c r="BJ1108" s="156"/>
      <c r="BK1108" s="156"/>
      <c r="BL1108" s="156"/>
      <c r="BM1108" s="156"/>
      <c r="BN1108" s="156"/>
      <c r="BO1108" s="156"/>
      <c r="BP1108" s="156"/>
      <c r="BQ1108" s="156"/>
      <c r="BR1108" s="156"/>
      <c r="BS1108" s="156"/>
      <c r="BT1108" s="156"/>
      <c r="BU1108" s="156"/>
      <c r="BV1108" s="156"/>
      <c r="BW1108" s="156"/>
      <c r="BX1108" s="156"/>
      <c r="BY1108" s="156"/>
      <c r="BZ1108" s="156"/>
      <c r="CA1108" s="156"/>
      <c r="CB1108" s="156"/>
      <c r="CC1108" s="156"/>
      <c r="CD1108" s="156"/>
      <c r="CE1108" s="156"/>
    </row>
    <row r="1109" spans="1:83" ht="25.5" customHeight="1" x14ac:dyDescent="0.25">
      <c r="A1109" s="45"/>
      <c r="B1109" s="45"/>
      <c r="C1109" s="45"/>
      <c r="D1109" s="47"/>
      <c r="E1109" s="158"/>
      <c r="F1109" s="45"/>
      <c r="G1109" s="130"/>
      <c r="H1109" s="130"/>
      <c r="I1109" s="83"/>
      <c r="J1109" s="45"/>
      <c r="K1109" s="130"/>
      <c r="L1109" s="95"/>
      <c r="M1109" s="95"/>
      <c r="N1109" s="95"/>
      <c r="O1109" s="103"/>
      <c r="P1109" s="104"/>
      <c r="Q1109" s="83"/>
      <c r="R1109" s="83"/>
      <c r="S1109" s="83"/>
      <c r="T1109" s="83"/>
      <c r="U1109" s="83"/>
      <c r="V1109" s="103"/>
      <c r="W1109" s="103"/>
      <c r="X1109" s="103"/>
      <c r="Y1109" s="102"/>
      <c r="Z1109" s="102"/>
      <c r="AA1109" s="90"/>
      <c r="AB1109" s="100"/>
      <c r="AC1109" s="90"/>
      <c r="AD1109" s="100"/>
      <c r="AE1109" s="100"/>
      <c r="AF1109" s="91"/>
      <c r="AG1109" s="91"/>
      <c r="AH1109" s="101"/>
      <c r="AI1109" s="45"/>
      <c r="AJ1109" s="45"/>
      <c r="AK1109" s="45"/>
      <c r="AL1109" s="45"/>
      <c r="AM1109" s="45"/>
      <c r="AN1109" s="83"/>
      <c r="AO1109" s="160"/>
      <c r="AP1109" s="160"/>
      <c r="AQ1109" s="94"/>
      <c r="AR1109" s="45"/>
      <c r="AS1109" s="102"/>
      <c r="AT1109" s="102"/>
      <c r="AU1109" s="95"/>
      <c r="AV1109" s="95"/>
      <c r="AW1109" s="159"/>
      <c r="AX1109" s="159"/>
      <c r="AY1109" s="156"/>
      <c r="AZ1109" s="156"/>
      <c r="BA1109" s="156"/>
      <c r="BB1109" s="156"/>
      <c r="BC1109" s="156"/>
      <c r="BD1109" s="156"/>
      <c r="BE1109" s="156"/>
      <c r="BF1109" s="156"/>
      <c r="BG1109" s="156"/>
      <c r="BH1109" s="156"/>
      <c r="BI1109" s="156"/>
      <c r="BJ1109" s="156"/>
      <c r="BK1109" s="156"/>
      <c r="BL1109" s="156"/>
      <c r="BM1109" s="156"/>
      <c r="BN1109" s="156"/>
      <c r="BO1109" s="156"/>
      <c r="BP1109" s="156"/>
      <c r="BQ1109" s="156"/>
      <c r="BR1109" s="156"/>
      <c r="BS1109" s="156"/>
      <c r="BT1109" s="156"/>
      <c r="BU1109" s="156"/>
      <c r="BV1109" s="156"/>
      <c r="BW1109" s="156"/>
      <c r="BX1109" s="156"/>
      <c r="BY1109" s="156"/>
      <c r="BZ1109" s="156"/>
      <c r="CA1109" s="156"/>
      <c r="CB1109" s="156"/>
      <c r="CC1109" s="156"/>
      <c r="CD1109" s="156"/>
      <c r="CE1109" s="156"/>
    </row>
    <row r="1110" spans="1:83" ht="25.5" customHeight="1" x14ac:dyDescent="0.25">
      <c r="A1110" s="45"/>
      <c r="B1110" s="45"/>
      <c r="C1110" s="45"/>
      <c r="D1110" s="47"/>
      <c r="E1110" s="158"/>
      <c r="F1110" s="45"/>
      <c r="G1110" s="130"/>
      <c r="H1110" s="130"/>
      <c r="I1110" s="83"/>
      <c r="J1110" s="45"/>
      <c r="K1110" s="130"/>
      <c r="L1110" s="95"/>
      <c r="M1110" s="95"/>
      <c r="N1110" s="95"/>
      <c r="O1110" s="103"/>
      <c r="P1110" s="104"/>
      <c r="Q1110" s="83"/>
      <c r="R1110" s="83"/>
      <c r="S1110" s="83"/>
      <c r="T1110" s="83"/>
      <c r="U1110" s="83"/>
      <c r="V1110" s="103"/>
      <c r="W1110" s="103"/>
      <c r="X1110" s="103"/>
      <c r="Y1110" s="102"/>
      <c r="Z1110" s="102"/>
      <c r="AA1110" s="90"/>
      <c r="AB1110" s="100"/>
      <c r="AC1110" s="90"/>
      <c r="AD1110" s="100"/>
      <c r="AE1110" s="100"/>
      <c r="AF1110" s="91"/>
      <c r="AG1110" s="91"/>
      <c r="AH1110" s="101"/>
      <c r="AI1110" s="45"/>
      <c r="AJ1110" s="45"/>
      <c r="AK1110" s="45"/>
      <c r="AL1110" s="45"/>
      <c r="AM1110" s="45"/>
      <c r="AN1110" s="83"/>
      <c r="AO1110" s="160"/>
      <c r="AP1110" s="160"/>
      <c r="AQ1110" s="94"/>
      <c r="AR1110" s="45"/>
      <c r="AS1110" s="102"/>
      <c r="AT1110" s="102"/>
      <c r="AU1110" s="95"/>
      <c r="AV1110" s="95"/>
      <c r="AW1110" s="159"/>
      <c r="AX1110" s="159"/>
      <c r="AY1110" s="156"/>
      <c r="AZ1110" s="156"/>
      <c r="BA1110" s="156"/>
      <c r="BB1110" s="156"/>
      <c r="BC1110" s="156"/>
      <c r="BD1110" s="156"/>
      <c r="BE1110" s="156"/>
      <c r="BF1110" s="156"/>
      <c r="BG1110" s="156"/>
      <c r="BH1110" s="156"/>
      <c r="BI1110" s="156"/>
      <c r="BJ1110" s="156"/>
      <c r="BK1110" s="156"/>
      <c r="BL1110" s="156"/>
      <c r="BM1110" s="156"/>
      <c r="BN1110" s="156"/>
      <c r="BO1110" s="156"/>
      <c r="BP1110" s="156"/>
      <c r="BQ1110" s="156"/>
      <c r="BR1110" s="156"/>
      <c r="BS1110" s="156"/>
      <c r="BT1110" s="156"/>
      <c r="BU1110" s="156"/>
      <c r="BV1110" s="156"/>
      <c r="BW1110" s="156"/>
      <c r="BX1110" s="156"/>
      <c r="BY1110" s="156"/>
      <c r="BZ1110" s="156"/>
      <c r="CA1110" s="156"/>
      <c r="CB1110" s="156"/>
      <c r="CC1110" s="156"/>
      <c r="CD1110" s="156"/>
      <c r="CE1110" s="156"/>
    </row>
    <row r="1111" spans="1:83" ht="25.5" customHeight="1" x14ac:dyDescent="0.25">
      <c r="A1111" s="45"/>
      <c r="B1111" s="45"/>
      <c r="C1111" s="45"/>
      <c r="D1111" s="47"/>
      <c r="E1111" s="158"/>
      <c r="F1111" s="45"/>
      <c r="G1111" s="130"/>
      <c r="H1111" s="130"/>
      <c r="I1111" s="83"/>
      <c r="J1111" s="45"/>
      <c r="K1111" s="130"/>
      <c r="L1111" s="95"/>
      <c r="M1111" s="95"/>
      <c r="N1111" s="95"/>
      <c r="O1111" s="103"/>
      <c r="P1111" s="104"/>
      <c r="Q1111" s="83"/>
      <c r="R1111" s="83"/>
      <c r="S1111" s="83"/>
      <c r="T1111" s="83"/>
      <c r="U1111" s="83"/>
      <c r="V1111" s="103"/>
      <c r="W1111" s="103"/>
      <c r="X1111" s="103"/>
      <c r="Y1111" s="102"/>
      <c r="Z1111" s="102"/>
      <c r="AA1111" s="90"/>
      <c r="AB1111" s="100"/>
      <c r="AC1111" s="90"/>
      <c r="AD1111" s="100"/>
      <c r="AE1111" s="100"/>
      <c r="AF1111" s="91"/>
      <c r="AG1111" s="91"/>
      <c r="AH1111" s="101"/>
      <c r="AI1111" s="45"/>
      <c r="AJ1111" s="45"/>
      <c r="AK1111" s="45"/>
      <c r="AL1111" s="45"/>
      <c r="AM1111" s="45"/>
      <c r="AN1111" s="83"/>
      <c r="AO1111" s="160"/>
      <c r="AP1111" s="160"/>
      <c r="AQ1111" s="94"/>
      <c r="AR1111" s="45"/>
      <c r="AS1111" s="102"/>
      <c r="AT1111" s="102"/>
      <c r="AU1111" s="95"/>
      <c r="AV1111" s="95"/>
      <c r="AW1111" s="159"/>
      <c r="AX1111" s="159"/>
      <c r="AY1111" s="156"/>
      <c r="AZ1111" s="156"/>
      <c r="BA1111" s="156"/>
      <c r="BB1111" s="156"/>
      <c r="BC1111" s="156"/>
      <c r="BD1111" s="156"/>
      <c r="BE1111" s="156"/>
      <c r="BF1111" s="156"/>
      <c r="BG1111" s="156"/>
      <c r="BH1111" s="156"/>
      <c r="BI1111" s="156"/>
      <c r="BJ1111" s="156"/>
      <c r="BK1111" s="156"/>
      <c r="BL1111" s="156"/>
      <c r="BM1111" s="156"/>
      <c r="BN1111" s="156"/>
      <c r="BO1111" s="156"/>
      <c r="BP1111" s="156"/>
      <c r="BQ1111" s="156"/>
      <c r="BR1111" s="156"/>
      <c r="BS1111" s="156"/>
      <c r="BT1111" s="156"/>
      <c r="BU1111" s="156"/>
      <c r="BV1111" s="156"/>
      <c r="BW1111" s="156"/>
      <c r="BX1111" s="156"/>
      <c r="BY1111" s="156"/>
      <c r="BZ1111" s="156"/>
      <c r="CA1111" s="156"/>
      <c r="CB1111" s="156"/>
      <c r="CC1111" s="156"/>
      <c r="CD1111" s="156"/>
      <c r="CE1111" s="156"/>
    </row>
    <row r="1112" spans="1:83" ht="25.5" customHeight="1" x14ac:dyDescent="0.25">
      <c r="A1112" s="45"/>
      <c r="B1112" s="45"/>
      <c r="C1112" s="45"/>
      <c r="D1112" s="47"/>
      <c r="E1112" s="158"/>
      <c r="F1112" s="45"/>
      <c r="G1112" s="130"/>
      <c r="H1112" s="130"/>
      <c r="I1112" s="83"/>
      <c r="J1112" s="45"/>
      <c r="K1112" s="130"/>
      <c r="L1112" s="95"/>
      <c r="M1112" s="95"/>
      <c r="N1112" s="95"/>
      <c r="O1112" s="103"/>
      <c r="P1112" s="104"/>
      <c r="Q1112" s="83"/>
      <c r="R1112" s="83"/>
      <c r="S1112" s="83"/>
      <c r="T1112" s="83"/>
      <c r="U1112" s="83"/>
      <c r="V1112" s="103"/>
      <c r="W1112" s="103"/>
      <c r="X1112" s="103"/>
      <c r="Y1112" s="102"/>
      <c r="Z1112" s="102"/>
      <c r="AA1112" s="90"/>
      <c r="AB1112" s="100"/>
      <c r="AC1112" s="90"/>
      <c r="AD1112" s="100"/>
      <c r="AE1112" s="100"/>
      <c r="AF1112" s="91"/>
      <c r="AG1112" s="91"/>
      <c r="AH1112" s="101"/>
      <c r="AI1112" s="45"/>
      <c r="AJ1112" s="45"/>
      <c r="AK1112" s="45"/>
      <c r="AL1112" s="45"/>
      <c r="AM1112" s="45"/>
      <c r="AN1112" s="83"/>
      <c r="AO1112" s="160"/>
      <c r="AP1112" s="160"/>
      <c r="AQ1112" s="94"/>
      <c r="AR1112" s="45"/>
      <c r="AS1112" s="102"/>
      <c r="AT1112" s="102"/>
      <c r="AU1112" s="95"/>
      <c r="AV1112" s="95"/>
      <c r="AW1112" s="159"/>
      <c r="AX1112" s="159"/>
      <c r="AY1112" s="156"/>
      <c r="AZ1112" s="156"/>
      <c r="BA1112" s="156"/>
      <c r="BB1112" s="156"/>
      <c r="BC1112" s="156"/>
      <c r="BD1112" s="156"/>
      <c r="BE1112" s="156"/>
      <c r="BF1112" s="156"/>
      <c r="BG1112" s="156"/>
      <c r="BH1112" s="156"/>
      <c r="BI1112" s="156"/>
      <c r="BJ1112" s="156"/>
      <c r="BK1112" s="156"/>
      <c r="BL1112" s="156"/>
      <c r="BM1112" s="156"/>
      <c r="BN1112" s="156"/>
      <c r="BO1112" s="156"/>
      <c r="BP1112" s="156"/>
      <c r="BQ1112" s="156"/>
      <c r="BR1112" s="156"/>
      <c r="BS1112" s="156"/>
      <c r="BT1112" s="156"/>
      <c r="BU1112" s="156"/>
      <c r="BV1112" s="156"/>
      <c r="BW1112" s="156"/>
      <c r="BX1112" s="156"/>
      <c r="BY1112" s="156"/>
      <c r="BZ1112" s="156"/>
      <c r="CA1112" s="156"/>
      <c r="CB1112" s="156"/>
      <c r="CC1112" s="156"/>
      <c r="CD1112" s="156"/>
      <c r="CE1112" s="156"/>
    </row>
    <row r="1113" spans="1:83" ht="25.5" customHeight="1" x14ac:dyDescent="0.25">
      <c r="A1113" s="45"/>
      <c r="B1113" s="45"/>
      <c r="C1113" s="45"/>
      <c r="D1113" s="47"/>
      <c r="E1113" s="158"/>
      <c r="F1113" s="45"/>
      <c r="G1113" s="130"/>
      <c r="H1113" s="130"/>
      <c r="I1113" s="83"/>
      <c r="J1113" s="45"/>
      <c r="K1113" s="130"/>
      <c r="L1113" s="95"/>
      <c r="M1113" s="95"/>
      <c r="N1113" s="95"/>
      <c r="O1113" s="103"/>
      <c r="P1113" s="104"/>
      <c r="Q1113" s="83"/>
      <c r="R1113" s="83"/>
      <c r="S1113" s="83"/>
      <c r="T1113" s="83"/>
      <c r="U1113" s="83"/>
      <c r="V1113" s="103"/>
      <c r="W1113" s="103"/>
      <c r="X1113" s="103"/>
      <c r="Y1113" s="102"/>
      <c r="Z1113" s="102"/>
      <c r="AA1113" s="90"/>
      <c r="AB1113" s="100"/>
      <c r="AC1113" s="90"/>
      <c r="AD1113" s="100"/>
      <c r="AE1113" s="100"/>
      <c r="AF1113" s="91"/>
      <c r="AG1113" s="91"/>
      <c r="AH1113" s="101"/>
      <c r="AI1113" s="45"/>
      <c r="AJ1113" s="45"/>
      <c r="AK1113" s="45"/>
      <c r="AL1113" s="45"/>
      <c r="AM1113" s="45"/>
      <c r="AN1113" s="83"/>
      <c r="AO1113" s="160"/>
      <c r="AP1113" s="160"/>
      <c r="AQ1113" s="94"/>
      <c r="AR1113" s="45"/>
      <c r="AS1113" s="102"/>
      <c r="AT1113" s="102"/>
      <c r="AU1113" s="95"/>
      <c r="AV1113" s="95"/>
      <c r="AW1113" s="159"/>
      <c r="AX1113" s="159"/>
      <c r="AY1113" s="156"/>
      <c r="AZ1113" s="156"/>
      <c r="BA1113" s="156"/>
      <c r="BB1113" s="156"/>
      <c r="BC1113" s="156"/>
      <c r="BD1113" s="156"/>
      <c r="BE1113" s="156"/>
      <c r="BF1113" s="156"/>
      <c r="BG1113" s="156"/>
      <c r="BH1113" s="156"/>
      <c r="BI1113" s="156"/>
      <c r="BJ1113" s="156"/>
      <c r="BK1113" s="156"/>
      <c r="BL1113" s="156"/>
      <c r="BM1113" s="156"/>
      <c r="BN1113" s="156"/>
      <c r="BO1113" s="156"/>
      <c r="BP1113" s="156"/>
      <c r="BQ1113" s="156"/>
      <c r="BR1113" s="156"/>
      <c r="BS1113" s="156"/>
      <c r="BT1113" s="156"/>
      <c r="BU1113" s="156"/>
      <c r="BV1113" s="156"/>
      <c r="BW1113" s="156"/>
      <c r="BX1113" s="156"/>
      <c r="BY1113" s="156"/>
      <c r="BZ1113" s="156"/>
      <c r="CA1113" s="156"/>
      <c r="CB1113" s="156"/>
      <c r="CC1113" s="156"/>
      <c r="CD1113" s="156"/>
      <c r="CE1113" s="156"/>
    </row>
    <row r="1114" spans="1:83" ht="25.5" customHeight="1" x14ac:dyDescent="0.25">
      <c r="A1114" s="45"/>
      <c r="B1114" s="45"/>
      <c r="C1114" s="45"/>
      <c r="D1114" s="47"/>
      <c r="E1114" s="158"/>
      <c r="F1114" s="45"/>
      <c r="G1114" s="130"/>
      <c r="H1114" s="130"/>
      <c r="I1114" s="83"/>
      <c r="J1114" s="45"/>
      <c r="K1114" s="130"/>
      <c r="L1114" s="95"/>
      <c r="M1114" s="95"/>
      <c r="N1114" s="95"/>
      <c r="O1114" s="103"/>
      <c r="P1114" s="104"/>
      <c r="Q1114" s="83"/>
      <c r="R1114" s="83"/>
      <c r="S1114" s="83"/>
      <c r="T1114" s="83"/>
      <c r="U1114" s="83"/>
      <c r="V1114" s="103"/>
      <c r="W1114" s="103"/>
      <c r="X1114" s="103"/>
      <c r="Y1114" s="102"/>
      <c r="Z1114" s="102"/>
      <c r="AA1114" s="90"/>
      <c r="AB1114" s="100"/>
      <c r="AC1114" s="90"/>
      <c r="AD1114" s="100"/>
      <c r="AE1114" s="100"/>
      <c r="AF1114" s="91"/>
      <c r="AG1114" s="91"/>
      <c r="AH1114" s="101"/>
      <c r="AI1114" s="45"/>
      <c r="AJ1114" s="45"/>
      <c r="AK1114" s="45"/>
      <c r="AL1114" s="45"/>
      <c r="AM1114" s="45"/>
      <c r="AN1114" s="83"/>
      <c r="AO1114" s="160"/>
      <c r="AP1114" s="160"/>
      <c r="AQ1114" s="94"/>
      <c r="AR1114" s="45"/>
      <c r="AS1114" s="102"/>
      <c r="AT1114" s="102"/>
      <c r="AU1114" s="95"/>
      <c r="AV1114" s="95"/>
      <c r="AW1114" s="159"/>
      <c r="AX1114" s="159"/>
      <c r="AY1114" s="156"/>
      <c r="AZ1114" s="156"/>
      <c r="BA1114" s="156"/>
      <c r="BB1114" s="156"/>
      <c r="BC1114" s="156"/>
      <c r="BD1114" s="156"/>
      <c r="BE1114" s="156"/>
      <c r="BF1114" s="156"/>
      <c r="BG1114" s="156"/>
      <c r="BH1114" s="156"/>
      <c r="BI1114" s="156"/>
      <c r="BJ1114" s="156"/>
      <c r="BK1114" s="156"/>
      <c r="BL1114" s="156"/>
      <c r="BM1114" s="156"/>
      <c r="BN1114" s="156"/>
      <c r="BO1114" s="156"/>
      <c r="BP1114" s="156"/>
      <c r="BQ1114" s="156"/>
      <c r="BR1114" s="156"/>
      <c r="BS1114" s="156"/>
      <c r="BT1114" s="156"/>
      <c r="BU1114" s="156"/>
      <c r="BV1114" s="156"/>
      <c r="BW1114" s="156"/>
      <c r="BX1114" s="156"/>
      <c r="BY1114" s="156"/>
      <c r="BZ1114" s="156"/>
      <c r="CA1114" s="156"/>
      <c r="CB1114" s="156"/>
      <c r="CC1114" s="156"/>
      <c r="CD1114" s="156"/>
      <c r="CE1114" s="156"/>
    </row>
    <row r="1115" spans="1:83" ht="25.5" customHeight="1" x14ac:dyDescent="0.25">
      <c r="A1115" s="45"/>
      <c r="B1115" s="45"/>
      <c r="C1115" s="45"/>
      <c r="D1115" s="47"/>
      <c r="E1115" s="158"/>
      <c r="F1115" s="45"/>
      <c r="G1115" s="130"/>
      <c r="H1115" s="130"/>
      <c r="I1115" s="83"/>
      <c r="J1115" s="45"/>
      <c r="K1115" s="130"/>
      <c r="L1115" s="95"/>
      <c r="M1115" s="95"/>
      <c r="N1115" s="95"/>
      <c r="O1115" s="103"/>
      <c r="P1115" s="104"/>
      <c r="Q1115" s="83"/>
      <c r="R1115" s="83"/>
      <c r="S1115" s="83"/>
      <c r="T1115" s="83"/>
      <c r="U1115" s="83"/>
      <c r="V1115" s="103"/>
      <c r="W1115" s="103"/>
      <c r="X1115" s="103"/>
      <c r="Y1115" s="102"/>
      <c r="Z1115" s="102"/>
      <c r="AA1115" s="90"/>
      <c r="AB1115" s="100"/>
      <c r="AC1115" s="90"/>
      <c r="AD1115" s="100"/>
      <c r="AE1115" s="100"/>
      <c r="AF1115" s="91"/>
      <c r="AG1115" s="91"/>
      <c r="AH1115" s="101"/>
      <c r="AI1115" s="45"/>
      <c r="AJ1115" s="45"/>
      <c r="AK1115" s="45"/>
      <c r="AL1115" s="45"/>
      <c r="AM1115" s="45"/>
      <c r="AN1115" s="83"/>
      <c r="AO1115" s="160"/>
      <c r="AP1115" s="160"/>
      <c r="AQ1115" s="94"/>
      <c r="AR1115" s="45"/>
      <c r="AS1115" s="102"/>
      <c r="AT1115" s="102"/>
      <c r="AU1115" s="95"/>
      <c r="AV1115" s="95"/>
      <c r="AW1115" s="159"/>
      <c r="AX1115" s="159"/>
      <c r="AY1115" s="156"/>
      <c r="AZ1115" s="156"/>
      <c r="BA1115" s="156"/>
      <c r="BB1115" s="156"/>
      <c r="BC1115" s="156"/>
      <c r="BD1115" s="156"/>
      <c r="BE1115" s="156"/>
      <c r="BF1115" s="156"/>
      <c r="BG1115" s="156"/>
      <c r="BH1115" s="156"/>
      <c r="BI1115" s="156"/>
      <c r="BJ1115" s="156"/>
      <c r="BK1115" s="156"/>
      <c r="BL1115" s="156"/>
      <c r="BM1115" s="156"/>
      <c r="BN1115" s="156"/>
      <c r="BO1115" s="156"/>
      <c r="BP1115" s="156"/>
      <c r="BQ1115" s="156"/>
      <c r="BR1115" s="156"/>
      <c r="BS1115" s="156"/>
      <c r="BT1115" s="156"/>
      <c r="BU1115" s="156"/>
      <c r="BV1115" s="156"/>
      <c r="BW1115" s="156"/>
      <c r="BX1115" s="156"/>
      <c r="BY1115" s="156"/>
      <c r="BZ1115" s="156"/>
      <c r="CA1115" s="156"/>
      <c r="CB1115" s="156"/>
      <c r="CC1115" s="156"/>
      <c r="CD1115" s="156"/>
      <c r="CE1115" s="156"/>
    </row>
    <row r="1116" spans="1:83" ht="25.5" customHeight="1" x14ac:dyDescent="0.25">
      <c r="A1116" s="45"/>
      <c r="B1116" s="45"/>
      <c r="C1116" s="45"/>
      <c r="D1116" s="47"/>
      <c r="E1116" s="158"/>
      <c r="F1116" s="45"/>
      <c r="G1116" s="130"/>
      <c r="H1116" s="130"/>
      <c r="I1116" s="83"/>
      <c r="J1116" s="45"/>
      <c r="K1116" s="130"/>
      <c r="L1116" s="95"/>
      <c r="M1116" s="95"/>
      <c r="N1116" s="95"/>
      <c r="O1116" s="103"/>
      <c r="P1116" s="104"/>
      <c r="Q1116" s="83"/>
      <c r="R1116" s="83"/>
      <c r="S1116" s="83"/>
      <c r="T1116" s="83"/>
      <c r="U1116" s="83"/>
      <c r="V1116" s="103"/>
      <c r="W1116" s="103"/>
      <c r="X1116" s="103"/>
      <c r="Y1116" s="102"/>
      <c r="Z1116" s="102"/>
      <c r="AA1116" s="90"/>
      <c r="AB1116" s="100"/>
      <c r="AC1116" s="90"/>
      <c r="AD1116" s="100"/>
      <c r="AE1116" s="100"/>
      <c r="AF1116" s="91"/>
      <c r="AG1116" s="91"/>
      <c r="AH1116" s="101"/>
      <c r="AI1116" s="45"/>
      <c r="AJ1116" s="45"/>
      <c r="AK1116" s="45"/>
      <c r="AL1116" s="45"/>
      <c r="AM1116" s="45"/>
      <c r="AN1116" s="83"/>
      <c r="AO1116" s="160"/>
      <c r="AP1116" s="160"/>
      <c r="AQ1116" s="94"/>
      <c r="AR1116" s="45"/>
      <c r="AS1116" s="102"/>
      <c r="AT1116" s="102"/>
      <c r="AU1116" s="95"/>
      <c r="AV1116" s="95"/>
      <c r="AW1116" s="159"/>
      <c r="AX1116" s="159"/>
      <c r="AY1116" s="156"/>
      <c r="AZ1116" s="156"/>
      <c r="BA1116" s="156"/>
      <c r="BB1116" s="156"/>
      <c r="BC1116" s="156"/>
      <c r="BD1116" s="156"/>
      <c r="BE1116" s="156"/>
      <c r="BF1116" s="156"/>
      <c r="BG1116" s="156"/>
      <c r="BH1116" s="156"/>
      <c r="BI1116" s="156"/>
      <c r="BJ1116" s="156"/>
      <c r="BK1116" s="156"/>
      <c r="BL1116" s="156"/>
      <c r="BM1116" s="156"/>
      <c r="BN1116" s="156"/>
      <c r="BO1116" s="156"/>
      <c r="BP1116" s="156"/>
      <c r="BQ1116" s="156"/>
      <c r="BR1116" s="156"/>
      <c r="BS1116" s="156"/>
      <c r="BT1116" s="156"/>
      <c r="BU1116" s="156"/>
      <c r="BV1116" s="156"/>
      <c r="BW1116" s="156"/>
      <c r="BX1116" s="156"/>
      <c r="BY1116" s="156"/>
      <c r="BZ1116" s="156"/>
      <c r="CA1116" s="156"/>
      <c r="CB1116" s="156"/>
      <c r="CC1116" s="156"/>
      <c r="CD1116" s="156"/>
      <c r="CE1116" s="156"/>
    </row>
    <row r="1117" spans="1:83" ht="25.5" customHeight="1" x14ac:dyDescent="0.25">
      <c r="A1117" s="45"/>
      <c r="B1117" s="45"/>
      <c r="C1117" s="45"/>
      <c r="D1117" s="47"/>
      <c r="E1117" s="158"/>
      <c r="F1117" s="45"/>
      <c r="G1117" s="130"/>
      <c r="H1117" s="130"/>
      <c r="I1117" s="83"/>
      <c r="J1117" s="45"/>
      <c r="K1117" s="130"/>
      <c r="L1117" s="95"/>
      <c r="M1117" s="95"/>
      <c r="N1117" s="95"/>
      <c r="O1117" s="103"/>
      <c r="P1117" s="104"/>
      <c r="Q1117" s="83"/>
      <c r="R1117" s="83"/>
      <c r="S1117" s="83"/>
      <c r="T1117" s="83"/>
      <c r="U1117" s="83"/>
      <c r="V1117" s="103"/>
      <c r="W1117" s="103"/>
      <c r="X1117" s="103"/>
      <c r="Y1117" s="102"/>
      <c r="Z1117" s="102"/>
      <c r="AA1117" s="90"/>
      <c r="AB1117" s="100"/>
      <c r="AC1117" s="90"/>
      <c r="AD1117" s="100"/>
      <c r="AE1117" s="100"/>
      <c r="AF1117" s="91"/>
      <c r="AG1117" s="91"/>
      <c r="AH1117" s="101"/>
      <c r="AI1117" s="45"/>
      <c r="AJ1117" s="45"/>
      <c r="AK1117" s="45"/>
      <c r="AL1117" s="45"/>
      <c r="AM1117" s="45"/>
      <c r="AN1117" s="83"/>
      <c r="AO1117" s="160"/>
      <c r="AP1117" s="160"/>
      <c r="AQ1117" s="94"/>
      <c r="AR1117" s="45"/>
      <c r="AS1117" s="102"/>
      <c r="AT1117" s="102"/>
      <c r="AU1117" s="95"/>
      <c r="AV1117" s="95"/>
      <c r="AW1117" s="159"/>
      <c r="AX1117" s="159"/>
      <c r="AY1117" s="156"/>
      <c r="AZ1117" s="156"/>
      <c r="BA1117" s="156"/>
      <c r="BB1117" s="156"/>
      <c r="BC1117" s="156"/>
      <c r="BD1117" s="156"/>
      <c r="BE1117" s="156"/>
      <c r="BF1117" s="156"/>
      <c r="BG1117" s="156"/>
      <c r="BH1117" s="156"/>
      <c r="BI1117" s="156"/>
      <c r="BJ1117" s="156"/>
      <c r="BK1117" s="156"/>
      <c r="BL1117" s="156"/>
      <c r="BM1117" s="156"/>
      <c r="BN1117" s="156"/>
      <c r="BO1117" s="156"/>
      <c r="BP1117" s="156"/>
      <c r="BQ1117" s="156"/>
      <c r="BR1117" s="156"/>
      <c r="BS1117" s="156"/>
      <c r="BT1117" s="156"/>
      <c r="BU1117" s="156"/>
      <c r="BV1117" s="156"/>
      <c r="BW1117" s="156"/>
      <c r="BX1117" s="156"/>
      <c r="BY1117" s="156"/>
      <c r="BZ1117" s="156"/>
      <c r="CA1117" s="156"/>
      <c r="CB1117" s="156"/>
      <c r="CC1117" s="156"/>
      <c r="CD1117" s="156"/>
      <c r="CE1117" s="156"/>
    </row>
    <row r="1118" spans="1:83" ht="25.5" customHeight="1" x14ac:dyDescent="0.25">
      <c r="A1118" s="45"/>
      <c r="B1118" s="45"/>
      <c r="C1118" s="45"/>
      <c r="D1118" s="47"/>
      <c r="E1118" s="158"/>
      <c r="F1118" s="45"/>
      <c r="G1118" s="130"/>
      <c r="H1118" s="130"/>
      <c r="I1118" s="83"/>
      <c r="J1118" s="45"/>
      <c r="K1118" s="130"/>
      <c r="L1118" s="95"/>
      <c r="M1118" s="95"/>
      <c r="N1118" s="95"/>
      <c r="O1118" s="103"/>
      <c r="P1118" s="104"/>
      <c r="Q1118" s="83"/>
      <c r="R1118" s="83"/>
      <c r="S1118" s="83"/>
      <c r="T1118" s="83"/>
      <c r="U1118" s="83"/>
      <c r="V1118" s="103"/>
      <c r="W1118" s="103"/>
      <c r="X1118" s="103"/>
      <c r="Y1118" s="102"/>
      <c r="Z1118" s="102"/>
      <c r="AA1118" s="90"/>
      <c r="AB1118" s="100"/>
      <c r="AC1118" s="90"/>
      <c r="AD1118" s="100"/>
      <c r="AE1118" s="100"/>
      <c r="AF1118" s="91"/>
      <c r="AG1118" s="91"/>
      <c r="AH1118" s="101"/>
      <c r="AI1118" s="45"/>
      <c r="AJ1118" s="45"/>
      <c r="AK1118" s="45"/>
      <c r="AL1118" s="45"/>
      <c r="AM1118" s="45"/>
      <c r="AN1118" s="83"/>
      <c r="AO1118" s="160"/>
      <c r="AP1118" s="160"/>
      <c r="AQ1118" s="94"/>
      <c r="AR1118" s="45"/>
      <c r="AS1118" s="102"/>
      <c r="AT1118" s="102"/>
      <c r="AU1118" s="95"/>
      <c r="AV1118" s="95"/>
      <c r="AW1118" s="159"/>
      <c r="AX1118" s="159"/>
      <c r="AY1118" s="156"/>
      <c r="AZ1118" s="156"/>
      <c r="BA1118" s="156"/>
      <c r="BB1118" s="156"/>
      <c r="BC1118" s="156"/>
      <c r="BD1118" s="156"/>
      <c r="BE1118" s="156"/>
      <c r="BF1118" s="156"/>
      <c r="BG1118" s="156"/>
      <c r="BH1118" s="156"/>
      <c r="BI1118" s="156"/>
      <c r="BJ1118" s="156"/>
      <c r="BK1118" s="156"/>
      <c r="BL1118" s="156"/>
      <c r="BM1118" s="156"/>
      <c r="BN1118" s="156"/>
      <c r="BO1118" s="156"/>
      <c r="BP1118" s="156"/>
      <c r="BQ1118" s="156"/>
      <c r="BR1118" s="156"/>
      <c r="BS1118" s="156"/>
      <c r="BT1118" s="156"/>
      <c r="BU1118" s="156"/>
      <c r="BV1118" s="156"/>
      <c r="BW1118" s="156"/>
      <c r="BX1118" s="156"/>
      <c r="BY1118" s="156"/>
      <c r="BZ1118" s="156"/>
      <c r="CA1118" s="156"/>
      <c r="CB1118" s="156"/>
      <c r="CC1118" s="156"/>
      <c r="CD1118" s="156"/>
      <c r="CE1118" s="156"/>
    </row>
    <row r="1119" spans="1:83" ht="25.5" customHeight="1" x14ac:dyDescent="0.25">
      <c r="A1119" s="45"/>
      <c r="B1119" s="45"/>
      <c r="C1119" s="45"/>
      <c r="D1119" s="47"/>
      <c r="E1119" s="158"/>
      <c r="F1119" s="45"/>
      <c r="G1119" s="130"/>
      <c r="H1119" s="130"/>
      <c r="I1119" s="83"/>
      <c r="J1119" s="45"/>
      <c r="K1119" s="130"/>
      <c r="L1119" s="95"/>
      <c r="M1119" s="95"/>
      <c r="N1119" s="95"/>
      <c r="O1119" s="103"/>
      <c r="P1119" s="104"/>
      <c r="Q1119" s="83"/>
      <c r="R1119" s="83"/>
      <c r="S1119" s="83"/>
      <c r="T1119" s="83"/>
      <c r="U1119" s="83"/>
      <c r="V1119" s="103"/>
      <c r="W1119" s="103"/>
      <c r="X1119" s="103"/>
      <c r="Y1119" s="102"/>
      <c r="Z1119" s="102"/>
      <c r="AA1119" s="90"/>
      <c r="AB1119" s="100"/>
      <c r="AC1119" s="90"/>
      <c r="AD1119" s="100"/>
      <c r="AE1119" s="100"/>
      <c r="AF1119" s="91"/>
      <c r="AG1119" s="91"/>
      <c r="AH1119" s="101"/>
      <c r="AI1119" s="45"/>
      <c r="AJ1119" s="45"/>
      <c r="AK1119" s="45"/>
      <c r="AL1119" s="45"/>
      <c r="AM1119" s="45"/>
      <c r="AN1119" s="83"/>
      <c r="AO1119" s="160"/>
      <c r="AP1119" s="160"/>
      <c r="AQ1119" s="94"/>
      <c r="AR1119" s="45"/>
      <c r="AS1119" s="102"/>
      <c r="AT1119" s="102"/>
      <c r="AU1119" s="95"/>
      <c r="AV1119" s="95"/>
      <c r="AW1119" s="159"/>
      <c r="AX1119" s="159"/>
      <c r="AY1119" s="156"/>
      <c r="AZ1119" s="156"/>
      <c r="BA1119" s="156"/>
      <c r="BB1119" s="156"/>
      <c r="BC1119" s="156"/>
      <c r="BD1119" s="156"/>
      <c r="BE1119" s="156"/>
      <c r="BF1119" s="156"/>
      <c r="BG1119" s="156"/>
      <c r="BH1119" s="156"/>
      <c r="BI1119" s="156"/>
      <c r="BJ1119" s="156"/>
      <c r="BK1119" s="156"/>
      <c r="BL1119" s="156"/>
      <c r="BM1119" s="156"/>
      <c r="BN1119" s="156"/>
      <c r="BO1119" s="156"/>
      <c r="BP1119" s="156"/>
      <c r="BQ1119" s="156"/>
      <c r="BR1119" s="156"/>
      <c r="BS1119" s="156"/>
      <c r="BT1119" s="156"/>
      <c r="BU1119" s="156"/>
      <c r="BV1119" s="156"/>
      <c r="BW1119" s="156"/>
      <c r="BX1119" s="156"/>
      <c r="BY1119" s="156"/>
      <c r="BZ1119" s="156"/>
      <c r="CA1119" s="156"/>
      <c r="CB1119" s="156"/>
      <c r="CC1119" s="156"/>
      <c r="CD1119" s="156"/>
      <c r="CE1119" s="156"/>
    </row>
    <row r="1120" spans="1:83" ht="25.5" customHeight="1" x14ac:dyDescent="0.25">
      <c r="A1120" s="45"/>
      <c r="B1120" s="45"/>
      <c r="C1120" s="45"/>
      <c r="D1120" s="47"/>
      <c r="E1120" s="158"/>
      <c r="F1120" s="45"/>
      <c r="G1120" s="130"/>
      <c r="H1120" s="130"/>
      <c r="I1120" s="83"/>
      <c r="J1120" s="45"/>
      <c r="K1120" s="130"/>
      <c r="L1120" s="95"/>
      <c r="M1120" s="95"/>
      <c r="N1120" s="95"/>
      <c r="O1120" s="103"/>
      <c r="P1120" s="104"/>
      <c r="Q1120" s="83"/>
      <c r="R1120" s="83"/>
      <c r="S1120" s="83"/>
      <c r="T1120" s="83"/>
      <c r="U1120" s="83"/>
      <c r="V1120" s="103"/>
      <c r="W1120" s="103"/>
      <c r="X1120" s="103"/>
      <c r="Y1120" s="102"/>
      <c r="Z1120" s="102"/>
      <c r="AA1120" s="90"/>
      <c r="AB1120" s="100"/>
      <c r="AC1120" s="90"/>
      <c r="AD1120" s="100"/>
      <c r="AE1120" s="100"/>
      <c r="AF1120" s="91"/>
      <c r="AG1120" s="91"/>
      <c r="AH1120" s="101"/>
      <c r="AI1120" s="45"/>
      <c r="AJ1120" s="45"/>
      <c r="AK1120" s="45"/>
      <c r="AL1120" s="45"/>
      <c r="AM1120" s="45"/>
      <c r="AN1120" s="83"/>
      <c r="AO1120" s="160"/>
      <c r="AP1120" s="160"/>
      <c r="AQ1120" s="94"/>
      <c r="AR1120" s="45"/>
      <c r="AS1120" s="102"/>
      <c r="AT1120" s="102"/>
      <c r="AU1120" s="95"/>
      <c r="AV1120" s="95"/>
      <c r="AW1120" s="159"/>
      <c r="AX1120" s="159"/>
      <c r="AY1120" s="156"/>
      <c r="AZ1120" s="156"/>
      <c r="BA1120" s="156"/>
      <c r="BB1120" s="156"/>
      <c r="BC1120" s="156"/>
      <c r="BD1120" s="156"/>
      <c r="BE1120" s="156"/>
      <c r="BF1120" s="156"/>
      <c r="BG1120" s="156"/>
      <c r="BH1120" s="156"/>
      <c r="BI1120" s="156"/>
      <c r="BJ1120" s="156"/>
      <c r="BK1120" s="156"/>
      <c r="BL1120" s="156"/>
      <c r="BM1120" s="156"/>
      <c r="BN1120" s="156"/>
      <c r="BO1120" s="156"/>
      <c r="BP1120" s="156"/>
      <c r="BQ1120" s="156"/>
      <c r="BR1120" s="156"/>
      <c r="BS1120" s="156"/>
      <c r="BT1120" s="156"/>
      <c r="BU1120" s="156"/>
      <c r="BV1120" s="156"/>
      <c r="BW1120" s="156"/>
      <c r="BX1120" s="156"/>
      <c r="BY1120" s="156"/>
      <c r="BZ1120" s="156"/>
      <c r="CA1120" s="156"/>
      <c r="CB1120" s="156"/>
      <c r="CC1120" s="156"/>
      <c r="CD1120" s="156"/>
      <c r="CE1120" s="156"/>
    </row>
    <row r="1121" spans="1:83" ht="25.5" customHeight="1" x14ac:dyDescent="0.25">
      <c r="A1121" s="45"/>
      <c r="B1121" s="45"/>
      <c r="C1121" s="45"/>
      <c r="D1121" s="47"/>
      <c r="E1121" s="158"/>
      <c r="F1121" s="45"/>
      <c r="G1121" s="130"/>
      <c r="H1121" s="130"/>
      <c r="I1121" s="83"/>
      <c r="J1121" s="45"/>
      <c r="K1121" s="130"/>
      <c r="L1121" s="95"/>
      <c r="M1121" s="95"/>
      <c r="N1121" s="95"/>
      <c r="O1121" s="103"/>
      <c r="P1121" s="104"/>
      <c r="Q1121" s="83"/>
      <c r="R1121" s="83"/>
      <c r="S1121" s="83"/>
      <c r="T1121" s="83"/>
      <c r="U1121" s="83"/>
      <c r="V1121" s="103"/>
      <c r="W1121" s="103"/>
      <c r="X1121" s="103"/>
      <c r="Y1121" s="102"/>
      <c r="Z1121" s="102"/>
      <c r="AA1121" s="90"/>
      <c r="AB1121" s="100"/>
      <c r="AC1121" s="90"/>
      <c r="AD1121" s="100"/>
      <c r="AE1121" s="100"/>
      <c r="AF1121" s="91"/>
      <c r="AG1121" s="91"/>
      <c r="AH1121" s="101"/>
      <c r="AI1121" s="45"/>
      <c r="AJ1121" s="45"/>
      <c r="AK1121" s="45"/>
      <c r="AL1121" s="45"/>
      <c r="AM1121" s="45"/>
      <c r="AN1121" s="83"/>
      <c r="AO1121" s="160"/>
      <c r="AP1121" s="160"/>
      <c r="AQ1121" s="94"/>
      <c r="AR1121" s="45"/>
      <c r="AS1121" s="102"/>
      <c r="AT1121" s="102"/>
      <c r="AU1121" s="95"/>
      <c r="AV1121" s="95"/>
      <c r="AW1121" s="159"/>
      <c r="AX1121" s="159"/>
      <c r="AY1121" s="156"/>
      <c r="AZ1121" s="156"/>
      <c r="BA1121" s="156"/>
      <c r="BB1121" s="156"/>
      <c r="BC1121" s="156"/>
      <c r="BD1121" s="156"/>
      <c r="BE1121" s="156"/>
      <c r="BF1121" s="156"/>
      <c r="BG1121" s="156"/>
      <c r="BH1121" s="156"/>
      <c r="BI1121" s="156"/>
      <c r="BJ1121" s="156"/>
      <c r="BK1121" s="156"/>
      <c r="BL1121" s="156"/>
      <c r="BM1121" s="156"/>
      <c r="BN1121" s="156"/>
      <c r="BO1121" s="156"/>
      <c r="BP1121" s="156"/>
      <c r="BQ1121" s="156"/>
      <c r="BR1121" s="156"/>
      <c r="BS1121" s="156"/>
      <c r="BT1121" s="156"/>
      <c r="BU1121" s="156"/>
      <c r="BV1121" s="156"/>
      <c r="BW1121" s="156"/>
      <c r="BX1121" s="156"/>
      <c r="BY1121" s="156"/>
      <c r="BZ1121" s="156"/>
      <c r="CA1121" s="156"/>
      <c r="CB1121" s="156"/>
      <c r="CC1121" s="156"/>
      <c r="CD1121" s="156"/>
      <c r="CE1121" s="156"/>
    </row>
    <row r="1122" spans="1:83" ht="25.5" customHeight="1" x14ac:dyDescent="0.25">
      <c r="A1122" s="45"/>
      <c r="B1122" s="45"/>
      <c r="C1122" s="45"/>
      <c r="D1122" s="47"/>
      <c r="E1122" s="158"/>
      <c r="F1122" s="45"/>
      <c r="G1122" s="130"/>
      <c r="H1122" s="130"/>
      <c r="I1122" s="83"/>
      <c r="J1122" s="45"/>
      <c r="K1122" s="130"/>
      <c r="L1122" s="95"/>
      <c r="M1122" s="95"/>
      <c r="N1122" s="95"/>
      <c r="O1122" s="103"/>
      <c r="P1122" s="104"/>
      <c r="Q1122" s="83"/>
      <c r="R1122" s="83"/>
      <c r="S1122" s="83"/>
      <c r="T1122" s="83"/>
      <c r="U1122" s="83"/>
      <c r="V1122" s="103"/>
      <c r="W1122" s="103"/>
      <c r="X1122" s="103"/>
      <c r="Y1122" s="102"/>
      <c r="Z1122" s="102"/>
      <c r="AA1122" s="90"/>
      <c r="AB1122" s="100"/>
      <c r="AC1122" s="90"/>
      <c r="AD1122" s="100"/>
      <c r="AE1122" s="100"/>
      <c r="AF1122" s="91"/>
      <c r="AG1122" s="91"/>
      <c r="AH1122" s="101"/>
      <c r="AI1122" s="45"/>
      <c r="AJ1122" s="45"/>
      <c r="AK1122" s="45"/>
      <c r="AL1122" s="45"/>
      <c r="AM1122" s="45"/>
      <c r="AN1122" s="83"/>
      <c r="AO1122" s="160"/>
      <c r="AP1122" s="160"/>
      <c r="AQ1122" s="94"/>
      <c r="AR1122" s="45"/>
      <c r="AS1122" s="102"/>
      <c r="AT1122" s="102"/>
      <c r="AU1122" s="95"/>
      <c r="AV1122" s="95"/>
      <c r="AW1122" s="159"/>
      <c r="AX1122" s="159"/>
      <c r="AY1122" s="156"/>
      <c r="AZ1122" s="156"/>
      <c r="BA1122" s="156"/>
      <c r="BB1122" s="156"/>
      <c r="BC1122" s="156"/>
      <c r="BD1122" s="156"/>
      <c r="BE1122" s="156"/>
      <c r="BF1122" s="156"/>
      <c r="BG1122" s="156"/>
      <c r="BH1122" s="156"/>
      <c r="BI1122" s="156"/>
      <c r="BJ1122" s="156"/>
      <c r="BK1122" s="156"/>
      <c r="BL1122" s="156"/>
      <c r="BM1122" s="156"/>
      <c r="BN1122" s="156"/>
      <c r="BO1122" s="156"/>
      <c r="BP1122" s="156"/>
      <c r="BQ1122" s="156"/>
      <c r="BR1122" s="156"/>
      <c r="BS1122" s="156"/>
      <c r="BT1122" s="156"/>
      <c r="BU1122" s="156"/>
      <c r="BV1122" s="156"/>
      <c r="BW1122" s="156"/>
      <c r="BX1122" s="156"/>
      <c r="BY1122" s="156"/>
      <c r="BZ1122" s="156"/>
      <c r="CA1122" s="156"/>
      <c r="CB1122" s="156"/>
      <c r="CC1122" s="156"/>
      <c r="CD1122" s="156"/>
      <c r="CE1122" s="156"/>
    </row>
    <row r="1123" spans="1:83" ht="25.5" customHeight="1" x14ac:dyDescent="0.25">
      <c r="A1123" s="45"/>
      <c r="B1123" s="45"/>
      <c r="C1123" s="45"/>
      <c r="D1123" s="47"/>
      <c r="E1123" s="158"/>
      <c r="F1123" s="45"/>
      <c r="G1123" s="130"/>
      <c r="H1123" s="130"/>
      <c r="I1123" s="83"/>
      <c r="J1123" s="45"/>
      <c r="K1123" s="130"/>
      <c r="L1123" s="95"/>
      <c r="M1123" s="95"/>
      <c r="N1123" s="95"/>
      <c r="O1123" s="103"/>
      <c r="P1123" s="104"/>
      <c r="Q1123" s="83"/>
      <c r="R1123" s="83"/>
      <c r="S1123" s="83"/>
      <c r="T1123" s="83"/>
      <c r="U1123" s="83"/>
      <c r="V1123" s="103"/>
      <c r="W1123" s="103"/>
      <c r="X1123" s="103"/>
      <c r="Y1123" s="102"/>
      <c r="Z1123" s="102"/>
      <c r="AA1123" s="90"/>
      <c r="AB1123" s="100"/>
      <c r="AC1123" s="90"/>
      <c r="AD1123" s="100"/>
      <c r="AE1123" s="100"/>
      <c r="AF1123" s="91"/>
      <c r="AG1123" s="91"/>
      <c r="AH1123" s="101"/>
      <c r="AI1123" s="45"/>
      <c r="AJ1123" s="45"/>
      <c r="AK1123" s="45"/>
      <c r="AL1123" s="45"/>
      <c r="AM1123" s="45"/>
      <c r="AN1123" s="83"/>
      <c r="AO1123" s="160"/>
      <c r="AP1123" s="160"/>
      <c r="AQ1123" s="94"/>
      <c r="AR1123" s="45"/>
      <c r="AS1123" s="102"/>
      <c r="AT1123" s="102"/>
      <c r="AU1123" s="95"/>
      <c r="AV1123" s="95"/>
      <c r="AW1123" s="159"/>
      <c r="AX1123" s="159"/>
      <c r="AY1123" s="156"/>
      <c r="AZ1123" s="156"/>
      <c r="BA1123" s="156"/>
      <c r="BB1123" s="156"/>
      <c r="BC1123" s="156"/>
      <c r="BD1123" s="156"/>
      <c r="BE1123" s="156"/>
      <c r="BF1123" s="156"/>
      <c r="BG1123" s="156"/>
      <c r="BH1123" s="156"/>
      <c r="BI1123" s="156"/>
      <c r="BJ1123" s="156"/>
      <c r="BK1123" s="156"/>
      <c r="BL1123" s="156"/>
      <c r="BM1123" s="156"/>
      <c r="BN1123" s="156"/>
      <c r="BO1123" s="156"/>
      <c r="BP1123" s="156"/>
      <c r="BQ1123" s="156"/>
      <c r="BR1123" s="156"/>
      <c r="BS1123" s="156"/>
      <c r="BT1123" s="156"/>
      <c r="BU1123" s="156"/>
      <c r="BV1123" s="156"/>
      <c r="BW1123" s="156"/>
      <c r="BX1123" s="156"/>
      <c r="BY1123" s="156"/>
      <c r="BZ1123" s="156"/>
      <c r="CA1123" s="156"/>
      <c r="CB1123" s="156"/>
      <c r="CC1123" s="156"/>
      <c r="CD1123" s="156"/>
      <c r="CE1123" s="156"/>
    </row>
    <row r="1124" spans="1:83" ht="25.5" customHeight="1" x14ac:dyDescent="0.25">
      <c r="A1124" s="45"/>
      <c r="B1124" s="45"/>
      <c r="C1124" s="45"/>
      <c r="D1124" s="47"/>
      <c r="E1124" s="158"/>
      <c r="F1124" s="45"/>
      <c r="G1124" s="130"/>
      <c r="H1124" s="130"/>
      <c r="I1124" s="83"/>
      <c r="J1124" s="45"/>
      <c r="K1124" s="130"/>
      <c r="L1124" s="95"/>
      <c r="M1124" s="95"/>
      <c r="N1124" s="95"/>
      <c r="O1124" s="103"/>
      <c r="P1124" s="104"/>
      <c r="Q1124" s="83"/>
      <c r="R1124" s="83"/>
      <c r="S1124" s="83"/>
      <c r="T1124" s="83"/>
      <c r="U1124" s="83"/>
      <c r="V1124" s="103"/>
      <c r="W1124" s="103"/>
      <c r="X1124" s="103"/>
      <c r="Y1124" s="102"/>
      <c r="Z1124" s="102"/>
      <c r="AA1124" s="90"/>
      <c r="AB1124" s="100"/>
      <c r="AC1124" s="90"/>
      <c r="AD1124" s="100"/>
      <c r="AE1124" s="100"/>
      <c r="AF1124" s="91"/>
      <c r="AG1124" s="91"/>
      <c r="AH1124" s="101"/>
      <c r="AI1124" s="45"/>
      <c r="AJ1124" s="45"/>
      <c r="AK1124" s="45"/>
      <c r="AL1124" s="45"/>
      <c r="AM1124" s="45"/>
      <c r="AN1124" s="83"/>
      <c r="AO1124" s="160"/>
      <c r="AP1124" s="160"/>
      <c r="AQ1124" s="94"/>
      <c r="AR1124" s="45"/>
      <c r="AS1124" s="102"/>
      <c r="AT1124" s="102"/>
      <c r="AU1124" s="95"/>
      <c r="AV1124" s="95"/>
      <c r="AW1124" s="159"/>
      <c r="AX1124" s="159"/>
      <c r="AY1124" s="156"/>
      <c r="AZ1124" s="156"/>
      <c r="BA1124" s="156"/>
      <c r="BB1124" s="156"/>
      <c r="BC1124" s="156"/>
      <c r="BD1124" s="156"/>
      <c r="BE1124" s="156"/>
      <c r="BF1124" s="156"/>
      <c r="BG1124" s="156"/>
      <c r="BH1124" s="156"/>
      <c r="BI1124" s="156"/>
      <c r="BJ1124" s="156"/>
      <c r="BK1124" s="156"/>
      <c r="BL1124" s="156"/>
      <c r="BM1124" s="156"/>
      <c r="BN1124" s="156"/>
      <c r="BO1124" s="156"/>
      <c r="BP1124" s="156"/>
      <c r="BQ1124" s="156"/>
      <c r="BR1124" s="156"/>
      <c r="BS1124" s="156"/>
      <c r="BT1124" s="156"/>
      <c r="BU1124" s="156"/>
      <c r="BV1124" s="156"/>
      <c r="BW1124" s="156"/>
      <c r="BX1124" s="156"/>
      <c r="BY1124" s="156"/>
      <c r="BZ1124" s="156"/>
      <c r="CA1124" s="156"/>
      <c r="CB1124" s="156"/>
      <c r="CC1124" s="156"/>
      <c r="CD1124" s="156"/>
      <c r="CE1124" s="156"/>
    </row>
    <row r="1125" spans="1:83" ht="25.5" customHeight="1" x14ac:dyDescent="0.25">
      <c r="A1125" s="45"/>
      <c r="B1125" s="45"/>
      <c r="C1125" s="45"/>
      <c r="D1125" s="47"/>
      <c r="E1125" s="158"/>
      <c r="F1125" s="45"/>
      <c r="G1125" s="130"/>
      <c r="H1125" s="130"/>
      <c r="I1125" s="83"/>
      <c r="J1125" s="45"/>
      <c r="K1125" s="130"/>
      <c r="L1125" s="95"/>
      <c r="M1125" s="95"/>
      <c r="N1125" s="95"/>
      <c r="O1125" s="103"/>
      <c r="P1125" s="104"/>
      <c r="Q1125" s="83"/>
      <c r="R1125" s="83"/>
      <c r="S1125" s="83"/>
      <c r="T1125" s="83"/>
      <c r="U1125" s="83"/>
      <c r="V1125" s="103"/>
      <c r="W1125" s="103"/>
      <c r="X1125" s="103"/>
      <c r="Y1125" s="102"/>
      <c r="Z1125" s="102"/>
      <c r="AA1125" s="90"/>
      <c r="AB1125" s="100"/>
      <c r="AC1125" s="90"/>
      <c r="AD1125" s="100"/>
      <c r="AE1125" s="100"/>
      <c r="AF1125" s="91"/>
      <c r="AG1125" s="91"/>
      <c r="AH1125" s="101"/>
      <c r="AI1125" s="45"/>
      <c r="AJ1125" s="45"/>
      <c r="AK1125" s="45"/>
      <c r="AL1125" s="45"/>
      <c r="AM1125" s="45"/>
      <c r="AN1125" s="83"/>
      <c r="AO1125" s="160"/>
      <c r="AP1125" s="160"/>
      <c r="AQ1125" s="94"/>
      <c r="AR1125" s="45"/>
      <c r="AS1125" s="102"/>
      <c r="AT1125" s="102"/>
      <c r="AU1125" s="95"/>
      <c r="AV1125" s="95"/>
      <c r="AW1125" s="159"/>
      <c r="AX1125" s="159"/>
      <c r="AY1125" s="156"/>
      <c r="AZ1125" s="156"/>
      <c r="BA1125" s="156"/>
      <c r="BB1125" s="156"/>
      <c r="BC1125" s="156"/>
      <c r="BD1125" s="156"/>
      <c r="BE1125" s="156"/>
      <c r="BF1125" s="156"/>
      <c r="BG1125" s="156"/>
      <c r="BH1125" s="156"/>
      <c r="BI1125" s="156"/>
      <c r="BJ1125" s="156"/>
      <c r="BK1125" s="156"/>
      <c r="BL1125" s="156"/>
      <c r="BM1125" s="156"/>
      <c r="BN1125" s="156"/>
      <c r="BO1125" s="156"/>
      <c r="BP1125" s="156"/>
      <c r="BQ1125" s="156"/>
      <c r="BR1125" s="156"/>
      <c r="BS1125" s="156"/>
      <c r="BT1125" s="156"/>
      <c r="BU1125" s="156"/>
      <c r="BV1125" s="156"/>
      <c r="BW1125" s="156"/>
      <c r="BX1125" s="156"/>
      <c r="BY1125" s="156"/>
      <c r="BZ1125" s="156"/>
      <c r="CA1125" s="156"/>
      <c r="CB1125" s="156"/>
      <c r="CC1125" s="156"/>
      <c r="CD1125" s="156"/>
      <c r="CE1125" s="156"/>
    </row>
    <row r="1126" spans="1:83" ht="25.5" customHeight="1" x14ac:dyDescent="0.25">
      <c r="A1126" s="45"/>
      <c r="B1126" s="45"/>
      <c r="C1126" s="45"/>
      <c r="D1126" s="47"/>
      <c r="E1126" s="158"/>
      <c r="F1126" s="45"/>
      <c r="G1126" s="130"/>
      <c r="H1126" s="130"/>
      <c r="I1126" s="83"/>
      <c r="J1126" s="45"/>
      <c r="K1126" s="130"/>
      <c r="L1126" s="95"/>
      <c r="M1126" s="95"/>
      <c r="N1126" s="95"/>
      <c r="O1126" s="103"/>
      <c r="P1126" s="104"/>
      <c r="Q1126" s="83"/>
      <c r="R1126" s="83"/>
      <c r="S1126" s="83"/>
      <c r="T1126" s="83"/>
      <c r="U1126" s="83"/>
      <c r="V1126" s="103"/>
      <c r="W1126" s="103"/>
      <c r="X1126" s="103"/>
      <c r="Y1126" s="102"/>
      <c r="Z1126" s="102"/>
      <c r="AA1126" s="90"/>
      <c r="AB1126" s="100"/>
      <c r="AC1126" s="90"/>
      <c r="AD1126" s="100"/>
      <c r="AE1126" s="100"/>
      <c r="AF1126" s="91"/>
      <c r="AG1126" s="91"/>
      <c r="AH1126" s="101"/>
      <c r="AI1126" s="45"/>
      <c r="AJ1126" s="45"/>
      <c r="AK1126" s="45"/>
      <c r="AL1126" s="45"/>
      <c r="AM1126" s="45"/>
      <c r="AN1126" s="83"/>
      <c r="AO1126" s="160"/>
      <c r="AP1126" s="160"/>
      <c r="AQ1126" s="94"/>
      <c r="AR1126" s="45"/>
      <c r="AS1126" s="102"/>
      <c r="AT1126" s="102"/>
      <c r="AU1126" s="95"/>
      <c r="AV1126" s="95"/>
      <c r="AW1126" s="159"/>
      <c r="AX1126" s="159"/>
      <c r="AY1126" s="156"/>
      <c r="AZ1126" s="156"/>
      <c r="BA1126" s="156"/>
      <c r="BB1126" s="156"/>
      <c r="BC1126" s="156"/>
      <c r="BD1126" s="156"/>
      <c r="BE1126" s="156"/>
      <c r="BF1126" s="156"/>
      <c r="BG1126" s="156"/>
      <c r="BH1126" s="156"/>
      <c r="BI1126" s="156"/>
      <c r="BJ1126" s="156"/>
      <c r="BK1126" s="156"/>
      <c r="BL1126" s="156"/>
      <c r="BM1126" s="156"/>
      <c r="BN1126" s="156"/>
      <c r="BO1126" s="156"/>
      <c r="BP1126" s="156"/>
      <c r="BQ1126" s="156"/>
      <c r="BR1126" s="156"/>
      <c r="BS1126" s="156"/>
      <c r="BT1126" s="156"/>
      <c r="BU1126" s="156"/>
      <c r="BV1126" s="156"/>
      <c r="BW1126" s="156"/>
      <c r="BX1126" s="156"/>
      <c r="BY1126" s="156"/>
      <c r="BZ1126" s="156"/>
      <c r="CA1126" s="156"/>
      <c r="CB1126" s="156"/>
      <c r="CC1126" s="156"/>
      <c r="CD1126" s="156"/>
      <c r="CE1126" s="156"/>
    </row>
    <row r="1127" spans="1:83" ht="25.5" customHeight="1" x14ac:dyDescent="0.25">
      <c r="A1127" s="45"/>
      <c r="B1127" s="45"/>
      <c r="C1127" s="45"/>
      <c r="D1127" s="47"/>
      <c r="E1127" s="158"/>
      <c r="F1127" s="45"/>
      <c r="G1127" s="130"/>
      <c r="H1127" s="130"/>
      <c r="I1127" s="83"/>
      <c r="J1127" s="45"/>
      <c r="K1127" s="130"/>
      <c r="L1127" s="95"/>
      <c r="M1127" s="95"/>
      <c r="N1127" s="95"/>
      <c r="O1127" s="103"/>
      <c r="P1127" s="104"/>
      <c r="Q1127" s="83"/>
      <c r="R1127" s="83"/>
      <c r="S1127" s="83"/>
      <c r="T1127" s="83"/>
      <c r="U1127" s="83"/>
      <c r="V1127" s="103"/>
      <c r="W1127" s="103"/>
      <c r="X1127" s="103"/>
      <c r="Y1127" s="102"/>
      <c r="Z1127" s="102"/>
      <c r="AA1127" s="90"/>
      <c r="AB1127" s="100"/>
      <c r="AC1127" s="90"/>
      <c r="AD1127" s="100"/>
      <c r="AE1127" s="100"/>
      <c r="AF1127" s="91"/>
      <c r="AG1127" s="91"/>
      <c r="AH1127" s="101"/>
      <c r="AI1127" s="45"/>
      <c r="AJ1127" s="45"/>
      <c r="AK1127" s="45"/>
      <c r="AL1127" s="45"/>
      <c r="AM1127" s="45"/>
      <c r="AN1127" s="83"/>
      <c r="AO1127" s="160"/>
      <c r="AP1127" s="160"/>
      <c r="AQ1127" s="94"/>
      <c r="AR1127" s="45"/>
      <c r="AS1127" s="102"/>
      <c r="AT1127" s="102"/>
      <c r="AU1127" s="95"/>
      <c r="AV1127" s="95"/>
      <c r="AW1127" s="159"/>
      <c r="AX1127" s="159"/>
      <c r="AY1127" s="156"/>
      <c r="AZ1127" s="156"/>
      <c r="BA1127" s="156"/>
      <c r="BB1127" s="156"/>
      <c r="BC1127" s="156"/>
      <c r="BD1127" s="156"/>
      <c r="BE1127" s="156"/>
      <c r="BF1127" s="156"/>
      <c r="BG1127" s="156"/>
      <c r="BH1127" s="156"/>
      <c r="BI1127" s="156"/>
      <c r="BJ1127" s="156"/>
      <c r="BK1127" s="156"/>
      <c r="BL1127" s="156"/>
      <c r="BM1127" s="156"/>
      <c r="BN1127" s="156"/>
      <c r="BO1127" s="156"/>
      <c r="BP1127" s="156"/>
      <c r="BQ1127" s="156"/>
      <c r="BR1127" s="156"/>
      <c r="BS1127" s="156"/>
      <c r="BT1127" s="156"/>
      <c r="BU1127" s="156"/>
      <c r="BV1127" s="156"/>
      <c r="BW1127" s="156"/>
      <c r="BX1127" s="156"/>
      <c r="BY1127" s="156"/>
      <c r="BZ1127" s="156"/>
      <c r="CA1127" s="156"/>
      <c r="CB1127" s="156"/>
      <c r="CC1127" s="156"/>
      <c r="CD1127" s="156"/>
      <c r="CE1127" s="156"/>
    </row>
    <row r="1128" spans="1:83" ht="25.5" customHeight="1" x14ac:dyDescent="0.25">
      <c r="A1128" s="45"/>
      <c r="B1128" s="45"/>
      <c r="C1128" s="45"/>
      <c r="D1128" s="47"/>
      <c r="E1128" s="158"/>
      <c r="F1128" s="45"/>
      <c r="G1128" s="130"/>
      <c r="H1128" s="130"/>
      <c r="I1128" s="83"/>
      <c r="J1128" s="45"/>
      <c r="K1128" s="130"/>
      <c r="L1128" s="95"/>
      <c r="M1128" s="95"/>
      <c r="N1128" s="95"/>
      <c r="O1128" s="103"/>
      <c r="P1128" s="104"/>
      <c r="Q1128" s="83"/>
      <c r="R1128" s="83"/>
      <c r="S1128" s="83"/>
      <c r="T1128" s="83"/>
      <c r="U1128" s="83"/>
      <c r="V1128" s="103"/>
      <c r="W1128" s="103"/>
      <c r="X1128" s="103"/>
      <c r="Y1128" s="102"/>
      <c r="Z1128" s="102"/>
      <c r="AA1128" s="90"/>
      <c r="AB1128" s="100"/>
      <c r="AC1128" s="90"/>
      <c r="AD1128" s="100"/>
      <c r="AE1128" s="100"/>
      <c r="AF1128" s="91"/>
      <c r="AG1128" s="91"/>
      <c r="AH1128" s="101"/>
      <c r="AI1128" s="45"/>
      <c r="AJ1128" s="45"/>
      <c r="AK1128" s="45"/>
      <c r="AL1128" s="45"/>
      <c r="AM1128" s="45"/>
      <c r="AN1128" s="83"/>
      <c r="AO1128" s="160"/>
      <c r="AP1128" s="160"/>
      <c r="AQ1128" s="94"/>
      <c r="AR1128" s="45"/>
      <c r="AS1128" s="102"/>
      <c r="AT1128" s="102"/>
      <c r="AU1128" s="95"/>
      <c r="AV1128" s="95"/>
      <c r="AW1128" s="159"/>
      <c r="AX1128" s="159"/>
      <c r="AY1128" s="156"/>
      <c r="AZ1128" s="156"/>
      <c r="BA1128" s="156"/>
      <c r="BB1128" s="156"/>
      <c r="BC1128" s="156"/>
      <c r="BD1128" s="156"/>
      <c r="BE1128" s="156"/>
      <c r="BF1128" s="156"/>
      <c r="BG1128" s="156"/>
      <c r="BH1128" s="156"/>
      <c r="BI1128" s="156"/>
      <c r="BJ1128" s="156"/>
      <c r="BK1128" s="156"/>
      <c r="BL1128" s="156"/>
      <c r="BM1128" s="156"/>
      <c r="BN1128" s="156"/>
      <c r="BO1128" s="156"/>
      <c r="BP1128" s="156"/>
      <c r="BQ1128" s="156"/>
      <c r="BR1128" s="156"/>
      <c r="BS1128" s="156"/>
      <c r="BT1128" s="156"/>
      <c r="BU1128" s="156"/>
      <c r="BV1128" s="156"/>
      <c r="BW1128" s="156"/>
      <c r="BX1128" s="156"/>
      <c r="BY1128" s="156"/>
      <c r="BZ1128" s="156"/>
      <c r="CA1128" s="156"/>
      <c r="CB1128" s="156"/>
      <c r="CC1128" s="156"/>
      <c r="CD1128" s="156"/>
      <c r="CE1128" s="156"/>
    </row>
    <row r="1129" spans="1:83" ht="25.5" customHeight="1" x14ac:dyDescent="0.25">
      <c r="A1129" s="45"/>
      <c r="B1129" s="45"/>
      <c r="C1129" s="45"/>
      <c r="D1129" s="47"/>
      <c r="E1129" s="158"/>
      <c r="F1129" s="45"/>
      <c r="G1129" s="130"/>
      <c r="H1129" s="130"/>
      <c r="I1129" s="83"/>
      <c r="J1129" s="45"/>
      <c r="K1129" s="130"/>
      <c r="L1129" s="95"/>
      <c r="M1129" s="95"/>
      <c r="N1129" s="95"/>
      <c r="O1129" s="103"/>
      <c r="P1129" s="104"/>
      <c r="Q1129" s="83"/>
      <c r="R1129" s="83"/>
      <c r="S1129" s="83"/>
      <c r="T1129" s="83"/>
      <c r="U1129" s="83"/>
      <c r="V1129" s="103"/>
      <c r="W1129" s="103"/>
      <c r="X1129" s="103"/>
      <c r="Y1129" s="102"/>
      <c r="Z1129" s="102"/>
      <c r="AA1129" s="90"/>
      <c r="AB1129" s="100"/>
      <c r="AC1129" s="90"/>
      <c r="AD1129" s="100"/>
      <c r="AE1129" s="100"/>
      <c r="AF1129" s="91"/>
      <c r="AG1129" s="91"/>
      <c r="AH1129" s="101"/>
      <c r="AI1129" s="45"/>
      <c r="AJ1129" s="45"/>
      <c r="AK1129" s="45"/>
      <c r="AL1129" s="45"/>
      <c r="AM1129" s="45"/>
      <c r="AN1129" s="83"/>
      <c r="AO1129" s="160"/>
      <c r="AP1129" s="160"/>
      <c r="AQ1129" s="94"/>
      <c r="AR1129" s="45"/>
      <c r="AS1129" s="102"/>
      <c r="AT1129" s="102"/>
      <c r="AU1129" s="95"/>
      <c r="AV1129" s="95"/>
      <c r="AW1129" s="159"/>
      <c r="AX1129" s="159"/>
      <c r="AY1129" s="156"/>
      <c r="AZ1129" s="156"/>
      <c r="BA1129" s="156"/>
      <c r="BB1129" s="156"/>
      <c r="BC1129" s="156"/>
      <c r="BD1129" s="156"/>
      <c r="BE1129" s="156"/>
      <c r="BF1129" s="156"/>
      <c r="BG1129" s="156"/>
      <c r="BH1129" s="156"/>
      <c r="BI1129" s="156"/>
      <c r="BJ1129" s="156"/>
      <c r="BK1129" s="156"/>
      <c r="BL1129" s="156"/>
      <c r="BM1129" s="156"/>
      <c r="BN1129" s="156"/>
      <c r="BO1129" s="156"/>
      <c r="BP1129" s="156"/>
      <c r="BQ1129" s="156"/>
      <c r="BR1129" s="156"/>
      <c r="BS1129" s="156"/>
      <c r="BT1129" s="156"/>
      <c r="BU1129" s="156"/>
      <c r="BV1129" s="156"/>
      <c r="BW1129" s="156"/>
      <c r="BX1129" s="156"/>
      <c r="BY1129" s="156"/>
      <c r="BZ1129" s="156"/>
      <c r="CA1129" s="156"/>
      <c r="CB1129" s="156"/>
      <c r="CC1129" s="156"/>
      <c r="CD1129" s="156"/>
      <c r="CE1129" s="156"/>
    </row>
    <row r="1130" spans="1:83" ht="25.5" customHeight="1" x14ac:dyDescent="0.25">
      <c r="A1130" s="45"/>
      <c r="B1130" s="45"/>
      <c r="C1130" s="45"/>
      <c r="D1130" s="47"/>
      <c r="E1130" s="158"/>
      <c r="F1130" s="45"/>
      <c r="G1130" s="130"/>
      <c r="H1130" s="130"/>
      <c r="I1130" s="83"/>
      <c r="J1130" s="45"/>
      <c r="K1130" s="130"/>
      <c r="L1130" s="95"/>
      <c r="M1130" s="95"/>
      <c r="N1130" s="95"/>
      <c r="O1130" s="103"/>
      <c r="P1130" s="104"/>
      <c r="Q1130" s="83"/>
      <c r="R1130" s="83"/>
      <c r="S1130" s="83"/>
      <c r="T1130" s="83"/>
      <c r="U1130" s="83"/>
      <c r="V1130" s="103"/>
      <c r="W1130" s="103"/>
      <c r="X1130" s="103"/>
      <c r="Y1130" s="102"/>
      <c r="Z1130" s="102"/>
      <c r="AA1130" s="90"/>
      <c r="AB1130" s="100"/>
      <c r="AC1130" s="90"/>
      <c r="AD1130" s="100"/>
      <c r="AE1130" s="100"/>
      <c r="AF1130" s="91"/>
      <c r="AG1130" s="91"/>
      <c r="AH1130" s="101"/>
      <c r="AI1130" s="45"/>
      <c r="AJ1130" s="45"/>
      <c r="AK1130" s="45"/>
      <c r="AL1130" s="45"/>
      <c r="AM1130" s="45"/>
      <c r="AN1130" s="83"/>
      <c r="AO1130" s="160"/>
      <c r="AP1130" s="160"/>
      <c r="AQ1130" s="94"/>
      <c r="AR1130" s="45"/>
      <c r="AS1130" s="102"/>
      <c r="AT1130" s="102"/>
      <c r="AU1130" s="95"/>
      <c r="AV1130" s="95"/>
      <c r="AW1130" s="159"/>
      <c r="AX1130" s="159"/>
      <c r="AY1130" s="156"/>
      <c r="AZ1130" s="156"/>
      <c r="BA1130" s="156"/>
      <c r="BB1130" s="156"/>
      <c r="BC1130" s="156"/>
      <c r="BD1130" s="156"/>
      <c r="BE1130" s="156"/>
      <c r="BF1130" s="156"/>
      <c r="BG1130" s="156"/>
      <c r="BH1130" s="156"/>
      <c r="BI1130" s="156"/>
      <c r="BJ1130" s="156"/>
      <c r="BK1130" s="156"/>
      <c r="BL1130" s="156"/>
      <c r="BM1130" s="156"/>
      <c r="BN1130" s="156"/>
      <c r="BO1130" s="156"/>
      <c r="BP1130" s="156"/>
      <c r="BQ1130" s="156"/>
      <c r="BR1130" s="156"/>
      <c r="BS1130" s="156"/>
      <c r="BT1130" s="156"/>
      <c r="BU1130" s="156"/>
      <c r="BV1130" s="156"/>
      <c r="BW1130" s="156"/>
      <c r="BX1130" s="156"/>
      <c r="BY1130" s="156"/>
      <c r="BZ1130" s="156"/>
      <c r="CA1130" s="156"/>
      <c r="CB1130" s="156"/>
      <c r="CC1130" s="156"/>
      <c r="CD1130" s="156"/>
      <c r="CE1130" s="156"/>
    </row>
    <row r="1131" spans="1:83" ht="25.5" customHeight="1" x14ac:dyDescent="0.25">
      <c r="A1131" s="45"/>
      <c r="B1131" s="45"/>
      <c r="C1131" s="45"/>
      <c r="D1131" s="47"/>
      <c r="E1131" s="158"/>
      <c r="F1131" s="45"/>
      <c r="G1131" s="130"/>
      <c r="H1131" s="130"/>
      <c r="I1131" s="83"/>
      <c r="J1131" s="45"/>
      <c r="K1131" s="130"/>
      <c r="L1131" s="95"/>
      <c r="M1131" s="95"/>
      <c r="N1131" s="95"/>
      <c r="O1131" s="103"/>
      <c r="P1131" s="104"/>
      <c r="Q1131" s="83"/>
      <c r="R1131" s="83"/>
      <c r="S1131" s="83"/>
      <c r="T1131" s="83"/>
      <c r="U1131" s="83"/>
      <c r="V1131" s="103"/>
      <c r="W1131" s="103"/>
      <c r="X1131" s="103"/>
      <c r="Y1131" s="102"/>
      <c r="Z1131" s="102"/>
      <c r="AA1131" s="90"/>
      <c r="AB1131" s="100"/>
      <c r="AC1131" s="90"/>
      <c r="AD1131" s="100"/>
      <c r="AE1131" s="100"/>
      <c r="AF1131" s="91"/>
      <c r="AG1131" s="91"/>
      <c r="AH1131" s="101"/>
      <c r="AI1131" s="45"/>
      <c r="AJ1131" s="45"/>
      <c r="AK1131" s="45"/>
      <c r="AL1131" s="45"/>
      <c r="AM1131" s="45"/>
      <c r="AN1131" s="83"/>
      <c r="AO1131" s="160"/>
      <c r="AP1131" s="160"/>
      <c r="AQ1131" s="94"/>
      <c r="AR1131" s="45"/>
      <c r="AS1131" s="102"/>
      <c r="AT1131" s="102"/>
      <c r="AU1131" s="95"/>
      <c r="AV1131" s="95"/>
      <c r="AW1131" s="159"/>
      <c r="AX1131" s="159"/>
      <c r="AY1131" s="156"/>
      <c r="AZ1131" s="156"/>
      <c r="BA1131" s="156"/>
      <c r="BB1131" s="156"/>
      <c r="BC1131" s="156"/>
      <c r="BD1131" s="156"/>
      <c r="BE1131" s="156"/>
      <c r="BF1131" s="156"/>
      <c r="BG1131" s="156"/>
      <c r="BH1131" s="156"/>
      <c r="BI1131" s="156"/>
      <c r="BJ1131" s="156"/>
      <c r="BK1131" s="156"/>
      <c r="BL1131" s="156"/>
      <c r="BM1131" s="156"/>
      <c r="BN1131" s="156"/>
      <c r="BO1131" s="156"/>
      <c r="BP1131" s="156"/>
      <c r="BQ1131" s="156"/>
      <c r="BR1131" s="156"/>
      <c r="BS1131" s="156"/>
      <c r="BT1131" s="156"/>
      <c r="BU1131" s="156"/>
      <c r="BV1131" s="156"/>
      <c r="BW1131" s="156"/>
      <c r="BX1131" s="156"/>
      <c r="BY1131" s="156"/>
      <c r="BZ1131" s="156"/>
      <c r="CA1131" s="156"/>
      <c r="CB1131" s="156"/>
      <c r="CC1131" s="156"/>
      <c r="CD1131" s="156"/>
      <c r="CE1131" s="156"/>
    </row>
    <row r="1132" spans="1:83" ht="25.5" customHeight="1" x14ac:dyDescent="0.25">
      <c r="A1132" s="45"/>
      <c r="B1132" s="45"/>
      <c r="C1132" s="45"/>
      <c r="D1132" s="47"/>
      <c r="E1132" s="158"/>
      <c r="F1132" s="45"/>
      <c r="G1132" s="130"/>
      <c r="H1132" s="130"/>
      <c r="I1132" s="83"/>
      <c r="J1132" s="45"/>
      <c r="K1132" s="130"/>
      <c r="L1132" s="95"/>
      <c r="M1132" s="95"/>
      <c r="N1132" s="95"/>
      <c r="O1132" s="103"/>
      <c r="P1132" s="104"/>
      <c r="Q1132" s="83"/>
      <c r="R1132" s="83"/>
      <c r="S1132" s="83"/>
      <c r="T1132" s="83"/>
      <c r="U1132" s="83"/>
      <c r="V1132" s="103"/>
      <c r="W1132" s="103"/>
      <c r="X1132" s="103"/>
      <c r="Y1132" s="102"/>
      <c r="Z1132" s="102"/>
      <c r="AA1132" s="90"/>
      <c r="AB1132" s="100"/>
      <c r="AC1132" s="90"/>
      <c r="AD1132" s="100"/>
      <c r="AE1132" s="100"/>
      <c r="AF1132" s="91"/>
      <c r="AG1132" s="91"/>
      <c r="AH1132" s="101"/>
      <c r="AI1132" s="45"/>
      <c r="AJ1132" s="45"/>
      <c r="AK1132" s="45"/>
      <c r="AL1132" s="45"/>
      <c r="AM1132" s="45"/>
      <c r="AN1132" s="83"/>
      <c r="AO1132" s="160"/>
      <c r="AP1132" s="160"/>
      <c r="AQ1132" s="94"/>
      <c r="AR1132" s="45"/>
      <c r="AS1132" s="102"/>
      <c r="AT1132" s="102"/>
      <c r="AU1132" s="95"/>
      <c r="AV1132" s="95"/>
      <c r="AW1132" s="159"/>
      <c r="AX1132" s="159"/>
      <c r="AY1132" s="156"/>
      <c r="AZ1132" s="156"/>
      <c r="BA1132" s="156"/>
      <c r="BB1132" s="156"/>
      <c r="BC1132" s="156"/>
      <c r="BD1132" s="156"/>
      <c r="BE1132" s="156"/>
      <c r="BF1132" s="156"/>
      <c r="BG1132" s="156"/>
      <c r="BH1132" s="156"/>
      <c r="BI1132" s="156"/>
      <c r="BJ1132" s="156"/>
      <c r="BK1132" s="156"/>
      <c r="BL1132" s="156"/>
      <c r="BM1132" s="156"/>
      <c r="BN1132" s="156"/>
      <c r="BO1132" s="156"/>
      <c r="BP1132" s="156"/>
      <c r="BQ1132" s="156"/>
      <c r="BR1132" s="156"/>
      <c r="BS1132" s="156"/>
      <c r="BT1132" s="156"/>
      <c r="BU1132" s="156"/>
      <c r="BV1132" s="156"/>
      <c r="BW1132" s="156"/>
      <c r="BX1132" s="156"/>
      <c r="BY1132" s="156"/>
      <c r="BZ1132" s="156"/>
      <c r="CA1132" s="156"/>
      <c r="CB1132" s="156"/>
      <c r="CC1132" s="156"/>
      <c r="CD1132" s="156"/>
      <c r="CE1132" s="156"/>
    </row>
    <row r="1133" spans="1:83" ht="25.5" customHeight="1" x14ac:dyDescent="0.25">
      <c r="A1133" s="45"/>
      <c r="B1133" s="45"/>
      <c r="C1133" s="45"/>
      <c r="D1133" s="47"/>
      <c r="E1133" s="158"/>
      <c r="F1133" s="45"/>
      <c r="G1133" s="130"/>
      <c r="H1133" s="130"/>
      <c r="I1133" s="83"/>
      <c r="J1133" s="45"/>
      <c r="K1133" s="130"/>
      <c r="L1133" s="95"/>
      <c r="M1133" s="95"/>
      <c r="N1133" s="95"/>
      <c r="O1133" s="103"/>
      <c r="P1133" s="104"/>
      <c r="Q1133" s="83"/>
      <c r="R1133" s="83"/>
      <c r="S1133" s="83"/>
      <c r="T1133" s="83"/>
      <c r="U1133" s="83"/>
      <c r="V1133" s="103"/>
      <c r="W1133" s="103"/>
      <c r="X1133" s="103"/>
      <c r="Y1133" s="102"/>
      <c r="Z1133" s="102"/>
      <c r="AA1133" s="90"/>
      <c r="AB1133" s="100"/>
      <c r="AC1133" s="90"/>
      <c r="AD1133" s="100"/>
      <c r="AE1133" s="100"/>
      <c r="AF1133" s="91"/>
      <c r="AG1133" s="91"/>
      <c r="AH1133" s="101"/>
      <c r="AI1133" s="45"/>
      <c r="AJ1133" s="45"/>
      <c r="AK1133" s="45"/>
      <c r="AL1133" s="45"/>
      <c r="AM1133" s="45"/>
      <c r="AN1133" s="83"/>
      <c r="AO1133" s="160"/>
      <c r="AP1133" s="160"/>
      <c r="AQ1133" s="94"/>
      <c r="AR1133" s="45"/>
      <c r="AS1133" s="102"/>
      <c r="AT1133" s="102"/>
      <c r="AU1133" s="95"/>
      <c r="AV1133" s="95"/>
      <c r="AW1133" s="159"/>
      <c r="AX1133" s="159"/>
      <c r="AY1133" s="156"/>
      <c r="AZ1133" s="156"/>
      <c r="BA1133" s="156"/>
      <c r="BB1133" s="156"/>
      <c r="BC1133" s="156"/>
      <c r="BD1133" s="156"/>
      <c r="BE1133" s="156"/>
      <c r="BF1133" s="156"/>
      <c r="BG1133" s="156"/>
      <c r="BH1133" s="156"/>
      <c r="BI1133" s="156"/>
      <c r="BJ1133" s="156"/>
      <c r="BK1133" s="156"/>
      <c r="BL1133" s="156"/>
      <c r="BM1133" s="156"/>
      <c r="BN1133" s="156"/>
      <c r="BO1133" s="156"/>
      <c r="BP1133" s="156"/>
      <c r="BQ1133" s="156"/>
      <c r="BR1133" s="156"/>
      <c r="BS1133" s="156"/>
      <c r="BT1133" s="156"/>
      <c r="BU1133" s="156"/>
      <c r="BV1133" s="156"/>
      <c r="BW1133" s="156"/>
      <c r="BX1133" s="156"/>
      <c r="BY1133" s="156"/>
      <c r="BZ1133" s="156"/>
      <c r="CA1133" s="156"/>
      <c r="CB1133" s="156"/>
      <c r="CC1133" s="156"/>
      <c r="CD1133" s="156"/>
      <c r="CE1133" s="156"/>
    </row>
    <row r="1134" spans="1:83" ht="25.5" customHeight="1" x14ac:dyDescent="0.25">
      <c r="A1134" s="45"/>
      <c r="B1134" s="45"/>
      <c r="C1134" s="45"/>
      <c r="D1134" s="47"/>
      <c r="E1134" s="158"/>
      <c r="F1134" s="45"/>
      <c r="G1134" s="130"/>
      <c r="H1134" s="130"/>
      <c r="I1134" s="83"/>
      <c r="J1134" s="45"/>
      <c r="K1134" s="130"/>
      <c r="L1134" s="95"/>
      <c r="M1134" s="95"/>
      <c r="N1134" s="95"/>
      <c r="O1134" s="103"/>
      <c r="P1134" s="104"/>
      <c r="Q1134" s="83"/>
      <c r="R1134" s="83"/>
      <c r="S1134" s="83"/>
      <c r="T1134" s="83"/>
      <c r="U1134" s="83"/>
      <c r="V1134" s="103"/>
      <c r="W1134" s="103"/>
      <c r="X1134" s="103"/>
      <c r="Y1134" s="102"/>
      <c r="Z1134" s="102"/>
      <c r="AA1134" s="90"/>
      <c r="AB1134" s="100"/>
      <c r="AC1134" s="90"/>
      <c r="AD1134" s="100"/>
      <c r="AE1134" s="100"/>
      <c r="AF1134" s="91"/>
      <c r="AG1134" s="91"/>
      <c r="AH1134" s="101"/>
      <c r="AI1134" s="45"/>
      <c r="AJ1134" s="45"/>
      <c r="AK1134" s="45"/>
      <c r="AL1134" s="45"/>
      <c r="AM1134" s="45"/>
      <c r="AN1134" s="83"/>
      <c r="AO1134" s="160"/>
      <c r="AP1134" s="160"/>
      <c r="AQ1134" s="94"/>
      <c r="AR1134" s="45"/>
      <c r="AS1134" s="102"/>
      <c r="AT1134" s="102"/>
      <c r="AU1134" s="95"/>
      <c r="AV1134" s="95"/>
      <c r="AW1134" s="159"/>
      <c r="AX1134" s="159"/>
      <c r="AY1134" s="156"/>
      <c r="AZ1134" s="156"/>
      <c r="BA1134" s="156"/>
      <c r="BB1134" s="156"/>
      <c r="BC1134" s="156"/>
      <c r="BD1134" s="156"/>
      <c r="BE1134" s="156"/>
      <c r="BF1134" s="156"/>
      <c r="BG1134" s="156"/>
      <c r="BH1134" s="156"/>
      <c r="BI1134" s="156"/>
      <c r="BJ1134" s="156"/>
      <c r="BK1134" s="156"/>
      <c r="BL1134" s="156"/>
      <c r="BM1134" s="156"/>
      <c r="BN1134" s="156"/>
      <c r="BO1134" s="156"/>
      <c r="BP1134" s="156"/>
      <c r="BQ1134" s="156"/>
      <c r="BR1134" s="156"/>
      <c r="BS1134" s="156"/>
      <c r="BT1134" s="156"/>
      <c r="BU1134" s="156"/>
      <c r="BV1134" s="156"/>
      <c r="BW1134" s="156"/>
      <c r="BX1134" s="156"/>
      <c r="BY1134" s="156"/>
      <c r="BZ1134" s="156"/>
      <c r="CA1134" s="156"/>
      <c r="CB1134" s="156"/>
      <c r="CC1134" s="156"/>
      <c r="CD1134" s="156"/>
      <c r="CE1134" s="156"/>
    </row>
    <row r="1135" spans="1:83" ht="25.5" customHeight="1" x14ac:dyDescent="0.25">
      <c r="A1135" s="45"/>
      <c r="B1135" s="45"/>
      <c r="C1135" s="45"/>
      <c r="D1135" s="47"/>
      <c r="E1135" s="158"/>
      <c r="F1135" s="45"/>
      <c r="G1135" s="130"/>
      <c r="H1135" s="130"/>
      <c r="I1135" s="83"/>
      <c r="J1135" s="45"/>
      <c r="K1135" s="130"/>
      <c r="L1135" s="95"/>
      <c r="M1135" s="95"/>
      <c r="N1135" s="95"/>
      <c r="O1135" s="103"/>
      <c r="P1135" s="104"/>
      <c r="Q1135" s="83"/>
      <c r="R1135" s="83"/>
      <c r="S1135" s="83"/>
      <c r="T1135" s="83"/>
      <c r="U1135" s="83"/>
      <c r="V1135" s="103"/>
      <c r="W1135" s="103"/>
      <c r="X1135" s="103"/>
      <c r="Y1135" s="102"/>
      <c r="Z1135" s="102"/>
      <c r="AA1135" s="90"/>
      <c r="AB1135" s="100"/>
      <c r="AC1135" s="90"/>
      <c r="AD1135" s="100"/>
      <c r="AE1135" s="100"/>
      <c r="AF1135" s="91"/>
      <c r="AG1135" s="91"/>
      <c r="AH1135" s="101"/>
      <c r="AI1135" s="45"/>
      <c r="AJ1135" s="45"/>
      <c r="AK1135" s="45"/>
      <c r="AL1135" s="45"/>
      <c r="AM1135" s="45"/>
      <c r="AN1135" s="83"/>
      <c r="AO1135" s="160"/>
      <c r="AP1135" s="160"/>
      <c r="AQ1135" s="94"/>
      <c r="AR1135" s="45"/>
      <c r="AS1135" s="102"/>
      <c r="AT1135" s="102"/>
      <c r="AU1135" s="95"/>
      <c r="AV1135" s="95"/>
      <c r="AW1135" s="159"/>
      <c r="AX1135" s="159"/>
      <c r="AY1135" s="156"/>
      <c r="AZ1135" s="156"/>
      <c r="BA1135" s="156"/>
      <c r="BB1135" s="156"/>
      <c r="BC1135" s="156"/>
      <c r="BD1135" s="156"/>
      <c r="BE1135" s="156"/>
      <c r="BF1135" s="156"/>
      <c r="BG1135" s="156"/>
      <c r="BH1135" s="156"/>
      <c r="BI1135" s="156"/>
      <c r="BJ1135" s="156"/>
      <c r="BK1135" s="156"/>
      <c r="BL1135" s="156"/>
      <c r="BM1135" s="156"/>
      <c r="BN1135" s="156"/>
      <c r="BO1135" s="156"/>
      <c r="BP1135" s="156"/>
      <c r="BQ1135" s="156"/>
      <c r="BR1135" s="156"/>
      <c r="BS1135" s="156"/>
      <c r="BT1135" s="156"/>
      <c r="BU1135" s="156"/>
      <c r="BV1135" s="156"/>
      <c r="BW1135" s="156"/>
      <c r="BX1135" s="156"/>
      <c r="BY1135" s="156"/>
      <c r="BZ1135" s="156"/>
      <c r="CA1135" s="156"/>
      <c r="CB1135" s="156"/>
      <c r="CC1135" s="156"/>
      <c r="CD1135" s="156"/>
      <c r="CE1135" s="156"/>
    </row>
    <row r="1136" spans="1:83" ht="25.5" customHeight="1" x14ac:dyDescent="0.25">
      <c r="A1136" s="45"/>
      <c r="B1136" s="45"/>
      <c r="C1136" s="45"/>
      <c r="D1136" s="47"/>
      <c r="E1136" s="158"/>
      <c r="F1136" s="45"/>
      <c r="G1136" s="130"/>
      <c r="H1136" s="130"/>
      <c r="I1136" s="83"/>
      <c r="J1136" s="45"/>
      <c r="K1136" s="130"/>
      <c r="L1136" s="95"/>
      <c r="M1136" s="95"/>
      <c r="N1136" s="95"/>
      <c r="O1136" s="103"/>
      <c r="P1136" s="104"/>
      <c r="Q1136" s="83"/>
      <c r="R1136" s="83"/>
      <c r="S1136" s="83"/>
      <c r="T1136" s="83"/>
      <c r="U1136" s="83"/>
      <c r="V1136" s="103"/>
      <c r="W1136" s="103"/>
      <c r="X1136" s="103"/>
      <c r="Y1136" s="102"/>
      <c r="Z1136" s="102"/>
      <c r="AA1136" s="90"/>
      <c r="AB1136" s="100"/>
      <c r="AC1136" s="90"/>
      <c r="AD1136" s="100"/>
      <c r="AE1136" s="100"/>
      <c r="AF1136" s="91"/>
      <c r="AG1136" s="91"/>
      <c r="AH1136" s="101"/>
      <c r="AI1136" s="45"/>
      <c r="AJ1136" s="45"/>
      <c r="AK1136" s="45"/>
      <c r="AL1136" s="45"/>
      <c r="AM1136" s="45"/>
      <c r="AN1136" s="83"/>
      <c r="AO1136" s="160"/>
      <c r="AP1136" s="160"/>
      <c r="AQ1136" s="94"/>
      <c r="AR1136" s="45"/>
      <c r="AS1136" s="102"/>
      <c r="AT1136" s="102"/>
      <c r="AU1136" s="95"/>
      <c r="AV1136" s="95"/>
      <c r="AW1136" s="159"/>
      <c r="AX1136" s="159"/>
      <c r="AY1136" s="156"/>
      <c r="AZ1136" s="156"/>
      <c r="BA1136" s="156"/>
      <c r="BB1136" s="156"/>
      <c r="BC1136" s="156"/>
      <c r="BD1136" s="156"/>
      <c r="BE1136" s="156"/>
      <c r="BF1136" s="156"/>
      <c r="BG1136" s="156"/>
      <c r="BH1136" s="156"/>
      <c r="BI1136" s="156"/>
      <c r="BJ1136" s="156"/>
      <c r="BK1136" s="156"/>
      <c r="BL1136" s="156"/>
      <c r="BM1136" s="156"/>
      <c r="BN1136" s="156"/>
      <c r="BO1136" s="156"/>
      <c r="BP1136" s="156"/>
      <c r="BQ1136" s="156"/>
      <c r="BR1136" s="156"/>
      <c r="BS1136" s="156"/>
      <c r="BT1136" s="156"/>
      <c r="BU1136" s="156"/>
      <c r="BV1136" s="156"/>
      <c r="BW1136" s="156"/>
      <c r="BX1136" s="156"/>
      <c r="BY1136" s="156"/>
      <c r="BZ1136" s="156"/>
      <c r="CA1136" s="156"/>
      <c r="CB1136" s="156"/>
      <c r="CC1136" s="156"/>
      <c r="CD1136" s="156"/>
      <c r="CE1136" s="156"/>
    </row>
    <row r="1137" spans="1:83" ht="25.5" customHeight="1" x14ac:dyDescent="0.25">
      <c r="A1137" s="45"/>
      <c r="B1137" s="45"/>
      <c r="C1137" s="45"/>
      <c r="D1137" s="47"/>
      <c r="E1137" s="158"/>
      <c r="F1137" s="45"/>
      <c r="G1137" s="130"/>
      <c r="H1137" s="130"/>
      <c r="I1137" s="83"/>
      <c r="J1137" s="45"/>
      <c r="K1137" s="130"/>
      <c r="L1137" s="95"/>
      <c r="M1137" s="95"/>
      <c r="N1137" s="95"/>
      <c r="O1137" s="103"/>
      <c r="P1137" s="104"/>
      <c r="Q1137" s="83"/>
      <c r="R1137" s="83"/>
      <c r="S1137" s="83"/>
      <c r="T1137" s="83"/>
      <c r="U1137" s="83"/>
      <c r="V1137" s="103"/>
      <c r="W1137" s="103"/>
      <c r="X1137" s="103"/>
      <c r="Y1137" s="102"/>
      <c r="Z1137" s="102"/>
      <c r="AA1137" s="90"/>
      <c r="AB1137" s="100"/>
      <c r="AC1137" s="90"/>
      <c r="AD1137" s="100"/>
      <c r="AE1137" s="100"/>
      <c r="AF1137" s="91"/>
      <c r="AG1137" s="91"/>
      <c r="AH1137" s="101"/>
      <c r="AI1137" s="45"/>
      <c r="AJ1137" s="45"/>
      <c r="AK1137" s="45"/>
      <c r="AL1137" s="45"/>
      <c r="AM1137" s="45"/>
      <c r="AN1137" s="83"/>
      <c r="AO1137" s="160"/>
      <c r="AP1137" s="160"/>
      <c r="AQ1137" s="94"/>
      <c r="AR1137" s="45"/>
      <c r="AS1137" s="102"/>
      <c r="AT1137" s="102"/>
      <c r="AU1137" s="95"/>
      <c r="AV1137" s="95"/>
      <c r="AW1137" s="159"/>
      <c r="AX1137" s="159"/>
      <c r="AY1137" s="156"/>
      <c r="AZ1137" s="156"/>
      <c r="BA1137" s="156"/>
      <c r="BB1137" s="156"/>
      <c r="BC1137" s="156"/>
      <c r="BD1137" s="156"/>
      <c r="BE1137" s="156"/>
      <c r="BF1137" s="156"/>
      <c r="BG1137" s="156"/>
      <c r="BH1137" s="156"/>
      <c r="BI1137" s="156"/>
      <c r="BJ1137" s="156"/>
      <c r="BK1137" s="156"/>
      <c r="BL1137" s="156"/>
      <c r="BM1137" s="156"/>
      <c r="BN1137" s="156"/>
      <c r="BO1137" s="156"/>
      <c r="BP1137" s="156"/>
      <c r="BQ1137" s="156"/>
      <c r="BR1137" s="156"/>
      <c r="BS1137" s="156"/>
      <c r="BT1137" s="156"/>
      <c r="BU1137" s="156"/>
      <c r="BV1137" s="156"/>
      <c r="BW1137" s="156"/>
      <c r="BX1137" s="156"/>
      <c r="BY1137" s="156"/>
      <c r="BZ1137" s="156"/>
      <c r="CA1137" s="156"/>
      <c r="CB1137" s="156"/>
      <c r="CC1137" s="156"/>
      <c r="CD1137" s="156"/>
      <c r="CE1137" s="156"/>
    </row>
    <row r="1138" spans="1:83" ht="25.5" customHeight="1" x14ac:dyDescent="0.25">
      <c r="A1138" s="45"/>
      <c r="B1138" s="45"/>
      <c r="C1138" s="45"/>
      <c r="D1138" s="47"/>
      <c r="E1138" s="158"/>
      <c r="F1138" s="45"/>
      <c r="G1138" s="130"/>
      <c r="H1138" s="130"/>
      <c r="I1138" s="83"/>
      <c r="J1138" s="45"/>
      <c r="K1138" s="130"/>
      <c r="L1138" s="95"/>
      <c r="M1138" s="95"/>
      <c r="N1138" s="95"/>
      <c r="O1138" s="103"/>
      <c r="P1138" s="104"/>
      <c r="Q1138" s="83"/>
      <c r="R1138" s="83"/>
      <c r="S1138" s="83"/>
      <c r="T1138" s="83"/>
      <c r="U1138" s="83"/>
      <c r="V1138" s="103"/>
      <c r="W1138" s="103"/>
      <c r="X1138" s="103"/>
      <c r="Y1138" s="102"/>
      <c r="Z1138" s="102"/>
      <c r="AA1138" s="90"/>
      <c r="AB1138" s="100"/>
      <c r="AC1138" s="90"/>
      <c r="AD1138" s="100"/>
      <c r="AE1138" s="100"/>
      <c r="AF1138" s="91"/>
      <c r="AG1138" s="91"/>
      <c r="AH1138" s="101"/>
      <c r="AI1138" s="45"/>
      <c r="AJ1138" s="45"/>
      <c r="AK1138" s="45"/>
      <c r="AL1138" s="45"/>
      <c r="AM1138" s="45"/>
      <c r="AN1138" s="83"/>
      <c r="AO1138" s="160"/>
      <c r="AP1138" s="160"/>
      <c r="AQ1138" s="94"/>
      <c r="AR1138" s="45"/>
      <c r="AS1138" s="102"/>
      <c r="AT1138" s="102"/>
      <c r="AU1138" s="95"/>
      <c r="AV1138" s="95"/>
      <c r="AW1138" s="159"/>
      <c r="AX1138" s="159"/>
      <c r="AY1138" s="156"/>
      <c r="AZ1138" s="156"/>
      <c r="BA1138" s="156"/>
      <c r="BB1138" s="156"/>
      <c r="BC1138" s="156"/>
      <c r="BD1138" s="156"/>
      <c r="BE1138" s="156"/>
      <c r="BF1138" s="156"/>
      <c r="BG1138" s="156"/>
      <c r="BH1138" s="156"/>
      <c r="BI1138" s="156"/>
      <c r="BJ1138" s="156"/>
      <c r="BK1138" s="156"/>
      <c r="BL1138" s="156"/>
      <c r="BM1138" s="156"/>
      <c r="BN1138" s="156"/>
      <c r="BO1138" s="156"/>
      <c r="BP1138" s="156"/>
      <c r="BQ1138" s="156"/>
      <c r="BR1138" s="156"/>
      <c r="BS1138" s="156"/>
      <c r="BT1138" s="156"/>
      <c r="BU1138" s="156"/>
      <c r="BV1138" s="156"/>
      <c r="BW1138" s="156"/>
      <c r="BX1138" s="156"/>
      <c r="BY1138" s="156"/>
      <c r="BZ1138" s="156"/>
      <c r="CA1138" s="156"/>
      <c r="CB1138" s="156"/>
      <c r="CC1138" s="156"/>
      <c r="CD1138" s="156"/>
      <c r="CE1138" s="156"/>
    </row>
    <row r="1139" spans="1:83" ht="25.5" customHeight="1" x14ac:dyDescent="0.25">
      <c r="A1139" s="45"/>
      <c r="B1139" s="45"/>
      <c r="C1139" s="45"/>
      <c r="D1139" s="47"/>
      <c r="E1139" s="158"/>
      <c r="F1139" s="45"/>
      <c r="G1139" s="130"/>
      <c r="H1139" s="130"/>
      <c r="I1139" s="83"/>
      <c r="J1139" s="45"/>
      <c r="K1139" s="130"/>
      <c r="L1139" s="95"/>
      <c r="M1139" s="95"/>
      <c r="N1139" s="95"/>
      <c r="O1139" s="103"/>
      <c r="P1139" s="104"/>
      <c r="Q1139" s="83"/>
      <c r="R1139" s="83"/>
      <c r="S1139" s="83"/>
      <c r="T1139" s="83"/>
      <c r="U1139" s="83"/>
      <c r="V1139" s="103"/>
      <c r="W1139" s="103"/>
      <c r="X1139" s="103"/>
      <c r="Y1139" s="102"/>
      <c r="Z1139" s="102"/>
      <c r="AA1139" s="90"/>
      <c r="AB1139" s="100"/>
      <c r="AC1139" s="90"/>
      <c r="AD1139" s="100"/>
      <c r="AE1139" s="100"/>
      <c r="AF1139" s="91"/>
      <c r="AG1139" s="91"/>
      <c r="AH1139" s="101"/>
      <c r="AI1139" s="45"/>
      <c r="AJ1139" s="45"/>
      <c r="AK1139" s="45"/>
      <c r="AL1139" s="45"/>
      <c r="AM1139" s="45"/>
      <c r="AN1139" s="83"/>
      <c r="AO1139" s="160"/>
      <c r="AP1139" s="160"/>
      <c r="AQ1139" s="94"/>
      <c r="AR1139" s="45"/>
      <c r="AS1139" s="102"/>
      <c r="AT1139" s="102"/>
      <c r="AU1139" s="95"/>
      <c r="AV1139" s="95"/>
      <c r="AW1139" s="159"/>
      <c r="AX1139" s="159"/>
      <c r="AY1139" s="156"/>
      <c r="AZ1139" s="156"/>
      <c r="BA1139" s="156"/>
      <c r="BB1139" s="156"/>
      <c r="BC1139" s="156"/>
      <c r="BD1139" s="156"/>
      <c r="BE1139" s="156"/>
      <c r="BF1139" s="156"/>
      <c r="BG1139" s="156"/>
      <c r="BH1139" s="156"/>
      <c r="BI1139" s="156"/>
      <c r="BJ1139" s="156"/>
      <c r="BK1139" s="156"/>
      <c r="BL1139" s="156"/>
      <c r="BM1139" s="156"/>
      <c r="BN1139" s="156"/>
      <c r="BO1139" s="156"/>
      <c r="BP1139" s="156"/>
      <c r="BQ1139" s="156"/>
      <c r="BR1139" s="156"/>
      <c r="BS1139" s="156"/>
      <c r="BT1139" s="156"/>
      <c r="BU1139" s="156"/>
      <c r="BV1139" s="156"/>
      <c r="BW1139" s="156"/>
      <c r="BX1139" s="156"/>
      <c r="BY1139" s="156"/>
      <c r="BZ1139" s="156"/>
      <c r="CA1139" s="156"/>
      <c r="CB1139" s="156"/>
      <c r="CC1139" s="156"/>
      <c r="CD1139" s="156"/>
      <c r="CE1139" s="156"/>
    </row>
    <row r="1140" spans="1:83" ht="25.5" customHeight="1" x14ac:dyDescent="0.25">
      <c r="A1140" s="45"/>
      <c r="B1140" s="45"/>
      <c r="C1140" s="45"/>
      <c r="D1140" s="47"/>
      <c r="E1140" s="158"/>
      <c r="F1140" s="45"/>
      <c r="G1140" s="130"/>
      <c r="H1140" s="130"/>
      <c r="I1140" s="83"/>
      <c r="J1140" s="45"/>
      <c r="K1140" s="130"/>
      <c r="L1140" s="95"/>
      <c r="M1140" s="95"/>
      <c r="N1140" s="95"/>
      <c r="O1140" s="103"/>
      <c r="P1140" s="104"/>
      <c r="Q1140" s="83"/>
      <c r="R1140" s="83"/>
      <c r="S1140" s="83"/>
      <c r="T1140" s="83"/>
      <c r="U1140" s="83"/>
      <c r="V1140" s="103"/>
      <c r="W1140" s="103"/>
      <c r="X1140" s="103"/>
      <c r="Y1140" s="102"/>
      <c r="Z1140" s="102"/>
      <c r="AA1140" s="90"/>
      <c r="AB1140" s="100"/>
      <c r="AC1140" s="90"/>
      <c r="AD1140" s="100"/>
      <c r="AE1140" s="100"/>
      <c r="AF1140" s="91"/>
      <c r="AG1140" s="91"/>
      <c r="AH1140" s="101"/>
      <c r="AI1140" s="45"/>
      <c r="AJ1140" s="45"/>
      <c r="AK1140" s="45"/>
      <c r="AL1140" s="45"/>
      <c r="AM1140" s="45"/>
      <c r="AN1140" s="83"/>
      <c r="AO1140" s="160"/>
      <c r="AP1140" s="160"/>
      <c r="AQ1140" s="94"/>
      <c r="AR1140" s="45"/>
      <c r="AS1140" s="102"/>
      <c r="AT1140" s="102"/>
      <c r="AU1140" s="95"/>
      <c r="AV1140" s="95"/>
      <c r="AW1140" s="159"/>
      <c r="AX1140" s="159"/>
      <c r="AY1140" s="156"/>
      <c r="AZ1140" s="156"/>
      <c r="BA1140" s="156"/>
      <c r="BB1140" s="156"/>
      <c r="BC1140" s="156"/>
      <c r="BD1140" s="156"/>
      <c r="BE1140" s="156"/>
      <c r="BF1140" s="156"/>
      <c r="BG1140" s="156"/>
      <c r="BH1140" s="156"/>
      <c r="BI1140" s="156"/>
      <c r="BJ1140" s="156"/>
      <c r="BK1140" s="156"/>
      <c r="BL1140" s="156"/>
      <c r="BM1140" s="156"/>
      <c r="BN1140" s="156"/>
      <c r="BO1140" s="156"/>
      <c r="BP1140" s="156"/>
      <c r="BQ1140" s="156"/>
      <c r="BR1140" s="156"/>
      <c r="BS1140" s="156"/>
      <c r="BT1140" s="156"/>
      <c r="BU1140" s="156"/>
      <c r="BV1140" s="156"/>
      <c r="BW1140" s="156"/>
      <c r="BX1140" s="156"/>
      <c r="BY1140" s="156"/>
      <c r="BZ1140" s="156"/>
      <c r="CA1140" s="156"/>
      <c r="CB1140" s="156"/>
      <c r="CC1140" s="156"/>
      <c r="CD1140" s="156"/>
      <c r="CE1140" s="156"/>
    </row>
    <row r="1141" spans="1:83" ht="25.5" customHeight="1" x14ac:dyDescent="0.25">
      <c r="A1141" s="45"/>
      <c r="B1141" s="45"/>
      <c r="C1141" s="45"/>
      <c r="D1141" s="47"/>
      <c r="E1141" s="158"/>
      <c r="F1141" s="45"/>
      <c r="G1141" s="130"/>
      <c r="H1141" s="130"/>
      <c r="I1141" s="83"/>
      <c r="J1141" s="45"/>
      <c r="K1141" s="130"/>
      <c r="L1141" s="95"/>
      <c r="M1141" s="95"/>
      <c r="N1141" s="95"/>
      <c r="O1141" s="103"/>
      <c r="P1141" s="104"/>
      <c r="Q1141" s="83"/>
      <c r="R1141" s="83"/>
      <c r="S1141" s="83"/>
      <c r="T1141" s="83"/>
      <c r="U1141" s="83"/>
      <c r="V1141" s="103"/>
      <c r="W1141" s="103"/>
      <c r="X1141" s="103"/>
      <c r="Y1141" s="102"/>
      <c r="Z1141" s="102"/>
      <c r="AA1141" s="90"/>
      <c r="AB1141" s="100"/>
      <c r="AC1141" s="90"/>
      <c r="AD1141" s="100"/>
      <c r="AE1141" s="100"/>
      <c r="AF1141" s="91"/>
      <c r="AG1141" s="91"/>
      <c r="AH1141" s="101"/>
      <c r="AI1141" s="45"/>
      <c r="AJ1141" s="45"/>
      <c r="AK1141" s="45"/>
      <c r="AL1141" s="45"/>
      <c r="AM1141" s="45"/>
      <c r="AN1141" s="83"/>
      <c r="AO1141" s="160"/>
      <c r="AP1141" s="160"/>
      <c r="AQ1141" s="94"/>
      <c r="AR1141" s="45"/>
      <c r="AS1141" s="102"/>
      <c r="AT1141" s="102"/>
      <c r="AU1141" s="95"/>
      <c r="AV1141" s="95"/>
      <c r="AW1141" s="159"/>
      <c r="AX1141" s="159"/>
      <c r="AY1141" s="156"/>
      <c r="AZ1141" s="156"/>
      <c r="BA1141" s="156"/>
      <c r="BB1141" s="156"/>
      <c r="BC1141" s="156"/>
      <c r="BD1141" s="156"/>
      <c r="BE1141" s="156"/>
      <c r="BF1141" s="156"/>
      <c r="BG1141" s="156"/>
      <c r="BH1141" s="156"/>
      <c r="BI1141" s="156"/>
      <c r="BJ1141" s="156"/>
      <c r="BK1141" s="156"/>
      <c r="BL1141" s="156"/>
      <c r="BM1141" s="156"/>
      <c r="BN1141" s="156"/>
      <c r="BO1141" s="156"/>
      <c r="BP1141" s="156"/>
      <c r="BQ1141" s="156"/>
      <c r="BR1141" s="156"/>
      <c r="BS1141" s="156"/>
      <c r="BT1141" s="156"/>
      <c r="BU1141" s="156"/>
      <c r="BV1141" s="156"/>
      <c r="BW1141" s="156"/>
      <c r="BX1141" s="156"/>
      <c r="BY1141" s="156"/>
      <c r="BZ1141" s="156"/>
      <c r="CA1141" s="156"/>
      <c r="CB1141" s="156"/>
      <c r="CC1141" s="156"/>
      <c r="CD1141" s="156"/>
      <c r="CE1141" s="156"/>
    </row>
    <row r="1142" spans="1:83" ht="25.5" customHeight="1" x14ac:dyDescent="0.25">
      <c r="A1142" s="45"/>
      <c r="B1142" s="45"/>
      <c r="C1142" s="45"/>
      <c r="D1142" s="47"/>
      <c r="E1142" s="158"/>
      <c r="F1142" s="45"/>
      <c r="G1142" s="130"/>
      <c r="H1142" s="130"/>
      <c r="I1142" s="83"/>
      <c r="J1142" s="45"/>
      <c r="K1142" s="130"/>
      <c r="L1142" s="95"/>
      <c r="M1142" s="95"/>
      <c r="N1142" s="95"/>
      <c r="O1142" s="103"/>
      <c r="P1142" s="104"/>
      <c r="Q1142" s="83"/>
      <c r="R1142" s="83"/>
      <c r="S1142" s="83"/>
      <c r="T1142" s="83"/>
      <c r="U1142" s="83"/>
      <c r="V1142" s="103"/>
      <c r="W1142" s="103"/>
      <c r="X1142" s="103"/>
      <c r="Y1142" s="102"/>
      <c r="Z1142" s="102"/>
      <c r="AA1142" s="90"/>
      <c r="AB1142" s="100"/>
      <c r="AC1142" s="90"/>
      <c r="AD1142" s="100"/>
      <c r="AE1142" s="100"/>
      <c r="AF1142" s="91"/>
      <c r="AG1142" s="91"/>
      <c r="AH1142" s="101"/>
      <c r="AI1142" s="45"/>
      <c r="AJ1142" s="45"/>
      <c r="AK1142" s="45"/>
      <c r="AL1142" s="45"/>
      <c r="AM1142" s="45"/>
      <c r="AN1142" s="83"/>
      <c r="AO1142" s="160"/>
      <c r="AP1142" s="160"/>
      <c r="AQ1142" s="94"/>
      <c r="AR1142" s="45"/>
      <c r="AS1142" s="102"/>
      <c r="AT1142" s="102"/>
      <c r="AU1142" s="95"/>
      <c r="AV1142" s="95"/>
      <c r="AW1142" s="159"/>
      <c r="AX1142" s="159"/>
      <c r="AY1142" s="156"/>
      <c r="AZ1142" s="156"/>
      <c r="BA1142" s="156"/>
      <c r="BB1142" s="156"/>
      <c r="BC1142" s="156"/>
      <c r="BD1142" s="156"/>
      <c r="BE1142" s="156"/>
      <c r="BF1142" s="156"/>
      <c r="BG1142" s="156"/>
      <c r="BH1142" s="156"/>
      <c r="BI1142" s="156"/>
      <c r="BJ1142" s="156"/>
      <c r="BK1142" s="156"/>
      <c r="BL1142" s="156"/>
      <c r="BM1142" s="156"/>
      <c r="BN1142" s="156"/>
      <c r="BO1142" s="156"/>
      <c r="BP1142" s="156"/>
      <c r="BQ1142" s="156"/>
      <c r="BR1142" s="156"/>
      <c r="BS1142" s="156"/>
      <c r="BT1142" s="156"/>
      <c r="BU1142" s="156"/>
      <c r="BV1142" s="156"/>
      <c r="BW1142" s="156"/>
      <c r="BX1142" s="156"/>
      <c r="BY1142" s="156"/>
      <c r="BZ1142" s="156"/>
      <c r="CA1142" s="156"/>
      <c r="CB1142" s="156"/>
      <c r="CC1142" s="156"/>
      <c r="CD1142" s="156"/>
      <c r="CE1142" s="156"/>
    </row>
    <row r="1143" spans="1:83" ht="25.5" customHeight="1" x14ac:dyDescent="0.25">
      <c r="A1143" s="45"/>
      <c r="B1143" s="45"/>
      <c r="C1143" s="45"/>
      <c r="D1143" s="47"/>
      <c r="E1143" s="158"/>
      <c r="F1143" s="45"/>
      <c r="G1143" s="130"/>
      <c r="H1143" s="130"/>
      <c r="I1143" s="83"/>
      <c r="J1143" s="45"/>
      <c r="K1143" s="130"/>
      <c r="L1143" s="95"/>
      <c r="M1143" s="95"/>
      <c r="N1143" s="95"/>
      <c r="O1143" s="103"/>
      <c r="P1143" s="104"/>
      <c r="Q1143" s="83"/>
      <c r="R1143" s="83"/>
      <c r="S1143" s="83"/>
      <c r="T1143" s="83"/>
      <c r="U1143" s="83"/>
      <c r="V1143" s="103"/>
      <c r="W1143" s="103"/>
      <c r="X1143" s="103"/>
      <c r="Y1143" s="102"/>
      <c r="Z1143" s="102"/>
      <c r="AA1143" s="90"/>
      <c r="AB1143" s="100"/>
      <c r="AC1143" s="90"/>
      <c r="AD1143" s="100"/>
      <c r="AE1143" s="100"/>
      <c r="AF1143" s="91"/>
      <c r="AG1143" s="91"/>
      <c r="AH1143" s="101"/>
      <c r="AI1143" s="45"/>
      <c r="AJ1143" s="45"/>
      <c r="AK1143" s="45"/>
      <c r="AL1143" s="45"/>
      <c r="AM1143" s="45"/>
      <c r="AN1143" s="83"/>
      <c r="AO1143" s="160"/>
      <c r="AP1143" s="160"/>
      <c r="AQ1143" s="94"/>
      <c r="AR1143" s="45"/>
      <c r="AS1143" s="102"/>
      <c r="AT1143" s="102"/>
      <c r="AU1143" s="95"/>
      <c r="AV1143" s="95"/>
      <c r="AW1143" s="159"/>
      <c r="AX1143" s="159"/>
      <c r="AY1143" s="156"/>
      <c r="AZ1143" s="156"/>
      <c r="BA1143" s="156"/>
      <c r="BB1143" s="156"/>
      <c r="BC1143" s="156"/>
      <c r="BD1143" s="156"/>
      <c r="BE1143" s="156"/>
      <c r="BF1143" s="156"/>
      <c r="BG1143" s="156"/>
      <c r="BH1143" s="156"/>
      <c r="BI1143" s="156"/>
      <c r="BJ1143" s="156"/>
      <c r="BK1143" s="156"/>
      <c r="BL1143" s="156"/>
      <c r="BM1143" s="156"/>
      <c r="BN1143" s="156"/>
      <c r="BO1143" s="156"/>
      <c r="BP1143" s="156"/>
      <c r="BQ1143" s="156"/>
      <c r="BR1143" s="156"/>
      <c r="BS1143" s="156"/>
      <c r="BT1143" s="156"/>
      <c r="BU1143" s="156"/>
      <c r="BV1143" s="156"/>
      <c r="BW1143" s="156"/>
      <c r="BX1143" s="156"/>
      <c r="BY1143" s="156"/>
      <c r="BZ1143" s="156"/>
      <c r="CA1143" s="156"/>
      <c r="CB1143" s="156"/>
      <c r="CC1143" s="156"/>
      <c r="CD1143" s="156"/>
      <c r="CE1143" s="156"/>
    </row>
    <row r="1144" spans="1:83" ht="25.5" customHeight="1" x14ac:dyDescent="0.25">
      <c r="A1144" s="45"/>
      <c r="B1144" s="45"/>
      <c r="C1144" s="45"/>
      <c r="D1144" s="47"/>
      <c r="E1144" s="158"/>
      <c r="F1144" s="45"/>
      <c r="G1144" s="130"/>
      <c r="H1144" s="130"/>
      <c r="I1144" s="83"/>
      <c r="J1144" s="45"/>
      <c r="K1144" s="130"/>
      <c r="L1144" s="95"/>
      <c r="M1144" s="95"/>
      <c r="N1144" s="95"/>
      <c r="O1144" s="103"/>
      <c r="P1144" s="104"/>
      <c r="Q1144" s="83"/>
      <c r="R1144" s="83"/>
      <c r="S1144" s="83"/>
      <c r="T1144" s="83"/>
      <c r="U1144" s="83"/>
      <c r="V1144" s="103"/>
      <c r="W1144" s="103"/>
      <c r="X1144" s="103"/>
      <c r="Y1144" s="102"/>
      <c r="Z1144" s="102"/>
      <c r="AA1144" s="90"/>
      <c r="AB1144" s="100"/>
      <c r="AC1144" s="90"/>
      <c r="AD1144" s="100"/>
      <c r="AE1144" s="100"/>
      <c r="AF1144" s="91"/>
      <c r="AG1144" s="91"/>
      <c r="AH1144" s="101"/>
      <c r="AI1144" s="45"/>
      <c r="AJ1144" s="45"/>
      <c r="AK1144" s="45"/>
      <c r="AL1144" s="45"/>
      <c r="AM1144" s="45"/>
      <c r="AN1144" s="83"/>
      <c r="AO1144" s="160"/>
      <c r="AP1144" s="160"/>
      <c r="AQ1144" s="94"/>
      <c r="AR1144" s="45"/>
      <c r="AS1144" s="102"/>
      <c r="AT1144" s="102"/>
      <c r="AU1144" s="95"/>
      <c r="AV1144" s="95"/>
      <c r="AW1144" s="159"/>
      <c r="AX1144" s="159"/>
      <c r="AY1144" s="156"/>
      <c r="AZ1144" s="156"/>
      <c r="BA1144" s="156"/>
      <c r="BB1144" s="156"/>
      <c r="BC1144" s="156"/>
      <c r="BD1144" s="156"/>
      <c r="BE1144" s="156"/>
      <c r="BF1144" s="156"/>
      <c r="BG1144" s="156"/>
      <c r="BH1144" s="156"/>
      <c r="BI1144" s="156"/>
      <c r="BJ1144" s="156"/>
      <c r="BK1144" s="156"/>
      <c r="BL1144" s="156"/>
      <c r="BM1144" s="156"/>
      <c r="BN1144" s="156"/>
      <c r="BO1144" s="156"/>
      <c r="BP1144" s="156"/>
      <c r="BQ1144" s="156"/>
      <c r="BR1144" s="156"/>
      <c r="BS1144" s="156"/>
      <c r="BT1144" s="156"/>
      <c r="BU1144" s="156"/>
      <c r="BV1144" s="156"/>
      <c r="BW1144" s="156"/>
      <c r="BX1144" s="156"/>
      <c r="BY1144" s="156"/>
      <c r="BZ1144" s="156"/>
      <c r="CA1144" s="156"/>
      <c r="CB1144" s="156"/>
      <c r="CC1144" s="156"/>
      <c r="CD1144" s="156"/>
      <c r="CE1144" s="156"/>
    </row>
    <row r="1145" spans="1:83" ht="25.5" customHeight="1" x14ac:dyDescent="0.25">
      <c r="A1145" s="45"/>
      <c r="B1145" s="45"/>
      <c r="C1145" s="45"/>
      <c r="D1145" s="47"/>
      <c r="E1145" s="158"/>
      <c r="F1145" s="45"/>
      <c r="G1145" s="130"/>
      <c r="H1145" s="130"/>
      <c r="I1145" s="83"/>
      <c r="J1145" s="45"/>
      <c r="K1145" s="130"/>
      <c r="L1145" s="95"/>
      <c r="M1145" s="95"/>
      <c r="N1145" s="95"/>
      <c r="O1145" s="103"/>
      <c r="P1145" s="104"/>
      <c r="Q1145" s="83"/>
      <c r="R1145" s="83"/>
      <c r="S1145" s="83"/>
      <c r="T1145" s="83"/>
      <c r="U1145" s="83"/>
      <c r="V1145" s="103"/>
      <c r="W1145" s="103"/>
      <c r="X1145" s="103"/>
      <c r="Y1145" s="102"/>
      <c r="Z1145" s="102"/>
      <c r="AA1145" s="90"/>
      <c r="AB1145" s="100"/>
      <c r="AC1145" s="90"/>
      <c r="AD1145" s="100"/>
      <c r="AE1145" s="100"/>
      <c r="AF1145" s="91"/>
      <c r="AG1145" s="91"/>
      <c r="AH1145" s="101"/>
      <c r="AI1145" s="45"/>
      <c r="AJ1145" s="45"/>
      <c r="AK1145" s="45"/>
      <c r="AL1145" s="45"/>
      <c r="AM1145" s="45"/>
      <c r="AN1145" s="83"/>
      <c r="AO1145" s="160"/>
      <c r="AP1145" s="160"/>
      <c r="AQ1145" s="94"/>
      <c r="AR1145" s="45"/>
      <c r="AS1145" s="102"/>
      <c r="AT1145" s="102"/>
      <c r="AU1145" s="95"/>
      <c r="AV1145" s="95"/>
      <c r="AW1145" s="159"/>
      <c r="AX1145" s="159"/>
      <c r="AY1145" s="156"/>
      <c r="AZ1145" s="156"/>
      <c r="BA1145" s="156"/>
      <c r="BB1145" s="156"/>
      <c r="BC1145" s="156"/>
      <c r="BD1145" s="156"/>
      <c r="BE1145" s="156"/>
      <c r="BF1145" s="156"/>
      <c r="BG1145" s="156"/>
      <c r="BH1145" s="156"/>
      <c r="BI1145" s="156"/>
      <c r="BJ1145" s="156"/>
      <c r="BK1145" s="156"/>
      <c r="BL1145" s="156"/>
      <c r="BM1145" s="156"/>
      <c r="BN1145" s="156"/>
      <c r="BO1145" s="156"/>
      <c r="BP1145" s="156"/>
      <c r="BQ1145" s="156"/>
      <c r="BR1145" s="156"/>
      <c r="BS1145" s="156"/>
      <c r="BT1145" s="156"/>
      <c r="BU1145" s="156"/>
      <c r="BV1145" s="156"/>
      <c r="BW1145" s="156"/>
      <c r="BX1145" s="156"/>
      <c r="BY1145" s="156"/>
      <c r="BZ1145" s="156"/>
      <c r="CA1145" s="156"/>
      <c r="CB1145" s="156"/>
      <c r="CC1145" s="156"/>
      <c r="CD1145" s="156"/>
      <c r="CE1145" s="156"/>
    </row>
    <row r="1146" spans="1:83" ht="25.5" customHeight="1" x14ac:dyDescent="0.25">
      <c r="A1146" s="45"/>
      <c r="B1146" s="45"/>
      <c r="C1146" s="45"/>
      <c r="D1146" s="47"/>
      <c r="E1146" s="158"/>
      <c r="F1146" s="45"/>
      <c r="G1146" s="130"/>
      <c r="H1146" s="130"/>
      <c r="I1146" s="83"/>
      <c r="J1146" s="45"/>
      <c r="K1146" s="130"/>
      <c r="L1146" s="95"/>
      <c r="M1146" s="95"/>
      <c r="N1146" s="95"/>
      <c r="O1146" s="103"/>
      <c r="P1146" s="104"/>
      <c r="Q1146" s="83"/>
      <c r="R1146" s="83"/>
      <c r="S1146" s="83"/>
      <c r="T1146" s="83"/>
      <c r="U1146" s="83"/>
      <c r="V1146" s="103"/>
      <c r="W1146" s="103"/>
      <c r="X1146" s="103"/>
      <c r="Y1146" s="102"/>
      <c r="Z1146" s="102"/>
      <c r="AA1146" s="90"/>
      <c r="AB1146" s="100"/>
      <c r="AC1146" s="90"/>
      <c r="AD1146" s="100"/>
      <c r="AE1146" s="100"/>
      <c r="AF1146" s="91"/>
      <c r="AG1146" s="91"/>
      <c r="AH1146" s="101"/>
      <c r="AI1146" s="45"/>
      <c r="AJ1146" s="45"/>
      <c r="AK1146" s="45"/>
      <c r="AL1146" s="45"/>
      <c r="AM1146" s="45"/>
      <c r="AN1146" s="83"/>
      <c r="AO1146" s="160"/>
      <c r="AP1146" s="160"/>
      <c r="AQ1146" s="94"/>
      <c r="AR1146" s="45"/>
      <c r="AS1146" s="102"/>
      <c r="AT1146" s="102"/>
      <c r="AU1146" s="95"/>
      <c r="AV1146" s="95"/>
      <c r="AW1146" s="159"/>
      <c r="AX1146" s="159"/>
      <c r="AY1146" s="156"/>
      <c r="AZ1146" s="156"/>
      <c r="BA1146" s="156"/>
      <c r="BB1146" s="156"/>
      <c r="BC1146" s="156"/>
      <c r="BD1146" s="156"/>
      <c r="BE1146" s="156"/>
      <c r="BF1146" s="156"/>
      <c r="BG1146" s="156"/>
      <c r="BH1146" s="156"/>
      <c r="BI1146" s="156"/>
      <c r="BJ1146" s="156"/>
      <c r="BK1146" s="156"/>
      <c r="BL1146" s="156"/>
      <c r="BM1146" s="156"/>
      <c r="BN1146" s="156"/>
      <c r="BO1146" s="156"/>
      <c r="BP1146" s="156"/>
      <c r="BQ1146" s="156"/>
      <c r="BR1146" s="156"/>
      <c r="BS1146" s="156"/>
      <c r="BT1146" s="156"/>
      <c r="BU1146" s="156"/>
      <c r="BV1146" s="156"/>
      <c r="BW1146" s="156"/>
      <c r="BX1146" s="156"/>
      <c r="BY1146" s="156"/>
      <c r="BZ1146" s="156"/>
      <c r="CA1146" s="156"/>
      <c r="CB1146" s="156"/>
      <c r="CC1146" s="156"/>
      <c r="CD1146" s="156"/>
      <c r="CE1146" s="156"/>
    </row>
    <row r="1147" spans="1:83" ht="25.5" customHeight="1" x14ac:dyDescent="0.25">
      <c r="A1147" s="45"/>
      <c r="B1147" s="45"/>
      <c r="C1147" s="45"/>
      <c r="D1147" s="47"/>
      <c r="E1147" s="158"/>
      <c r="F1147" s="45"/>
      <c r="G1147" s="130"/>
      <c r="H1147" s="130"/>
      <c r="I1147" s="83"/>
      <c r="J1147" s="45"/>
      <c r="K1147" s="130"/>
      <c r="L1147" s="95"/>
      <c r="M1147" s="95"/>
      <c r="N1147" s="95"/>
      <c r="O1147" s="103"/>
      <c r="P1147" s="104"/>
      <c r="Q1147" s="83"/>
      <c r="R1147" s="83"/>
      <c r="S1147" s="83"/>
      <c r="T1147" s="83"/>
      <c r="U1147" s="83"/>
      <c r="V1147" s="103"/>
      <c r="W1147" s="103"/>
      <c r="X1147" s="103"/>
      <c r="Y1147" s="102"/>
      <c r="Z1147" s="102"/>
      <c r="AA1147" s="90"/>
      <c r="AB1147" s="100"/>
      <c r="AC1147" s="90"/>
      <c r="AD1147" s="100"/>
      <c r="AE1147" s="100"/>
      <c r="AF1147" s="91"/>
      <c r="AG1147" s="91"/>
      <c r="AH1147" s="101"/>
      <c r="AI1147" s="45"/>
      <c r="AJ1147" s="45"/>
      <c r="AK1147" s="45"/>
      <c r="AL1147" s="45"/>
      <c r="AM1147" s="45"/>
      <c r="AN1147" s="83"/>
      <c r="AO1147" s="160"/>
      <c r="AP1147" s="160"/>
      <c r="AQ1147" s="94"/>
      <c r="AR1147" s="45"/>
      <c r="AS1147" s="102"/>
      <c r="AT1147" s="102"/>
      <c r="AU1147" s="95"/>
      <c r="AV1147" s="95"/>
      <c r="AW1147" s="159"/>
      <c r="AX1147" s="159"/>
      <c r="AY1147" s="156"/>
      <c r="AZ1147" s="156"/>
      <c r="BA1147" s="156"/>
      <c r="BB1147" s="156"/>
      <c r="BC1147" s="156"/>
      <c r="BD1147" s="156"/>
      <c r="BE1147" s="156"/>
      <c r="BF1147" s="156"/>
      <c r="BG1147" s="156"/>
      <c r="BH1147" s="156"/>
      <c r="BI1147" s="156"/>
      <c r="BJ1147" s="156"/>
      <c r="BK1147" s="156"/>
      <c r="BL1147" s="156"/>
      <c r="BM1147" s="156"/>
      <c r="BN1147" s="156"/>
      <c r="BO1147" s="156"/>
      <c r="BP1147" s="156"/>
      <c r="BQ1147" s="156"/>
      <c r="BR1147" s="156"/>
      <c r="BS1147" s="156"/>
      <c r="BT1147" s="156"/>
      <c r="BU1147" s="156"/>
      <c r="BV1147" s="156"/>
      <c r="BW1147" s="156"/>
      <c r="BX1147" s="156"/>
      <c r="BY1147" s="156"/>
      <c r="BZ1147" s="156"/>
      <c r="CA1147" s="156"/>
      <c r="CB1147" s="156"/>
      <c r="CC1147" s="156"/>
      <c r="CD1147" s="156"/>
      <c r="CE1147" s="156"/>
    </row>
    <row r="1148" spans="1:83" ht="25.5" customHeight="1" x14ac:dyDescent="0.25">
      <c r="A1148" s="45"/>
      <c r="B1148" s="45"/>
      <c r="C1148" s="45"/>
      <c r="D1148" s="47"/>
      <c r="E1148" s="158"/>
      <c r="F1148" s="45"/>
      <c r="G1148" s="130"/>
      <c r="H1148" s="130"/>
      <c r="I1148" s="83"/>
      <c r="J1148" s="45"/>
      <c r="K1148" s="130"/>
      <c r="L1148" s="95"/>
      <c r="M1148" s="95"/>
      <c r="N1148" s="95"/>
      <c r="O1148" s="103"/>
      <c r="P1148" s="104"/>
      <c r="Q1148" s="83"/>
      <c r="R1148" s="83"/>
      <c r="S1148" s="83"/>
      <c r="T1148" s="83"/>
      <c r="U1148" s="83"/>
      <c r="V1148" s="103"/>
      <c r="W1148" s="103"/>
      <c r="X1148" s="103"/>
      <c r="Y1148" s="102"/>
      <c r="Z1148" s="102"/>
      <c r="AA1148" s="90"/>
      <c r="AB1148" s="100"/>
      <c r="AC1148" s="90"/>
      <c r="AD1148" s="100"/>
      <c r="AE1148" s="100"/>
      <c r="AF1148" s="91"/>
      <c r="AG1148" s="91"/>
      <c r="AH1148" s="101"/>
      <c r="AI1148" s="45"/>
      <c r="AJ1148" s="45"/>
      <c r="AK1148" s="45"/>
      <c r="AL1148" s="45"/>
      <c r="AM1148" s="45"/>
      <c r="AN1148" s="83"/>
      <c r="AO1148" s="160"/>
      <c r="AP1148" s="160"/>
      <c r="AQ1148" s="94"/>
      <c r="AR1148" s="45"/>
      <c r="AS1148" s="102"/>
      <c r="AT1148" s="102"/>
      <c r="AU1148" s="95"/>
      <c r="AV1148" s="95"/>
      <c r="AW1148" s="159"/>
      <c r="AX1148" s="159"/>
      <c r="AY1148" s="156"/>
      <c r="AZ1148" s="156"/>
      <c r="BA1148" s="156"/>
      <c r="BB1148" s="156"/>
      <c r="BC1148" s="156"/>
      <c r="BD1148" s="156"/>
      <c r="BE1148" s="156"/>
      <c r="BF1148" s="156"/>
      <c r="BG1148" s="156"/>
      <c r="BH1148" s="156"/>
      <c r="BI1148" s="156"/>
      <c r="BJ1148" s="156"/>
      <c r="BK1148" s="156"/>
      <c r="BL1148" s="156"/>
      <c r="BM1148" s="156"/>
      <c r="BN1148" s="156"/>
      <c r="BO1148" s="156"/>
      <c r="BP1148" s="156"/>
      <c r="BQ1148" s="156"/>
      <c r="BR1148" s="156"/>
      <c r="BS1148" s="156"/>
      <c r="BT1148" s="156"/>
      <c r="BU1148" s="156"/>
      <c r="BV1148" s="156"/>
      <c r="BW1148" s="156"/>
      <c r="BX1148" s="156"/>
      <c r="BY1148" s="156"/>
      <c r="BZ1148" s="156"/>
      <c r="CA1148" s="156"/>
      <c r="CB1148" s="156"/>
      <c r="CC1148" s="156"/>
      <c r="CD1148" s="156"/>
      <c r="CE1148" s="156"/>
    </row>
    <row r="1149" spans="1:83" ht="25.5" customHeight="1" x14ac:dyDescent="0.25">
      <c r="A1149" s="45"/>
      <c r="B1149" s="45"/>
      <c r="C1149" s="45"/>
      <c r="D1149" s="47"/>
      <c r="E1149" s="158"/>
      <c r="F1149" s="45"/>
      <c r="G1149" s="130"/>
      <c r="H1149" s="130"/>
      <c r="I1149" s="83"/>
      <c r="J1149" s="45"/>
      <c r="K1149" s="130"/>
      <c r="L1149" s="95"/>
      <c r="M1149" s="95"/>
      <c r="N1149" s="95"/>
      <c r="O1149" s="103"/>
      <c r="P1149" s="104"/>
      <c r="Q1149" s="83"/>
      <c r="R1149" s="83"/>
      <c r="S1149" s="83"/>
      <c r="T1149" s="83"/>
      <c r="U1149" s="83"/>
      <c r="V1149" s="103"/>
      <c r="W1149" s="103"/>
      <c r="X1149" s="103"/>
      <c r="Y1149" s="102"/>
      <c r="Z1149" s="102"/>
      <c r="AA1149" s="90"/>
      <c r="AB1149" s="100"/>
      <c r="AC1149" s="90"/>
      <c r="AD1149" s="100"/>
      <c r="AE1149" s="100"/>
      <c r="AF1149" s="91"/>
      <c r="AG1149" s="91"/>
      <c r="AH1149" s="101"/>
      <c r="AI1149" s="45"/>
      <c r="AJ1149" s="45"/>
      <c r="AK1149" s="45"/>
      <c r="AL1149" s="45"/>
      <c r="AM1149" s="45"/>
      <c r="AN1149" s="83"/>
      <c r="AO1149" s="160"/>
      <c r="AP1149" s="160"/>
      <c r="AQ1149" s="94"/>
      <c r="AR1149" s="45"/>
      <c r="AS1149" s="102"/>
      <c r="AT1149" s="102"/>
      <c r="AU1149" s="95"/>
      <c r="AV1149" s="95"/>
      <c r="AW1149" s="159"/>
      <c r="AX1149" s="159"/>
      <c r="AY1149" s="156"/>
      <c r="AZ1149" s="156"/>
      <c r="BA1149" s="156"/>
      <c r="BB1149" s="156"/>
      <c r="BC1149" s="156"/>
      <c r="BD1149" s="156"/>
      <c r="BE1149" s="156"/>
      <c r="BF1149" s="156"/>
      <c r="BG1149" s="156"/>
      <c r="BH1149" s="156"/>
      <c r="BI1149" s="156"/>
      <c r="BJ1149" s="156"/>
      <c r="BK1149" s="156"/>
      <c r="BL1149" s="156"/>
      <c r="BM1149" s="156"/>
      <c r="BN1149" s="156"/>
      <c r="BO1149" s="156"/>
      <c r="BP1149" s="156"/>
      <c r="BQ1149" s="156"/>
      <c r="BR1149" s="156"/>
      <c r="BS1149" s="156"/>
      <c r="BT1149" s="156"/>
      <c r="BU1149" s="156"/>
      <c r="BV1149" s="156"/>
      <c r="BW1149" s="156"/>
      <c r="BX1149" s="156"/>
      <c r="BY1149" s="156"/>
      <c r="BZ1149" s="156"/>
      <c r="CA1149" s="156"/>
      <c r="CB1149" s="156"/>
      <c r="CC1149" s="156"/>
      <c r="CD1149" s="156"/>
      <c r="CE1149" s="156"/>
    </row>
    <row r="1150" spans="1:83" ht="25.5" customHeight="1" x14ac:dyDescent="0.25">
      <c r="A1150" s="45"/>
      <c r="B1150" s="45"/>
      <c r="C1150" s="45"/>
      <c r="D1150" s="47"/>
      <c r="E1150" s="158"/>
      <c r="F1150" s="45"/>
      <c r="G1150" s="130"/>
      <c r="H1150" s="130"/>
      <c r="I1150" s="83"/>
      <c r="J1150" s="45"/>
      <c r="K1150" s="130"/>
      <c r="L1150" s="95"/>
      <c r="M1150" s="95"/>
      <c r="N1150" s="95"/>
      <c r="O1150" s="103"/>
      <c r="P1150" s="104"/>
      <c r="Q1150" s="83"/>
      <c r="R1150" s="83"/>
      <c r="S1150" s="83"/>
      <c r="T1150" s="83"/>
      <c r="U1150" s="83"/>
      <c r="V1150" s="103"/>
      <c r="W1150" s="103"/>
      <c r="X1150" s="103"/>
      <c r="Y1150" s="102"/>
      <c r="Z1150" s="102"/>
      <c r="AA1150" s="90"/>
      <c r="AB1150" s="100"/>
      <c r="AC1150" s="90"/>
      <c r="AD1150" s="100"/>
      <c r="AE1150" s="100"/>
      <c r="AF1150" s="91"/>
      <c r="AG1150" s="91"/>
      <c r="AH1150" s="101"/>
      <c r="AI1150" s="45"/>
      <c r="AJ1150" s="45"/>
      <c r="AK1150" s="45"/>
      <c r="AL1150" s="45"/>
      <c r="AM1150" s="45"/>
      <c r="AN1150" s="83"/>
      <c r="AO1150" s="160"/>
      <c r="AP1150" s="160"/>
      <c r="AQ1150" s="94"/>
      <c r="AR1150" s="45"/>
      <c r="AS1150" s="102"/>
      <c r="AT1150" s="102"/>
      <c r="AU1150" s="95"/>
      <c r="AV1150" s="95"/>
      <c r="AW1150" s="159"/>
      <c r="AX1150" s="159"/>
      <c r="AY1150" s="156"/>
      <c r="AZ1150" s="156"/>
      <c r="BA1150" s="156"/>
      <c r="BB1150" s="156"/>
      <c r="BC1150" s="156"/>
      <c r="BD1150" s="156"/>
      <c r="BE1150" s="156"/>
      <c r="BF1150" s="156"/>
      <c r="BG1150" s="156"/>
      <c r="BH1150" s="156"/>
      <c r="BI1150" s="156"/>
      <c r="BJ1150" s="156"/>
      <c r="BK1150" s="156"/>
      <c r="BL1150" s="156"/>
      <c r="BM1150" s="156"/>
      <c r="BN1150" s="156"/>
      <c r="BO1150" s="156"/>
      <c r="BP1150" s="156"/>
      <c r="BQ1150" s="156"/>
      <c r="BR1150" s="156"/>
      <c r="BS1150" s="156"/>
      <c r="BT1150" s="156"/>
      <c r="BU1150" s="156"/>
      <c r="BV1150" s="156"/>
      <c r="BW1150" s="156"/>
      <c r="BX1150" s="156"/>
      <c r="BY1150" s="156"/>
      <c r="BZ1150" s="156"/>
      <c r="CA1150" s="156"/>
      <c r="CB1150" s="156"/>
      <c r="CC1150" s="156"/>
      <c r="CD1150" s="156"/>
      <c r="CE1150" s="156"/>
    </row>
    <row r="1151" spans="1:83" ht="25.5" customHeight="1" x14ac:dyDescent="0.25">
      <c r="A1151" s="45"/>
      <c r="B1151" s="45"/>
      <c r="C1151" s="45"/>
      <c r="D1151" s="47"/>
      <c r="E1151" s="158"/>
      <c r="F1151" s="45"/>
      <c r="G1151" s="130"/>
      <c r="H1151" s="130"/>
      <c r="I1151" s="83"/>
      <c r="J1151" s="45"/>
      <c r="K1151" s="130"/>
      <c r="L1151" s="95"/>
      <c r="M1151" s="95"/>
      <c r="N1151" s="95"/>
      <c r="O1151" s="103"/>
      <c r="P1151" s="104"/>
      <c r="Q1151" s="83"/>
      <c r="R1151" s="83"/>
      <c r="S1151" s="83"/>
      <c r="T1151" s="83"/>
      <c r="U1151" s="83"/>
      <c r="V1151" s="103"/>
      <c r="W1151" s="103"/>
      <c r="X1151" s="103"/>
      <c r="Y1151" s="102"/>
      <c r="Z1151" s="102"/>
      <c r="AA1151" s="90"/>
      <c r="AB1151" s="100"/>
      <c r="AC1151" s="90"/>
      <c r="AD1151" s="100"/>
      <c r="AE1151" s="100"/>
      <c r="AF1151" s="91"/>
      <c r="AG1151" s="91"/>
      <c r="AH1151" s="101"/>
      <c r="AI1151" s="45"/>
      <c r="AJ1151" s="45"/>
      <c r="AK1151" s="45"/>
      <c r="AL1151" s="45"/>
      <c r="AM1151" s="45"/>
      <c r="AN1151" s="83"/>
      <c r="AO1151" s="160"/>
      <c r="AP1151" s="160"/>
      <c r="AQ1151" s="94"/>
      <c r="AR1151" s="45"/>
      <c r="AS1151" s="102"/>
      <c r="AT1151" s="102"/>
      <c r="AU1151" s="95"/>
      <c r="AV1151" s="95"/>
      <c r="AW1151" s="159"/>
      <c r="AX1151" s="159"/>
      <c r="AY1151" s="156"/>
      <c r="AZ1151" s="156"/>
      <c r="BA1151" s="156"/>
      <c r="BB1151" s="156"/>
      <c r="BC1151" s="156"/>
      <c r="BD1151" s="156"/>
      <c r="BE1151" s="156"/>
      <c r="BF1151" s="156"/>
      <c r="BG1151" s="156"/>
      <c r="BH1151" s="156"/>
      <c r="BI1151" s="156"/>
      <c r="BJ1151" s="156"/>
      <c r="BK1151" s="156"/>
      <c r="BL1151" s="156"/>
      <c r="BM1151" s="156"/>
      <c r="BN1151" s="156"/>
      <c r="BO1151" s="156"/>
      <c r="BP1151" s="156"/>
      <c r="BQ1151" s="156"/>
      <c r="BR1151" s="156"/>
      <c r="BS1151" s="156"/>
      <c r="BT1151" s="156"/>
      <c r="BU1151" s="156"/>
      <c r="BV1151" s="156"/>
      <c r="BW1151" s="156"/>
      <c r="BX1151" s="156"/>
      <c r="BY1151" s="156"/>
      <c r="BZ1151" s="156"/>
      <c r="CA1151" s="156"/>
      <c r="CB1151" s="156"/>
      <c r="CC1151" s="156"/>
      <c r="CD1151" s="156"/>
      <c r="CE1151" s="156"/>
    </row>
    <row r="1152" spans="1:83" ht="25.5" customHeight="1" x14ac:dyDescent="0.25">
      <c r="A1152" s="45"/>
      <c r="B1152" s="45"/>
      <c r="C1152" s="45"/>
      <c r="D1152" s="47"/>
      <c r="E1152" s="158"/>
      <c r="F1152" s="45"/>
      <c r="G1152" s="130"/>
      <c r="H1152" s="130"/>
      <c r="I1152" s="83"/>
      <c r="J1152" s="45"/>
      <c r="K1152" s="130"/>
      <c r="L1152" s="95"/>
      <c r="M1152" s="95"/>
      <c r="N1152" s="95"/>
      <c r="O1152" s="103"/>
      <c r="P1152" s="104"/>
      <c r="Q1152" s="83"/>
      <c r="R1152" s="83"/>
      <c r="S1152" s="83"/>
      <c r="T1152" s="83"/>
      <c r="U1152" s="83"/>
      <c r="V1152" s="103"/>
      <c r="W1152" s="103"/>
      <c r="X1152" s="103"/>
      <c r="Y1152" s="102"/>
      <c r="Z1152" s="102"/>
      <c r="AA1152" s="90"/>
      <c r="AB1152" s="100"/>
      <c r="AC1152" s="90"/>
      <c r="AD1152" s="100"/>
      <c r="AE1152" s="100"/>
      <c r="AF1152" s="91"/>
      <c r="AG1152" s="91"/>
      <c r="AH1152" s="101"/>
      <c r="AI1152" s="45"/>
      <c r="AJ1152" s="45"/>
      <c r="AK1152" s="45"/>
      <c r="AL1152" s="45"/>
      <c r="AM1152" s="45"/>
      <c r="AN1152" s="83"/>
      <c r="AO1152" s="160"/>
      <c r="AP1152" s="160"/>
      <c r="AQ1152" s="94"/>
      <c r="AR1152" s="45"/>
      <c r="AS1152" s="102"/>
      <c r="AT1152" s="102"/>
      <c r="AU1152" s="95"/>
      <c r="AV1152" s="95"/>
      <c r="AW1152" s="159"/>
      <c r="AX1152" s="159"/>
      <c r="AY1152" s="156"/>
      <c r="AZ1152" s="156"/>
      <c r="BA1152" s="156"/>
      <c r="BB1152" s="156"/>
      <c r="BC1152" s="156"/>
      <c r="BD1152" s="156"/>
      <c r="BE1152" s="156"/>
      <c r="BF1152" s="156"/>
      <c r="BG1152" s="156"/>
      <c r="BH1152" s="156"/>
      <c r="BI1152" s="156"/>
      <c r="BJ1152" s="156"/>
      <c r="BK1152" s="156"/>
      <c r="BL1152" s="156"/>
      <c r="BM1152" s="156"/>
      <c r="BN1152" s="156"/>
      <c r="BO1152" s="156"/>
      <c r="BP1152" s="156"/>
      <c r="BQ1152" s="156"/>
      <c r="BR1152" s="156"/>
      <c r="BS1152" s="156"/>
      <c r="BT1152" s="156"/>
      <c r="BU1152" s="156"/>
      <c r="BV1152" s="156"/>
      <c r="BW1152" s="156"/>
      <c r="BX1152" s="156"/>
      <c r="BY1152" s="156"/>
      <c r="BZ1152" s="156"/>
      <c r="CA1152" s="156"/>
      <c r="CB1152" s="156"/>
      <c r="CC1152" s="156"/>
      <c r="CD1152" s="156"/>
      <c r="CE1152" s="156"/>
    </row>
    <row r="1153" spans="1:83" ht="25.5" customHeight="1" x14ac:dyDescent="0.25">
      <c r="A1153" s="45"/>
      <c r="B1153" s="45"/>
      <c r="C1153" s="45"/>
      <c r="D1153" s="47"/>
      <c r="E1153" s="158"/>
      <c r="F1153" s="45"/>
      <c r="G1153" s="130"/>
      <c r="H1153" s="130"/>
      <c r="I1153" s="83"/>
      <c r="J1153" s="45"/>
      <c r="K1153" s="130"/>
      <c r="L1153" s="95"/>
      <c r="M1153" s="95"/>
      <c r="N1153" s="95"/>
      <c r="O1153" s="103"/>
      <c r="P1153" s="104"/>
      <c r="Q1153" s="83"/>
      <c r="R1153" s="83"/>
      <c r="S1153" s="83"/>
      <c r="T1153" s="83"/>
      <c r="U1153" s="83"/>
      <c r="V1153" s="103"/>
      <c r="W1153" s="103"/>
      <c r="X1153" s="103"/>
      <c r="Y1153" s="102"/>
      <c r="Z1153" s="102"/>
      <c r="AA1153" s="90"/>
      <c r="AB1153" s="100"/>
      <c r="AC1153" s="90"/>
      <c r="AD1153" s="100"/>
      <c r="AE1153" s="100"/>
      <c r="AF1153" s="91"/>
      <c r="AG1153" s="91"/>
      <c r="AH1153" s="101"/>
      <c r="AI1153" s="45"/>
      <c r="AJ1153" s="45"/>
      <c r="AK1153" s="45"/>
      <c r="AL1153" s="45"/>
      <c r="AM1153" s="45"/>
      <c r="AN1153" s="83"/>
      <c r="AO1153" s="160"/>
      <c r="AP1153" s="160"/>
      <c r="AQ1153" s="94"/>
      <c r="AR1153" s="45"/>
      <c r="AS1153" s="102"/>
      <c r="AT1153" s="102"/>
      <c r="AU1153" s="95"/>
      <c r="AV1153" s="95"/>
      <c r="AW1153" s="159"/>
      <c r="AX1153" s="159"/>
      <c r="AY1153" s="156"/>
      <c r="AZ1153" s="156"/>
      <c r="BA1153" s="156"/>
      <c r="BB1153" s="156"/>
      <c r="BC1153" s="156"/>
      <c r="BD1153" s="156"/>
      <c r="BE1153" s="156"/>
      <c r="BF1153" s="156"/>
      <c r="BG1153" s="156"/>
      <c r="BH1153" s="156"/>
      <c r="BI1153" s="156"/>
      <c r="BJ1153" s="156"/>
      <c r="BK1153" s="156"/>
      <c r="BL1153" s="156"/>
      <c r="BM1153" s="156"/>
      <c r="BN1153" s="156"/>
      <c r="BO1153" s="156"/>
      <c r="BP1153" s="156"/>
      <c r="BQ1153" s="156"/>
      <c r="BR1153" s="156"/>
      <c r="BS1153" s="156"/>
      <c r="BT1153" s="156"/>
      <c r="BU1153" s="156"/>
      <c r="BV1153" s="156"/>
      <c r="BW1153" s="156"/>
      <c r="BX1153" s="156"/>
      <c r="BY1153" s="156"/>
      <c r="BZ1153" s="156"/>
      <c r="CA1153" s="156"/>
      <c r="CB1153" s="156"/>
      <c r="CC1153" s="156"/>
      <c r="CD1153" s="156"/>
      <c r="CE1153" s="156"/>
    </row>
    <row r="1154" spans="1:83" ht="25.5" customHeight="1" x14ac:dyDescent="0.25">
      <c r="A1154" s="45"/>
      <c r="B1154" s="45"/>
      <c r="C1154" s="45"/>
      <c r="D1154" s="47"/>
      <c r="E1154" s="158"/>
      <c r="F1154" s="45"/>
      <c r="G1154" s="130"/>
      <c r="H1154" s="130"/>
      <c r="I1154" s="83"/>
      <c r="J1154" s="45"/>
      <c r="K1154" s="130"/>
      <c r="L1154" s="95"/>
      <c r="M1154" s="95"/>
      <c r="N1154" s="95"/>
      <c r="O1154" s="103"/>
      <c r="P1154" s="104"/>
      <c r="Q1154" s="83"/>
      <c r="R1154" s="83"/>
      <c r="S1154" s="83"/>
      <c r="T1154" s="83"/>
      <c r="U1154" s="83"/>
      <c r="V1154" s="103"/>
      <c r="W1154" s="103"/>
      <c r="X1154" s="103"/>
      <c r="Y1154" s="102"/>
      <c r="Z1154" s="102"/>
      <c r="AA1154" s="90"/>
      <c r="AB1154" s="100"/>
      <c r="AC1154" s="90"/>
      <c r="AD1154" s="100"/>
      <c r="AE1154" s="100"/>
      <c r="AF1154" s="91"/>
      <c r="AG1154" s="91"/>
      <c r="AH1154" s="101"/>
      <c r="AI1154" s="45"/>
      <c r="AJ1154" s="45"/>
      <c r="AK1154" s="45"/>
      <c r="AL1154" s="45"/>
      <c r="AM1154" s="45"/>
      <c r="AN1154" s="83"/>
      <c r="AO1154" s="160"/>
      <c r="AP1154" s="160"/>
      <c r="AQ1154" s="94"/>
      <c r="AR1154" s="45"/>
      <c r="AS1154" s="102"/>
      <c r="AT1154" s="102"/>
      <c r="AU1154" s="95"/>
      <c r="AV1154" s="95"/>
      <c r="AW1154" s="159"/>
      <c r="AX1154" s="159"/>
      <c r="AY1154" s="156"/>
      <c r="AZ1154" s="156"/>
      <c r="BA1154" s="156"/>
      <c r="BB1154" s="156"/>
      <c r="BC1154" s="156"/>
      <c r="BD1154" s="156"/>
      <c r="BE1154" s="156"/>
      <c r="BF1154" s="156"/>
      <c r="BG1154" s="156"/>
      <c r="BH1154" s="156"/>
      <c r="BI1154" s="156"/>
      <c r="BJ1154" s="156"/>
      <c r="BK1154" s="156"/>
      <c r="BL1154" s="156"/>
      <c r="BM1154" s="156"/>
      <c r="BN1154" s="156"/>
      <c r="BO1154" s="156"/>
      <c r="BP1154" s="156"/>
      <c r="BQ1154" s="156"/>
      <c r="BR1154" s="156"/>
      <c r="BS1154" s="156"/>
      <c r="BT1154" s="156"/>
      <c r="BU1154" s="156"/>
      <c r="BV1154" s="156"/>
      <c r="BW1154" s="156"/>
      <c r="BX1154" s="156"/>
      <c r="BY1154" s="156"/>
      <c r="BZ1154" s="156"/>
      <c r="CA1154" s="156"/>
      <c r="CB1154" s="156"/>
      <c r="CC1154" s="156"/>
      <c r="CD1154" s="156"/>
      <c r="CE1154" s="156"/>
    </row>
    <row r="1155" spans="1:83" ht="25.5" customHeight="1" x14ac:dyDescent="0.25">
      <c r="A1155" s="45"/>
      <c r="B1155" s="45"/>
      <c r="C1155" s="45"/>
      <c r="D1155" s="47"/>
      <c r="E1155" s="158"/>
      <c r="F1155" s="45"/>
      <c r="G1155" s="130"/>
      <c r="H1155" s="130"/>
      <c r="I1155" s="83"/>
      <c r="J1155" s="45"/>
      <c r="K1155" s="130"/>
      <c r="L1155" s="95"/>
      <c r="M1155" s="95"/>
      <c r="N1155" s="95"/>
      <c r="O1155" s="103"/>
      <c r="P1155" s="104"/>
      <c r="Q1155" s="83"/>
      <c r="R1155" s="83"/>
      <c r="S1155" s="83"/>
      <c r="T1155" s="83"/>
      <c r="U1155" s="83"/>
      <c r="V1155" s="103"/>
      <c r="W1155" s="103"/>
      <c r="X1155" s="103"/>
      <c r="Y1155" s="102"/>
      <c r="Z1155" s="102"/>
      <c r="AA1155" s="90"/>
      <c r="AB1155" s="100"/>
      <c r="AC1155" s="90"/>
      <c r="AD1155" s="100"/>
      <c r="AE1155" s="100"/>
      <c r="AF1155" s="91"/>
      <c r="AG1155" s="91"/>
      <c r="AH1155" s="101"/>
      <c r="AI1155" s="45"/>
      <c r="AJ1155" s="45"/>
      <c r="AK1155" s="45"/>
      <c r="AL1155" s="45"/>
      <c r="AM1155" s="45"/>
      <c r="AN1155" s="83"/>
      <c r="AO1155" s="160"/>
      <c r="AP1155" s="160"/>
      <c r="AQ1155" s="94"/>
      <c r="AR1155" s="45"/>
      <c r="AS1155" s="102"/>
      <c r="AT1155" s="102"/>
      <c r="AU1155" s="95"/>
      <c r="AV1155" s="95"/>
      <c r="AW1155" s="159"/>
      <c r="AX1155" s="159"/>
      <c r="AY1155" s="156"/>
      <c r="AZ1155" s="156"/>
      <c r="BA1155" s="156"/>
      <c r="BB1155" s="156"/>
      <c r="BC1155" s="156"/>
      <c r="BD1155" s="156"/>
      <c r="BE1155" s="156"/>
      <c r="BF1155" s="156"/>
      <c r="BG1155" s="156"/>
      <c r="BH1155" s="156"/>
      <c r="BI1155" s="156"/>
      <c r="BJ1155" s="156"/>
      <c r="BK1155" s="156"/>
      <c r="BL1155" s="156"/>
      <c r="BM1155" s="156"/>
      <c r="BN1155" s="156"/>
      <c r="BO1155" s="156"/>
      <c r="BP1155" s="156"/>
      <c r="BQ1155" s="156"/>
      <c r="BR1155" s="156"/>
      <c r="BS1155" s="156"/>
      <c r="BT1155" s="156"/>
      <c r="BU1155" s="156"/>
      <c r="BV1155" s="156"/>
      <c r="BW1155" s="156"/>
      <c r="BX1155" s="156"/>
      <c r="BY1155" s="156"/>
      <c r="BZ1155" s="156"/>
      <c r="CA1155" s="156"/>
      <c r="CB1155" s="156"/>
      <c r="CC1155" s="156"/>
      <c r="CD1155" s="156"/>
      <c r="CE1155" s="156"/>
    </row>
    <row r="1156" spans="1:83" ht="25.5" customHeight="1" x14ac:dyDescent="0.25">
      <c r="A1156" s="45"/>
      <c r="B1156" s="45"/>
      <c r="C1156" s="45"/>
      <c r="D1156" s="47"/>
      <c r="E1156" s="158"/>
      <c r="F1156" s="45"/>
      <c r="G1156" s="130"/>
      <c r="H1156" s="130"/>
      <c r="I1156" s="83"/>
      <c r="J1156" s="45"/>
      <c r="K1156" s="130"/>
      <c r="L1156" s="95"/>
      <c r="M1156" s="95"/>
      <c r="N1156" s="95"/>
      <c r="O1156" s="103"/>
      <c r="P1156" s="104"/>
      <c r="Q1156" s="83"/>
      <c r="R1156" s="83"/>
      <c r="S1156" s="83"/>
      <c r="T1156" s="83"/>
      <c r="U1156" s="83"/>
      <c r="V1156" s="103"/>
      <c r="W1156" s="103"/>
      <c r="X1156" s="103"/>
      <c r="Y1156" s="102"/>
      <c r="Z1156" s="102"/>
      <c r="AA1156" s="90"/>
      <c r="AB1156" s="100"/>
      <c r="AC1156" s="90"/>
      <c r="AD1156" s="100"/>
      <c r="AE1156" s="100"/>
      <c r="AF1156" s="91"/>
      <c r="AG1156" s="91"/>
      <c r="AH1156" s="101"/>
      <c r="AI1156" s="45"/>
      <c r="AJ1156" s="45"/>
      <c r="AK1156" s="45"/>
      <c r="AL1156" s="45"/>
      <c r="AM1156" s="45"/>
      <c r="AN1156" s="83"/>
      <c r="AO1156" s="160"/>
      <c r="AP1156" s="160"/>
      <c r="AQ1156" s="94"/>
      <c r="AR1156" s="45"/>
      <c r="AS1156" s="102"/>
      <c r="AT1156" s="102"/>
      <c r="AU1156" s="95"/>
      <c r="AV1156" s="95"/>
      <c r="AW1156" s="159"/>
      <c r="AX1156" s="159"/>
      <c r="AY1156" s="156"/>
      <c r="AZ1156" s="156"/>
      <c r="BA1156" s="156"/>
      <c r="BB1156" s="156"/>
      <c r="BC1156" s="156"/>
      <c r="BD1156" s="156"/>
      <c r="BE1156" s="156"/>
      <c r="BF1156" s="156"/>
      <c r="BG1156" s="156"/>
      <c r="BH1156" s="156"/>
      <c r="BI1156" s="156"/>
      <c r="BJ1156" s="156"/>
      <c r="BK1156" s="156"/>
      <c r="BL1156" s="156"/>
      <c r="BM1156" s="156"/>
      <c r="BN1156" s="156"/>
      <c r="BO1156" s="156"/>
      <c r="BP1156" s="156"/>
      <c r="BQ1156" s="156"/>
      <c r="BR1156" s="156"/>
      <c r="BS1156" s="156"/>
      <c r="BT1156" s="156"/>
      <c r="BU1156" s="156"/>
      <c r="BV1156" s="156"/>
      <c r="BW1156" s="156"/>
      <c r="BX1156" s="156"/>
      <c r="BY1156" s="156"/>
      <c r="BZ1156" s="156"/>
      <c r="CA1156" s="156"/>
      <c r="CB1156" s="156"/>
      <c r="CC1156" s="156"/>
      <c r="CD1156" s="156"/>
      <c r="CE1156" s="156"/>
    </row>
    <row r="1157" spans="1:83" ht="25.5" customHeight="1" x14ac:dyDescent="0.25">
      <c r="A1157" s="45"/>
      <c r="B1157" s="45"/>
      <c r="C1157" s="45"/>
      <c r="D1157" s="47"/>
      <c r="E1157" s="158"/>
      <c r="F1157" s="45"/>
      <c r="G1157" s="130"/>
      <c r="H1157" s="130"/>
      <c r="I1157" s="83"/>
      <c r="J1157" s="45"/>
      <c r="K1157" s="130"/>
      <c r="L1157" s="95"/>
      <c r="M1157" s="95"/>
      <c r="N1157" s="95"/>
      <c r="O1157" s="103"/>
      <c r="P1157" s="104"/>
      <c r="Q1157" s="83"/>
      <c r="R1157" s="83"/>
      <c r="S1157" s="83"/>
      <c r="T1157" s="83"/>
      <c r="U1157" s="83"/>
      <c r="V1157" s="103"/>
      <c r="W1157" s="103"/>
      <c r="X1157" s="103"/>
      <c r="Y1157" s="102"/>
      <c r="Z1157" s="102"/>
      <c r="AA1157" s="90"/>
      <c r="AB1157" s="100"/>
      <c r="AC1157" s="90"/>
      <c r="AD1157" s="100"/>
      <c r="AE1157" s="100"/>
      <c r="AF1157" s="91"/>
      <c r="AG1157" s="91"/>
      <c r="AH1157" s="101"/>
      <c r="AI1157" s="45"/>
      <c r="AJ1157" s="45"/>
      <c r="AK1157" s="45"/>
      <c r="AL1157" s="45"/>
      <c r="AM1157" s="45"/>
      <c r="AN1157" s="83"/>
      <c r="AO1157" s="160"/>
      <c r="AP1157" s="160"/>
      <c r="AQ1157" s="94"/>
      <c r="AR1157" s="45"/>
      <c r="AS1157" s="102"/>
      <c r="AT1157" s="102"/>
      <c r="AU1157" s="95"/>
      <c r="AV1157" s="95"/>
      <c r="AW1157" s="159"/>
      <c r="AX1157" s="159"/>
      <c r="AY1157" s="156"/>
      <c r="AZ1157" s="156"/>
      <c r="BA1157" s="156"/>
      <c r="BB1157" s="156"/>
      <c r="BC1157" s="156"/>
      <c r="BD1157" s="156"/>
      <c r="BE1157" s="156"/>
      <c r="BF1157" s="156"/>
      <c r="BG1157" s="156"/>
      <c r="BH1157" s="156"/>
      <c r="BI1157" s="156"/>
      <c r="BJ1157" s="156"/>
      <c r="BK1157" s="156"/>
      <c r="BL1157" s="156"/>
      <c r="BM1157" s="156"/>
      <c r="BN1157" s="156"/>
      <c r="BO1157" s="156"/>
      <c r="BP1157" s="156"/>
      <c r="BQ1157" s="156"/>
      <c r="BR1157" s="156"/>
      <c r="BS1157" s="156"/>
      <c r="BT1157" s="156"/>
      <c r="BU1157" s="156"/>
      <c r="BV1157" s="156"/>
      <c r="BW1157" s="156"/>
      <c r="BX1157" s="156"/>
      <c r="BY1157" s="156"/>
      <c r="BZ1157" s="156"/>
      <c r="CA1157" s="156"/>
      <c r="CB1157" s="156"/>
      <c r="CC1157" s="156"/>
      <c r="CD1157" s="156"/>
      <c r="CE1157" s="156"/>
    </row>
    <row r="1158" spans="1:83" ht="25.5" customHeight="1" x14ac:dyDescent="0.25">
      <c r="A1158" s="45"/>
      <c r="B1158" s="45"/>
      <c r="C1158" s="45"/>
      <c r="D1158" s="47"/>
      <c r="E1158" s="158"/>
      <c r="F1158" s="45"/>
      <c r="G1158" s="130"/>
      <c r="H1158" s="130"/>
      <c r="I1158" s="83"/>
      <c r="J1158" s="45"/>
      <c r="K1158" s="130"/>
      <c r="L1158" s="95"/>
      <c r="M1158" s="95"/>
      <c r="N1158" s="95"/>
      <c r="O1158" s="103"/>
      <c r="P1158" s="104"/>
      <c r="Q1158" s="83"/>
      <c r="R1158" s="83"/>
      <c r="S1158" s="83"/>
      <c r="T1158" s="83"/>
      <c r="U1158" s="83"/>
      <c r="V1158" s="103"/>
      <c r="W1158" s="103"/>
      <c r="X1158" s="103"/>
      <c r="Y1158" s="102"/>
      <c r="Z1158" s="102"/>
      <c r="AA1158" s="90"/>
      <c r="AB1158" s="100"/>
      <c r="AC1158" s="90"/>
      <c r="AD1158" s="100"/>
      <c r="AE1158" s="100"/>
      <c r="AF1158" s="91"/>
      <c r="AG1158" s="91"/>
      <c r="AH1158" s="101"/>
      <c r="AI1158" s="45"/>
      <c r="AJ1158" s="45"/>
      <c r="AK1158" s="45"/>
      <c r="AL1158" s="45"/>
      <c r="AM1158" s="45"/>
      <c r="AN1158" s="83"/>
      <c r="AO1158" s="160"/>
      <c r="AP1158" s="160"/>
      <c r="AQ1158" s="94"/>
      <c r="AR1158" s="45"/>
      <c r="AS1158" s="102"/>
      <c r="AT1158" s="102"/>
      <c r="AU1158" s="95"/>
      <c r="AV1158" s="95"/>
      <c r="AW1158" s="159"/>
      <c r="AX1158" s="159"/>
      <c r="AY1158" s="156"/>
      <c r="AZ1158" s="156"/>
      <c r="BA1158" s="156"/>
      <c r="BB1158" s="156"/>
      <c r="BC1158" s="156"/>
      <c r="BD1158" s="156"/>
      <c r="BE1158" s="156"/>
      <c r="BF1158" s="156"/>
      <c r="BG1158" s="156"/>
      <c r="BH1158" s="156"/>
      <c r="BI1158" s="156"/>
      <c r="BJ1158" s="156"/>
      <c r="BK1158" s="156"/>
      <c r="BL1158" s="156"/>
      <c r="BM1158" s="156"/>
      <c r="BN1158" s="156"/>
      <c r="BO1158" s="156"/>
      <c r="BP1158" s="156"/>
      <c r="BQ1158" s="156"/>
      <c r="BR1158" s="156"/>
      <c r="BS1158" s="156"/>
      <c r="BT1158" s="156"/>
      <c r="BU1158" s="156"/>
      <c r="BV1158" s="156"/>
      <c r="BW1158" s="156"/>
      <c r="BX1158" s="156"/>
      <c r="BY1158" s="156"/>
      <c r="BZ1158" s="156"/>
      <c r="CA1158" s="156"/>
      <c r="CB1158" s="156"/>
      <c r="CC1158" s="156"/>
      <c r="CD1158" s="156"/>
      <c r="CE1158" s="156"/>
    </row>
    <row r="1159" spans="1:83" ht="25.5" customHeight="1" x14ac:dyDescent="0.25">
      <c r="A1159" s="45"/>
      <c r="B1159" s="45"/>
      <c r="C1159" s="45"/>
      <c r="D1159" s="47"/>
      <c r="E1159" s="158"/>
      <c r="F1159" s="45"/>
      <c r="G1159" s="130"/>
      <c r="H1159" s="130"/>
      <c r="I1159" s="83"/>
      <c r="J1159" s="45"/>
      <c r="K1159" s="130"/>
      <c r="L1159" s="95"/>
      <c r="M1159" s="95"/>
      <c r="N1159" s="95"/>
      <c r="O1159" s="103"/>
      <c r="P1159" s="104"/>
      <c r="Q1159" s="83"/>
      <c r="R1159" s="83"/>
      <c r="S1159" s="83"/>
      <c r="T1159" s="83"/>
      <c r="U1159" s="83"/>
      <c r="V1159" s="103"/>
      <c r="W1159" s="103"/>
      <c r="X1159" s="103"/>
      <c r="Y1159" s="102"/>
      <c r="Z1159" s="102"/>
      <c r="AA1159" s="90"/>
      <c r="AB1159" s="100"/>
      <c r="AC1159" s="90"/>
      <c r="AD1159" s="100"/>
      <c r="AE1159" s="100"/>
      <c r="AF1159" s="91"/>
      <c r="AG1159" s="91"/>
      <c r="AH1159" s="101"/>
      <c r="AI1159" s="45"/>
      <c r="AJ1159" s="45"/>
      <c r="AK1159" s="45"/>
      <c r="AL1159" s="45"/>
      <c r="AM1159" s="45"/>
      <c r="AN1159" s="83"/>
      <c r="AO1159" s="160"/>
      <c r="AP1159" s="160"/>
      <c r="AQ1159" s="94"/>
      <c r="AR1159" s="45"/>
      <c r="AS1159" s="102"/>
      <c r="AT1159" s="102"/>
      <c r="AU1159" s="95"/>
      <c r="AV1159" s="95"/>
      <c r="AW1159" s="159"/>
      <c r="AX1159" s="159"/>
      <c r="AY1159" s="156"/>
      <c r="AZ1159" s="156"/>
      <c r="BA1159" s="156"/>
      <c r="BB1159" s="156"/>
      <c r="BC1159" s="156"/>
      <c r="BD1159" s="156"/>
      <c r="BE1159" s="156"/>
      <c r="BF1159" s="156"/>
      <c r="BG1159" s="156"/>
      <c r="BH1159" s="156"/>
      <c r="BI1159" s="156"/>
      <c r="BJ1159" s="156"/>
      <c r="BK1159" s="156"/>
      <c r="BL1159" s="156"/>
      <c r="BM1159" s="156"/>
      <c r="BN1159" s="156"/>
      <c r="BO1159" s="156"/>
      <c r="BP1159" s="156"/>
      <c r="BQ1159" s="156"/>
      <c r="BR1159" s="156"/>
      <c r="BS1159" s="156"/>
      <c r="BT1159" s="156"/>
      <c r="BU1159" s="156"/>
      <c r="BV1159" s="156"/>
      <c r="BW1159" s="156"/>
      <c r="BX1159" s="156"/>
      <c r="BY1159" s="156"/>
      <c r="BZ1159" s="156"/>
      <c r="CA1159" s="156"/>
      <c r="CB1159" s="156"/>
      <c r="CC1159" s="156"/>
      <c r="CD1159" s="156"/>
      <c r="CE1159" s="156"/>
    </row>
    <row r="1160" spans="1:83" ht="25.5" customHeight="1" x14ac:dyDescent="0.25">
      <c r="A1160" s="45"/>
      <c r="B1160" s="45"/>
      <c r="C1160" s="45"/>
      <c r="D1160" s="47"/>
      <c r="E1160" s="158"/>
      <c r="F1160" s="45"/>
      <c r="G1160" s="130"/>
      <c r="H1160" s="130"/>
      <c r="I1160" s="83"/>
      <c r="J1160" s="45"/>
      <c r="K1160" s="130"/>
      <c r="L1160" s="95"/>
      <c r="M1160" s="95"/>
      <c r="N1160" s="95"/>
      <c r="O1160" s="103"/>
      <c r="P1160" s="104"/>
      <c r="Q1160" s="83"/>
      <c r="R1160" s="83"/>
      <c r="S1160" s="83"/>
      <c r="T1160" s="83"/>
      <c r="U1160" s="83"/>
      <c r="V1160" s="103"/>
      <c r="W1160" s="103"/>
      <c r="X1160" s="103"/>
      <c r="Y1160" s="102"/>
      <c r="Z1160" s="102"/>
      <c r="AA1160" s="90"/>
      <c r="AB1160" s="100"/>
      <c r="AC1160" s="90"/>
      <c r="AD1160" s="100"/>
      <c r="AE1160" s="100"/>
      <c r="AF1160" s="91"/>
      <c r="AG1160" s="91"/>
      <c r="AH1160" s="101"/>
      <c r="AI1160" s="45"/>
      <c r="AJ1160" s="45"/>
      <c r="AK1160" s="45"/>
      <c r="AL1160" s="45"/>
      <c r="AM1160" s="45"/>
      <c r="AN1160" s="83"/>
      <c r="AO1160" s="160"/>
      <c r="AP1160" s="160"/>
      <c r="AQ1160" s="94"/>
      <c r="AR1160" s="45"/>
      <c r="AS1160" s="102"/>
      <c r="AT1160" s="102"/>
      <c r="AU1160" s="95"/>
      <c r="AV1160" s="95"/>
      <c r="AW1160" s="159"/>
      <c r="AX1160" s="159"/>
      <c r="AY1160" s="156"/>
      <c r="AZ1160" s="156"/>
      <c r="BA1160" s="156"/>
      <c r="BB1160" s="156"/>
      <c r="BC1160" s="156"/>
      <c r="BD1160" s="156"/>
      <c r="BE1160" s="156"/>
      <c r="BF1160" s="156"/>
      <c r="BG1160" s="156"/>
      <c r="BH1160" s="156"/>
      <c r="BI1160" s="156"/>
      <c r="BJ1160" s="156"/>
      <c r="BK1160" s="156"/>
      <c r="BL1160" s="156"/>
      <c r="BM1160" s="156"/>
      <c r="BN1160" s="156"/>
      <c r="BO1160" s="156"/>
      <c r="BP1160" s="156"/>
      <c r="BQ1160" s="156"/>
      <c r="BR1160" s="156"/>
      <c r="BS1160" s="156"/>
      <c r="BT1160" s="156"/>
      <c r="BU1160" s="156"/>
      <c r="BV1160" s="156"/>
      <c r="BW1160" s="156"/>
      <c r="BX1160" s="156"/>
      <c r="BY1160" s="156"/>
      <c r="BZ1160" s="156"/>
      <c r="CA1160" s="156"/>
      <c r="CB1160" s="156"/>
      <c r="CC1160" s="156"/>
      <c r="CD1160" s="156"/>
      <c r="CE1160" s="156"/>
    </row>
    <row r="1161" spans="1:83" ht="25.5" customHeight="1" x14ac:dyDescent="0.25">
      <c r="A1161" s="45"/>
      <c r="B1161" s="45"/>
      <c r="C1161" s="45"/>
      <c r="D1161" s="47"/>
      <c r="E1161" s="158"/>
      <c r="F1161" s="45"/>
      <c r="G1161" s="130"/>
      <c r="H1161" s="130"/>
      <c r="I1161" s="83"/>
      <c r="J1161" s="45"/>
      <c r="K1161" s="130"/>
      <c r="L1161" s="95"/>
      <c r="M1161" s="95"/>
      <c r="N1161" s="95"/>
      <c r="O1161" s="103"/>
      <c r="P1161" s="104"/>
      <c r="Q1161" s="83"/>
      <c r="R1161" s="83"/>
      <c r="S1161" s="83"/>
      <c r="T1161" s="83"/>
      <c r="U1161" s="83"/>
      <c r="V1161" s="103"/>
      <c r="W1161" s="103"/>
      <c r="X1161" s="103"/>
      <c r="Y1161" s="102"/>
      <c r="Z1161" s="102"/>
      <c r="AA1161" s="90"/>
      <c r="AB1161" s="100"/>
      <c r="AC1161" s="90"/>
      <c r="AD1161" s="100"/>
      <c r="AE1161" s="100"/>
      <c r="AF1161" s="91"/>
      <c r="AG1161" s="91"/>
      <c r="AH1161" s="101"/>
      <c r="AI1161" s="45"/>
      <c r="AJ1161" s="45"/>
      <c r="AK1161" s="45"/>
      <c r="AL1161" s="45"/>
      <c r="AM1161" s="45"/>
      <c r="AN1161" s="83"/>
      <c r="AO1161" s="160"/>
      <c r="AP1161" s="160"/>
      <c r="AQ1161" s="94"/>
      <c r="AR1161" s="45"/>
      <c r="AS1161" s="102"/>
      <c r="AT1161" s="102"/>
      <c r="AU1161" s="95"/>
      <c r="AV1161" s="95"/>
      <c r="AW1161" s="159"/>
      <c r="AX1161" s="159"/>
      <c r="AY1161" s="156"/>
      <c r="AZ1161" s="156"/>
      <c r="BA1161" s="156"/>
      <c r="BB1161" s="156"/>
      <c r="BC1161" s="156"/>
      <c r="BD1161" s="156"/>
      <c r="BE1161" s="156"/>
      <c r="BF1161" s="156"/>
      <c r="BG1161" s="156"/>
      <c r="BH1161" s="156"/>
      <c r="BI1161" s="156"/>
      <c r="BJ1161" s="156"/>
      <c r="BK1161" s="156"/>
      <c r="BL1161" s="156"/>
      <c r="BM1161" s="156"/>
      <c r="BN1161" s="156"/>
      <c r="BO1161" s="156"/>
      <c r="BP1161" s="156"/>
      <c r="BQ1161" s="156"/>
      <c r="BR1161" s="156"/>
      <c r="BS1161" s="156"/>
      <c r="BT1161" s="156"/>
      <c r="BU1161" s="156"/>
      <c r="BV1161" s="156"/>
      <c r="BW1161" s="156"/>
      <c r="BX1161" s="156"/>
      <c r="BY1161" s="156"/>
      <c r="BZ1161" s="156"/>
      <c r="CA1161" s="156"/>
      <c r="CB1161" s="156"/>
      <c r="CC1161" s="156"/>
      <c r="CD1161" s="156"/>
      <c r="CE1161" s="156"/>
    </row>
    <row r="1162" spans="1:83" ht="25.5" customHeight="1" x14ac:dyDescent="0.25">
      <c r="A1162" s="45"/>
      <c r="B1162" s="45"/>
      <c r="C1162" s="45"/>
      <c r="D1162" s="47"/>
      <c r="E1162" s="158"/>
      <c r="F1162" s="45"/>
      <c r="G1162" s="130"/>
      <c r="H1162" s="130"/>
      <c r="I1162" s="83"/>
      <c r="J1162" s="45"/>
      <c r="K1162" s="130"/>
      <c r="L1162" s="95"/>
      <c r="M1162" s="95"/>
      <c r="N1162" s="95"/>
      <c r="O1162" s="103"/>
      <c r="P1162" s="104"/>
      <c r="Q1162" s="83"/>
      <c r="R1162" s="83"/>
      <c r="S1162" s="83"/>
      <c r="T1162" s="83"/>
      <c r="U1162" s="83"/>
      <c r="V1162" s="103"/>
      <c r="W1162" s="103"/>
      <c r="X1162" s="103"/>
      <c r="Y1162" s="102"/>
      <c r="Z1162" s="102"/>
      <c r="AA1162" s="90"/>
      <c r="AB1162" s="100"/>
      <c r="AC1162" s="90"/>
      <c r="AD1162" s="100"/>
      <c r="AE1162" s="100"/>
      <c r="AF1162" s="91"/>
      <c r="AG1162" s="91"/>
      <c r="AH1162" s="101"/>
      <c r="AI1162" s="45"/>
      <c r="AJ1162" s="45"/>
      <c r="AK1162" s="45"/>
      <c r="AL1162" s="45"/>
      <c r="AM1162" s="45"/>
      <c r="AN1162" s="83"/>
      <c r="AO1162" s="160"/>
      <c r="AP1162" s="160"/>
      <c r="AQ1162" s="94"/>
      <c r="AR1162" s="45"/>
      <c r="AS1162" s="102"/>
      <c r="AT1162" s="102"/>
      <c r="AU1162" s="95"/>
      <c r="AV1162" s="95"/>
      <c r="AW1162" s="159"/>
      <c r="AX1162" s="159"/>
      <c r="AY1162" s="156"/>
      <c r="AZ1162" s="156"/>
      <c r="BA1162" s="156"/>
      <c r="BB1162" s="156"/>
      <c r="BC1162" s="156"/>
      <c r="BD1162" s="156"/>
      <c r="BE1162" s="156"/>
      <c r="BF1162" s="156"/>
      <c r="BG1162" s="156"/>
      <c r="BH1162" s="156"/>
      <c r="BI1162" s="156"/>
      <c r="BJ1162" s="156"/>
      <c r="BK1162" s="156"/>
      <c r="BL1162" s="156"/>
      <c r="BM1162" s="156"/>
      <c r="BN1162" s="156"/>
      <c r="BO1162" s="156"/>
      <c r="BP1162" s="156"/>
      <c r="BQ1162" s="156"/>
      <c r="BR1162" s="156"/>
      <c r="BS1162" s="156"/>
      <c r="BT1162" s="156"/>
      <c r="BU1162" s="156"/>
      <c r="BV1162" s="156"/>
      <c r="BW1162" s="156"/>
      <c r="BX1162" s="156"/>
      <c r="BY1162" s="156"/>
      <c r="BZ1162" s="156"/>
      <c r="CA1162" s="156"/>
      <c r="CB1162" s="156"/>
      <c r="CC1162" s="156"/>
      <c r="CD1162" s="156"/>
      <c r="CE1162" s="156"/>
    </row>
    <row r="1163" spans="1:83" ht="25.5" customHeight="1" x14ac:dyDescent="0.25">
      <c r="A1163" s="45"/>
      <c r="B1163" s="45"/>
      <c r="C1163" s="45"/>
      <c r="D1163" s="47"/>
      <c r="E1163" s="158"/>
      <c r="F1163" s="45"/>
      <c r="G1163" s="130"/>
      <c r="H1163" s="130"/>
      <c r="I1163" s="83"/>
      <c r="J1163" s="45"/>
      <c r="K1163" s="130"/>
      <c r="L1163" s="95"/>
      <c r="M1163" s="95"/>
      <c r="N1163" s="95"/>
      <c r="O1163" s="103"/>
      <c r="P1163" s="104"/>
      <c r="Q1163" s="83"/>
      <c r="R1163" s="83"/>
      <c r="S1163" s="83"/>
      <c r="T1163" s="83"/>
      <c r="U1163" s="83"/>
      <c r="V1163" s="103"/>
      <c r="W1163" s="103"/>
      <c r="X1163" s="103"/>
      <c r="Y1163" s="102"/>
      <c r="Z1163" s="102"/>
      <c r="AA1163" s="90"/>
      <c r="AB1163" s="100"/>
      <c r="AC1163" s="90"/>
      <c r="AD1163" s="100"/>
      <c r="AE1163" s="100"/>
      <c r="AF1163" s="91"/>
      <c r="AG1163" s="91"/>
      <c r="AH1163" s="101"/>
      <c r="AI1163" s="45"/>
      <c r="AJ1163" s="45"/>
      <c r="AK1163" s="45"/>
      <c r="AL1163" s="45"/>
      <c r="AM1163" s="45"/>
      <c r="AN1163" s="83"/>
      <c r="AO1163" s="160"/>
      <c r="AP1163" s="160"/>
      <c r="AQ1163" s="94"/>
      <c r="AR1163" s="45"/>
      <c r="AS1163" s="102"/>
      <c r="AT1163" s="102"/>
      <c r="AU1163" s="95"/>
      <c r="AV1163" s="95"/>
      <c r="AW1163" s="159"/>
      <c r="AX1163" s="159"/>
      <c r="AY1163" s="156"/>
      <c r="AZ1163" s="156"/>
      <c r="BA1163" s="156"/>
      <c r="BB1163" s="156"/>
      <c r="BC1163" s="156"/>
      <c r="BD1163" s="156"/>
      <c r="BE1163" s="156"/>
      <c r="BF1163" s="156"/>
      <c r="BG1163" s="156"/>
      <c r="BH1163" s="156"/>
      <c r="BI1163" s="156"/>
      <c r="BJ1163" s="156"/>
      <c r="BK1163" s="156"/>
      <c r="BL1163" s="156"/>
      <c r="BM1163" s="156"/>
      <c r="BN1163" s="156"/>
      <c r="BO1163" s="156"/>
      <c r="BP1163" s="156"/>
      <c r="BQ1163" s="156"/>
      <c r="BR1163" s="156"/>
      <c r="BS1163" s="156"/>
      <c r="BT1163" s="156"/>
      <c r="BU1163" s="156"/>
      <c r="BV1163" s="156"/>
      <c r="BW1163" s="156"/>
      <c r="BX1163" s="156"/>
      <c r="BY1163" s="156"/>
      <c r="BZ1163" s="156"/>
      <c r="CA1163" s="156"/>
      <c r="CB1163" s="156"/>
      <c r="CC1163" s="156"/>
      <c r="CD1163" s="156"/>
      <c r="CE1163" s="156"/>
    </row>
    <row r="1164" spans="1:83" ht="25.5" customHeight="1" x14ac:dyDescent="0.25">
      <c r="A1164" s="45"/>
      <c r="B1164" s="45"/>
      <c r="C1164" s="45"/>
      <c r="D1164" s="47"/>
      <c r="E1164" s="158"/>
      <c r="F1164" s="45"/>
      <c r="G1164" s="130"/>
      <c r="H1164" s="130"/>
      <c r="I1164" s="83"/>
      <c r="J1164" s="45"/>
      <c r="K1164" s="130"/>
      <c r="L1164" s="95"/>
      <c r="M1164" s="95"/>
      <c r="N1164" s="95"/>
      <c r="O1164" s="103"/>
      <c r="P1164" s="104"/>
      <c r="Q1164" s="83"/>
      <c r="R1164" s="83"/>
      <c r="S1164" s="83"/>
      <c r="T1164" s="83"/>
      <c r="U1164" s="83"/>
      <c r="V1164" s="103"/>
      <c r="W1164" s="103"/>
      <c r="X1164" s="103"/>
      <c r="Y1164" s="102"/>
      <c r="Z1164" s="102"/>
      <c r="AA1164" s="90"/>
      <c r="AB1164" s="100"/>
      <c r="AC1164" s="90"/>
      <c r="AD1164" s="100"/>
      <c r="AE1164" s="100"/>
      <c r="AF1164" s="91"/>
      <c r="AG1164" s="91"/>
      <c r="AH1164" s="101"/>
      <c r="AI1164" s="45"/>
      <c r="AJ1164" s="45"/>
      <c r="AK1164" s="45"/>
      <c r="AL1164" s="45"/>
      <c r="AM1164" s="45"/>
      <c r="AN1164" s="83"/>
      <c r="AO1164" s="160"/>
      <c r="AP1164" s="160"/>
      <c r="AQ1164" s="94"/>
      <c r="AR1164" s="45"/>
      <c r="AS1164" s="102"/>
      <c r="AT1164" s="102"/>
      <c r="AU1164" s="95"/>
      <c r="AV1164" s="95"/>
      <c r="AW1164" s="159"/>
      <c r="AX1164" s="159"/>
      <c r="AY1164" s="156"/>
      <c r="AZ1164" s="156"/>
      <c r="BA1164" s="156"/>
      <c r="BB1164" s="156"/>
      <c r="BC1164" s="156"/>
      <c r="BD1164" s="156"/>
      <c r="BE1164" s="156"/>
      <c r="BF1164" s="156"/>
      <c r="BG1164" s="156"/>
      <c r="BH1164" s="156"/>
      <c r="BI1164" s="156"/>
      <c r="BJ1164" s="156"/>
      <c r="BK1164" s="156"/>
      <c r="BL1164" s="156"/>
      <c r="BM1164" s="156"/>
      <c r="BN1164" s="156"/>
      <c r="BO1164" s="156"/>
      <c r="BP1164" s="156"/>
      <c r="BQ1164" s="156"/>
      <c r="BR1164" s="156"/>
      <c r="BS1164" s="156"/>
      <c r="BT1164" s="156"/>
      <c r="BU1164" s="156"/>
      <c r="BV1164" s="156"/>
      <c r="BW1164" s="156"/>
      <c r="BX1164" s="156"/>
      <c r="BY1164" s="156"/>
      <c r="BZ1164" s="156"/>
      <c r="CA1164" s="156"/>
      <c r="CB1164" s="156"/>
      <c r="CC1164" s="156"/>
      <c r="CD1164" s="156"/>
      <c r="CE1164" s="156"/>
    </row>
    <row r="1165" spans="1:83" ht="25.5" customHeight="1" x14ac:dyDescent="0.25">
      <c r="A1165" s="45"/>
      <c r="B1165" s="45"/>
      <c r="C1165" s="45"/>
      <c r="D1165" s="47"/>
      <c r="E1165" s="158"/>
      <c r="F1165" s="45"/>
      <c r="G1165" s="130"/>
      <c r="H1165" s="130"/>
      <c r="I1165" s="83"/>
      <c r="J1165" s="45"/>
      <c r="K1165" s="130"/>
      <c r="L1165" s="95"/>
      <c r="M1165" s="95"/>
      <c r="N1165" s="95"/>
      <c r="O1165" s="103"/>
      <c r="P1165" s="104"/>
      <c r="Q1165" s="83"/>
      <c r="R1165" s="83"/>
      <c r="S1165" s="83"/>
      <c r="T1165" s="83"/>
      <c r="U1165" s="83"/>
      <c r="V1165" s="103"/>
      <c r="W1165" s="103"/>
      <c r="X1165" s="103"/>
      <c r="Y1165" s="102"/>
      <c r="Z1165" s="102"/>
      <c r="AA1165" s="90"/>
      <c r="AB1165" s="100"/>
      <c r="AC1165" s="90"/>
      <c r="AD1165" s="100"/>
      <c r="AE1165" s="100"/>
      <c r="AF1165" s="91"/>
      <c r="AG1165" s="91"/>
      <c r="AH1165" s="101"/>
      <c r="AI1165" s="45"/>
      <c r="AJ1165" s="45"/>
      <c r="AK1165" s="45"/>
      <c r="AL1165" s="45"/>
      <c r="AM1165" s="45"/>
      <c r="AN1165" s="83"/>
      <c r="AO1165" s="160"/>
      <c r="AP1165" s="160"/>
      <c r="AQ1165" s="94"/>
      <c r="AR1165" s="45"/>
      <c r="AS1165" s="102"/>
      <c r="AT1165" s="102"/>
      <c r="AU1165" s="95"/>
      <c r="AV1165" s="95"/>
      <c r="AW1165" s="159"/>
      <c r="AX1165" s="159"/>
      <c r="AY1165" s="156"/>
      <c r="AZ1165" s="156"/>
      <c r="BA1165" s="156"/>
      <c r="BB1165" s="156"/>
      <c r="BC1165" s="156"/>
      <c r="BD1165" s="156"/>
      <c r="BE1165" s="156"/>
      <c r="BF1165" s="156"/>
      <c r="BG1165" s="156"/>
      <c r="BH1165" s="156"/>
      <c r="BI1165" s="156"/>
      <c r="BJ1165" s="156"/>
      <c r="BK1165" s="156"/>
      <c r="BL1165" s="156"/>
      <c r="BM1165" s="156"/>
      <c r="BN1165" s="156"/>
      <c r="BO1165" s="156"/>
      <c r="BP1165" s="156"/>
      <c r="BQ1165" s="156"/>
      <c r="BR1165" s="156"/>
      <c r="BS1165" s="156"/>
      <c r="BT1165" s="156"/>
      <c r="BU1165" s="156"/>
      <c r="BV1165" s="156"/>
      <c r="BW1165" s="156"/>
      <c r="BX1165" s="156"/>
      <c r="BY1165" s="156"/>
      <c r="BZ1165" s="156"/>
      <c r="CA1165" s="156"/>
      <c r="CB1165" s="156"/>
      <c r="CC1165" s="156"/>
      <c r="CD1165" s="156"/>
      <c r="CE1165" s="156"/>
    </row>
    <row r="1166" spans="1:83" ht="25.5" customHeight="1" x14ac:dyDescent="0.25">
      <c r="A1166" s="45"/>
      <c r="B1166" s="45"/>
      <c r="C1166" s="45"/>
      <c r="D1166" s="47"/>
      <c r="E1166" s="158"/>
      <c r="F1166" s="45"/>
      <c r="G1166" s="130"/>
      <c r="H1166" s="130"/>
      <c r="I1166" s="83"/>
      <c r="J1166" s="45"/>
      <c r="K1166" s="130"/>
      <c r="L1166" s="95"/>
      <c r="M1166" s="95"/>
      <c r="N1166" s="95"/>
      <c r="O1166" s="103"/>
      <c r="P1166" s="104"/>
      <c r="Q1166" s="83"/>
      <c r="R1166" s="83"/>
      <c r="S1166" s="83"/>
      <c r="T1166" s="83"/>
      <c r="U1166" s="83"/>
      <c r="V1166" s="103"/>
      <c r="W1166" s="103"/>
      <c r="X1166" s="103"/>
      <c r="Y1166" s="102"/>
      <c r="Z1166" s="102"/>
      <c r="AA1166" s="90"/>
      <c r="AB1166" s="100"/>
      <c r="AC1166" s="90"/>
      <c r="AD1166" s="100"/>
      <c r="AE1166" s="100"/>
      <c r="AF1166" s="91"/>
      <c r="AG1166" s="91"/>
      <c r="AH1166" s="101"/>
      <c r="AI1166" s="45"/>
      <c r="AJ1166" s="45"/>
      <c r="AK1166" s="45"/>
      <c r="AL1166" s="45"/>
      <c r="AM1166" s="45"/>
      <c r="AN1166" s="83"/>
      <c r="AO1166" s="160"/>
      <c r="AP1166" s="160"/>
      <c r="AQ1166" s="94"/>
      <c r="AR1166" s="45"/>
      <c r="AS1166" s="102"/>
      <c r="AT1166" s="102"/>
      <c r="AU1166" s="95"/>
      <c r="AV1166" s="95"/>
      <c r="AW1166" s="159"/>
      <c r="AX1166" s="159"/>
      <c r="AY1166" s="156"/>
      <c r="AZ1166" s="156"/>
      <c r="BA1166" s="156"/>
      <c r="BB1166" s="156"/>
      <c r="BC1166" s="156"/>
      <c r="BD1166" s="156"/>
      <c r="BE1166" s="156"/>
      <c r="BF1166" s="156"/>
      <c r="BG1166" s="156"/>
      <c r="BH1166" s="156"/>
      <c r="BI1166" s="156"/>
      <c r="BJ1166" s="156"/>
      <c r="BK1166" s="156"/>
      <c r="BL1166" s="156"/>
      <c r="BM1166" s="156"/>
      <c r="BN1166" s="156"/>
      <c r="BO1166" s="156"/>
      <c r="BP1166" s="156"/>
      <c r="BQ1166" s="156"/>
      <c r="BR1166" s="156"/>
      <c r="BS1166" s="156"/>
      <c r="BT1166" s="156"/>
      <c r="BU1166" s="156"/>
      <c r="BV1166" s="156"/>
      <c r="BW1166" s="156"/>
      <c r="BX1166" s="156"/>
      <c r="BY1166" s="156"/>
      <c r="BZ1166" s="156"/>
      <c r="CA1166" s="156"/>
      <c r="CB1166" s="156"/>
      <c r="CC1166" s="156"/>
      <c r="CD1166" s="156"/>
      <c r="CE1166" s="156"/>
    </row>
    <row r="1167" spans="1:83" ht="25.5" customHeight="1" x14ac:dyDescent="0.25">
      <c r="A1167" s="45"/>
      <c r="B1167" s="45"/>
      <c r="C1167" s="45"/>
      <c r="D1167" s="47"/>
      <c r="E1167" s="158"/>
      <c r="F1167" s="45"/>
      <c r="G1167" s="130"/>
      <c r="H1167" s="130"/>
      <c r="I1167" s="83"/>
      <c r="J1167" s="45"/>
      <c r="K1167" s="130"/>
      <c r="L1167" s="95"/>
      <c r="M1167" s="95"/>
      <c r="N1167" s="95"/>
      <c r="O1167" s="103"/>
      <c r="P1167" s="104"/>
      <c r="Q1167" s="83"/>
      <c r="R1167" s="83"/>
      <c r="S1167" s="83"/>
      <c r="T1167" s="83"/>
      <c r="U1167" s="83"/>
      <c r="V1167" s="103"/>
      <c r="W1167" s="103"/>
      <c r="X1167" s="103"/>
      <c r="Y1167" s="102"/>
      <c r="Z1167" s="102"/>
      <c r="AA1167" s="90"/>
      <c r="AB1167" s="100"/>
      <c r="AC1167" s="90"/>
      <c r="AD1167" s="100"/>
      <c r="AE1167" s="100"/>
      <c r="AF1167" s="91"/>
      <c r="AG1167" s="91"/>
      <c r="AH1167" s="101"/>
      <c r="AI1167" s="45"/>
      <c r="AJ1167" s="45"/>
      <c r="AK1167" s="45"/>
      <c r="AL1167" s="45"/>
      <c r="AM1167" s="45"/>
      <c r="AN1167" s="83"/>
      <c r="AO1167" s="160"/>
      <c r="AP1167" s="160"/>
      <c r="AQ1167" s="94"/>
      <c r="AR1167" s="45"/>
      <c r="AS1167" s="102"/>
      <c r="AT1167" s="102"/>
      <c r="AU1167" s="95"/>
      <c r="AV1167" s="95"/>
      <c r="AW1167" s="159"/>
      <c r="AX1167" s="159"/>
      <c r="AY1167" s="156"/>
      <c r="AZ1167" s="156"/>
      <c r="BA1167" s="156"/>
      <c r="BB1167" s="156"/>
      <c r="BC1167" s="156"/>
      <c r="BD1167" s="156"/>
      <c r="BE1167" s="156"/>
      <c r="BF1167" s="156"/>
      <c r="BG1167" s="156"/>
      <c r="BH1167" s="156"/>
      <c r="BI1167" s="156"/>
      <c r="BJ1167" s="156"/>
      <c r="BK1167" s="156"/>
      <c r="BL1167" s="156"/>
      <c r="BM1167" s="156"/>
      <c r="BN1167" s="156"/>
      <c r="BO1167" s="156"/>
      <c r="BP1167" s="156"/>
      <c r="BQ1167" s="156"/>
      <c r="BR1167" s="156"/>
      <c r="BS1167" s="156"/>
      <c r="BT1167" s="156"/>
      <c r="BU1167" s="156"/>
      <c r="BV1167" s="156"/>
      <c r="BW1167" s="156"/>
      <c r="BX1167" s="156"/>
      <c r="BY1167" s="156"/>
      <c r="BZ1167" s="156"/>
      <c r="CA1167" s="156"/>
      <c r="CB1167" s="156"/>
      <c r="CC1167" s="156"/>
      <c r="CD1167" s="156"/>
      <c r="CE1167" s="156"/>
    </row>
    <row r="1168" spans="1:83" ht="25.5" customHeight="1" x14ac:dyDescent="0.25">
      <c r="A1168" s="45"/>
      <c r="B1168" s="45"/>
      <c r="C1168" s="45"/>
      <c r="D1168" s="47"/>
      <c r="E1168" s="158"/>
      <c r="F1168" s="45"/>
      <c r="G1168" s="130"/>
      <c r="H1168" s="130"/>
      <c r="I1168" s="83"/>
      <c r="J1168" s="45"/>
      <c r="K1168" s="130"/>
      <c r="L1168" s="95"/>
      <c r="M1168" s="95"/>
      <c r="N1168" s="95"/>
      <c r="O1168" s="103"/>
      <c r="P1168" s="104"/>
      <c r="Q1168" s="83"/>
      <c r="R1168" s="83"/>
      <c r="S1168" s="83"/>
      <c r="T1168" s="83"/>
      <c r="U1168" s="83"/>
      <c r="V1168" s="103"/>
      <c r="W1168" s="103"/>
      <c r="X1168" s="103"/>
      <c r="Y1168" s="102"/>
      <c r="Z1168" s="102"/>
      <c r="AA1168" s="90"/>
      <c r="AB1168" s="100"/>
      <c r="AC1168" s="90"/>
      <c r="AD1168" s="100"/>
      <c r="AE1168" s="100"/>
      <c r="AF1168" s="91"/>
      <c r="AG1168" s="91"/>
      <c r="AH1168" s="101"/>
      <c r="AI1168" s="45"/>
      <c r="AJ1168" s="45"/>
      <c r="AK1168" s="45"/>
      <c r="AL1168" s="45"/>
      <c r="AM1168" s="45"/>
      <c r="AN1168" s="83"/>
      <c r="AO1168" s="160"/>
      <c r="AP1168" s="160"/>
      <c r="AQ1168" s="94"/>
      <c r="AR1168" s="45"/>
      <c r="AS1168" s="102"/>
      <c r="AT1168" s="102"/>
      <c r="AU1168" s="95"/>
      <c r="AV1168" s="95"/>
      <c r="AW1168" s="159"/>
      <c r="AX1168" s="159"/>
      <c r="AY1168" s="156"/>
      <c r="AZ1168" s="156"/>
      <c r="BA1168" s="156"/>
      <c r="BB1168" s="156"/>
      <c r="BC1168" s="156"/>
      <c r="BD1168" s="156"/>
      <c r="BE1168" s="156"/>
      <c r="BF1168" s="156"/>
      <c r="BG1168" s="156"/>
      <c r="BH1168" s="156"/>
      <c r="BI1168" s="156"/>
      <c r="BJ1168" s="156"/>
      <c r="BK1168" s="156"/>
      <c r="BL1168" s="156"/>
      <c r="BM1168" s="156"/>
      <c r="BN1168" s="156"/>
      <c r="BO1168" s="156"/>
      <c r="BP1168" s="156"/>
      <c r="BQ1168" s="156"/>
      <c r="BR1168" s="156"/>
      <c r="BS1168" s="156"/>
      <c r="BT1168" s="156"/>
      <c r="BU1168" s="156"/>
      <c r="BV1168" s="156"/>
      <c r="BW1168" s="156"/>
      <c r="BX1168" s="156"/>
      <c r="BY1168" s="156"/>
      <c r="BZ1168" s="156"/>
      <c r="CA1168" s="156"/>
      <c r="CB1168" s="156"/>
      <c r="CC1168" s="156"/>
      <c r="CD1168" s="156"/>
      <c r="CE1168" s="156"/>
    </row>
    <row r="1169" spans="1:83" ht="25.5" customHeight="1" x14ac:dyDescent="0.25">
      <c r="A1169" s="45"/>
      <c r="B1169" s="45"/>
      <c r="C1169" s="45"/>
      <c r="D1169" s="47"/>
      <c r="E1169" s="158"/>
      <c r="F1169" s="45"/>
      <c r="G1169" s="130"/>
      <c r="H1169" s="130"/>
      <c r="I1169" s="83"/>
      <c r="J1169" s="45"/>
      <c r="K1169" s="130"/>
      <c r="L1169" s="95"/>
      <c r="M1169" s="95"/>
      <c r="N1169" s="95"/>
      <c r="O1169" s="103"/>
      <c r="P1169" s="104"/>
      <c r="Q1169" s="83"/>
      <c r="R1169" s="83"/>
      <c r="S1169" s="83"/>
      <c r="T1169" s="83"/>
      <c r="U1169" s="83"/>
      <c r="V1169" s="103"/>
      <c r="W1169" s="103"/>
      <c r="X1169" s="103"/>
      <c r="Y1169" s="102"/>
      <c r="Z1169" s="102"/>
      <c r="AA1169" s="90"/>
      <c r="AB1169" s="100"/>
      <c r="AC1169" s="90"/>
      <c r="AD1169" s="100"/>
      <c r="AE1169" s="100"/>
      <c r="AF1169" s="91"/>
      <c r="AG1169" s="91"/>
      <c r="AH1169" s="101"/>
      <c r="AI1169" s="45"/>
      <c r="AJ1169" s="45"/>
      <c r="AK1169" s="45"/>
      <c r="AL1169" s="45"/>
      <c r="AM1169" s="45"/>
      <c r="AN1169" s="83"/>
      <c r="AO1169" s="160"/>
      <c r="AP1169" s="160"/>
      <c r="AQ1169" s="94"/>
      <c r="AR1169" s="45"/>
      <c r="AS1169" s="102"/>
      <c r="AT1169" s="102"/>
      <c r="AU1169" s="95"/>
      <c r="AV1169" s="95"/>
      <c r="AW1169" s="159"/>
      <c r="AX1169" s="159"/>
      <c r="AY1169" s="156"/>
      <c r="AZ1169" s="156"/>
      <c r="BA1169" s="156"/>
      <c r="BB1169" s="156"/>
      <c r="BC1169" s="156"/>
      <c r="BD1169" s="156"/>
      <c r="BE1169" s="156"/>
      <c r="BF1169" s="156"/>
      <c r="BG1169" s="156"/>
      <c r="BH1169" s="156"/>
      <c r="BI1169" s="156"/>
      <c r="BJ1169" s="156"/>
      <c r="BK1169" s="156"/>
      <c r="BL1169" s="156"/>
      <c r="BM1169" s="156"/>
      <c r="BN1169" s="156"/>
      <c r="BO1169" s="156"/>
      <c r="BP1169" s="156"/>
      <c r="BQ1169" s="156"/>
      <c r="BR1169" s="156"/>
      <c r="BS1169" s="156"/>
      <c r="BT1169" s="156"/>
      <c r="BU1169" s="156"/>
      <c r="BV1169" s="156"/>
      <c r="BW1169" s="156"/>
      <c r="BX1169" s="156"/>
      <c r="BY1169" s="156"/>
      <c r="BZ1169" s="156"/>
      <c r="CA1169" s="156"/>
      <c r="CB1169" s="156"/>
      <c r="CC1169" s="156"/>
      <c r="CD1169" s="156"/>
      <c r="CE1169" s="156"/>
    </row>
    <row r="1170" spans="1:83" ht="25.5" customHeight="1" x14ac:dyDescent="0.25">
      <c r="A1170" s="45"/>
      <c r="B1170" s="45"/>
      <c r="C1170" s="45"/>
      <c r="D1170" s="47"/>
      <c r="E1170" s="158"/>
      <c r="F1170" s="45"/>
      <c r="G1170" s="130"/>
      <c r="H1170" s="130"/>
      <c r="I1170" s="83"/>
      <c r="J1170" s="45"/>
      <c r="K1170" s="130"/>
      <c r="L1170" s="95"/>
      <c r="M1170" s="95"/>
      <c r="N1170" s="95"/>
      <c r="O1170" s="103"/>
      <c r="P1170" s="104"/>
      <c r="Q1170" s="83"/>
      <c r="R1170" s="83"/>
      <c r="S1170" s="83"/>
      <c r="T1170" s="83"/>
      <c r="U1170" s="83"/>
      <c r="V1170" s="103"/>
      <c r="W1170" s="103"/>
      <c r="X1170" s="103"/>
      <c r="Y1170" s="102"/>
      <c r="Z1170" s="102"/>
      <c r="AA1170" s="90"/>
      <c r="AB1170" s="100"/>
      <c r="AC1170" s="90"/>
      <c r="AD1170" s="100"/>
      <c r="AE1170" s="100"/>
      <c r="AF1170" s="91"/>
      <c r="AG1170" s="91"/>
      <c r="AH1170" s="101"/>
      <c r="AI1170" s="45"/>
      <c r="AJ1170" s="45"/>
      <c r="AK1170" s="45"/>
      <c r="AL1170" s="45"/>
      <c r="AM1170" s="45"/>
      <c r="AN1170" s="83"/>
      <c r="AO1170" s="160"/>
      <c r="AP1170" s="160"/>
      <c r="AQ1170" s="94"/>
      <c r="AR1170" s="45"/>
      <c r="AS1170" s="102"/>
      <c r="AT1170" s="102"/>
      <c r="AU1170" s="95"/>
      <c r="AV1170" s="95"/>
      <c r="AW1170" s="159"/>
      <c r="AX1170" s="159"/>
      <c r="AY1170" s="156"/>
      <c r="AZ1170" s="156"/>
      <c r="BA1170" s="156"/>
      <c r="BB1170" s="156"/>
      <c r="BC1170" s="156"/>
      <c r="BD1170" s="156"/>
      <c r="BE1170" s="156"/>
      <c r="BF1170" s="156"/>
      <c r="BG1170" s="156"/>
      <c r="BH1170" s="156"/>
      <c r="BI1170" s="156"/>
      <c r="BJ1170" s="156"/>
      <c r="BK1170" s="156"/>
      <c r="BL1170" s="156"/>
      <c r="BM1170" s="156"/>
      <c r="BN1170" s="156"/>
      <c r="BO1170" s="156"/>
      <c r="BP1170" s="156"/>
      <c r="BQ1170" s="156"/>
      <c r="BR1170" s="156"/>
      <c r="BS1170" s="156"/>
      <c r="BT1170" s="156"/>
      <c r="BU1170" s="156"/>
      <c r="BV1170" s="156"/>
      <c r="BW1170" s="156"/>
      <c r="BX1170" s="156"/>
      <c r="BY1170" s="156"/>
      <c r="BZ1170" s="156"/>
      <c r="CA1170" s="156"/>
      <c r="CB1170" s="156"/>
      <c r="CC1170" s="156"/>
      <c r="CD1170" s="156"/>
      <c r="CE1170" s="156"/>
    </row>
    <row r="1171" spans="1:83" ht="25.5" customHeight="1" x14ac:dyDescent="0.25">
      <c r="A1171" s="45"/>
      <c r="B1171" s="45"/>
      <c r="C1171" s="45"/>
      <c r="D1171" s="47"/>
      <c r="E1171" s="158"/>
      <c r="F1171" s="45"/>
      <c r="G1171" s="130"/>
      <c r="H1171" s="130"/>
      <c r="I1171" s="83"/>
      <c r="J1171" s="45"/>
      <c r="K1171" s="130"/>
      <c r="L1171" s="95"/>
      <c r="M1171" s="95"/>
      <c r="N1171" s="95"/>
      <c r="O1171" s="103"/>
      <c r="P1171" s="104"/>
      <c r="Q1171" s="83"/>
      <c r="R1171" s="83"/>
      <c r="S1171" s="83"/>
      <c r="T1171" s="83"/>
      <c r="U1171" s="83"/>
      <c r="V1171" s="103"/>
      <c r="W1171" s="103"/>
      <c r="X1171" s="103"/>
      <c r="Y1171" s="102"/>
      <c r="Z1171" s="102"/>
      <c r="AA1171" s="90"/>
      <c r="AB1171" s="100"/>
      <c r="AC1171" s="90"/>
      <c r="AD1171" s="100"/>
      <c r="AE1171" s="100"/>
      <c r="AF1171" s="91"/>
      <c r="AG1171" s="91"/>
      <c r="AH1171" s="101"/>
      <c r="AI1171" s="45"/>
      <c r="AJ1171" s="45"/>
      <c r="AK1171" s="45"/>
      <c r="AL1171" s="45"/>
      <c r="AM1171" s="45"/>
      <c r="AN1171" s="83"/>
      <c r="AO1171" s="160"/>
      <c r="AP1171" s="160"/>
      <c r="AQ1171" s="94"/>
      <c r="AR1171" s="45"/>
      <c r="AS1171" s="102"/>
      <c r="AT1171" s="102"/>
      <c r="AU1171" s="95"/>
      <c r="AV1171" s="95"/>
      <c r="AW1171" s="159"/>
      <c r="AX1171" s="159"/>
      <c r="AY1171" s="156"/>
      <c r="AZ1171" s="156"/>
      <c r="BA1171" s="156"/>
      <c r="BB1171" s="156"/>
      <c r="BC1171" s="156"/>
      <c r="BD1171" s="156"/>
      <c r="BE1171" s="156"/>
      <c r="BF1171" s="156"/>
      <c r="BG1171" s="156"/>
      <c r="BH1171" s="156"/>
      <c r="BI1171" s="156"/>
      <c r="BJ1171" s="156"/>
      <c r="BK1171" s="156"/>
      <c r="BL1171" s="156"/>
      <c r="BM1171" s="156"/>
      <c r="BN1171" s="156"/>
      <c r="BO1171" s="156"/>
      <c r="BP1171" s="156"/>
      <c r="BQ1171" s="156"/>
      <c r="BR1171" s="156"/>
      <c r="BS1171" s="156"/>
      <c r="BT1171" s="156"/>
      <c r="BU1171" s="156"/>
      <c r="BV1171" s="156"/>
      <c r="BW1171" s="156"/>
      <c r="BX1171" s="156"/>
      <c r="BY1171" s="156"/>
      <c r="BZ1171" s="156"/>
      <c r="CA1171" s="156"/>
      <c r="CB1171" s="156"/>
      <c r="CC1171" s="156"/>
      <c r="CD1171" s="156"/>
      <c r="CE1171" s="156"/>
    </row>
    <row r="1172" spans="1:83" ht="25.5" customHeight="1" x14ac:dyDescent="0.25">
      <c r="A1172" s="45"/>
      <c r="B1172" s="45"/>
      <c r="C1172" s="45"/>
      <c r="D1172" s="47"/>
      <c r="E1172" s="158"/>
      <c r="F1172" s="45"/>
      <c r="G1172" s="130"/>
      <c r="H1172" s="130"/>
      <c r="I1172" s="83"/>
      <c r="J1172" s="45"/>
      <c r="K1172" s="130"/>
      <c r="L1172" s="95"/>
      <c r="M1172" s="95"/>
      <c r="N1172" s="95"/>
      <c r="O1172" s="103"/>
      <c r="P1172" s="104"/>
      <c r="Q1172" s="83"/>
      <c r="R1172" s="83"/>
      <c r="S1172" s="83"/>
      <c r="T1172" s="83"/>
      <c r="U1172" s="83"/>
      <c r="V1172" s="103"/>
      <c r="W1172" s="103"/>
      <c r="X1172" s="103"/>
      <c r="Y1172" s="102"/>
      <c r="Z1172" s="102"/>
      <c r="AA1172" s="90"/>
      <c r="AB1172" s="100"/>
      <c r="AC1172" s="90"/>
      <c r="AD1172" s="100"/>
      <c r="AE1172" s="100"/>
      <c r="AF1172" s="91"/>
      <c r="AG1172" s="91"/>
      <c r="AH1172" s="101"/>
      <c r="AI1172" s="45"/>
      <c r="AJ1172" s="45"/>
      <c r="AK1172" s="45"/>
      <c r="AL1172" s="45"/>
      <c r="AM1172" s="45"/>
      <c r="AN1172" s="83"/>
      <c r="AO1172" s="160"/>
      <c r="AP1172" s="160"/>
      <c r="AQ1172" s="94"/>
      <c r="AR1172" s="45"/>
      <c r="AS1172" s="102"/>
      <c r="AT1172" s="102"/>
      <c r="AU1172" s="95"/>
      <c r="AV1172" s="95"/>
      <c r="AW1172" s="159"/>
      <c r="AX1172" s="159"/>
      <c r="AY1172" s="156"/>
      <c r="AZ1172" s="156"/>
      <c r="BA1172" s="156"/>
      <c r="BB1172" s="156"/>
      <c r="BC1172" s="156"/>
      <c r="BD1172" s="156"/>
      <c r="BE1172" s="156"/>
      <c r="BF1172" s="156"/>
      <c r="BG1172" s="156"/>
      <c r="BH1172" s="156"/>
      <c r="BI1172" s="156"/>
      <c r="BJ1172" s="156"/>
      <c r="BK1172" s="156"/>
      <c r="BL1172" s="156"/>
      <c r="BM1172" s="156"/>
      <c r="BN1172" s="156"/>
      <c r="BO1172" s="156"/>
      <c r="BP1172" s="156"/>
      <c r="BQ1172" s="156"/>
      <c r="BR1172" s="156"/>
      <c r="BS1172" s="156"/>
      <c r="BT1172" s="156"/>
      <c r="BU1172" s="156"/>
      <c r="BV1172" s="156"/>
      <c r="BW1172" s="156"/>
      <c r="BX1172" s="156"/>
      <c r="BY1172" s="156"/>
      <c r="BZ1172" s="156"/>
      <c r="CA1172" s="156"/>
      <c r="CB1172" s="156"/>
      <c r="CC1172" s="156"/>
      <c r="CD1172" s="156"/>
      <c r="CE1172" s="156"/>
    </row>
    <row r="1173" spans="1:83" ht="25.5" customHeight="1" x14ac:dyDescent="0.25">
      <c r="A1173" s="45"/>
      <c r="B1173" s="45"/>
      <c r="C1173" s="45"/>
      <c r="D1173" s="47"/>
      <c r="E1173" s="158"/>
      <c r="F1173" s="45"/>
      <c r="G1173" s="130"/>
      <c r="H1173" s="130"/>
      <c r="I1173" s="83"/>
      <c r="J1173" s="45"/>
      <c r="K1173" s="130"/>
      <c r="L1173" s="95"/>
      <c r="M1173" s="95"/>
      <c r="N1173" s="95"/>
      <c r="O1173" s="103"/>
      <c r="P1173" s="104"/>
      <c r="Q1173" s="83"/>
      <c r="R1173" s="83"/>
      <c r="S1173" s="83"/>
      <c r="T1173" s="83"/>
      <c r="U1173" s="83"/>
      <c r="V1173" s="103"/>
      <c r="W1173" s="103"/>
      <c r="X1173" s="103"/>
      <c r="Y1173" s="102"/>
      <c r="Z1173" s="102"/>
      <c r="AA1173" s="90"/>
      <c r="AB1173" s="100"/>
      <c r="AC1173" s="90"/>
      <c r="AD1173" s="100"/>
      <c r="AE1173" s="100"/>
      <c r="AF1173" s="91"/>
      <c r="AG1173" s="91"/>
      <c r="AH1173" s="101"/>
      <c r="AI1173" s="45"/>
      <c r="AJ1173" s="45"/>
      <c r="AK1173" s="45"/>
      <c r="AL1173" s="45"/>
      <c r="AM1173" s="45"/>
      <c r="AN1173" s="83"/>
      <c r="AO1173" s="160"/>
      <c r="AP1173" s="160"/>
      <c r="AQ1173" s="94"/>
      <c r="AR1173" s="45"/>
      <c r="AS1173" s="102"/>
      <c r="AT1173" s="102"/>
      <c r="AU1173" s="95"/>
      <c r="AV1173" s="95"/>
      <c r="AW1173" s="159"/>
      <c r="AX1173" s="159"/>
      <c r="AY1173" s="156"/>
      <c r="AZ1173" s="156"/>
      <c r="BA1173" s="156"/>
      <c r="BB1173" s="156"/>
      <c r="BC1173" s="156"/>
      <c r="BD1173" s="156"/>
      <c r="BE1173" s="156"/>
      <c r="BF1173" s="156"/>
      <c r="BG1173" s="156"/>
      <c r="BH1173" s="156"/>
      <c r="BI1173" s="156"/>
      <c r="BJ1173" s="156"/>
      <c r="BK1173" s="156"/>
      <c r="BL1173" s="156"/>
      <c r="BM1173" s="156"/>
      <c r="BN1173" s="156"/>
      <c r="BO1173" s="156"/>
      <c r="BP1173" s="156"/>
      <c r="BQ1173" s="156"/>
      <c r="BR1173" s="156"/>
      <c r="BS1173" s="156"/>
      <c r="BT1173" s="156"/>
      <c r="BU1173" s="156"/>
      <c r="BV1173" s="156"/>
      <c r="BW1173" s="156"/>
      <c r="BX1173" s="156"/>
      <c r="BY1173" s="156"/>
      <c r="BZ1173" s="156"/>
      <c r="CA1173" s="156"/>
      <c r="CB1173" s="156"/>
      <c r="CC1173" s="156"/>
      <c r="CD1173" s="156"/>
      <c r="CE1173" s="156"/>
    </row>
    <row r="1174" spans="1:83" ht="25.5" customHeight="1" x14ac:dyDescent="0.25">
      <c r="A1174" s="45"/>
      <c r="B1174" s="45"/>
      <c r="C1174" s="45"/>
      <c r="D1174" s="47"/>
      <c r="E1174" s="158"/>
      <c r="F1174" s="45"/>
      <c r="G1174" s="130"/>
      <c r="H1174" s="130"/>
      <c r="I1174" s="83"/>
      <c r="J1174" s="45"/>
      <c r="K1174" s="130"/>
      <c r="L1174" s="95"/>
      <c r="M1174" s="95"/>
      <c r="N1174" s="95"/>
      <c r="O1174" s="103"/>
      <c r="P1174" s="104"/>
      <c r="Q1174" s="83"/>
      <c r="R1174" s="83"/>
      <c r="S1174" s="83"/>
      <c r="T1174" s="83"/>
      <c r="U1174" s="83"/>
      <c r="V1174" s="103"/>
      <c r="W1174" s="103"/>
      <c r="X1174" s="103"/>
      <c r="Y1174" s="102"/>
      <c r="Z1174" s="102"/>
      <c r="AA1174" s="90"/>
      <c r="AB1174" s="100"/>
      <c r="AC1174" s="90"/>
      <c r="AD1174" s="100"/>
      <c r="AE1174" s="100"/>
      <c r="AF1174" s="91"/>
      <c r="AG1174" s="91"/>
      <c r="AH1174" s="101"/>
      <c r="AI1174" s="45"/>
      <c r="AJ1174" s="45"/>
      <c r="AK1174" s="45"/>
      <c r="AL1174" s="45"/>
      <c r="AM1174" s="45"/>
      <c r="AN1174" s="83"/>
      <c r="AO1174" s="160"/>
      <c r="AP1174" s="160"/>
      <c r="AQ1174" s="94"/>
      <c r="AR1174" s="45"/>
      <c r="AS1174" s="102"/>
      <c r="AT1174" s="102"/>
      <c r="AU1174" s="95"/>
      <c r="AV1174" s="95"/>
      <c r="AW1174" s="159"/>
      <c r="AX1174" s="159"/>
      <c r="AY1174" s="156"/>
      <c r="AZ1174" s="156"/>
      <c r="BA1174" s="156"/>
      <c r="BB1174" s="156"/>
      <c r="BC1174" s="156"/>
      <c r="BD1174" s="156"/>
      <c r="BE1174" s="156"/>
      <c r="BF1174" s="156"/>
      <c r="BG1174" s="156"/>
      <c r="BH1174" s="156"/>
      <c r="BI1174" s="156"/>
      <c r="BJ1174" s="156"/>
      <c r="BK1174" s="156"/>
      <c r="BL1174" s="156"/>
      <c r="BM1174" s="156"/>
      <c r="BN1174" s="156"/>
      <c r="BO1174" s="156"/>
      <c r="BP1174" s="156"/>
      <c r="BQ1174" s="156"/>
      <c r="BR1174" s="156"/>
      <c r="BS1174" s="156"/>
      <c r="BT1174" s="156"/>
      <c r="BU1174" s="156"/>
      <c r="BV1174" s="156"/>
      <c r="BW1174" s="156"/>
      <c r="BX1174" s="156"/>
      <c r="BY1174" s="156"/>
      <c r="BZ1174" s="156"/>
      <c r="CA1174" s="156"/>
      <c r="CB1174" s="156"/>
      <c r="CC1174" s="156"/>
      <c r="CD1174" s="156"/>
      <c r="CE1174" s="156"/>
    </row>
    <row r="1175" spans="1:83" ht="25.5" customHeight="1" x14ac:dyDescent="0.25">
      <c r="A1175" s="45"/>
      <c r="B1175" s="45"/>
      <c r="C1175" s="45"/>
      <c r="D1175" s="47"/>
      <c r="E1175" s="158"/>
      <c r="F1175" s="45"/>
      <c r="G1175" s="130"/>
      <c r="H1175" s="130"/>
      <c r="I1175" s="83"/>
      <c r="J1175" s="45"/>
      <c r="K1175" s="130"/>
      <c r="L1175" s="95"/>
      <c r="M1175" s="95"/>
      <c r="N1175" s="95"/>
      <c r="O1175" s="103"/>
      <c r="P1175" s="104"/>
      <c r="Q1175" s="83"/>
      <c r="R1175" s="83"/>
      <c r="S1175" s="83"/>
      <c r="T1175" s="83"/>
      <c r="U1175" s="83"/>
      <c r="V1175" s="103"/>
      <c r="W1175" s="103"/>
      <c r="X1175" s="103"/>
      <c r="Y1175" s="102"/>
      <c r="Z1175" s="102"/>
      <c r="AA1175" s="90"/>
      <c r="AB1175" s="100"/>
      <c r="AC1175" s="90"/>
      <c r="AD1175" s="100"/>
      <c r="AE1175" s="100"/>
      <c r="AF1175" s="91"/>
      <c r="AG1175" s="91"/>
      <c r="AH1175" s="101"/>
      <c r="AI1175" s="45"/>
      <c r="AJ1175" s="45"/>
      <c r="AK1175" s="45"/>
      <c r="AL1175" s="45"/>
      <c r="AM1175" s="45"/>
      <c r="AN1175" s="83"/>
      <c r="AO1175" s="160"/>
      <c r="AP1175" s="160"/>
      <c r="AQ1175" s="94"/>
      <c r="AR1175" s="45"/>
      <c r="AS1175" s="102"/>
      <c r="AT1175" s="102"/>
      <c r="AU1175" s="95"/>
      <c r="AV1175" s="95"/>
      <c r="AW1175" s="159"/>
      <c r="AX1175" s="159"/>
      <c r="AY1175" s="156"/>
      <c r="AZ1175" s="156"/>
      <c r="BA1175" s="156"/>
      <c r="BB1175" s="156"/>
      <c r="BC1175" s="156"/>
      <c r="BD1175" s="156"/>
      <c r="BE1175" s="156"/>
      <c r="BF1175" s="156"/>
      <c r="BG1175" s="156"/>
      <c r="BH1175" s="156"/>
      <c r="BI1175" s="156"/>
      <c r="BJ1175" s="156"/>
      <c r="BK1175" s="156"/>
      <c r="BL1175" s="156"/>
      <c r="BM1175" s="156"/>
      <c r="BN1175" s="156"/>
      <c r="BO1175" s="156"/>
      <c r="BP1175" s="156"/>
      <c r="BQ1175" s="156"/>
      <c r="BR1175" s="156"/>
      <c r="BS1175" s="156"/>
      <c r="BT1175" s="156"/>
      <c r="BU1175" s="156"/>
      <c r="BV1175" s="156"/>
      <c r="BW1175" s="156"/>
      <c r="BX1175" s="156"/>
      <c r="BY1175" s="156"/>
      <c r="BZ1175" s="156"/>
      <c r="CA1175" s="156"/>
      <c r="CB1175" s="156"/>
      <c r="CC1175" s="156"/>
      <c r="CD1175" s="156"/>
      <c r="CE1175" s="156"/>
    </row>
    <row r="1176" spans="1:83" ht="25.5" customHeight="1" x14ac:dyDescent="0.25">
      <c r="A1176" s="45"/>
      <c r="B1176" s="45"/>
      <c r="C1176" s="45"/>
      <c r="D1176" s="47"/>
      <c r="E1176" s="158"/>
      <c r="F1176" s="45"/>
      <c r="G1176" s="130"/>
      <c r="H1176" s="130"/>
      <c r="I1176" s="83"/>
      <c r="J1176" s="45"/>
      <c r="K1176" s="130"/>
      <c r="L1176" s="95"/>
      <c r="M1176" s="95"/>
      <c r="N1176" s="95"/>
      <c r="O1176" s="103"/>
      <c r="P1176" s="104"/>
      <c r="Q1176" s="83"/>
      <c r="R1176" s="83"/>
      <c r="S1176" s="83"/>
      <c r="T1176" s="83"/>
      <c r="U1176" s="83"/>
      <c r="V1176" s="103"/>
      <c r="W1176" s="103"/>
      <c r="X1176" s="103"/>
      <c r="Y1176" s="102"/>
      <c r="Z1176" s="102"/>
      <c r="AA1176" s="90"/>
      <c r="AB1176" s="100"/>
      <c r="AC1176" s="90"/>
      <c r="AD1176" s="100"/>
      <c r="AE1176" s="100"/>
      <c r="AF1176" s="91"/>
      <c r="AG1176" s="91"/>
      <c r="AH1176" s="101"/>
      <c r="AI1176" s="45"/>
      <c r="AJ1176" s="45"/>
      <c r="AK1176" s="45"/>
      <c r="AL1176" s="45"/>
      <c r="AM1176" s="45"/>
      <c r="AN1176" s="83"/>
      <c r="AO1176" s="160"/>
      <c r="AP1176" s="160"/>
      <c r="AQ1176" s="94"/>
      <c r="AR1176" s="45"/>
      <c r="AS1176" s="102"/>
      <c r="AT1176" s="102"/>
      <c r="AU1176" s="95"/>
      <c r="AV1176" s="95"/>
      <c r="AW1176" s="159"/>
      <c r="AX1176" s="159"/>
      <c r="AY1176" s="156"/>
      <c r="AZ1176" s="156"/>
      <c r="BA1176" s="156"/>
      <c r="BB1176" s="156"/>
      <c r="BC1176" s="156"/>
      <c r="BD1176" s="156"/>
      <c r="BE1176" s="156"/>
      <c r="BF1176" s="156"/>
      <c r="BG1176" s="156"/>
      <c r="BH1176" s="156"/>
      <c r="BI1176" s="156"/>
      <c r="BJ1176" s="156"/>
      <c r="BK1176" s="156"/>
      <c r="BL1176" s="156"/>
      <c r="BM1176" s="156"/>
      <c r="BN1176" s="156"/>
      <c r="BO1176" s="156"/>
      <c r="BP1176" s="156"/>
      <c r="BQ1176" s="156"/>
      <c r="BR1176" s="156"/>
      <c r="BS1176" s="156"/>
      <c r="BT1176" s="156"/>
      <c r="BU1176" s="156"/>
      <c r="BV1176" s="156"/>
      <c r="BW1176" s="156"/>
      <c r="BX1176" s="156"/>
      <c r="BY1176" s="156"/>
      <c r="BZ1176" s="156"/>
      <c r="CA1176" s="156"/>
      <c r="CB1176" s="156"/>
      <c r="CC1176" s="156"/>
      <c r="CD1176" s="156"/>
      <c r="CE1176" s="156"/>
    </row>
    <row r="1177" spans="1:83" ht="25.5" customHeight="1" x14ac:dyDescent="0.25">
      <c r="A1177" s="45"/>
      <c r="B1177" s="45"/>
      <c r="C1177" s="45"/>
      <c r="D1177" s="47"/>
      <c r="E1177" s="158"/>
      <c r="F1177" s="45"/>
      <c r="G1177" s="130"/>
      <c r="H1177" s="130"/>
      <c r="I1177" s="83"/>
      <c r="J1177" s="45"/>
      <c r="K1177" s="130"/>
      <c r="L1177" s="95"/>
      <c r="M1177" s="95"/>
      <c r="N1177" s="95"/>
      <c r="O1177" s="103"/>
      <c r="P1177" s="104"/>
      <c r="Q1177" s="83"/>
      <c r="R1177" s="83"/>
      <c r="S1177" s="83"/>
      <c r="T1177" s="83"/>
      <c r="U1177" s="83"/>
      <c r="V1177" s="103"/>
      <c r="W1177" s="103"/>
      <c r="X1177" s="103"/>
      <c r="Y1177" s="102"/>
      <c r="Z1177" s="102"/>
      <c r="AA1177" s="90"/>
      <c r="AB1177" s="100"/>
      <c r="AC1177" s="90"/>
      <c r="AD1177" s="100"/>
      <c r="AE1177" s="100"/>
      <c r="AF1177" s="91"/>
      <c r="AG1177" s="91"/>
      <c r="AH1177" s="101"/>
      <c r="AI1177" s="45"/>
      <c r="AJ1177" s="45"/>
      <c r="AK1177" s="45"/>
      <c r="AL1177" s="45"/>
      <c r="AM1177" s="45"/>
      <c r="AN1177" s="83"/>
      <c r="AO1177" s="160"/>
      <c r="AP1177" s="160"/>
      <c r="AQ1177" s="94"/>
      <c r="AR1177" s="45"/>
      <c r="AS1177" s="102"/>
      <c r="AT1177" s="102"/>
      <c r="AU1177" s="95"/>
      <c r="AV1177" s="95"/>
      <c r="AW1177" s="159"/>
      <c r="AX1177" s="159"/>
      <c r="AY1177" s="156"/>
      <c r="AZ1177" s="156"/>
      <c r="BA1177" s="156"/>
      <c r="BB1177" s="156"/>
      <c r="BC1177" s="156"/>
      <c r="BD1177" s="156"/>
      <c r="BE1177" s="156"/>
      <c r="BF1177" s="156"/>
      <c r="BG1177" s="156"/>
      <c r="BH1177" s="156"/>
      <c r="BI1177" s="156"/>
      <c r="BJ1177" s="156"/>
      <c r="BK1177" s="156"/>
      <c r="BL1177" s="156"/>
      <c r="BM1177" s="156"/>
      <c r="BN1177" s="156"/>
      <c r="BO1177" s="156"/>
      <c r="BP1177" s="156"/>
      <c r="BQ1177" s="156"/>
      <c r="BR1177" s="156"/>
      <c r="BS1177" s="156"/>
      <c r="BT1177" s="156"/>
      <c r="BU1177" s="156"/>
      <c r="BV1177" s="156"/>
      <c r="BW1177" s="156"/>
      <c r="BX1177" s="156"/>
      <c r="BY1177" s="156"/>
      <c r="BZ1177" s="156"/>
      <c r="CA1177" s="156"/>
      <c r="CB1177" s="156"/>
      <c r="CC1177" s="156"/>
      <c r="CD1177" s="156"/>
      <c r="CE1177" s="156"/>
    </row>
    <row r="1178" spans="1:83" ht="25.5" customHeight="1" x14ac:dyDescent="0.25">
      <c r="A1178" s="45"/>
      <c r="B1178" s="45"/>
      <c r="C1178" s="45"/>
      <c r="D1178" s="47"/>
      <c r="E1178" s="158"/>
      <c r="F1178" s="45"/>
      <c r="G1178" s="130"/>
      <c r="H1178" s="130"/>
      <c r="I1178" s="83"/>
      <c r="J1178" s="45"/>
      <c r="K1178" s="130"/>
      <c r="L1178" s="95"/>
      <c r="M1178" s="95"/>
      <c r="N1178" s="95"/>
      <c r="O1178" s="103"/>
      <c r="P1178" s="104"/>
      <c r="Q1178" s="83"/>
      <c r="R1178" s="83"/>
      <c r="S1178" s="83"/>
      <c r="T1178" s="83"/>
      <c r="U1178" s="83"/>
      <c r="V1178" s="103"/>
      <c r="W1178" s="103"/>
      <c r="X1178" s="103"/>
      <c r="Y1178" s="102"/>
      <c r="Z1178" s="102"/>
      <c r="AA1178" s="90"/>
      <c r="AB1178" s="100"/>
      <c r="AC1178" s="90"/>
      <c r="AD1178" s="100"/>
      <c r="AE1178" s="100"/>
      <c r="AF1178" s="91"/>
      <c r="AG1178" s="91"/>
      <c r="AH1178" s="101"/>
      <c r="AI1178" s="45"/>
      <c r="AJ1178" s="45"/>
      <c r="AK1178" s="45"/>
      <c r="AL1178" s="45"/>
      <c r="AM1178" s="45"/>
      <c r="AN1178" s="83"/>
      <c r="AO1178" s="160"/>
      <c r="AP1178" s="160"/>
      <c r="AQ1178" s="94"/>
      <c r="AR1178" s="45"/>
      <c r="AS1178" s="102"/>
      <c r="AT1178" s="102"/>
      <c r="AU1178" s="95"/>
      <c r="AV1178" s="95"/>
      <c r="AW1178" s="159"/>
      <c r="AX1178" s="159"/>
      <c r="AY1178" s="156"/>
      <c r="AZ1178" s="156"/>
      <c r="BA1178" s="156"/>
      <c r="BB1178" s="156"/>
      <c r="BC1178" s="156"/>
      <c r="BD1178" s="156"/>
      <c r="BE1178" s="156"/>
      <c r="BF1178" s="156"/>
      <c r="BG1178" s="156"/>
      <c r="BH1178" s="156"/>
      <c r="BI1178" s="156"/>
      <c r="BJ1178" s="156"/>
      <c r="BK1178" s="156"/>
      <c r="BL1178" s="156"/>
      <c r="BM1178" s="156"/>
      <c r="BN1178" s="156"/>
      <c r="BO1178" s="156"/>
      <c r="BP1178" s="156"/>
      <c r="BQ1178" s="156"/>
      <c r="BR1178" s="156"/>
      <c r="BS1178" s="156"/>
      <c r="BT1178" s="156"/>
      <c r="BU1178" s="156"/>
      <c r="BV1178" s="156"/>
      <c r="BW1178" s="156"/>
      <c r="BX1178" s="156"/>
      <c r="BY1178" s="156"/>
      <c r="BZ1178" s="156"/>
      <c r="CA1178" s="156"/>
      <c r="CB1178" s="156"/>
      <c r="CC1178" s="156"/>
      <c r="CD1178" s="156"/>
      <c r="CE1178" s="156"/>
    </row>
    <row r="1179" spans="1:83" ht="25.5" customHeight="1" x14ac:dyDescent="0.25">
      <c r="A1179" s="45"/>
      <c r="B1179" s="45"/>
      <c r="C1179" s="45"/>
      <c r="D1179" s="47"/>
      <c r="E1179" s="158"/>
      <c r="F1179" s="45"/>
      <c r="G1179" s="130"/>
      <c r="H1179" s="130"/>
      <c r="I1179" s="83"/>
      <c r="J1179" s="45"/>
      <c r="K1179" s="130"/>
      <c r="L1179" s="95"/>
      <c r="M1179" s="95"/>
      <c r="N1179" s="95"/>
      <c r="O1179" s="103"/>
      <c r="P1179" s="104"/>
      <c r="Q1179" s="83"/>
      <c r="R1179" s="83"/>
      <c r="S1179" s="83"/>
      <c r="T1179" s="83"/>
      <c r="U1179" s="83"/>
      <c r="V1179" s="103"/>
      <c r="W1179" s="103"/>
      <c r="X1179" s="103"/>
      <c r="Y1179" s="102"/>
      <c r="Z1179" s="102"/>
      <c r="AA1179" s="90"/>
      <c r="AB1179" s="100"/>
      <c r="AC1179" s="90"/>
      <c r="AD1179" s="100"/>
      <c r="AE1179" s="100"/>
      <c r="AF1179" s="91"/>
      <c r="AG1179" s="91"/>
      <c r="AH1179" s="101"/>
      <c r="AI1179" s="45"/>
      <c r="AJ1179" s="45"/>
      <c r="AK1179" s="45"/>
      <c r="AL1179" s="45"/>
      <c r="AM1179" s="45"/>
      <c r="AN1179" s="83"/>
      <c r="AO1179" s="160"/>
      <c r="AP1179" s="160"/>
      <c r="AQ1179" s="94"/>
      <c r="AR1179" s="45"/>
      <c r="AS1179" s="102"/>
      <c r="AT1179" s="102"/>
      <c r="AU1179" s="95"/>
      <c r="AV1179" s="95"/>
      <c r="AW1179" s="159"/>
      <c r="AX1179" s="159"/>
      <c r="AY1179" s="156"/>
      <c r="AZ1179" s="156"/>
      <c r="BA1179" s="156"/>
      <c r="BB1179" s="156"/>
      <c r="BC1179" s="156"/>
      <c r="BD1179" s="156"/>
      <c r="BE1179" s="156"/>
      <c r="BF1179" s="156"/>
      <c r="BG1179" s="156"/>
      <c r="BH1179" s="156"/>
      <c r="BI1179" s="156"/>
      <c r="BJ1179" s="156"/>
      <c r="BK1179" s="156"/>
      <c r="BL1179" s="156"/>
      <c r="BM1179" s="156"/>
      <c r="BN1179" s="156"/>
      <c r="BO1179" s="156"/>
      <c r="BP1179" s="156"/>
      <c r="BQ1179" s="156"/>
      <c r="BR1179" s="156"/>
      <c r="BS1179" s="156"/>
      <c r="BT1179" s="156"/>
      <c r="BU1179" s="156"/>
      <c r="BV1179" s="156"/>
      <c r="BW1179" s="156"/>
      <c r="BX1179" s="156"/>
      <c r="BY1179" s="156"/>
      <c r="BZ1179" s="156"/>
      <c r="CA1179" s="156"/>
      <c r="CB1179" s="156"/>
      <c r="CC1179" s="156"/>
      <c r="CD1179" s="156"/>
      <c r="CE1179" s="156"/>
    </row>
    <row r="1180" spans="1:83" ht="25.5" customHeight="1" x14ac:dyDescent="0.25">
      <c r="A1180" s="45"/>
      <c r="B1180" s="45"/>
      <c r="C1180" s="45"/>
      <c r="D1180" s="47"/>
      <c r="E1180" s="158"/>
      <c r="F1180" s="45"/>
      <c r="G1180" s="130"/>
      <c r="H1180" s="130"/>
      <c r="I1180" s="83"/>
      <c r="J1180" s="45"/>
      <c r="K1180" s="130"/>
      <c r="L1180" s="95"/>
      <c r="M1180" s="95"/>
      <c r="N1180" s="95"/>
      <c r="O1180" s="103"/>
      <c r="P1180" s="104"/>
      <c r="Q1180" s="83"/>
      <c r="R1180" s="83"/>
      <c r="S1180" s="83"/>
      <c r="T1180" s="83"/>
      <c r="U1180" s="83"/>
      <c r="V1180" s="103"/>
      <c r="W1180" s="103"/>
      <c r="X1180" s="103"/>
      <c r="Y1180" s="102"/>
      <c r="Z1180" s="102"/>
      <c r="AA1180" s="90"/>
      <c r="AB1180" s="100"/>
      <c r="AC1180" s="90"/>
      <c r="AD1180" s="100"/>
      <c r="AE1180" s="100"/>
      <c r="AF1180" s="91"/>
      <c r="AG1180" s="91"/>
      <c r="AH1180" s="101"/>
      <c r="AI1180" s="45"/>
      <c r="AJ1180" s="45"/>
      <c r="AK1180" s="45"/>
      <c r="AL1180" s="45"/>
      <c r="AM1180" s="45"/>
      <c r="AN1180" s="83"/>
      <c r="AO1180" s="160"/>
      <c r="AP1180" s="160"/>
      <c r="AQ1180" s="94"/>
      <c r="AR1180" s="45"/>
      <c r="AS1180" s="102"/>
      <c r="AT1180" s="102"/>
      <c r="AU1180" s="95"/>
      <c r="AV1180" s="95"/>
      <c r="AW1180" s="159"/>
      <c r="AX1180" s="159"/>
      <c r="AY1180" s="156"/>
      <c r="AZ1180" s="156"/>
      <c r="BA1180" s="156"/>
      <c r="BB1180" s="156"/>
      <c r="BC1180" s="156"/>
      <c r="BD1180" s="156"/>
      <c r="BE1180" s="156"/>
      <c r="BF1180" s="156"/>
      <c r="BG1180" s="156"/>
      <c r="BH1180" s="156"/>
      <c r="BI1180" s="156"/>
      <c r="BJ1180" s="156"/>
      <c r="BK1180" s="156"/>
      <c r="BL1180" s="156"/>
      <c r="BM1180" s="156"/>
      <c r="BN1180" s="156"/>
      <c r="BO1180" s="156"/>
      <c r="BP1180" s="156"/>
      <c r="BQ1180" s="156"/>
      <c r="BR1180" s="156"/>
      <c r="BS1180" s="156"/>
      <c r="BT1180" s="156"/>
      <c r="BU1180" s="156"/>
      <c r="BV1180" s="156"/>
      <c r="BW1180" s="156"/>
      <c r="BX1180" s="156"/>
      <c r="BY1180" s="156"/>
      <c r="BZ1180" s="156"/>
      <c r="CA1180" s="156"/>
      <c r="CB1180" s="156"/>
      <c r="CC1180" s="156"/>
      <c r="CD1180" s="156"/>
      <c r="CE1180" s="156"/>
    </row>
    <row r="1181" spans="1:83" ht="25.5" customHeight="1" x14ac:dyDescent="0.25">
      <c r="A1181" s="45"/>
      <c r="B1181" s="45"/>
      <c r="C1181" s="45"/>
      <c r="D1181" s="47"/>
      <c r="E1181" s="158"/>
      <c r="F1181" s="45"/>
      <c r="G1181" s="130"/>
      <c r="H1181" s="130"/>
      <c r="I1181" s="83"/>
      <c r="J1181" s="45"/>
      <c r="K1181" s="130"/>
      <c r="L1181" s="95"/>
      <c r="M1181" s="95"/>
      <c r="N1181" s="95"/>
      <c r="O1181" s="103"/>
      <c r="P1181" s="104"/>
      <c r="Q1181" s="83"/>
      <c r="R1181" s="83"/>
      <c r="S1181" s="83"/>
      <c r="T1181" s="83"/>
      <c r="U1181" s="83"/>
      <c r="V1181" s="103"/>
      <c r="W1181" s="103"/>
      <c r="X1181" s="103"/>
      <c r="Y1181" s="102"/>
      <c r="Z1181" s="102"/>
      <c r="AA1181" s="90"/>
      <c r="AB1181" s="100"/>
      <c r="AC1181" s="90"/>
      <c r="AD1181" s="100"/>
      <c r="AE1181" s="100"/>
      <c r="AF1181" s="91"/>
      <c r="AG1181" s="91"/>
      <c r="AH1181" s="101"/>
      <c r="AI1181" s="45"/>
      <c r="AJ1181" s="45"/>
      <c r="AK1181" s="45"/>
      <c r="AL1181" s="45"/>
      <c r="AM1181" s="45"/>
      <c r="AN1181" s="83"/>
      <c r="AO1181" s="160"/>
      <c r="AP1181" s="160"/>
      <c r="AQ1181" s="94"/>
      <c r="AR1181" s="45"/>
      <c r="AS1181" s="102"/>
      <c r="AT1181" s="102"/>
      <c r="AU1181" s="95"/>
      <c r="AV1181" s="95"/>
      <c r="AW1181" s="159"/>
      <c r="AX1181" s="159"/>
      <c r="AY1181" s="156"/>
      <c r="AZ1181" s="156"/>
      <c r="BA1181" s="156"/>
      <c r="BB1181" s="156"/>
      <c r="BC1181" s="156"/>
      <c r="BD1181" s="156"/>
      <c r="BE1181" s="156"/>
      <c r="BF1181" s="156"/>
      <c r="BG1181" s="156"/>
      <c r="BH1181" s="156"/>
      <c r="BI1181" s="156"/>
      <c r="BJ1181" s="156"/>
      <c r="BK1181" s="156"/>
      <c r="BL1181" s="156"/>
      <c r="BM1181" s="156"/>
      <c r="BN1181" s="156"/>
      <c r="BO1181" s="156"/>
      <c r="BP1181" s="156"/>
      <c r="BQ1181" s="156"/>
      <c r="BR1181" s="156"/>
      <c r="BS1181" s="156"/>
      <c r="BT1181" s="156"/>
      <c r="BU1181" s="156"/>
      <c r="BV1181" s="156"/>
      <c r="BW1181" s="156"/>
      <c r="BX1181" s="156"/>
      <c r="BY1181" s="156"/>
      <c r="BZ1181" s="156"/>
      <c r="CA1181" s="156"/>
      <c r="CB1181" s="156"/>
      <c r="CC1181" s="156"/>
      <c r="CD1181" s="156"/>
      <c r="CE1181" s="156"/>
    </row>
    <row r="1182" spans="1:83" ht="25.5" customHeight="1" x14ac:dyDescent="0.25">
      <c r="A1182" s="45"/>
      <c r="B1182" s="45"/>
      <c r="C1182" s="45"/>
      <c r="D1182" s="47"/>
      <c r="E1182" s="158"/>
      <c r="F1182" s="45"/>
      <c r="G1182" s="130"/>
      <c r="H1182" s="130"/>
      <c r="I1182" s="83"/>
      <c r="J1182" s="45"/>
      <c r="K1182" s="130"/>
      <c r="L1182" s="95"/>
      <c r="M1182" s="95"/>
      <c r="N1182" s="95"/>
      <c r="O1182" s="103"/>
      <c r="P1182" s="104"/>
      <c r="Q1182" s="83"/>
      <c r="R1182" s="83"/>
      <c r="S1182" s="83"/>
      <c r="T1182" s="83"/>
      <c r="U1182" s="83"/>
      <c r="V1182" s="103"/>
      <c r="W1182" s="103"/>
      <c r="X1182" s="103"/>
      <c r="Y1182" s="102"/>
      <c r="Z1182" s="102"/>
      <c r="AA1182" s="90"/>
      <c r="AB1182" s="100"/>
      <c r="AC1182" s="90"/>
      <c r="AD1182" s="100"/>
      <c r="AE1182" s="100"/>
      <c r="AF1182" s="91"/>
      <c r="AG1182" s="91"/>
      <c r="AH1182" s="101"/>
      <c r="AI1182" s="45"/>
      <c r="AJ1182" s="45"/>
      <c r="AK1182" s="45"/>
      <c r="AL1182" s="45"/>
      <c r="AM1182" s="45"/>
      <c r="AN1182" s="83"/>
      <c r="AO1182" s="160"/>
      <c r="AP1182" s="160"/>
      <c r="AQ1182" s="94"/>
      <c r="AR1182" s="45"/>
      <c r="AS1182" s="102"/>
      <c r="AT1182" s="102"/>
      <c r="AU1182" s="95"/>
      <c r="AV1182" s="95"/>
      <c r="AW1182" s="159"/>
      <c r="AX1182" s="159"/>
      <c r="AY1182" s="156"/>
      <c r="AZ1182" s="156"/>
      <c r="BA1182" s="156"/>
      <c r="BB1182" s="156"/>
      <c r="BC1182" s="156"/>
      <c r="BD1182" s="156"/>
      <c r="BE1182" s="156"/>
      <c r="BF1182" s="156"/>
      <c r="BG1182" s="156"/>
      <c r="BH1182" s="156"/>
      <c r="BI1182" s="156"/>
      <c r="BJ1182" s="156"/>
      <c r="BK1182" s="156"/>
      <c r="BL1182" s="156"/>
      <c r="BM1182" s="156"/>
      <c r="BN1182" s="156"/>
      <c r="BO1182" s="156"/>
      <c r="BP1182" s="156"/>
      <c r="BQ1182" s="156"/>
      <c r="BR1182" s="156"/>
      <c r="BS1182" s="156"/>
      <c r="BT1182" s="156"/>
      <c r="BU1182" s="156"/>
      <c r="BV1182" s="156"/>
      <c r="BW1182" s="156"/>
      <c r="BX1182" s="156"/>
      <c r="BY1182" s="156"/>
      <c r="BZ1182" s="156"/>
      <c r="CA1182" s="156"/>
      <c r="CB1182" s="156"/>
      <c r="CC1182" s="156"/>
      <c r="CD1182" s="156"/>
      <c r="CE1182" s="156"/>
    </row>
    <row r="1183" spans="1:83" ht="25.5" customHeight="1" x14ac:dyDescent="0.25">
      <c r="A1183" s="45"/>
      <c r="B1183" s="45"/>
      <c r="C1183" s="45"/>
      <c r="D1183" s="47"/>
      <c r="E1183" s="158"/>
      <c r="F1183" s="45"/>
      <c r="G1183" s="130"/>
      <c r="H1183" s="130"/>
      <c r="I1183" s="83"/>
      <c r="J1183" s="45"/>
      <c r="K1183" s="130"/>
      <c r="L1183" s="95"/>
      <c r="M1183" s="95"/>
      <c r="N1183" s="95"/>
      <c r="O1183" s="103"/>
      <c r="P1183" s="104"/>
      <c r="Q1183" s="83"/>
      <c r="R1183" s="83"/>
      <c r="S1183" s="83"/>
      <c r="T1183" s="83"/>
      <c r="U1183" s="83"/>
      <c r="V1183" s="103"/>
      <c r="W1183" s="103"/>
      <c r="X1183" s="103"/>
      <c r="Y1183" s="102"/>
      <c r="Z1183" s="102"/>
      <c r="AA1183" s="90"/>
      <c r="AB1183" s="100"/>
      <c r="AC1183" s="90"/>
      <c r="AD1183" s="100"/>
      <c r="AE1183" s="100"/>
      <c r="AF1183" s="91"/>
      <c r="AG1183" s="91"/>
      <c r="AH1183" s="101"/>
      <c r="AI1183" s="45"/>
      <c r="AJ1183" s="45"/>
      <c r="AK1183" s="45"/>
      <c r="AL1183" s="45"/>
      <c r="AM1183" s="45"/>
      <c r="AN1183" s="83"/>
      <c r="AO1183" s="160"/>
      <c r="AP1183" s="160"/>
      <c r="AQ1183" s="94"/>
      <c r="AR1183" s="45"/>
      <c r="AS1183" s="102"/>
      <c r="AT1183" s="102"/>
      <c r="AU1183" s="95"/>
      <c r="AV1183" s="95"/>
      <c r="AW1183" s="159"/>
      <c r="AX1183" s="159"/>
      <c r="AY1183" s="156"/>
      <c r="AZ1183" s="156"/>
      <c r="BA1183" s="156"/>
      <c r="BB1183" s="156"/>
      <c r="BC1183" s="156"/>
      <c r="BD1183" s="156"/>
      <c r="BE1183" s="156"/>
      <c r="BF1183" s="156"/>
      <c r="BG1183" s="156"/>
      <c r="BH1183" s="156"/>
      <c r="BI1183" s="156"/>
      <c r="BJ1183" s="156"/>
      <c r="BK1183" s="156"/>
      <c r="BL1183" s="156"/>
      <c r="BM1183" s="156"/>
      <c r="BN1183" s="156"/>
      <c r="BO1183" s="156"/>
      <c r="BP1183" s="156"/>
      <c r="BQ1183" s="156"/>
      <c r="BR1183" s="156"/>
      <c r="BS1183" s="156"/>
      <c r="BT1183" s="156"/>
      <c r="BU1183" s="156"/>
      <c r="BV1183" s="156"/>
      <c r="BW1183" s="156"/>
      <c r="BX1183" s="156"/>
      <c r="BY1183" s="156"/>
      <c r="BZ1183" s="156"/>
      <c r="CA1183" s="156"/>
      <c r="CB1183" s="156"/>
      <c r="CC1183" s="156"/>
      <c r="CD1183" s="156"/>
      <c r="CE1183" s="156"/>
    </row>
    <row r="1184" spans="1:83" ht="25.5" customHeight="1" x14ac:dyDescent="0.25">
      <c r="A1184" s="45"/>
      <c r="B1184" s="45"/>
      <c r="C1184" s="45"/>
      <c r="D1184" s="47"/>
      <c r="E1184" s="158"/>
      <c r="F1184" s="45"/>
      <c r="G1184" s="130"/>
      <c r="H1184" s="130"/>
      <c r="I1184" s="83"/>
      <c r="J1184" s="45"/>
      <c r="K1184" s="130"/>
      <c r="L1184" s="95"/>
      <c r="M1184" s="95"/>
      <c r="N1184" s="95"/>
      <c r="O1184" s="103"/>
      <c r="P1184" s="104"/>
      <c r="Q1184" s="83"/>
      <c r="R1184" s="83"/>
      <c r="S1184" s="83"/>
      <c r="T1184" s="83"/>
      <c r="U1184" s="83"/>
      <c r="V1184" s="103"/>
      <c r="W1184" s="103"/>
      <c r="X1184" s="103"/>
      <c r="Y1184" s="102"/>
      <c r="Z1184" s="102"/>
      <c r="AA1184" s="90"/>
      <c r="AB1184" s="100"/>
      <c r="AC1184" s="90"/>
      <c r="AD1184" s="100"/>
      <c r="AE1184" s="100"/>
      <c r="AF1184" s="91"/>
      <c r="AG1184" s="91"/>
      <c r="AH1184" s="101"/>
      <c r="AI1184" s="45"/>
      <c r="AJ1184" s="45"/>
      <c r="AK1184" s="45"/>
      <c r="AL1184" s="45"/>
      <c r="AM1184" s="45"/>
      <c r="AN1184" s="83"/>
      <c r="AO1184" s="160"/>
      <c r="AP1184" s="160"/>
      <c r="AQ1184" s="94"/>
      <c r="AR1184" s="45"/>
      <c r="AS1184" s="102"/>
      <c r="AT1184" s="102"/>
      <c r="AU1184" s="95"/>
      <c r="AV1184" s="95"/>
      <c r="AW1184" s="159"/>
      <c r="AX1184" s="159"/>
      <c r="AY1184" s="156"/>
      <c r="AZ1184" s="156"/>
      <c r="BA1184" s="156"/>
      <c r="BB1184" s="156"/>
      <c r="BC1184" s="156"/>
      <c r="BD1184" s="156"/>
      <c r="BE1184" s="156"/>
      <c r="BF1184" s="156"/>
      <c r="BG1184" s="156"/>
      <c r="BH1184" s="156"/>
      <c r="BI1184" s="156"/>
      <c r="BJ1184" s="156"/>
      <c r="BK1184" s="156"/>
      <c r="BL1184" s="156"/>
      <c r="BM1184" s="156"/>
      <c r="BN1184" s="156"/>
      <c r="BO1184" s="156"/>
      <c r="BP1184" s="156"/>
      <c r="BQ1184" s="156"/>
      <c r="BR1184" s="156"/>
      <c r="BS1184" s="156"/>
      <c r="BT1184" s="156"/>
      <c r="BU1184" s="156"/>
      <c r="BV1184" s="156"/>
      <c r="BW1184" s="156"/>
      <c r="BX1184" s="156"/>
      <c r="BY1184" s="156"/>
      <c r="BZ1184" s="156"/>
      <c r="CA1184" s="156"/>
      <c r="CB1184" s="156"/>
      <c r="CC1184" s="156"/>
      <c r="CD1184" s="156"/>
      <c r="CE1184" s="156"/>
    </row>
    <row r="1185" spans="1:83" ht="25.5" customHeight="1" x14ac:dyDescent="0.25">
      <c r="A1185" s="45"/>
      <c r="B1185" s="45"/>
      <c r="C1185" s="45"/>
      <c r="D1185" s="47"/>
      <c r="E1185" s="158"/>
      <c r="F1185" s="45"/>
      <c r="G1185" s="130"/>
      <c r="H1185" s="130"/>
      <c r="I1185" s="83"/>
      <c r="J1185" s="45"/>
      <c r="K1185" s="130"/>
      <c r="L1185" s="95"/>
      <c r="M1185" s="95"/>
      <c r="N1185" s="95"/>
      <c r="O1185" s="103"/>
      <c r="P1185" s="104"/>
      <c r="Q1185" s="83"/>
      <c r="R1185" s="83"/>
      <c r="S1185" s="83"/>
      <c r="T1185" s="83"/>
      <c r="U1185" s="83"/>
      <c r="V1185" s="103"/>
      <c r="W1185" s="103"/>
      <c r="X1185" s="103"/>
      <c r="Y1185" s="102"/>
      <c r="Z1185" s="102"/>
      <c r="AA1185" s="90"/>
      <c r="AB1185" s="100"/>
      <c r="AC1185" s="90"/>
      <c r="AD1185" s="100"/>
      <c r="AE1185" s="100"/>
      <c r="AF1185" s="91"/>
      <c r="AG1185" s="91"/>
      <c r="AH1185" s="101"/>
      <c r="AI1185" s="45"/>
      <c r="AJ1185" s="45"/>
      <c r="AK1185" s="45"/>
      <c r="AL1185" s="45"/>
      <c r="AM1185" s="45"/>
      <c r="AN1185" s="83"/>
      <c r="AO1185" s="160"/>
      <c r="AP1185" s="160"/>
      <c r="AQ1185" s="94"/>
      <c r="AR1185" s="45"/>
      <c r="AS1185" s="102"/>
      <c r="AT1185" s="102"/>
      <c r="AU1185" s="95"/>
      <c r="AV1185" s="95"/>
      <c r="AW1185" s="159"/>
      <c r="AX1185" s="159"/>
      <c r="AY1185" s="156"/>
      <c r="AZ1185" s="156"/>
      <c r="BA1185" s="156"/>
      <c r="BB1185" s="156"/>
      <c r="BC1185" s="156"/>
      <c r="BD1185" s="156"/>
      <c r="BE1185" s="156"/>
      <c r="BF1185" s="156"/>
      <c r="BG1185" s="156"/>
      <c r="BH1185" s="156"/>
      <c r="BI1185" s="156"/>
      <c r="BJ1185" s="156"/>
      <c r="BK1185" s="156"/>
      <c r="BL1185" s="156"/>
      <c r="BM1185" s="156"/>
      <c r="BN1185" s="156"/>
      <c r="BO1185" s="156"/>
      <c r="BP1185" s="156"/>
      <c r="BQ1185" s="156"/>
      <c r="BR1185" s="156"/>
      <c r="BS1185" s="156"/>
      <c r="BT1185" s="156"/>
      <c r="BU1185" s="156"/>
      <c r="BV1185" s="156"/>
      <c r="BW1185" s="156"/>
      <c r="BX1185" s="156"/>
      <c r="BY1185" s="156"/>
      <c r="BZ1185" s="156"/>
      <c r="CA1185" s="156"/>
      <c r="CB1185" s="156"/>
      <c r="CC1185" s="156"/>
      <c r="CD1185" s="156"/>
      <c r="CE1185" s="156"/>
    </row>
    <row r="1186" spans="1:83" ht="25.5" customHeight="1" x14ac:dyDescent="0.25">
      <c r="A1186" s="45"/>
      <c r="B1186" s="45"/>
      <c r="C1186" s="45"/>
      <c r="D1186" s="47"/>
      <c r="E1186" s="158"/>
      <c r="F1186" s="45"/>
      <c r="G1186" s="130"/>
      <c r="H1186" s="130"/>
      <c r="I1186" s="83"/>
      <c r="J1186" s="45"/>
      <c r="K1186" s="130"/>
      <c r="L1186" s="95"/>
      <c r="M1186" s="95"/>
      <c r="N1186" s="95"/>
      <c r="O1186" s="103"/>
      <c r="P1186" s="104"/>
      <c r="Q1186" s="83"/>
      <c r="R1186" s="83"/>
      <c r="S1186" s="83"/>
      <c r="T1186" s="83"/>
      <c r="U1186" s="83"/>
      <c r="V1186" s="103"/>
      <c r="W1186" s="103"/>
      <c r="X1186" s="103"/>
      <c r="Y1186" s="102"/>
      <c r="Z1186" s="102"/>
      <c r="AA1186" s="90"/>
      <c r="AB1186" s="100"/>
      <c r="AC1186" s="90"/>
      <c r="AD1186" s="100"/>
      <c r="AE1186" s="100"/>
      <c r="AF1186" s="91"/>
      <c r="AG1186" s="91"/>
      <c r="AH1186" s="101"/>
      <c r="AI1186" s="45"/>
      <c r="AJ1186" s="45"/>
      <c r="AK1186" s="45"/>
      <c r="AL1186" s="45"/>
      <c r="AM1186" s="45"/>
      <c r="AN1186" s="83"/>
      <c r="AO1186" s="160"/>
      <c r="AP1186" s="160"/>
      <c r="AQ1186" s="94"/>
      <c r="AR1186" s="45"/>
      <c r="AS1186" s="102"/>
      <c r="AT1186" s="102"/>
      <c r="AU1186" s="95"/>
      <c r="AV1186" s="95"/>
      <c r="AW1186" s="159"/>
      <c r="AX1186" s="159"/>
      <c r="AY1186" s="156"/>
      <c r="AZ1186" s="156"/>
      <c r="BA1186" s="156"/>
      <c r="BB1186" s="156"/>
      <c r="BC1186" s="156"/>
      <c r="BD1186" s="156"/>
      <c r="BE1186" s="156"/>
      <c r="BF1186" s="156"/>
      <c r="BG1186" s="156"/>
      <c r="BH1186" s="156"/>
      <c r="BI1186" s="156"/>
      <c r="BJ1186" s="156"/>
      <c r="BK1186" s="156"/>
      <c r="BL1186" s="156"/>
      <c r="BM1186" s="156"/>
      <c r="BN1186" s="156"/>
      <c r="BO1186" s="156"/>
      <c r="BP1186" s="156"/>
      <c r="BQ1186" s="156"/>
      <c r="BR1186" s="156"/>
      <c r="BS1186" s="156"/>
      <c r="BT1186" s="156"/>
      <c r="BU1186" s="156"/>
      <c r="BV1186" s="156"/>
      <c r="BW1186" s="156"/>
      <c r="BX1186" s="156"/>
      <c r="BY1186" s="156"/>
      <c r="BZ1186" s="156"/>
      <c r="CA1186" s="156"/>
      <c r="CB1186" s="156"/>
      <c r="CC1186" s="156"/>
      <c r="CD1186" s="156"/>
      <c r="CE1186" s="156"/>
    </row>
    <row r="1187" spans="1:83" ht="25.5" customHeight="1" x14ac:dyDescent="0.25">
      <c r="A1187" s="45"/>
      <c r="B1187" s="45"/>
      <c r="C1187" s="45"/>
      <c r="D1187" s="47"/>
      <c r="E1187" s="158"/>
      <c r="F1187" s="45"/>
      <c r="G1187" s="130"/>
      <c r="H1187" s="130"/>
      <c r="I1187" s="83"/>
      <c r="J1187" s="45"/>
      <c r="K1187" s="130"/>
      <c r="L1187" s="95"/>
      <c r="M1187" s="95"/>
      <c r="N1187" s="95"/>
      <c r="O1187" s="103"/>
      <c r="P1187" s="104"/>
      <c r="Q1187" s="83"/>
      <c r="R1187" s="83"/>
      <c r="S1187" s="83"/>
      <c r="T1187" s="83"/>
      <c r="U1187" s="83"/>
      <c r="V1187" s="103"/>
      <c r="W1187" s="103"/>
      <c r="X1187" s="103"/>
      <c r="Y1187" s="102"/>
      <c r="Z1187" s="102"/>
      <c r="AA1187" s="90"/>
      <c r="AB1187" s="100"/>
      <c r="AC1187" s="90"/>
      <c r="AD1187" s="100"/>
      <c r="AE1187" s="100"/>
      <c r="AF1187" s="91"/>
      <c r="AG1187" s="91"/>
      <c r="AH1187" s="101"/>
      <c r="AI1187" s="45"/>
      <c r="AJ1187" s="45"/>
      <c r="AK1187" s="45"/>
      <c r="AL1187" s="45"/>
      <c r="AM1187" s="45"/>
      <c r="AN1187" s="83"/>
      <c r="AO1187" s="160"/>
      <c r="AP1187" s="160"/>
      <c r="AQ1187" s="94"/>
      <c r="AR1187" s="45"/>
      <c r="AS1187" s="102"/>
      <c r="AT1187" s="102"/>
      <c r="AU1187" s="95"/>
      <c r="AV1187" s="95"/>
      <c r="AW1187" s="159"/>
      <c r="AX1187" s="159"/>
      <c r="AY1187" s="156"/>
      <c r="AZ1187" s="156"/>
      <c r="BA1187" s="156"/>
      <c r="BB1187" s="156"/>
      <c r="BC1187" s="156"/>
      <c r="BD1187" s="156"/>
      <c r="BE1187" s="156"/>
      <c r="BF1187" s="156"/>
      <c r="BG1187" s="156"/>
      <c r="BH1187" s="156"/>
      <c r="BI1187" s="156"/>
      <c r="BJ1187" s="156"/>
      <c r="BK1187" s="156"/>
      <c r="BL1187" s="156"/>
      <c r="BM1187" s="156"/>
      <c r="BN1187" s="156"/>
      <c r="BO1187" s="156"/>
      <c r="BP1187" s="156"/>
      <c r="BQ1187" s="156"/>
      <c r="BR1187" s="156"/>
      <c r="BS1187" s="156"/>
      <c r="BT1187" s="156"/>
      <c r="BU1187" s="156"/>
      <c r="BV1187" s="156"/>
      <c r="BW1187" s="156"/>
      <c r="BX1187" s="156"/>
      <c r="BY1187" s="156"/>
      <c r="BZ1187" s="156"/>
      <c r="CA1187" s="156"/>
      <c r="CB1187" s="156"/>
      <c r="CC1187" s="156"/>
      <c r="CD1187" s="156"/>
      <c r="CE1187" s="156"/>
    </row>
    <row r="1188" spans="1:83" ht="25.5" customHeight="1" x14ac:dyDescent="0.25">
      <c r="A1188" s="45"/>
      <c r="B1188" s="45"/>
      <c r="C1188" s="45"/>
      <c r="D1188" s="47"/>
      <c r="E1188" s="158"/>
      <c r="F1188" s="45"/>
      <c r="G1188" s="130"/>
      <c r="H1188" s="130"/>
      <c r="I1188" s="83"/>
      <c r="J1188" s="45"/>
      <c r="K1188" s="130"/>
      <c r="L1188" s="95"/>
      <c r="M1188" s="95"/>
      <c r="N1188" s="95"/>
      <c r="O1188" s="103"/>
      <c r="P1188" s="104"/>
      <c r="Q1188" s="83"/>
      <c r="R1188" s="83"/>
      <c r="S1188" s="83"/>
      <c r="T1188" s="83"/>
      <c r="U1188" s="83"/>
      <c r="V1188" s="103"/>
      <c r="W1188" s="103"/>
      <c r="X1188" s="103"/>
      <c r="Y1188" s="102"/>
      <c r="Z1188" s="102"/>
      <c r="AA1188" s="90"/>
      <c r="AB1188" s="100"/>
      <c r="AC1188" s="90"/>
      <c r="AD1188" s="100"/>
      <c r="AE1188" s="100"/>
      <c r="AF1188" s="91"/>
      <c r="AG1188" s="91"/>
      <c r="AH1188" s="101"/>
      <c r="AI1188" s="45"/>
      <c r="AJ1188" s="45"/>
      <c r="AK1188" s="45"/>
      <c r="AL1188" s="45"/>
      <c r="AM1188" s="45"/>
      <c r="AN1188" s="83"/>
      <c r="AO1188" s="160"/>
      <c r="AP1188" s="160"/>
      <c r="AQ1188" s="94"/>
      <c r="AR1188" s="45"/>
      <c r="AS1188" s="102"/>
      <c r="AT1188" s="102"/>
      <c r="AU1188" s="95"/>
      <c r="AV1188" s="95"/>
      <c r="AW1188" s="159"/>
      <c r="AX1188" s="159"/>
      <c r="AY1188" s="156"/>
      <c r="AZ1188" s="156"/>
      <c r="BA1188" s="156"/>
      <c r="BB1188" s="156"/>
      <c r="BC1188" s="156"/>
      <c r="BD1188" s="156"/>
      <c r="BE1188" s="156"/>
      <c r="BF1188" s="156"/>
      <c r="BG1188" s="156"/>
      <c r="BH1188" s="156"/>
      <c r="BI1188" s="156"/>
      <c r="BJ1188" s="156"/>
      <c r="BK1188" s="156"/>
      <c r="BL1188" s="156"/>
      <c r="BM1188" s="156"/>
      <c r="BN1188" s="156"/>
      <c r="BO1188" s="156"/>
      <c r="BP1188" s="156"/>
      <c r="BQ1188" s="156"/>
      <c r="BR1188" s="156"/>
      <c r="BS1188" s="156"/>
      <c r="BT1188" s="156"/>
      <c r="BU1188" s="156"/>
      <c r="BV1188" s="156"/>
      <c r="BW1188" s="156"/>
      <c r="BX1188" s="156"/>
      <c r="BY1188" s="156"/>
      <c r="BZ1188" s="156"/>
      <c r="CA1188" s="156"/>
      <c r="CB1188" s="156"/>
      <c r="CC1188" s="156"/>
      <c r="CD1188" s="156"/>
      <c r="CE1188" s="156"/>
    </row>
    <row r="1189" spans="1:83" ht="25.5" customHeight="1" x14ac:dyDescent="0.25">
      <c r="A1189" s="45"/>
      <c r="B1189" s="45"/>
      <c r="C1189" s="45"/>
      <c r="D1189" s="47"/>
      <c r="E1189" s="158"/>
      <c r="F1189" s="45"/>
      <c r="G1189" s="130"/>
      <c r="H1189" s="130"/>
      <c r="I1189" s="83"/>
      <c r="J1189" s="45"/>
      <c r="K1189" s="130"/>
      <c r="L1189" s="95"/>
      <c r="M1189" s="95"/>
      <c r="N1189" s="95"/>
      <c r="O1189" s="103"/>
      <c r="P1189" s="104"/>
      <c r="Q1189" s="83"/>
      <c r="R1189" s="83"/>
      <c r="S1189" s="83"/>
      <c r="T1189" s="83"/>
      <c r="U1189" s="83"/>
      <c r="V1189" s="103"/>
      <c r="W1189" s="103"/>
      <c r="X1189" s="103"/>
      <c r="Y1189" s="102"/>
      <c r="Z1189" s="102"/>
      <c r="AA1189" s="90"/>
      <c r="AB1189" s="100"/>
      <c r="AC1189" s="90"/>
      <c r="AD1189" s="100"/>
      <c r="AE1189" s="100"/>
      <c r="AF1189" s="91"/>
      <c r="AG1189" s="91"/>
      <c r="AH1189" s="101"/>
      <c r="AI1189" s="45"/>
      <c r="AJ1189" s="45"/>
      <c r="AK1189" s="45"/>
      <c r="AL1189" s="45"/>
      <c r="AM1189" s="45"/>
      <c r="AN1189" s="83"/>
      <c r="AO1189" s="160"/>
      <c r="AP1189" s="160"/>
      <c r="AQ1189" s="94"/>
      <c r="AR1189" s="45"/>
      <c r="AS1189" s="102"/>
      <c r="AT1189" s="102"/>
      <c r="AU1189" s="95"/>
      <c r="AV1189" s="95"/>
      <c r="AW1189" s="159"/>
      <c r="AX1189" s="159"/>
      <c r="AY1189" s="156"/>
      <c r="AZ1189" s="156"/>
      <c r="BA1189" s="156"/>
      <c r="BB1189" s="156"/>
      <c r="BC1189" s="156"/>
      <c r="BD1189" s="156"/>
      <c r="BE1189" s="156"/>
      <c r="BF1189" s="156"/>
      <c r="BG1189" s="156"/>
      <c r="BH1189" s="156"/>
      <c r="BI1189" s="156"/>
      <c r="BJ1189" s="156"/>
      <c r="BK1189" s="156"/>
      <c r="BL1189" s="156"/>
      <c r="BM1189" s="156"/>
      <c r="BN1189" s="156"/>
      <c r="BO1189" s="156"/>
      <c r="BP1189" s="156"/>
      <c r="BQ1189" s="156"/>
      <c r="BR1189" s="156"/>
      <c r="BS1189" s="156"/>
      <c r="BT1189" s="156"/>
      <c r="BU1189" s="156"/>
      <c r="BV1189" s="156"/>
      <c r="BW1189" s="156"/>
      <c r="BX1189" s="156"/>
      <c r="BY1189" s="156"/>
      <c r="BZ1189" s="156"/>
      <c r="CA1189" s="156"/>
      <c r="CB1189" s="156"/>
      <c r="CC1189" s="156"/>
      <c r="CD1189" s="156"/>
      <c r="CE1189" s="156"/>
    </row>
    <row r="1190" spans="1:83" ht="25.5" customHeight="1" x14ac:dyDescent="0.25">
      <c r="A1190" s="45"/>
      <c r="B1190" s="45"/>
      <c r="C1190" s="45"/>
      <c r="D1190" s="47"/>
      <c r="E1190" s="158"/>
      <c r="F1190" s="45"/>
      <c r="G1190" s="130"/>
      <c r="H1190" s="130"/>
      <c r="I1190" s="83"/>
      <c r="J1190" s="45"/>
      <c r="K1190" s="130"/>
      <c r="L1190" s="95"/>
      <c r="M1190" s="95"/>
      <c r="N1190" s="95"/>
      <c r="O1190" s="103"/>
      <c r="P1190" s="104"/>
      <c r="Q1190" s="83"/>
      <c r="R1190" s="83"/>
      <c r="S1190" s="83"/>
      <c r="T1190" s="83"/>
      <c r="U1190" s="83"/>
      <c r="V1190" s="103"/>
      <c r="W1190" s="103"/>
      <c r="X1190" s="103"/>
      <c r="Y1190" s="102"/>
      <c r="Z1190" s="102"/>
      <c r="AA1190" s="90"/>
      <c r="AB1190" s="100"/>
      <c r="AC1190" s="90"/>
      <c r="AD1190" s="100"/>
      <c r="AE1190" s="100"/>
      <c r="AF1190" s="91"/>
      <c r="AG1190" s="91"/>
      <c r="AH1190" s="101"/>
      <c r="AI1190" s="45"/>
      <c r="AJ1190" s="45"/>
      <c r="AK1190" s="45"/>
      <c r="AL1190" s="45"/>
      <c r="AM1190" s="45"/>
      <c r="AN1190" s="83"/>
      <c r="AO1190" s="160"/>
      <c r="AP1190" s="160"/>
      <c r="AQ1190" s="94"/>
      <c r="AR1190" s="45"/>
      <c r="AS1190" s="102"/>
      <c r="AT1190" s="102"/>
      <c r="AU1190" s="95"/>
      <c r="AV1190" s="95"/>
      <c r="AW1190" s="159"/>
      <c r="AX1190" s="159"/>
      <c r="AY1190" s="156"/>
      <c r="AZ1190" s="156"/>
      <c r="BA1190" s="156"/>
      <c r="BB1190" s="156"/>
      <c r="BC1190" s="156"/>
      <c r="BD1190" s="156"/>
      <c r="BE1190" s="156"/>
      <c r="BF1190" s="156"/>
      <c r="BG1190" s="156"/>
      <c r="BH1190" s="156"/>
      <c r="BI1190" s="156"/>
      <c r="BJ1190" s="156"/>
      <c r="BK1190" s="156"/>
      <c r="BL1190" s="156"/>
      <c r="BM1190" s="156"/>
      <c r="BN1190" s="156"/>
      <c r="BO1190" s="156"/>
      <c r="BP1190" s="156"/>
      <c r="BQ1190" s="156"/>
      <c r="BR1190" s="156"/>
      <c r="BS1190" s="156"/>
      <c r="BT1190" s="156"/>
      <c r="BU1190" s="156"/>
      <c r="BV1190" s="156"/>
      <c r="BW1190" s="156"/>
      <c r="BX1190" s="156"/>
      <c r="BY1190" s="156"/>
      <c r="BZ1190" s="156"/>
      <c r="CA1190" s="156"/>
      <c r="CB1190" s="156"/>
      <c r="CC1190" s="156"/>
      <c r="CD1190" s="156"/>
      <c r="CE1190" s="156"/>
    </row>
    <row r="1191" spans="1:83" ht="25.5" customHeight="1" x14ac:dyDescent="0.25">
      <c r="A1191" s="45"/>
      <c r="B1191" s="45"/>
      <c r="C1191" s="45"/>
      <c r="D1191" s="47"/>
      <c r="E1191" s="158"/>
      <c r="F1191" s="45"/>
      <c r="G1191" s="130"/>
      <c r="H1191" s="130"/>
      <c r="I1191" s="83"/>
      <c r="J1191" s="45"/>
      <c r="K1191" s="130"/>
      <c r="L1191" s="95"/>
      <c r="M1191" s="95"/>
      <c r="N1191" s="95"/>
      <c r="O1191" s="103"/>
      <c r="P1191" s="104"/>
      <c r="Q1191" s="83"/>
      <c r="R1191" s="83"/>
      <c r="S1191" s="83"/>
      <c r="T1191" s="83"/>
      <c r="U1191" s="83"/>
      <c r="V1191" s="103"/>
      <c r="W1191" s="103"/>
      <c r="X1191" s="103"/>
      <c r="Y1191" s="102"/>
      <c r="Z1191" s="102"/>
      <c r="AA1191" s="90"/>
      <c r="AB1191" s="100"/>
      <c r="AC1191" s="90"/>
      <c r="AD1191" s="100"/>
      <c r="AE1191" s="100"/>
      <c r="AF1191" s="91"/>
      <c r="AG1191" s="91"/>
      <c r="AH1191" s="101"/>
      <c r="AI1191" s="45"/>
      <c r="AJ1191" s="45"/>
      <c r="AK1191" s="45"/>
      <c r="AL1191" s="45"/>
      <c r="AM1191" s="45"/>
      <c r="AN1191" s="83"/>
      <c r="AO1191" s="160"/>
      <c r="AP1191" s="160"/>
      <c r="AQ1191" s="94"/>
      <c r="AR1191" s="45"/>
      <c r="AS1191" s="102"/>
      <c r="AT1191" s="102"/>
      <c r="AU1191" s="95"/>
      <c r="AV1191" s="95"/>
      <c r="AW1191" s="159"/>
      <c r="AX1191" s="159"/>
      <c r="AY1191" s="156"/>
      <c r="AZ1191" s="156"/>
      <c r="BA1191" s="156"/>
      <c r="BB1191" s="156"/>
      <c r="BC1191" s="156"/>
      <c r="BD1191" s="156"/>
      <c r="BE1191" s="156"/>
      <c r="BF1191" s="156"/>
      <c r="BG1191" s="156"/>
      <c r="BH1191" s="156"/>
      <c r="BI1191" s="156"/>
      <c r="BJ1191" s="156"/>
      <c r="BK1191" s="156"/>
      <c r="BL1191" s="156"/>
      <c r="BM1191" s="156"/>
      <c r="BN1191" s="156"/>
      <c r="BO1191" s="156"/>
      <c r="BP1191" s="156"/>
      <c r="BQ1191" s="156"/>
      <c r="BR1191" s="156"/>
      <c r="BS1191" s="156"/>
      <c r="BT1191" s="156"/>
      <c r="BU1191" s="156"/>
      <c r="BV1191" s="156"/>
      <c r="BW1191" s="156"/>
      <c r="BX1191" s="156"/>
      <c r="BY1191" s="156"/>
      <c r="BZ1191" s="156"/>
      <c r="CA1191" s="156"/>
      <c r="CB1191" s="156"/>
      <c r="CC1191" s="156"/>
      <c r="CD1191" s="156"/>
      <c r="CE1191" s="156"/>
    </row>
    <row r="1192" spans="1:83" ht="25.5" customHeight="1" x14ac:dyDescent="0.25">
      <c r="A1192" s="45"/>
      <c r="B1192" s="45"/>
      <c r="C1192" s="45"/>
      <c r="D1192" s="47"/>
      <c r="E1192" s="158"/>
      <c r="F1192" s="45"/>
      <c r="G1192" s="130"/>
      <c r="H1192" s="130"/>
      <c r="I1192" s="83"/>
      <c r="J1192" s="45"/>
      <c r="K1192" s="130"/>
      <c r="L1192" s="95"/>
      <c r="M1192" s="95"/>
      <c r="N1192" s="95"/>
      <c r="O1192" s="103"/>
      <c r="P1192" s="104"/>
      <c r="Q1192" s="83"/>
      <c r="R1192" s="83"/>
      <c r="S1192" s="83"/>
      <c r="T1192" s="83"/>
      <c r="U1192" s="83"/>
      <c r="V1192" s="103"/>
      <c r="W1192" s="103"/>
      <c r="X1192" s="103"/>
      <c r="Y1192" s="102"/>
      <c r="Z1192" s="102"/>
      <c r="AA1192" s="90"/>
      <c r="AB1192" s="100"/>
      <c r="AC1192" s="90"/>
      <c r="AD1192" s="100"/>
      <c r="AE1192" s="100"/>
      <c r="AF1192" s="91"/>
      <c r="AG1192" s="91"/>
      <c r="AH1192" s="101"/>
      <c r="AI1192" s="45"/>
      <c r="AJ1192" s="45"/>
      <c r="AK1192" s="45"/>
      <c r="AL1192" s="45"/>
      <c r="AM1192" s="45"/>
      <c r="AN1192" s="83"/>
      <c r="AO1192" s="160"/>
      <c r="AP1192" s="160"/>
      <c r="AQ1192" s="94"/>
      <c r="AR1192" s="45"/>
      <c r="AS1192" s="102"/>
      <c r="AT1192" s="102"/>
      <c r="AU1192" s="95"/>
      <c r="AV1192" s="95"/>
      <c r="AW1192" s="159"/>
      <c r="AX1192" s="159"/>
      <c r="AY1192" s="156"/>
      <c r="AZ1192" s="156"/>
      <c r="BA1192" s="156"/>
      <c r="BB1192" s="156"/>
      <c r="BC1192" s="156"/>
      <c r="BD1192" s="156"/>
      <c r="BE1192" s="156"/>
      <c r="BF1192" s="156"/>
      <c r="BG1192" s="156"/>
      <c r="BH1192" s="156"/>
      <c r="BI1192" s="156"/>
      <c r="BJ1192" s="156"/>
      <c r="BK1192" s="156"/>
      <c r="BL1192" s="156"/>
      <c r="BM1192" s="156"/>
      <c r="BN1192" s="156"/>
      <c r="BO1192" s="156"/>
      <c r="BP1192" s="156"/>
      <c r="BQ1192" s="156"/>
      <c r="BR1192" s="156"/>
      <c r="BS1192" s="156"/>
      <c r="BT1192" s="156"/>
      <c r="BU1192" s="156"/>
      <c r="BV1192" s="156"/>
      <c r="BW1192" s="156"/>
      <c r="BX1192" s="156"/>
      <c r="BY1192" s="156"/>
      <c r="BZ1192" s="156"/>
      <c r="CA1192" s="156"/>
      <c r="CB1192" s="156"/>
      <c r="CC1192" s="156"/>
      <c r="CD1192" s="156"/>
      <c r="CE1192" s="156"/>
    </row>
    <row r="1193" spans="1:83" ht="25.5" customHeight="1" x14ac:dyDescent="0.25">
      <c r="A1193" s="45"/>
      <c r="B1193" s="45"/>
      <c r="C1193" s="45"/>
      <c r="D1193" s="47"/>
      <c r="E1193" s="158"/>
      <c r="F1193" s="45"/>
      <c r="G1193" s="130"/>
      <c r="H1193" s="130"/>
      <c r="I1193" s="83"/>
      <c r="J1193" s="45"/>
      <c r="K1193" s="130"/>
      <c r="L1193" s="95"/>
      <c r="M1193" s="95"/>
      <c r="N1193" s="95"/>
      <c r="O1193" s="103"/>
      <c r="P1193" s="104"/>
      <c r="Q1193" s="83"/>
      <c r="R1193" s="83"/>
      <c r="S1193" s="83"/>
      <c r="T1193" s="83"/>
      <c r="U1193" s="83"/>
      <c r="V1193" s="103"/>
      <c r="W1193" s="103"/>
      <c r="X1193" s="103"/>
      <c r="Y1193" s="102"/>
      <c r="Z1193" s="102"/>
      <c r="AA1193" s="90"/>
      <c r="AB1193" s="100"/>
      <c r="AC1193" s="90"/>
      <c r="AD1193" s="100"/>
      <c r="AE1193" s="100"/>
      <c r="AF1193" s="91"/>
      <c r="AG1193" s="91"/>
      <c r="AH1193" s="101"/>
      <c r="AI1193" s="45"/>
      <c r="AJ1193" s="45"/>
      <c r="AK1193" s="45"/>
      <c r="AL1193" s="45"/>
      <c r="AM1193" s="45"/>
      <c r="AN1193" s="83"/>
      <c r="AO1193" s="160"/>
      <c r="AP1193" s="160"/>
      <c r="AQ1193" s="94"/>
      <c r="AR1193" s="45"/>
      <c r="AS1193" s="102"/>
      <c r="AT1193" s="102"/>
      <c r="AU1193" s="95"/>
      <c r="AV1193" s="95"/>
      <c r="AW1193" s="159"/>
      <c r="AX1193" s="159"/>
      <c r="AY1193" s="156"/>
      <c r="AZ1193" s="156"/>
      <c r="BA1193" s="156"/>
      <c r="BB1193" s="156"/>
      <c r="BC1193" s="156"/>
      <c r="BD1193" s="156"/>
      <c r="BE1193" s="156"/>
      <c r="BF1193" s="156"/>
      <c r="BG1193" s="156"/>
      <c r="BH1193" s="156"/>
      <c r="BI1193" s="156"/>
      <c r="BJ1193" s="156"/>
      <c r="BK1193" s="156"/>
      <c r="BL1193" s="156"/>
      <c r="BM1193" s="156"/>
      <c r="BN1193" s="156"/>
      <c r="BO1193" s="156"/>
      <c r="BP1193" s="156"/>
      <c r="BQ1193" s="156"/>
      <c r="BR1193" s="156"/>
      <c r="BS1193" s="156"/>
      <c r="BT1193" s="156"/>
      <c r="BU1193" s="156"/>
      <c r="BV1193" s="156"/>
      <c r="BW1193" s="156"/>
      <c r="BX1193" s="156"/>
      <c r="BY1193" s="156"/>
      <c r="BZ1193" s="156"/>
      <c r="CA1193" s="156"/>
      <c r="CB1193" s="156"/>
      <c r="CC1193" s="156"/>
      <c r="CD1193" s="156"/>
      <c r="CE1193" s="156"/>
    </row>
    <row r="1194" spans="1:83" ht="25.5" customHeight="1" x14ac:dyDescent="0.25">
      <c r="A1194" s="45"/>
      <c r="B1194" s="45"/>
      <c r="C1194" s="45"/>
      <c r="D1194" s="47"/>
      <c r="E1194" s="158"/>
      <c r="F1194" s="45"/>
      <c r="G1194" s="130"/>
      <c r="H1194" s="130"/>
      <c r="I1194" s="83"/>
      <c r="J1194" s="45"/>
      <c r="K1194" s="130"/>
      <c r="L1194" s="95"/>
      <c r="M1194" s="95"/>
      <c r="N1194" s="95"/>
      <c r="O1194" s="103"/>
      <c r="P1194" s="104"/>
      <c r="Q1194" s="83"/>
      <c r="R1194" s="83"/>
      <c r="S1194" s="83"/>
      <c r="T1194" s="83"/>
      <c r="U1194" s="83"/>
      <c r="V1194" s="103"/>
      <c r="W1194" s="103"/>
      <c r="X1194" s="103"/>
      <c r="Y1194" s="102"/>
      <c r="Z1194" s="102"/>
      <c r="AA1194" s="90"/>
      <c r="AB1194" s="100"/>
      <c r="AC1194" s="90"/>
      <c r="AD1194" s="100"/>
      <c r="AE1194" s="100"/>
      <c r="AF1194" s="91"/>
      <c r="AG1194" s="91"/>
      <c r="AH1194" s="101"/>
      <c r="AI1194" s="45"/>
      <c r="AJ1194" s="45"/>
      <c r="AK1194" s="45"/>
      <c r="AL1194" s="45"/>
      <c r="AM1194" s="45"/>
      <c r="AN1194" s="83"/>
      <c r="AO1194" s="160"/>
      <c r="AP1194" s="160"/>
      <c r="AQ1194" s="94"/>
      <c r="AR1194" s="45"/>
      <c r="AS1194" s="102"/>
      <c r="AT1194" s="102"/>
      <c r="AU1194" s="95"/>
      <c r="AV1194" s="95"/>
      <c r="AW1194" s="159"/>
      <c r="AX1194" s="159"/>
      <c r="AY1194" s="156"/>
      <c r="AZ1194" s="156"/>
      <c r="BA1194" s="156"/>
      <c r="BB1194" s="156"/>
      <c r="BC1194" s="156"/>
      <c r="BD1194" s="156"/>
      <c r="BE1194" s="156"/>
      <c r="BF1194" s="156"/>
      <c r="BG1194" s="156"/>
      <c r="BH1194" s="156"/>
      <c r="BI1194" s="156"/>
      <c r="BJ1194" s="156"/>
      <c r="BK1194" s="156"/>
      <c r="BL1194" s="156"/>
      <c r="BM1194" s="156"/>
      <c r="BN1194" s="156"/>
      <c r="BO1194" s="156"/>
      <c r="BP1194" s="156"/>
      <c r="BQ1194" s="156"/>
      <c r="BR1194" s="156"/>
      <c r="BS1194" s="156"/>
      <c r="BT1194" s="156"/>
      <c r="BU1194" s="156"/>
      <c r="BV1194" s="156"/>
      <c r="BW1194" s="156"/>
      <c r="BX1194" s="156"/>
      <c r="BY1194" s="156"/>
      <c r="BZ1194" s="156"/>
      <c r="CA1194" s="156"/>
      <c r="CB1194" s="156"/>
      <c r="CC1194" s="156"/>
      <c r="CD1194" s="156"/>
      <c r="CE1194" s="156"/>
    </row>
    <row r="1195" spans="1:83" ht="25.5" customHeight="1" x14ac:dyDescent="0.25">
      <c r="A1195" s="45"/>
      <c r="B1195" s="45"/>
      <c r="C1195" s="45"/>
      <c r="D1195" s="47"/>
      <c r="E1195" s="158"/>
      <c r="F1195" s="45"/>
      <c r="G1195" s="130"/>
      <c r="H1195" s="130"/>
      <c r="I1195" s="83"/>
      <c r="J1195" s="45"/>
      <c r="K1195" s="130"/>
      <c r="L1195" s="95"/>
      <c r="M1195" s="95"/>
      <c r="N1195" s="95"/>
      <c r="O1195" s="103"/>
      <c r="P1195" s="104"/>
      <c r="Q1195" s="83"/>
      <c r="R1195" s="83"/>
      <c r="S1195" s="83"/>
      <c r="T1195" s="83"/>
      <c r="U1195" s="83"/>
      <c r="V1195" s="103"/>
      <c r="W1195" s="103"/>
      <c r="X1195" s="103"/>
      <c r="Y1195" s="102"/>
      <c r="Z1195" s="102"/>
      <c r="AA1195" s="90"/>
      <c r="AB1195" s="100"/>
      <c r="AC1195" s="90"/>
      <c r="AD1195" s="100"/>
      <c r="AE1195" s="100"/>
      <c r="AF1195" s="91"/>
      <c r="AG1195" s="91"/>
      <c r="AH1195" s="101"/>
      <c r="AI1195" s="45"/>
      <c r="AJ1195" s="45"/>
      <c r="AK1195" s="45"/>
      <c r="AL1195" s="45"/>
      <c r="AM1195" s="45"/>
      <c r="AN1195" s="83"/>
      <c r="AO1195" s="160"/>
      <c r="AP1195" s="160"/>
      <c r="AQ1195" s="94"/>
      <c r="AR1195" s="45"/>
      <c r="AS1195" s="102"/>
      <c r="AT1195" s="102"/>
      <c r="AU1195" s="95"/>
      <c r="AV1195" s="95"/>
      <c r="AW1195" s="159"/>
      <c r="AX1195" s="159"/>
      <c r="AY1195" s="156"/>
      <c r="AZ1195" s="156"/>
      <c r="BA1195" s="156"/>
      <c r="BB1195" s="156"/>
      <c r="BC1195" s="156"/>
      <c r="BD1195" s="156"/>
      <c r="BE1195" s="156"/>
      <c r="BF1195" s="156"/>
      <c r="BG1195" s="156"/>
      <c r="BH1195" s="156"/>
      <c r="BI1195" s="156"/>
      <c r="BJ1195" s="156"/>
      <c r="BK1195" s="156"/>
      <c r="BL1195" s="156"/>
      <c r="BM1195" s="156"/>
      <c r="BN1195" s="156"/>
      <c r="BO1195" s="156"/>
      <c r="BP1195" s="156"/>
      <c r="BQ1195" s="156"/>
      <c r="BR1195" s="156"/>
      <c r="BS1195" s="156"/>
      <c r="BT1195" s="156"/>
      <c r="BU1195" s="156"/>
      <c r="BV1195" s="156"/>
      <c r="BW1195" s="156"/>
      <c r="BX1195" s="156"/>
      <c r="BY1195" s="156"/>
      <c r="BZ1195" s="156"/>
      <c r="CA1195" s="156"/>
      <c r="CB1195" s="156"/>
      <c r="CC1195" s="156"/>
      <c r="CD1195" s="156"/>
      <c r="CE1195" s="156"/>
    </row>
    <row r="1196" spans="1:83" ht="25.5" customHeight="1" x14ac:dyDescent="0.25">
      <c r="A1196" s="45"/>
      <c r="B1196" s="45"/>
      <c r="C1196" s="45"/>
      <c r="D1196" s="47"/>
      <c r="E1196" s="158"/>
      <c r="F1196" s="45"/>
      <c r="G1196" s="130"/>
      <c r="H1196" s="130"/>
      <c r="I1196" s="83"/>
      <c r="J1196" s="45"/>
      <c r="K1196" s="130"/>
      <c r="L1196" s="95"/>
      <c r="M1196" s="95"/>
      <c r="N1196" s="95"/>
      <c r="O1196" s="103"/>
      <c r="P1196" s="104"/>
      <c r="Q1196" s="83"/>
      <c r="R1196" s="83"/>
      <c r="S1196" s="83"/>
      <c r="T1196" s="83"/>
      <c r="U1196" s="83"/>
      <c r="V1196" s="103"/>
      <c r="W1196" s="103"/>
      <c r="X1196" s="103"/>
      <c r="Y1196" s="102"/>
      <c r="Z1196" s="102"/>
      <c r="AA1196" s="90"/>
      <c r="AB1196" s="100"/>
      <c r="AC1196" s="90"/>
      <c r="AD1196" s="100"/>
      <c r="AE1196" s="100"/>
      <c r="AF1196" s="91"/>
      <c r="AG1196" s="91"/>
      <c r="AH1196" s="101"/>
      <c r="AI1196" s="45"/>
      <c r="AJ1196" s="45"/>
      <c r="AK1196" s="45"/>
      <c r="AL1196" s="45"/>
      <c r="AM1196" s="45"/>
      <c r="AN1196" s="83"/>
      <c r="AO1196" s="160"/>
      <c r="AP1196" s="160"/>
      <c r="AQ1196" s="94"/>
      <c r="AR1196" s="45"/>
      <c r="AS1196" s="102"/>
      <c r="AT1196" s="102"/>
      <c r="AU1196" s="95"/>
      <c r="AV1196" s="95"/>
      <c r="AW1196" s="159"/>
      <c r="AX1196" s="159"/>
      <c r="AY1196" s="156"/>
      <c r="AZ1196" s="156"/>
      <c r="BA1196" s="156"/>
      <c r="BB1196" s="156"/>
      <c r="BC1196" s="156"/>
      <c r="BD1196" s="156"/>
      <c r="BE1196" s="156"/>
      <c r="BF1196" s="156"/>
      <c r="BG1196" s="156"/>
      <c r="BH1196" s="156"/>
      <c r="BI1196" s="156"/>
      <c r="BJ1196" s="156"/>
      <c r="BK1196" s="156"/>
      <c r="BL1196" s="156"/>
      <c r="BM1196" s="156"/>
      <c r="BN1196" s="156"/>
      <c r="BO1196" s="156"/>
      <c r="BP1196" s="156"/>
      <c r="BQ1196" s="156"/>
      <c r="BR1196" s="156"/>
      <c r="BS1196" s="156"/>
      <c r="BT1196" s="156"/>
      <c r="BU1196" s="156"/>
      <c r="BV1196" s="156"/>
      <c r="BW1196" s="156"/>
      <c r="BX1196" s="156"/>
      <c r="BY1196" s="156"/>
      <c r="BZ1196" s="156"/>
      <c r="CA1196" s="156"/>
      <c r="CB1196" s="156"/>
      <c r="CC1196" s="156"/>
      <c r="CD1196" s="156"/>
      <c r="CE1196" s="156"/>
    </row>
    <row r="1197" spans="1:83" ht="25.5" customHeight="1" x14ac:dyDescent="0.25">
      <c r="A1197" s="45"/>
      <c r="B1197" s="45"/>
      <c r="C1197" s="45"/>
      <c r="D1197" s="47"/>
      <c r="E1197" s="158"/>
      <c r="F1197" s="45"/>
      <c r="G1197" s="130"/>
      <c r="H1197" s="130"/>
      <c r="I1197" s="83"/>
      <c r="J1197" s="45"/>
      <c r="K1197" s="130"/>
      <c r="L1197" s="95"/>
      <c r="M1197" s="95"/>
      <c r="N1197" s="95"/>
      <c r="O1197" s="103"/>
      <c r="P1197" s="104"/>
      <c r="Q1197" s="83"/>
      <c r="R1197" s="83"/>
      <c r="S1197" s="83"/>
      <c r="T1197" s="83"/>
      <c r="U1197" s="83"/>
      <c r="V1197" s="103"/>
      <c r="W1197" s="103"/>
      <c r="X1197" s="103"/>
      <c r="Y1197" s="102"/>
      <c r="Z1197" s="102"/>
      <c r="AA1197" s="90"/>
      <c r="AB1197" s="100"/>
      <c r="AC1197" s="90"/>
      <c r="AD1197" s="100"/>
      <c r="AE1197" s="100"/>
      <c r="AF1197" s="91"/>
      <c r="AG1197" s="91"/>
      <c r="AH1197" s="101"/>
      <c r="AI1197" s="45"/>
      <c r="AJ1197" s="45"/>
      <c r="AK1197" s="45"/>
      <c r="AL1197" s="45"/>
      <c r="AM1197" s="45"/>
      <c r="AN1197" s="83"/>
      <c r="AO1197" s="160"/>
      <c r="AP1197" s="160"/>
      <c r="AQ1197" s="94"/>
      <c r="AR1197" s="45"/>
      <c r="AS1197" s="102"/>
      <c r="AT1197" s="102"/>
      <c r="AU1197" s="95"/>
      <c r="AV1197" s="95"/>
      <c r="AW1197" s="159"/>
      <c r="AX1197" s="159"/>
      <c r="AY1197" s="156"/>
      <c r="AZ1197" s="156"/>
      <c r="BA1197" s="156"/>
      <c r="BB1197" s="156"/>
      <c r="BC1197" s="156"/>
      <c r="BD1197" s="156"/>
      <c r="BE1197" s="156"/>
      <c r="BF1197" s="156"/>
      <c r="BG1197" s="156"/>
      <c r="BH1197" s="156"/>
      <c r="BI1197" s="156"/>
      <c r="BJ1197" s="156"/>
      <c r="BK1197" s="156"/>
      <c r="BL1197" s="156"/>
      <c r="BM1197" s="156"/>
      <c r="BN1197" s="156"/>
      <c r="BO1197" s="156"/>
      <c r="BP1197" s="156"/>
      <c r="BQ1197" s="156"/>
      <c r="BR1197" s="156"/>
      <c r="BS1197" s="156"/>
      <c r="BT1197" s="156"/>
      <c r="BU1197" s="156"/>
      <c r="BV1197" s="156"/>
      <c r="BW1197" s="156"/>
      <c r="BX1197" s="156"/>
      <c r="BY1197" s="156"/>
      <c r="BZ1197" s="156"/>
      <c r="CA1197" s="156"/>
      <c r="CB1197" s="156"/>
      <c r="CC1197" s="156"/>
      <c r="CD1197" s="156"/>
      <c r="CE1197" s="156"/>
    </row>
    <row r="1198" spans="1:83" ht="25.5" customHeight="1" x14ac:dyDescent="0.25">
      <c r="A1198" s="45"/>
      <c r="B1198" s="45"/>
      <c r="C1198" s="45"/>
      <c r="D1198" s="47"/>
      <c r="E1198" s="158"/>
      <c r="F1198" s="45"/>
      <c r="G1198" s="130"/>
      <c r="H1198" s="130"/>
      <c r="I1198" s="83"/>
      <c r="J1198" s="45"/>
      <c r="K1198" s="130"/>
      <c r="L1198" s="95"/>
      <c r="M1198" s="95"/>
      <c r="N1198" s="95"/>
      <c r="O1198" s="103"/>
      <c r="P1198" s="104"/>
      <c r="Q1198" s="83"/>
      <c r="R1198" s="83"/>
      <c r="S1198" s="83"/>
      <c r="T1198" s="83"/>
      <c r="U1198" s="83"/>
      <c r="V1198" s="103"/>
      <c r="W1198" s="103"/>
      <c r="X1198" s="103"/>
      <c r="Y1198" s="102"/>
      <c r="Z1198" s="102"/>
      <c r="AA1198" s="90"/>
      <c r="AB1198" s="100"/>
      <c r="AC1198" s="90"/>
      <c r="AD1198" s="100"/>
      <c r="AE1198" s="100"/>
      <c r="AF1198" s="91"/>
      <c r="AG1198" s="91"/>
      <c r="AH1198" s="101"/>
      <c r="AI1198" s="45"/>
      <c r="AJ1198" s="45"/>
      <c r="AK1198" s="45"/>
      <c r="AL1198" s="45"/>
      <c r="AM1198" s="45"/>
      <c r="AN1198" s="83"/>
      <c r="AO1198" s="160"/>
      <c r="AP1198" s="160"/>
      <c r="AQ1198" s="94"/>
      <c r="AR1198" s="45"/>
      <c r="AS1198" s="102"/>
      <c r="AT1198" s="102"/>
      <c r="AU1198" s="95"/>
      <c r="AV1198" s="95"/>
      <c r="AW1198" s="159"/>
      <c r="AX1198" s="159"/>
      <c r="AY1198" s="156"/>
      <c r="AZ1198" s="156"/>
      <c r="BA1198" s="156"/>
      <c r="BB1198" s="156"/>
      <c r="BC1198" s="156"/>
      <c r="BD1198" s="156"/>
      <c r="BE1198" s="156"/>
      <c r="BF1198" s="156"/>
      <c r="BG1198" s="156"/>
      <c r="BH1198" s="156"/>
      <c r="BI1198" s="156"/>
      <c r="BJ1198" s="156"/>
      <c r="BK1198" s="156"/>
      <c r="BL1198" s="156"/>
      <c r="BM1198" s="156"/>
      <c r="BN1198" s="156"/>
      <c r="BO1198" s="156"/>
      <c r="BP1198" s="156"/>
      <c r="BQ1198" s="156"/>
      <c r="BR1198" s="156"/>
      <c r="BS1198" s="156"/>
      <c r="BT1198" s="156"/>
      <c r="BU1198" s="156"/>
      <c r="BV1198" s="156"/>
      <c r="BW1198" s="156"/>
      <c r="BX1198" s="156"/>
      <c r="BY1198" s="156"/>
      <c r="BZ1198" s="156"/>
      <c r="CA1198" s="156"/>
      <c r="CB1198" s="156"/>
      <c r="CC1198" s="156"/>
      <c r="CD1198" s="156"/>
      <c r="CE1198" s="156"/>
    </row>
    <row r="1199" spans="1:83" ht="25.5" customHeight="1" x14ac:dyDescent="0.25">
      <c r="A1199" s="45"/>
      <c r="B1199" s="45"/>
      <c r="C1199" s="45"/>
      <c r="D1199" s="47"/>
      <c r="E1199" s="158"/>
      <c r="F1199" s="45"/>
      <c r="G1199" s="130"/>
      <c r="H1199" s="130"/>
      <c r="I1199" s="83"/>
      <c r="J1199" s="45"/>
      <c r="K1199" s="130"/>
      <c r="L1199" s="95"/>
      <c r="M1199" s="95"/>
      <c r="N1199" s="95"/>
      <c r="O1199" s="103"/>
      <c r="P1199" s="104"/>
      <c r="Q1199" s="83"/>
      <c r="R1199" s="83"/>
      <c r="S1199" s="83"/>
      <c r="T1199" s="83"/>
      <c r="U1199" s="83"/>
      <c r="V1199" s="103"/>
      <c r="W1199" s="103"/>
      <c r="X1199" s="103"/>
      <c r="Y1199" s="102"/>
      <c r="Z1199" s="102"/>
      <c r="AA1199" s="90"/>
      <c r="AB1199" s="100"/>
      <c r="AC1199" s="90"/>
      <c r="AD1199" s="100"/>
      <c r="AE1199" s="100"/>
      <c r="AF1199" s="91"/>
      <c r="AG1199" s="91"/>
      <c r="AH1199" s="101"/>
      <c r="AI1199" s="45"/>
      <c r="AJ1199" s="45"/>
      <c r="AK1199" s="45"/>
      <c r="AL1199" s="45"/>
      <c r="AM1199" s="45"/>
      <c r="AN1199" s="83"/>
      <c r="AO1199" s="160"/>
      <c r="AP1199" s="160"/>
      <c r="AQ1199" s="94"/>
      <c r="AR1199" s="45"/>
      <c r="AS1199" s="102"/>
      <c r="AT1199" s="102"/>
      <c r="AU1199" s="95"/>
      <c r="AV1199" s="95"/>
      <c r="AW1199" s="159"/>
      <c r="AX1199" s="159"/>
      <c r="AY1199" s="156"/>
      <c r="AZ1199" s="156"/>
      <c r="BA1199" s="156"/>
      <c r="BB1199" s="156"/>
      <c r="BC1199" s="156"/>
      <c r="BD1199" s="156"/>
      <c r="BE1199" s="156"/>
      <c r="BF1199" s="156"/>
      <c r="BG1199" s="156"/>
      <c r="BH1199" s="156"/>
      <c r="BI1199" s="156"/>
      <c r="BJ1199" s="156"/>
      <c r="BK1199" s="156"/>
      <c r="BL1199" s="156"/>
      <c r="BM1199" s="156"/>
      <c r="BN1199" s="156"/>
      <c r="BO1199" s="156"/>
      <c r="BP1199" s="156"/>
      <c r="BQ1199" s="156"/>
      <c r="BR1199" s="156"/>
      <c r="BS1199" s="156"/>
      <c r="BT1199" s="156"/>
      <c r="BU1199" s="156"/>
      <c r="BV1199" s="156"/>
      <c r="BW1199" s="156"/>
      <c r="BX1199" s="156"/>
      <c r="BY1199" s="156"/>
      <c r="BZ1199" s="156"/>
      <c r="CA1199" s="156"/>
      <c r="CB1199" s="156"/>
      <c r="CC1199" s="156"/>
      <c r="CD1199" s="156"/>
      <c r="CE1199" s="156"/>
    </row>
    <row r="1200" spans="1:83" ht="25.5" customHeight="1" x14ac:dyDescent="0.25">
      <c r="A1200" s="45"/>
      <c r="B1200" s="45"/>
      <c r="C1200" s="45"/>
      <c r="D1200" s="47"/>
      <c r="E1200" s="158"/>
      <c r="F1200" s="45"/>
      <c r="G1200" s="130"/>
      <c r="H1200" s="130"/>
      <c r="I1200" s="83"/>
      <c r="J1200" s="45"/>
      <c r="K1200" s="130"/>
      <c r="L1200" s="95"/>
      <c r="M1200" s="95"/>
      <c r="N1200" s="95"/>
      <c r="O1200" s="103"/>
      <c r="P1200" s="104"/>
      <c r="Q1200" s="83"/>
      <c r="R1200" s="83"/>
      <c r="S1200" s="83"/>
      <c r="T1200" s="83"/>
      <c r="U1200" s="83"/>
      <c r="V1200" s="103"/>
      <c r="W1200" s="103"/>
      <c r="X1200" s="103"/>
      <c r="Y1200" s="102"/>
      <c r="Z1200" s="102"/>
      <c r="AA1200" s="90"/>
      <c r="AB1200" s="100"/>
      <c r="AC1200" s="90"/>
      <c r="AD1200" s="100"/>
      <c r="AE1200" s="100"/>
      <c r="AF1200" s="91"/>
      <c r="AG1200" s="91"/>
      <c r="AH1200" s="101"/>
      <c r="AI1200" s="45"/>
      <c r="AJ1200" s="45"/>
      <c r="AK1200" s="45"/>
      <c r="AL1200" s="45"/>
      <c r="AM1200" s="45"/>
      <c r="AN1200" s="83"/>
      <c r="AO1200" s="160"/>
      <c r="AP1200" s="160"/>
      <c r="AQ1200" s="94"/>
      <c r="AR1200" s="45"/>
      <c r="AS1200" s="102"/>
      <c r="AT1200" s="102"/>
      <c r="AU1200" s="95"/>
      <c r="AV1200" s="95"/>
      <c r="AW1200" s="159"/>
      <c r="AX1200" s="159"/>
      <c r="AY1200" s="156"/>
      <c r="AZ1200" s="156"/>
      <c r="BA1200" s="156"/>
      <c r="BB1200" s="156"/>
      <c r="BC1200" s="156"/>
      <c r="BD1200" s="156"/>
      <c r="BE1200" s="156"/>
      <c r="BF1200" s="156"/>
      <c r="BG1200" s="156"/>
      <c r="BH1200" s="156"/>
      <c r="BI1200" s="156"/>
      <c r="BJ1200" s="156"/>
      <c r="BK1200" s="156"/>
      <c r="BL1200" s="156"/>
      <c r="BM1200" s="156"/>
      <c r="BN1200" s="156"/>
      <c r="BO1200" s="156"/>
      <c r="BP1200" s="156"/>
      <c r="BQ1200" s="156"/>
      <c r="BR1200" s="156"/>
      <c r="BS1200" s="156"/>
      <c r="BT1200" s="156"/>
      <c r="BU1200" s="156"/>
      <c r="BV1200" s="156"/>
      <c r="BW1200" s="156"/>
      <c r="BX1200" s="156"/>
      <c r="BY1200" s="156"/>
      <c r="BZ1200" s="156"/>
      <c r="CA1200" s="156"/>
      <c r="CB1200" s="156"/>
      <c r="CC1200" s="156"/>
      <c r="CD1200" s="156"/>
      <c r="CE1200" s="156"/>
    </row>
    <row r="1201" spans="1:83" ht="25.5" customHeight="1" x14ac:dyDescent="0.25">
      <c r="A1201" s="45"/>
      <c r="B1201" s="45"/>
      <c r="C1201" s="45"/>
      <c r="D1201" s="47"/>
      <c r="E1201" s="158"/>
      <c r="F1201" s="45"/>
      <c r="G1201" s="130"/>
      <c r="H1201" s="130"/>
      <c r="I1201" s="83"/>
      <c r="J1201" s="45"/>
      <c r="K1201" s="130"/>
      <c r="L1201" s="95"/>
      <c r="M1201" s="95"/>
      <c r="N1201" s="95"/>
      <c r="O1201" s="103"/>
      <c r="P1201" s="104"/>
      <c r="Q1201" s="83"/>
      <c r="R1201" s="83"/>
      <c r="S1201" s="83"/>
      <c r="T1201" s="83"/>
      <c r="U1201" s="83"/>
      <c r="V1201" s="103"/>
      <c r="W1201" s="103"/>
      <c r="X1201" s="103"/>
      <c r="Y1201" s="102"/>
      <c r="Z1201" s="102"/>
      <c r="AA1201" s="90"/>
      <c r="AB1201" s="100"/>
      <c r="AC1201" s="90"/>
      <c r="AD1201" s="100"/>
      <c r="AE1201" s="100"/>
      <c r="AF1201" s="91"/>
      <c r="AG1201" s="91"/>
      <c r="AH1201" s="101"/>
      <c r="AI1201" s="45"/>
      <c r="AJ1201" s="45"/>
      <c r="AK1201" s="45"/>
      <c r="AL1201" s="45"/>
      <c r="AM1201" s="45"/>
      <c r="AN1201" s="83"/>
      <c r="AO1201" s="160"/>
      <c r="AP1201" s="160"/>
      <c r="AQ1201" s="94"/>
      <c r="AR1201" s="45"/>
      <c r="AS1201" s="102"/>
      <c r="AT1201" s="102"/>
      <c r="AU1201" s="95"/>
      <c r="AV1201" s="95"/>
      <c r="AW1201" s="159"/>
      <c r="AX1201" s="159"/>
      <c r="AY1201" s="156"/>
      <c r="AZ1201" s="156"/>
      <c r="BA1201" s="156"/>
      <c r="BB1201" s="156"/>
      <c r="BC1201" s="156"/>
      <c r="BD1201" s="156"/>
      <c r="BE1201" s="156"/>
      <c r="BF1201" s="156"/>
      <c r="BG1201" s="156"/>
      <c r="BH1201" s="156"/>
      <c r="BI1201" s="156"/>
      <c r="BJ1201" s="156"/>
      <c r="BK1201" s="156"/>
      <c r="BL1201" s="156"/>
      <c r="BM1201" s="156"/>
      <c r="BN1201" s="156"/>
      <c r="BO1201" s="156"/>
      <c r="BP1201" s="156"/>
      <c r="BQ1201" s="156"/>
      <c r="BR1201" s="156"/>
      <c r="BS1201" s="156"/>
      <c r="BT1201" s="156"/>
      <c r="BU1201" s="156"/>
      <c r="BV1201" s="156"/>
      <c r="BW1201" s="156"/>
      <c r="BX1201" s="156"/>
      <c r="BY1201" s="156"/>
      <c r="BZ1201" s="156"/>
      <c r="CA1201" s="156"/>
      <c r="CB1201" s="156"/>
      <c r="CC1201" s="156"/>
      <c r="CD1201" s="156"/>
      <c r="CE1201" s="156"/>
    </row>
    <row r="1202" spans="1:83" ht="25.5" customHeight="1" x14ac:dyDescent="0.25">
      <c r="A1202" s="45"/>
      <c r="B1202" s="45"/>
      <c r="C1202" s="45"/>
      <c r="D1202" s="47"/>
      <c r="E1202" s="158"/>
      <c r="F1202" s="45"/>
      <c r="G1202" s="130"/>
      <c r="H1202" s="130"/>
      <c r="I1202" s="83"/>
      <c r="J1202" s="45"/>
      <c r="K1202" s="130"/>
      <c r="L1202" s="95"/>
      <c r="M1202" s="95"/>
      <c r="N1202" s="95"/>
      <c r="O1202" s="103"/>
      <c r="P1202" s="104"/>
      <c r="Q1202" s="83"/>
      <c r="R1202" s="83"/>
      <c r="S1202" s="83"/>
      <c r="T1202" s="83"/>
      <c r="U1202" s="83"/>
      <c r="V1202" s="103"/>
      <c r="W1202" s="103"/>
      <c r="X1202" s="103"/>
      <c r="Y1202" s="102"/>
      <c r="Z1202" s="102"/>
      <c r="AA1202" s="90"/>
      <c r="AB1202" s="100"/>
      <c r="AC1202" s="90"/>
      <c r="AD1202" s="100"/>
      <c r="AE1202" s="100"/>
      <c r="AF1202" s="91"/>
      <c r="AG1202" s="91"/>
      <c r="AH1202" s="101"/>
      <c r="AI1202" s="45"/>
      <c r="AJ1202" s="45"/>
      <c r="AK1202" s="45"/>
      <c r="AL1202" s="45"/>
      <c r="AM1202" s="45"/>
      <c r="AN1202" s="83"/>
      <c r="AO1202" s="160"/>
      <c r="AP1202" s="160"/>
      <c r="AQ1202" s="94"/>
      <c r="AR1202" s="45"/>
      <c r="AS1202" s="102"/>
      <c r="AT1202" s="102"/>
      <c r="AU1202" s="95"/>
      <c r="AV1202" s="95"/>
      <c r="AW1202" s="159"/>
      <c r="AX1202" s="159"/>
      <c r="AY1202" s="156"/>
      <c r="AZ1202" s="156"/>
      <c r="BA1202" s="156"/>
      <c r="BB1202" s="156"/>
      <c r="BC1202" s="156"/>
      <c r="BD1202" s="156"/>
      <c r="BE1202" s="156"/>
      <c r="BF1202" s="156"/>
      <c r="BG1202" s="156"/>
      <c r="BH1202" s="156"/>
      <c r="BI1202" s="156"/>
      <c r="BJ1202" s="156"/>
      <c r="BK1202" s="156"/>
      <c r="BL1202" s="156"/>
      <c r="BM1202" s="156"/>
      <c r="BN1202" s="156"/>
      <c r="BO1202" s="156"/>
      <c r="BP1202" s="156"/>
      <c r="BQ1202" s="156"/>
      <c r="BR1202" s="156"/>
      <c r="BS1202" s="156"/>
      <c r="BT1202" s="156"/>
      <c r="BU1202" s="156"/>
      <c r="BV1202" s="156"/>
      <c r="BW1202" s="156"/>
      <c r="BX1202" s="156"/>
      <c r="BY1202" s="156"/>
      <c r="BZ1202" s="156"/>
      <c r="CA1202" s="156"/>
      <c r="CB1202" s="156"/>
      <c r="CC1202" s="156"/>
      <c r="CD1202" s="156"/>
      <c r="CE1202" s="156"/>
    </row>
    <row r="1203" spans="1:83" ht="25.5" customHeight="1" x14ac:dyDescent="0.25">
      <c r="A1203" s="45"/>
      <c r="B1203" s="45"/>
      <c r="C1203" s="45"/>
      <c r="D1203" s="47"/>
      <c r="E1203" s="158"/>
      <c r="F1203" s="45"/>
      <c r="G1203" s="130"/>
      <c r="H1203" s="130"/>
      <c r="I1203" s="83"/>
      <c r="J1203" s="45"/>
      <c r="K1203" s="130"/>
      <c r="L1203" s="95"/>
      <c r="M1203" s="95"/>
      <c r="N1203" s="95"/>
      <c r="O1203" s="103"/>
      <c r="P1203" s="104"/>
      <c r="Q1203" s="83"/>
      <c r="R1203" s="83"/>
      <c r="S1203" s="83"/>
      <c r="T1203" s="83"/>
      <c r="U1203" s="83"/>
      <c r="V1203" s="103"/>
      <c r="W1203" s="103"/>
      <c r="X1203" s="103"/>
      <c r="Y1203" s="102"/>
      <c r="Z1203" s="102"/>
      <c r="AA1203" s="90"/>
      <c r="AB1203" s="100"/>
      <c r="AC1203" s="90"/>
      <c r="AD1203" s="100"/>
      <c r="AE1203" s="100"/>
      <c r="AF1203" s="91"/>
      <c r="AG1203" s="91"/>
      <c r="AH1203" s="101"/>
      <c r="AI1203" s="45"/>
      <c r="AJ1203" s="45"/>
      <c r="AK1203" s="45"/>
      <c r="AL1203" s="45"/>
      <c r="AM1203" s="45"/>
      <c r="AN1203" s="83"/>
      <c r="AO1203" s="160"/>
      <c r="AP1203" s="160"/>
      <c r="AQ1203" s="94"/>
      <c r="AR1203" s="45"/>
      <c r="AS1203" s="102"/>
      <c r="AT1203" s="102"/>
      <c r="AU1203" s="95"/>
      <c r="AV1203" s="95"/>
      <c r="AW1203" s="159"/>
      <c r="AX1203" s="159"/>
      <c r="AY1203" s="156"/>
      <c r="AZ1203" s="156"/>
      <c r="BA1203" s="156"/>
      <c r="BB1203" s="156"/>
      <c r="BC1203" s="156"/>
      <c r="BD1203" s="156"/>
      <c r="BE1203" s="156"/>
      <c r="BF1203" s="156"/>
      <c r="BG1203" s="156"/>
      <c r="BH1203" s="156"/>
      <c r="BI1203" s="156"/>
      <c r="BJ1203" s="156"/>
      <c r="BK1203" s="156"/>
      <c r="BL1203" s="156"/>
      <c r="BM1203" s="156"/>
      <c r="BN1203" s="156"/>
      <c r="BO1203" s="156"/>
      <c r="BP1203" s="156"/>
      <c r="BQ1203" s="156"/>
      <c r="BR1203" s="156"/>
      <c r="BS1203" s="156"/>
      <c r="BT1203" s="156"/>
      <c r="BU1203" s="156"/>
      <c r="BV1203" s="156"/>
      <c r="BW1203" s="156"/>
      <c r="BX1203" s="156"/>
      <c r="BY1203" s="156"/>
      <c r="BZ1203" s="156"/>
      <c r="CA1203" s="156"/>
      <c r="CB1203" s="156"/>
      <c r="CC1203" s="156"/>
      <c r="CD1203" s="156"/>
      <c r="CE1203" s="156"/>
    </row>
    <row r="1204" spans="1:83" ht="25.5" customHeight="1" x14ac:dyDescent="0.25">
      <c r="A1204" s="45"/>
      <c r="B1204" s="45"/>
      <c r="C1204" s="45"/>
      <c r="D1204" s="47"/>
      <c r="E1204" s="158"/>
      <c r="F1204" s="45"/>
      <c r="G1204" s="130"/>
      <c r="H1204" s="130"/>
      <c r="I1204" s="83"/>
      <c r="J1204" s="45"/>
      <c r="K1204" s="130"/>
      <c r="L1204" s="95"/>
      <c r="M1204" s="95"/>
      <c r="N1204" s="95"/>
      <c r="O1204" s="103"/>
      <c r="P1204" s="104"/>
      <c r="Q1204" s="83"/>
      <c r="R1204" s="83"/>
      <c r="S1204" s="83"/>
      <c r="T1204" s="83"/>
      <c r="U1204" s="83"/>
      <c r="V1204" s="103"/>
      <c r="W1204" s="103"/>
      <c r="X1204" s="103"/>
      <c r="Y1204" s="102"/>
      <c r="Z1204" s="102"/>
      <c r="AA1204" s="90"/>
      <c r="AB1204" s="100"/>
      <c r="AC1204" s="90"/>
      <c r="AD1204" s="100"/>
      <c r="AE1204" s="100"/>
      <c r="AF1204" s="91"/>
      <c r="AG1204" s="91"/>
      <c r="AH1204" s="101"/>
      <c r="AI1204" s="45"/>
      <c r="AJ1204" s="45"/>
      <c r="AK1204" s="45"/>
      <c r="AL1204" s="45"/>
      <c r="AM1204" s="45"/>
      <c r="AN1204" s="83"/>
      <c r="AO1204" s="160"/>
      <c r="AP1204" s="160"/>
      <c r="AQ1204" s="94"/>
      <c r="AR1204" s="45"/>
      <c r="AS1204" s="102"/>
      <c r="AT1204" s="102"/>
      <c r="AU1204" s="95"/>
      <c r="AV1204" s="95"/>
      <c r="AW1204" s="159"/>
      <c r="AX1204" s="159"/>
      <c r="AY1204" s="156"/>
      <c r="AZ1204" s="156"/>
      <c r="BA1204" s="156"/>
      <c r="BB1204" s="156"/>
      <c r="BC1204" s="156"/>
      <c r="BD1204" s="156"/>
      <c r="BE1204" s="156"/>
      <c r="BF1204" s="156"/>
      <c r="BG1204" s="156"/>
      <c r="BH1204" s="156"/>
      <c r="BI1204" s="156"/>
      <c r="BJ1204" s="156"/>
      <c r="BK1204" s="156"/>
      <c r="BL1204" s="156"/>
      <c r="BM1204" s="156"/>
      <c r="BN1204" s="156"/>
      <c r="BO1204" s="156"/>
      <c r="BP1204" s="156"/>
      <c r="BQ1204" s="156"/>
      <c r="BR1204" s="156"/>
      <c r="BS1204" s="156"/>
      <c r="BT1204" s="156"/>
      <c r="BU1204" s="156"/>
      <c r="BV1204" s="156"/>
      <c r="BW1204" s="156"/>
      <c r="BX1204" s="156"/>
      <c r="BY1204" s="156"/>
      <c r="BZ1204" s="156"/>
      <c r="CA1204" s="156"/>
      <c r="CB1204" s="156"/>
      <c r="CC1204" s="156"/>
      <c r="CD1204" s="156"/>
      <c r="CE1204" s="156"/>
    </row>
    <row r="1205" spans="1:83" ht="25.5" customHeight="1" x14ac:dyDescent="0.25">
      <c r="A1205" s="45"/>
      <c r="B1205" s="45"/>
      <c r="C1205" s="45"/>
      <c r="D1205" s="47"/>
      <c r="E1205" s="158"/>
      <c r="F1205" s="45"/>
      <c r="G1205" s="130"/>
      <c r="H1205" s="130"/>
      <c r="I1205" s="83"/>
      <c r="J1205" s="45"/>
      <c r="K1205" s="130"/>
      <c r="L1205" s="95"/>
      <c r="M1205" s="95"/>
      <c r="N1205" s="95"/>
      <c r="O1205" s="103"/>
      <c r="P1205" s="104"/>
      <c r="Q1205" s="83"/>
      <c r="R1205" s="83"/>
      <c r="S1205" s="83"/>
      <c r="T1205" s="83"/>
      <c r="U1205" s="83"/>
      <c r="V1205" s="103"/>
      <c r="W1205" s="103"/>
      <c r="X1205" s="103"/>
      <c r="Y1205" s="102"/>
      <c r="Z1205" s="102"/>
      <c r="AA1205" s="90"/>
      <c r="AB1205" s="100"/>
      <c r="AC1205" s="90"/>
      <c r="AD1205" s="100"/>
      <c r="AE1205" s="100"/>
      <c r="AF1205" s="91"/>
      <c r="AG1205" s="91"/>
      <c r="AH1205" s="101"/>
      <c r="AI1205" s="45"/>
      <c r="AJ1205" s="45"/>
      <c r="AK1205" s="45"/>
      <c r="AL1205" s="45"/>
      <c r="AM1205" s="45"/>
      <c r="AN1205" s="83"/>
      <c r="AO1205" s="160"/>
      <c r="AP1205" s="160"/>
      <c r="AQ1205" s="94"/>
      <c r="AR1205" s="45"/>
      <c r="AS1205" s="102"/>
      <c r="AT1205" s="102"/>
      <c r="AU1205" s="95"/>
      <c r="AV1205" s="95"/>
      <c r="AW1205" s="159"/>
      <c r="AX1205" s="159"/>
      <c r="AY1205" s="156"/>
      <c r="AZ1205" s="156"/>
      <c r="BA1205" s="156"/>
      <c r="BB1205" s="156"/>
      <c r="BC1205" s="156"/>
      <c r="BD1205" s="156"/>
      <c r="BE1205" s="156"/>
      <c r="BF1205" s="156"/>
      <c r="BG1205" s="156"/>
      <c r="BH1205" s="156"/>
      <c r="BI1205" s="156"/>
      <c r="BJ1205" s="156"/>
      <c r="BK1205" s="156"/>
      <c r="BL1205" s="156"/>
      <c r="BM1205" s="156"/>
      <c r="BN1205" s="156"/>
      <c r="BO1205" s="156"/>
      <c r="BP1205" s="156"/>
      <c r="BQ1205" s="156"/>
      <c r="BR1205" s="156"/>
      <c r="BS1205" s="156"/>
      <c r="BT1205" s="156"/>
      <c r="BU1205" s="156"/>
      <c r="BV1205" s="156"/>
      <c r="BW1205" s="156"/>
      <c r="BX1205" s="156"/>
      <c r="BY1205" s="156"/>
      <c r="BZ1205" s="156"/>
      <c r="CA1205" s="156"/>
      <c r="CB1205" s="156"/>
      <c r="CC1205" s="156"/>
      <c r="CD1205" s="156"/>
      <c r="CE1205" s="156"/>
    </row>
    <row r="1206" spans="1:83" ht="25.5" customHeight="1" x14ac:dyDescent="0.25">
      <c r="A1206" s="45"/>
      <c r="B1206" s="45"/>
      <c r="C1206" s="45"/>
      <c r="D1206" s="47"/>
      <c r="E1206" s="158"/>
      <c r="F1206" s="45"/>
      <c r="G1206" s="130"/>
      <c r="H1206" s="130"/>
      <c r="I1206" s="83"/>
      <c r="J1206" s="45"/>
      <c r="K1206" s="130"/>
      <c r="L1206" s="95"/>
      <c r="M1206" s="95"/>
      <c r="N1206" s="95"/>
      <c r="O1206" s="103"/>
      <c r="P1206" s="104"/>
      <c r="Q1206" s="83"/>
      <c r="R1206" s="83"/>
      <c r="S1206" s="83"/>
      <c r="T1206" s="83"/>
      <c r="U1206" s="83"/>
      <c r="V1206" s="103"/>
      <c r="W1206" s="103"/>
      <c r="X1206" s="103"/>
      <c r="Y1206" s="102"/>
      <c r="Z1206" s="102"/>
      <c r="AA1206" s="90"/>
      <c r="AB1206" s="100"/>
      <c r="AC1206" s="90"/>
      <c r="AD1206" s="100"/>
      <c r="AE1206" s="100"/>
      <c r="AF1206" s="91"/>
      <c r="AG1206" s="91"/>
      <c r="AH1206" s="101"/>
      <c r="AI1206" s="45"/>
      <c r="AJ1206" s="45"/>
      <c r="AK1206" s="45"/>
      <c r="AL1206" s="45"/>
      <c r="AM1206" s="45"/>
      <c r="AN1206" s="83"/>
      <c r="AO1206" s="160"/>
      <c r="AP1206" s="160"/>
      <c r="AQ1206" s="94"/>
      <c r="AR1206" s="45"/>
      <c r="AS1206" s="102"/>
      <c r="AT1206" s="102"/>
      <c r="AU1206" s="95"/>
      <c r="AV1206" s="95"/>
      <c r="AW1206" s="159"/>
      <c r="AX1206" s="159"/>
      <c r="AY1206" s="156"/>
      <c r="AZ1206" s="156"/>
      <c r="BA1206" s="156"/>
      <c r="BB1206" s="156"/>
      <c r="BC1206" s="156"/>
      <c r="BD1206" s="156"/>
      <c r="BE1206" s="156"/>
      <c r="BF1206" s="156"/>
      <c r="BG1206" s="156"/>
      <c r="BH1206" s="156"/>
      <c r="BI1206" s="156"/>
      <c r="BJ1206" s="156"/>
      <c r="BK1206" s="156"/>
      <c r="BL1206" s="156"/>
      <c r="BM1206" s="156"/>
      <c r="BN1206" s="156"/>
      <c r="BO1206" s="156"/>
      <c r="BP1206" s="156"/>
      <c r="BQ1206" s="156"/>
      <c r="BR1206" s="156"/>
      <c r="BS1206" s="156"/>
      <c r="BT1206" s="156"/>
      <c r="BU1206" s="156"/>
      <c r="BV1206" s="156"/>
      <c r="BW1206" s="156"/>
      <c r="BX1206" s="156"/>
      <c r="BY1206" s="156"/>
      <c r="BZ1206" s="156"/>
      <c r="CA1206" s="156"/>
      <c r="CB1206" s="156"/>
      <c r="CC1206" s="156"/>
      <c r="CD1206" s="156"/>
      <c r="CE1206" s="156"/>
    </row>
    <row r="1207" spans="1:83" ht="25.5" customHeight="1" x14ac:dyDescent="0.25">
      <c r="A1207" s="45"/>
      <c r="B1207" s="45"/>
      <c r="C1207" s="45"/>
      <c r="D1207" s="47"/>
      <c r="E1207" s="158"/>
      <c r="F1207" s="45"/>
      <c r="G1207" s="130"/>
      <c r="H1207" s="130"/>
      <c r="I1207" s="83"/>
      <c r="J1207" s="45"/>
      <c r="K1207" s="130"/>
      <c r="L1207" s="95"/>
      <c r="M1207" s="95"/>
      <c r="N1207" s="95"/>
      <c r="O1207" s="103"/>
      <c r="P1207" s="104"/>
      <c r="Q1207" s="83"/>
      <c r="R1207" s="83"/>
      <c r="S1207" s="83"/>
      <c r="T1207" s="83"/>
      <c r="U1207" s="83"/>
      <c r="V1207" s="103"/>
      <c r="W1207" s="103"/>
      <c r="X1207" s="103"/>
      <c r="Y1207" s="102"/>
      <c r="Z1207" s="102"/>
      <c r="AA1207" s="90"/>
      <c r="AB1207" s="100"/>
      <c r="AC1207" s="90"/>
      <c r="AD1207" s="100"/>
      <c r="AE1207" s="100"/>
      <c r="AF1207" s="91"/>
      <c r="AG1207" s="91"/>
      <c r="AH1207" s="101"/>
      <c r="AI1207" s="45"/>
      <c r="AJ1207" s="45"/>
      <c r="AK1207" s="45"/>
      <c r="AL1207" s="45"/>
      <c r="AM1207" s="45"/>
      <c r="AN1207" s="83"/>
      <c r="AO1207" s="160"/>
      <c r="AP1207" s="160"/>
      <c r="AQ1207" s="94"/>
      <c r="AR1207" s="45"/>
      <c r="AS1207" s="102"/>
      <c r="AT1207" s="102"/>
      <c r="AU1207" s="95"/>
      <c r="AV1207" s="95"/>
      <c r="AW1207" s="159"/>
      <c r="AX1207" s="159"/>
      <c r="AY1207" s="156"/>
      <c r="AZ1207" s="156"/>
      <c r="BA1207" s="156"/>
      <c r="BB1207" s="156"/>
      <c r="BC1207" s="156"/>
      <c r="BD1207" s="156"/>
      <c r="BE1207" s="156"/>
      <c r="BF1207" s="156"/>
      <c r="BG1207" s="156"/>
      <c r="BH1207" s="156"/>
      <c r="BI1207" s="156"/>
      <c r="BJ1207" s="156"/>
      <c r="BK1207" s="156"/>
      <c r="BL1207" s="156"/>
      <c r="BM1207" s="156"/>
      <c r="BN1207" s="156"/>
      <c r="BO1207" s="156"/>
      <c r="BP1207" s="156"/>
      <c r="BQ1207" s="156"/>
      <c r="BR1207" s="156"/>
      <c r="BS1207" s="156"/>
      <c r="BT1207" s="156"/>
      <c r="BU1207" s="156"/>
      <c r="BV1207" s="156"/>
      <c r="BW1207" s="156"/>
      <c r="BX1207" s="156"/>
      <c r="BY1207" s="156"/>
      <c r="BZ1207" s="156"/>
      <c r="CA1207" s="156"/>
      <c r="CB1207" s="156"/>
      <c r="CC1207" s="156"/>
      <c r="CD1207" s="156"/>
      <c r="CE1207" s="156"/>
    </row>
    <row r="1208" spans="1:83" ht="25.5" customHeight="1" x14ac:dyDescent="0.25">
      <c r="A1208" s="45"/>
      <c r="B1208" s="45"/>
      <c r="C1208" s="45"/>
      <c r="D1208" s="47"/>
      <c r="E1208" s="158"/>
      <c r="F1208" s="45"/>
      <c r="G1208" s="130"/>
      <c r="H1208" s="130"/>
      <c r="I1208" s="83"/>
      <c r="J1208" s="45"/>
      <c r="K1208" s="130"/>
      <c r="L1208" s="95"/>
      <c r="M1208" s="95"/>
      <c r="N1208" s="95"/>
      <c r="O1208" s="103"/>
      <c r="P1208" s="104"/>
      <c r="Q1208" s="83"/>
      <c r="R1208" s="83"/>
      <c r="S1208" s="83"/>
      <c r="T1208" s="83"/>
      <c r="U1208" s="83"/>
      <c r="V1208" s="103"/>
      <c r="W1208" s="103"/>
      <c r="X1208" s="103"/>
      <c r="Y1208" s="102"/>
      <c r="Z1208" s="102"/>
      <c r="AA1208" s="90"/>
      <c r="AB1208" s="100"/>
      <c r="AC1208" s="90"/>
      <c r="AD1208" s="100"/>
      <c r="AE1208" s="100"/>
      <c r="AF1208" s="91"/>
      <c r="AG1208" s="91"/>
      <c r="AH1208" s="101"/>
      <c r="AI1208" s="45"/>
      <c r="AJ1208" s="45"/>
      <c r="AK1208" s="45"/>
      <c r="AL1208" s="45"/>
      <c r="AM1208" s="45"/>
      <c r="AN1208" s="83"/>
      <c r="AO1208" s="160"/>
      <c r="AP1208" s="160"/>
      <c r="AQ1208" s="94"/>
      <c r="AR1208" s="45"/>
      <c r="AS1208" s="102"/>
      <c r="AT1208" s="102"/>
      <c r="AU1208" s="95"/>
      <c r="AV1208" s="95"/>
      <c r="AW1208" s="159"/>
      <c r="AX1208" s="159"/>
      <c r="AY1208" s="156"/>
      <c r="AZ1208" s="156"/>
      <c r="BA1208" s="156"/>
      <c r="BB1208" s="156"/>
      <c r="BC1208" s="156"/>
      <c r="BD1208" s="156"/>
      <c r="BE1208" s="156"/>
      <c r="BF1208" s="156"/>
      <c r="BG1208" s="156"/>
      <c r="BH1208" s="156"/>
      <c r="BI1208" s="156"/>
      <c r="BJ1208" s="156"/>
      <c r="BK1208" s="156"/>
      <c r="BL1208" s="156"/>
      <c r="BM1208" s="156"/>
      <c r="BN1208" s="156"/>
      <c r="BO1208" s="156"/>
      <c r="BP1208" s="156"/>
      <c r="BQ1208" s="156"/>
      <c r="BR1208" s="156"/>
      <c r="BS1208" s="156"/>
      <c r="BT1208" s="156"/>
      <c r="BU1208" s="156"/>
      <c r="BV1208" s="156"/>
      <c r="BW1208" s="156"/>
      <c r="BX1208" s="156"/>
      <c r="BY1208" s="156"/>
      <c r="BZ1208" s="156"/>
      <c r="CA1208" s="156"/>
      <c r="CB1208" s="156"/>
      <c r="CC1208" s="156"/>
      <c r="CD1208" s="156"/>
      <c r="CE1208" s="156"/>
    </row>
    <row r="1209" spans="1:83" ht="25.5" customHeight="1" x14ac:dyDescent="0.25">
      <c r="A1209" s="45"/>
      <c r="B1209" s="45"/>
      <c r="C1209" s="45"/>
      <c r="D1209" s="47"/>
      <c r="E1209" s="158"/>
      <c r="F1209" s="45"/>
      <c r="G1209" s="130"/>
      <c r="H1209" s="130"/>
      <c r="I1209" s="83"/>
      <c r="J1209" s="45"/>
      <c r="K1209" s="130"/>
      <c r="L1209" s="95"/>
      <c r="M1209" s="95"/>
      <c r="N1209" s="95"/>
      <c r="O1209" s="103"/>
      <c r="P1209" s="104"/>
      <c r="Q1209" s="83"/>
      <c r="R1209" s="83"/>
      <c r="S1209" s="83"/>
      <c r="T1209" s="83"/>
      <c r="U1209" s="83"/>
      <c r="V1209" s="103"/>
      <c r="W1209" s="103"/>
      <c r="X1209" s="103"/>
      <c r="Y1209" s="102"/>
      <c r="Z1209" s="102"/>
      <c r="AA1209" s="90"/>
      <c r="AB1209" s="100"/>
      <c r="AC1209" s="90"/>
      <c r="AD1209" s="100"/>
      <c r="AE1209" s="100"/>
      <c r="AF1209" s="91"/>
      <c r="AG1209" s="91"/>
      <c r="AH1209" s="101"/>
      <c r="AI1209" s="45"/>
      <c r="AJ1209" s="45"/>
      <c r="AK1209" s="45"/>
      <c r="AL1209" s="45"/>
      <c r="AM1209" s="45"/>
      <c r="AN1209" s="83"/>
      <c r="AO1209" s="160"/>
      <c r="AP1209" s="160"/>
      <c r="AQ1209" s="94"/>
      <c r="AR1209" s="45"/>
      <c r="AS1209" s="102"/>
      <c r="AT1209" s="102"/>
      <c r="AU1209" s="95"/>
      <c r="AV1209" s="95"/>
      <c r="AW1209" s="159"/>
      <c r="AX1209" s="159"/>
      <c r="AY1209" s="156"/>
      <c r="AZ1209" s="156"/>
      <c r="BA1209" s="156"/>
      <c r="BB1209" s="156"/>
      <c r="BC1209" s="156"/>
      <c r="BD1209" s="156"/>
      <c r="BE1209" s="156"/>
      <c r="BF1209" s="156"/>
      <c r="BG1209" s="156"/>
      <c r="BH1209" s="156"/>
      <c r="BI1209" s="156"/>
      <c r="BJ1209" s="156"/>
      <c r="BK1209" s="156"/>
      <c r="BL1209" s="156"/>
      <c r="BM1209" s="156"/>
      <c r="BN1209" s="156"/>
      <c r="BO1209" s="156"/>
      <c r="BP1209" s="156"/>
      <c r="BQ1209" s="156"/>
      <c r="BR1209" s="156"/>
      <c r="BS1209" s="156"/>
      <c r="BT1209" s="156"/>
      <c r="BU1209" s="156"/>
      <c r="BV1209" s="156"/>
      <c r="BW1209" s="156"/>
      <c r="BX1209" s="156"/>
      <c r="BY1209" s="156"/>
      <c r="BZ1209" s="156"/>
      <c r="CA1209" s="156"/>
      <c r="CB1209" s="156"/>
      <c r="CC1209" s="156"/>
      <c r="CD1209" s="156"/>
      <c r="CE1209" s="156"/>
    </row>
    <row r="1210" spans="1:83" ht="25.5" customHeight="1" x14ac:dyDescent="0.25">
      <c r="A1210" s="45"/>
      <c r="B1210" s="45"/>
      <c r="C1210" s="45"/>
      <c r="D1210" s="47"/>
      <c r="E1210" s="158"/>
      <c r="F1210" s="45"/>
      <c r="G1210" s="130"/>
      <c r="H1210" s="130"/>
      <c r="I1210" s="83"/>
      <c r="J1210" s="45"/>
      <c r="K1210" s="130"/>
      <c r="L1210" s="95"/>
      <c r="M1210" s="95"/>
      <c r="N1210" s="95"/>
      <c r="O1210" s="103"/>
      <c r="P1210" s="104"/>
      <c r="Q1210" s="83"/>
      <c r="R1210" s="83"/>
      <c r="S1210" s="83"/>
      <c r="T1210" s="83"/>
      <c r="U1210" s="83"/>
      <c r="V1210" s="103"/>
      <c r="W1210" s="103"/>
      <c r="X1210" s="103"/>
      <c r="Y1210" s="102"/>
      <c r="Z1210" s="102"/>
      <c r="AA1210" s="90"/>
      <c r="AB1210" s="100"/>
      <c r="AC1210" s="90"/>
      <c r="AD1210" s="100"/>
      <c r="AE1210" s="100"/>
      <c r="AF1210" s="91"/>
      <c r="AG1210" s="91"/>
      <c r="AH1210" s="101"/>
      <c r="AI1210" s="45"/>
      <c r="AJ1210" s="45"/>
      <c r="AK1210" s="45"/>
      <c r="AL1210" s="45"/>
      <c r="AM1210" s="45"/>
      <c r="AN1210" s="83"/>
      <c r="AO1210" s="160"/>
      <c r="AP1210" s="160"/>
      <c r="AQ1210" s="94"/>
      <c r="AR1210" s="45"/>
      <c r="AS1210" s="102"/>
      <c r="AT1210" s="102"/>
      <c r="AU1210" s="95"/>
      <c r="AV1210" s="95"/>
      <c r="AW1210" s="159"/>
      <c r="AX1210" s="159"/>
      <c r="AY1210" s="156"/>
      <c r="AZ1210" s="156"/>
      <c r="BA1210" s="156"/>
      <c r="BB1210" s="156"/>
      <c r="BC1210" s="156"/>
      <c r="BD1210" s="156"/>
      <c r="BE1210" s="156"/>
      <c r="BF1210" s="156"/>
      <c r="BG1210" s="156"/>
      <c r="BH1210" s="156"/>
      <c r="BI1210" s="156"/>
      <c r="BJ1210" s="156"/>
      <c r="BK1210" s="156"/>
      <c r="BL1210" s="156"/>
      <c r="BM1210" s="156"/>
      <c r="BN1210" s="156"/>
      <c r="BO1210" s="156"/>
      <c r="BP1210" s="156"/>
      <c r="BQ1210" s="156"/>
      <c r="BR1210" s="156"/>
      <c r="BS1210" s="156"/>
      <c r="BT1210" s="156"/>
      <c r="BU1210" s="156"/>
      <c r="BV1210" s="156"/>
      <c r="BW1210" s="156"/>
      <c r="BX1210" s="156"/>
      <c r="BY1210" s="156"/>
      <c r="BZ1210" s="156"/>
      <c r="CA1210" s="156"/>
      <c r="CB1210" s="156"/>
      <c r="CC1210" s="156"/>
      <c r="CD1210" s="156"/>
      <c r="CE1210" s="156"/>
    </row>
    <row r="1211" spans="1:83" ht="25.5" customHeight="1" x14ac:dyDescent="0.25">
      <c r="A1211" s="45"/>
      <c r="B1211" s="45"/>
      <c r="C1211" s="45"/>
      <c r="D1211" s="47"/>
      <c r="E1211" s="158"/>
      <c r="F1211" s="45"/>
      <c r="G1211" s="130"/>
      <c r="H1211" s="130"/>
      <c r="I1211" s="83"/>
      <c r="J1211" s="45"/>
      <c r="K1211" s="130"/>
      <c r="L1211" s="95"/>
      <c r="M1211" s="95"/>
      <c r="N1211" s="95"/>
      <c r="O1211" s="103"/>
      <c r="P1211" s="104"/>
      <c r="Q1211" s="83"/>
      <c r="R1211" s="83"/>
      <c r="S1211" s="83"/>
      <c r="T1211" s="83"/>
      <c r="U1211" s="83"/>
      <c r="V1211" s="103"/>
      <c r="W1211" s="103"/>
      <c r="X1211" s="103"/>
      <c r="Y1211" s="102"/>
      <c r="Z1211" s="102"/>
      <c r="AA1211" s="90"/>
      <c r="AB1211" s="100"/>
      <c r="AC1211" s="90"/>
      <c r="AD1211" s="100"/>
      <c r="AE1211" s="100"/>
      <c r="AF1211" s="91"/>
      <c r="AG1211" s="91"/>
      <c r="AH1211" s="101"/>
      <c r="AI1211" s="45"/>
      <c r="AJ1211" s="45"/>
      <c r="AK1211" s="45"/>
      <c r="AL1211" s="45"/>
      <c r="AM1211" s="45"/>
      <c r="AN1211" s="83"/>
      <c r="AO1211" s="160"/>
      <c r="AP1211" s="160"/>
      <c r="AQ1211" s="94"/>
      <c r="AR1211" s="45"/>
      <c r="AS1211" s="102"/>
      <c r="AT1211" s="102"/>
      <c r="AU1211" s="95"/>
      <c r="AV1211" s="95"/>
      <c r="AW1211" s="159"/>
      <c r="AX1211" s="159"/>
      <c r="AY1211" s="156"/>
      <c r="AZ1211" s="156"/>
      <c r="BA1211" s="156"/>
      <c r="BB1211" s="156"/>
      <c r="BC1211" s="156"/>
      <c r="BD1211" s="156"/>
      <c r="BE1211" s="156"/>
      <c r="BF1211" s="156"/>
      <c r="BG1211" s="156"/>
      <c r="BH1211" s="156"/>
      <c r="BI1211" s="156"/>
      <c r="BJ1211" s="156"/>
      <c r="BK1211" s="156"/>
      <c r="BL1211" s="156"/>
      <c r="BM1211" s="156"/>
      <c r="BN1211" s="156"/>
      <c r="BO1211" s="156"/>
      <c r="BP1211" s="156"/>
      <c r="BQ1211" s="156"/>
      <c r="BR1211" s="156"/>
      <c r="BS1211" s="156"/>
      <c r="BT1211" s="156"/>
      <c r="BU1211" s="156"/>
      <c r="BV1211" s="156"/>
      <c r="BW1211" s="156"/>
      <c r="BX1211" s="156"/>
      <c r="BY1211" s="156"/>
      <c r="BZ1211" s="156"/>
      <c r="CA1211" s="156"/>
      <c r="CB1211" s="156"/>
      <c r="CC1211" s="156"/>
      <c r="CD1211" s="156"/>
      <c r="CE1211" s="156"/>
    </row>
    <row r="1212" spans="1:83" ht="25.5" customHeight="1" x14ac:dyDescent="0.25">
      <c r="A1212" s="45"/>
      <c r="B1212" s="45"/>
      <c r="C1212" s="45"/>
      <c r="D1212" s="47"/>
      <c r="E1212" s="158"/>
      <c r="F1212" s="45"/>
      <c r="G1212" s="130"/>
      <c r="H1212" s="130"/>
      <c r="I1212" s="83"/>
      <c r="J1212" s="45"/>
      <c r="K1212" s="130"/>
      <c r="L1212" s="95"/>
      <c r="M1212" s="95"/>
      <c r="N1212" s="95"/>
      <c r="O1212" s="103"/>
      <c r="P1212" s="104"/>
      <c r="Q1212" s="83"/>
      <c r="R1212" s="83"/>
      <c r="S1212" s="83"/>
      <c r="T1212" s="83"/>
      <c r="U1212" s="83"/>
      <c r="V1212" s="103"/>
      <c r="W1212" s="103"/>
      <c r="X1212" s="103"/>
      <c r="Y1212" s="102"/>
      <c r="Z1212" s="102"/>
      <c r="AA1212" s="90"/>
      <c r="AB1212" s="100"/>
      <c r="AC1212" s="90"/>
      <c r="AD1212" s="100"/>
      <c r="AE1212" s="100"/>
      <c r="AF1212" s="91"/>
      <c r="AG1212" s="91"/>
      <c r="AH1212" s="101"/>
      <c r="AI1212" s="45"/>
      <c r="AJ1212" s="45"/>
      <c r="AK1212" s="45"/>
      <c r="AL1212" s="45"/>
      <c r="AM1212" s="45"/>
      <c r="AN1212" s="83"/>
      <c r="AO1212" s="160"/>
      <c r="AP1212" s="160"/>
      <c r="AQ1212" s="94"/>
      <c r="AR1212" s="45"/>
      <c r="AS1212" s="102"/>
      <c r="AT1212" s="102"/>
      <c r="AU1212" s="95"/>
      <c r="AV1212" s="95"/>
      <c r="AW1212" s="159"/>
      <c r="AX1212" s="159"/>
      <c r="AY1212" s="156"/>
      <c r="AZ1212" s="156"/>
      <c r="BA1212" s="156"/>
      <c r="BB1212" s="156"/>
      <c r="BC1212" s="156"/>
      <c r="BD1212" s="156"/>
      <c r="BE1212" s="156"/>
      <c r="BF1212" s="156"/>
      <c r="BG1212" s="156"/>
      <c r="BH1212" s="156"/>
      <c r="BI1212" s="156"/>
      <c r="BJ1212" s="156"/>
      <c r="BK1212" s="156"/>
      <c r="BL1212" s="156"/>
      <c r="BM1212" s="156"/>
      <c r="BN1212" s="156"/>
      <c r="BO1212" s="156"/>
      <c r="BP1212" s="156"/>
      <c r="BQ1212" s="156"/>
      <c r="BR1212" s="156"/>
      <c r="BS1212" s="156"/>
      <c r="BT1212" s="156"/>
      <c r="BU1212" s="156"/>
      <c r="BV1212" s="156"/>
      <c r="BW1212" s="156"/>
      <c r="BX1212" s="156"/>
      <c r="BY1212" s="156"/>
      <c r="BZ1212" s="156"/>
      <c r="CA1212" s="156"/>
      <c r="CB1212" s="156"/>
      <c r="CC1212" s="156"/>
      <c r="CD1212" s="156"/>
      <c r="CE1212" s="156"/>
    </row>
    <row r="1213" spans="1:83" ht="25.5" customHeight="1" x14ac:dyDescent="0.25">
      <c r="A1213" s="45"/>
      <c r="B1213" s="45"/>
      <c r="C1213" s="45"/>
      <c r="D1213" s="47"/>
      <c r="E1213" s="158"/>
      <c r="F1213" s="45"/>
      <c r="G1213" s="130"/>
      <c r="H1213" s="130"/>
      <c r="I1213" s="83"/>
      <c r="J1213" s="45"/>
      <c r="K1213" s="130"/>
      <c r="L1213" s="95"/>
      <c r="M1213" s="95"/>
      <c r="N1213" s="95"/>
      <c r="O1213" s="103"/>
      <c r="P1213" s="104"/>
      <c r="Q1213" s="83"/>
      <c r="R1213" s="83"/>
      <c r="S1213" s="83"/>
      <c r="T1213" s="83"/>
      <c r="U1213" s="83"/>
      <c r="V1213" s="103"/>
      <c r="W1213" s="103"/>
      <c r="X1213" s="103"/>
      <c r="Y1213" s="102"/>
      <c r="Z1213" s="102"/>
      <c r="AA1213" s="90"/>
      <c r="AB1213" s="100"/>
      <c r="AC1213" s="90"/>
      <c r="AD1213" s="100"/>
      <c r="AE1213" s="100"/>
      <c r="AF1213" s="91"/>
      <c r="AG1213" s="91"/>
      <c r="AH1213" s="101"/>
      <c r="AI1213" s="45"/>
      <c r="AJ1213" s="45"/>
      <c r="AK1213" s="45"/>
      <c r="AL1213" s="45"/>
      <c r="AM1213" s="45"/>
      <c r="AN1213" s="83"/>
      <c r="AO1213" s="160"/>
      <c r="AP1213" s="160"/>
      <c r="AQ1213" s="94"/>
      <c r="AR1213" s="45"/>
      <c r="AS1213" s="102"/>
      <c r="AT1213" s="102"/>
      <c r="AU1213" s="95"/>
      <c r="AV1213" s="95"/>
      <c r="AW1213" s="159"/>
      <c r="AX1213" s="159"/>
      <c r="AY1213" s="156"/>
      <c r="AZ1213" s="156"/>
      <c r="BA1213" s="156"/>
      <c r="BB1213" s="156"/>
      <c r="BC1213" s="156"/>
      <c r="BD1213" s="156"/>
      <c r="BE1213" s="156"/>
      <c r="BF1213" s="156"/>
      <c r="BG1213" s="156"/>
      <c r="BH1213" s="156"/>
      <c r="BI1213" s="156"/>
      <c r="BJ1213" s="156"/>
      <c r="BK1213" s="156"/>
      <c r="BL1213" s="156"/>
      <c r="BM1213" s="156"/>
      <c r="BN1213" s="156"/>
      <c r="BO1213" s="156"/>
      <c r="BP1213" s="156"/>
      <c r="BQ1213" s="156"/>
      <c r="BR1213" s="156"/>
      <c r="BS1213" s="156"/>
      <c r="BT1213" s="156"/>
      <c r="BU1213" s="156"/>
      <c r="BV1213" s="156"/>
      <c r="BW1213" s="156"/>
      <c r="BX1213" s="156"/>
      <c r="BY1213" s="156"/>
      <c r="BZ1213" s="156"/>
      <c r="CA1213" s="156"/>
      <c r="CB1213" s="156"/>
      <c r="CC1213" s="156"/>
      <c r="CD1213" s="156"/>
      <c r="CE1213" s="156"/>
    </row>
    <row r="1214" spans="1:83" ht="25.5" customHeight="1" x14ac:dyDescent="0.25">
      <c r="A1214" s="45"/>
      <c r="B1214" s="45"/>
      <c r="C1214" s="45"/>
      <c r="D1214" s="47"/>
      <c r="E1214" s="158"/>
      <c r="F1214" s="45"/>
      <c r="G1214" s="130"/>
      <c r="H1214" s="130"/>
      <c r="I1214" s="83"/>
      <c r="J1214" s="45"/>
      <c r="K1214" s="130"/>
      <c r="L1214" s="95"/>
      <c r="M1214" s="95"/>
      <c r="N1214" s="95"/>
      <c r="O1214" s="103"/>
      <c r="P1214" s="104"/>
      <c r="Q1214" s="83"/>
      <c r="R1214" s="83"/>
      <c r="S1214" s="83"/>
      <c r="T1214" s="83"/>
      <c r="U1214" s="83"/>
      <c r="V1214" s="103"/>
      <c r="W1214" s="103"/>
      <c r="X1214" s="103"/>
      <c r="Y1214" s="102"/>
      <c r="Z1214" s="102"/>
      <c r="AA1214" s="90"/>
      <c r="AB1214" s="100"/>
      <c r="AC1214" s="90"/>
      <c r="AD1214" s="100"/>
      <c r="AE1214" s="100"/>
      <c r="AF1214" s="91"/>
      <c r="AG1214" s="91"/>
      <c r="AH1214" s="101"/>
      <c r="AI1214" s="45"/>
      <c r="AJ1214" s="45"/>
      <c r="AK1214" s="45"/>
      <c r="AL1214" s="45"/>
      <c r="AM1214" s="45"/>
      <c r="AN1214" s="83"/>
      <c r="AO1214" s="160"/>
      <c r="AP1214" s="160"/>
      <c r="AQ1214" s="94"/>
      <c r="AR1214" s="45"/>
      <c r="AS1214" s="102"/>
      <c r="AT1214" s="102"/>
      <c r="AU1214" s="95"/>
      <c r="AV1214" s="95"/>
      <c r="AW1214" s="159"/>
      <c r="AX1214" s="159"/>
      <c r="AY1214" s="156"/>
      <c r="AZ1214" s="156"/>
      <c r="BA1214" s="156"/>
      <c r="BB1214" s="156"/>
      <c r="BC1214" s="156"/>
      <c r="BD1214" s="156"/>
      <c r="BE1214" s="156"/>
      <c r="BF1214" s="156"/>
      <c r="BG1214" s="156"/>
      <c r="BH1214" s="156"/>
      <c r="BI1214" s="156"/>
      <c r="BJ1214" s="156"/>
      <c r="BK1214" s="156"/>
      <c r="BL1214" s="156"/>
      <c r="BM1214" s="156"/>
      <c r="BN1214" s="156"/>
      <c r="BO1214" s="156"/>
      <c r="BP1214" s="156"/>
      <c r="BQ1214" s="156"/>
      <c r="BR1214" s="156"/>
      <c r="BS1214" s="156"/>
      <c r="BT1214" s="156"/>
      <c r="BU1214" s="156"/>
      <c r="BV1214" s="156"/>
      <c r="BW1214" s="156"/>
      <c r="BX1214" s="156"/>
      <c r="BY1214" s="156"/>
      <c r="BZ1214" s="156"/>
      <c r="CA1214" s="156"/>
      <c r="CB1214" s="156"/>
      <c r="CC1214" s="156"/>
      <c r="CD1214" s="156"/>
      <c r="CE1214" s="156"/>
    </row>
    <row r="1215" spans="1:83" ht="25.5" customHeight="1" x14ac:dyDescent="0.25">
      <c r="A1215" s="45"/>
      <c r="B1215" s="45"/>
      <c r="C1215" s="45"/>
      <c r="D1215" s="47"/>
      <c r="E1215" s="158"/>
      <c r="F1215" s="45"/>
      <c r="G1215" s="130"/>
      <c r="H1215" s="130"/>
      <c r="I1215" s="83"/>
      <c r="J1215" s="45"/>
      <c r="K1215" s="130"/>
      <c r="L1215" s="95"/>
      <c r="M1215" s="95"/>
      <c r="N1215" s="95"/>
      <c r="O1215" s="103"/>
      <c r="P1215" s="104"/>
      <c r="Q1215" s="83"/>
      <c r="R1215" s="83"/>
      <c r="S1215" s="83"/>
      <c r="T1215" s="83"/>
      <c r="U1215" s="83"/>
      <c r="V1215" s="103"/>
      <c r="W1215" s="103"/>
      <c r="X1215" s="103"/>
      <c r="Y1215" s="102"/>
      <c r="Z1215" s="102"/>
      <c r="AA1215" s="90"/>
      <c r="AB1215" s="100"/>
      <c r="AC1215" s="90"/>
      <c r="AD1215" s="100"/>
      <c r="AE1215" s="100"/>
      <c r="AF1215" s="91"/>
      <c r="AG1215" s="91"/>
      <c r="AH1215" s="101"/>
      <c r="AI1215" s="45"/>
      <c r="AJ1215" s="45"/>
      <c r="AK1215" s="45"/>
      <c r="AL1215" s="45"/>
      <c r="AM1215" s="45"/>
      <c r="AN1215" s="83"/>
      <c r="AO1215" s="160"/>
      <c r="AP1215" s="160"/>
      <c r="AQ1215" s="94"/>
      <c r="AR1215" s="45"/>
      <c r="AS1215" s="102"/>
      <c r="AT1215" s="102"/>
      <c r="AU1215" s="95"/>
      <c r="AV1215" s="95"/>
      <c r="AW1215" s="159"/>
      <c r="AX1215" s="159"/>
      <c r="AY1215" s="156"/>
      <c r="AZ1215" s="156"/>
      <c r="BA1215" s="156"/>
      <c r="BB1215" s="156"/>
      <c r="BC1215" s="156"/>
      <c r="BD1215" s="156"/>
      <c r="BE1215" s="156"/>
      <c r="BF1215" s="156"/>
      <c r="BG1215" s="156"/>
      <c r="BH1215" s="156"/>
      <c r="BI1215" s="156"/>
      <c r="BJ1215" s="156"/>
      <c r="BK1215" s="156"/>
      <c r="BL1215" s="156"/>
      <c r="BM1215" s="156"/>
      <c r="BN1215" s="156"/>
      <c r="BO1215" s="156"/>
      <c r="BP1215" s="156"/>
      <c r="BQ1215" s="156"/>
      <c r="BR1215" s="156"/>
      <c r="BS1215" s="156"/>
      <c r="BT1215" s="156"/>
      <c r="BU1215" s="156"/>
      <c r="BV1215" s="156"/>
      <c r="BW1215" s="156"/>
      <c r="BX1215" s="156"/>
      <c r="BY1215" s="156"/>
      <c r="BZ1215" s="156"/>
      <c r="CA1215" s="156"/>
      <c r="CB1215" s="156"/>
      <c r="CC1215" s="156"/>
      <c r="CD1215" s="156"/>
      <c r="CE1215" s="156"/>
    </row>
    <row r="1216" spans="1:83" ht="25.5" customHeight="1" x14ac:dyDescent="0.25">
      <c r="A1216" s="45"/>
      <c r="B1216" s="45"/>
      <c r="C1216" s="45"/>
      <c r="D1216" s="47"/>
      <c r="E1216" s="158"/>
      <c r="F1216" s="45"/>
      <c r="G1216" s="130"/>
      <c r="H1216" s="130"/>
      <c r="I1216" s="83"/>
      <c r="J1216" s="45"/>
      <c r="K1216" s="130"/>
      <c r="L1216" s="95"/>
      <c r="M1216" s="95"/>
      <c r="N1216" s="95"/>
      <c r="O1216" s="103"/>
      <c r="P1216" s="104"/>
      <c r="Q1216" s="83"/>
      <c r="R1216" s="83"/>
      <c r="S1216" s="83"/>
      <c r="T1216" s="83"/>
      <c r="U1216" s="83"/>
      <c r="V1216" s="103"/>
      <c r="W1216" s="103"/>
      <c r="X1216" s="103"/>
      <c r="Y1216" s="102"/>
      <c r="Z1216" s="102"/>
      <c r="AA1216" s="90"/>
      <c r="AB1216" s="100"/>
      <c r="AC1216" s="90"/>
      <c r="AD1216" s="100"/>
      <c r="AE1216" s="100"/>
      <c r="AF1216" s="91"/>
      <c r="AG1216" s="91"/>
      <c r="AH1216" s="101"/>
      <c r="AI1216" s="45"/>
      <c r="AJ1216" s="45"/>
      <c r="AK1216" s="45"/>
      <c r="AL1216" s="45"/>
      <c r="AM1216" s="45"/>
      <c r="AN1216" s="83"/>
      <c r="AO1216" s="160"/>
      <c r="AP1216" s="160"/>
      <c r="AQ1216" s="94"/>
      <c r="AR1216" s="45"/>
      <c r="AS1216" s="102"/>
      <c r="AT1216" s="102"/>
      <c r="AU1216" s="95"/>
      <c r="AV1216" s="95"/>
      <c r="AW1216" s="159"/>
      <c r="AX1216" s="159"/>
      <c r="AY1216" s="156"/>
      <c r="AZ1216" s="156"/>
      <c r="BA1216" s="156"/>
      <c r="BB1216" s="156"/>
      <c r="BC1216" s="156"/>
      <c r="BD1216" s="156"/>
      <c r="BE1216" s="156"/>
      <c r="BF1216" s="156"/>
      <c r="BG1216" s="156"/>
      <c r="BH1216" s="156"/>
      <c r="BI1216" s="156"/>
      <c r="BJ1216" s="156"/>
      <c r="BK1216" s="156"/>
      <c r="BL1216" s="156"/>
      <c r="BM1216" s="156"/>
      <c r="BN1216" s="156"/>
      <c r="BO1216" s="156"/>
      <c r="BP1216" s="156"/>
      <c r="BQ1216" s="156"/>
      <c r="BR1216" s="156"/>
      <c r="BS1216" s="156"/>
      <c r="BT1216" s="156"/>
      <c r="BU1216" s="156"/>
      <c r="BV1216" s="156"/>
      <c r="BW1216" s="156"/>
      <c r="BX1216" s="156"/>
      <c r="BY1216" s="156"/>
      <c r="BZ1216" s="156"/>
      <c r="CA1216" s="156"/>
      <c r="CB1216" s="156"/>
      <c r="CC1216" s="156"/>
      <c r="CD1216" s="156"/>
      <c r="CE1216" s="156"/>
    </row>
    <row r="1217" spans="1:83" ht="25.5" customHeight="1" x14ac:dyDescent="0.25">
      <c r="A1217" s="45"/>
      <c r="B1217" s="45"/>
      <c r="C1217" s="45"/>
      <c r="D1217" s="47"/>
      <c r="E1217" s="158"/>
      <c r="F1217" s="45"/>
      <c r="G1217" s="130"/>
      <c r="H1217" s="130"/>
      <c r="I1217" s="83"/>
      <c r="J1217" s="45"/>
      <c r="K1217" s="130"/>
      <c r="L1217" s="95"/>
      <c r="M1217" s="95"/>
      <c r="N1217" s="95"/>
      <c r="O1217" s="103"/>
      <c r="P1217" s="104"/>
      <c r="Q1217" s="83"/>
      <c r="R1217" s="83"/>
      <c r="S1217" s="83"/>
      <c r="T1217" s="83"/>
      <c r="U1217" s="83"/>
      <c r="V1217" s="103"/>
      <c r="W1217" s="103"/>
      <c r="X1217" s="103"/>
      <c r="Y1217" s="102"/>
      <c r="Z1217" s="102"/>
      <c r="AA1217" s="90"/>
      <c r="AB1217" s="100"/>
      <c r="AC1217" s="90"/>
      <c r="AD1217" s="100"/>
      <c r="AE1217" s="100"/>
      <c r="AF1217" s="91"/>
      <c r="AG1217" s="91"/>
      <c r="AH1217" s="101"/>
      <c r="AI1217" s="45"/>
      <c r="AJ1217" s="45"/>
      <c r="AK1217" s="45"/>
      <c r="AL1217" s="45"/>
      <c r="AM1217" s="45"/>
      <c r="AN1217" s="83"/>
      <c r="AO1217" s="160"/>
      <c r="AP1217" s="160"/>
      <c r="AQ1217" s="94"/>
      <c r="AR1217" s="45"/>
      <c r="AS1217" s="102"/>
      <c r="AT1217" s="102"/>
      <c r="AU1217" s="95"/>
      <c r="AV1217" s="95"/>
      <c r="AW1217" s="159"/>
      <c r="AX1217" s="159"/>
      <c r="AY1217" s="156"/>
      <c r="AZ1217" s="156"/>
      <c r="BA1217" s="156"/>
      <c r="BB1217" s="156"/>
      <c r="BC1217" s="156"/>
      <c r="BD1217" s="156"/>
      <c r="BE1217" s="156"/>
      <c r="BF1217" s="156"/>
      <c r="BG1217" s="156"/>
      <c r="BH1217" s="156"/>
      <c r="BI1217" s="156"/>
      <c r="BJ1217" s="156"/>
      <c r="BK1217" s="156"/>
      <c r="BL1217" s="156"/>
      <c r="BM1217" s="156"/>
      <c r="BN1217" s="156"/>
      <c r="BO1217" s="156"/>
      <c r="BP1217" s="156"/>
      <c r="BQ1217" s="156"/>
      <c r="BR1217" s="156"/>
      <c r="BS1217" s="156"/>
      <c r="BT1217" s="156"/>
      <c r="BU1217" s="156"/>
      <c r="BV1217" s="156"/>
      <c r="BW1217" s="156"/>
      <c r="BX1217" s="156"/>
      <c r="BY1217" s="156"/>
      <c r="BZ1217" s="156"/>
      <c r="CA1217" s="156"/>
      <c r="CB1217" s="156"/>
      <c r="CC1217" s="156"/>
      <c r="CD1217" s="156"/>
      <c r="CE1217" s="156"/>
    </row>
    <row r="1218" spans="1:83" ht="25.5" customHeight="1" x14ac:dyDescent="0.25">
      <c r="A1218" s="45"/>
      <c r="B1218" s="45"/>
      <c r="C1218" s="45"/>
      <c r="D1218" s="47"/>
      <c r="E1218" s="158"/>
      <c r="F1218" s="45"/>
      <c r="G1218" s="130"/>
      <c r="H1218" s="130"/>
      <c r="I1218" s="83"/>
      <c r="J1218" s="45"/>
      <c r="K1218" s="130"/>
      <c r="L1218" s="95"/>
      <c r="M1218" s="95"/>
      <c r="N1218" s="95"/>
      <c r="O1218" s="103"/>
      <c r="P1218" s="104"/>
      <c r="Q1218" s="83"/>
      <c r="R1218" s="83"/>
      <c r="S1218" s="83"/>
      <c r="T1218" s="83"/>
      <c r="U1218" s="83"/>
      <c r="V1218" s="103"/>
      <c r="W1218" s="103"/>
      <c r="X1218" s="103"/>
      <c r="Y1218" s="102"/>
      <c r="Z1218" s="102"/>
      <c r="AA1218" s="90"/>
      <c r="AB1218" s="100"/>
      <c r="AC1218" s="90"/>
      <c r="AD1218" s="100"/>
      <c r="AE1218" s="100"/>
      <c r="AF1218" s="91"/>
      <c r="AG1218" s="91"/>
      <c r="AH1218" s="101"/>
      <c r="AI1218" s="45"/>
      <c r="AJ1218" s="45"/>
      <c r="AK1218" s="45"/>
      <c r="AL1218" s="45"/>
      <c r="AM1218" s="45"/>
      <c r="AN1218" s="83"/>
      <c r="AO1218" s="160"/>
      <c r="AP1218" s="160"/>
      <c r="AQ1218" s="94"/>
      <c r="AR1218" s="45"/>
      <c r="AS1218" s="102"/>
      <c r="AT1218" s="102"/>
      <c r="AU1218" s="95"/>
      <c r="AV1218" s="95"/>
      <c r="AW1218" s="159"/>
      <c r="AX1218" s="159"/>
      <c r="AY1218" s="156"/>
      <c r="AZ1218" s="156"/>
      <c r="BA1218" s="156"/>
      <c r="BB1218" s="156"/>
      <c r="BC1218" s="156"/>
      <c r="BD1218" s="156"/>
      <c r="BE1218" s="156"/>
      <c r="BF1218" s="156"/>
      <c r="BG1218" s="156"/>
      <c r="BH1218" s="156"/>
      <c r="BI1218" s="156"/>
      <c r="BJ1218" s="156"/>
      <c r="BK1218" s="156"/>
      <c r="BL1218" s="156"/>
      <c r="BM1218" s="156"/>
      <c r="BN1218" s="156"/>
      <c r="BO1218" s="156"/>
      <c r="BP1218" s="156"/>
      <c r="BQ1218" s="156"/>
      <c r="BR1218" s="156"/>
      <c r="BS1218" s="156"/>
      <c r="BT1218" s="156"/>
      <c r="BU1218" s="156"/>
      <c r="BV1218" s="156"/>
      <c r="BW1218" s="156"/>
      <c r="BX1218" s="156"/>
      <c r="BY1218" s="156"/>
      <c r="BZ1218" s="156"/>
      <c r="CA1218" s="156"/>
      <c r="CB1218" s="156"/>
      <c r="CC1218" s="156"/>
      <c r="CD1218" s="156"/>
      <c r="CE1218" s="156"/>
    </row>
    <row r="1219" spans="1:83" ht="25.5" customHeight="1" x14ac:dyDescent="0.25">
      <c r="A1219" s="45"/>
      <c r="B1219" s="45"/>
      <c r="C1219" s="45"/>
      <c r="D1219" s="47"/>
      <c r="E1219" s="158"/>
      <c r="F1219" s="45"/>
      <c r="G1219" s="130"/>
      <c r="H1219" s="130"/>
      <c r="I1219" s="83"/>
      <c r="J1219" s="45"/>
      <c r="K1219" s="130"/>
      <c r="L1219" s="95"/>
      <c r="M1219" s="95"/>
      <c r="N1219" s="95"/>
      <c r="O1219" s="103"/>
      <c r="P1219" s="104"/>
      <c r="Q1219" s="83"/>
      <c r="R1219" s="83"/>
      <c r="S1219" s="83"/>
      <c r="T1219" s="83"/>
      <c r="U1219" s="83"/>
      <c r="V1219" s="103"/>
      <c r="W1219" s="103"/>
      <c r="X1219" s="103"/>
      <c r="Y1219" s="102"/>
      <c r="Z1219" s="102"/>
      <c r="AA1219" s="90"/>
      <c r="AB1219" s="100"/>
      <c r="AC1219" s="90"/>
      <c r="AD1219" s="100"/>
      <c r="AE1219" s="100"/>
      <c r="AF1219" s="91"/>
      <c r="AG1219" s="91"/>
      <c r="AH1219" s="101"/>
      <c r="AI1219" s="45"/>
      <c r="AJ1219" s="45"/>
      <c r="AK1219" s="45"/>
      <c r="AL1219" s="45"/>
      <c r="AM1219" s="45"/>
      <c r="AN1219" s="83"/>
      <c r="AO1219" s="160"/>
      <c r="AP1219" s="160"/>
      <c r="AQ1219" s="94"/>
      <c r="AR1219" s="45"/>
      <c r="AS1219" s="102"/>
      <c r="AT1219" s="102"/>
      <c r="AU1219" s="95"/>
      <c r="AV1219" s="95"/>
      <c r="AW1219" s="159"/>
      <c r="AX1219" s="159"/>
      <c r="AY1219" s="156"/>
      <c r="AZ1219" s="156"/>
      <c r="BA1219" s="156"/>
      <c r="BB1219" s="156"/>
      <c r="BC1219" s="156"/>
      <c r="BD1219" s="156"/>
      <c r="BE1219" s="156"/>
      <c r="BF1219" s="156"/>
      <c r="BG1219" s="156"/>
      <c r="BH1219" s="156"/>
      <c r="BI1219" s="156"/>
      <c r="BJ1219" s="156"/>
      <c r="BK1219" s="156"/>
      <c r="BL1219" s="156"/>
      <c r="BM1219" s="156"/>
      <c r="BN1219" s="156"/>
      <c r="BO1219" s="156"/>
      <c r="BP1219" s="156"/>
      <c r="BQ1219" s="156"/>
      <c r="BR1219" s="156"/>
      <c r="BS1219" s="156"/>
      <c r="BT1219" s="156"/>
      <c r="BU1219" s="156"/>
      <c r="BV1219" s="156"/>
      <c r="BW1219" s="156"/>
      <c r="BX1219" s="156"/>
      <c r="BY1219" s="156"/>
      <c r="BZ1219" s="156"/>
      <c r="CA1219" s="156"/>
      <c r="CB1219" s="156"/>
      <c r="CC1219" s="156"/>
      <c r="CD1219" s="156"/>
      <c r="CE1219" s="156"/>
    </row>
    <row r="1220" spans="1:83" ht="25.5" customHeight="1" x14ac:dyDescent="0.25">
      <c r="A1220" s="45"/>
      <c r="B1220" s="45"/>
      <c r="C1220" s="45"/>
      <c r="D1220" s="47"/>
      <c r="E1220" s="158"/>
      <c r="F1220" s="45"/>
      <c r="G1220" s="130"/>
      <c r="H1220" s="130"/>
      <c r="I1220" s="83"/>
      <c r="J1220" s="45"/>
      <c r="K1220" s="130"/>
      <c r="L1220" s="95"/>
      <c r="M1220" s="95"/>
      <c r="N1220" s="95"/>
      <c r="O1220" s="103"/>
      <c r="P1220" s="104"/>
      <c r="Q1220" s="83"/>
      <c r="R1220" s="83"/>
      <c r="S1220" s="83"/>
      <c r="T1220" s="83"/>
      <c r="U1220" s="83"/>
      <c r="V1220" s="103"/>
      <c r="W1220" s="103"/>
      <c r="X1220" s="103"/>
      <c r="Y1220" s="102"/>
      <c r="Z1220" s="102"/>
      <c r="AA1220" s="90"/>
      <c r="AB1220" s="100"/>
      <c r="AC1220" s="90"/>
      <c r="AD1220" s="100"/>
      <c r="AE1220" s="100"/>
      <c r="AF1220" s="91"/>
      <c r="AG1220" s="91"/>
      <c r="AH1220" s="101"/>
      <c r="AI1220" s="45"/>
      <c r="AJ1220" s="45"/>
      <c r="AK1220" s="45"/>
      <c r="AL1220" s="45"/>
      <c r="AM1220" s="45"/>
      <c r="AN1220" s="83"/>
      <c r="AO1220" s="160"/>
      <c r="AP1220" s="160"/>
      <c r="AQ1220" s="94"/>
      <c r="AR1220" s="45"/>
      <c r="AS1220" s="102"/>
      <c r="AT1220" s="102"/>
      <c r="AU1220" s="95"/>
      <c r="AV1220" s="95"/>
      <c r="AW1220" s="159"/>
      <c r="AX1220" s="159"/>
      <c r="AY1220" s="156"/>
      <c r="AZ1220" s="156"/>
      <c r="BA1220" s="156"/>
      <c r="BB1220" s="156"/>
      <c r="BC1220" s="156"/>
      <c r="BD1220" s="156"/>
      <c r="BE1220" s="156"/>
      <c r="BF1220" s="156"/>
      <c r="BG1220" s="156"/>
      <c r="BH1220" s="156"/>
      <c r="BI1220" s="156"/>
      <c r="BJ1220" s="156"/>
      <c r="BK1220" s="156"/>
      <c r="BL1220" s="156"/>
      <c r="BM1220" s="156"/>
      <c r="BN1220" s="156"/>
      <c r="BO1220" s="156"/>
      <c r="BP1220" s="156"/>
      <c r="BQ1220" s="156"/>
      <c r="BR1220" s="156"/>
      <c r="BS1220" s="156"/>
      <c r="BT1220" s="156"/>
      <c r="BU1220" s="156"/>
      <c r="BV1220" s="156"/>
      <c r="BW1220" s="156"/>
      <c r="BX1220" s="156"/>
      <c r="BY1220" s="156"/>
      <c r="BZ1220" s="156"/>
      <c r="CA1220" s="156"/>
      <c r="CB1220" s="156"/>
      <c r="CC1220" s="156"/>
      <c r="CD1220" s="156"/>
      <c r="CE1220" s="156"/>
    </row>
    <row r="1221" spans="1:83" ht="25.5" customHeight="1" x14ac:dyDescent="0.25">
      <c r="A1221" s="45"/>
      <c r="B1221" s="45"/>
      <c r="C1221" s="45"/>
      <c r="D1221" s="47"/>
      <c r="E1221" s="158"/>
      <c r="F1221" s="45"/>
      <c r="G1221" s="130"/>
      <c r="H1221" s="130"/>
      <c r="I1221" s="83"/>
      <c r="J1221" s="45"/>
      <c r="K1221" s="130"/>
      <c r="L1221" s="95"/>
      <c r="M1221" s="95"/>
      <c r="N1221" s="95"/>
      <c r="O1221" s="103"/>
      <c r="P1221" s="104"/>
      <c r="Q1221" s="83"/>
      <c r="R1221" s="83"/>
      <c r="S1221" s="83"/>
      <c r="T1221" s="83"/>
      <c r="U1221" s="83"/>
      <c r="V1221" s="103"/>
      <c r="W1221" s="103"/>
      <c r="X1221" s="103"/>
      <c r="Y1221" s="102"/>
      <c r="Z1221" s="102"/>
      <c r="AA1221" s="90"/>
      <c r="AB1221" s="100"/>
      <c r="AC1221" s="90"/>
      <c r="AD1221" s="100"/>
      <c r="AE1221" s="100"/>
      <c r="AF1221" s="91"/>
      <c r="AG1221" s="91"/>
      <c r="AH1221" s="101"/>
      <c r="AI1221" s="45"/>
      <c r="AJ1221" s="45"/>
      <c r="AK1221" s="45"/>
      <c r="AL1221" s="45"/>
      <c r="AM1221" s="45"/>
      <c r="AN1221" s="83"/>
      <c r="AO1221" s="160"/>
      <c r="AP1221" s="160"/>
      <c r="AQ1221" s="94"/>
      <c r="AR1221" s="45"/>
      <c r="AS1221" s="102"/>
      <c r="AT1221" s="102"/>
      <c r="AU1221" s="95"/>
      <c r="AV1221" s="95"/>
      <c r="AW1221" s="159"/>
      <c r="AX1221" s="159"/>
      <c r="AY1221" s="156"/>
      <c r="AZ1221" s="156"/>
      <c r="BA1221" s="156"/>
      <c r="BB1221" s="156"/>
      <c r="BC1221" s="156"/>
      <c r="BD1221" s="156"/>
      <c r="BE1221" s="156"/>
      <c r="BF1221" s="156"/>
      <c r="BG1221" s="156"/>
      <c r="BH1221" s="156"/>
      <c r="BI1221" s="156"/>
      <c r="BJ1221" s="156"/>
      <c r="BK1221" s="156"/>
      <c r="BL1221" s="156"/>
      <c r="BM1221" s="156"/>
      <c r="BN1221" s="156"/>
      <c r="BO1221" s="156"/>
      <c r="BP1221" s="156"/>
      <c r="BQ1221" s="156"/>
      <c r="BR1221" s="156"/>
      <c r="BS1221" s="156"/>
      <c r="BT1221" s="156"/>
      <c r="BU1221" s="156"/>
      <c r="BV1221" s="156"/>
      <c r="BW1221" s="156"/>
      <c r="BX1221" s="156"/>
      <c r="BY1221" s="156"/>
      <c r="BZ1221" s="156"/>
      <c r="CA1221" s="156"/>
      <c r="CB1221" s="156"/>
      <c r="CC1221" s="156"/>
      <c r="CD1221" s="156"/>
      <c r="CE1221" s="156"/>
    </row>
    <row r="1222" spans="1:83" ht="25.5" customHeight="1" x14ac:dyDescent="0.25">
      <c r="A1222" s="45"/>
      <c r="B1222" s="45"/>
      <c r="C1222" s="45"/>
      <c r="D1222" s="47"/>
      <c r="E1222" s="158"/>
      <c r="F1222" s="45"/>
      <c r="G1222" s="130"/>
      <c r="H1222" s="130"/>
      <c r="I1222" s="83"/>
      <c r="J1222" s="45"/>
      <c r="K1222" s="130"/>
      <c r="L1222" s="95"/>
      <c r="M1222" s="95"/>
      <c r="N1222" s="95"/>
      <c r="O1222" s="103"/>
      <c r="P1222" s="104"/>
      <c r="Q1222" s="83"/>
      <c r="R1222" s="83"/>
      <c r="S1222" s="83"/>
      <c r="T1222" s="83"/>
      <c r="U1222" s="83"/>
      <c r="V1222" s="103"/>
      <c r="W1222" s="103"/>
      <c r="X1222" s="103"/>
      <c r="Y1222" s="102"/>
      <c r="Z1222" s="102"/>
      <c r="AA1222" s="90"/>
      <c r="AB1222" s="100"/>
      <c r="AC1222" s="90"/>
      <c r="AD1222" s="100"/>
      <c r="AE1222" s="100"/>
      <c r="AF1222" s="91"/>
      <c r="AG1222" s="91"/>
      <c r="AH1222" s="101"/>
      <c r="AI1222" s="45"/>
      <c r="AJ1222" s="45"/>
      <c r="AK1222" s="45"/>
      <c r="AL1222" s="45"/>
      <c r="AM1222" s="45"/>
      <c r="AN1222" s="83"/>
      <c r="AO1222" s="160"/>
      <c r="AP1222" s="160"/>
      <c r="AQ1222" s="94"/>
      <c r="AR1222" s="45"/>
      <c r="AS1222" s="102"/>
      <c r="AT1222" s="102"/>
      <c r="AU1222" s="95"/>
      <c r="AV1222" s="95"/>
      <c r="AW1222" s="159"/>
      <c r="AX1222" s="159"/>
      <c r="AY1222" s="156"/>
      <c r="AZ1222" s="156"/>
      <c r="BA1222" s="156"/>
      <c r="BB1222" s="156"/>
      <c r="BC1222" s="156"/>
      <c r="BD1222" s="156"/>
      <c r="BE1222" s="156"/>
      <c r="BF1222" s="156"/>
      <c r="BG1222" s="156"/>
      <c r="BH1222" s="156"/>
      <c r="BI1222" s="156"/>
      <c r="BJ1222" s="156"/>
      <c r="BK1222" s="156"/>
      <c r="BL1222" s="156"/>
      <c r="BM1222" s="156"/>
      <c r="BN1222" s="156"/>
      <c r="BO1222" s="156"/>
      <c r="BP1222" s="156"/>
      <c r="BQ1222" s="156"/>
      <c r="BR1222" s="156"/>
      <c r="BS1222" s="156"/>
      <c r="BT1222" s="156"/>
      <c r="BU1222" s="156"/>
      <c r="BV1222" s="156"/>
      <c r="BW1222" s="156"/>
      <c r="BX1222" s="156"/>
      <c r="BY1222" s="156"/>
      <c r="BZ1222" s="156"/>
      <c r="CA1222" s="156"/>
      <c r="CB1222" s="156"/>
      <c r="CC1222" s="156"/>
      <c r="CD1222" s="156"/>
      <c r="CE1222" s="156"/>
    </row>
    <row r="1223" spans="1:83" ht="25.5" customHeight="1" x14ac:dyDescent="0.25">
      <c r="A1223" s="45"/>
      <c r="B1223" s="45"/>
      <c r="C1223" s="45"/>
      <c r="D1223" s="47"/>
      <c r="E1223" s="158"/>
      <c r="F1223" s="45"/>
      <c r="G1223" s="130"/>
      <c r="H1223" s="130"/>
      <c r="I1223" s="83"/>
      <c r="J1223" s="45"/>
      <c r="K1223" s="130"/>
      <c r="L1223" s="95"/>
      <c r="M1223" s="95"/>
      <c r="N1223" s="95"/>
      <c r="O1223" s="103"/>
      <c r="P1223" s="104"/>
      <c r="Q1223" s="83"/>
      <c r="R1223" s="83"/>
      <c r="S1223" s="83"/>
      <c r="T1223" s="83"/>
      <c r="U1223" s="83"/>
      <c r="V1223" s="103"/>
      <c r="W1223" s="103"/>
      <c r="X1223" s="103"/>
      <c r="Y1223" s="102"/>
      <c r="Z1223" s="102"/>
      <c r="AA1223" s="90"/>
      <c r="AB1223" s="100"/>
      <c r="AC1223" s="90"/>
      <c r="AD1223" s="100"/>
      <c r="AE1223" s="100"/>
      <c r="AF1223" s="91"/>
      <c r="AG1223" s="91"/>
      <c r="AH1223" s="101"/>
      <c r="AI1223" s="45"/>
      <c r="AJ1223" s="45"/>
      <c r="AK1223" s="45"/>
      <c r="AL1223" s="45"/>
      <c r="AM1223" s="45"/>
      <c r="AN1223" s="83"/>
      <c r="AO1223" s="160"/>
      <c r="AP1223" s="160"/>
      <c r="AQ1223" s="94"/>
      <c r="AR1223" s="45"/>
      <c r="AS1223" s="102"/>
      <c r="AT1223" s="102"/>
      <c r="AU1223" s="95"/>
      <c r="AV1223" s="95"/>
      <c r="AW1223" s="159"/>
      <c r="AX1223" s="159"/>
      <c r="AY1223" s="156"/>
      <c r="AZ1223" s="156"/>
      <c r="BA1223" s="156"/>
      <c r="BB1223" s="156"/>
      <c r="BC1223" s="156"/>
      <c r="BD1223" s="156"/>
      <c r="BE1223" s="156"/>
      <c r="BF1223" s="156"/>
      <c r="BG1223" s="156"/>
      <c r="BH1223" s="156"/>
      <c r="BI1223" s="156"/>
      <c r="BJ1223" s="156"/>
      <c r="BK1223" s="156"/>
      <c r="BL1223" s="156"/>
      <c r="BM1223" s="156"/>
      <c r="BN1223" s="156"/>
      <c r="BO1223" s="156"/>
      <c r="BP1223" s="156"/>
      <c r="BQ1223" s="156"/>
      <c r="BR1223" s="156"/>
      <c r="BS1223" s="156"/>
      <c r="BT1223" s="156"/>
      <c r="BU1223" s="156"/>
      <c r="BV1223" s="156"/>
      <c r="BW1223" s="156"/>
      <c r="BX1223" s="156"/>
      <c r="BY1223" s="156"/>
      <c r="BZ1223" s="156"/>
      <c r="CA1223" s="156"/>
      <c r="CB1223" s="156"/>
      <c r="CC1223" s="156"/>
      <c r="CD1223" s="156"/>
      <c r="CE1223" s="156"/>
    </row>
    <row r="1224" spans="1:83" ht="25.5" customHeight="1" x14ac:dyDescent="0.25">
      <c r="A1224" s="45"/>
      <c r="B1224" s="45"/>
      <c r="C1224" s="45"/>
      <c r="D1224" s="47"/>
      <c r="E1224" s="158"/>
      <c r="F1224" s="45"/>
      <c r="G1224" s="130"/>
      <c r="H1224" s="130"/>
      <c r="I1224" s="83"/>
      <c r="J1224" s="45"/>
      <c r="K1224" s="130"/>
      <c r="L1224" s="95"/>
      <c r="M1224" s="95"/>
      <c r="N1224" s="95"/>
      <c r="O1224" s="103"/>
      <c r="P1224" s="104"/>
      <c r="Q1224" s="83"/>
      <c r="R1224" s="83"/>
      <c r="S1224" s="83"/>
      <c r="T1224" s="83"/>
      <c r="U1224" s="83"/>
      <c r="V1224" s="103"/>
      <c r="W1224" s="103"/>
      <c r="X1224" s="103"/>
      <c r="Y1224" s="102"/>
      <c r="Z1224" s="102"/>
      <c r="AA1224" s="90"/>
      <c r="AB1224" s="100"/>
      <c r="AC1224" s="90"/>
      <c r="AD1224" s="100"/>
      <c r="AE1224" s="100"/>
      <c r="AF1224" s="91"/>
      <c r="AG1224" s="91"/>
      <c r="AH1224" s="101"/>
      <c r="AI1224" s="45"/>
      <c r="AJ1224" s="45"/>
      <c r="AK1224" s="45"/>
      <c r="AL1224" s="45"/>
      <c r="AM1224" s="45"/>
      <c r="AN1224" s="83"/>
      <c r="AO1224" s="160"/>
      <c r="AP1224" s="160"/>
      <c r="AQ1224" s="94"/>
      <c r="AR1224" s="45"/>
      <c r="AS1224" s="102"/>
      <c r="AT1224" s="102"/>
      <c r="AU1224" s="95"/>
      <c r="AV1224" s="95"/>
      <c r="AW1224" s="159"/>
      <c r="AX1224" s="159"/>
      <c r="AY1224" s="156"/>
      <c r="AZ1224" s="156"/>
      <c r="BA1224" s="156"/>
      <c r="BB1224" s="156"/>
      <c r="BC1224" s="156"/>
      <c r="BD1224" s="156"/>
      <c r="BE1224" s="156"/>
      <c r="BF1224" s="156"/>
      <c r="BG1224" s="156"/>
      <c r="BH1224" s="156"/>
      <c r="BI1224" s="156"/>
      <c r="BJ1224" s="156"/>
      <c r="BK1224" s="156"/>
      <c r="BL1224" s="156"/>
      <c r="BM1224" s="156"/>
      <c r="BN1224" s="156"/>
      <c r="BO1224" s="156"/>
      <c r="BP1224" s="156"/>
      <c r="BQ1224" s="156"/>
      <c r="BR1224" s="156"/>
      <c r="BS1224" s="156"/>
      <c r="BT1224" s="156"/>
      <c r="BU1224" s="156"/>
      <c r="BV1224" s="156"/>
      <c r="BW1224" s="156"/>
      <c r="BX1224" s="156"/>
      <c r="BY1224" s="156"/>
      <c r="BZ1224" s="156"/>
      <c r="CA1224" s="156"/>
      <c r="CB1224" s="156"/>
      <c r="CC1224" s="156"/>
      <c r="CD1224" s="156"/>
      <c r="CE1224" s="156"/>
    </row>
    <row r="1225" spans="1:83" ht="25.5" customHeight="1" x14ac:dyDescent="0.25">
      <c r="A1225" s="45"/>
      <c r="B1225" s="45"/>
      <c r="C1225" s="45"/>
      <c r="D1225" s="47"/>
      <c r="E1225" s="158"/>
      <c r="F1225" s="45"/>
      <c r="G1225" s="130"/>
      <c r="H1225" s="130"/>
      <c r="I1225" s="83"/>
      <c r="J1225" s="45"/>
      <c r="K1225" s="130"/>
      <c r="L1225" s="95"/>
      <c r="M1225" s="95"/>
      <c r="N1225" s="95"/>
      <c r="O1225" s="103"/>
      <c r="P1225" s="104"/>
      <c r="Q1225" s="83"/>
      <c r="R1225" s="83"/>
      <c r="S1225" s="83"/>
      <c r="T1225" s="83"/>
      <c r="U1225" s="83"/>
      <c r="V1225" s="103"/>
      <c r="W1225" s="103"/>
      <c r="X1225" s="103"/>
      <c r="Y1225" s="102"/>
      <c r="Z1225" s="102"/>
      <c r="AA1225" s="90"/>
      <c r="AB1225" s="100"/>
      <c r="AC1225" s="90"/>
      <c r="AD1225" s="100"/>
      <c r="AE1225" s="100"/>
      <c r="AF1225" s="91"/>
      <c r="AG1225" s="91"/>
      <c r="AH1225" s="101"/>
      <c r="AI1225" s="45"/>
      <c r="AJ1225" s="45"/>
      <c r="AK1225" s="45"/>
      <c r="AL1225" s="45"/>
      <c r="AM1225" s="45"/>
      <c r="AN1225" s="83"/>
      <c r="AO1225" s="160"/>
      <c r="AP1225" s="160"/>
      <c r="AQ1225" s="94"/>
      <c r="AR1225" s="45"/>
      <c r="AS1225" s="102"/>
      <c r="AT1225" s="102"/>
      <c r="AU1225" s="95"/>
      <c r="AV1225" s="95"/>
      <c r="AW1225" s="159"/>
      <c r="AX1225" s="159"/>
      <c r="AY1225" s="156"/>
      <c r="AZ1225" s="156"/>
      <c r="BA1225" s="156"/>
      <c r="BB1225" s="156"/>
      <c r="BC1225" s="156"/>
      <c r="BD1225" s="156"/>
      <c r="BE1225" s="156"/>
      <c r="BF1225" s="156"/>
      <c r="BG1225" s="156"/>
      <c r="BH1225" s="156"/>
      <c r="BI1225" s="156"/>
      <c r="BJ1225" s="156"/>
      <c r="BK1225" s="156"/>
      <c r="BL1225" s="156"/>
      <c r="BM1225" s="156"/>
      <c r="BN1225" s="156"/>
      <c r="BO1225" s="156"/>
      <c r="BP1225" s="156"/>
      <c r="BQ1225" s="156"/>
      <c r="BR1225" s="156"/>
      <c r="BS1225" s="156"/>
      <c r="BT1225" s="156"/>
      <c r="BU1225" s="156"/>
      <c r="BV1225" s="156"/>
      <c r="BW1225" s="156"/>
      <c r="BX1225" s="156"/>
      <c r="BY1225" s="156"/>
      <c r="BZ1225" s="156"/>
      <c r="CA1225" s="156"/>
      <c r="CB1225" s="156"/>
      <c r="CC1225" s="156"/>
      <c r="CD1225" s="156"/>
      <c r="CE1225" s="156"/>
    </row>
    <row r="1226" spans="1:83" ht="25.5" customHeight="1" x14ac:dyDescent="0.25">
      <c r="A1226" s="45"/>
      <c r="B1226" s="45"/>
      <c r="C1226" s="45"/>
      <c r="D1226" s="47"/>
      <c r="E1226" s="158"/>
      <c r="F1226" s="45"/>
      <c r="G1226" s="130"/>
      <c r="H1226" s="130"/>
      <c r="I1226" s="83"/>
      <c r="J1226" s="45"/>
      <c r="K1226" s="130"/>
      <c r="L1226" s="95"/>
      <c r="M1226" s="95"/>
      <c r="N1226" s="95"/>
      <c r="O1226" s="103"/>
      <c r="P1226" s="104"/>
      <c r="Q1226" s="83"/>
      <c r="R1226" s="83"/>
      <c r="S1226" s="83"/>
      <c r="T1226" s="83"/>
      <c r="U1226" s="83"/>
      <c r="V1226" s="103"/>
      <c r="W1226" s="103"/>
      <c r="X1226" s="103"/>
      <c r="Y1226" s="102"/>
      <c r="Z1226" s="102"/>
      <c r="AA1226" s="90"/>
      <c r="AB1226" s="100"/>
      <c r="AC1226" s="90"/>
      <c r="AD1226" s="100"/>
      <c r="AE1226" s="100"/>
      <c r="AF1226" s="91"/>
      <c r="AG1226" s="91"/>
      <c r="AH1226" s="101"/>
      <c r="AI1226" s="45"/>
      <c r="AJ1226" s="45"/>
      <c r="AK1226" s="45"/>
      <c r="AL1226" s="45"/>
      <c r="AM1226" s="45"/>
      <c r="AN1226" s="83"/>
      <c r="AO1226" s="160"/>
      <c r="AP1226" s="160"/>
      <c r="AQ1226" s="94"/>
      <c r="AR1226" s="45"/>
      <c r="AS1226" s="102"/>
      <c r="AT1226" s="102"/>
      <c r="AU1226" s="95"/>
      <c r="AV1226" s="95"/>
      <c r="AW1226" s="159"/>
      <c r="AX1226" s="159"/>
      <c r="AY1226" s="156"/>
      <c r="AZ1226" s="156"/>
      <c r="BA1226" s="156"/>
      <c r="BB1226" s="156"/>
      <c r="BC1226" s="156"/>
      <c r="BD1226" s="156"/>
      <c r="BE1226" s="156"/>
      <c r="BF1226" s="156"/>
      <c r="BG1226" s="156"/>
      <c r="BH1226" s="156"/>
      <c r="BI1226" s="156"/>
      <c r="BJ1226" s="156"/>
      <c r="BK1226" s="156"/>
      <c r="BL1226" s="156"/>
      <c r="BM1226" s="156"/>
      <c r="BN1226" s="156"/>
      <c r="BO1226" s="156"/>
      <c r="BP1226" s="156"/>
      <c r="BQ1226" s="156"/>
      <c r="BR1226" s="156"/>
      <c r="BS1226" s="156"/>
      <c r="BT1226" s="156"/>
      <c r="BU1226" s="156"/>
      <c r="BV1226" s="156"/>
      <c r="BW1226" s="156"/>
      <c r="BX1226" s="156"/>
      <c r="BY1226" s="156"/>
      <c r="BZ1226" s="156"/>
      <c r="CA1226" s="156"/>
      <c r="CB1226" s="156"/>
      <c r="CC1226" s="156"/>
      <c r="CD1226" s="156"/>
      <c r="CE1226" s="156"/>
    </row>
    <row r="1227" spans="1:83" ht="25.5" customHeight="1" x14ac:dyDescent="0.25">
      <c r="A1227" s="45"/>
      <c r="B1227" s="45"/>
      <c r="C1227" s="45"/>
      <c r="D1227" s="47"/>
      <c r="E1227" s="158"/>
      <c r="F1227" s="45"/>
      <c r="G1227" s="130"/>
      <c r="H1227" s="130"/>
      <c r="I1227" s="83"/>
      <c r="J1227" s="45"/>
      <c r="K1227" s="130"/>
      <c r="L1227" s="95"/>
      <c r="M1227" s="95"/>
      <c r="N1227" s="95"/>
      <c r="O1227" s="103"/>
      <c r="P1227" s="104"/>
      <c r="Q1227" s="83"/>
      <c r="R1227" s="83"/>
      <c r="S1227" s="83"/>
      <c r="T1227" s="83"/>
      <c r="U1227" s="83"/>
      <c r="V1227" s="103"/>
      <c r="W1227" s="103"/>
      <c r="X1227" s="103"/>
      <c r="Y1227" s="102"/>
      <c r="Z1227" s="102"/>
      <c r="AA1227" s="90"/>
      <c r="AB1227" s="100"/>
      <c r="AC1227" s="90"/>
      <c r="AD1227" s="100"/>
      <c r="AE1227" s="100"/>
      <c r="AF1227" s="91"/>
      <c r="AG1227" s="91"/>
      <c r="AH1227" s="101"/>
      <c r="AI1227" s="45"/>
      <c r="AJ1227" s="45"/>
      <c r="AK1227" s="45"/>
      <c r="AL1227" s="45"/>
      <c r="AM1227" s="45"/>
      <c r="AN1227" s="83"/>
      <c r="AO1227" s="160"/>
      <c r="AP1227" s="160"/>
      <c r="AQ1227" s="94"/>
      <c r="AR1227" s="45"/>
      <c r="AS1227" s="102"/>
      <c r="AT1227" s="102"/>
      <c r="AU1227" s="95"/>
      <c r="AV1227" s="95"/>
      <c r="AW1227" s="159"/>
      <c r="AX1227" s="159"/>
      <c r="AY1227" s="156"/>
      <c r="AZ1227" s="156"/>
      <c r="BA1227" s="156"/>
      <c r="BB1227" s="156"/>
      <c r="BC1227" s="156"/>
      <c r="BD1227" s="156"/>
      <c r="BE1227" s="156"/>
      <c r="BF1227" s="156"/>
      <c r="BG1227" s="156"/>
      <c r="BH1227" s="156"/>
      <c r="BI1227" s="156"/>
      <c r="BJ1227" s="156"/>
      <c r="BK1227" s="156"/>
      <c r="BL1227" s="156"/>
      <c r="BM1227" s="156"/>
      <c r="BN1227" s="156"/>
      <c r="BO1227" s="156"/>
      <c r="BP1227" s="156"/>
      <c r="BQ1227" s="156"/>
      <c r="BR1227" s="156"/>
      <c r="BS1227" s="156"/>
      <c r="BT1227" s="156"/>
      <c r="BU1227" s="156"/>
      <c r="BV1227" s="156"/>
      <c r="BW1227" s="156"/>
      <c r="BX1227" s="156"/>
      <c r="BY1227" s="156"/>
      <c r="BZ1227" s="156"/>
      <c r="CA1227" s="156"/>
      <c r="CB1227" s="156"/>
      <c r="CC1227" s="156"/>
      <c r="CD1227" s="156"/>
      <c r="CE1227" s="156"/>
    </row>
    <row r="1228" spans="1:83" ht="25.5" customHeight="1" x14ac:dyDescent="0.25">
      <c r="A1228" s="45"/>
      <c r="B1228" s="45"/>
      <c r="C1228" s="45"/>
      <c r="D1228" s="47"/>
      <c r="E1228" s="158"/>
      <c r="F1228" s="45"/>
      <c r="G1228" s="130"/>
      <c r="H1228" s="130"/>
      <c r="I1228" s="83"/>
      <c r="J1228" s="45"/>
      <c r="K1228" s="130"/>
      <c r="L1228" s="95"/>
      <c r="M1228" s="95"/>
      <c r="N1228" s="95"/>
      <c r="O1228" s="103"/>
      <c r="P1228" s="104"/>
      <c r="Q1228" s="83"/>
      <c r="R1228" s="83"/>
      <c r="S1228" s="83"/>
      <c r="T1228" s="83"/>
      <c r="U1228" s="83"/>
      <c r="V1228" s="103"/>
      <c r="W1228" s="103"/>
      <c r="X1228" s="103"/>
      <c r="Y1228" s="102"/>
      <c r="Z1228" s="102"/>
      <c r="AA1228" s="90"/>
      <c r="AB1228" s="100"/>
      <c r="AC1228" s="90"/>
      <c r="AD1228" s="100"/>
      <c r="AE1228" s="100"/>
      <c r="AF1228" s="91"/>
      <c r="AG1228" s="91"/>
      <c r="AH1228" s="101"/>
      <c r="AI1228" s="45"/>
      <c r="AJ1228" s="45"/>
      <c r="AK1228" s="45"/>
      <c r="AL1228" s="45"/>
      <c r="AM1228" s="45"/>
      <c r="AN1228" s="83"/>
      <c r="AO1228" s="160"/>
      <c r="AP1228" s="160"/>
      <c r="AQ1228" s="94"/>
      <c r="AR1228" s="45"/>
      <c r="AS1228" s="102"/>
      <c r="AT1228" s="102"/>
      <c r="AU1228" s="95"/>
      <c r="AV1228" s="95"/>
      <c r="AW1228" s="159"/>
      <c r="AX1228" s="159"/>
      <c r="AY1228" s="156"/>
      <c r="AZ1228" s="156"/>
      <c r="BA1228" s="156"/>
      <c r="BB1228" s="156"/>
      <c r="BC1228" s="156"/>
      <c r="BD1228" s="156"/>
      <c r="BE1228" s="156"/>
      <c r="BF1228" s="156"/>
      <c r="BG1228" s="156"/>
      <c r="BH1228" s="156"/>
      <c r="BI1228" s="156"/>
      <c r="BJ1228" s="156"/>
      <c r="BK1228" s="156"/>
      <c r="BL1228" s="156"/>
      <c r="BM1228" s="156"/>
      <c r="BN1228" s="156"/>
      <c r="BO1228" s="156"/>
      <c r="BP1228" s="156"/>
      <c r="BQ1228" s="156"/>
      <c r="BR1228" s="156"/>
      <c r="BS1228" s="156"/>
      <c r="BT1228" s="156"/>
      <c r="BU1228" s="156"/>
      <c r="BV1228" s="156"/>
      <c r="BW1228" s="156"/>
      <c r="BX1228" s="156"/>
      <c r="BY1228" s="156"/>
      <c r="BZ1228" s="156"/>
      <c r="CA1228" s="156"/>
      <c r="CB1228" s="156"/>
      <c r="CC1228" s="156"/>
      <c r="CD1228" s="156"/>
      <c r="CE1228" s="156"/>
    </row>
    <row r="1229" spans="1:83" ht="25.5" customHeight="1" x14ac:dyDescent="0.25">
      <c r="A1229" s="45"/>
      <c r="B1229" s="45"/>
      <c r="C1229" s="45"/>
      <c r="D1229" s="47"/>
      <c r="E1229" s="158"/>
      <c r="F1229" s="45"/>
      <c r="G1229" s="130"/>
      <c r="H1229" s="130"/>
      <c r="I1229" s="83"/>
      <c r="J1229" s="45"/>
      <c r="K1229" s="130"/>
      <c r="L1229" s="95"/>
      <c r="M1229" s="95"/>
      <c r="N1229" s="95"/>
      <c r="O1229" s="103"/>
      <c r="P1229" s="104"/>
      <c r="Q1229" s="83"/>
      <c r="R1229" s="83"/>
      <c r="S1229" s="83"/>
      <c r="T1229" s="83"/>
      <c r="U1229" s="83"/>
      <c r="V1229" s="103"/>
      <c r="W1229" s="103"/>
      <c r="X1229" s="103"/>
      <c r="Y1229" s="102"/>
      <c r="Z1229" s="102"/>
      <c r="AA1229" s="90"/>
      <c r="AB1229" s="100"/>
      <c r="AC1229" s="90"/>
      <c r="AD1229" s="100"/>
      <c r="AE1229" s="100"/>
      <c r="AF1229" s="91"/>
      <c r="AG1229" s="91"/>
      <c r="AH1229" s="101"/>
      <c r="AI1229" s="45"/>
      <c r="AJ1229" s="45"/>
      <c r="AK1229" s="45"/>
      <c r="AL1229" s="45"/>
      <c r="AM1229" s="45"/>
      <c r="AN1229" s="83"/>
      <c r="AO1229" s="160"/>
      <c r="AP1229" s="160"/>
      <c r="AQ1229" s="94"/>
      <c r="AR1229" s="45"/>
      <c r="AS1229" s="102"/>
      <c r="AT1229" s="102"/>
      <c r="AU1229" s="95"/>
      <c r="AV1229" s="95"/>
      <c r="AW1229" s="159"/>
      <c r="AX1229" s="159"/>
      <c r="AY1229" s="156"/>
      <c r="AZ1229" s="156"/>
      <c r="BA1229" s="156"/>
      <c r="BB1229" s="156"/>
      <c r="BC1229" s="156"/>
      <c r="BD1229" s="156"/>
      <c r="BE1229" s="156"/>
      <c r="BF1229" s="156"/>
      <c r="BG1229" s="156"/>
      <c r="BH1229" s="156"/>
      <c r="BI1229" s="156"/>
      <c r="BJ1229" s="156"/>
      <c r="BK1229" s="156"/>
      <c r="BL1229" s="156"/>
      <c r="BM1229" s="156"/>
      <c r="BN1229" s="156"/>
      <c r="BO1229" s="156"/>
      <c r="BP1229" s="156"/>
      <c r="BQ1229" s="156"/>
      <c r="BR1229" s="156"/>
      <c r="BS1229" s="156"/>
      <c r="BT1229" s="156"/>
      <c r="BU1229" s="156"/>
      <c r="BV1229" s="156"/>
      <c r="BW1229" s="156"/>
      <c r="BX1229" s="156"/>
      <c r="BY1229" s="156"/>
      <c r="BZ1229" s="156"/>
      <c r="CA1229" s="156"/>
      <c r="CB1229" s="156"/>
      <c r="CC1229" s="156"/>
      <c r="CD1229" s="156"/>
      <c r="CE1229" s="156"/>
    </row>
    <row r="1230" spans="1:83" ht="25.5" customHeight="1" x14ac:dyDescent="0.25">
      <c r="A1230" s="45"/>
      <c r="B1230" s="45"/>
      <c r="C1230" s="45"/>
      <c r="D1230" s="47"/>
      <c r="E1230" s="158"/>
      <c r="F1230" s="45"/>
      <c r="G1230" s="130"/>
      <c r="H1230" s="130"/>
      <c r="I1230" s="83"/>
      <c r="J1230" s="45"/>
      <c r="K1230" s="130"/>
      <c r="L1230" s="95"/>
      <c r="M1230" s="95"/>
      <c r="N1230" s="95"/>
      <c r="O1230" s="103"/>
      <c r="P1230" s="104"/>
      <c r="Q1230" s="83"/>
      <c r="R1230" s="83"/>
      <c r="S1230" s="83"/>
      <c r="T1230" s="83"/>
      <c r="U1230" s="83"/>
      <c r="V1230" s="103"/>
      <c r="W1230" s="103"/>
      <c r="X1230" s="103"/>
      <c r="Y1230" s="102"/>
      <c r="Z1230" s="102"/>
      <c r="AA1230" s="90"/>
      <c r="AB1230" s="100"/>
      <c r="AC1230" s="90"/>
      <c r="AD1230" s="100"/>
      <c r="AE1230" s="100"/>
      <c r="AF1230" s="91"/>
      <c r="AG1230" s="91"/>
      <c r="AH1230" s="101"/>
      <c r="AI1230" s="45"/>
      <c r="AJ1230" s="45"/>
      <c r="AK1230" s="45"/>
      <c r="AL1230" s="45"/>
      <c r="AM1230" s="45"/>
      <c r="AN1230" s="83"/>
      <c r="AO1230" s="160"/>
      <c r="AP1230" s="160"/>
      <c r="AQ1230" s="94"/>
      <c r="AR1230" s="45"/>
      <c r="AS1230" s="102"/>
      <c r="AT1230" s="102"/>
      <c r="AU1230" s="95"/>
      <c r="AV1230" s="95"/>
      <c r="AW1230" s="159"/>
      <c r="AX1230" s="159"/>
      <c r="AY1230" s="156"/>
      <c r="AZ1230" s="156"/>
      <c r="BA1230" s="156"/>
      <c r="BB1230" s="156"/>
      <c r="BC1230" s="156"/>
      <c r="BD1230" s="156"/>
      <c r="BE1230" s="156"/>
      <c r="BF1230" s="156"/>
      <c r="BG1230" s="156"/>
      <c r="BH1230" s="156"/>
      <c r="BI1230" s="156"/>
      <c r="BJ1230" s="156"/>
      <c r="BK1230" s="156"/>
      <c r="BL1230" s="156"/>
      <c r="BM1230" s="156"/>
      <c r="BN1230" s="156"/>
      <c r="BO1230" s="156"/>
      <c r="BP1230" s="156"/>
      <c r="BQ1230" s="156"/>
      <c r="BR1230" s="156"/>
      <c r="BS1230" s="156"/>
      <c r="BT1230" s="156"/>
      <c r="BU1230" s="156"/>
      <c r="BV1230" s="156"/>
      <c r="BW1230" s="156"/>
      <c r="BX1230" s="156"/>
      <c r="BY1230" s="156"/>
      <c r="BZ1230" s="156"/>
      <c r="CA1230" s="156"/>
      <c r="CB1230" s="156"/>
      <c r="CC1230" s="156"/>
      <c r="CD1230" s="156"/>
      <c r="CE1230" s="156"/>
    </row>
    <row r="1231" spans="1:83" ht="25.5" customHeight="1" x14ac:dyDescent="0.25">
      <c r="A1231" s="45"/>
      <c r="B1231" s="45"/>
      <c r="C1231" s="45"/>
      <c r="D1231" s="47"/>
      <c r="E1231" s="158"/>
      <c r="F1231" s="45"/>
      <c r="G1231" s="130"/>
      <c r="H1231" s="130"/>
      <c r="I1231" s="83"/>
      <c r="J1231" s="45"/>
      <c r="K1231" s="130"/>
      <c r="L1231" s="95"/>
      <c r="M1231" s="95"/>
      <c r="N1231" s="95"/>
      <c r="O1231" s="103"/>
      <c r="P1231" s="104"/>
      <c r="Q1231" s="83"/>
      <c r="R1231" s="83"/>
      <c r="S1231" s="83"/>
      <c r="T1231" s="83"/>
      <c r="U1231" s="83"/>
      <c r="V1231" s="103"/>
      <c r="W1231" s="103"/>
      <c r="X1231" s="103"/>
      <c r="Y1231" s="102"/>
      <c r="Z1231" s="102"/>
      <c r="AA1231" s="90"/>
      <c r="AB1231" s="100"/>
      <c r="AC1231" s="90"/>
      <c r="AD1231" s="100"/>
      <c r="AE1231" s="100"/>
      <c r="AF1231" s="91"/>
      <c r="AG1231" s="91"/>
      <c r="AH1231" s="101"/>
      <c r="AI1231" s="45"/>
      <c r="AJ1231" s="45"/>
      <c r="AK1231" s="45"/>
      <c r="AL1231" s="45"/>
      <c r="AM1231" s="45"/>
      <c r="AN1231" s="83"/>
      <c r="AO1231" s="160"/>
      <c r="AP1231" s="160"/>
      <c r="AQ1231" s="94"/>
      <c r="AR1231" s="45"/>
      <c r="AS1231" s="102"/>
      <c r="AT1231" s="102"/>
      <c r="AU1231" s="95"/>
      <c r="AV1231" s="95"/>
      <c r="AW1231" s="159"/>
      <c r="AX1231" s="159"/>
      <c r="AY1231" s="156"/>
      <c r="AZ1231" s="156"/>
      <c r="BA1231" s="156"/>
      <c r="BB1231" s="156"/>
      <c r="BC1231" s="156"/>
      <c r="BD1231" s="156"/>
      <c r="BE1231" s="156"/>
      <c r="BF1231" s="156"/>
      <c r="BG1231" s="156"/>
      <c r="BH1231" s="156"/>
      <c r="BI1231" s="156"/>
      <c r="BJ1231" s="156"/>
      <c r="BK1231" s="156"/>
      <c r="BL1231" s="156"/>
      <c r="BM1231" s="156"/>
      <c r="BN1231" s="156"/>
      <c r="BO1231" s="156"/>
      <c r="BP1231" s="156"/>
      <c r="BQ1231" s="156"/>
      <c r="BR1231" s="156"/>
      <c r="BS1231" s="156"/>
      <c r="BT1231" s="156"/>
      <c r="BU1231" s="156"/>
      <c r="BV1231" s="156"/>
      <c r="BW1231" s="156"/>
      <c r="BX1231" s="156"/>
      <c r="BY1231" s="156"/>
      <c r="BZ1231" s="156"/>
      <c r="CA1231" s="156"/>
      <c r="CB1231" s="156"/>
      <c r="CC1231" s="156"/>
      <c r="CD1231" s="156"/>
      <c r="CE1231" s="156"/>
    </row>
    <row r="1232" spans="1:83" ht="25.5" customHeight="1" x14ac:dyDescent="0.25">
      <c r="A1232" s="45"/>
      <c r="B1232" s="45"/>
      <c r="C1232" s="45"/>
      <c r="D1232" s="47"/>
      <c r="E1232" s="158"/>
      <c r="F1232" s="45"/>
      <c r="G1232" s="130"/>
      <c r="H1232" s="130"/>
      <c r="I1232" s="83"/>
      <c r="J1232" s="45"/>
      <c r="K1232" s="130"/>
      <c r="L1232" s="95"/>
      <c r="M1232" s="95"/>
      <c r="N1232" s="95"/>
      <c r="O1232" s="103"/>
      <c r="P1232" s="104"/>
      <c r="Q1232" s="83"/>
      <c r="R1232" s="83"/>
      <c r="S1232" s="83"/>
      <c r="T1232" s="83"/>
      <c r="U1232" s="83"/>
      <c r="V1232" s="103"/>
      <c r="W1232" s="103"/>
      <c r="X1232" s="103"/>
      <c r="Y1232" s="102"/>
      <c r="Z1232" s="102"/>
      <c r="AA1232" s="90"/>
      <c r="AB1232" s="100"/>
      <c r="AC1232" s="90"/>
      <c r="AD1232" s="100"/>
      <c r="AE1232" s="100"/>
      <c r="AF1232" s="91"/>
      <c r="AG1232" s="91"/>
      <c r="AH1232" s="101"/>
      <c r="AI1232" s="45"/>
      <c r="AJ1232" s="45"/>
      <c r="AK1232" s="45"/>
      <c r="AL1232" s="45"/>
      <c r="AM1232" s="45"/>
      <c r="AN1232" s="83"/>
      <c r="AO1232" s="160"/>
      <c r="AP1232" s="160"/>
      <c r="AQ1232" s="94"/>
      <c r="AR1232" s="45"/>
      <c r="AS1232" s="102"/>
      <c r="AT1232" s="102"/>
      <c r="AU1232" s="95"/>
      <c r="AV1232" s="95"/>
      <c r="AW1232" s="159"/>
      <c r="AX1232" s="159"/>
      <c r="AY1232" s="156"/>
      <c r="AZ1232" s="156"/>
      <c r="BA1232" s="156"/>
      <c r="BB1232" s="156"/>
      <c r="BC1232" s="156"/>
      <c r="BD1232" s="156"/>
      <c r="BE1232" s="156"/>
      <c r="BF1232" s="156"/>
      <c r="BG1232" s="156"/>
      <c r="BH1232" s="156"/>
      <c r="BI1232" s="156"/>
      <c r="BJ1232" s="156"/>
      <c r="BK1232" s="156"/>
      <c r="BL1232" s="156"/>
      <c r="BM1232" s="156"/>
      <c r="BN1232" s="156"/>
      <c r="BO1232" s="156"/>
      <c r="BP1232" s="156"/>
      <c r="BQ1232" s="156"/>
      <c r="BR1232" s="156"/>
      <c r="BS1232" s="156"/>
      <c r="BT1232" s="156"/>
      <c r="BU1232" s="156"/>
      <c r="BV1232" s="156"/>
      <c r="BW1232" s="156"/>
      <c r="BX1232" s="156"/>
      <c r="BY1232" s="156"/>
      <c r="BZ1232" s="156"/>
      <c r="CA1232" s="156"/>
      <c r="CB1232" s="156"/>
      <c r="CC1232" s="156"/>
      <c r="CD1232" s="156"/>
      <c r="CE1232" s="156"/>
    </row>
    <row r="1233" spans="1:83" ht="25.5" customHeight="1" x14ac:dyDescent="0.25">
      <c r="A1233" s="45"/>
      <c r="B1233" s="45"/>
      <c r="C1233" s="45"/>
      <c r="D1233" s="47"/>
      <c r="E1233" s="158"/>
      <c r="F1233" s="45"/>
      <c r="G1233" s="130"/>
      <c r="H1233" s="130"/>
      <c r="I1233" s="83"/>
      <c r="J1233" s="45"/>
      <c r="K1233" s="130"/>
      <c r="L1233" s="95"/>
      <c r="M1233" s="95"/>
      <c r="N1233" s="95"/>
      <c r="O1233" s="103"/>
      <c r="P1233" s="104"/>
      <c r="Q1233" s="83"/>
      <c r="R1233" s="83"/>
      <c r="S1233" s="83"/>
      <c r="T1233" s="83"/>
      <c r="U1233" s="83"/>
      <c r="V1233" s="103"/>
      <c r="W1233" s="103"/>
      <c r="X1233" s="103"/>
      <c r="Y1233" s="102"/>
      <c r="Z1233" s="102"/>
      <c r="AA1233" s="90"/>
      <c r="AB1233" s="100"/>
      <c r="AC1233" s="90"/>
      <c r="AD1233" s="100"/>
      <c r="AE1233" s="100"/>
      <c r="AF1233" s="91"/>
      <c r="AG1233" s="91"/>
      <c r="AH1233" s="101"/>
      <c r="AI1233" s="45"/>
      <c r="AJ1233" s="45"/>
      <c r="AK1233" s="45"/>
      <c r="AL1233" s="45"/>
      <c r="AM1233" s="45"/>
      <c r="AN1233" s="83"/>
      <c r="AO1233" s="160"/>
      <c r="AP1233" s="160"/>
      <c r="AQ1233" s="94"/>
      <c r="AR1233" s="45"/>
      <c r="AS1233" s="102"/>
      <c r="AT1233" s="102"/>
      <c r="AU1233" s="95"/>
      <c r="AV1233" s="95"/>
      <c r="AW1233" s="159"/>
      <c r="AX1233" s="159"/>
      <c r="AY1233" s="156"/>
      <c r="AZ1233" s="156"/>
      <c r="BA1233" s="156"/>
      <c r="BB1233" s="156"/>
      <c r="BC1233" s="156"/>
      <c r="BD1233" s="156"/>
      <c r="BE1233" s="156"/>
      <c r="BF1233" s="156"/>
      <c r="BG1233" s="156"/>
      <c r="BH1233" s="156"/>
      <c r="BI1233" s="156"/>
      <c r="BJ1233" s="156"/>
      <c r="BK1233" s="156"/>
      <c r="BL1233" s="156"/>
      <c r="BM1233" s="156"/>
      <c r="BN1233" s="156"/>
      <c r="BO1233" s="156"/>
      <c r="BP1233" s="156"/>
      <c r="BQ1233" s="156"/>
      <c r="BR1233" s="156"/>
      <c r="BS1233" s="156"/>
      <c r="BT1233" s="156"/>
      <c r="BU1233" s="156"/>
      <c r="BV1233" s="156"/>
      <c r="BW1233" s="156"/>
      <c r="BX1233" s="156"/>
      <c r="BY1233" s="156"/>
      <c r="BZ1233" s="156"/>
      <c r="CA1233" s="156"/>
      <c r="CB1233" s="156"/>
      <c r="CC1233" s="156"/>
      <c r="CD1233" s="156"/>
      <c r="CE1233" s="156"/>
    </row>
    <row r="1234" spans="1:83" ht="25.5" customHeight="1" x14ac:dyDescent="0.25">
      <c r="A1234" s="45"/>
      <c r="B1234" s="45"/>
      <c r="C1234" s="45"/>
      <c r="D1234" s="47"/>
      <c r="E1234" s="158"/>
      <c r="F1234" s="45"/>
      <c r="G1234" s="130"/>
      <c r="H1234" s="130"/>
      <c r="I1234" s="83"/>
      <c r="J1234" s="45"/>
      <c r="K1234" s="130"/>
      <c r="L1234" s="95"/>
      <c r="M1234" s="95"/>
      <c r="N1234" s="95"/>
      <c r="O1234" s="103"/>
      <c r="P1234" s="104"/>
      <c r="Q1234" s="83"/>
      <c r="R1234" s="83"/>
      <c r="S1234" s="83"/>
      <c r="T1234" s="83"/>
      <c r="U1234" s="83"/>
      <c r="V1234" s="103"/>
      <c r="W1234" s="103"/>
      <c r="X1234" s="103"/>
      <c r="Y1234" s="102"/>
      <c r="Z1234" s="102"/>
      <c r="AA1234" s="90"/>
      <c r="AB1234" s="100"/>
      <c r="AC1234" s="90"/>
      <c r="AD1234" s="100"/>
      <c r="AE1234" s="100"/>
      <c r="AF1234" s="91"/>
      <c r="AG1234" s="91"/>
      <c r="AH1234" s="101"/>
      <c r="AI1234" s="45"/>
      <c r="AJ1234" s="45"/>
      <c r="AK1234" s="45"/>
      <c r="AL1234" s="45"/>
      <c r="AM1234" s="45"/>
      <c r="AN1234" s="83"/>
      <c r="AO1234" s="160"/>
      <c r="AP1234" s="160"/>
      <c r="AQ1234" s="94"/>
      <c r="AR1234" s="45"/>
      <c r="AS1234" s="102"/>
      <c r="AT1234" s="102"/>
      <c r="AU1234" s="95"/>
      <c r="AV1234" s="95"/>
      <c r="AW1234" s="159"/>
      <c r="AX1234" s="159"/>
      <c r="AY1234" s="156"/>
      <c r="AZ1234" s="156"/>
      <c r="BA1234" s="156"/>
      <c r="BB1234" s="156"/>
      <c r="BC1234" s="156"/>
      <c r="BD1234" s="156"/>
      <c r="BE1234" s="156"/>
      <c r="BF1234" s="156"/>
      <c r="BG1234" s="156"/>
      <c r="BH1234" s="156"/>
      <c r="BI1234" s="156"/>
      <c r="BJ1234" s="156"/>
      <c r="BK1234" s="156"/>
      <c r="BL1234" s="156"/>
      <c r="BM1234" s="156"/>
      <c r="BN1234" s="156"/>
      <c r="BO1234" s="156"/>
      <c r="BP1234" s="156"/>
      <c r="BQ1234" s="156"/>
      <c r="BR1234" s="156"/>
      <c r="BS1234" s="156"/>
      <c r="BT1234" s="156"/>
      <c r="BU1234" s="156"/>
      <c r="BV1234" s="156"/>
      <c r="BW1234" s="156"/>
      <c r="BX1234" s="156"/>
      <c r="BY1234" s="156"/>
      <c r="BZ1234" s="156"/>
      <c r="CA1234" s="156"/>
      <c r="CB1234" s="156"/>
      <c r="CC1234" s="156"/>
      <c r="CD1234" s="156"/>
      <c r="CE1234" s="156"/>
    </row>
    <row r="1235" spans="1:83" ht="25.5" customHeight="1" x14ac:dyDescent="0.25">
      <c r="A1235" s="45"/>
      <c r="B1235" s="45"/>
      <c r="C1235" s="45"/>
      <c r="D1235" s="47"/>
      <c r="E1235" s="158"/>
      <c r="F1235" s="45"/>
      <c r="G1235" s="130"/>
      <c r="H1235" s="130"/>
      <c r="I1235" s="83"/>
      <c r="J1235" s="45"/>
      <c r="K1235" s="130"/>
      <c r="L1235" s="95"/>
      <c r="M1235" s="95"/>
      <c r="N1235" s="95"/>
      <c r="O1235" s="103"/>
      <c r="P1235" s="104"/>
      <c r="Q1235" s="83"/>
      <c r="R1235" s="83"/>
      <c r="S1235" s="83"/>
      <c r="T1235" s="83"/>
      <c r="U1235" s="83"/>
      <c r="V1235" s="103"/>
      <c r="W1235" s="103"/>
      <c r="X1235" s="103"/>
      <c r="Y1235" s="102"/>
      <c r="Z1235" s="102"/>
      <c r="AA1235" s="90"/>
      <c r="AB1235" s="100"/>
      <c r="AC1235" s="90"/>
      <c r="AD1235" s="100"/>
      <c r="AE1235" s="100"/>
      <c r="AF1235" s="91"/>
      <c r="AG1235" s="91"/>
      <c r="AH1235" s="101"/>
      <c r="AI1235" s="45"/>
      <c r="AJ1235" s="45"/>
      <c r="AK1235" s="45"/>
      <c r="AL1235" s="45"/>
      <c r="AM1235" s="45"/>
      <c r="AN1235" s="83"/>
      <c r="AO1235" s="160"/>
      <c r="AP1235" s="160"/>
      <c r="AQ1235" s="94"/>
      <c r="AR1235" s="45"/>
      <c r="AS1235" s="102"/>
      <c r="AT1235" s="102"/>
      <c r="AU1235" s="95"/>
      <c r="AV1235" s="95"/>
      <c r="AW1235" s="159"/>
      <c r="AX1235" s="159"/>
      <c r="AY1235" s="156"/>
      <c r="AZ1235" s="156"/>
      <c r="BA1235" s="156"/>
      <c r="BB1235" s="156"/>
      <c r="BC1235" s="156"/>
      <c r="BD1235" s="156"/>
      <c r="BE1235" s="156"/>
      <c r="BF1235" s="156"/>
      <c r="BG1235" s="156"/>
      <c r="BH1235" s="156"/>
      <c r="BI1235" s="156"/>
      <c r="BJ1235" s="156"/>
      <c r="BK1235" s="156"/>
      <c r="BL1235" s="156"/>
      <c r="BM1235" s="156"/>
      <c r="BN1235" s="156"/>
      <c r="BO1235" s="156"/>
      <c r="BP1235" s="156"/>
      <c r="BQ1235" s="156"/>
      <c r="BR1235" s="156"/>
      <c r="BS1235" s="156"/>
      <c r="BT1235" s="156"/>
      <c r="BU1235" s="156"/>
      <c r="BV1235" s="156"/>
      <c r="BW1235" s="156"/>
      <c r="BX1235" s="156"/>
      <c r="BY1235" s="156"/>
      <c r="BZ1235" s="156"/>
      <c r="CA1235" s="156"/>
      <c r="CB1235" s="156"/>
      <c r="CC1235" s="156"/>
      <c r="CD1235" s="156"/>
      <c r="CE1235" s="156"/>
    </row>
    <row r="1236" spans="1:83" ht="25.5" customHeight="1" x14ac:dyDescent="0.25">
      <c r="A1236" s="45"/>
      <c r="B1236" s="45"/>
      <c r="C1236" s="45"/>
      <c r="D1236" s="47"/>
      <c r="E1236" s="158"/>
      <c r="F1236" s="45"/>
      <c r="G1236" s="130"/>
      <c r="H1236" s="130"/>
      <c r="I1236" s="83"/>
      <c r="J1236" s="45"/>
      <c r="K1236" s="130"/>
      <c r="L1236" s="95"/>
      <c r="M1236" s="95"/>
      <c r="N1236" s="95"/>
      <c r="O1236" s="103"/>
      <c r="P1236" s="104"/>
      <c r="Q1236" s="83"/>
      <c r="R1236" s="83"/>
      <c r="S1236" s="83"/>
      <c r="T1236" s="83"/>
      <c r="U1236" s="83"/>
      <c r="V1236" s="103"/>
      <c r="W1236" s="103"/>
      <c r="X1236" s="103"/>
      <c r="Y1236" s="102"/>
      <c r="Z1236" s="102"/>
      <c r="AA1236" s="90"/>
      <c r="AB1236" s="100"/>
      <c r="AC1236" s="90"/>
      <c r="AD1236" s="100"/>
      <c r="AE1236" s="100"/>
      <c r="AF1236" s="91"/>
      <c r="AG1236" s="91"/>
      <c r="AH1236" s="101"/>
      <c r="AI1236" s="45"/>
      <c r="AJ1236" s="45"/>
      <c r="AK1236" s="45"/>
      <c r="AL1236" s="45"/>
      <c r="AM1236" s="45"/>
      <c r="AN1236" s="83"/>
      <c r="AO1236" s="160"/>
      <c r="AP1236" s="160"/>
      <c r="AQ1236" s="94"/>
      <c r="AR1236" s="45"/>
      <c r="AS1236" s="102"/>
      <c r="AT1236" s="102"/>
      <c r="AU1236" s="95"/>
      <c r="AV1236" s="95"/>
      <c r="AW1236" s="159"/>
      <c r="AX1236" s="159"/>
      <c r="AY1236" s="156"/>
      <c r="AZ1236" s="156"/>
      <c r="BA1236" s="156"/>
      <c r="BB1236" s="156"/>
      <c r="BC1236" s="156"/>
      <c r="BD1236" s="156"/>
      <c r="BE1236" s="156"/>
      <c r="BF1236" s="156"/>
      <c r="BG1236" s="156"/>
      <c r="BH1236" s="156"/>
      <c r="BI1236" s="156"/>
      <c r="BJ1236" s="156"/>
      <c r="BK1236" s="156"/>
      <c r="BL1236" s="156"/>
      <c r="BM1236" s="156"/>
      <c r="BN1236" s="156"/>
      <c r="BO1236" s="156"/>
      <c r="BP1236" s="156"/>
      <c r="BQ1236" s="156"/>
      <c r="BR1236" s="156"/>
      <c r="BS1236" s="156"/>
      <c r="BT1236" s="156"/>
      <c r="BU1236" s="156"/>
      <c r="BV1236" s="156"/>
      <c r="BW1236" s="156"/>
      <c r="BX1236" s="156"/>
      <c r="BY1236" s="156"/>
      <c r="BZ1236" s="156"/>
      <c r="CA1236" s="156"/>
      <c r="CB1236" s="156"/>
      <c r="CC1236" s="156"/>
      <c r="CD1236" s="156"/>
      <c r="CE1236" s="156"/>
    </row>
    <row r="1237" spans="1:83" ht="25.5" customHeight="1" x14ac:dyDescent="0.25">
      <c r="A1237" s="45"/>
      <c r="B1237" s="45"/>
      <c r="C1237" s="45"/>
      <c r="D1237" s="47"/>
      <c r="E1237" s="158"/>
      <c r="F1237" s="45"/>
      <c r="G1237" s="130"/>
      <c r="H1237" s="130"/>
      <c r="I1237" s="83"/>
      <c r="J1237" s="45"/>
      <c r="K1237" s="130"/>
      <c r="L1237" s="95"/>
      <c r="M1237" s="95"/>
      <c r="N1237" s="95"/>
      <c r="O1237" s="103"/>
      <c r="P1237" s="104"/>
      <c r="Q1237" s="83"/>
      <c r="R1237" s="83"/>
      <c r="S1237" s="83"/>
      <c r="T1237" s="83"/>
      <c r="U1237" s="83"/>
      <c r="V1237" s="103"/>
      <c r="W1237" s="103"/>
      <c r="X1237" s="103"/>
      <c r="Y1237" s="102"/>
      <c r="Z1237" s="102"/>
      <c r="AA1237" s="90"/>
      <c r="AB1237" s="100"/>
      <c r="AC1237" s="90"/>
      <c r="AD1237" s="100"/>
      <c r="AE1237" s="100"/>
      <c r="AF1237" s="91"/>
      <c r="AG1237" s="91"/>
      <c r="AH1237" s="101"/>
      <c r="AI1237" s="45"/>
      <c r="AJ1237" s="45"/>
      <c r="AK1237" s="45"/>
      <c r="AL1237" s="45"/>
      <c r="AM1237" s="45"/>
      <c r="AN1237" s="83"/>
      <c r="AO1237" s="160"/>
      <c r="AP1237" s="160"/>
      <c r="AQ1237" s="94"/>
      <c r="AR1237" s="45"/>
      <c r="AS1237" s="102"/>
      <c r="AT1237" s="102"/>
      <c r="AU1237" s="95"/>
      <c r="AV1237" s="95"/>
      <c r="AW1237" s="159"/>
      <c r="AX1237" s="159"/>
      <c r="AY1237" s="156"/>
      <c r="AZ1237" s="156"/>
      <c r="BA1237" s="156"/>
      <c r="BB1237" s="156"/>
      <c r="BC1237" s="156"/>
      <c r="BD1237" s="156"/>
      <c r="BE1237" s="156"/>
      <c r="BF1237" s="156"/>
      <c r="BG1237" s="156"/>
      <c r="BH1237" s="156"/>
      <c r="BI1237" s="156"/>
      <c r="BJ1237" s="156"/>
      <c r="BK1237" s="156"/>
      <c r="BL1237" s="156"/>
      <c r="BM1237" s="156"/>
      <c r="BN1237" s="156"/>
      <c r="BO1237" s="156"/>
      <c r="BP1237" s="156"/>
      <c r="BQ1237" s="156"/>
      <c r="BR1237" s="156"/>
      <c r="BS1237" s="156"/>
      <c r="BT1237" s="156"/>
      <c r="BU1237" s="156"/>
      <c r="BV1237" s="156"/>
      <c r="BW1237" s="156"/>
      <c r="BX1237" s="156"/>
      <c r="BY1237" s="156"/>
      <c r="BZ1237" s="156"/>
      <c r="CA1237" s="156"/>
      <c r="CB1237" s="156"/>
      <c r="CC1237" s="156"/>
      <c r="CD1237" s="156"/>
      <c r="CE1237" s="156"/>
    </row>
    <row r="1238" spans="1:83" ht="25.5" customHeight="1" x14ac:dyDescent="0.25">
      <c r="A1238" s="45"/>
      <c r="B1238" s="45"/>
      <c r="C1238" s="45"/>
      <c r="D1238" s="47"/>
      <c r="E1238" s="158"/>
      <c r="F1238" s="45"/>
      <c r="G1238" s="130"/>
      <c r="H1238" s="130"/>
      <c r="I1238" s="83"/>
      <c r="J1238" s="45"/>
      <c r="K1238" s="130"/>
      <c r="L1238" s="95"/>
      <c r="M1238" s="95"/>
      <c r="N1238" s="95"/>
      <c r="O1238" s="103"/>
      <c r="P1238" s="104"/>
      <c r="Q1238" s="83"/>
      <c r="R1238" s="83"/>
      <c r="S1238" s="83"/>
      <c r="T1238" s="83"/>
      <c r="U1238" s="83"/>
      <c r="V1238" s="103"/>
      <c r="W1238" s="103"/>
      <c r="X1238" s="103"/>
      <c r="Y1238" s="102"/>
      <c r="Z1238" s="102"/>
      <c r="AA1238" s="90"/>
      <c r="AB1238" s="100"/>
      <c r="AC1238" s="90"/>
      <c r="AD1238" s="100"/>
      <c r="AE1238" s="100"/>
      <c r="AF1238" s="91"/>
      <c r="AG1238" s="91"/>
      <c r="AH1238" s="101"/>
      <c r="AI1238" s="45"/>
      <c r="AJ1238" s="45"/>
      <c r="AK1238" s="45"/>
      <c r="AL1238" s="45"/>
      <c r="AM1238" s="45"/>
      <c r="AN1238" s="83"/>
      <c r="AO1238" s="160"/>
      <c r="AP1238" s="160"/>
      <c r="AQ1238" s="94"/>
      <c r="AR1238" s="45"/>
      <c r="AS1238" s="102"/>
      <c r="AT1238" s="102"/>
      <c r="AU1238" s="95"/>
      <c r="AV1238" s="95"/>
      <c r="AW1238" s="159"/>
      <c r="AX1238" s="159"/>
      <c r="AY1238" s="156"/>
      <c r="AZ1238" s="156"/>
      <c r="BA1238" s="156"/>
      <c r="BB1238" s="156"/>
      <c r="BC1238" s="156"/>
      <c r="BD1238" s="156"/>
      <c r="BE1238" s="156"/>
      <c r="BF1238" s="156"/>
      <c r="BG1238" s="156"/>
      <c r="BH1238" s="156"/>
      <c r="BI1238" s="156"/>
      <c r="BJ1238" s="156"/>
      <c r="BK1238" s="156"/>
      <c r="BL1238" s="156"/>
      <c r="BM1238" s="156"/>
      <c r="BN1238" s="156"/>
      <c r="BO1238" s="156"/>
      <c r="BP1238" s="156"/>
      <c r="BQ1238" s="156"/>
      <c r="BR1238" s="156"/>
      <c r="BS1238" s="156"/>
      <c r="BT1238" s="156"/>
      <c r="BU1238" s="156"/>
      <c r="BV1238" s="156"/>
      <c r="BW1238" s="156"/>
      <c r="BX1238" s="156"/>
      <c r="BY1238" s="156"/>
      <c r="BZ1238" s="156"/>
      <c r="CA1238" s="156"/>
      <c r="CB1238" s="156"/>
      <c r="CC1238" s="156"/>
      <c r="CD1238" s="156"/>
      <c r="CE1238" s="156"/>
    </row>
    <row r="1239" spans="1:83" ht="25.5" customHeight="1" x14ac:dyDescent="0.25">
      <c r="A1239" s="45"/>
      <c r="B1239" s="45"/>
      <c r="C1239" s="45"/>
      <c r="D1239" s="47"/>
      <c r="E1239" s="158"/>
      <c r="F1239" s="45"/>
      <c r="G1239" s="130"/>
      <c r="H1239" s="130"/>
      <c r="I1239" s="83"/>
      <c r="J1239" s="45"/>
      <c r="K1239" s="130"/>
      <c r="L1239" s="95"/>
      <c r="M1239" s="95"/>
      <c r="N1239" s="95"/>
      <c r="O1239" s="103"/>
      <c r="P1239" s="104"/>
      <c r="Q1239" s="83"/>
      <c r="R1239" s="83"/>
      <c r="S1239" s="83"/>
      <c r="T1239" s="83"/>
      <c r="U1239" s="83"/>
      <c r="V1239" s="103"/>
      <c r="W1239" s="103"/>
      <c r="X1239" s="103"/>
      <c r="Y1239" s="102"/>
      <c r="Z1239" s="102"/>
      <c r="AA1239" s="90"/>
      <c r="AB1239" s="100"/>
      <c r="AC1239" s="90"/>
      <c r="AD1239" s="100"/>
      <c r="AE1239" s="100"/>
      <c r="AF1239" s="91"/>
      <c r="AG1239" s="91"/>
      <c r="AH1239" s="101"/>
      <c r="AI1239" s="45"/>
      <c r="AJ1239" s="45"/>
      <c r="AK1239" s="45"/>
      <c r="AL1239" s="45"/>
      <c r="AM1239" s="45"/>
      <c r="AN1239" s="83"/>
      <c r="AO1239" s="160"/>
      <c r="AP1239" s="160"/>
      <c r="AQ1239" s="94"/>
      <c r="AR1239" s="45"/>
      <c r="AS1239" s="102"/>
      <c r="AT1239" s="102"/>
      <c r="AU1239" s="95"/>
      <c r="AV1239" s="95"/>
      <c r="AW1239" s="159"/>
      <c r="AX1239" s="159"/>
      <c r="AY1239" s="156"/>
      <c r="AZ1239" s="156"/>
      <c r="BA1239" s="156"/>
      <c r="BB1239" s="156"/>
      <c r="BC1239" s="156"/>
      <c r="BD1239" s="156"/>
      <c r="BE1239" s="156"/>
      <c r="BF1239" s="156"/>
      <c r="BG1239" s="156"/>
      <c r="BH1239" s="156"/>
      <c r="BI1239" s="156"/>
      <c r="BJ1239" s="156"/>
      <c r="BK1239" s="156"/>
      <c r="BL1239" s="156"/>
      <c r="BM1239" s="156"/>
      <c r="BN1239" s="156"/>
      <c r="BO1239" s="156"/>
      <c r="BP1239" s="156"/>
      <c r="BQ1239" s="156"/>
      <c r="BR1239" s="156"/>
      <c r="BS1239" s="156"/>
      <c r="BT1239" s="156"/>
      <c r="BU1239" s="156"/>
      <c r="BV1239" s="156"/>
      <c r="BW1239" s="156"/>
      <c r="BX1239" s="156"/>
      <c r="BY1239" s="156"/>
      <c r="BZ1239" s="156"/>
      <c r="CA1239" s="156"/>
      <c r="CB1239" s="156"/>
      <c r="CC1239" s="156"/>
      <c r="CD1239" s="156"/>
      <c r="CE1239" s="156"/>
    </row>
    <row r="1240" spans="1:83" ht="25.5" customHeight="1" x14ac:dyDescent="0.25">
      <c r="A1240" s="45"/>
      <c r="B1240" s="45"/>
      <c r="C1240" s="45"/>
      <c r="D1240" s="47"/>
      <c r="E1240" s="158"/>
      <c r="F1240" s="45"/>
      <c r="G1240" s="130"/>
      <c r="H1240" s="130"/>
      <c r="I1240" s="83"/>
      <c r="J1240" s="45"/>
      <c r="K1240" s="130"/>
      <c r="L1240" s="95"/>
      <c r="M1240" s="95"/>
      <c r="N1240" s="95"/>
      <c r="O1240" s="103"/>
      <c r="P1240" s="104"/>
      <c r="Q1240" s="83"/>
      <c r="R1240" s="83"/>
      <c r="S1240" s="83"/>
      <c r="T1240" s="83"/>
      <c r="U1240" s="83"/>
      <c r="V1240" s="103"/>
      <c r="W1240" s="103"/>
      <c r="X1240" s="103"/>
      <c r="Y1240" s="102"/>
      <c r="Z1240" s="102"/>
      <c r="AA1240" s="90"/>
      <c r="AB1240" s="100"/>
      <c r="AC1240" s="90"/>
      <c r="AD1240" s="100"/>
      <c r="AE1240" s="100"/>
      <c r="AF1240" s="91"/>
      <c r="AG1240" s="91"/>
      <c r="AH1240" s="101"/>
      <c r="AI1240" s="45"/>
      <c r="AJ1240" s="45"/>
      <c r="AK1240" s="45"/>
      <c r="AL1240" s="45"/>
      <c r="AM1240" s="45"/>
      <c r="AN1240" s="83"/>
      <c r="AO1240" s="160"/>
      <c r="AP1240" s="160"/>
      <c r="AQ1240" s="94"/>
      <c r="AR1240" s="45"/>
      <c r="AS1240" s="102"/>
      <c r="AT1240" s="102"/>
      <c r="AU1240" s="95"/>
      <c r="AV1240" s="95"/>
      <c r="AW1240" s="159"/>
      <c r="AX1240" s="159"/>
      <c r="AY1240" s="156"/>
      <c r="AZ1240" s="156"/>
      <c r="BA1240" s="156"/>
      <c r="BB1240" s="156"/>
      <c r="BC1240" s="156"/>
      <c r="BD1240" s="156"/>
      <c r="BE1240" s="156"/>
      <c r="BF1240" s="156"/>
      <c r="BG1240" s="156"/>
      <c r="BH1240" s="156"/>
      <c r="BI1240" s="156"/>
      <c r="BJ1240" s="156"/>
      <c r="BK1240" s="156"/>
      <c r="BL1240" s="156"/>
      <c r="BM1240" s="156"/>
      <c r="BN1240" s="156"/>
      <c r="BO1240" s="156"/>
      <c r="BP1240" s="156"/>
      <c r="BQ1240" s="156"/>
      <c r="BR1240" s="156"/>
      <c r="BS1240" s="156"/>
      <c r="BT1240" s="156"/>
      <c r="BU1240" s="156"/>
      <c r="BV1240" s="156"/>
      <c r="BW1240" s="156"/>
      <c r="BX1240" s="156"/>
      <c r="BY1240" s="156"/>
      <c r="BZ1240" s="156"/>
      <c r="CA1240" s="156"/>
      <c r="CB1240" s="156"/>
      <c r="CC1240" s="156"/>
      <c r="CD1240" s="156"/>
      <c r="CE1240" s="156"/>
    </row>
    <row r="1241" spans="1:83" ht="25.5" customHeight="1" x14ac:dyDescent="0.25">
      <c r="A1241" s="45"/>
      <c r="B1241" s="45"/>
      <c r="C1241" s="45"/>
      <c r="D1241" s="47"/>
      <c r="E1241" s="158"/>
      <c r="F1241" s="45"/>
      <c r="G1241" s="130"/>
      <c r="H1241" s="130"/>
      <c r="I1241" s="83"/>
      <c r="J1241" s="45"/>
      <c r="K1241" s="130"/>
      <c r="L1241" s="95"/>
      <c r="M1241" s="95"/>
      <c r="N1241" s="95"/>
      <c r="O1241" s="103"/>
      <c r="P1241" s="104"/>
      <c r="Q1241" s="83"/>
      <c r="R1241" s="83"/>
      <c r="S1241" s="83"/>
      <c r="T1241" s="83"/>
      <c r="U1241" s="83"/>
      <c r="V1241" s="103"/>
      <c r="W1241" s="103"/>
      <c r="X1241" s="103"/>
      <c r="Y1241" s="102"/>
      <c r="Z1241" s="102"/>
      <c r="AA1241" s="90"/>
      <c r="AB1241" s="100"/>
      <c r="AC1241" s="90"/>
      <c r="AD1241" s="100"/>
      <c r="AE1241" s="100"/>
      <c r="AF1241" s="91"/>
      <c r="AG1241" s="91"/>
      <c r="AH1241" s="101"/>
      <c r="AI1241" s="45"/>
      <c r="AJ1241" s="45"/>
      <c r="AK1241" s="45"/>
      <c r="AL1241" s="45"/>
      <c r="AM1241" s="45"/>
      <c r="AN1241" s="83"/>
      <c r="AO1241" s="160"/>
      <c r="AP1241" s="160"/>
      <c r="AQ1241" s="94"/>
      <c r="AR1241" s="45"/>
      <c r="AS1241" s="102"/>
      <c r="AT1241" s="102"/>
      <c r="AU1241" s="95"/>
      <c r="AV1241" s="95"/>
      <c r="AW1241" s="159"/>
      <c r="AX1241" s="159"/>
      <c r="AY1241" s="156"/>
      <c r="AZ1241" s="156"/>
      <c r="BA1241" s="156"/>
      <c r="BB1241" s="156"/>
      <c r="BC1241" s="156"/>
      <c r="BD1241" s="156"/>
      <c r="BE1241" s="156"/>
      <c r="BF1241" s="156"/>
      <c r="BG1241" s="156"/>
      <c r="BH1241" s="156"/>
      <c r="BI1241" s="156"/>
      <c r="BJ1241" s="156"/>
      <c r="BK1241" s="156"/>
      <c r="BL1241" s="156"/>
      <c r="BM1241" s="156"/>
      <c r="BN1241" s="156"/>
      <c r="BO1241" s="156"/>
      <c r="BP1241" s="156"/>
      <c r="BQ1241" s="156"/>
      <c r="BR1241" s="156"/>
      <c r="BS1241" s="156"/>
      <c r="BT1241" s="156"/>
      <c r="BU1241" s="156"/>
      <c r="BV1241" s="156"/>
      <c r="BW1241" s="156"/>
      <c r="BX1241" s="156"/>
      <c r="BY1241" s="156"/>
      <c r="BZ1241" s="156"/>
      <c r="CA1241" s="156"/>
      <c r="CB1241" s="156"/>
      <c r="CC1241" s="156"/>
      <c r="CD1241" s="156"/>
      <c r="CE1241" s="156"/>
    </row>
    <row r="1242" spans="1:83" ht="25.5" customHeight="1" x14ac:dyDescent="0.25">
      <c r="A1242" s="45"/>
      <c r="B1242" s="45"/>
      <c r="C1242" s="45"/>
      <c r="D1242" s="47"/>
      <c r="E1242" s="158"/>
      <c r="F1242" s="45"/>
      <c r="G1242" s="130"/>
      <c r="H1242" s="130"/>
      <c r="I1242" s="83"/>
      <c r="J1242" s="45"/>
      <c r="K1242" s="130"/>
      <c r="L1242" s="95"/>
      <c r="M1242" s="95"/>
      <c r="N1242" s="95"/>
      <c r="O1242" s="103"/>
      <c r="P1242" s="104"/>
      <c r="Q1242" s="83"/>
      <c r="R1242" s="83"/>
      <c r="S1242" s="83"/>
      <c r="T1242" s="83"/>
      <c r="U1242" s="83"/>
      <c r="V1242" s="103"/>
      <c r="W1242" s="103"/>
      <c r="X1242" s="103"/>
      <c r="Y1242" s="102"/>
      <c r="Z1242" s="102"/>
      <c r="AA1242" s="90"/>
      <c r="AB1242" s="100"/>
      <c r="AC1242" s="90"/>
      <c r="AD1242" s="100"/>
      <c r="AE1242" s="100"/>
      <c r="AF1242" s="91"/>
      <c r="AG1242" s="91"/>
      <c r="AH1242" s="101"/>
      <c r="AI1242" s="45"/>
      <c r="AJ1242" s="45"/>
      <c r="AK1242" s="45"/>
      <c r="AL1242" s="45"/>
      <c r="AM1242" s="45"/>
      <c r="AN1242" s="83"/>
      <c r="AO1242" s="160"/>
      <c r="AP1242" s="160"/>
      <c r="AQ1242" s="94"/>
      <c r="AR1242" s="45"/>
      <c r="AS1242" s="102"/>
      <c r="AT1242" s="102"/>
      <c r="AU1242" s="95"/>
      <c r="AV1242" s="95"/>
      <c r="AW1242" s="159"/>
      <c r="AX1242" s="159"/>
      <c r="AY1242" s="156"/>
      <c r="AZ1242" s="156"/>
      <c r="BA1242" s="156"/>
      <c r="BB1242" s="156"/>
      <c r="BC1242" s="156"/>
      <c r="BD1242" s="156"/>
      <c r="BE1242" s="156"/>
      <c r="BF1242" s="156"/>
      <c r="BG1242" s="156"/>
      <c r="BH1242" s="156"/>
      <c r="BI1242" s="156"/>
      <c r="BJ1242" s="156"/>
      <c r="BK1242" s="156"/>
      <c r="BL1242" s="156"/>
      <c r="BM1242" s="156"/>
      <c r="BN1242" s="156"/>
      <c r="BO1242" s="156"/>
      <c r="BP1242" s="156"/>
      <c r="BQ1242" s="156"/>
      <c r="BR1242" s="156"/>
      <c r="BS1242" s="156"/>
      <c r="BT1242" s="156"/>
      <c r="BU1242" s="156"/>
      <c r="BV1242" s="156"/>
      <c r="BW1242" s="156"/>
      <c r="BX1242" s="156"/>
      <c r="BY1242" s="156"/>
      <c r="BZ1242" s="156"/>
      <c r="CA1242" s="156"/>
      <c r="CB1242" s="156"/>
      <c r="CC1242" s="156"/>
      <c r="CD1242" s="156"/>
      <c r="CE1242" s="156"/>
    </row>
    <row r="1243" spans="1:83" ht="25.5" customHeight="1" x14ac:dyDescent="0.25">
      <c r="A1243" s="45"/>
      <c r="B1243" s="45"/>
      <c r="C1243" s="45"/>
      <c r="D1243" s="47"/>
      <c r="E1243" s="158"/>
      <c r="F1243" s="45"/>
      <c r="G1243" s="130"/>
      <c r="H1243" s="130"/>
      <c r="I1243" s="83"/>
      <c r="J1243" s="45"/>
      <c r="K1243" s="130"/>
      <c r="L1243" s="95"/>
      <c r="M1243" s="95"/>
      <c r="N1243" s="95"/>
      <c r="O1243" s="103"/>
      <c r="P1243" s="104"/>
      <c r="Q1243" s="83"/>
      <c r="R1243" s="83"/>
      <c r="S1243" s="83"/>
      <c r="T1243" s="83"/>
      <c r="U1243" s="83"/>
      <c r="V1243" s="103"/>
      <c r="W1243" s="103"/>
      <c r="X1243" s="103"/>
      <c r="Y1243" s="102"/>
      <c r="Z1243" s="102"/>
      <c r="AA1243" s="90"/>
      <c r="AB1243" s="100"/>
      <c r="AC1243" s="90"/>
      <c r="AD1243" s="100"/>
      <c r="AE1243" s="100"/>
      <c r="AF1243" s="91"/>
      <c r="AG1243" s="91"/>
      <c r="AH1243" s="101"/>
      <c r="AI1243" s="45"/>
      <c r="AJ1243" s="45"/>
      <c r="AK1243" s="45"/>
      <c r="AL1243" s="45"/>
      <c r="AM1243" s="45"/>
      <c r="AN1243" s="83"/>
      <c r="AO1243" s="160"/>
      <c r="AP1243" s="160"/>
      <c r="AQ1243" s="94"/>
      <c r="AR1243" s="45"/>
      <c r="AS1243" s="102"/>
      <c r="AT1243" s="102"/>
      <c r="AU1243" s="95"/>
      <c r="AV1243" s="95"/>
      <c r="AW1243" s="159"/>
      <c r="AX1243" s="159"/>
      <c r="AY1243" s="156"/>
      <c r="AZ1243" s="156"/>
      <c r="BA1243" s="156"/>
      <c r="BB1243" s="156"/>
      <c r="BC1243" s="156"/>
      <c r="BD1243" s="156"/>
      <c r="BE1243" s="156"/>
      <c r="BF1243" s="156"/>
      <c r="BG1243" s="156"/>
      <c r="BH1243" s="156"/>
      <c r="BI1243" s="156"/>
      <c r="BJ1243" s="156"/>
      <c r="BK1243" s="156"/>
      <c r="BL1243" s="156"/>
      <c r="BM1243" s="156"/>
      <c r="BN1243" s="156"/>
      <c r="BO1243" s="156"/>
      <c r="BP1243" s="156"/>
      <c r="BQ1243" s="156"/>
      <c r="BR1243" s="156"/>
      <c r="BS1243" s="156"/>
      <c r="BT1243" s="156"/>
      <c r="BU1243" s="156"/>
      <c r="BV1243" s="156"/>
      <c r="BW1243" s="156"/>
      <c r="BX1243" s="156"/>
      <c r="BY1243" s="156"/>
      <c r="BZ1243" s="156"/>
      <c r="CA1243" s="156"/>
      <c r="CB1243" s="156"/>
      <c r="CC1243" s="156"/>
      <c r="CD1243" s="156"/>
      <c r="CE1243" s="156"/>
    </row>
    <row r="1244" spans="1:83" ht="25.5" customHeight="1" x14ac:dyDescent="0.25">
      <c r="A1244" s="45"/>
      <c r="B1244" s="45"/>
      <c r="C1244" s="45"/>
      <c r="D1244" s="47"/>
      <c r="E1244" s="158"/>
      <c r="F1244" s="45"/>
      <c r="G1244" s="130"/>
      <c r="H1244" s="130"/>
      <c r="I1244" s="83"/>
      <c r="J1244" s="45"/>
      <c r="K1244" s="130"/>
      <c r="L1244" s="95"/>
      <c r="M1244" s="95"/>
      <c r="N1244" s="95"/>
      <c r="O1244" s="103"/>
      <c r="P1244" s="104"/>
      <c r="Q1244" s="83"/>
      <c r="R1244" s="83"/>
      <c r="S1244" s="83"/>
      <c r="T1244" s="83"/>
      <c r="U1244" s="83"/>
      <c r="V1244" s="103"/>
      <c r="W1244" s="103"/>
      <c r="X1244" s="103"/>
      <c r="Y1244" s="102"/>
      <c r="Z1244" s="102"/>
      <c r="AA1244" s="90"/>
      <c r="AB1244" s="100"/>
      <c r="AC1244" s="90"/>
      <c r="AD1244" s="100"/>
      <c r="AE1244" s="100"/>
      <c r="AF1244" s="91"/>
      <c r="AG1244" s="91"/>
      <c r="AH1244" s="101"/>
      <c r="AI1244" s="45"/>
      <c r="AJ1244" s="45"/>
      <c r="AK1244" s="45"/>
      <c r="AL1244" s="45"/>
      <c r="AM1244" s="45"/>
      <c r="AN1244" s="83"/>
      <c r="AO1244" s="160"/>
      <c r="AP1244" s="160"/>
      <c r="AQ1244" s="94"/>
      <c r="AR1244" s="45"/>
      <c r="AS1244" s="102"/>
      <c r="AT1244" s="102"/>
      <c r="AU1244" s="95"/>
      <c r="AV1244" s="95"/>
      <c r="AW1244" s="159"/>
      <c r="AX1244" s="159"/>
      <c r="AY1244" s="156"/>
      <c r="AZ1244" s="156"/>
      <c r="BA1244" s="156"/>
      <c r="BB1244" s="156"/>
      <c r="BC1244" s="156"/>
      <c r="BD1244" s="156"/>
      <c r="BE1244" s="156"/>
      <c r="BF1244" s="156"/>
      <c r="BG1244" s="156"/>
      <c r="BH1244" s="156"/>
      <c r="BI1244" s="156"/>
      <c r="BJ1244" s="156"/>
      <c r="BK1244" s="156"/>
      <c r="BL1244" s="156"/>
      <c r="BM1244" s="156"/>
      <c r="BN1244" s="156"/>
      <c r="BO1244" s="156"/>
      <c r="BP1244" s="156"/>
      <c r="BQ1244" s="156"/>
      <c r="BR1244" s="156"/>
      <c r="BS1244" s="156"/>
      <c r="BT1244" s="156"/>
      <c r="BU1244" s="156"/>
      <c r="BV1244" s="156"/>
      <c r="BW1244" s="156"/>
      <c r="BX1244" s="156"/>
      <c r="BY1244" s="156"/>
      <c r="BZ1244" s="156"/>
      <c r="CA1244" s="156"/>
      <c r="CB1244" s="156"/>
      <c r="CC1244" s="156"/>
      <c r="CD1244" s="156"/>
      <c r="CE1244" s="156"/>
    </row>
    <row r="1245" spans="1:83" ht="25.5" customHeight="1" x14ac:dyDescent="0.25">
      <c r="A1245" s="45"/>
      <c r="B1245" s="45"/>
      <c r="C1245" s="45"/>
      <c r="D1245" s="47"/>
      <c r="E1245" s="158"/>
      <c r="F1245" s="45"/>
      <c r="G1245" s="130"/>
      <c r="H1245" s="130"/>
      <c r="I1245" s="83"/>
      <c r="J1245" s="45"/>
      <c r="K1245" s="130"/>
      <c r="L1245" s="95"/>
      <c r="M1245" s="95"/>
      <c r="N1245" s="95"/>
      <c r="O1245" s="103"/>
      <c r="P1245" s="104"/>
      <c r="Q1245" s="83"/>
      <c r="R1245" s="83"/>
      <c r="S1245" s="83"/>
      <c r="T1245" s="83"/>
      <c r="U1245" s="83"/>
      <c r="V1245" s="103"/>
      <c r="W1245" s="103"/>
      <c r="X1245" s="103"/>
      <c r="Y1245" s="102"/>
      <c r="Z1245" s="102"/>
      <c r="AA1245" s="90"/>
      <c r="AB1245" s="100"/>
      <c r="AC1245" s="90"/>
      <c r="AD1245" s="100"/>
      <c r="AE1245" s="100"/>
      <c r="AF1245" s="91"/>
      <c r="AG1245" s="91"/>
      <c r="AH1245" s="101"/>
      <c r="AI1245" s="45"/>
      <c r="AJ1245" s="45"/>
      <c r="AK1245" s="45"/>
      <c r="AL1245" s="45"/>
      <c r="AM1245" s="45"/>
      <c r="AN1245" s="83"/>
      <c r="AO1245" s="160"/>
      <c r="AP1245" s="160"/>
      <c r="AQ1245" s="94"/>
      <c r="AR1245" s="45"/>
      <c r="AS1245" s="102"/>
      <c r="AT1245" s="102"/>
      <c r="AU1245" s="95"/>
      <c r="AV1245" s="95"/>
      <c r="AW1245" s="159"/>
      <c r="AX1245" s="159"/>
      <c r="AY1245" s="156"/>
      <c r="AZ1245" s="156"/>
      <c r="BA1245" s="156"/>
      <c r="BB1245" s="156"/>
      <c r="BC1245" s="156"/>
      <c r="BD1245" s="156"/>
      <c r="BE1245" s="156"/>
      <c r="BF1245" s="156"/>
      <c r="BG1245" s="156"/>
      <c r="BH1245" s="156"/>
      <c r="BI1245" s="156"/>
      <c r="BJ1245" s="156"/>
      <c r="BK1245" s="156"/>
      <c r="BL1245" s="156"/>
      <c r="BM1245" s="156"/>
      <c r="BN1245" s="156"/>
      <c r="BO1245" s="156"/>
      <c r="BP1245" s="156"/>
      <c r="BQ1245" s="156"/>
      <c r="BR1245" s="156"/>
      <c r="BS1245" s="156"/>
      <c r="BT1245" s="156"/>
      <c r="BU1245" s="156"/>
      <c r="BV1245" s="156"/>
      <c r="BW1245" s="156"/>
      <c r="BX1245" s="156"/>
      <c r="BY1245" s="156"/>
      <c r="BZ1245" s="156"/>
      <c r="CA1245" s="156"/>
      <c r="CB1245" s="156"/>
      <c r="CC1245" s="156"/>
      <c r="CD1245" s="156"/>
      <c r="CE1245" s="156"/>
    </row>
    <row r="1246" spans="1:83" ht="25.5" customHeight="1" x14ac:dyDescent="0.25">
      <c r="A1246" s="45"/>
      <c r="B1246" s="45"/>
      <c r="C1246" s="45"/>
      <c r="D1246" s="47"/>
      <c r="E1246" s="158"/>
      <c r="F1246" s="45"/>
      <c r="G1246" s="130"/>
      <c r="H1246" s="130"/>
      <c r="I1246" s="83"/>
      <c r="J1246" s="45"/>
      <c r="K1246" s="130"/>
      <c r="L1246" s="95"/>
      <c r="M1246" s="95"/>
      <c r="N1246" s="95"/>
      <c r="O1246" s="103"/>
      <c r="P1246" s="104"/>
      <c r="Q1246" s="83"/>
      <c r="R1246" s="83"/>
      <c r="S1246" s="83"/>
      <c r="T1246" s="83"/>
      <c r="U1246" s="83"/>
      <c r="V1246" s="103"/>
      <c r="W1246" s="103"/>
      <c r="X1246" s="103"/>
      <c r="Y1246" s="102"/>
      <c r="Z1246" s="102"/>
      <c r="AA1246" s="90"/>
      <c r="AB1246" s="100"/>
      <c r="AC1246" s="90"/>
      <c r="AD1246" s="100"/>
      <c r="AE1246" s="100"/>
      <c r="AF1246" s="91"/>
      <c r="AG1246" s="91"/>
      <c r="AH1246" s="101"/>
      <c r="AI1246" s="45"/>
      <c r="AJ1246" s="45"/>
      <c r="AK1246" s="45"/>
      <c r="AL1246" s="45"/>
      <c r="AM1246" s="45"/>
      <c r="AN1246" s="83"/>
      <c r="AO1246" s="160"/>
      <c r="AP1246" s="160"/>
      <c r="AQ1246" s="94"/>
      <c r="AR1246" s="45"/>
      <c r="AS1246" s="102"/>
      <c r="AT1246" s="102"/>
      <c r="AU1246" s="95"/>
      <c r="AV1246" s="95"/>
      <c r="AW1246" s="159"/>
      <c r="AX1246" s="159"/>
      <c r="AY1246" s="156"/>
      <c r="AZ1246" s="156"/>
      <c r="BA1246" s="156"/>
      <c r="BB1246" s="156"/>
      <c r="BC1246" s="156"/>
      <c r="BD1246" s="156"/>
      <c r="BE1246" s="156"/>
      <c r="BF1246" s="156"/>
      <c r="BG1246" s="156"/>
      <c r="BH1246" s="156"/>
      <c r="BI1246" s="156"/>
      <c r="BJ1246" s="156"/>
      <c r="BK1246" s="156"/>
      <c r="BL1246" s="156"/>
      <c r="BM1246" s="156"/>
      <c r="BN1246" s="156"/>
      <c r="BO1246" s="156"/>
      <c r="BP1246" s="156"/>
      <c r="BQ1246" s="156"/>
      <c r="BR1246" s="156"/>
      <c r="BS1246" s="156"/>
      <c r="BT1246" s="156"/>
      <c r="BU1246" s="156"/>
      <c r="BV1246" s="156"/>
      <c r="BW1246" s="156"/>
      <c r="BX1246" s="156"/>
      <c r="BY1246" s="156"/>
      <c r="BZ1246" s="156"/>
      <c r="CA1246" s="156"/>
      <c r="CB1246" s="156"/>
      <c r="CC1246" s="156"/>
      <c r="CD1246" s="156"/>
      <c r="CE1246" s="156"/>
    </row>
    <row r="1247" spans="1:83" ht="25.5" customHeight="1" x14ac:dyDescent="0.25">
      <c r="A1247" s="45"/>
      <c r="B1247" s="45"/>
      <c r="C1247" s="45"/>
      <c r="D1247" s="47"/>
      <c r="E1247" s="158"/>
      <c r="F1247" s="45"/>
      <c r="G1247" s="130"/>
      <c r="H1247" s="130"/>
      <c r="I1247" s="83"/>
      <c r="J1247" s="45"/>
      <c r="K1247" s="130"/>
      <c r="L1247" s="95"/>
      <c r="M1247" s="95"/>
      <c r="N1247" s="95"/>
      <c r="O1247" s="103"/>
      <c r="P1247" s="104"/>
      <c r="Q1247" s="83"/>
      <c r="R1247" s="83"/>
      <c r="S1247" s="83"/>
      <c r="T1247" s="83"/>
      <c r="U1247" s="83"/>
      <c r="V1247" s="103"/>
      <c r="W1247" s="103"/>
      <c r="X1247" s="103"/>
      <c r="Y1247" s="102"/>
      <c r="Z1247" s="102"/>
      <c r="AA1247" s="90"/>
      <c r="AB1247" s="100"/>
      <c r="AC1247" s="90"/>
      <c r="AD1247" s="100"/>
      <c r="AE1247" s="100"/>
      <c r="AF1247" s="91"/>
      <c r="AG1247" s="91"/>
      <c r="AH1247" s="101"/>
      <c r="AI1247" s="45"/>
      <c r="AJ1247" s="45"/>
      <c r="AK1247" s="45"/>
      <c r="AL1247" s="45"/>
      <c r="AM1247" s="45"/>
      <c r="AN1247" s="83"/>
      <c r="AO1247" s="160"/>
      <c r="AP1247" s="160"/>
      <c r="AQ1247" s="94"/>
      <c r="AR1247" s="45"/>
      <c r="AS1247" s="102"/>
      <c r="AT1247" s="102"/>
      <c r="AU1247" s="95"/>
      <c r="AV1247" s="95"/>
      <c r="AW1247" s="159"/>
      <c r="AX1247" s="159"/>
      <c r="AY1247" s="156"/>
      <c r="AZ1247" s="156"/>
      <c r="BA1247" s="156"/>
      <c r="BB1247" s="156"/>
      <c r="BC1247" s="156"/>
      <c r="BD1247" s="156"/>
      <c r="BE1247" s="156"/>
      <c r="BF1247" s="156"/>
      <c r="BG1247" s="156"/>
      <c r="BH1247" s="156"/>
      <c r="BI1247" s="156"/>
      <c r="BJ1247" s="156"/>
      <c r="BK1247" s="156"/>
      <c r="BL1247" s="156"/>
      <c r="BM1247" s="156"/>
      <c r="BN1247" s="156"/>
      <c r="BO1247" s="156"/>
      <c r="BP1247" s="156"/>
      <c r="BQ1247" s="156"/>
      <c r="BR1247" s="156"/>
      <c r="BS1247" s="156"/>
      <c r="BT1247" s="156"/>
      <c r="BU1247" s="156"/>
      <c r="BV1247" s="156"/>
      <c r="BW1247" s="156"/>
      <c r="BX1247" s="156"/>
      <c r="BY1247" s="156"/>
      <c r="BZ1247" s="156"/>
      <c r="CA1247" s="156"/>
      <c r="CB1247" s="156"/>
      <c r="CC1247" s="156"/>
      <c r="CD1247" s="156"/>
      <c r="CE1247" s="156"/>
    </row>
    <row r="1248" spans="1:83" ht="25.5" customHeight="1" x14ac:dyDescent="0.25">
      <c r="A1248" s="45"/>
      <c r="B1248" s="45"/>
      <c r="C1248" s="45"/>
      <c r="D1248" s="47"/>
      <c r="E1248" s="158"/>
      <c r="F1248" s="45"/>
      <c r="G1248" s="130"/>
      <c r="H1248" s="130"/>
      <c r="I1248" s="83"/>
      <c r="J1248" s="45"/>
      <c r="K1248" s="130"/>
      <c r="L1248" s="95"/>
      <c r="M1248" s="95"/>
      <c r="N1248" s="95"/>
      <c r="O1248" s="103"/>
      <c r="P1248" s="104"/>
      <c r="Q1248" s="83"/>
      <c r="R1248" s="83"/>
      <c r="S1248" s="83"/>
      <c r="T1248" s="83"/>
      <c r="U1248" s="83"/>
      <c r="V1248" s="103"/>
      <c r="W1248" s="103"/>
      <c r="X1248" s="103"/>
      <c r="Y1248" s="102"/>
      <c r="Z1248" s="102"/>
      <c r="AA1248" s="90"/>
      <c r="AB1248" s="100"/>
      <c r="AC1248" s="90"/>
      <c r="AD1248" s="100"/>
      <c r="AE1248" s="100"/>
      <c r="AF1248" s="91"/>
      <c r="AG1248" s="91"/>
      <c r="AH1248" s="101"/>
      <c r="AI1248" s="45"/>
      <c r="AJ1248" s="45"/>
      <c r="AK1248" s="45"/>
      <c r="AL1248" s="45"/>
      <c r="AM1248" s="45"/>
      <c r="AN1248" s="83"/>
      <c r="AO1248" s="160"/>
      <c r="AP1248" s="160"/>
      <c r="AQ1248" s="94"/>
      <c r="AR1248" s="45"/>
      <c r="AS1248" s="102"/>
      <c r="AT1248" s="102"/>
      <c r="AU1248" s="95"/>
      <c r="AV1248" s="95"/>
      <c r="AW1248" s="159"/>
      <c r="AX1248" s="159"/>
      <c r="AY1248" s="156"/>
      <c r="AZ1248" s="156"/>
      <c r="BA1248" s="156"/>
      <c r="BB1248" s="156"/>
      <c r="BC1248" s="156"/>
      <c r="BD1248" s="156"/>
      <c r="BE1248" s="156"/>
      <c r="BF1248" s="156"/>
      <c r="BG1248" s="156"/>
      <c r="BH1248" s="156"/>
      <c r="BI1248" s="156"/>
      <c r="BJ1248" s="156"/>
      <c r="BK1248" s="156"/>
      <c r="BL1248" s="156"/>
      <c r="BM1248" s="156"/>
      <c r="BN1248" s="156"/>
      <c r="BO1248" s="156"/>
      <c r="BP1248" s="156"/>
      <c r="BQ1248" s="156"/>
      <c r="BR1248" s="156"/>
      <c r="BS1248" s="156"/>
      <c r="BT1248" s="156"/>
      <c r="BU1248" s="156"/>
      <c r="BV1248" s="156"/>
      <c r="BW1248" s="156"/>
      <c r="BX1248" s="156"/>
      <c r="BY1248" s="156"/>
      <c r="BZ1248" s="156"/>
      <c r="CA1248" s="156"/>
      <c r="CB1248" s="156"/>
      <c r="CC1248" s="156"/>
      <c r="CD1248" s="156"/>
      <c r="CE1248" s="156"/>
    </row>
    <row r="1249" spans="1:83" ht="25.5" customHeight="1" x14ac:dyDescent="0.25">
      <c r="A1249" s="45"/>
      <c r="B1249" s="45"/>
      <c r="C1249" s="45"/>
      <c r="D1249" s="47"/>
      <c r="E1249" s="158"/>
      <c r="F1249" s="45"/>
      <c r="G1249" s="130"/>
      <c r="H1249" s="130"/>
      <c r="I1249" s="83"/>
      <c r="J1249" s="45"/>
      <c r="K1249" s="130"/>
      <c r="L1249" s="95"/>
      <c r="M1249" s="95"/>
      <c r="N1249" s="95"/>
      <c r="O1249" s="103"/>
      <c r="P1249" s="104"/>
      <c r="Q1249" s="83"/>
      <c r="R1249" s="83"/>
      <c r="S1249" s="83"/>
      <c r="T1249" s="83"/>
      <c r="U1249" s="83"/>
      <c r="V1249" s="103"/>
      <c r="W1249" s="103"/>
      <c r="X1249" s="103"/>
      <c r="Y1249" s="102"/>
      <c r="Z1249" s="102"/>
      <c r="AA1249" s="90"/>
      <c r="AB1249" s="100"/>
      <c r="AC1249" s="90"/>
      <c r="AD1249" s="100"/>
      <c r="AE1249" s="100"/>
      <c r="AF1249" s="91"/>
      <c r="AG1249" s="91"/>
      <c r="AH1249" s="101"/>
      <c r="AI1249" s="45"/>
      <c r="AJ1249" s="45"/>
      <c r="AK1249" s="45"/>
      <c r="AL1249" s="45"/>
      <c r="AM1249" s="45"/>
      <c r="AN1249" s="83"/>
      <c r="AO1249" s="160"/>
      <c r="AP1249" s="160"/>
      <c r="AQ1249" s="94"/>
      <c r="AR1249" s="45"/>
      <c r="AS1249" s="102"/>
      <c r="AT1249" s="102"/>
      <c r="AU1249" s="95"/>
      <c r="AV1249" s="95"/>
      <c r="AW1249" s="159"/>
      <c r="AX1249" s="159"/>
      <c r="AY1249" s="156"/>
      <c r="AZ1249" s="156"/>
      <c r="BA1249" s="156"/>
      <c r="BB1249" s="156"/>
      <c r="BC1249" s="156"/>
      <c r="BD1249" s="156"/>
      <c r="BE1249" s="156"/>
      <c r="BF1249" s="156"/>
      <c r="BG1249" s="156"/>
      <c r="BH1249" s="156"/>
      <c r="BI1249" s="156"/>
      <c r="BJ1249" s="156"/>
      <c r="BK1249" s="156"/>
      <c r="BL1249" s="156"/>
      <c r="BM1249" s="156"/>
      <c r="BN1249" s="156"/>
      <c r="BO1249" s="156"/>
      <c r="BP1249" s="156"/>
      <c r="BQ1249" s="156"/>
      <c r="BR1249" s="156"/>
      <c r="BS1249" s="156"/>
      <c r="BT1249" s="156"/>
      <c r="BU1249" s="156"/>
      <c r="BV1249" s="156"/>
      <c r="BW1249" s="156"/>
      <c r="BX1249" s="156"/>
      <c r="BY1249" s="156"/>
      <c r="BZ1249" s="156"/>
      <c r="CA1249" s="156"/>
      <c r="CB1249" s="156"/>
      <c r="CC1249" s="156"/>
      <c r="CD1249" s="156"/>
      <c r="CE1249" s="156"/>
    </row>
    <row r="1250" spans="1:83" ht="25.5" customHeight="1" x14ac:dyDescent="0.25">
      <c r="A1250" s="45"/>
      <c r="B1250" s="45"/>
      <c r="C1250" s="45"/>
      <c r="D1250" s="47"/>
      <c r="E1250" s="158"/>
      <c r="F1250" s="45"/>
      <c r="G1250" s="130"/>
      <c r="H1250" s="130"/>
      <c r="I1250" s="83"/>
      <c r="J1250" s="45"/>
      <c r="K1250" s="130"/>
      <c r="L1250" s="95"/>
      <c r="M1250" s="95"/>
      <c r="N1250" s="95"/>
      <c r="O1250" s="103"/>
      <c r="P1250" s="104"/>
      <c r="Q1250" s="83"/>
      <c r="R1250" s="83"/>
      <c r="S1250" s="83"/>
      <c r="T1250" s="83"/>
      <c r="U1250" s="83"/>
      <c r="V1250" s="103"/>
      <c r="W1250" s="103"/>
      <c r="X1250" s="103"/>
      <c r="Y1250" s="102"/>
      <c r="Z1250" s="102"/>
      <c r="AA1250" s="90"/>
      <c r="AB1250" s="100"/>
      <c r="AC1250" s="90"/>
      <c r="AD1250" s="100"/>
      <c r="AE1250" s="100"/>
      <c r="AF1250" s="91"/>
      <c r="AG1250" s="91"/>
      <c r="AH1250" s="101"/>
      <c r="AI1250" s="45"/>
      <c r="AJ1250" s="45"/>
      <c r="AK1250" s="45"/>
      <c r="AL1250" s="45"/>
      <c r="AM1250" s="45"/>
      <c r="AN1250" s="83"/>
      <c r="AO1250" s="160"/>
      <c r="AP1250" s="160"/>
      <c r="AQ1250" s="94"/>
      <c r="AR1250" s="45"/>
      <c r="AS1250" s="102"/>
      <c r="AT1250" s="102"/>
      <c r="AU1250" s="95"/>
      <c r="AV1250" s="95"/>
      <c r="AW1250" s="159"/>
      <c r="AX1250" s="159"/>
      <c r="AY1250" s="156"/>
      <c r="AZ1250" s="156"/>
      <c r="BA1250" s="156"/>
      <c r="BB1250" s="156"/>
      <c r="BC1250" s="156"/>
      <c r="BD1250" s="156"/>
      <c r="BE1250" s="156"/>
      <c r="BF1250" s="156"/>
      <c r="BG1250" s="156"/>
      <c r="BH1250" s="156"/>
      <c r="BI1250" s="156"/>
      <c r="BJ1250" s="156"/>
      <c r="BK1250" s="156"/>
      <c r="BL1250" s="156"/>
      <c r="BM1250" s="156"/>
      <c r="BN1250" s="156"/>
      <c r="BO1250" s="156"/>
      <c r="BP1250" s="156"/>
      <c r="BQ1250" s="156"/>
      <c r="BR1250" s="156"/>
      <c r="BS1250" s="156"/>
      <c r="BT1250" s="156"/>
      <c r="BU1250" s="156"/>
      <c r="BV1250" s="156"/>
      <c r="BW1250" s="156"/>
      <c r="BX1250" s="156"/>
      <c r="BY1250" s="156"/>
      <c r="BZ1250" s="156"/>
      <c r="CA1250" s="156"/>
      <c r="CB1250" s="156"/>
      <c r="CC1250" s="156"/>
      <c r="CD1250" s="156"/>
      <c r="CE1250" s="156"/>
    </row>
    <row r="1251" spans="1:83" ht="25.5" customHeight="1" x14ac:dyDescent="0.25">
      <c r="A1251" s="45"/>
      <c r="B1251" s="45"/>
      <c r="C1251" s="45"/>
      <c r="D1251" s="47"/>
      <c r="E1251" s="158"/>
      <c r="F1251" s="45"/>
      <c r="G1251" s="130"/>
      <c r="H1251" s="130"/>
      <c r="I1251" s="83"/>
      <c r="J1251" s="45"/>
      <c r="K1251" s="130"/>
      <c r="L1251" s="95"/>
      <c r="M1251" s="95"/>
      <c r="N1251" s="95"/>
      <c r="O1251" s="103"/>
      <c r="P1251" s="104"/>
      <c r="Q1251" s="83"/>
      <c r="R1251" s="83"/>
      <c r="S1251" s="83"/>
      <c r="T1251" s="83"/>
      <c r="U1251" s="83"/>
      <c r="V1251" s="103"/>
      <c r="W1251" s="103"/>
      <c r="X1251" s="103"/>
      <c r="Y1251" s="102"/>
      <c r="Z1251" s="102"/>
      <c r="AA1251" s="90"/>
      <c r="AB1251" s="100"/>
      <c r="AC1251" s="90"/>
      <c r="AD1251" s="100"/>
      <c r="AE1251" s="100"/>
      <c r="AF1251" s="91"/>
      <c r="AG1251" s="91"/>
      <c r="AH1251" s="101"/>
      <c r="AI1251" s="45"/>
      <c r="AJ1251" s="45"/>
      <c r="AK1251" s="45"/>
      <c r="AL1251" s="45"/>
      <c r="AM1251" s="45"/>
      <c r="AN1251" s="83"/>
      <c r="AO1251" s="160"/>
      <c r="AP1251" s="160"/>
      <c r="AQ1251" s="94"/>
      <c r="AR1251" s="45"/>
      <c r="AS1251" s="102"/>
      <c r="AT1251" s="102"/>
      <c r="AU1251" s="95"/>
      <c r="AV1251" s="95"/>
      <c r="AW1251" s="159"/>
      <c r="AX1251" s="159"/>
      <c r="AY1251" s="156"/>
      <c r="AZ1251" s="156"/>
      <c r="BA1251" s="156"/>
      <c r="BB1251" s="156"/>
      <c r="BC1251" s="156"/>
      <c r="BD1251" s="156"/>
      <c r="BE1251" s="156"/>
      <c r="BF1251" s="156"/>
      <c r="BG1251" s="156"/>
      <c r="BH1251" s="156"/>
      <c r="BI1251" s="156"/>
      <c r="BJ1251" s="156"/>
      <c r="BK1251" s="156"/>
      <c r="BL1251" s="156"/>
      <c r="BM1251" s="156"/>
      <c r="BN1251" s="156"/>
      <c r="BO1251" s="156"/>
      <c r="BP1251" s="156"/>
      <c r="BQ1251" s="156"/>
      <c r="BR1251" s="156"/>
      <c r="BS1251" s="156"/>
      <c r="BT1251" s="156"/>
      <c r="BU1251" s="156"/>
      <c r="BV1251" s="156"/>
      <c r="BW1251" s="156"/>
      <c r="BX1251" s="156"/>
      <c r="BY1251" s="156"/>
      <c r="BZ1251" s="156"/>
      <c r="CA1251" s="156"/>
      <c r="CB1251" s="156"/>
      <c r="CC1251" s="156"/>
      <c r="CD1251" s="156"/>
      <c r="CE1251" s="156"/>
    </row>
    <row r="1252" spans="1:83" ht="25.5" customHeight="1" x14ac:dyDescent="0.25">
      <c r="A1252" s="45"/>
      <c r="B1252" s="45"/>
      <c r="C1252" s="45"/>
      <c r="D1252" s="47"/>
      <c r="E1252" s="158"/>
      <c r="F1252" s="45"/>
      <c r="G1252" s="130"/>
      <c r="H1252" s="130"/>
      <c r="I1252" s="83"/>
      <c r="J1252" s="45"/>
      <c r="K1252" s="130"/>
      <c r="L1252" s="95"/>
      <c r="M1252" s="95"/>
      <c r="N1252" s="95"/>
      <c r="O1252" s="103"/>
      <c r="P1252" s="104"/>
      <c r="Q1252" s="83"/>
      <c r="R1252" s="83"/>
      <c r="S1252" s="83"/>
      <c r="T1252" s="83"/>
      <c r="U1252" s="83"/>
      <c r="V1252" s="103"/>
      <c r="W1252" s="103"/>
      <c r="X1252" s="103"/>
      <c r="Y1252" s="102"/>
      <c r="Z1252" s="102"/>
      <c r="AA1252" s="90"/>
      <c r="AB1252" s="100"/>
      <c r="AC1252" s="90"/>
      <c r="AD1252" s="100"/>
      <c r="AE1252" s="100"/>
      <c r="AF1252" s="91"/>
      <c r="AG1252" s="91"/>
      <c r="AH1252" s="101"/>
      <c r="AI1252" s="45"/>
      <c r="AJ1252" s="45"/>
      <c r="AK1252" s="45"/>
      <c r="AL1252" s="45"/>
      <c r="AM1252" s="45"/>
      <c r="AN1252" s="83"/>
      <c r="AO1252" s="160"/>
      <c r="AP1252" s="160"/>
      <c r="AQ1252" s="94"/>
      <c r="AR1252" s="45"/>
      <c r="AS1252" s="102"/>
      <c r="AT1252" s="102"/>
      <c r="AU1252" s="95"/>
      <c r="AV1252" s="95"/>
      <c r="AW1252" s="159"/>
      <c r="AX1252" s="159"/>
      <c r="AY1252" s="156"/>
      <c r="AZ1252" s="156"/>
      <c r="BA1252" s="156"/>
      <c r="BB1252" s="156"/>
      <c r="BC1252" s="156"/>
      <c r="BD1252" s="156"/>
      <c r="BE1252" s="156"/>
      <c r="BF1252" s="156"/>
      <c r="BG1252" s="156"/>
      <c r="BH1252" s="156"/>
      <c r="BI1252" s="156"/>
      <c r="BJ1252" s="156"/>
      <c r="BK1252" s="156"/>
      <c r="BL1252" s="156"/>
      <c r="BM1252" s="156"/>
      <c r="BN1252" s="156"/>
      <c r="BO1252" s="156"/>
      <c r="BP1252" s="156"/>
      <c r="BQ1252" s="156"/>
      <c r="BR1252" s="156"/>
      <c r="BS1252" s="156"/>
      <c r="BT1252" s="156"/>
      <c r="BU1252" s="156"/>
      <c r="BV1252" s="156"/>
      <c r="BW1252" s="156"/>
      <c r="BX1252" s="156"/>
      <c r="BY1252" s="156"/>
      <c r="BZ1252" s="156"/>
      <c r="CA1252" s="156"/>
      <c r="CB1252" s="156"/>
      <c r="CC1252" s="156"/>
      <c r="CD1252" s="156"/>
      <c r="CE1252" s="156"/>
    </row>
    <row r="1253" spans="1:83" ht="25.5" customHeight="1" x14ac:dyDescent="0.25">
      <c r="A1253" s="45"/>
      <c r="B1253" s="45"/>
      <c r="C1253" s="45"/>
      <c r="D1253" s="47"/>
      <c r="E1253" s="158"/>
      <c r="F1253" s="45"/>
      <c r="G1253" s="130"/>
      <c r="H1253" s="130"/>
      <c r="I1253" s="83"/>
      <c r="J1253" s="45"/>
      <c r="K1253" s="130"/>
      <c r="L1253" s="95"/>
      <c r="M1253" s="95"/>
      <c r="N1253" s="95"/>
      <c r="O1253" s="103"/>
      <c r="P1253" s="104"/>
      <c r="Q1253" s="83"/>
      <c r="R1253" s="83"/>
      <c r="S1253" s="83"/>
      <c r="T1253" s="83"/>
      <c r="U1253" s="83"/>
      <c r="V1253" s="103"/>
      <c r="W1253" s="103"/>
      <c r="X1253" s="103"/>
      <c r="Y1253" s="102"/>
      <c r="Z1253" s="102"/>
      <c r="AA1253" s="90"/>
      <c r="AB1253" s="100"/>
      <c r="AC1253" s="90"/>
      <c r="AD1253" s="100"/>
      <c r="AE1253" s="100"/>
      <c r="AF1253" s="91"/>
      <c r="AG1253" s="91"/>
      <c r="AH1253" s="101"/>
      <c r="AI1253" s="45"/>
      <c r="AJ1253" s="45"/>
      <c r="AK1253" s="45"/>
      <c r="AL1253" s="45"/>
      <c r="AM1253" s="45"/>
      <c r="AN1253" s="83"/>
      <c r="AO1253" s="160"/>
      <c r="AP1253" s="160"/>
      <c r="AQ1253" s="94"/>
      <c r="AR1253" s="45"/>
      <c r="AS1253" s="102"/>
      <c r="AT1253" s="102"/>
      <c r="AU1253" s="95"/>
      <c r="AV1253" s="95"/>
      <c r="AW1253" s="159"/>
      <c r="AX1253" s="159"/>
      <c r="AY1253" s="156"/>
      <c r="AZ1253" s="156"/>
      <c r="BA1253" s="156"/>
      <c r="BB1253" s="156"/>
      <c r="BC1253" s="156"/>
      <c r="BD1253" s="156"/>
      <c r="BE1253" s="156"/>
      <c r="BF1253" s="156"/>
      <c r="BG1253" s="156"/>
      <c r="BH1253" s="156"/>
      <c r="BI1253" s="156"/>
      <c r="BJ1253" s="156"/>
      <c r="BK1253" s="156"/>
      <c r="BL1253" s="156"/>
      <c r="BM1253" s="156"/>
      <c r="BN1253" s="156"/>
      <c r="BO1253" s="156"/>
      <c r="BP1253" s="156"/>
      <c r="BQ1253" s="156"/>
      <c r="BR1253" s="156"/>
      <c r="BS1253" s="156"/>
      <c r="BT1253" s="156"/>
      <c r="BU1253" s="156"/>
      <c r="BV1253" s="156"/>
      <c r="BW1253" s="156"/>
      <c r="BX1253" s="156"/>
      <c r="BY1253" s="156"/>
      <c r="BZ1253" s="156"/>
      <c r="CA1253" s="156"/>
      <c r="CB1253" s="156"/>
      <c r="CC1253" s="156"/>
      <c r="CD1253" s="156"/>
      <c r="CE1253" s="156"/>
    </row>
    <row r="1254" spans="1:83" ht="25.5" customHeight="1" x14ac:dyDescent="0.25">
      <c r="A1254" s="45"/>
      <c r="B1254" s="45"/>
      <c r="C1254" s="45"/>
      <c r="D1254" s="47"/>
      <c r="E1254" s="158"/>
      <c r="F1254" s="45"/>
      <c r="G1254" s="130"/>
      <c r="H1254" s="130"/>
      <c r="I1254" s="83"/>
      <c r="J1254" s="45"/>
      <c r="K1254" s="130"/>
      <c r="L1254" s="95"/>
      <c r="M1254" s="95"/>
      <c r="N1254" s="95"/>
      <c r="O1254" s="103"/>
      <c r="P1254" s="104"/>
      <c r="Q1254" s="83"/>
      <c r="R1254" s="83"/>
      <c r="S1254" s="83"/>
      <c r="T1254" s="83"/>
      <c r="U1254" s="83"/>
      <c r="V1254" s="103"/>
      <c r="W1254" s="103"/>
      <c r="X1254" s="103"/>
      <c r="Y1254" s="102"/>
      <c r="Z1254" s="102"/>
      <c r="AA1254" s="90"/>
      <c r="AB1254" s="100"/>
      <c r="AC1254" s="90"/>
      <c r="AD1254" s="100"/>
      <c r="AE1254" s="100"/>
      <c r="AF1254" s="91"/>
      <c r="AG1254" s="91"/>
      <c r="AH1254" s="101"/>
      <c r="AI1254" s="45"/>
      <c r="AJ1254" s="45"/>
      <c r="AK1254" s="45"/>
      <c r="AL1254" s="45"/>
      <c r="AM1254" s="45"/>
      <c r="AN1254" s="83"/>
      <c r="AO1254" s="160"/>
      <c r="AP1254" s="160"/>
      <c r="AQ1254" s="94"/>
      <c r="AR1254" s="45"/>
      <c r="AS1254" s="102"/>
      <c r="AT1254" s="102"/>
      <c r="AU1254" s="95"/>
      <c r="AV1254" s="95"/>
      <c r="AW1254" s="159"/>
      <c r="AX1254" s="159"/>
      <c r="AY1254" s="156"/>
      <c r="AZ1254" s="156"/>
      <c r="BA1254" s="156"/>
      <c r="BB1254" s="156"/>
      <c r="BC1254" s="156"/>
      <c r="BD1254" s="156"/>
      <c r="BE1254" s="156"/>
      <c r="BF1254" s="156"/>
      <c r="BG1254" s="156"/>
      <c r="BH1254" s="156"/>
      <c r="BI1254" s="156"/>
      <c r="BJ1254" s="156"/>
      <c r="BK1254" s="156"/>
      <c r="BL1254" s="156"/>
      <c r="BM1254" s="156"/>
      <c r="BN1254" s="156"/>
      <c r="BO1254" s="156"/>
      <c r="BP1254" s="156"/>
      <c r="BQ1254" s="156"/>
      <c r="BR1254" s="156"/>
      <c r="BS1254" s="156"/>
      <c r="BT1254" s="156"/>
      <c r="BU1254" s="156"/>
      <c r="BV1254" s="156"/>
      <c r="BW1254" s="156"/>
      <c r="BX1254" s="156"/>
      <c r="BY1254" s="156"/>
      <c r="BZ1254" s="156"/>
      <c r="CA1254" s="156"/>
      <c r="CB1254" s="156"/>
      <c r="CC1254" s="156"/>
      <c r="CD1254" s="156"/>
      <c r="CE1254" s="156"/>
    </row>
    <row r="1255" spans="1:83" ht="25.5" customHeight="1" x14ac:dyDescent="0.25">
      <c r="A1255" s="45"/>
      <c r="B1255" s="45"/>
      <c r="C1255" s="45"/>
      <c r="D1255" s="47"/>
      <c r="E1255" s="158"/>
      <c r="F1255" s="45"/>
      <c r="G1255" s="130"/>
      <c r="H1255" s="130"/>
      <c r="I1255" s="83"/>
      <c r="J1255" s="45"/>
      <c r="K1255" s="130"/>
      <c r="L1255" s="95"/>
      <c r="M1255" s="95"/>
      <c r="N1255" s="95"/>
      <c r="O1255" s="103"/>
      <c r="P1255" s="104"/>
      <c r="Q1255" s="83"/>
      <c r="R1255" s="83"/>
      <c r="S1255" s="83"/>
      <c r="T1255" s="83"/>
      <c r="U1255" s="83"/>
      <c r="V1255" s="103"/>
      <c r="W1255" s="103"/>
      <c r="X1255" s="103"/>
      <c r="Y1255" s="102"/>
      <c r="Z1255" s="102"/>
      <c r="AA1255" s="90"/>
      <c r="AB1255" s="100"/>
      <c r="AC1255" s="90"/>
      <c r="AD1255" s="100"/>
      <c r="AE1255" s="100"/>
      <c r="AF1255" s="91"/>
      <c r="AG1255" s="91"/>
      <c r="AH1255" s="101"/>
      <c r="AI1255" s="45"/>
      <c r="AJ1255" s="45"/>
      <c r="AK1255" s="45"/>
      <c r="AL1255" s="45"/>
      <c r="AM1255" s="45"/>
      <c r="AN1255" s="83"/>
      <c r="AO1255" s="160"/>
      <c r="AP1255" s="160"/>
      <c r="AQ1255" s="94"/>
      <c r="AR1255" s="45"/>
      <c r="AS1255" s="102"/>
      <c r="AT1255" s="102"/>
      <c r="AU1255" s="95"/>
      <c r="AV1255" s="95"/>
      <c r="AW1255" s="159"/>
      <c r="AX1255" s="159"/>
      <c r="AY1255" s="156"/>
      <c r="AZ1255" s="156"/>
      <c r="BA1255" s="156"/>
      <c r="BB1255" s="156"/>
      <c r="BC1255" s="156"/>
      <c r="BD1255" s="156"/>
      <c r="BE1255" s="156"/>
      <c r="BF1255" s="156"/>
      <c r="BG1255" s="156"/>
      <c r="BH1255" s="156"/>
      <c r="BI1255" s="156"/>
      <c r="BJ1255" s="156"/>
      <c r="BK1255" s="156"/>
      <c r="BL1255" s="156"/>
      <c r="BM1255" s="156"/>
      <c r="BN1255" s="156"/>
      <c r="BO1255" s="156"/>
      <c r="BP1255" s="156"/>
      <c r="BQ1255" s="156"/>
      <c r="BR1255" s="156"/>
      <c r="BS1255" s="156"/>
      <c r="BT1255" s="156"/>
      <c r="BU1255" s="156"/>
      <c r="BV1255" s="156"/>
      <c r="BW1255" s="156"/>
      <c r="BX1255" s="156"/>
      <c r="BY1255" s="156"/>
      <c r="BZ1255" s="156"/>
      <c r="CA1255" s="156"/>
      <c r="CB1255" s="156"/>
      <c r="CC1255" s="156"/>
      <c r="CD1255" s="156"/>
      <c r="CE1255" s="156"/>
    </row>
    <row r="1256" spans="1:83" ht="25.5" customHeight="1" x14ac:dyDescent="0.25">
      <c r="A1256" s="45"/>
      <c r="B1256" s="45"/>
      <c r="C1256" s="45"/>
      <c r="D1256" s="47"/>
      <c r="E1256" s="158"/>
      <c r="F1256" s="45"/>
      <c r="G1256" s="130"/>
      <c r="H1256" s="130"/>
      <c r="I1256" s="83"/>
      <c r="J1256" s="45"/>
      <c r="K1256" s="130"/>
      <c r="L1256" s="95"/>
      <c r="M1256" s="95"/>
      <c r="N1256" s="95"/>
      <c r="O1256" s="103"/>
      <c r="P1256" s="104"/>
      <c r="Q1256" s="83"/>
      <c r="R1256" s="83"/>
      <c r="S1256" s="83"/>
      <c r="T1256" s="83"/>
      <c r="U1256" s="83"/>
      <c r="V1256" s="103"/>
      <c r="W1256" s="103"/>
      <c r="X1256" s="103"/>
      <c r="Y1256" s="102"/>
      <c r="Z1256" s="102"/>
      <c r="AA1256" s="90"/>
      <c r="AB1256" s="100"/>
      <c r="AC1256" s="90"/>
      <c r="AD1256" s="100"/>
      <c r="AE1256" s="100"/>
      <c r="AF1256" s="91"/>
      <c r="AG1256" s="91"/>
      <c r="AH1256" s="101"/>
      <c r="AI1256" s="45"/>
      <c r="AJ1256" s="45"/>
      <c r="AK1256" s="45"/>
      <c r="AL1256" s="45"/>
      <c r="AM1256" s="45"/>
      <c r="AN1256" s="83"/>
      <c r="AO1256" s="160"/>
      <c r="AP1256" s="160"/>
      <c r="AQ1256" s="94"/>
      <c r="AR1256" s="45"/>
      <c r="AS1256" s="102"/>
      <c r="AT1256" s="102"/>
      <c r="AU1256" s="95"/>
      <c r="AV1256" s="95"/>
      <c r="AW1256" s="159"/>
      <c r="AX1256" s="159"/>
      <c r="AY1256" s="156"/>
      <c r="AZ1256" s="156"/>
      <c r="BA1256" s="156"/>
      <c r="BB1256" s="156"/>
      <c r="BC1256" s="156"/>
      <c r="BD1256" s="156"/>
      <c r="BE1256" s="156"/>
      <c r="BF1256" s="156"/>
      <c r="BG1256" s="156"/>
      <c r="BH1256" s="156"/>
      <c r="BI1256" s="156"/>
      <c r="BJ1256" s="156"/>
      <c r="BK1256" s="156"/>
      <c r="BL1256" s="156"/>
      <c r="BM1256" s="156"/>
      <c r="BN1256" s="156"/>
      <c r="BO1256" s="156"/>
      <c r="BP1256" s="156"/>
      <c r="BQ1256" s="156"/>
      <c r="BR1256" s="156"/>
      <c r="BS1256" s="156"/>
      <c r="BT1256" s="156"/>
      <c r="BU1256" s="156"/>
      <c r="BV1256" s="156"/>
      <c r="BW1256" s="156"/>
      <c r="BX1256" s="156"/>
      <c r="BY1256" s="156"/>
      <c r="BZ1256" s="156"/>
      <c r="CA1256" s="156"/>
      <c r="CB1256" s="156"/>
      <c r="CC1256" s="156"/>
      <c r="CD1256" s="156"/>
      <c r="CE1256" s="156"/>
    </row>
    <row r="1257" spans="1:83" ht="25.5" customHeight="1" x14ac:dyDescent="0.25">
      <c r="A1257" s="45"/>
      <c r="B1257" s="45"/>
      <c r="C1257" s="45"/>
      <c r="D1257" s="47"/>
      <c r="E1257" s="158"/>
      <c r="F1257" s="45"/>
      <c r="G1257" s="130"/>
      <c r="H1257" s="130"/>
      <c r="I1257" s="83"/>
      <c r="J1257" s="45"/>
      <c r="K1257" s="130"/>
      <c r="L1257" s="95"/>
      <c r="M1257" s="95"/>
      <c r="N1257" s="95"/>
      <c r="O1257" s="103"/>
      <c r="P1257" s="104"/>
      <c r="Q1257" s="83"/>
      <c r="R1257" s="83"/>
      <c r="S1257" s="83"/>
      <c r="T1257" s="83"/>
      <c r="U1257" s="83"/>
      <c r="V1257" s="103"/>
      <c r="W1257" s="103"/>
      <c r="X1257" s="103"/>
      <c r="Y1257" s="102"/>
      <c r="Z1257" s="102"/>
      <c r="AA1257" s="90"/>
      <c r="AB1257" s="100"/>
      <c r="AC1257" s="90"/>
      <c r="AD1257" s="100"/>
      <c r="AE1257" s="100"/>
      <c r="AF1257" s="91"/>
      <c r="AG1257" s="91"/>
      <c r="AH1257" s="101"/>
      <c r="AI1257" s="45"/>
      <c r="AJ1257" s="45"/>
      <c r="AK1257" s="45"/>
      <c r="AL1257" s="45"/>
      <c r="AM1257" s="45"/>
      <c r="AN1257" s="83"/>
      <c r="AO1257" s="160"/>
      <c r="AP1257" s="160"/>
      <c r="AQ1257" s="94"/>
      <c r="AR1257" s="45"/>
      <c r="AS1257" s="102"/>
      <c r="AT1257" s="102"/>
      <c r="AU1257" s="95"/>
      <c r="AV1257" s="95"/>
      <c r="AW1257" s="159"/>
      <c r="AX1257" s="159"/>
      <c r="AY1257" s="156"/>
      <c r="AZ1257" s="156"/>
      <c r="BA1257" s="156"/>
      <c r="BB1257" s="156"/>
      <c r="BC1257" s="156"/>
      <c r="BD1257" s="156"/>
      <c r="BE1257" s="156"/>
      <c r="BF1257" s="156"/>
      <c r="BG1257" s="156"/>
      <c r="BH1257" s="156"/>
      <c r="BI1257" s="156"/>
      <c r="BJ1257" s="156"/>
      <c r="BK1257" s="156"/>
      <c r="BL1257" s="156"/>
      <c r="BM1257" s="156"/>
      <c r="BN1257" s="156"/>
      <c r="BO1257" s="156"/>
      <c r="BP1257" s="156"/>
      <c r="BQ1257" s="156"/>
      <c r="BR1257" s="156"/>
      <c r="BS1257" s="156"/>
      <c r="BT1257" s="156"/>
      <c r="BU1257" s="156"/>
      <c r="BV1257" s="156"/>
      <c r="BW1257" s="156"/>
      <c r="BX1257" s="156"/>
      <c r="BY1257" s="156"/>
      <c r="BZ1257" s="156"/>
      <c r="CA1257" s="156"/>
      <c r="CB1257" s="156"/>
      <c r="CC1257" s="156"/>
      <c r="CD1257" s="156"/>
      <c r="CE1257" s="156"/>
    </row>
    <row r="1258" spans="1:83" ht="25.5" customHeight="1" x14ac:dyDescent="0.25">
      <c r="A1258" s="45"/>
      <c r="B1258" s="45"/>
      <c r="C1258" s="45"/>
      <c r="D1258" s="47"/>
      <c r="E1258" s="158"/>
      <c r="F1258" s="45"/>
      <c r="G1258" s="130"/>
      <c r="H1258" s="130"/>
      <c r="I1258" s="83"/>
      <c r="J1258" s="45"/>
      <c r="K1258" s="130"/>
      <c r="L1258" s="95"/>
      <c r="M1258" s="95"/>
      <c r="N1258" s="95"/>
      <c r="O1258" s="103"/>
      <c r="P1258" s="104"/>
      <c r="Q1258" s="83"/>
      <c r="R1258" s="83"/>
      <c r="S1258" s="83"/>
      <c r="T1258" s="83"/>
      <c r="U1258" s="83"/>
      <c r="V1258" s="103"/>
      <c r="W1258" s="103"/>
      <c r="X1258" s="103"/>
      <c r="Y1258" s="102"/>
      <c r="Z1258" s="102"/>
      <c r="AA1258" s="90"/>
      <c r="AB1258" s="100"/>
      <c r="AC1258" s="90"/>
      <c r="AD1258" s="100"/>
      <c r="AE1258" s="100"/>
      <c r="AF1258" s="91"/>
      <c r="AG1258" s="91"/>
      <c r="AH1258" s="101"/>
      <c r="AI1258" s="45"/>
      <c r="AJ1258" s="45"/>
      <c r="AK1258" s="45"/>
      <c r="AL1258" s="45"/>
      <c r="AM1258" s="45"/>
      <c r="AN1258" s="83"/>
      <c r="AO1258" s="160"/>
      <c r="AP1258" s="160"/>
      <c r="AQ1258" s="94"/>
      <c r="AR1258" s="45"/>
      <c r="AS1258" s="102"/>
      <c r="AT1258" s="102"/>
      <c r="AU1258" s="95"/>
      <c r="AV1258" s="95"/>
      <c r="AW1258" s="159"/>
      <c r="AX1258" s="159"/>
      <c r="AY1258" s="156"/>
      <c r="AZ1258" s="156"/>
      <c r="BA1258" s="156"/>
      <c r="BB1258" s="156"/>
      <c r="BC1258" s="156"/>
      <c r="BD1258" s="156"/>
      <c r="BE1258" s="156"/>
      <c r="BF1258" s="156"/>
      <c r="BG1258" s="156"/>
      <c r="BH1258" s="156"/>
      <c r="BI1258" s="156"/>
      <c r="BJ1258" s="156"/>
      <c r="BK1258" s="156"/>
      <c r="BL1258" s="156"/>
      <c r="BM1258" s="156"/>
      <c r="BN1258" s="156"/>
      <c r="BO1258" s="156"/>
      <c r="BP1258" s="156"/>
      <c r="BQ1258" s="156"/>
      <c r="BR1258" s="156"/>
      <c r="BS1258" s="156"/>
      <c r="BT1258" s="156"/>
      <c r="BU1258" s="156"/>
      <c r="BV1258" s="156"/>
      <c r="BW1258" s="156"/>
      <c r="BX1258" s="156"/>
      <c r="BY1258" s="156"/>
      <c r="BZ1258" s="156"/>
      <c r="CA1258" s="156"/>
      <c r="CB1258" s="156"/>
      <c r="CC1258" s="156"/>
      <c r="CD1258" s="156"/>
      <c r="CE1258" s="156"/>
    </row>
    <row r="1259" spans="1:83" ht="25.5" customHeight="1" x14ac:dyDescent="0.25">
      <c r="A1259" s="45"/>
      <c r="B1259" s="45"/>
      <c r="C1259" s="45"/>
      <c r="D1259" s="47"/>
      <c r="E1259" s="158"/>
      <c r="F1259" s="45"/>
      <c r="G1259" s="130"/>
      <c r="H1259" s="130"/>
      <c r="I1259" s="83"/>
      <c r="J1259" s="45"/>
      <c r="K1259" s="130"/>
      <c r="L1259" s="95"/>
      <c r="M1259" s="95"/>
      <c r="N1259" s="95"/>
      <c r="O1259" s="103"/>
      <c r="P1259" s="104"/>
      <c r="Q1259" s="83"/>
      <c r="R1259" s="83"/>
      <c r="S1259" s="83"/>
      <c r="T1259" s="83"/>
      <c r="U1259" s="83"/>
      <c r="V1259" s="103"/>
      <c r="W1259" s="103"/>
      <c r="X1259" s="103"/>
      <c r="Y1259" s="102"/>
      <c r="Z1259" s="102"/>
      <c r="AA1259" s="90"/>
      <c r="AB1259" s="100"/>
      <c r="AC1259" s="90"/>
      <c r="AD1259" s="100"/>
      <c r="AE1259" s="100"/>
      <c r="AF1259" s="91"/>
      <c r="AG1259" s="91"/>
      <c r="AH1259" s="101"/>
      <c r="AI1259" s="45"/>
      <c r="AJ1259" s="45"/>
      <c r="AK1259" s="45"/>
      <c r="AL1259" s="45"/>
      <c r="AM1259" s="45"/>
      <c r="AN1259" s="83"/>
      <c r="AO1259" s="160"/>
      <c r="AP1259" s="160"/>
      <c r="AQ1259" s="94"/>
      <c r="AR1259" s="45"/>
      <c r="AS1259" s="102"/>
      <c r="AT1259" s="102"/>
      <c r="AU1259" s="95"/>
      <c r="AV1259" s="95"/>
      <c r="AW1259" s="159"/>
      <c r="AX1259" s="159"/>
      <c r="AY1259" s="156"/>
      <c r="AZ1259" s="156"/>
      <c r="BA1259" s="156"/>
      <c r="BB1259" s="156"/>
      <c r="BC1259" s="156"/>
      <c r="BD1259" s="156"/>
      <c r="BE1259" s="156"/>
      <c r="BF1259" s="156"/>
      <c r="BG1259" s="156"/>
      <c r="BH1259" s="156"/>
      <c r="BI1259" s="156"/>
      <c r="BJ1259" s="156"/>
      <c r="BK1259" s="156"/>
      <c r="BL1259" s="156"/>
      <c r="BM1259" s="156"/>
      <c r="BN1259" s="156"/>
      <c r="BO1259" s="156"/>
      <c r="BP1259" s="156"/>
      <c r="BQ1259" s="156"/>
      <c r="BR1259" s="156"/>
      <c r="BS1259" s="156"/>
      <c r="BT1259" s="156"/>
      <c r="BU1259" s="156"/>
      <c r="BV1259" s="156"/>
      <c r="BW1259" s="156"/>
      <c r="BX1259" s="156"/>
      <c r="BY1259" s="156"/>
      <c r="BZ1259" s="156"/>
      <c r="CA1259" s="156"/>
      <c r="CB1259" s="156"/>
      <c r="CC1259" s="156"/>
      <c r="CD1259" s="156"/>
      <c r="CE1259" s="156"/>
    </row>
    <row r="1260" spans="1:83" ht="25.5" customHeight="1" x14ac:dyDescent="0.25">
      <c r="A1260" s="45"/>
      <c r="B1260" s="45"/>
      <c r="C1260" s="45"/>
      <c r="D1260" s="47"/>
      <c r="E1260" s="158"/>
      <c r="F1260" s="45"/>
      <c r="G1260" s="130"/>
      <c r="H1260" s="130"/>
      <c r="I1260" s="83"/>
      <c r="J1260" s="45"/>
      <c r="K1260" s="130"/>
      <c r="L1260" s="95"/>
      <c r="M1260" s="95"/>
      <c r="N1260" s="95"/>
      <c r="O1260" s="103"/>
      <c r="P1260" s="104"/>
      <c r="Q1260" s="83"/>
      <c r="R1260" s="83"/>
      <c r="S1260" s="83"/>
      <c r="T1260" s="83"/>
      <c r="U1260" s="83"/>
      <c r="V1260" s="103"/>
      <c r="W1260" s="103"/>
      <c r="X1260" s="103"/>
      <c r="Y1260" s="102"/>
      <c r="Z1260" s="102"/>
      <c r="AA1260" s="90"/>
      <c r="AB1260" s="100"/>
      <c r="AC1260" s="90"/>
      <c r="AD1260" s="100"/>
      <c r="AE1260" s="100"/>
      <c r="AF1260" s="91"/>
      <c r="AG1260" s="91"/>
      <c r="AH1260" s="101"/>
      <c r="AI1260" s="45"/>
      <c r="AJ1260" s="45"/>
      <c r="AK1260" s="45"/>
      <c r="AL1260" s="45"/>
      <c r="AM1260" s="45"/>
      <c r="AN1260" s="83"/>
      <c r="AO1260" s="160"/>
      <c r="AP1260" s="160"/>
      <c r="AQ1260" s="94"/>
      <c r="AR1260" s="45"/>
      <c r="AS1260" s="102"/>
      <c r="AT1260" s="102"/>
      <c r="AU1260" s="95"/>
      <c r="AV1260" s="95"/>
      <c r="AW1260" s="159"/>
      <c r="AX1260" s="159"/>
      <c r="AY1260" s="156"/>
      <c r="AZ1260" s="156"/>
      <c r="BA1260" s="156"/>
      <c r="BB1260" s="156"/>
      <c r="BC1260" s="156"/>
      <c r="BD1260" s="156"/>
      <c r="BE1260" s="156"/>
      <c r="BF1260" s="156"/>
      <c r="BG1260" s="156"/>
      <c r="BH1260" s="156"/>
      <c r="BI1260" s="156"/>
      <c r="BJ1260" s="156"/>
      <c r="BK1260" s="156"/>
      <c r="BL1260" s="156"/>
      <c r="BM1260" s="156"/>
      <c r="BN1260" s="156"/>
      <c r="BO1260" s="156"/>
      <c r="BP1260" s="156"/>
      <c r="BQ1260" s="156"/>
      <c r="BR1260" s="156"/>
      <c r="BS1260" s="156"/>
      <c r="BT1260" s="156"/>
      <c r="BU1260" s="156"/>
      <c r="BV1260" s="156"/>
      <c r="BW1260" s="156"/>
      <c r="BX1260" s="156"/>
      <c r="BY1260" s="156"/>
      <c r="BZ1260" s="156"/>
      <c r="CA1260" s="156"/>
      <c r="CB1260" s="156"/>
      <c r="CC1260" s="156"/>
      <c r="CD1260" s="156"/>
      <c r="CE1260" s="156"/>
    </row>
    <row r="1261" spans="1:83" ht="25.5" customHeight="1" x14ac:dyDescent="0.25">
      <c r="A1261" s="45"/>
      <c r="B1261" s="45"/>
      <c r="C1261" s="45"/>
      <c r="D1261" s="47"/>
      <c r="E1261" s="158"/>
      <c r="F1261" s="45"/>
      <c r="G1261" s="130"/>
      <c r="H1261" s="130"/>
      <c r="I1261" s="83"/>
      <c r="J1261" s="45"/>
      <c r="K1261" s="130"/>
      <c r="L1261" s="95"/>
      <c r="M1261" s="95"/>
      <c r="N1261" s="95"/>
      <c r="O1261" s="103"/>
      <c r="P1261" s="104"/>
      <c r="Q1261" s="83"/>
      <c r="R1261" s="83"/>
      <c r="S1261" s="83"/>
      <c r="T1261" s="83"/>
      <c r="U1261" s="83"/>
      <c r="V1261" s="103"/>
      <c r="W1261" s="103"/>
      <c r="X1261" s="103"/>
      <c r="Y1261" s="102"/>
      <c r="Z1261" s="102"/>
      <c r="AA1261" s="90"/>
      <c r="AB1261" s="100"/>
      <c r="AC1261" s="90"/>
      <c r="AD1261" s="100"/>
      <c r="AE1261" s="100"/>
      <c r="AF1261" s="91"/>
      <c r="AG1261" s="91"/>
      <c r="AH1261" s="101"/>
      <c r="AI1261" s="45"/>
      <c r="AJ1261" s="45"/>
      <c r="AK1261" s="45"/>
      <c r="AL1261" s="45"/>
      <c r="AM1261" s="45"/>
      <c r="AN1261" s="83"/>
      <c r="AO1261" s="160"/>
      <c r="AP1261" s="160"/>
      <c r="AQ1261" s="94"/>
      <c r="AR1261" s="45"/>
      <c r="AS1261" s="102"/>
      <c r="AT1261" s="102"/>
      <c r="AU1261" s="95"/>
      <c r="AV1261" s="95"/>
      <c r="AW1261" s="159"/>
      <c r="AX1261" s="159"/>
      <c r="AY1261" s="156"/>
      <c r="AZ1261" s="156"/>
      <c r="BA1261" s="156"/>
      <c r="BB1261" s="156"/>
      <c r="BC1261" s="156"/>
      <c r="BD1261" s="156"/>
      <c r="BE1261" s="156"/>
      <c r="BF1261" s="156"/>
      <c r="BG1261" s="156"/>
      <c r="BH1261" s="156"/>
      <c r="BI1261" s="156"/>
      <c r="BJ1261" s="156"/>
      <c r="BK1261" s="156"/>
      <c r="BL1261" s="156"/>
      <c r="BM1261" s="156"/>
      <c r="BN1261" s="156"/>
      <c r="BO1261" s="156"/>
      <c r="BP1261" s="156"/>
      <c r="BQ1261" s="156"/>
      <c r="BR1261" s="156"/>
      <c r="BS1261" s="156"/>
      <c r="BT1261" s="156"/>
      <c r="BU1261" s="156"/>
      <c r="BV1261" s="156"/>
      <c r="BW1261" s="156"/>
      <c r="BX1261" s="156"/>
      <c r="BY1261" s="156"/>
      <c r="BZ1261" s="156"/>
      <c r="CA1261" s="156"/>
      <c r="CB1261" s="156"/>
      <c r="CC1261" s="156"/>
      <c r="CD1261" s="156"/>
      <c r="CE1261" s="156"/>
    </row>
    <row r="1262" spans="1:83" ht="25.5" customHeight="1" x14ac:dyDescent="0.25">
      <c r="A1262" s="45"/>
      <c r="B1262" s="45"/>
      <c r="C1262" s="45"/>
      <c r="D1262" s="47"/>
      <c r="E1262" s="158"/>
      <c r="F1262" s="45"/>
      <c r="G1262" s="130"/>
      <c r="H1262" s="130"/>
      <c r="I1262" s="83"/>
      <c r="J1262" s="45"/>
      <c r="K1262" s="130"/>
      <c r="L1262" s="95"/>
      <c r="M1262" s="95"/>
      <c r="N1262" s="95"/>
      <c r="O1262" s="103"/>
      <c r="P1262" s="104"/>
      <c r="Q1262" s="83"/>
      <c r="R1262" s="83"/>
      <c r="S1262" s="83"/>
      <c r="T1262" s="83"/>
      <c r="U1262" s="83"/>
      <c r="V1262" s="103"/>
      <c r="W1262" s="103"/>
      <c r="X1262" s="103"/>
      <c r="Y1262" s="102"/>
      <c r="Z1262" s="102"/>
      <c r="AA1262" s="90"/>
      <c r="AB1262" s="100"/>
      <c r="AC1262" s="90"/>
      <c r="AD1262" s="100"/>
      <c r="AE1262" s="100"/>
      <c r="AF1262" s="91"/>
      <c r="AG1262" s="91"/>
      <c r="AH1262" s="101"/>
      <c r="AI1262" s="45"/>
      <c r="AJ1262" s="45"/>
      <c r="AK1262" s="45"/>
      <c r="AL1262" s="45"/>
      <c r="AM1262" s="45"/>
      <c r="AN1262" s="83"/>
      <c r="AO1262" s="160"/>
      <c r="AP1262" s="160"/>
      <c r="AQ1262" s="94"/>
      <c r="AR1262" s="45"/>
      <c r="AS1262" s="102"/>
      <c r="AT1262" s="102"/>
      <c r="AU1262" s="95"/>
      <c r="AV1262" s="95"/>
      <c r="AW1262" s="159"/>
      <c r="AX1262" s="159"/>
      <c r="AY1262" s="156"/>
      <c r="AZ1262" s="156"/>
      <c r="BA1262" s="156"/>
      <c r="BB1262" s="156"/>
      <c r="BC1262" s="156"/>
      <c r="BD1262" s="156"/>
      <c r="BE1262" s="156"/>
      <c r="BF1262" s="156"/>
      <c r="BG1262" s="156"/>
      <c r="BH1262" s="156"/>
      <c r="BI1262" s="156"/>
      <c r="BJ1262" s="156"/>
      <c r="BK1262" s="156"/>
      <c r="BL1262" s="156"/>
      <c r="BM1262" s="156"/>
      <c r="BN1262" s="156"/>
      <c r="BO1262" s="156"/>
      <c r="BP1262" s="156"/>
      <c r="BQ1262" s="156"/>
      <c r="BR1262" s="156"/>
      <c r="BS1262" s="156"/>
      <c r="BT1262" s="156"/>
      <c r="BU1262" s="156"/>
      <c r="BV1262" s="156"/>
      <c r="BW1262" s="156"/>
      <c r="BX1262" s="156"/>
      <c r="BY1262" s="156"/>
      <c r="BZ1262" s="156"/>
      <c r="CA1262" s="156"/>
      <c r="CB1262" s="156"/>
      <c r="CC1262" s="156"/>
      <c r="CD1262" s="156"/>
      <c r="CE1262" s="156"/>
    </row>
    <row r="1263" spans="1:83" ht="25.5" customHeight="1" x14ac:dyDescent="0.25">
      <c r="A1263" s="45"/>
      <c r="B1263" s="45"/>
      <c r="C1263" s="45"/>
      <c r="D1263" s="47"/>
      <c r="E1263" s="158"/>
      <c r="F1263" s="45"/>
      <c r="G1263" s="130"/>
      <c r="H1263" s="130"/>
      <c r="I1263" s="83"/>
      <c r="J1263" s="45"/>
      <c r="K1263" s="130"/>
      <c r="L1263" s="95"/>
      <c r="M1263" s="95"/>
      <c r="N1263" s="95"/>
      <c r="O1263" s="103"/>
      <c r="P1263" s="104"/>
      <c r="Q1263" s="83"/>
      <c r="R1263" s="83"/>
      <c r="S1263" s="83"/>
      <c r="T1263" s="83"/>
      <c r="U1263" s="83"/>
      <c r="V1263" s="103"/>
      <c r="W1263" s="103"/>
      <c r="X1263" s="103"/>
      <c r="Y1263" s="102"/>
      <c r="Z1263" s="102"/>
      <c r="AA1263" s="90"/>
      <c r="AB1263" s="100"/>
      <c r="AC1263" s="90"/>
      <c r="AD1263" s="100"/>
      <c r="AE1263" s="100"/>
      <c r="AF1263" s="91"/>
      <c r="AG1263" s="91"/>
      <c r="AH1263" s="101"/>
      <c r="AI1263" s="45"/>
      <c r="AJ1263" s="45"/>
      <c r="AK1263" s="45"/>
      <c r="AL1263" s="45"/>
      <c r="AM1263" s="45"/>
      <c r="AN1263" s="83"/>
      <c r="AO1263" s="160"/>
      <c r="AP1263" s="160"/>
      <c r="AQ1263" s="94"/>
      <c r="AR1263" s="45"/>
      <c r="AS1263" s="102"/>
      <c r="AT1263" s="102"/>
      <c r="AU1263" s="95"/>
      <c r="AV1263" s="95"/>
      <c r="AW1263" s="159"/>
      <c r="AX1263" s="159"/>
      <c r="AY1263" s="156"/>
      <c r="AZ1263" s="156"/>
      <c r="BA1263" s="156"/>
      <c r="BB1263" s="156"/>
      <c r="BC1263" s="156"/>
      <c r="BD1263" s="156"/>
      <c r="BE1263" s="156"/>
      <c r="BF1263" s="156"/>
      <c r="BG1263" s="156"/>
      <c r="BH1263" s="156"/>
      <c r="BI1263" s="156"/>
      <c r="BJ1263" s="156"/>
      <c r="BK1263" s="156"/>
      <c r="BL1263" s="156"/>
      <c r="BM1263" s="156"/>
      <c r="BN1263" s="156"/>
      <c r="BO1263" s="156"/>
      <c r="BP1263" s="156"/>
      <c r="BQ1263" s="156"/>
      <c r="BR1263" s="156"/>
      <c r="BS1263" s="156"/>
      <c r="BT1263" s="156"/>
      <c r="BU1263" s="156"/>
      <c r="BV1263" s="156"/>
      <c r="BW1263" s="156"/>
      <c r="BX1263" s="156"/>
      <c r="BY1263" s="156"/>
      <c r="BZ1263" s="156"/>
      <c r="CA1263" s="156"/>
      <c r="CB1263" s="156"/>
      <c r="CC1263" s="156"/>
      <c r="CD1263" s="156"/>
      <c r="CE1263" s="156"/>
    </row>
    <row r="1264" spans="1:83" ht="25.5" customHeight="1" x14ac:dyDescent="0.25">
      <c r="A1264" s="45"/>
      <c r="B1264" s="45"/>
      <c r="C1264" s="45"/>
      <c r="D1264" s="47"/>
      <c r="E1264" s="158"/>
      <c r="F1264" s="45"/>
      <c r="G1264" s="130"/>
      <c r="H1264" s="130"/>
      <c r="I1264" s="83"/>
      <c r="J1264" s="45"/>
      <c r="K1264" s="130"/>
      <c r="L1264" s="95"/>
      <c r="M1264" s="95"/>
      <c r="N1264" s="95"/>
      <c r="O1264" s="103"/>
      <c r="P1264" s="104"/>
      <c r="Q1264" s="83"/>
      <c r="R1264" s="83"/>
      <c r="S1264" s="83"/>
      <c r="T1264" s="83"/>
      <c r="U1264" s="83"/>
      <c r="V1264" s="103"/>
      <c r="W1264" s="103"/>
      <c r="X1264" s="103"/>
      <c r="Y1264" s="102"/>
      <c r="Z1264" s="102"/>
      <c r="AA1264" s="90"/>
      <c r="AB1264" s="100"/>
      <c r="AC1264" s="90"/>
      <c r="AD1264" s="100"/>
      <c r="AE1264" s="100"/>
      <c r="AF1264" s="91"/>
      <c r="AG1264" s="91"/>
      <c r="AH1264" s="101"/>
      <c r="AI1264" s="45"/>
      <c r="AJ1264" s="45"/>
      <c r="AK1264" s="45"/>
      <c r="AL1264" s="45"/>
      <c r="AM1264" s="45"/>
      <c r="AN1264" s="83"/>
      <c r="AO1264" s="160"/>
      <c r="AP1264" s="160"/>
      <c r="AQ1264" s="94"/>
      <c r="AR1264" s="45"/>
      <c r="AS1264" s="102"/>
      <c r="AT1264" s="102"/>
      <c r="AU1264" s="95"/>
      <c r="AV1264" s="95"/>
      <c r="AW1264" s="159"/>
      <c r="AX1264" s="159"/>
      <c r="AY1264" s="156"/>
      <c r="AZ1264" s="156"/>
      <c r="BA1264" s="156"/>
      <c r="BB1264" s="156"/>
      <c r="BC1264" s="156"/>
      <c r="BD1264" s="156"/>
      <c r="BE1264" s="156"/>
      <c r="BF1264" s="156"/>
      <c r="BG1264" s="156"/>
      <c r="BH1264" s="156"/>
      <c r="BI1264" s="156"/>
      <c r="BJ1264" s="156"/>
      <c r="BK1264" s="156"/>
      <c r="BL1264" s="156"/>
      <c r="BM1264" s="156"/>
      <c r="BN1264" s="156"/>
      <c r="BO1264" s="156"/>
      <c r="BP1264" s="156"/>
      <c r="BQ1264" s="156"/>
      <c r="BR1264" s="156"/>
      <c r="BS1264" s="156"/>
      <c r="BT1264" s="156"/>
      <c r="BU1264" s="156"/>
      <c r="BV1264" s="156"/>
      <c r="BW1264" s="156"/>
      <c r="BX1264" s="156"/>
      <c r="BY1264" s="156"/>
      <c r="BZ1264" s="156"/>
      <c r="CA1264" s="156"/>
      <c r="CB1264" s="156"/>
      <c r="CC1264" s="156"/>
      <c r="CD1264" s="156"/>
      <c r="CE1264" s="156"/>
    </row>
    <row r="1265" spans="1:83" ht="25.5" customHeight="1" x14ac:dyDescent="0.25">
      <c r="A1265" s="45"/>
      <c r="B1265" s="45"/>
      <c r="C1265" s="45"/>
      <c r="D1265" s="47"/>
      <c r="E1265" s="158"/>
      <c r="F1265" s="45"/>
      <c r="G1265" s="130"/>
      <c r="H1265" s="130"/>
      <c r="I1265" s="83"/>
      <c r="J1265" s="45"/>
      <c r="K1265" s="130"/>
      <c r="L1265" s="95"/>
      <c r="M1265" s="95"/>
      <c r="N1265" s="95"/>
      <c r="O1265" s="103"/>
      <c r="P1265" s="104"/>
      <c r="Q1265" s="83"/>
      <c r="R1265" s="83"/>
      <c r="S1265" s="83"/>
      <c r="T1265" s="83"/>
      <c r="U1265" s="83"/>
      <c r="V1265" s="103"/>
      <c r="W1265" s="103"/>
      <c r="X1265" s="103"/>
      <c r="Y1265" s="102"/>
      <c r="Z1265" s="102"/>
      <c r="AA1265" s="90"/>
      <c r="AB1265" s="100"/>
      <c r="AC1265" s="90"/>
      <c r="AD1265" s="100"/>
      <c r="AE1265" s="100"/>
      <c r="AF1265" s="91"/>
      <c r="AG1265" s="91"/>
      <c r="AH1265" s="101"/>
      <c r="AI1265" s="45"/>
      <c r="AJ1265" s="45"/>
      <c r="AK1265" s="45"/>
      <c r="AL1265" s="45"/>
      <c r="AM1265" s="45"/>
      <c r="AN1265" s="83"/>
      <c r="AO1265" s="160"/>
      <c r="AP1265" s="160"/>
      <c r="AQ1265" s="94"/>
      <c r="AR1265" s="45"/>
      <c r="AS1265" s="102"/>
      <c r="AT1265" s="102"/>
      <c r="AU1265" s="95"/>
      <c r="AV1265" s="95"/>
      <c r="AW1265" s="159"/>
      <c r="AX1265" s="159"/>
      <c r="AY1265" s="156"/>
      <c r="AZ1265" s="156"/>
      <c r="BA1265" s="156"/>
      <c r="BB1265" s="156"/>
      <c r="BC1265" s="156"/>
      <c r="BD1265" s="156"/>
      <c r="BE1265" s="156"/>
      <c r="BF1265" s="156"/>
      <c r="BG1265" s="156"/>
      <c r="BH1265" s="156"/>
      <c r="BI1265" s="156"/>
      <c r="BJ1265" s="156"/>
      <c r="BK1265" s="156"/>
      <c r="BL1265" s="156"/>
      <c r="BM1265" s="156"/>
      <c r="BN1265" s="156"/>
      <c r="BO1265" s="156"/>
      <c r="BP1265" s="156"/>
      <c r="BQ1265" s="156"/>
      <c r="BR1265" s="156"/>
      <c r="BS1265" s="156"/>
      <c r="BT1265" s="156"/>
      <c r="BU1265" s="156"/>
      <c r="BV1265" s="156"/>
      <c r="BW1265" s="156"/>
      <c r="BX1265" s="156"/>
      <c r="BY1265" s="156"/>
      <c r="BZ1265" s="156"/>
      <c r="CA1265" s="156"/>
      <c r="CB1265" s="156"/>
      <c r="CC1265" s="156"/>
      <c r="CD1265" s="156"/>
      <c r="CE1265" s="156"/>
    </row>
    <row r="1266" spans="1:83" ht="25.5" customHeight="1" x14ac:dyDescent="0.25">
      <c r="A1266" s="45"/>
      <c r="B1266" s="45"/>
      <c r="C1266" s="45"/>
      <c r="D1266" s="47"/>
      <c r="E1266" s="158"/>
      <c r="F1266" s="45"/>
      <c r="G1266" s="130"/>
      <c r="H1266" s="130"/>
      <c r="I1266" s="83"/>
      <c r="J1266" s="45"/>
      <c r="K1266" s="130"/>
      <c r="L1266" s="95"/>
      <c r="M1266" s="95"/>
      <c r="N1266" s="95"/>
      <c r="O1266" s="103"/>
      <c r="P1266" s="104"/>
      <c r="Q1266" s="83"/>
      <c r="R1266" s="83"/>
      <c r="S1266" s="83"/>
      <c r="T1266" s="83"/>
      <c r="U1266" s="83"/>
      <c r="V1266" s="103"/>
      <c r="W1266" s="103"/>
      <c r="X1266" s="103"/>
      <c r="Y1266" s="102"/>
      <c r="Z1266" s="102"/>
      <c r="AA1266" s="90"/>
      <c r="AB1266" s="100"/>
      <c r="AC1266" s="90"/>
      <c r="AD1266" s="100"/>
      <c r="AE1266" s="100"/>
      <c r="AF1266" s="91"/>
      <c r="AG1266" s="91"/>
      <c r="AH1266" s="101"/>
      <c r="AI1266" s="45"/>
      <c r="AJ1266" s="45"/>
      <c r="AK1266" s="45"/>
      <c r="AL1266" s="45"/>
      <c r="AM1266" s="45"/>
      <c r="AN1266" s="83"/>
      <c r="AO1266" s="160"/>
      <c r="AP1266" s="160"/>
      <c r="AQ1266" s="94"/>
      <c r="AR1266" s="45"/>
      <c r="AS1266" s="102"/>
      <c r="AT1266" s="102"/>
      <c r="AU1266" s="95"/>
      <c r="AV1266" s="95"/>
      <c r="AW1266" s="159"/>
      <c r="AX1266" s="159"/>
      <c r="AY1266" s="156"/>
      <c r="AZ1266" s="156"/>
      <c r="BA1266" s="156"/>
      <c r="BB1266" s="156"/>
      <c r="BC1266" s="156"/>
      <c r="BD1266" s="156"/>
      <c r="BE1266" s="156"/>
      <c r="BF1266" s="156"/>
      <c r="BG1266" s="156"/>
      <c r="BH1266" s="156"/>
      <c r="BI1266" s="156"/>
      <c r="BJ1266" s="156"/>
      <c r="BK1266" s="156"/>
      <c r="BL1266" s="156"/>
      <c r="BM1266" s="156"/>
      <c r="BN1266" s="156"/>
      <c r="BO1266" s="156"/>
      <c r="BP1266" s="156"/>
      <c r="BQ1266" s="156"/>
      <c r="BR1266" s="156"/>
      <c r="BS1266" s="156"/>
      <c r="BT1266" s="156"/>
      <c r="BU1266" s="156"/>
      <c r="BV1266" s="156"/>
      <c r="BW1266" s="156"/>
      <c r="BX1266" s="156"/>
      <c r="BY1266" s="156"/>
      <c r="BZ1266" s="156"/>
      <c r="CA1266" s="156"/>
      <c r="CB1266" s="156"/>
      <c r="CC1266" s="156"/>
      <c r="CD1266" s="156"/>
      <c r="CE1266" s="156"/>
    </row>
    <row r="1267" spans="1:83" ht="25.5" customHeight="1" x14ac:dyDescent="0.25">
      <c r="A1267" s="45"/>
      <c r="B1267" s="45"/>
      <c r="C1267" s="45"/>
      <c r="D1267" s="47"/>
      <c r="E1267" s="158"/>
      <c r="F1267" s="45"/>
      <c r="G1267" s="130"/>
      <c r="H1267" s="130"/>
      <c r="I1267" s="83"/>
      <c r="J1267" s="45"/>
      <c r="K1267" s="130"/>
      <c r="L1267" s="95"/>
      <c r="M1267" s="95"/>
      <c r="N1267" s="95"/>
      <c r="O1267" s="103"/>
      <c r="P1267" s="104"/>
      <c r="Q1267" s="83"/>
      <c r="R1267" s="83"/>
      <c r="S1267" s="83"/>
      <c r="T1267" s="83"/>
      <c r="U1267" s="83"/>
      <c r="V1267" s="103"/>
      <c r="W1267" s="103"/>
      <c r="X1267" s="103"/>
      <c r="Y1267" s="102"/>
      <c r="Z1267" s="102"/>
      <c r="AA1267" s="90"/>
      <c r="AB1267" s="100"/>
      <c r="AC1267" s="90"/>
      <c r="AD1267" s="100"/>
      <c r="AE1267" s="100"/>
      <c r="AF1267" s="91"/>
      <c r="AG1267" s="91"/>
      <c r="AH1267" s="101"/>
      <c r="AI1267" s="45"/>
      <c r="AJ1267" s="45"/>
      <c r="AK1267" s="45"/>
      <c r="AL1267" s="45"/>
      <c r="AM1267" s="45"/>
      <c r="AN1267" s="83"/>
      <c r="AO1267" s="160"/>
      <c r="AP1267" s="160"/>
      <c r="AQ1267" s="94"/>
      <c r="AR1267" s="45"/>
      <c r="AS1267" s="102"/>
      <c r="AT1267" s="102"/>
      <c r="AU1267" s="95"/>
      <c r="AV1267" s="95"/>
      <c r="AW1267" s="159"/>
      <c r="AX1267" s="159"/>
      <c r="AY1267" s="156"/>
      <c r="AZ1267" s="156"/>
      <c r="BA1267" s="156"/>
      <c r="BB1267" s="156"/>
      <c r="BC1267" s="156"/>
      <c r="BD1267" s="156"/>
      <c r="BE1267" s="156"/>
      <c r="BF1267" s="156"/>
      <c r="BG1267" s="156"/>
      <c r="BH1267" s="156"/>
      <c r="BI1267" s="156"/>
      <c r="BJ1267" s="156"/>
      <c r="BK1267" s="156"/>
      <c r="BL1267" s="156"/>
      <c r="BM1267" s="156"/>
      <c r="BN1267" s="156"/>
      <c r="BO1267" s="156"/>
      <c r="BP1267" s="156"/>
      <c r="BQ1267" s="156"/>
      <c r="BR1267" s="156"/>
      <c r="BS1267" s="156"/>
      <c r="BT1267" s="156"/>
      <c r="BU1267" s="156"/>
      <c r="BV1267" s="156"/>
      <c r="BW1267" s="156"/>
      <c r="BX1267" s="156"/>
      <c r="BY1267" s="156"/>
      <c r="BZ1267" s="156"/>
      <c r="CA1267" s="156"/>
      <c r="CB1267" s="156"/>
      <c r="CC1267" s="156"/>
      <c r="CD1267" s="156"/>
      <c r="CE1267" s="156"/>
    </row>
    <row r="1268" spans="1:83" ht="25.5" customHeight="1" x14ac:dyDescent="0.25">
      <c r="A1268" s="45"/>
      <c r="B1268" s="45"/>
      <c r="C1268" s="45"/>
      <c r="D1268" s="47"/>
      <c r="E1268" s="158"/>
      <c r="F1268" s="45"/>
      <c r="G1268" s="130"/>
      <c r="H1268" s="130"/>
      <c r="I1268" s="83"/>
      <c r="J1268" s="45"/>
      <c r="K1268" s="130"/>
      <c r="L1268" s="95"/>
      <c r="M1268" s="95"/>
      <c r="N1268" s="95"/>
      <c r="O1268" s="103"/>
      <c r="P1268" s="104"/>
      <c r="Q1268" s="83"/>
      <c r="R1268" s="83"/>
      <c r="S1268" s="83"/>
      <c r="T1268" s="83"/>
      <c r="U1268" s="83"/>
      <c r="V1268" s="103"/>
      <c r="W1268" s="103"/>
      <c r="X1268" s="103"/>
      <c r="Y1268" s="102"/>
      <c r="Z1268" s="102"/>
      <c r="AA1268" s="90"/>
      <c r="AB1268" s="100"/>
      <c r="AC1268" s="90"/>
      <c r="AD1268" s="100"/>
      <c r="AE1268" s="100"/>
      <c r="AF1268" s="91"/>
      <c r="AG1268" s="91"/>
      <c r="AH1268" s="101"/>
      <c r="AI1268" s="45"/>
      <c r="AJ1268" s="45"/>
      <c r="AK1268" s="45"/>
      <c r="AL1268" s="45"/>
      <c r="AM1268" s="45"/>
      <c r="AN1268" s="83"/>
      <c r="AO1268" s="160"/>
      <c r="AP1268" s="160"/>
      <c r="AQ1268" s="94"/>
      <c r="AR1268" s="45"/>
      <c r="AS1268" s="102"/>
      <c r="AT1268" s="102"/>
      <c r="AU1268" s="95"/>
      <c r="AV1268" s="95"/>
      <c r="AW1268" s="159"/>
      <c r="AX1268" s="159"/>
      <c r="AY1268" s="156"/>
      <c r="AZ1268" s="156"/>
      <c r="BA1268" s="156"/>
      <c r="BB1268" s="156"/>
      <c r="BC1268" s="156"/>
      <c r="BD1268" s="156"/>
      <c r="BE1268" s="156"/>
      <c r="BF1268" s="156"/>
      <c r="BG1268" s="156"/>
      <c r="BH1268" s="156"/>
      <c r="BI1268" s="156"/>
      <c r="BJ1268" s="156"/>
      <c r="BK1268" s="156"/>
      <c r="BL1268" s="156"/>
      <c r="BM1268" s="156"/>
      <c r="BN1268" s="156"/>
      <c r="BO1268" s="156"/>
      <c r="BP1268" s="156"/>
      <c r="BQ1268" s="156"/>
      <c r="BR1268" s="156"/>
      <c r="BS1268" s="156"/>
      <c r="BT1268" s="156"/>
      <c r="BU1268" s="156"/>
      <c r="BV1268" s="156"/>
      <c r="BW1268" s="156"/>
      <c r="BX1268" s="156"/>
      <c r="BY1268" s="156"/>
      <c r="BZ1268" s="156"/>
      <c r="CA1268" s="156"/>
      <c r="CB1268" s="156"/>
      <c r="CC1268" s="156"/>
      <c r="CD1268" s="156"/>
      <c r="CE1268" s="156"/>
    </row>
    <row r="1269" spans="1:83" ht="25.5" customHeight="1" x14ac:dyDescent="0.25">
      <c r="A1269" s="45"/>
      <c r="B1269" s="45"/>
      <c r="C1269" s="45"/>
      <c r="D1269" s="47"/>
      <c r="E1269" s="158"/>
      <c r="F1269" s="45"/>
      <c r="G1269" s="130"/>
      <c r="H1269" s="130"/>
      <c r="I1269" s="83"/>
      <c r="J1269" s="45"/>
      <c r="K1269" s="130"/>
      <c r="L1269" s="95"/>
      <c r="M1269" s="95"/>
      <c r="N1269" s="95"/>
      <c r="O1269" s="103"/>
      <c r="P1269" s="104"/>
      <c r="Q1269" s="83"/>
      <c r="R1269" s="83"/>
      <c r="S1269" s="83"/>
      <c r="T1269" s="83"/>
      <c r="U1269" s="83"/>
      <c r="V1269" s="103"/>
      <c r="W1269" s="103"/>
      <c r="X1269" s="103"/>
      <c r="Y1269" s="102"/>
      <c r="Z1269" s="102"/>
      <c r="AA1269" s="90"/>
      <c r="AB1269" s="100"/>
      <c r="AC1269" s="90"/>
      <c r="AD1269" s="100"/>
      <c r="AE1269" s="100"/>
      <c r="AF1269" s="91"/>
      <c r="AG1269" s="91"/>
      <c r="AH1269" s="101"/>
      <c r="AI1269" s="45"/>
      <c r="AJ1269" s="45"/>
      <c r="AK1269" s="45"/>
      <c r="AL1269" s="45"/>
      <c r="AM1269" s="45"/>
      <c r="AN1269" s="83"/>
      <c r="AO1269" s="160"/>
      <c r="AP1269" s="160"/>
      <c r="AQ1269" s="94"/>
      <c r="AR1269" s="45"/>
      <c r="AS1269" s="102"/>
      <c r="AT1269" s="102"/>
      <c r="AU1269" s="95"/>
      <c r="AV1269" s="95"/>
      <c r="AW1269" s="159"/>
      <c r="AX1269" s="159"/>
      <c r="AY1269" s="156"/>
      <c r="AZ1269" s="156"/>
      <c r="BA1269" s="156"/>
      <c r="BB1269" s="156"/>
      <c r="BC1269" s="156"/>
      <c r="BD1269" s="156"/>
      <c r="BE1269" s="156"/>
      <c r="BF1269" s="156"/>
      <c r="BG1269" s="156"/>
      <c r="BH1269" s="156"/>
      <c r="BI1269" s="156"/>
      <c r="BJ1269" s="156"/>
      <c r="BK1269" s="156"/>
      <c r="BL1269" s="156"/>
      <c r="BM1269" s="156"/>
      <c r="BN1269" s="156"/>
      <c r="BO1269" s="156"/>
      <c r="BP1269" s="156"/>
      <c r="BQ1269" s="156"/>
      <c r="BR1269" s="156"/>
      <c r="BS1269" s="156"/>
      <c r="BT1269" s="156"/>
      <c r="BU1269" s="156"/>
      <c r="BV1269" s="156"/>
      <c r="BW1269" s="156"/>
      <c r="BX1269" s="156"/>
      <c r="BY1269" s="156"/>
      <c r="BZ1269" s="156"/>
      <c r="CA1269" s="156"/>
      <c r="CB1269" s="156"/>
      <c r="CC1269" s="156"/>
      <c r="CD1269" s="156"/>
      <c r="CE1269" s="156"/>
    </row>
    <row r="1270" spans="1:83" ht="25.5" customHeight="1" x14ac:dyDescent="0.25">
      <c r="A1270" s="45"/>
      <c r="B1270" s="45"/>
      <c r="C1270" s="45"/>
      <c r="D1270" s="47"/>
      <c r="E1270" s="158"/>
      <c r="F1270" s="45"/>
      <c r="G1270" s="130"/>
      <c r="H1270" s="130"/>
      <c r="I1270" s="83"/>
      <c r="J1270" s="45"/>
      <c r="K1270" s="130"/>
      <c r="L1270" s="95"/>
      <c r="M1270" s="95"/>
      <c r="N1270" s="95"/>
      <c r="O1270" s="103"/>
      <c r="P1270" s="104"/>
      <c r="Q1270" s="83"/>
      <c r="R1270" s="83"/>
      <c r="S1270" s="83"/>
      <c r="T1270" s="83"/>
      <c r="U1270" s="83"/>
      <c r="V1270" s="103"/>
      <c r="W1270" s="103"/>
      <c r="X1270" s="103"/>
      <c r="Y1270" s="102"/>
      <c r="Z1270" s="102"/>
      <c r="AA1270" s="90"/>
      <c r="AB1270" s="100"/>
      <c r="AC1270" s="90"/>
      <c r="AD1270" s="100"/>
      <c r="AE1270" s="100"/>
      <c r="AF1270" s="91"/>
      <c r="AG1270" s="91"/>
      <c r="AH1270" s="101"/>
      <c r="AI1270" s="45"/>
      <c r="AJ1270" s="45"/>
      <c r="AK1270" s="45"/>
      <c r="AL1270" s="45"/>
      <c r="AM1270" s="45"/>
      <c r="AN1270" s="83"/>
      <c r="AO1270" s="160"/>
      <c r="AP1270" s="160"/>
      <c r="AQ1270" s="94"/>
      <c r="AR1270" s="45"/>
      <c r="AS1270" s="102"/>
      <c r="AT1270" s="102"/>
      <c r="AU1270" s="95"/>
      <c r="AV1270" s="95"/>
      <c r="AW1270" s="159"/>
      <c r="AX1270" s="159"/>
      <c r="AY1270" s="156"/>
      <c r="AZ1270" s="156"/>
      <c r="BA1270" s="156"/>
      <c r="BB1270" s="156"/>
      <c r="BC1270" s="156"/>
      <c r="BD1270" s="156"/>
      <c r="BE1270" s="156"/>
      <c r="BF1270" s="156"/>
      <c r="BG1270" s="156"/>
      <c r="BH1270" s="156"/>
      <c r="BI1270" s="156"/>
      <c r="BJ1270" s="156"/>
      <c r="BK1270" s="156"/>
      <c r="BL1270" s="156"/>
      <c r="BM1270" s="156"/>
      <c r="BN1270" s="156"/>
      <c r="BO1270" s="156"/>
      <c r="BP1270" s="156"/>
      <c r="BQ1270" s="156"/>
      <c r="BR1270" s="156"/>
      <c r="BS1270" s="156"/>
      <c r="BT1270" s="156"/>
      <c r="BU1270" s="156"/>
      <c r="BV1270" s="156"/>
      <c r="BW1270" s="156"/>
      <c r="BX1270" s="156"/>
      <c r="BY1270" s="156"/>
      <c r="BZ1270" s="156"/>
      <c r="CA1270" s="156"/>
      <c r="CB1270" s="156"/>
      <c r="CC1270" s="156"/>
      <c r="CD1270" s="156"/>
      <c r="CE1270" s="156"/>
    </row>
    <row r="1271" spans="1:83" ht="25.5" customHeight="1" x14ac:dyDescent="0.25">
      <c r="A1271" s="45"/>
      <c r="B1271" s="45"/>
      <c r="C1271" s="45"/>
      <c r="D1271" s="47"/>
      <c r="E1271" s="158"/>
      <c r="F1271" s="45"/>
      <c r="G1271" s="130"/>
      <c r="H1271" s="130"/>
      <c r="I1271" s="83"/>
      <c r="J1271" s="45"/>
      <c r="K1271" s="130"/>
      <c r="L1271" s="95"/>
      <c r="M1271" s="95"/>
      <c r="N1271" s="95"/>
      <c r="O1271" s="103"/>
      <c r="P1271" s="104"/>
      <c r="Q1271" s="83"/>
      <c r="R1271" s="83"/>
      <c r="S1271" s="83"/>
      <c r="T1271" s="83"/>
      <c r="U1271" s="83"/>
      <c r="V1271" s="103"/>
      <c r="W1271" s="103"/>
      <c r="X1271" s="103"/>
      <c r="Y1271" s="102"/>
      <c r="Z1271" s="102"/>
      <c r="AA1271" s="90"/>
      <c r="AB1271" s="100"/>
      <c r="AC1271" s="90"/>
      <c r="AD1271" s="100"/>
      <c r="AE1271" s="100"/>
      <c r="AF1271" s="91"/>
      <c r="AG1271" s="91"/>
      <c r="AH1271" s="101"/>
      <c r="AI1271" s="45"/>
      <c r="AJ1271" s="45"/>
      <c r="AK1271" s="45"/>
      <c r="AL1271" s="45"/>
      <c r="AM1271" s="45"/>
      <c r="AN1271" s="83"/>
      <c r="AO1271" s="160"/>
      <c r="AP1271" s="160"/>
      <c r="AQ1271" s="94"/>
      <c r="AR1271" s="45"/>
      <c r="AS1271" s="102"/>
      <c r="AT1271" s="102"/>
      <c r="AU1271" s="95"/>
      <c r="AV1271" s="95"/>
      <c r="AW1271" s="159"/>
      <c r="AX1271" s="159"/>
      <c r="AY1271" s="156"/>
      <c r="AZ1271" s="156"/>
      <c r="BA1271" s="156"/>
      <c r="BB1271" s="156"/>
      <c r="BC1271" s="156"/>
      <c r="BD1271" s="156"/>
      <c r="BE1271" s="156"/>
      <c r="BF1271" s="156"/>
      <c r="BG1271" s="156"/>
      <c r="BH1271" s="156"/>
      <c r="BI1271" s="156"/>
      <c r="BJ1271" s="156"/>
      <c r="BK1271" s="156"/>
      <c r="BL1271" s="156"/>
      <c r="BM1271" s="156"/>
      <c r="BN1271" s="156"/>
      <c r="BO1271" s="156"/>
      <c r="BP1271" s="156"/>
      <c r="BQ1271" s="156"/>
      <c r="BR1271" s="156"/>
      <c r="BS1271" s="156"/>
      <c r="BT1271" s="156"/>
      <c r="BU1271" s="156"/>
      <c r="BV1271" s="156"/>
      <c r="BW1271" s="156"/>
      <c r="BX1271" s="156"/>
      <c r="BY1271" s="156"/>
      <c r="BZ1271" s="156"/>
      <c r="CA1271" s="156"/>
      <c r="CB1271" s="156"/>
      <c r="CC1271" s="156"/>
      <c r="CD1271" s="156"/>
      <c r="CE1271" s="156"/>
    </row>
    <row r="1272" spans="1:83" ht="25.5" customHeight="1" x14ac:dyDescent="0.25">
      <c r="A1272" s="45"/>
      <c r="B1272" s="45"/>
      <c r="C1272" s="45"/>
      <c r="D1272" s="47"/>
      <c r="E1272" s="158"/>
      <c r="F1272" s="45"/>
      <c r="G1272" s="130"/>
      <c r="H1272" s="130"/>
      <c r="I1272" s="83"/>
      <c r="J1272" s="45"/>
      <c r="K1272" s="130"/>
      <c r="L1272" s="95"/>
      <c r="M1272" s="95"/>
      <c r="N1272" s="95"/>
      <c r="O1272" s="103"/>
      <c r="P1272" s="104"/>
      <c r="Q1272" s="83"/>
      <c r="R1272" s="83"/>
      <c r="S1272" s="83"/>
      <c r="T1272" s="83"/>
      <c r="U1272" s="83"/>
      <c r="V1272" s="103"/>
      <c r="W1272" s="103"/>
      <c r="X1272" s="103"/>
      <c r="Y1272" s="102"/>
      <c r="Z1272" s="102"/>
      <c r="AA1272" s="90"/>
      <c r="AB1272" s="100"/>
      <c r="AC1272" s="90"/>
      <c r="AD1272" s="100"/>
      <c r="AE1272" s="100"/>
      <c r="AF1272" s="91"/>
      <c r="AG1272" s="91"/>
      <c r="AH1272" s="101"/>
      <c r="AI1272" s="45"/>
      <c r="AJ1272" s="45"/>
      <c r="AK1272" s="45"/>
      <c r="AL1272" s="45"/>
      <c r="AM1272" s="45"/>
      <c r="AN1272" s="83"/>
      <c r="AO1272" s="160"/>
      <c r="AP1272" s="160"/>
      <c r="AQ1272" s="94"/>
      <c r="AR1272" s="45"/>
      <c r="AS1272" s="102"/>
      <c r="AT1272" s="102"/>
      <c r="AU1272" s="95"/>
      <c r="AV1272" s="95"/>
      <c r="AW1272" s="159"/>
      <c r="AX1272" s="159"/>
      <c r="AY1272" s="156"/>
      <c r="AZ1272" s="156"/>
      <c r="BA1272" s="156"/>
      <c r="BB1272" s="156"/>
      <c r="BC1272" s="156"/>
      <c r="BD1272" s="156"/>
      <c r="BE1272" s="156"/>
      <c r="BF1272" s="156"/>
      <c r="BG1272" s="156"/>
      <c r="BH1272" s="156"/>
      <c r="BI1272" s="156"/>
      <c r="BJ1272" s="156"/>
      <c r="BK1272" s="156"/>
      <c r="BL1272" s="156"/>
      <c r="BM1272" s="156"/>
      <c r="BN1272" s="156"/>
      <c r="BO1272" s="156"/>
      <c r="BP1272" s="156"/>
      <c r="BQ1272" s="156"/>
      <c r="BR1272" s="156"/>
      <c r="BS1272" s="156"/>
      <c r="BT1272" s="156"/>
      <c r="BU1272" s="156"/>
      <c r="BV1272" s="156"/>
      <c r="BW1272" s="156"/>
      <c r="BX1272" s="156"/>
      <c r="BY1272" s="156"/>
      <c r="BZ1272" s="156"/>
      <c r="CA1272" s="156"/>
      <c r="CB1272" s="156"/>
      <c r="CC1272" s="156"/>
      <c r="CD1272" s="156"/>
      <c r="CE1272" s="156"/>
    </row>
    <row r="1273" spans="1:83" ht="25.5" customHeight="1" x14ac:dyDescent="0.25">
      <c r="A1273" s="45"/>
      <c r="B1273" s="45"/>
      <c r="C1273" s="45"/>
      <c r="D1273" s="47"/>
      <c r="E1273" s="158"/>
      <c r="F1273" s="45"/>
      <c r="G1273" s="130"/>
      <c r="H1273" s="130"/>
      <c r="I1273" s="83"/>
      <c r="J1273" s="45"/>
      <c r="K1273" s="130"/>
      <c r="L1273" s="95"/>
      <c r="M1273" s="95"/>
      <c r="N1273" s="95"/>
      <c r="O1273" s="103"/>
      <c r="P1273" s="104"/>
      <c r="Q1273" s="83"/>
      <c r="R1273" s="83"/>
      <c r="S1273" s="83"/>
      <c r="T1273" s="83"/>
      <c r="U1273" s="83"/>
      <c r="V1273" s="103"/>
      <c r="W1273" s="103"/>
      <c r="X1273" s="103"/>
      <c r="Y1273" s="102"/>
      <c r="Z1273" s="102"/>
      <c r="AA1273" s="90"/>
      <c r="AB1273" s="100"/>
      <c r="AC1273" s="90"/>
      <c r="AD1273" s="100"/>
      <c r="AE1273" s="100"/>
      <c r="AF1273" s="91"/>
      <c r="AG1273" s="91"/>
      <c r="AH1273" s="101"/>
      <c r="AI1273" s="45"/>
      <c r="AJ1273" s="45"/>
      <c r="AK1273" s="45"/>
      <c r="AL1273" s="45"/>
      <c r="AM1273" s="45"/>
      <c r="AN1273" s="83"/>
      <c r="AO1273" s="160"/>
      <c r="AP1273" s="160"/>
      <c r="AQ1273" s="94"/>
      <c r="AR1273" s="45"/>
      <c r="AS1273" s="102"/>
      <c r="AT1273" s="102"/>
      <c r="AU1273" s="95"/>
      <c r="AV1273" s="95"/>
      <c r="AW1273" s="159"/>
      <c r="AX1273" s="159"/>
      <c r="AY1273" s="156"/>
      <c r="AZ1273" s="156"/>
      <c r="BA1273" s="156"/>
      <c r="BB1273" s="156"/>
      <c r="BC1273" s="156"/>
      <c r="BD1273" s="156"/>
      <c r="BE1273" s="156"/>
      <c r="BF1273" s="156"/>
      <c r="BG1273" s="156"/>
      <c r="BH1273" s="156"/>
      <c r="BI1273" s="156"/>
      <c r="BJ1273" s="156"/>
      <c r="BK1273" s="156"/>
      <c r="BL1273" s="156"/>
      <c r="BM1273" s="156"/>
      <c r="BN1273" s="156"/>
      <c r="BO1273" s="156"/>
      <c r="BP1273" s="156"/>
      <c r="BQ1273" s="156"/>
      <c r="BR1273" s="156"/>
      <c r="BS1273" s="156"/>
      <c r="BT1273" s="156"/>
      <c r="BU1273" s="156"/>
      <c r="BV1273" s="156"/>
      <c r="BW1273" s="156"/>
      <c r="BX1273" s="156"/>
      <c r="BY1273" s="156"/>
      <c r="BZ1273" s="156"/>
      <c r="CA1273" s="156"/>
      <c r="CB1273" s="156"/>
      <c r="CC1273" s="156"/>
      <c r="CD1273" s="156"/>
      <c r="CE1273" s="156"/>
    </row>
    <row r="1274" spans="1:83" ht="25.5" customHeight="1" x14ac:dyDescent="0.25">
      <c r="A1274" s="45"/>
      <c r="B1274" s="45"/>
      <c r="C1274" s="45"/>
      <c r="D1274" s="47"/>
      <c r="E1274" s="158"/>
      <c r="F1274" s="45"/>
      <c r="G1274" s="130"/>
      <c r="H1274" s="130"/>
      <c r="I1274" s="83"/>
      <c r="J1274" s="45"/>
      <c r="K1274" s="130"/>
      <c r="L1274" s="95"/>
      <c r="M1274" s="95"/>
      <c r="N1274" s="95"/>
      <c r="O1274" s="103"/>
      <c r="P1274" s="104"/>
      <c r="Q1274" s="83"/>
      <c r="R1274" s="83"/>
      <c r="S1274" s="83"/>
      <c r="T1274" s="83"/>
      <c r="U1274" s="83"/>
      <c r="V1274" s="103"/>
      <c r="W1274" s="103"/>
      <c r="X1274" s="103"/>
      <c r="Y1274" s="102"/>
      <c r="Z1274" s="102"/>
      <c r="AA1274" s="90"/>
      <c r="AB1274" s="100"/>
      <c r="AC1274" s="90"/>
      <c r="AD1274" s="100"/>
      <c r="AE1274" s="100"/>
      <c r="AF1274" s="91"/>
      <c r="AG1274" s="91"/>
      <c r="AH1274" s="101"/>
      <c r="AI1274" s="45"/>
      <c r="AJ1274" s="45"/>
      <c r="AK1274" s="45"/>
      <c r="AL1274" s="45"/>
      <c r="AM1274" s="45"/>
      <c r="AN1274" s="83"/>
      <c r="AO1274" s="160"/>
      <c r="AP1274" s="160"/>
      <c r="AQ1274" s="94"/>
      <c r="AR1274" s="45"/>
      <c r="AS1274" s="102"/>
      <c r="AT1274" s="102"/>
      <c r="AU1274" s="95"/>
      <c r="AV1274" s="95"/>
      <c r="AW1274" s="159"/>
      <c r="AX1274" s="159"/>
      <c r="AY1274" s="156"/>
      <c r="AZ1274" s="156"/>
      <c r="BA1274" s="156"/>
      <c r="BB1274" s="156"/>
      <c r="BC1274" s="156"/>
      <c r="BD1274" s="156"/>
      <c r="BE1274" s="156"/>
      <c r="BF1274" s="156"/>
      <c r="BG1274" s="156"/>
      <c r="BH1274" s="156"/>
      <c r="BI1274" s="156"/>
      <c r="BJ1274" s="156"/>
      <c r="BK1274" s="156"/>
      <c r="BL1274" s="156"/>
      <c r="BM1274" s="156"/>
      <c r="BN1274" s="156"/>
      <c r="BO1274" s="156"/>
      <c r="BP1274" s="156"/>
      <c r="BQ1274" s="156"/>
      <c r="BR1274" s="156"/>
      <c r="BS1274" s="156"/>
      <c r="BT1274" s="156"/>
      <c r="BU1274" s="156"/>
      <c r="BV1274" s="156"/>
      <c r="BW1274" s="156"/>
      <c r="BX1274" s="156"/>
      <c r="BY1274" s="156"/>
      <c r="BZ1274" s="156"/>
      <c r="CA1274" s="156"/>
      <c r="CB1274" s="156"/>
      <c r="CC1274" s="156"/>
      <c r="CD1274" s="156"/>
      <c r="CE1274" s="156"/>
    </row>
    <row r="1275" spans="1:83" ht="25.5" customHeight="1" x14ac:dyDescent="0.25">
      <c r="A1275" s="45"/>
      <c r="B1275" s="45"/>
      <c r="C1275" s="45"/>
      <c r="D1275" s="47"/>
      <c r="E1275" s="158"/>
      <c r="F1275" s="45"/>
      <c r="G1275" s="130"/>
      <c r="H1275" s="130"/>
      <c r="I1275" s="83"/>
      <c r="J1275" s="45"/>
      <c r="K1275" s="130"/>
      <c r="L1275" s="95"/>
      <c r="M1275" s="95"/>
      <c r="N1275" s="95"/>
      <c r="O1275" s="103"/>
      <c r="P1275" s="104"/>
      <c r="Q1275" s="83"/>
      <c r="R1275" s="83"/>
      <c r="S1275" s="83"/>
      <c r="T1275" s="83"/>
      <c r="U1275" s="83"/>
      <c r="V1275" s="103"/>
      <c r="W1275" s="103"/>
      <c r="X1275" s="103"/>
      <c r="Y1275" s="102"/>
      <c r="Z1275" s="102"/>
      <c r="AA1275" s="90"/>
      <c r="AB1275" s="100"/>
      <c r="AC1275" s="90"/>
      <c r="AD1275" s="100"/>
      <c r="AE1275" s="100"/>
      <c r="AF1275" s="91"/>
      <c r="AG1275" s="91"/>
      <c r="AH1275" s="101"/>
      <c r="AI1275" s="45"/>
      <c r="AJ1275" s="45"/>
      <c r="AK1275" s="45"/>
      <c r="AL1275" s="45"/>
      <c r="AM1275" s="45"/>
      <c r="AN1275" s="83"/>
      <c r="AO1275" s="160"/>
      <c r="AP1275" s="160"/>
      <c r="AQ1275" s="94"/>
      <c r="AR1275" s="45"/>
      <c r="AS1275" s="102"/>
      <c r="AT1275" s="102"/>
      <c r="AU1275" s="95"/>
      <c r="AV1275" s="95"/>
      <c r="AW1275" s="159"/>
      <c r="AX1275" s="159"/>
      <c r="AY1275" s="156"/>
      <c r="AZ1275" s="156"/>
      <c r="BA1275" s="156"/>
      <c r="BB1275" s="156"/>
      <c r="BC1275" s="156"/>
      <c r="BD1275" s="156"/>
      <c r="BE1275" s="156"/>
      <c r="BF1275" s="156"/>
      <c r="BG1275" s="156"/>
      <c r="BH1275" s="156"/>
      <c r="BI1275" s="156"/>
      <c r="BJ1275" s="156"/>
      <c r="BK1275" s="156"/>
      <c r="BL1275" s="156"/>
      <c r="BM1275" s="156"/>
      <c r="BN1275" s="156"/>
      <c r="BO1275" s="156"/>
      <c r="BP1275" s="156"/>
      <c r="BQ1275" s="156"/>
      <c r="BR1275" s="156"/>
      <c r="BS1275" s="156"/>
      <c r="BT1275" s="156"/>
      <c r="BU1275" s="156"/>
      <c r="BV1275" s="156"/>
      <c r="BW1275" s="156"/>
      <c r="BX1275" s="156"/>
      <c r="BY1275" s="156"/>
      <c r="BZ1275" s="156"/>
      <c r="CA1275" s="156"/>
      <c r="CB1275" s="156"/>
      <c r="CC1275" s="156"/>
      <c r="CD1275" s="156"/>
      <c r="CE1275" s="156"/>
    </row>
    <row r="1276" spans="1:83" ht="25.5" customHeight="1" x14ac:dyDescent="0.25">
      <c r="A1276" s="45"/>
      <c r="B1276" s="45"/>
      <c r="C1276" s="45"/>
      <c r="D1276" s="47"/>
      <c r="E1276" s="158"/>
      <c r="F1276" s="45"/>
      <c r="G1276" s="130"/>
      <c r="H1276" s="130"/>
      <c r="I1276" s="83"/>
      <c r="J1276" s="45"/>
      <c r="K1276" s="130"/>
      <c r="L1276" s="95"/>
      <c r="M1276" s="95"/>
      <c r="N1276" s="95"/>
      <c r="O1276" s="103"/>
      <c r="P1276" s="104"/>
      <c r="Q1276" s="83"/>
      <c r="R1276" s="83"/>
      <c r="S1276" s="83"/>
      <c r="T1276" s="83"/>
      <c r="U1276" s="83"/>
      <c r="V1276" s="103"/>
      <c r="W1276" s="103"/>
      <c r="X1276" s="103"/>
      <c r="Y1276" s="102"/>
      <c r="Z1276" s="102"/>
      <c r="AA1276" s="90"/>
      <c r="AB1276" s="100"/>
      <c r="AC1276" s="90"/>
      <c r="AD1276" s="100"/>
      <c r="AE1276" s="100"/>
      <c r="AF1276" s="91"/>
      <c r="AG1276" s="91"/>
      <c r="AH1276" s="101"/>
      <c r="AI1276" s="45"/>
      <c r="AJ1276" s="45"/>
      <c r="AK1276" s="45"/>
      <c r="AL1276" s="45"/>
      <c r="AM1276" s="45"/>
      <c r="AN1276" s="83"/>
      <c r="AO1276" s="160"/>
      <c r="AP1276" s="160"/>
      <c r="AQ1276" s="94"/>
      <c r="AR1276" s="45"/>
      <c r="AS1276" s="102"/>
      <c r="AT1276" s="102"/>
      <c r="AU1276" s="95"/>
      <c r="AV1276" s="95"/>
      <c r="AW1276" s="159"/>
      <c r="AX1276" s="159"/>
      <c r="AY1276" s="156"/>
      <c r="AZ1276" s="156"/>
      <c r="BA1276" s="156"/>
      <c r="BB1276" s="156"/>
      <c r="BC1276" s="156"/>
      <c r="BD1276" s="156"/>
      <c r="BE1276" s="156"/>
      <c r="BF1276" s="156"/>
      <c r="BG1276" s="156"/>
      <c r="BH1276" s="156"/>
      <c r="BI1276" s="156"/>
      <c r="BJ1276" s="156"/>
      <c r="BK1276" s="156"/>
      <c r="BL1276" s="156"/>
      <c r="BM1276" s="156"/>
      <c r="BN1276" s="156"/>
      <c r="BO1276" s="156"/>
      <c r="BP1276" s="156"/>
      <c r="BQ1276" s="156"/>
      <c r="BR1276" s="156"/>
      <c r="BS1276" s="156"/>
      <c r="BT1276" s="156"/>
      <c r="BU1276" s="156"/>
      <c r="BV1276" s="156"/>
      <c r="BW1276" s="156"/>
      <c r="BX1276" s="156"/>
      <c r="BY1276" s="156"/>
      <c r="BZ1276" s="156"/>
      <c r="CA1276" s="156"/>
      <c r="CB1276" s="156"/>
      <c r="CC1276" s="156"/>
      <c r="CD1276" s="156"/>
      <c r="CE1276" s="156"/>
    </row>
    <row r="1277" spans="1:83" ht="25.5" customHeight="1" x14ac:dyDescent="0.25">
      <c r="A1277" s="45"/>
      <c r="B1277" s="45"/>
      <c r="C1277" s="45"/>
      <c r="D1277" s="47"/>
      <c r="E1277" s="158"/>
      <c r="F1277" s="45"/>
      <c r="G1277" s="130"/>
      <c r="H1277" s="130"/>
      <c r="I1277" s="83"/>
      <c r="J1277" s="45"/>
      <c r="K1277" s="130"/>
      <c r="L1277" s="95"/>
      <c r="M1277" s="95"/>
      <c r="N1277" s="95"/>
      <c r="O1277" s="103"/>
      <c r="P1277" s="104"/>
      <c r="Q1277" s="83"/>
      <c r="R1277" s="83"/>
      <c r="S1277" s="83"/>
      <c r="T1277" s="83"/>
      <c r="U1277" s="83"/>
      <c r="V1277" s="103"/>
      <c r="W1277" s="103"/>
      <c r="X1277" s="103"/>
      <c r="Y1277" s="102"/>
      <c r="Z1277" s="102"/>
      <c r="AA1277" s="90"/>
      <c r="AB1277" s="100"/>
      <c r="AC1277" s="90"/>
      <c r="AD1277" s="100"/>
      <c r="AE1277" s="100"/>
      <c r="AF1277" s="91"/>
      <c r="AG1277" s="91"/>
      <c r="AH1277" s="101"/>
      <c r="AI1277" s="45"/>
      <c r="AJ1277" s="45"/>
      <c r="AK1277" s="45"/>
      <c r="AL1277" s="45"/>
      <c r="AM1277" s="45"/>
      <c r="AN1277" s="83"/>
      <c r="AO1277" s="160"/>
      <c r="AP1277" s="160"/>
      <c r="AQ1277" s="94"/>
      <c r="AR1277" s="45"/>
      <c r="AS1277" s="102"/>
      <c r="AT1277" s="102"/>
      <c r="AU1277" s="95"/>
      <c r="AV1277" s="95"/>
      <c r="AW1277" s="159"/>
      <c r="AX1277" s="159"/>
      <c r="AY1277" s="156"/>
      <c r="AZ1277" s="156"/>
      <c r="BA1277" s="156"/>
      <c r="BB1277" s="156"/>
      <c r="BC1277" s="156"/>
      <c r="BD1277" s="156"/>
      <c r="BE1277" s="156"/>
      <c r="BF1277" s="156"/>
      <c r="BG1277" s="156"/>
      <c r="BH1277" s="156"/>
      <c r="BI1277" s="156"/>
      <c r="BJ1277" s="156"/>
      <c r="BK1277" s="156"/>
      <c r="BL1277" s="156"/>
      <c r="BM1277" s="156"/>
      <c r="BN1277" s="156"/>
      <c r="BO1277" s="156"/>
      <c r="BP1277" s="156"/>
      <c r="BQ1277" s="156"/>
      <c r="BR1277" s="156"/>
      <c r="BS1277" s="156"/>
      <c r="BT1277" s="156"/>
      <c r="BU1277" s="156"/>
      <c r="BV1277" s="156"/>
      <c r="BW1277" s="156"/>
      <c r="BX1277" s="156"/>
      <c r="BY1277" s="156"/>
      <c r="BZ1277" s="156"/>
      <c r="CA1277" s="156"/>
      <c r="CB1277" s="156"/>
      <c r="CC1277" s="156"/>
      <c r="CD1277" s="156"/>
      <c r="CE1277" s="156"/>
    </row>
    <row r="1278" spans="1:83" ht="25.5" customHeight="1" x14ac:dyDescent="0.25">
      <c r="A1278" s="45"/>
      <c r="B1278" s="45"/>
      <c r="C1278" s="45"/>
      <c r="D1278" s="47"/>
      <c r="E1278" s="158"/>
      <c r="F1278" s="45"/>
      <c r="G1278" s="130"/>
      <c r="H1278" s="130"/>
      <c r="I1278" s="83"/>
      <c r="J1278" s="45"/>
      <c r="K1278" s="130"/>
      <c r="L1278" s="95"/>
      <c r="M1278" s="95"/>
      <c r="N1278" s="95"/>
      <c r="O1278" s="103"/>
      <c r="P1278" s="104"/>
      <c r="Q1278" s="83"/>
      <c r="R1278" s="83"/>
      <c r="S1278" s="83"/>
      <c r="T1278" s="83"/>
      <c r="U1278" s="83"/>
      <c r="V1278" s="103"/>
      <c r="W1278" s="103"/>
      <c r="X1278" s="103"/>
      <c r="Y1278" s="102"/>
      <c r="Z1278" s="102"/>
      <c r="AA1278" s="90"/>
      <c r="AB1278" s="100"/>
      <c r="AC1278" s="90"/>
      <c r="AD1278" s="100"/>
      <c r="AE1278" s="100"/>
      <c r="AF1278" s="91"/>
      <c r="AG1278" s="91"/>
      <c r="AH1278" s="101"/>
      <c r="AI1278" s="45"/>
      <c r="AJ1278" s="45"/>
      <c r="AK1278" s="45"/>
      <c r="AL1278" s="45"/>
      <c r="AM1278" s="45"/>
      <c r="AN1278" s="83"/>
      <c r="AO1278" s="160"/>
      <c r="AP1278" s="160"/>
      <c r="AQ1278" s="94"/>
      <c r="AR1278" s="45"/>
      <c r="AS1278" s="102"/>
      <c r="AT1278" s="102"/>
      <c r="AU1278" s="95"/>
      <c r="AV1278" s="95"/>
      <c r="AW1278" s="159"/>
      <c r="AX1278" s="159"/>
      <c r="AY1278" s="156"/>
      <c r="AZ1278" s="156"/>
      <c r="BA1278" s="156"/>
      <c r="BB1278" s="156"/>
      <c r="BC1278" s="156"/>
      <c r="BD1278" s="156"/>
      <c r="BE1278" s="156"/>
      <c r="BF1278" s="156"/>
      <c r="BG1278" s="156"/>
      <c r="BH1278" s="156"/>
      <c r="BI1278" s="156"/>
      <c r="BJ1278" s="156"/>
      <c r="BK1278" s="156"/>
      <c r="BL1278" s="156"/>
      <c r="BM1278" s="156"/>
      <c r="BN1278" s="156"/>
      <c r="BO1278" s="156"/>
      <c r="BP1278" s="156"/>
      <c r="BQ1278" s="156"/>
      <c r="BR1278" s="156"/>
      <c r="BS1278" s="156"/>
      <c r="BT1278" s="156"/>
      <c r="BU1278" s="156"/>
      <c r="BV1278" s="156"/>
      <c r="BW1278" s="156"/>
      <c r="BX1278" s="156"/>
      <c r="BY1278" s="156"/>
      <c r="BZ1278" s="156"/>
      <c r="CA1278" s="156"/>
      <c r="CB1278" s="156"/>
      <c r="CC1278" s="156"/>
      <c r="CD1278" s="156"/>
      <c r="CE1278" s="156"/>
    </row>
    <row r="1279" spans="1:83" ht="25.5" customHeight="1" x14ac:dyDescent="0.25">
      <c r="A1279" s="45"/>
      <c r="B1279" s="45"/>
      <c r="C1279" s="45"/>
      <c r="D1279" s="47"/>
      <c r="E1279" s="158"/>
      <c r="F1279" s="45"/>
      <c r="G1279" s="130"/>
      <c r="H1279" s="130"/>
      <c r="I1279" s="83"/>
      <c r="J1279" s="45"/>
      <c r="K1279" s="130"/>
      <c r="L1279" s="95"/>
      <c r="M1279" s="95"/>
      <c r="N1279" s="95"/>
      <c r="O1279" s="103"/>
      <c r="P1279" s="104"/>
      <c r="Q1279" s="83"/>
      <c r="R1279" s="83"/>
      <c r="S1279" s="83"/>
      <c r="T1279" s="83"/>
      <c r="U1279" s="83"/>
      <c r="V1279" s="103"/>
      <c r="W1279" s="103"/>
      <c r="X1279" s="103"/>
      <c r="Y1279" s="102"/>
      <c r="Z1279" s="102"/>
      <c r="AA1279" s="90"/>
      <c r="AB1279" s="100"/>
      <c r="AC1279" s="90"/>
      <c r="AD1279" s="100"/>
      <c r="AE1279" s="100"/>
      <c r="AF1279" s="91"/>
      <c r="AG1279" s="91"/>
      <c r="AH1279" s="101"/>
      <c r="AI1279" s="45"/>
      <c r="AJ1279" s="45"/>
      <c r="AK1279" s="45"/>
      <c r="AL1279" s="45"/>
      <c r="AM1279" s="45"/>
      <c r="AN1279" s="83"/>
      <c r="AO1279" s="160"/>
      <c r="AP1279" s="160"/>
      <c r="AQ1279" s="94"/>
      <c r="AR1279" s="45"/>
      <c r="AS1279" s="102"/>
      <c r="AT1279" s="102"/>
      <c r="AU1279" s="95"/>
      <c r="AV1279" s="95"/>
      <c r="AW1279" s="159"/>
      <c r="AX1279" s="159"/>
      <c r="AY1279" s="156"/>
      <c r="AZ1279" s="156"/>
      <c r="BA1279" s="156"/>
      <c r="BB1279" s="156"/>
      <c r="BC1279" s="156"/>
      <c r="BD1279" s="156"/>
      <c r="BE1279" s="156"/>
      <c r="BF1279" s="156"/>
      <c r="BG1279" s="156"/>
      <c r="BH1279" s="156"/>
      <c r="BI1279" s="156"/>
      <c r="BJ1279" s="156"/>
      <c r="BK1279" s="156"/>
      <c r="BL1279" s="156"/>
      <c r="BM1279" s="156"/>
      <c r="BN1279" s="156"/>
      <c r="BO1279" s="156"/>
      <c r="BP1279" s="156"/>
      <c r="BQ1279" s="156"/>
      <c r="BR1279" s="156"/>
      <c r="BS1279" s="156"/>
      <c r="BT1279" s="156"/>
      <c r="BU1279" s="156"/>
      <c r="BV1279" s="156"/>
      <c r="BW1279" s="156"/>
      <c r="BX1279" s="156"/>
      <c r="BY1279" s="156"/>
      <c r="BZ1279" s="156"/>
      <c r="CA1279" s="156"/>
      <c r="CB1279" s="156"/>
      <c r="CC1279" s="156"/>
      <c r="CD1279" s="156"/>
      <c r="CE1279" s="156"/>
    </row>
    <row r="1280" spans="1:83" ht="25.5" customHeight="1" x14ac:dyDescent="0.25">
      <c r="A1280" s="45"/>
      <c r="B1280" s="45"/>
      <c r="C1280" s="45"/>
      <c r="D1280" s="47"/>
      <c r="E1280" s="158"/>
      <c r="F1280" s="45"/>
      <c r="G1280" s="130"/>
      <c r="H1280" s="130"/>
      <c r="I1280" s="83"/>
      <c r="J1280" s="45"/>
      <c r="K1280" s="130"/>
      <c r="L1280" s="95"/>
      <c r="M1280" s="95"/>
      <c r="N1280" s="95"/>
      <c r="O1280" s="103"/>
      <c r="P1280" s="104"/>
      <c r="Q1280" s="83"/>
      <c r="R1280" s="83"/>
      <c r="S1280" s="83"/>
      <c r="T1280" s="83"/>
      <c r="U1280" s="83"/>
      <c r="V1280" s="103"/>
      <c r="W1280" s="103"/>
      <c r="X1280" s="103"/>
      <c r="Y1280" s="102"/>
      <c r="Z1280" s="102"/>
      <c r="AA1280" s="90"/>
      <c r="AB1280" s="100"/>
      <c r="AC1280" s="90"/>
      <c r="AD1280" s="100"/>
      <c r="AE1280" s="100"/>
      <c r="AF1280" s="91"/>
      <c r="AG1280" s="91"/>
      <c r="AH1280" s="101"/>
      <c r="AI1280" s="45"/>
      <c r="AJ1280" s="45"/>
      <c r="AK1280" s="45"/>
      <c r="AL1280" s="45"/>
      <c r="AM1280" s="45"/>
      <c r="AN1280" s="83"/>
      <c r="AO1280" s="160"/>
      <c r="AP1280" s="160"/>
      <c r="AQ1280" s="94"/>
      <c r="AR1280" s="45"/>
      <c r="AS1280" s="102"/>
      <c r="AT1280" s="102"/>
      <c r="AU1280" s="95"/>
      <c r="AV1280" s="95"/>
      <c r="AW1280" s="159"/>
      <c r="AX1280" s="159"/>
      <c r="AY1280" s="156"/>
      <c r="AZ1280" s="156"/>
      <c r="BA1280" s="156"/>
      <c r="BB1280" s="156"/>
      <c r="BC1280" s="156"/>
      <c r="BD1280" s="156"/>
      <c r="BE1280" s="156"/>
      <c r="BF1280" s="156"/>
      <c r="BG1280" s="156"/>
      <c r="BH1280" s="156"/>
      <c r="BI1280" s="156"/>
      <c r="BJ1280" s="156"/>
      <c r="BK1280" s="156"/>
      <c r="BL1280" s="156"/>
      <c r="BM1280" s="156"/>
      <c r="BN1280" s="156"/>
      <c r="BO1280" s="156"/>
      <c r="BP1280" s="156"/>
      <c r="BQ1280" s="156"/>
      <c r="BR1280" s="156"/>
      <c r="BS1280" s="156"/>
      <c r="BT1280" s="156"/>
      <c r="BU1280" s="156"/>
      <c r="BV1280" s="156"/>
      <c r="BW1280" s="156"/>
      <c r="BX1280" s="156"/>
      <c r="BY1280" s="156"/>
      <c r="BZ1280" s="156"/>
      <c r="CA1280" s="156"/>
      <c r="CB1280" s="156"/>
      <c r="CC1280" s="156"/>
      <c r="CD1280" s="156"/>
      <c r="CE1280" s="156"/>
    </row>
    <row r="1281" spans="1:83" ht="25.5" customHeight="1" x14ac:dyDescent="0.25">
      <c r="A1281" s="45"/>
      <c r="B1281" s="45"/>
      <c r="C1281" s="45"/>
      <c r="D1281" s="47"/>
      <c r="E1281" s="158"/>
      <c r="F1281" s="45"/>
      <c r="G1281" s="130"/>
      <c r="H1281" s="130"/>
      <c r="I1281" s="83"/>
      <c r="J1281" s="45"/>
      <c r="K1281" s="130"/>
      <c r="L1281" s="95"/>
      <c r="M1281" s="95"/>
      <c r="N1281" s="95"/>
      <c r="O1281" s="103"/>
      <c r="P1281" s="104"/>
      <c r="Q1281" s="83"/>
      <c r="R1281" s="83"/>
      <c r="S1281" s="83"/>
      <c r="T1281" s="83"/>
      <c r="U1281" s="83"/>
      <c r="V1281" s="103"/>
      <c r="W1281" s="103"/>
      <c r="X1281" s="103"/>
      <c r="Y1281" s="102"/>
      <c r="Z1281" s="102"/>
      <c r="AA1281" s="90"/>
      <c r="AB1281" s="100"/>
      <c r="AC1281" s="90"/>
      <c r="AD1281" s="100"/>
      <c r="AE1281" s="100"/>
      <c r="AF1281" s="91"/>
      <c r="AG1281" s="91"/>
      <c r="AH1281" s="101"/>
      <c r="AI1281" s="45"/>
      <c r="AJ1281" s="45"/>
      <c r="AK1281" s="45"/>
      <c r="AL1281" s="45"/>
      <c r="AM1281" s="45"/>
      <c r="AN1281" s="83"/>
      <c r="AO1281" s="160"/>
      <c r="AP1281" s="160"/>
      <c r="AQ1281" s="94"/>
      <c r="AR1281" s="45"/>
      <c r="AS1281" s="102"/>
      <c r="AT1281" s="102"/>
      <c r="AU1281" s="95"/>
      <c r="AV1281" s="95"/>
      <c r="AW1281" s="159"/>
      <c r="AX1281" s="159"/>
      <c r="AY1281" s="156"/>
      <c r="AZ1281" s="156"/>
      <c r="BA1281" s="156"/>
      <c r="BB1281" s="156"/>
      <c r="BC1281" s="156"/>
      <c r="BD1281" s="156"/>
      <c r="BE1281" s="156"/>
      <c r="BF1281" s="156"/>
      <c r="BG1281" s="156"/>
      <c r="BH1281" s="156"/>
      <c r="BI1281" s="156"/>
      <c r="BJ1281" s="156"/>
      <c r="BK1281" s="156"/>
      <c r="BL1281" s="156"/>
      <c r="BM1281" s="156"/>
      <c r="BN1281" s="156"/>
      <c r="BO1281" s="156"/>
      <c r="BP1281" s="156"/>
      <c r="BQ1281" s="156"/>
      <c r="BR1281" s="156"/>
      <c r="BS1281" s="156"/>
      <c r="BT1281" s="156"/>
      <c r="BU1281" s="156"/>
      <c r="BV1281" s="156"/>
      <c r="BW1281" s="156"/>
      <c r="BX1281" s="156"/>
      <c r="BY1281" s="156"/>
      <c r="BZ1281" s="156"/>
      <c r="CA1281" s="156"/>
      <c r="CB1281" s="156"/>
      <c r="CC1281" s="156"/>
      <c r="CD1281" s="156"/>
      <c r="CE1281" s="156"/>
    </row>
    <row r="1282" spans="1:83" ht="25.5" customHeight="1" x14ac:dyDescent="0.25">
      <c r="A1282" s="45"/>
      <c r="B1282" s="45"/>
      <c r="C1282" s="45"/>
      <c r="D1282" s="47"/>
      <c r="E1282" s="158"/>
      <c r="F1282" s="45"/>
      <c r="G1282" s="130"/>
      <c r="H1282" s="130"/>
      <c r="I1282" s="83"/>
      <c r="J1282" s="45"/>
      <c r="K1282" s="130"/>
      <c r="L1282" s="95"/>
      <c r="M1282" s="95"/>
      <c r="N1282" s="95"/>
      <c r="O1282" s="103"/>
      <c r="P1282" s="104"/>
      <c r="Q1282" s="83"/>
      <c r="R1282" s="83"/>
      <c r="S1282" s="83"/>
      <c r="T1282" s="83"/>
      <c r="U1282" s="83"/>
      <c r="V1282" s="103"/>
      <c r="W1282" s="103"/>
      <c r="X1282" s="103"/>
      <c r="Y1282" s="102"/>
      <c r="Z1282" s="102"/>
      <c r="AA1282" s="90"/>
      <c r="AB1282" s="100"/>
      <c r="AC1282" s="90"/>
      <c r="AD1282" s="100"/>
      <c r="AE1282" s="100"/>
      <c r="AF1282" s="91"/>
      <c r="AG1282" s="91"/>
      <c r="AH1282" s="101"/>
      <c r="AI1282" s="45"/>
      <c r="AJ1282" s="45"/>
      <c r="AK1282" s="45"/>
      <c r="AL1282" s="45"/>
      <c r="AM1282" s="45"/>
      <c r="AN1282" s="83"/>
      <c r="AO1282" s="160"/>
      <c r="AP1282" s="160"/>
      <c r="AQ1282" s="94"/>
      <c r="AR1282" s="45"/>
      <c r="AS1282" s="102"/>
      <c r="AT1282" s="102"/>
      <c r="AU1282" s="95"/>
      <c r="AV1282" s="95"/>
      <c r="AW1282" s="159"/>
      <c r="AX1282" s="159"/>
      <c r="AY1282" s="156"/>
      <c r="AZ1282" s="156"/>
      <c r="BA1282" s="156"/>
      <c r="BB1282" s="156"/>
      <c r="BC1282" s="156"/>
      <c r="BD1282" s="156"/>
      <c r="BE1282" s="156"/>
      <c r="BF1282" s="156"/>
      <c r="BG1282" s="156"/>
      <c r="BH1282" s="156"/>
      <c r="BI1282" s="156"/>
      <c r="BJ1282" s="156"/>
      <c r="BK1282" s="156"/>
      <c r="BL1282" s="156"/>
      <c r="BM1282" s="156"/>
      <c r="BN1282" s="156"/>
      <c r="BO1282" s="156"/>
      <c r="BP1282" s="156"/>
      <c r="BQ1282" s="156"/>
      <c r="BR1282" s="156"/>
      <c r="BS1282" s="156"/>
      <c r="BT1282" s="156"/>
      <c r="BU1282" s="156"/>
      <c r="BV1282" s="156"/>
      <c r="BW1282" s="156"/>
      <c r="BX1282" s="156"/>
      <c r="BY1282" s="156"/>
      <c r="BZ1282" s="156"/>
      <c r="CA1282" s="156"/>
      <c r="CB1282" s="156"/>
      <c r="CC1282" s="156"/>
      <c r="CD1282" s="156"/>
      <c r="CE1282" s="156"/>
    </row>
    <row r="1283" spans="1:83" ht="25.5" customHeight="1" x14ac:dyDescent="0.25">
      <c r="A1283" s="45"/>
      <c r="B1283" s="45"/>
      <c r="C1283" s="45"/>
      <c r="D1283" s="47"/>
      <c r="E1283" s="158"/>
      <c r="F1283" s="45"/>
      <c r="G1283" s="130"/>
      <c r="H1283" s="130"/>
      <c r="I1283" s="83"/>
      <c r="J1283" s="45"/>
      <c r="K1283" s="130"/>
      <c r="L1283" s="95"/>
      <c r="M1283" s="95"/>
      <c r="N1283" s="95"/>
      <c r="O1283" s="103"/>
      <c r="P1283" s="104"/>
      <c r="Q1283" s="83"/>
      <c r="R1283" s="83"/>
      <c r="S1283" s="83"/>
      <c r="T1283" s="83"/>
      <c r="U1283" s="83"/>
      <c r="V1283" s="103"/>
      <c r="W1283" s="103"/>
      <c r="X1283" s="103"/>
      <c r="Y1283" s="102"/>
      <c r="Z1283" s="102"/>
      <c r="AA1283" s="90"/>
      <c r="AB1283" s="100"/>
      <c r="AC1283" s="90"/>
      <c r="AD1283" s="100"/>
      <c r="AE1283" s="100"/>
      <c r="AF1283" s="91"/>
      <c r="AG1283" s="91"/>
      <c r="AH1283" s="101"/>
      <c r="AI1283" s="45"/>
      <c r="AJ1283" s="45"/>
      <c r="AK1283" s="45"/>
      <c r="AL1283" s="45"/>
      <c r="AM1283" s="45"/>
      <c r="AN1283" s="83"/>
      <c r="AO1283" s="160"/>
      <c r="AP1283" s="160"/>
      <c r="AQ1283" s="94"/>
      <c r="AR1283" s="45"/>
      <c r="AS1283" s="102"/>
      <c r="AT1283" s="102"/>
      <c r="AU1283" s="95"/>
      <c r="AV1283" s="95"/>
      <c r="AW1283" s="159"/>
      <c r="AX1283" s="159"/>
      <c r="AY1283" s="156"/>
      <c r="AZ1283" s="156"/>
      <c r="BA1283" s="156"/>
      <c r="BB1283" s="156"/>
      <c r="BC1283" s="156"/>
      <c r="BD1283" s="156"/>
      <c r="BE1283" s="156"/>
      <c r="BF1283" s="156"/>
      <c r="BG1283" s="156"/>
      <c r="BH1283" s="156"/>
      <c r="BI1283" s="156"/>
      <c r="BJ1283" s="156"/>
      <c r="BK1283" s="156"/>
      <c r="BL1283" s="156"/>
      <c r="BM1283" s="156"/>
      <c r="BN1283" s="156"/>
      <c r="BO1283" s="156"/>
      <c r="BP1283" s="156"/>
      <c r="BQ1283" s="156"/>
      <c r="BR1283" s="156"/>
      <c r="BS1283" s="156"/>
      <c r="BT1283" s="156"/>
      <c r="BU1283" s="156"/>
      <c r="BV1283" s="156"/>
      <c r="BW1283" s="156"/>
      <c r="BX1283" s="156"/>
      <c r="BY1283" s="156"/>
      <c r="BZ1283" s="156"/>
      <c r="CA1283" s="156"/>
      <c r="CB1283" s="156"/>
      <c r="CC1283" s="156"/>
      <c r="CD1283" s="156"/>
      <c r="CE1283" s="156"/>
    </row>
    <row r="1284" spans="1:83" ht="25.5" customHeight="1" x14ac:dyDescent="0.25">
      <c r="A1284" s="45"/>
      <c r="B1284" s="45"/>
      <c r="C1284" s="45"/>
      <c r="D1284" s="47"/>
      <c r="E1284" s="158"/>
      <c r="F1284" s="45"/>
      <c r="G1284" s="130"/>
      <c r="H1284" s="130"/>
      <c r="I1284" s="83"/>
      <c r="J1284" s="45"/>
      <c r="K1284" s="130"/>
      <c r="L1284" s="95"/>
      <c r="M1284" s="95"/>
      <c r="N1284" s="95"/>
      <c r="O1284" s="103"/>
      <c r="P1284" s="104"/>
      <c r="Q1284" s="83"/>
      <c r="R1284" s="83"/>
      <c r="S1284" s="83"/>
      <c r="T1284" s="83"/>
      <c r="U1284" s="83"/>
      <c r="V1284" s="103"/>
      <c r="W1284" s="103"/>
      <c r="X1284" s="103"/>
      <c r="Y1284" s="102"/>
      <c r="Z1284" s="102"/>
      <c r="AA1284" s="90"/>
      <c r="AB1284" s="100"/>
      <c r="AC1284" s="90"/>
      <c r="AD1284" s="100"/>
      <c r="AE1284" s="100"/>
      <c r="AF1284" s="91"/>
      <c r="AG1284" s="91"/>
      <c r="AH1284" s="101"/>
      <c r="AI1284" s="45"/>
      <c r="AJ1284" s="45"/>
      <c r="AK1284" s="45"/>
      <c r="AL1284" s="45"/>
      <c r="AM1284" s="45"/>
      <c r="AN1284" s="83"/>
      <c r="AO1284" s="160"/>
      <c r="AP1284" s="160"/>
      <c r="AQ1284" s="94"/>
      <c r="AR1284" s="45"/>
      <c r="AS1284" s="102"/>
      <c r="AT1284" s="102"/>
      <c r="AU1284" s="95"/>
      <c r="AV1284" s="95"/>
      <c r="AW1284" s="159"/>
      <c r="AX1284" s="159"/>
      <c r="AY1284" s="156"/>
      <c r="AZ1284" s="156"/>
      <c r="BA1284" s="156"/>
      <c r="BB1284" s="156"/>
      <c r="BC1284" s="156"/>
      <c r="BD1284" s="156"/>
      <c r="BE1284" s="156"/>
      <c r="BF1284" s="156"/>
      <c r="BG1284" s="156"/>
      <c r="BH1284" s="156"/>
      <c r="BI1284" s="156"/>
      <c r="BJ1284" s="156"/>
      <c r="BK1284" s="156"/>
      <c r="BL1284" s="156"/>
      <c r="BM1284" s="156"/>
      <c r="BN1284" s="156"/>
      <c r="BO1284" s="156"/>
      <c r="BP1284" s="156"/>
      <c r="BQ1284" s="156"/>
      <c r="BR1284" s="156"/>
      <c r="BS1284" s="156"/>
      <c r="BT1284" s="156"/>
      <c r="BU1284" s="156"/>
      <c r="BV1284" s="156"/>
      <c r="BW1284" s="156"/>
      <c r="BX1284" s="156"/>
      <c r="BY1284" s="156"/>
      <c r="BZ1284" s="156"/>
      <c r="CA1284" s="156"/>
      <c r="CB1284" s="156"/>
      <c r="CC1284" s="156"/>
      <c r="CD1284" s="156"/>
      <c r="CE1284" s="156"/>
    </row>
    <row r="1285" spans="1:83" ht="25.5" customHeight="1" x14ac:dyDescent="0.25">
      <c r="A1285" s="45"/>
      <c r="B1285" s="45"/>
      <c r="C1285" s="45"/>
      <c r="D1285" s="47"/>
      <c r="E1285" s="158"/>
      <c r="F1285" s="45"/>
      <c r="G1285" s="130"/>
      <c r="H1285" s="130"/>
      <c r="I1285" s="83"/>
      <c r="J1285" s="45"/>
      <c r="K1285" s="130"/>
      <c r="L1285" s="95"/>
      <c r="M1285" s="95"/>
      <c r="N1285" s="95"/>
      <c r="O1285" s="103"/>
      <c r="P1285" s="104"/>
      <c r="Q1285" s="83"/>
      <c r="R1285" s="83"/>
      <c r="S1285" s="83"/>
      <c r="T1285" s="83"/>
      <c r="U1285" s="83"/>
      <c r="V1285" s="103"/>
      <c r="W1285" s="103"/>
      <c r="X1285" s="103"/>
      <c r="Y1285" s="102"/>
      <c r="Z1285" s="102"/>
      <c r="AA1285" s="90"/>
      <c r="AB1285" s="100"/>
      <c r="AC1285" s="90"/>
      <c r="AD1285" s="100"/>
      <c r="AE1285" s="100"/>
      <c r="AF1285" s="91"/>
      <c r="AG1285" s="91"/>
      <c r="AH1285" s="101"/>
      <c r="AI1285" s="45"/>
      <c r="AJ1285" s="45"/>
      <c r="AK1285" s="45"/>
      <c r="AL1285" s="45"/>
      <c r="AM1285" s="45"/>
      <c r="AN1285" s="83"/>
      <c r="AO1285" s="160"/>
      <c r="AP1285" s="160"/>
      <c r="AQ1285" s="94"/>
      <c r="AR1285" s="45"/>
      <c r="AS1285" s="102"/>
      <c r="AT1285" s="102"/>
      <c r="AU1285" s="95"/>
      <c r="AV1285" s="95"/>
      <c r="AW1285" s="159"/>
      <c r="AX1285" s="159"/>
      <c r="AY1285" s="156"/>
      <c r="AZ1285" s="156"/>
      <c r="BA1285" s="156"/>
      <c r="BB1285" s="156"/>
      <c r="BC1285" s="156"/>
      <c r="BD1285" s="156"/>
      <c r="BE1285" s="156"/>
      <c r="BF1285" s="156"/>
      <c r="BG1285" s="156"/>
      <c r="BH1285" s="156"/>
      <c r="BI1285" s="156"/>
      <c r="BJ1285" s="156"/>
      <c r="BK1285" s="156"/>
      <c r="BL1285" s="156"/>
      <c r="BM1285" s="156"/>
      <c r="BN1285" s="156"/>
      <c r="BO1285" s="156"/>
      <c r="BP1285" s="156"/>
      <c r="BQ1285" s="156"/>
      <c r="BR1285" s="156"/>
      <c r="BS1285" s="156"/>
      <c r="BT1285" s="156"/>
      <c r="BU1285" s="156"/>
      <c r="BV1285" s="156"/>
      <c r="BW1285" s="156"/>
      <c r="BX1285" s="156"/>
      <c r="BY1285" s="156"/>
      <c r="BZ1285" s="156"/>
      <c r="CA1285" s="156"/>
      <c r="CB1285" s="156"/>
      <c r="CC1285" s="156"/>
      <c r="CD1285" s="156"/>
      <c r="CE1285" s="156"/>
    </row>
    <row r="1286" spans="1:83" ht="25.5" customHeight="1" x14ac:dyDescent="0.25">
      <c r="A1286" s="45"/>
      <c r="B1286" s="45"/>
      <c r="C1286" s="45"/>
      <c r="D1286" s="47"/>
      <c r="E1286" s="158"/>
      <c r="F1286" s="45"/>
      <c r="G1286" s="130"/>
      <c r="H1286" s="130"/>
      <c r="I1286" s="83"/>
      <c r="J1286" s="45"/>
      <c r="K1286" s="130"/>
      <c r="L1286" s="95"/>
      <c r="M1286" s="95"/>
      <c r="N1286" s="95"/>
      <c r="O1286" s="103"/>
      <c r="P1286" s="104"/>
      <c r="Q1286" s="83"/>
      <c r="R1286" s="83"/>
      <c r="S1286" s="83"/>
      <c r="T1286" s="83"/>
      <c r="U1286" s="83"/>
      <c r="V1286" s="103"/>
      <c r="W1286" s="103"/>
      <c r="X1286" s="103"/>
      <c r="Y1286" s="102"/>
      <c r="Z1286" s="102"/>
      <c r="AA1286" s="90"/>
      <c r="AB1286" s="100"/>
      <c r="AC1286" s="90"/>
      <c r="AD1286" s="100"/>
      <c r="AE1286" s="100"/>
      <c r="AF1286" s="91"/>
      <c r="AG1286" s="91"/>
      <c r="AH1286" s="101"/>
      <c r="AI1286" s="45"/>
      <c r="AJ1286" s="45"/>
      <c r="AK1286" s="45"/>
      <c r="AL1286" s="45"/>
      <c r="AM1286" s="45"/>
      <c r="AN1286" s="83"/>
      <c r="AO1286" s="160"/>
      <c r="AP1286" s="160"/>
      <c r="AQ1286" s="94"/>
      <c r="AR1286" s="45"/>
      <c r="AS1286" s="102"/>
      <c r="AT1286" s="102"/>
      <c r="AU1286" s="95"/>
      <c r="AV1286" s="95"/>
      <c r="AW1286" s="159"/>
      <c r="AX1286" s="159"/>
      <c r="AY1286" s="156"/>
      <c r="AZ1286" s="156"/>
      <c r="BA1286" s="156"/>
      <c r="BB1286" s="156"/>
      <c r="BC1286" s="156"/>
      <c r="BD1286" s="156"/>
      <c r="BE1286" s="156"/>
      <c r="BF1286" s="156"/>
      <c r="BG1286" s="156"/>
      <c r="BH1286" s="156"/>
      <c r="BI1286" s="156"/>
      <c r="BJ1286" s="156"/>
      <c r="BK1286" s="156"/>
      <c r="BL1286" s="156"/>
      <c r="BM1286" s="156"/>
      <c r="BN1286" s="156"/>
      <c r="BO1286" s="156"/>
      <c r="BP1286" s="156"/>
      <c r="BQ1286" s="156"/>
      <c r="BR1286" s="156"/>
      <c r="BS1286" s="156"/>
      <c r="BT1286" s="156"/>
      <c r="BU1286" s="156"/>
      <c r="BV1286" s="156"/>
      <c r="BW1286" s="156"/>
      <c r="BX1286" s="156"/>
      <c r="BY1286" s="156"/>
      <c r="BZ1286" s="156"/>
      <c r="CA1286" s="156"/>
      <c r="CB1286" s="156"/>
      <c r="CC1286" s="156"/>
      <c r="CD1286" s="156"/>
      <c r="CE1286" s="156"/>
    </row>
    <row r="1287" spans="1:83" ht="25.5" customHeight="1" x14ac:dyDescent="0.25">
      <c r="A1287" s="45"/>
      <c r="B1287" s="45"/>
      <c r="C1287" s="45"/>
      <c r="D1287" s="47"/>
      <c r="E1287" s="158"/>
      <c r="F1287" s="45"/>
      <c r="G1287" s="130"/>
      <c r="H1287" s="130"/>
      <c r="I1287" s="83"/>
      <c r="J1287" s="45"/>
      <c r="K1287" s="130"/>
      <c r="L1287" s="95"/>
      <c r="M1287" s="95"/>
      <c r="N1287" s="95"/>
      <c r="O1287" s="103"/>
      <c r="P1287" s="104"/>
      <c r="Q1287" s="83"/>
      <c r="R1287" s="83"/>
      <c r="S1287" s="83"/>
      <c r="T1287" s="83"/>
      <c r="U1287" s="83"/>
      <c r="V1287" s="103"/>
      <c r="W1287" s="103"/>
      <c r="X1287" s="103"/>
      <c r="Y1287" s="102"/>
      <c r="Z1287" s="102"/>
      <c r="AA1287" s="90"/>
      <c r="AB1287" s="100"/>
      <c r="AC1287" s="90"/>
      <c r="AD1287" s="100"/>
      <c r="AE1287" s="100"/>
      <c r="AF1287" s="91"/>
      <c r="AG1287" s="91"/>
      <c r="AH1287" s="101"/>
      <c r="AI1287" s="45"/>
      <c r="AJ1287" s="45"/>
      <c r="AK1287" s="45"/>
      <c r="AL1287" s="45"/>
      <c r="AM1287" s="45"/>
      <c r="AN1287" s="83"/>
      <c r="AO1287" s="160"/>
      <c r="AP1287" s="160"/>
      <c r="AQ1287" s="94"/>
      <c r="AR1287" s="45"/>
      <c r="AS1287" s="102"/>
      <c r="AT1287" s="102"/>
      <c r="AU1287" s="95"/>
      <c r="AV1287" s="95"/>
      <c r="AW1287" s="159"/>
      <c r="AX1287" s="159"/>
      <c r="AY1287" s="156"/>
      <c r="AZ1287" s="156"/>
      <c r="BA1287" s="156"/>
      <c r="BB1287" s="156"/>
      <c r="BC1287" s="156"/>
      <c r="BD1287" s="156"/>
      <c r="BE1287" s="156"/>
      <c r="BF1287" s="156"/>
      <c r="BG1287" s="156"/>
      <c r="BH1287" s="156"/>
      <c r="BI1287" s="156"/>
      <c r="BJ1287" s="156"/>
      <c r="BK1287" s="156"/>
      <c r="BL1287" s="156"/>
      <c r="BM1287" s="156"/>
      <c r="BN1287" s="156"/>
      <c r="BO1287" s="156"/>
      <c r="BP1287" s="156"/>
      <c r="BQ1287" s="156"/>
      <c r="BR1287" s="156"/>
      <c r="BS1287" s="156"/>
      <c r="BT1287" s="156"/>
      <c r="BU1287" s="156"/>
      <c r="BV1287" s="156"/>
      <c r="BW1287" s="156"/>
      <c r="BX1287" s="156"/>
      <c r="BY1287" s="156"/>
      <c r="BZ1287" s="156"/>
      <c r="CA1287" s="156"/>
      <c r="CB1287" s="156"/>
      <c r="CC1287" s="156"/>
      <c r="CD1287" s="156"/>
      <c r="CE1287" s="156"/>
    </row>
    <row r="1288" spans="1:83" ht="25.5" customHeight="1" x14ac:dyDescent="0.25">
      <c r="A1288" s="45"/>
      <c r="B1288" s="45"/>
      <c r="C1288" s="45"/>
      <c r="D1288" s="47"/>
      <c r="E1288" s="158"/>
      <c r="F1288" s="45"/>
      <c r="G1288" s="130"/>
      <c r="H1288" s="130"/>
      <c r="I1288" s="83"/>
      <c r="J1288" s="45"/>
      <c r="K1288" s="130"/>
      <c r="L1288" s="95"/>
      <c r="M1288" s="95"/>
      <c r="N1288" s="95"/>
      <c r="O1288" s="103"/>
      <c r="P1288" s="104"/>
      <c r="Q1288" s="83"/>
      <c r="R1288" s="83"/>
      <c r="S1288" s="83"/>
      <c r="T1288" s="83"/>
      <c r="U1288" s="83"/>
      <c r="V1288" s="103"/>
      <c r="W1288" s="103"/>
      <c r="X1288" s="103"/>
      <c r="Y1288" s="102"/>
      <c r="Z1288" s="102"/>
      <c r="AA1288" s="90"/>
      <c r="AB1288" s="100"/>
      <c r="AC1288" s="90"/>
      <c r="AD1288" s="100"/>
      <c r="AE1288" s="100"/>
      <c r="AF1288" s="91"/>
      <c r="AG1288" s="91"/>
      <c r="AH1288" s="101"/>
      <c r="AI1288" s="45"/>
      <c r="AJ1288" s="45"/>
      <c r="AK1288" s="45"/>
      <c r="AL1288" s="45"/>
      <c r="AM1288" s="45"/>
      <c r="AN1288" s="83"/>
      <c r="AO1288" s="160"/>
      <c r="AP1288" s="160"/>
      <c r="AQ1288" s="94"/>
      <c r="AR1288" s="45"/>
      <c r="AS1288" s="102"/>
      <c r="AT1288" s="102"/>
      <c r="AU1288" s="95"/>
      <c r="AV1288" s="95"/>
      <c r="AW1288" s="159"/>
      <c r="AX1288" s="159"/>
      <c r="AY1288" s="156"/>
      <c r="AZ1288" s="156"/>
      <c r="BA1288" s="156"/>
      <c r="BB1288" s="156"/>
      <c r="BC1288" s="156"/>
      <c r="BD1288" s="156"/>
      <c r="BE1288" s="156"/>
      <c r="BF1288" s="156"/>
      <c r="BG1288" s="156"/>
      <c r="BH1288" s="156"/>
      <c r="BI1288" s="156"/>
      <c r="BJ1288" s="156"/>
      <c r="BK1288" s="156"/>
      <c r="BL1288" s="156"/>
      <c r="BM1288" s="156"/>
      <c r="BN1288" s="156"/>
      <c r="BO1288" s="156"/>
      <c r="BP1288" s="156"/>
      <c r="BQ1288" s="156"/>
      <c r="BR1288" s="156"/>
      <c r="BS1288" s="156"/>
      <c r="BT1288" s="156"/>
      <c r="BU1288" s="156"/>
      <c r="BV1288" s="156"/>
      <c r="BW1288" s="156"/>
      <c r="BX1288" s="156"/>
      <c r="BY1288" s="156"/>
      <c r="BZ1288" s="156"/>
      <c r="CA1288" s="156"/>
      <c r="CB1288" s="156"/>
      <c r="CC1288" s="156"/>
      <c r="CD1288" s="156"/>
      <c r="CE1288" s="156"/>
    </row>
    <row r="1289" spans="1:83" ht="25.5" customHeight="1" x14ac:dyDescent="0.25">
      <c r="A1289" s="45"/>
      <c r="B1289" s="45"/>
      <c r="C1289" s="45"/>
      <c r="D1289" s="47"/>
      <c r="E1289" s="158"/>
      <c r="F1289" s="45"/>
      <c r="G1289" s="130"/>
      <c r="H1289" s="130"/>
      <c r="I1289" s="83"/>
      <c r="J1289" s="45"/>
      <c r="K1289" s="130"/>
      <c r="L1289" s="95"/>
      <c r="M1289" s="95"/>
      <c r="N1289" s="95"/>
      <c r="O1289" s="103"/>
      <c r="P1289" s="104"/>
      <c r="Q1289" s="83"/>
      <c r="R1289" s="83"/>
      <c r="S1289" s="83"/>
      <c r="T1289" s="83"/>
      <c r="U1289" s="83"/>
      <c r="V1289" s="103"/>
      <c r="W1289" s="103"/>
      <c r="X1289" s="103"/>
      <c r="Y1289" s="102"/>
      <c r="Z1289" s="102"/>
      <c r="AA1289" s="90"/>
      <c r="AB1289" s="100"/>
      <c r="AC1289" s="90"/>
      <c r="AD1289" s="100"/>
      <c r="AE1289" s="100"/>
      <c r="AF1289" s="91"/>
      <c r="AG1289" s="91"/>
      <c r="AH1289" s="101"/>
      <c r="AI1289" s="45"/>
      <c r="AJ1289" s="45"/>
      <c r="AK1289" s="45"/>
      <c r="AL1289" s="45"/>
      <c r="AM1289" s="45"/>
      <c r="AN1289" s="83"/>
      <c r="AO1289" s="160"/>
      <c r="AP1289" s="160"/>
      <c r="AQ1289" s="94"/>
      <c r="AR1289" s="45"/>
      <c r="AS1289" s="102"/>
      <c r="AT1289" s="102"/>
      <c r="AU1289" s="95"/>
      <c r="AV1289" s="95"/>
      <c r="AW1289" s="159"/>
      <c r="AX1289" s="159"/>
      <c r="AY1289" s="156"/>
      <c r="AZ1289" s="156"/>
      <c r="BA1289" s="156"/>
      <c r="BB1289" s="156"/>
      <c r="BC1289" s="156"/>
      <c r="BD1289" s="156"/>
      <c r="BE1289" s="156"/>
      <c r="BF1289" s="156"/>
      <c r="BG1289" s="156"/>
      <c r="BH1289" s="156"/>
      <c r="BI1289" s="156"/>
      <c r="BJ1289" s="156"/>
      <c r="BK1289" s="156"/>
      <c r="BL1289" s="156"/>
      <c r="BM1289" s="156"/>
      <c r="BN1289" s="156"/>
      <c r="BO1289" s="156"/>
      <c r="BP1289" s="156"/>
      <c r="BQ1289" s="156"/>
      <c r="BR1289" s="156"/>
      <c r="BS1289" s="156"/>
      <c r="BT1289" s="156"/>
      <c r="BU1289" s="156"/>
      <c r="BV1289" s="156"/>
      <c r="BW1289" s="156"/>
      <c r="BX1289" s="156"/>
      <c r="BY1289" s="156"/>
      <c r="BZ1289" s="156"/>
      <c r="CA1289" s="156"/>
      <c r="CB1289" s="156"/>
      <c r="CC1289" s="156"/>
      <c r="CD1289" s="156"/>
      <c r="CE1289" s="156"/>
    </row>
    <row r="1290" spans="1:83" ht="25.5" customHeight="1" x14ac:dyDescent="0.25">
      <c r="A1290" s="45"/>
      <c r="B1290" s="45"/>
      <c r="C1290" s="45"/>
      <c r="D1290" s="47"/>
      <c r="E1290" s="158"/>
      <c r="F1290" s="45"/>
      <c r="G1290" s="130"/>
      <c r="H1290" s="130"/>
      <c r="I1290" s="83"/>
      <c r="J1290" s="45"/>
      <c r="K1290" s="130"/>
      <c r="L1290" s="95"/>
      <c r="M1290" s="95"/>
      <c r="N1290" s="95"/>
      <c r="O1290" s="103"/>
      <c r="P1290" s="104"/>
      <c r="Q1290" s="83"/>
      <c r="R1290" s="83"/>
      <c r="S1290" s="83"/>
      <c r="T1290" s="83"/>
      <c r="U1290" s="83"/>
      <c r="V1290" s="103"/>
      <c r="W1290" s="103"/>
      <c r="X1290" s="103"/>
      <c r="Y1290" s="102"/>
      <c r="Z1290" s="102"/>
      <c r="AA1290" s="90"/>
      <c r="AB1290" s="100"/>
      <c r="AC1290" s="90"/>
      <c r="AD1290" s="100"/>
      <c r="AE1290" s="100"/>
      <c r="AF1290" s="91"/>
      <c r="AG1290" s="91"/>
      <c r="AH1290" s="101"/>
      <c r="AI1290" s="45"/>
      <c r="AJ1290" s="45"/>
      <c r="AK1290" s="45"/>
      <c r="AL1290" s="45"/>
      <c r="AM1290" s="45"/>
      <c r="AN1290" s="83"/>
      <c r="AO1290" s="160"/>
      <c r="AP1290" s="160"/>
      <c r="AQ1290" s="94"/>
      <c r="AR1290" s="45"/>
      <c r="AS1290" s="102"/>
      <c r="AT1290" s="102"/>
      <c r="AU1290" s="95"/>
      <c r="AV1290" s="95"/>
      <c r="AW1290" s="159"/>
      <c r="AX1290" s="159"/>
      <c r="AY1290" s="156"/>
      <c r="AZ1290" s="156"/>
      <c r="BA1290" s="156"/>
      <c r="BB1290" s="156"/>
      <c r="BC1290" s="156"/>
      <c r="BD1290" s="156"/>
      <c r="BE1290" s="156"/>
      <c r="BF1290" s="156"/>
      <c r="BG1290" s="156"/>
      <c r="BH1290" s="156"/>
      <c r="BI1290" s="156"/>
      <c r="BJ1290" s="156"/>
      <c r="BK1290" s="156"/>
      <c r="BL1290" s="156"/>
      <c r="BM1290" s="156"/>
      <c r="BN1290" s="156"/>
      <c r="BO1290" s="156"/>
      <c r="BP1290" s="156"/>
      <c r="BQ1290" s="156"/>
      <c r="BR1290" s="156"/>
      <c r="BS1290" s="156"/>
      <c r="BT1290" s="156"/>
      <c r="BU1290" s="156"/>
      <c r="BV1290" s="156"/>
      <c r="BW1290" s="156"/>
      <c r="BX1290" s="156"/>
      <c r="BY1290" s="156"/>
      <c r="BZ1290" s="156"/>
      <c r="CA1290" s="156"/>
      <c r="CB1290" s="156"/>
      <c r="CC1290" s="156"/>
      <c r="CD1290" s="156"/>
      <c r="CE1290" s="156"/>
    </row>
    <row r="1291" spans="1:83" ht="25.5" customHeight="1" x14ac:dyDescent="0.25">
      <c r="A1291" s="45"/>
      <c r="B1291" s="45"/>
      <c r="C1291" s="45"/>
      <c r="D1291" s="47"/>
      <c r="E1291" s="158"/>
      <c r="F1291" s="45"/>
      <c r="G1291" s="130"/>
      <c r="H1291" s="130"/>
      <c r="I1291" s="83"/>
      <c r="J1291" s="45"/>
      <c r="K1291" s="130"/>
      <c r="L1291" s="95"/>
      <c r="M1291" s="95"/>
      <c r="N1291" s="95"/>
      <c r="O1291" s="103"/>
      <c r="P1291" s="104"/>
      <c r="Q1291" s="83"/>
      <c r="R1291" s="83"/>
      <c r="S1291" s="83"/>
      <c r="T1291" s="83"/>
      <c r="U1291" s="83"/>
      <c r="V1291" s="103"/>
      <c r="W1291" s="103"/>
      <c r="X1291" s="103"/>
      <c r="Y1291" s="102"/>
      <c r="Z1291" s="102"/>
      <c r="AA1291" s="90"/>
      <c r="AB1291" s="100"/>
      <c r="AC1291" s="90"/>
      <c r="AD1291" s="100"/>
      <c r="AE1291" s="100"/>
      <c r="AF1291" s="91"/>
      <c r="AG1291" s="91"/>
      <c r="AH1291" s="101"/>
      <c r="AI1291" s="45"/>
      <c r="AJ1291" s="45"/>
      <c r="AK1291" s="45"/>
      <c r="AL1291" s="45"/>
      <c r="AM1291" s="45"/>
      <c r="AN1291" s="83"/>
      <c r="AO1291" s="160"/>
      <c r="AP1291" s="160"/>
      <c r="AQ1291" s="94"/>
      <c r="AR1291" s="45"/>
      <c r="AS1291" s="102"/>
      <c r="AT1291" s="102"/>
      <c r="AU1291" s="95"/>
      <c r="AV1291" s="95"/>
      <c r="AW1291" s="159"/>
      <c r="AX1291" s="159"/>
      <c r="AY1291" s="156"/>
      <c r="AZ1291" s="156"/>
      <c r="BA1291" s="156"/>
      <c r="BB1291" s="156"/>
      <c r="BC1291" s="156"/>
      <c r="BD1291" s="156"/>
      <c r="BE1291" s="156"/>
      <c r="BF1291" s="156"/>
      <c r="BG1291" s="156"/>
      <c r="BH1291" s="156"/>
      <c r="BI1291" s="156"/>
      <c r="BJ1291" s="156"/>
      <c r="BK1291" s="156"/>
      <c r="BL1291" s="156"/>
      <c r="BM1291" s="156"/>
      <c r="BN1291" s="156"/>
      <c r="BO1291" s="156"/>
      <c r="BP1291" s="156"/>
      <c r="BQ1291" s="156"/>
      <c r="BR1291" s="156"/>
      <c r="BS1291" s="156"/>
      <c r="BT1291" s="156"/>
      <c r="BU1291" s="156"/>
      <c r="BV1291" s="156"/>
      <c r="BW1291" s="156"/>
      <c r="BX1291" s="156"/>
      <c r="BY1291" s="156"/>
      <c r="BZ1291" s="156"/>
      <c r="CA1291" s="156"/>
      <c r="CB1291" s="156"/>
      <c r="CC1291" s="156"/>
      <c r="CD1291" s="156"/>
      <c r="CE1291" s="156"/>
    </row>
    <row r="1292" spans="1:83" ht="25.5" customHeight="1" x14ac:dyDescent="0.25">
      <c r="A1292" s="45"/>
      <c r="B1292" s="45"/>
      <c r="C1292" s="45"/>
      <c r="D1292" s="47"/>
      <c r="E1292" s="158"/>
      <c r="F1292" s="45"/>
      <c r="G1292" s="130"/>
      <c r="H1292" s="130"/>
      <c r="I1292" s="83"/>
      <c r="J1292" s="45"/>
      <c r="K1292" s="130"/>
      <c r="L1292" s="95"/>
      <c r="M1292" s="95"/>
      <c r="N1292" s="95"/>
      <c r="O1292" s="103"/>
      <c r="P1292" s="104"/>
      <c r="Q1292" s="83"/>
      <c r="R1292" s="83"/>
      <c r="S1292" s="83"/>
      <c r="T1292" s="83"/>
      <c r="U1292" s="83"/>
      <c r="V1292" s="103"/>
      <c r="W1292" s="103"/>
      <c r="X1292" s="103"/>
      <c r="Y1292" s="102"/>
      <c r="Z1292" s="102"/>
      <c r="AA1292" s="90"/>
      <c r="AB1292" s="100"/>
      <c r="AC1292" s="90"/>
      <c r="AD1292" s="100"/>
      <c r="AE1292" s="100"/>
      <c r="AF1292" s="91"/>
      <c r="AG1292" s="91"/>
      <c r="AH1292" s="101"/>
      <c r="AI1292" s="45"/>
      <c r="AJ1292" s="45"/>
      <c r="AK1292" s="45"/>
      <c r="AL1292" s="45"/>
      <c r="AM1292" s="45"/>
      <c r="AN1292" s="83"/>
      <c r="AO1292" s="160"/>
      <c r="AP1292" s="160"/>
      <c r="AQ1292" s="94"/>
      <c r="AR1292" s="45"/>
      <c r="AS1292" s="102"/>
      <c r="AT1292" s="102"/>
      <c r="AU1292" s="95"/>
      <c r="AV1292" s="95"/>
      <c r="AW1292" s="159"/>
      <c r="AX1292" s="159"/>
      <c r="AY1292" s="156"/>
      <c r="AZ1292" s="156"/>
      <c r="BA1292" s="156"/>
      <c r="BB1292" s="156"/>
      <c r="BC1292" s="156"/>
      <c r="BD1292" s="156"/>
      <c r="BE1292" s="156"/>
      <c r="BF1292" s="156"/>
      <c r="BG1292" s="156"/>
      <c r="BH1292" s="156"/>
      <c r="BI1292" s="156"/>
      <c r="BJ1292" s="156"/>
      <c r="BK1292" s="156"/>
      <c r="BL1292" s="156"/>
      <c r="BM1292" s="156"/>
      <c r="BN1292" s="156"/>
      <c r="BO1292" s="156"/>
      <c r="BP1292" s="156"/>
      <c r="BQ1292" s="156"/>
      <c r="BR1292" s="156"/>
      <c r="BS1292" s="156"/>
      <c r="BT1292" s="156"/>
      <c r="BU1292" s="156"/>
      <c r="BV1292" s="156"/>
      <c r="BW1292" s="156"/>
      <c r="BX1292" s="156"/>
      <c r="BY1292" s="156"/>
      <c r="BZ1292" s="156"/>
      <c r="CA1292" s="156"/>
      <c r="CB1292" s="156"/>
      <c r="CC1292" s="156"/>
      <c r="CD1292" s="156"/>
      <c r="CE1292" s="156"/>
    </row>
    <row r="1293" spans="1:83" ht="25.5" customHeight="1" x14ac:dyDescent="0.25">
      <c r="A1293" s="45"/>
      <c r="B1293" s="45"/>
      <c r="C1293" s="45"/>
      <c r="D1293" s="47"/>
      <c r="E1293" s="158"/>
      <c r="F1293" s="45"/>
      <c r="G1293" s="130"/>
      <c r="H1293" s="130"/>
      <c r="I1293" s="83"/>
      <c r="J1293" s="45"/>
      <c r="K1293" s="130"/>
      <c r="L1293" s="95"/>
      <c r="M1293" s="95"/>
      <c r="N1293" s="95"/>
      <c r="O1293" s="103"/>
      <c r="P1293" s="104"/>
      <c r="Q1293" s="83"/>
      <c r="R1293" s="83"/>
      <c r="S1293" s="83"/>
      <c r="T1293" s="83"/>
      <c r="U1293" s="83"/>
      <c r="V1293" s="103"/>
      <c r="W1293" s="103"/>
      <c r="X1293" s="103"/>
      <c r="Y1293" s="102"/>
      <c r="Z1293" s="102"/>
      <c r="AA1293" s="90"/>
      <c r="AB1293" s="100"/>
      <c r="AC1293" s="90"/>
      <c r="AD1293" s="100"/>
      <c r="AE1293" s="100"/>
      <c r="AF1293" s="91"/>
      <c r="AG1293" s="91"/>
      <c r="AH1293" s="101"/>
      <c r="AI1293" s="45"/>
      <c r="AJ1293" s="45"/>
      <c r="AK1293" s="45"/>
      <c r="AL1293" s="45"/>
      <c r="AM1293" s="45"/>
      <c r="AN1293" s="83"/>
      <c r="AO1293" s="160"/>
      <c r="AP1293" s="160"/>
      <c r="AQ1293" s="94"/>
      <c r="AR1293" s="45"/>
      <c r="AS1293" s="102"/>
      <c r="AT1293" s="102"/>
      <c r="AU1293" s="95"/>
      <c r="AV1293" s="95"/>
      <c r="AW1293" s="159"/>
      <c r="AX1293" s="159"/>
      <c r="AY1293" s="156"/>
      <c r="AZ1293" s="156"/>
      <c r="BA1293" s="156"/>
      <c r="BB1293" s="156"/>
      <c r="BC1293" s="156"/>
      <c r="BD1293" s="156"/>
      <c r="BE1293" s="156"/>
      <c r="BF1293" s="156"/>
      <c r="BG1293" s="156"/>
      <c r="BH1293" s="156"/>
      <c r="BI1293" s="156"/>
      <c r="BJ1293" s="156"/>
      <c r="BK1293" s="156"/>
      <c r="BL1293" s="156"/>
      <c r="BM1293" s="156"/>
      <c r="BN1293" s="156"/>
      <c r="BO1293" s="156"/>
      <c r="BP1293" s="156"/>
      <c r="BQ1293" s="156"/>
      <c r="BR1293" s="156"/>
      <c r="BS1293" s="156"/>
      <c r="BT1293" s="156"/>
      <c r="BU1293" s="156"/>
      <c r="BV1293" s="156"/>
      <c r="BW1293" s="156"/>
      <c r="BX1293" s="156"/>
      <c r="BY1293" s="156"/>
      <c r="BZ1293" s="156"/>
      <c r="CA1293" s="156"/>
      <c r="CB1293" s="156"/>
      <c r="CC1293" s="156"/>
      <c r="CD1293" s="156"/>
      <c r="CE1293" s="156"/>
    </row>
    <row r="1294" spans="1:83" ht="25.5" customHeight="1" x14ac:dyDescent="0.25">
      <c r="A1294" s="45"/>
      <c r="B1294" s="45"/>
      <c r="C1294" s="45"/>
      <c r="D1294" s="47"/>
      <c r="E1294" s="158"/>
      <c r="F1294" s="45"/>
      <c r="G1294" s="130"/>
      <c r="H1294" s="130"/>
      <c r="I1294" s="83"/>
      <c r="J1294" s="45"/>
      <c r="K1294" s="130"/>
      <c r="L1294" s="95"/>
      <c r="M1294" s="95"/>
      <c r="N1294" s="95"/>
      <c r="O1294" s="103"/>
      <c r="P1294" s="104"/>
      <c r="Q1294" s="83"/>
      <c r="R1294" s="83"/>
      <c r="S1294" s="83"/>
      <c r="T1294" s="83"/>
      <c r="U1294" s="83"/>
      <c r="V1294" s="103"/>
      <c r="W1294" s="103"/>
      <c r="X1294" s="103"/>
      <c r="Y1294" s="102"/>
      <c r="Z1294" s="102"/>
      <c r="AA1294" s="90"/>
      <c r="AB1294" s="100"/>
      <c r="AC1294" s="90"/>
      <c r="AD1294" s="100"/>
      <c r="AE1294" s="100"/>
      <c r="AF1294" s="91"/>
      <c r="AG1294" s="91"/>
      <c r="AH1294" s="101"/>
      <c r="AI1294" s="45"/>
      <c r="AJ1294" s="45"/>
      <c r="AK1294" s="45"/>
      <c r="AL1294" s="45"/>
      <c r="AM1294" s="45"/>
      <c r="AN1294" s="83"/>
      <c r="AO1294" s="160"/>
      <c r="AP1294" s="160"/>
      <c r="AQ1294" s="94"/>
      <c r="AR1294" s="45"/>
      <c r="AS1294" s="102"/>
      <c r="AT1294" s="102"/>
      <c r="AU1294" s="95"/>
      <c r="AV1294" s="95"/>
      <c r="AW1294" s="159"/>
      <c r="AX1294" s="159"/>
      <c r="AY1294" s="156"/>
      <c r="AZ1294" s="156"/>
      <c r="BA1294" s="156"/>
      <c r="BB1294" s="156"/>
      <c r="BC1294" s="156"/>
      <c r="BD1294" s="156"/>
      <c r="BE1294" s="156"/>
      <c r="BF1294" s="156"/>
      <c r="BG1294" s="156"/>
      <c r="BH1294" s="156"/>
      <c r="BI1294" s="156"/>
      <c r="BJ1294" s="156"/>
      <c r="BK1294" s="156"/>
      <c r="BL1294" s="156"/>
      <c r="BM1294" s="156"/>
      <c r="BN1294" s="156"/>
      <c r="BO1294" s="156"/>
      <c r="BP1294" s="156"/>
      <c r="BQ1294" s="156"/>
      <c r="BR1294" s="156"/>
      <c r="BS1294" s="156"/>
      <c r="BT1294" s="156"/>
      <c r="BU1294" s="156"/>
      <c r="BV1294" s="156"/>
      <c r="BW1294" s="156"/>
      <c r="BX1294" s="156"/>
      <c r="BY1294" s="156"/>
      <c r="BZ1294" s="156"/>
      <c r="CA1294" s="156"/>
      <c r="CB1294" s="156"/>
      <c r="CC1294" s="156"/>
      <c r="CD1294" s="156"/>
      <c r="CE1294" s="156"/>
    </row>
    <row r="1295" spans="1:83" ht="25.5" customHeight="1" x14ac:dyDescent="0.25">
      <c r="A1295" s="45"/>
      <c r="B1295" s="45"/>
      <c r="C1295" s="45"/>
      <c r="D1295" s="47"/>
      <c r="E1295" s="158"/>
      <c r="F1295" s="45"/>
      <c r="G1295" s="130"/>
      <c r="H1295" s="130"/>
      <c r="I1295" s="83"/>
      <c r="J1295" s="45"/>
      <c r="K1295" s="130"/>
      <c r="L1295" s="95"/>
      <c r="M1295" s="95"/>
      <c r="N1295" s="95"/>
      <c r="O1295" s="103"/>
      <c r="P1295" s="104"/>
      <c r="Q1295" s="83"/>
      <c r="R1295" s="83"/>
      <c r="S1295" s="83"/>
      <c r="T1295" s="83"/>
      <c r="U1295" s="83"/>
      <c r="V1295" s="103"/>
      <c r="W1295" s="103"/>
      <c r="X1295" s="103"/>
      <c r="Y1295" s="102"/>
      <c r="Z1295" s="102"/>
      <c r="AA1295" s="90"/>
      <c r="AB1295" s="100"/>
      <c r="AC1295" s="90"/>
      <c r="AD1295" s="100"/>
      <c r="AE1295" s="100"/>
      <c r="AF1295" s="91"/>
      <c r="AG1295" s="91"/>
      <c r="AH1295" s="101"/>
      <c r="AI1295" s="45"/>
      <c r="AJ1295" s="45"/>
      <c r="AK1295" s="45"/>
      <c r="AL1295" s="45"/>
      <c r="AM1295" s="45"/>
      <c r="AN1295" s="83"/>
      <c r="AO1295" s="160"/>
      <c r="AP1295" s="160"/>
      <c r="AQ1295" s="94"/>
      <c r="AR1295" s="45"/>
      <c r="AS1295" s="102"/>
      <c r="AT1295" s="102"/>
      <c r="AU1295" s="95"/>
      <c r="AV1295" s="95"/>
      <c r="AW1295" s="159"/>
      <c r="AX1295" s="159"/>
      <c r="AY1295" s="156"/>
      <c r="AZ1295" s="156"/>
      <c r="BA1295" s="156"/>
      <c r="BB1295" s="156"/>
      <c r="BC1295" s="156"/>
      <c r="BD1295" s="156"/>
      <c r="BE1295" s="156"/>
      <c r="BF1295" s="156"/>
      <c r="BG1295" s="156"/>
      <c r="BH1295" s="156"/>
      <c r="BI1295" s="156"/>
      <c r="BJ1295" s="156"/>
      <c r="BK1295" s="156"/>
      <c r="BL1295" s="156"/>
      <c r="BM1295" s="156"/>
      <c r="BN1295" s="156"/>
      <c r="BO1295" s="156"/>
      <c r="BP1295" s="156"/>
      <c r="BQ1295" s="156"/>
      <c r="BR1295" s="156"/>
      <c r="BS1295" s="156"/>
      <c r="BT1295" s="156"/>
      <c r="BU1295" s="156"/>
      <c r="BV1295" s="156"/>
      <c r="BW1295" s="156"/>
      <c r="BX1295" s="156"/>
      <c r="BY1295" s="156"/>
      <c r="BZ1295" s="156"/>
      <c r="CA1295" s="156"/>
      <c r="CB1295" s="156"/>
      <c r="CC1295" s="156"/>
      <c r="CD1295" s="156"/>
      <c r="CE1295" s="156"/>
    </row>
    <row r="1296" spans="1:83" ht="25.5" customHeight="1" x14ac:dyDescent="0.25">
      <c r="A1296" s="45"/>
      <c r="B1296" s="45"/>
      <c r="C1296" s="45"/>
      <c r="D1296" s="47"/>
      <c r="E1296" s="158"/>
      <c r="F1296" s="45"/>
      <c r="G1296" s="130"/>
      <c r="H1296" s="130"/>
      <c r="I1296" s="83"/>
      <c r="J1296" s="45"/>
      <c r="K1296" s="130"/>
      <c r="L1296" s="95"/>
      <c r="M1296" s="95"/>
      <c r="N1296" s="95"/>
      <c r="O1296" s="103"/>
      <c r="P1296" s="104"/>
      <c r="Q1296" s="83"/>
      <c r="R1296" s="83"/>
      <c r="S1296" s="83"/>
      <c r="T1296" s="83"/>
      <c r="U1296" s="83"/>
      <c r="V1296" s="103"/>
      <c r="W1296" s="103"/>
      <c r="X1296" s="103"/>
      <c r="Y1296" s="102"/>
      <c r="Z1296" s="102"/>
      <c r="AA1296" s="90"/>
      <c r="AB1296" s="100"/>
      <c r="AC1296" s="90"/>
      <c r="AD1296" s="100"/>
      <c r="AE1296" s="100"/>
      <c r="AF1296" s="91"/>
      <c r="AG1296" s="91"/>
      <c r="AH1296" s="101"/>
      <c r="AI1296" s="45"/>
      <c r="AJ1296" s="45"/>
      <c r="AK1296" s="45"/>
      <c r="AL1296" s="45"/>
      <c r="AM1296" s="45"/>
      <c r="AN1296" s="83"/>
      <c r="AO1296" s="160"/>
      <c r="AP1296" s="160"/>
      <c r="AQ1296" s="94"/>
      <c r="AR1296" s="45"/>
      <c r="AS1296" s="102"/>
      <c r="AT1296" s="102"/>
      <c r="AU1296" s="95"/>
      <c r="AV1296" s="95"/>
      <c r="AW1296" s="159"/>
      <c r="AX1296" s="159"/>
      <c r="AY1296" s="156"/>
      <c r="AZ1296" s="156"/>
      <c r="BA1296" s="156"/>
      <c r="BB1296" s="156"/>
      <c r="BC1296" s="156"/>
      <c r="BD1296" s="156"/>
      <c r="BE1296" s="156"/>
      <c r="BF1296" s="156"/>
      <c r="BG1296" s="156"/>
      <c r="BH1296" s="156"/>
      <c r="BI1296" s="156"/>
      <c r="BJ1296" s="156"/>
      <c r="BK1296" s="156"/>
      <c r="BL1296" s="156"/>
      <c r="BM1296" s="156"/>
      <c r="BN1296" s="156"/>
      <c r="BO1296" s="156"/>
      <c r="BP1296" s="156"/>
      <c r="BQ1296" s="156"/>
      <c r="BR1296" s="156"/>
      <c r="BS1296" s="156"/>
      <c r="BT1296" s="156"/>
      <c r="BU1296" s="156"/>
      <c r="BV1296" s="156"/>
      <c r="BW1296" s="156"/>
      <c r="BX1296" s="156"/>
      <c r="BY1296" s="156"/>
      <c r="BZ1296" s="156"/>
      <c r="CA1296" s="156"/>
      <c r="CB1296" s="156"/>
      <c r="CC1296" s="156"/>
      <c r="CD1296" s="156"/>
      <c r="CE1296" s="156"/>
    </row>
    <row r="1297" spans="1:83" ht="25.5" customHeight="1" x14ac:dyDescent="0.25">
      <c r="A1297" s="45"/>
      <c r="B1297" s="45"/>
      <c r="C1297" s="45"/>
      <c r="D1297" s="47"/>
      <c r="E1297" s="158"/>
      <c r="F1297" s="45"/>
      <c r="G1297" s="130"/>
      <c r="H1297" s="130"/>
      <c r="I1297" s="83"/>
      <c r="J1297" s="45"/>
      <c r="K1297" s="130"/>
      <c r="L1297" s="95"/>
      <c r="M1297" s="95"/>
      <c r="N1297" s="95"/>
      <c r="O1297" s="103"/>
      <c r="P1297" s="104"/>
      <c r="Q1297" s="83"/>
      <c r="R1297" s="83"/>
      <c r="S1297" s="83"/>
      <c r="T1297" s="83"/>
      <c r="U1297" s="83"/>
      <c r="V1297" s="103"/>
      <c r="W1297" s="103"/>
      <c r="X1297" s="103"/>
      <c r="Y1297" s="102"/>
      <c r="Z1297" s="102"/>
      <c r="AA1297" s="90"/>
      <c r="AB1297" s="100"/>
      <c r="AC1297" s="90"/>
      <c r="AD1297" s="100"/>
      <c r="AE1297" s="100"/>
      <c r="AF1297" s="91"/>
      <c r="AG1297" s="91"/>
      <c r="AH1297" s="101"/>
      <c r="AI1297" s="45"/>
      <c r="AJ1297" s="45"/>
      <c r="AK1297" s="45"/>
      <c r="AL1297" s="45"/>
      <c r="AM1297" s="45"/>
      <c r="AN1297" s="83"/>
      <c r="AO1297" s="160"/>
      <c r="AP1297" s="160"/>
      <c r="AQ1297" s="94"/>
      <c r="AR1297" s="45"/>
      <c r="AS1297" s="102"/>
      <c r="AT1297" s="102"/>
      <c r="AU1297" s="95"/>
      <c r="AV1297" s="95"/>
      <c r="AW1297" s="159"/>
      <c r="AX1297" s="159"/>
      <c r="AY1297" s="156"/>
      <c r="AZ1297" s="156"/>
      <c r="BA1297" s="156"/>
      <c r="BB1297" s="156"/>
      <c r="BC1297" s="156"/>
      <c r="BD1297" s="156"/>
      <c r="BE1297" s="156"/>
      <c r="BF1297" s="156"/>
      <c r="BG1297" s="156"/>
      <c r="BH1297" s="156"/>
      <c r="BI1297" s="156"/>
      <c r="BJ1297" s="156"/>
      <c r="BK1297" s="156"/>
      <c r="BL1297" s="156"/>
      <c r="BM1297" s="156"/>
      <c r="BN1297" s="156"/>
      <c r="BO1297" s="156"/>
      <c r="BP1297" s="156"/>
      <c r="BQ1297" s="156"/>
      <c r="BR1297" s="156"/>
      <c r="BS1297" s="156"/>
      <c r="BT1297" s="156"/>
      <c r="BU1297" s="156"/>
      <c r="BV1297" s="156"/>
      <c r="BW1297" s="156"/>
      <c r="BX1297" s="156"/>
      <c r="BY1297" s="156"/>
      <c r="BZ1297" s="156"/>
      <c r="CA1297" s="156"/>
      <c r="CB1297" s="156"/>
      <c r="CC1297" s="156"/>
      <c r="CD1297" s="156"/>
      <c r="CE1297" s="156"/>
    </row>
    <row r="1298" spans="1:83" ht="25.5" customHeight="1" x14ac:dyDescent="0.25">
      <c r="A1298" s="45"/>
      <c r="B1298" s="45"/>
      <c r="C1298" s="45"/>
      <c r="D1298" s="47"/>
      <c r="E1298" s="158"/>
      <c r="F1298" s="45"/>
      <c r="G1298" s="130"/>
      <c r="H1298" s="130"/>
      <c r="I1298" s="83"/>
      <c r="J1298" s="45"/>
      <c r="K1298" s="130"/>
      <c r="L1298" s="95"/>
      <c r="M1298" s="95"/>
      <c r="N1298" s="95"/>
      <c r="O1298" s="103"/>
      <c r="P1298" s="104"/>
      <c r="Q1298" s="83"/>
      <c r="R1298" s="83"/>
      <c r="S1298" s="83"/>
      <c r="T1298" s="83"/>
      <c r="U1298" s="83"/>
      <c r="V1298" s="103"/>
      <c r="W1298" s="103"/>
      <c r="X1298" s="103"/>
      <c r="Y1298" s="102"/>
      <c r="Z1298" s="102"/>
      <c r="AA1298" s="90"/>
      <c r="AB1298" s="100"/>
      <c r="AC1298" s="90"/>
      <c r="AD1298" s="100"/>
      <c r="AE1298" s="100"/>
      <c r="AF1298" s="91"/>
      <c r="AG1298" s="91"/>
      <c r="AH1298" s="101"/>
      <c r="AI1298" s="45"/>
      <c r="AJ1298" s="45"/>
      <c r="AK1298" s="45"/>
      <c r="AL1298" s="45"/>
      <c r="AM1298" s="45"/>
      <c r="AN1298" s="83"/>
      <c r="AO1298" s="160"/>
      <c r="AP1298" s="160"/>
      <c r="AQ1298" s="94"/>
      <c r="AR1298" s="45"/>
      <c r="AS1298" s="102"/>
      <c r="AT1298" s="102"/>
      <c r="AU1298" s="95"/>
      <c r="AV1298" s="95"/>
      <c r="AW1298" s="159"/>
      <c r="AX1298" s="159"/>
      <c r="AY1298" s="156"/>
      <c r="AZ1298" s="156"/>
      <c r="BA1298" s="156"/>
      <c r="BB1298" s="156"/>
      <c r="BC1298" s="156"/>
      <c r="BD1298" s="156"/>
      <c r="BE1298" s="156"/>
      <c r="BF1298" s="156"/>
      <c r="BG1298" s="156"/>
      <c r="BH1298" s="156"/>
      <c r="BI1298" s="156"/>
      <c r="BJ1298" s="156"/>
      <c r="BK1298" s="156"/>
      <c r="BL1298" s="156"/>
      <c r="BM1298" s="156"/>
      <c r="BN1298" s="156"/>
      <c r="BO1298" s="156"/>
      <c r="BP1298" s="156"/>
      <c r="BQ1298" s="156"/>
      <c r="BR1298" s="156"/>
      <c r="BS1298" s="156"/>
      <c r="BT1298" s="156"/>
      <c r="BU1298" s="156"/>
      <c r="BV1298" s="156"/>
      <c r="BW1298" s="156"/>
      <c r="BX1298" s="156"/>
      <c r="BY1298" s="156"/>
      <c r="BZ1298" s="156"/>
      <c r="CA1298" s="156"/>
      <c r="CB1298" s="156"/>
      <c r="CC1298" s="156"/>
      <c r="CD1298" s="156"/>
      <c r="CE1298" s="156"/>
    </row>
    <row r="1299" spans="1:83" ht="25.5" customHeight="1" x14ac:dyDescent="0.25">
      <c r="A1299" s="45"/>
      <c r="B1299" s="45"/>
      <c r="C1299" s="45"/>
      <c r="D1299" s="47"/>
      <c r="E1299" s="158"/>
      <c r="F1299" s="45"/>
      <c r="G1299" s="130"/>
      <c r="H1299" s="130"/>
      <c r="I1299" s="83"/>
      <c r="J1299" s="45"/>
      <c r="K1299" s="130"/>
      <c r="L1299" s="95"/>
      <c r="M1299" s="95"/>
      <c r="N1299" s="95"/>
      <c r="O1299" s="103"/>
      <c r="P1299" s="104"/>
      <c r="Q1299" s="83"/>
      <c r="R1299" s="83"/>
      <c r="S1299" s="83"/>
      <c r="T1299" s="83"/>
      <c r="U1299" s="83"/>
      <c r="V1299" s="103"/>
      <c r="W1299" s="103"/>
      <c r="X1299" s="103"/>
      <c r="Y1299" s="102"/>
      <c r="Z1299" s="102"/>
      <c r="AA1299" s="90"/>
      <c r="AB1299" s="100"/>
      <c r="AC1299" s="90"/>
      <c r="AD1299" s="100"/>
      <c r="AE1299" s="100"/>
      <c r="AF1299" s="91"/>
      <c r="AG1299" s="91"/>
      <c r="AH1299" s="101"/>
      <c r="AI1299" s="45"/>
      <c r="AJ1299" s="45"/>
      <c r="AK1299" s="45"/>
      <c r="AL1299" s="45"/>
      <c r="AM1299" s="45"/>
      <c r="AN1299" s="83"/>
      <c r="AO1299" s="160"/>
      <c r="AP1299" s="160"/>
      <c r="AQ1299" s="94"/>
      <c r="AR1299" s="45"/>
      <c r="AS1299" s="102"/>
      <c r="AT1299" s="102"/>
      <c r="AU1299" s="95"/>
      <c r="AV1299" s="95"/>
      <c r="AW1299" s="159"/>
      <c r="AX1299" s="159"/>
      <c r="AY1299" s="156"/>
      <c r="AZ1299" s="156"/>
      <c r="BA1299" s="156"/>
      <c r="BB1299" s="156"/>
      <c r="BC1299" s="156"/>
      <c r="BD1299" s="156"/>
      <c r="BE1299" s="156"/>
      <c r="BF1299" s="156"/>
      <c r="BG1299" s="156"/>
      <c r="BH1299" s="156"/>
      <c r="BI1299" s="156"/>
      <c r="BJ1299" s="156"/>
      <c r="BK1299" s="156"/>
      <c r="BL1299" s="156"/>
      <c r="BM1299" s="156"/>
      <c r="BN1299" s="156"/>
      <c r="BO1299" s="156"/>
      <c r="BP1299" s="156"/>
      <c r="BQ1299" s="156"/>
      <c r="BR1299" s="156"/>
      <c r="BS1299" s="156"/>
      <c r="BT1299" s="156"/>
      <c r="BU1299" s="156"/>
      <c r="BV1299" s="156"/>
      <c r="BW1299" s="156"/>
      <c r="BX1299" s="156"/>
      <c r="BY1299" s="156"/>
      <c r="BZ1299" s="156"/>
      <c r="CA1299" s="156"/>
      <c r="CB1299" s="156"/>
      <c r="CC1299" s="156"/>
      <c r="CD1299" s="156"/>
      <c r="CE1299" s="156"/>
    </row>
    <row r="1300" spans="1:83" ht="25.5" customHeight="1" x14ac:dyDescent="0.25">
      <c r="A1300" s="45"/>
      <c r="B1300" s="45"/>
      <c r="C1300" s="45"/>
      <c r="D1300" s="47"/>
      <c r="E1300" s="158"/>
      <c r="F1300" s="45"/>
      <c r="G1300" s="130"/>
      <c r="H1300" s="130"/>
      <c r="I1300" s="83"/>
      <c r="J1300" s="45"/>
      <c r="K1300" s="130"/>
      <c r="L1300" s="95"/>
      <c r="M1300" s="95"/>
      <c r="N1300" s="95"/>
      <c r="O1300" s="103"/>
      <c r="P1300" s="104"/>
      <c r="Q1300" s="83"/>
      <c r="R1300" s="83"/>
      <c r="S1300" s="83"/>
      <c r="T1300" s="83"/>
      <c r="U1300" s="83"/>
      <c r="V1300" s="103"/>
      <c r="W1300" s="103"/>
      <c r="X1300" s="103"/>
      <c r="Y1300" s="102"/>
      <c r="Z1300" s="102"/>
      <c r="AA1300" s="90"/>
      <c r="AB1300" s="100"/>
      <c r="AC1300" s="90"/>
      <c r="AD1300" s="100"/>
      <c r="AE1300" s="100"/>
      <c r="AF1300" s="91"/>
      <c r="AG1300" s="91"/>
      <c r="AH1300" s="101"/>
      <c r="AI1300" s="45"/>
      <c r="AJ1300" s="45"/>
      <c r="AK1300" s="45"/>
      <c r="AL1300" s="45"/>
      <c r="AM1300" s="45"/>
      <c r="AN1300" s="83"/>
      <c r="AO1300" s="160"/>
      <c r="AP1300" s="160"/>
      <c r="AQ1300" s="94"/>
      <c r="AR1300" s="45"/>
      <c r="AS1300" s="102"/>
      <c r="AT1300" s="102"/>
      <c r="AU1300" s="95"/>
      <c r="AV1300" s="95"/>
      <c r="AW1300" s="159"/>
      <c r="AX1300" s="159"/>
      <c r="AY1300" s="156"/>
      <c r="AZ1300" s="156"/>
      <c r="BA1300" s="156"/>
      <c r="BB1300" s="156"/>
      <c r="BC1300" s="156"/>
      <c r="BD1300" s="156"/>
      <c r="BE1300" s="156"/>
      <c r="BF1300" s="156"/>
      <c r="BG1300" s="156"/>
      <c r="BH1300" s="156"/>
      <c r="BI1300" s="156"/>
      <c r="BJ1300" s="156"/>
      <c r="BK1300" s="156"/>
      <c r="BL1300" s="156"/>
      <c r="BM1300" s="156"/>
      <c r="BN1300" s="156"/>
      <c r="BO1300" s="156"/>
      <c r="BP1300" s="156"/>
      <c r="BQ1300" s="156"/>
      <c r="BR1300" s="156"/>
      <c r="BS1300" s="156"/>
      <c r="BT1300" s="156"/>
      <c r="BU1300" s="156"/>
      <c r="BV1300" s="156"/>
      <c r="BW1300" s="156"/>
      <c r="BX1300" s="156"/>
      <c r="BY1300" s="156"/>
      <c r="BZ1300" s="156"/>
      <c r="CA1300" s="156"/>
      <c r="CB1300" s="156"/>
      <c r="CC1300" s="156"/>
      <c r="CD1300" s="156"/>
      <c r="CE1300" s="156"/>
    </row>
    <row r="1301" spans="1:83" ht="25.5" customHeight="1" x14ac:dyDescent="0.25">
      <c r="A1301" s="45"/>
      <c r="B1301" s="45"/>
      <c r="C1301" s="45"/>
      <c r="D1301" s="47"/>
      <c r="E1301" s="158"/>
      <c r="F1301" s="45"/>
      <c r="G1301" s="130"/>
      <c r="H1301" s="130"/>
      <c r="I1301" s="83"/>
      <c r="J1301" s="45"/>
      <c r="K1301" s="130"/>
      <c r="L1301" s="95"/>
      <c r="M1301" s="95"/>
      <c r="N1301" s="95"/>
      <c r="O1301" s="103"/>
      <c r="P1301" s="104"/>
      <c r="Q1301" s="83"/>
      <c r="R1301" s="83"/>
      <c r="S1301" s="83"/>
      <c r="T1301" s="83"/>
      <c r="U1301" s="83"/>
      <c r="V1301" s="103"/>
      <c r="W1301" s="103"/>
      <c r="X1301" s="103"/>
      <c r="Y1301" s="102"/>
      <c r="Z1301" s="102"/>
      <c r="AA1301" s="90"/>
      <c r="AB1301" s="100"/>
      <c r="AC1301" s="90"/>
      <c r="AD1301" s="100"/>
      <c r="AE1301" s="100"/>
      <c r="AF1301" s="91"/>
      <c r="AG1301" s="91"/>
      <c r="AH1301" s="101"/>
      <c r="AI1301" s="45"/>
      <c r="AJ1301" s="45"/>
      <c r="AK1301" s="45"/>
      <c r="AL1301" s="45"/>
      <c r="AM1301" s="45"/>
      <c r="AN1301" s="83"/>
      <c r="AO1301" s="160"/>
      <c r="AP1301" s="160"/>
      <c r="AQ1301" s="94"/>
      <c r="AR1301" s="45"/>
      <c r="AS1301" s="102"/>
      <c r="AT1301" s="102"/>
      <c r="AU1301" s="95"/>
      <c r="AV1301" s="95"/>
      <c r="AW1301" s="159"/>
      <c r="AX1301" s="159"/>
      <c r="AY1301" s="156"/>
      <c r="AZ1301" s="156"/>
      <c r="BA1301" s="156"/>
      <c r="BB1301" s="156"/>
      <c r="BC1301" s="156"/>
      <c r="BD1301" s="156"/>
      <c r="BE1301" s="156"/>
      <c r="BF1301" s="156"/>
      <c r="BG1301" s="156"/>
      <c r="BH1301" s="156"/>
      <c r="BI1301" s="156"/>
      <c r="BJ1301" s="156"/>
      <c r="BK1301" s="156"/>
      <c r="BL1301" s="156"/>
      <c r="BM1301" s="156"/>
      <c r="BN1301" s="156"/>
      <c r="BO1301" s="156"/>
      <c r="BP1301" s="156"/>
      <c r="BQ1301" s="156"/>
      <c r="BR1301" s="156"/>
      <c r="BS1301" s="156"/>
      <c r="BT1301" s="156"/>
      <c r="BU1301" s="156"/>
      <c r="BV1301" s="156"/>
      <c r="BW1301" s="156"/>
      <c r="BX1301" s="156"/>
      <c r="BY1301" s="156"/>
      <c r="BZ1301" s="156"/>
      <c r="CA1301" s="156"/>
      <c r="CB1301" s="156"/>
      <c r="CC1301" s="156"/>
      <c r="CD1301" s="156"/>
      <c r="CE1301" s="156"/>
    </row>
    <row r="1302" spans="1:83" ht="25.5" customHeight="1" x14ac:dyDescent="0.25">
      <c r="A1302" s="45"/>
      <c r="B1302" s="45"/>
      <c r="C1302" s="45"/>
      <c r="D1302" s="47"/>
      <c r="E1302" s="158"/>
      <c r="F1302" s="45"/>
      <c r="G1302" s="130"/>
      <c r="H1302" s="130"/>
      <c r="I1302" s="83"/>
      <c r="J1302" s="45"/>
      <c r="K1302" s="130"/>
      <c r="L1302" s="95"/>
      <c r="M1302" s="95"/>
      <c r="N1302" s="95"/>
      <c r="O1302" s="103"/>
      <c r="P1302" s="104"/>
      <c r="Q1302" s="83"/>
      <c r="R1302" s="83"/>
      <c r="S1302" s="83"/>
      <c r="T1302" s="83"/>
      <c r="U1302" s="83"/>
      <c r="V1302" s="103"/>
      <c r="W1302" s="103"/>
      <c r="X1302" s="103"/>
      <c r="Y1302" s="102"/>
      <c r="Z1302" s="102"/>
      <c r="AA1302" s="90"/>
      <c r="AB1302" s="100"/>
      <c r="AC1302" s="90"/>
      <c r="AD1302" s="100"/>
      <c r="AE1302" s="100"/>
      <c r="AF1302" s="91"/>
      <c r="AG1302" s="91"/>
      <c r="AH1302" s="101"/>
      <c r="AI1302" s="45"/>
      <c r="AJ1302" s="45"/>
      <c r="AK1302" s="45"/>
      <c r="AL1302" s="45"/>
      <c r="AM1302" s="45"/>
      <c r="AN1302" s="83"/>
      <c r="AO1302" s="160"/>
      <c r="AP1302" s="160"/>
      <c r="AQ1302" s="94"/>
      <c r="AR1302" s="45"/>
      <c r="AS1302" s="102"/>
      <c r="AT1302" s="102"/>
      <c r="AU1302" s="95"/>
      <c r="AV1302" s="95"/>
      <c r="AW1302" s="159"/>
      <c r="AX1302" s="159"/>
      <c r="AY1302" s="156"/>
      <c r="AZ1302" s="156"/>
      <c r="BA1302" s="156"/>
      <c r="BB1302" s="156"/>
      <c r="BC1302" s="156"/>
      <c r="BD1302" s="156"/>
      <c r="BE1302" s="156"/>
      <c r="BF1302" s="156"/>
      <c r="BG1302" s="156"/>
      <c r="BH1302" s="156"/>
      <c r="BI1302" s="156"/>
      <c r="BJ1302" s="156"/>
      <c r="BK1302" s="156"/>
      <c r="BL1302" s="156"/>
      <c r="BM1302" s="156"/>
      <c r="BN1302" s="156"/>
      <c r="BO1302" s="156"/>
      <c r="BP1302" s="156"/>
      <c r="BQ1302" s="156"/>
      <c r="BR1302" s="156"/>
      <c r="BS1302" s="156"/>
      <c r="BT1302" s="156"/>
      <c r="BU1302" s="156"/>
      <c r="BV1302" s="156"/>
      <c r="BW1302" s="156"/>
      <c r="BX1302" s="156"/>
      <c r="BY1302" s="156"/>
      <c r="BZ1302" s="156"/>
      <c r="CA1302" s="156"/>
      <c r="CB1302" s="156"/>
      <c r="CC1302" s="156"/>
      <c r="CD1302" s="156"/>
      <c r="CE1302" s="156"/>
    </row>
    <row r="1303" spans="1:83" ht="25.5" customHeight="1" x14ac:dyDescent="0.25">
      <c r="A1303" s="45"/>
      <c r="B1303" s="45"/>
      <c r="C1303" s="45"/>
      <c r="D1303" s="47"/>
      <c r="E1303" s="158"/>
      <c r="F1303" s="45"/>
      <c r="G1303" s="130"/>
      <c r="H1303" s="130"/>
      <c r="I1303" s="83"/>
      <c r="J1303" s="45"/>
      <c r="K1303" s="130"/>
      <c r="L1303" s="95"/>
      <c r="M1303" s="95"/>
      <c r="N1303" s="95"/>
      <c r="O1303" s="103"/>
      <c r="P1303" s="104"/>
      <c r="Q1303" s="83"/>
      <c r="R1303" s="83"/>
      <c r="S1303" s="83"/>
      <c r="T1303" s="83"/>
      <c r="U1303" s="83"/>
      <c r="V1303" s="103"/>
      <c r="W1303" s="103"/>
      <c r="X1303" s="103"/>
      <c r="Y1303" s="102"/>
      <c r="Z1303" s="102"/>
      <c r="AA1303" s="90"/>
      <c r="AB1303" s="100"/>
      <c r="AC1303" s="90"/>
      <c r="AD1303" s="100"/>
      <c r="AE1303" s="100"/>
      <c r="AF1303" s="91"/>
      <c r="AG1303" s="91"/>
      <c r="AH1303" s="101"/>
      <c r="AI1303" s="45"/>
      <c r="AJ1303" s="45"/>
      <c r="AK1303" s="45"/>
      <c r="AL1303" s="45"/>
      <c r="AM1303" s="45"/>
      <c r="AN1303" s="83"/>
      <c r="AO1303" s="160"/>
      <c r="AP1303" s="160"/>
      <c r="AQ1303" s="94"/>
      <c r="AR1303" s="45"/>
      <c r="AS1303" s="102"/>
      <c r="AT1303" s="102"/>
      <c r="AU1303" s="95"/>
      <c r="AV1303" s="95"/>
      <c r="AW1303" s="159"/>
      <c r="AX1303" s="159"/>
      <c r="AY1303" s="156"/>
      <c r="AZ1303" s="156"/>
      <c r="BA1303" s="156"/>
      <c r="BB1303" s="156"/>
      <c r="BC1303" s="156"/>
      <c r="BD1303" s="156"/>
      <c r="BE1303" s="156"/>
      <c r="BF1303" s="156"/>
      <c r="BG1303" s="156"/>
      <c r="BH1303" s="156"/>
      <c r="BI1303" s="156"/>
      <c r="BJ1303" s="156"/>
      <c r="BK1303" s="156"/>
      <c r="BL1303" s="156"/>
      <c r="BM1303" s="156"/>
      <c r="BN1303" s="156"/>
      <c r="BO1303" s="156"/>
      <c r="BP1303" s="156"/>
      <c r="BQ1303" s="156"/>
      <c r="BR1303" s="156"/>
      <c r="BS1303" s="156"/>
      <c r="BT1303" s="156"/>
      <c r="BU1303" s="156"/>
      <c r="BV1303" s="156"/>
      <c r="BW1303" s="156"/>
      <c r="BX1303" s="156"/>
      <c r="BY1303" s="156"/>
      <c r="BZ1303" s="156"/>
      <c r="CA1303" s="156"/>
      <c r="CB1303" s="156"/>
      <c r="CC1303" s="156"/>
      <c r="CD1303" s="156"/>
      <c r="CE1303" s="156"/>
    </row>
    <row r="1304" spans="1:83" ht="25.5" customHeight="1" x14ac:dyDescent="0.25">
      <c r="A1304" s="45"/>
      <c r="B1304" s="45"/>
      <c r="C1304" s="45"/>
      <c r="D1304" s="47"/>
      <c r="E1304" s="158"/>
      <c r="F1304" s="45"/>
      <c r="G1304" s="130"/>
      <c r="H1304" s="130"/>
      <c r="I1304" s="83"/>
      <c r="J1304" s="45"/>
      <c r="K1304" s="130"/>
      <c r="L1304" s="95"/>
      <c r="M1304" s="95"/>
      <c r="N1304" s="95"/>
      <c r="O1304" s="103"/>
      <c r="P1304" s="104"/>
      <c r="Q1304" s="83"/>
      <c r="R1304" s="83"/>
      <c r="S1304" s="83"/>
      <c r="T1304" s="83"/>
      <c r="U1304" s="83"/>
      <c r="V1304" s="103"/>
      <c r="W1304" s="103"/>
      <c r="X1304" s="103"/>
      <c r="Y1304" s="102"/>
      <c r="Z1304" s="102"/>
      <c r="AA1304" s="90"/>
      <c r="AB1304" s="100"/>
      <c r="AC1304" s="90"/>
      <c r="AD1304" s="100"/>
      <c r="AE1304" s="100"/>
      <c r="AF1304" s="91"/>
      <c r="AG1304" s="91"/>
      <c r="AH1304" s="101"/>
      <c r="AI1304" s="45"/>
      <c r="AJ1304" s="45"/>
      <c r="AK1304" s="45"/>
      <c r="AL1304" s="45"/>
      <c r="AM1304" s="45"/>
      <c r="AN1304" s="83"/>
      <c r="AO1304" s="160"/>
      <c r="AP1304" s="160"/>
      <c r="AQ1304" s="94"/>
      <c r="AR1304" s="45"/>
      <c r="AS1304" s="102"/>
      <c r="AT1304" s="102"/>
      <c r="AU1304" s="95"/>
      <c r="AV1304" s="95"/>
      <c r="AW1304" s="159"/>
      <c r="AX1304" s="159"/>
      <c r="AY1304" s="156"/>
      <c r="AZ1304" s="156"/>
      <c r="BA1304" s="156"/>
      <c r="BB1304" s="156"/>
      <c r="BC1304" s="156"/>
      <c r="BD1304" s="156"/>
      <c r="BE1304" s="156"/>
      <c r="BF1304" s="156"/>
      <c r="BG1304" s="156"/>
      <c r="BH1304" s="156"/>
      <c r="BI1304" s="156"/>
      <c r="BJ1304" s="156"/>
      <c r="BK1304" s="156"/>
      <c r="BL1304" s="156"/>
      <c r="BM1304" s="156"/>
      <c r="BN1304" s="156"/>
      <c r="BO1304" s="156"/>
      <c r="BP1304" s="156"/>
      <c r="BQ1304" s="156"/>
      <c r="BR1304" s="156"/>
      <c r="BS1304" s="156"/>
      <c r="BT1304" s="156"/>
      <c r="BU1304" s="156"/>
      <c r="BV1304" s="156"/>
      <c r="BW1304" s="156"/>
      <c r="BX1304" s="156"/>
      <c r="BY1304" s="156"/>
      <c r="BZ1304" s="156"/>
      <c r="CA1304" s="156"/>
      <c r="CB1304" s="156"/>
      <c r="CC1304" s="156"/>
      <c r="CD1304" s="156"/>
      <c r="CE1304" s="156"/>
    </row>
    <row r="1305" spans="1:83" ht="25.5" customHeight="1" x14ac:dyDescent="0.25">
      <c r="A1305" s="45"/>
      <c r="B1305" s="45"/>
      <c r="C1305" s="45"/>
      <c r="D1305" s="47"/>
      <c r="E1305" s="158"/>
      <c r="F1305" s="45"/>
      <c r="G1305" s="130"/>
      <c r="H1305" s="130"/>
      <c r="I1305" s="83"/>
      <c r="J1305" s="45"/>
      <c r="K1305" s="130"/>
      <c r="L1305" s="95"/>
      <c r="M1305" s="95"/>
      <c r="N1305" s="95"/>
      <c r="O1305" s="103"/>
      <c r="P1305" s="104"/>
      <c r="Q1305" s="83"/>
      <c r="R1305" s="83"/>
      <c r="S1305" s="83"/>
      <c r="T1305" s="83"/>
      <c r="U1305" s="83"/>
      <c r="V1305" s="103"/>
      <c r="W1305" s="103"/>
      <c r="X1305" s="103"/>
      <c r="Y1305" s="102"/>
      <c r="Z1305" s="102"/>
      <c r="AA1305" s="90"/>
      <c r="AB1305" s="100"/>
      <c r="AC1305" s="90"/>
      <c r="AD1305" s="100"/>
      <c r="AE1305" s="100"/>
      <c r="AF1305" s="91"/>
      <c r="AG1305" s="91"/>
      <c r="AH1305" s="101"/>
      <c r="AI1305" s="45"/>
      <c r="AJ1305" s="45"/>
      <c r="AK1305" s="45"/>
      <c r="AL1305" s="45"/>
      <c r="AM1305" s="45"/>
      <c r="AN1305" s="83"/>
      <c r="AO1305" s="160"/>
      <c r="AP1305" s="160"/>
      <c r="AQ1305" s="94"/>
      <c r="AR1305" s="45"/>
      <c r="AS1305" s="102"/>
      <c r="AT1305" s="102"/>
      <c r="AU1305" s="95"/>
      <c r="AV1305" s="95"/>
      <c r="AW1305" s="159"/>
      <c r="AX1305" s="159"/>
      <c r="AY1305" s="156"/>
      <c r="AZ1305" s="156"/>
      <c r="BA1305" s="156"/>
      <c r="BB1305" s="156"/>
      <c r="BC1305" s="156"/>
      <c r="BD1305" s="156"/>
      <c r="BE1305" s="156"/>
      <c r="BF1305" s="156"/>
      <c r="BG1305" s="156"/>
      <c r="BH1305" s="156"/>
      <c r="BI1305" s="156"/>
      <c r="BJ1305" s="156"/>
      <c r="BK1305" s="156"/>
      <c r="BL1305" s="156"/>
      <c r="BM1305" s="156"/>
      <c r="BN1305" s="156"/>
      <c r="BO1305" s="156"/>
      <c r="BP1305" s="156"/>
      <c r="BQ1305" s="156"/>
      <c r="BR1305" s="156"/>
      <c r="BS1305" s="156"/>
      <c r="BT1305" s="156"/>
      <c r="BU1305" s="156"/>
      <c r="BV1305" s="156"/>
      <c r="BW1305" s="156"/>
      <c r="BX1305" s="156"/>
      <c r="BY1305" s="156"/>
      <c r="BZ1305" s="156"/>
      <c r="CA1305" s="156"/>
      <c r="CB1305" s="156"/>
      <c r="CC1305" s="156"/>
      <c r="CD1305" s="156"/>
      <c r="CE1305" s="156"/>
    </row>
    <row r="1306" spans="1:83" ht="25.5" customHeight="1" x14ac:dyDescent="0.25">
      <c r="A1306" s="45"/>
      <c r="B1306" s="45"/>
      <c r="C1306" s="45"/>
      <c r="D1306" s="47"/>
      <c r="E1306" s="158"/>
      <c r="F1306" s="45"/>
      <c r="G1306" s="130"/>
      <c r="H1306" s="130"/>
      <c r="I1306" s="83"/>
      <c r="J1306" s="45"/>
      <c r="K1306" s="130"/>
      <c r="L1306" s="95"/>
      <c r="M1306" s="95"/>
      <c r="N1306" s="95"/>
      <c r="O1306" s="103"/>
      <c r="P1306" s="104"/>
      <c r="Q1306" s="83"/>
      <c r="R1306" s="83"/>
      <c r="S1306" s="83"/>
      <c r="T1306" s="83"/>
      <c r="U1306" s="83"/>
      <c r="V1306" s="103"/>
      <c r="W1306" s="103"/>
      <c r="X1306" s="103"/>
      <c r="Y1306" s="102"/>
      <c r="Z1306" s="102"/>
      <c r="AA1306" s="90"/>
      <c r="AB1306" s="100"/>
      <c r="AC1306" s="90"/>
      <c r="AD1306" s="100"/>
      <c r="AE1306" s="100"/>
      <c r="AF1306" s="91"/>
      <c r="AG1306" s="91"/>
      <c r="AH1306" s="101"/>
      <c r="AI1306" s="45"/>
      <c r="AJ1306" s="45"/>
      <c r="AK1306" s="45"/>
      <c r="AL1306" s="45"/>
      <c r="AM1306" s="45"/>
      <c r="AN1306" s="83"/>
      <c r="AO1306" s="160"/>
      <c r="AP1306" s="160"/>
      <c r="AQ1306" s="94"/>
      <c r="AR1306" s="45"/>
      <c r="AS1306" s="102"/>
      <c r="AT1306" s="102"/>
      <c r="AU1306" s="95"/>
      <c r="AV1306" s="95"/>
      <c r="AW1306" s="159"/>
      <c r="AX1306" s="159"/>
      <c r="AY1306" s="156"/>
      <c r="AZ1306" s="156"/>
      <c r="BA1306" s="156"/>
      <c r="BB1306" s="156"/>
      <c r="BC1306" s="156"/>
      <c r="BD1306" s="156"/>
      <c r="BE1306" s="156"/>
      <c r="BF1306" s="156"/>
      <c r="BG1306" s="156"/>
      <c r="BH1306" s="156"/>
      <c r="BI1306" s="156"/>
      <c r="BJ1306" s="156"/>
      <c r="BK1306" s="156"/>
      <c r="BL1306" s="156"/>
      <c r="BM1306" s="156"/>
      <c r="BN1306" s="156"/>
      <c r="BO1306" s="156"/>
      <c r="BP1306" s="156"/>
      <c r="BQ1306" s="156"/>
      <c r="BR1306" s="156"/>
      <c r="BS1306" s="156"/>
      <c r="BT1306" s="156"/>
      <c r="BU1306" s="156"/>
      <c r="BV1306" s="156"/>
      <c r="BW1306" s="156"/>
      <c r="BX1306" s="156"/>
      <c r="BY1306" s="156"/>
      <c r="BZ1306" s="156"/>
      <c r="CA1306" s="156"/>
      <c r="CB1306" s="156"/>
      <c r="CC1306" s="156"/>
      <c r="CD1306" s="156"/>
      <c r="CE1306" s="156"/>
    </row>
    <row r="1307" spans="1:83" ht="25.5" customHeight="1" x14ac:dyDescent="0.25">
      <c r="A1307" s="45"/>
      <c r="B1307" s="45"/>
      <c r="C1307" s="45"/>
      <c r="D1307" s="47"/>
      <c r="E1307" s="158"/>
      <c r="F1307" s="45"/>
      <c r="G1307" s="130"/>
      <c r="H1307" s="130"/>
      <c r="I1307" s="83"/>
      <c r="J1307" s="45"/>
      <c r="K1307" s="130"/>
      <c r="L1307" s="95"/>
      <c r="M1307" s="95"/>
      <c r="N1307" s="95"/>
      <c r="O1307" s="103"/>
      <c r="P1307" s="104"/>
      <c r="Q1307" s="83"/>
      <c r="R1307" s="83"/>
      <c r="S1307" s="83"/>
      <c r="T1307" s="83"/>
      <c r="U1307" s="83"/>
      <c r="V1307" s="103"/>
      <c r="W1307" s="103"/>
      <c r="X1307" s="103"/>
      <c r="Y1307" s="102"/>
      <c r="Z1307" s="102"/>
      <c r="AA1307" s="90"/>
      <c r="AB1307" s="100"/>
      <c r="AC1307" s="90"/>
      <c r="AD1307" s="100"/>
      <c r="AE1307" s="100"/>
      <c r="AF1307" s="91"/>
      <c r="AG1307" s="91"/>
      <c r="AH1307" s="101"/>
      <c r="AI1307" s="45"/>
      <c r="AJ1307" s="45"/>
      <c r="AK1307" s="45"/>
      <c r="AL1307" s="45"/>
      <c r="AM1307" s="45"/>
      <c r="AN1307" s="83"/>
      <c r="AO1307" s="160"/>
      <c r="AP1307" s="160"/>
      <c r="AQ1307" s="94"/>
      <c r="AR1307" s="45"/>
      <c r="AS1307" s="102"/>
      <c r="AT1307" s="102"/>
      <c r="AU1307" s="95"/>
      <c r="AV1307" s="95"/>
      <c r="AW1307" s="159"/>
      <c r="AX1307" s="159"/>
      <c r="AY1307" s="156"/>
      <c r="AZ1307" s="156"/>
      <c r="BA1307" s="156"/>
      <c r="BB1307" s="156"/>
      <c r="BC1307" s="156"/>
      <c r="BD1307" s="156"/>
      <c r="BE1307" s="156"/>
      <c r="BF1307" s="156"/>
      <c r="BG1307" s="156"/>
      <c r="BH1307" s="156"/>
      <c r="BI1307" s="156"/>
      <c r="BJ1307" s="156"/>
      <c r="BK1307" s="156"/>
      <c r="BL1307" s="156"/>
      <c r="BM1307" s="156"/>
      <c r="BN1307" s="156"/>
      <c r="BO1307" s="156"/>
      <c r="BP1307" s="156"/>
      <c r="BQ1307" s="156"/>
      <c r="BR1307" s="156"/>
      <c r="BS1307" s="156"/>
      <c r="BT1307" s="156"/>
      <c r="BU1307" s="156"/>
      <c r="BV1307" s="156"/>
      <c r="BW1307" s="156"/>
      <c r="BX1307" s="156"/>
      <c r="BY1307" s="156"/>
      <c r="BZ1307" s="156"/>
      <c r="CA1307" s="156"/>
      <c r="CB1307" s="156"/>
      <c r="CC1307" s="156"/>
      <c r="CD1307" s="156"/>
      <c r="CE1307" s="156"/>
    </row>
    <row r="1308" spans="1:83" ht="25.5" customHeight="1" x14ac:dyDescent="0.25">
      <c r="A1308" s="45"/>
      <c r="B1308" s="45"/>
      <c r="C1308" s="45"/>
      <c r="D1308" s="47"/>
      <c r="E1308" s="158"/>
      <c r="F1308" s="45"/>
      <c r="G1308" s="130"/>
      <c r="H1308" s="130"/>
      <c r="I1308" s="83"/>
      <c r="J1308" s="45"/>
      <c r="K1308" s="130"/>
      <c r="L1308" s="95"/>
      <c r="M1308" s="95"/>
      <c r="N1308" s="95"/>
      <c r="O1308" s="103"/>
      <c r="P1308" s="104"/>
      <c r="Q1308" s="83"/>
      <c r="R1308" s="83"/>
      <c r="S1308" s="83"/>
      <c r="T1308" s="83"/>
      <c r="U1308" s="83"/>
      <c r="V1308" s="103"/>
      <c r="W1308" s="103"/>
      <c r="X1308" s="103"/>
      <c r="Y1308" s="102"/>
      <c r="Z1308" s="102"/>
      <c r="AA1308" s="90"/>
      <c r="AB1308" s="100"/>
      <c r="AC1308" s="90"/>
      <c r="AD1308" s="100"/>
      <c r="AE1308" s="100"/>
      <c r="AF1308" s="91"/>
      <c r="AG1308" s="91"/>
      <c r="AH1308" s="101"/>
      <c r="AI1308" s="45"/>
      <c r="AJ1308" s="45"/>
      <c r="AK1308" s="45"/>
      <c r="AL1308" s="45"/>
      <c r="AM1308" s="45"/>
      <c r="AN1308" s="83"/>
      <c r="AO1308" s="160"/>
      <c r="AP1308" s="160"/>
      <c r="AQ1308" s="94"/>
      <c r="AR1308" s="45"/>
      <c r="AS1308" s="102"/>
      <c r="AT1308" s="102"/>
      <c r="AU1308" s="95"/>
      <c r="AV1308" s="95"/>
      <c r="AW1308" s="159"/>
      <c r="AX1308" s="159"/>
      <c r="AY1308" s="156"/>
      <c r="AZ1308" s="156"/>
      <c r="BA1308" s="156"/>
      <c r="BB1308" s="156"/>
      <c r="BC1308" s="156"/>
      <c r="BD1308" s="156"/>
      <c r="BE1308" s="156"/>
      <c r="BF1308" s="156"/>
      <c r="BG1308" s="156"/>
      <c r="BH1308" s="156"/>
      <c r="BI1308" s="156"/>
      <c r="BJ1308" s="156"/>
      <c r="BK1308" s="156"/>
      <c r="BL1308" s="156"/>
      <c r="BM1308" s="156"/>
      <c r="BN1308" s="156"/>
      <c r="BO1308" s="156"/>
      <c r="BP1308" s="156"/>
      <c r="BQ1308" s="156"/>
      <c r="BR1308" s="156"/>
      <c r="BS1308" s="156"/>
      <c r="BT1308" s="156"/>
      <c r="BU1308" s="156"/>
      <c r="BV1308" s="156"/>
      <c r="BW1308" s="156"/>
      <c r="BX1308" s="156"/>
      <c r="BY1308" s="156"/>
      <c r="BZ1308" s="156"/>
      <c r="CA1308" s="156"/>
      <c r="CB1308" s="156"/>
      <c r="CC1308" s="156"/>
      <c r="CD1308" s="156"/>
      <c r="CE1308" s="156"/>
    </row>
    <row r="1309" spans="1:83" ht="25.5" customHeight="1" x14ac:dyDescent="0.25">
      <c r="A1309" s="45"/>
      <c r="B1309" s="45"/>
      <c r="C1309" s="45"/>
      <c r="D1309" s="47"/>
      <c r="E1309" s="158"/>
      <c r="F1309" s="45"/>
      <c r="G1309" s="130"/>
      <c r="H1309" s="130"/>
      <c r="I1309" s="83"/>
      <c r="J1309" s="45"/>
      <c r="K1309" s="130"/>
      <c r="L1309" s="95"/>
      <c r="M1309" s="95"/>
      <c r="N1309" s="95"/>
      <c r="O1309" s="103"/>
      <c r="P1309" s="104"/>
      <c r="Q1309" s="83"/>
      <c r="R1309" s="83"/>
      <c r="S1309" s="83"/>
      <c r="T1309" s="83"/>
      <c r="U1309" s="83"/>
      <c r="V1309" s="103"/>
      <c r="W1309" s="103"/>
      <c r="X1309" s="103"/>
      <c r="Y1309" s="102"/>
      <c r="Z1309" s="102"/>
      <c r="AA1309" s="90"/>
      <c r="AB1309" s="100"/>
      <c r="AC1309" s="90"/>
      <c r="AD1309" s="100"/>
      <c r="AE1309" s="100"/>
      <c r="AF1309" s="91"/>
      <c r="AG1309" s="91"/>
      <c r="AH1309" s="101"/>
      <c r="AI1309" s="45"/>
      <c r="AJ1309" s="45"/>
      <c r="AK1309" s="45"/>
      <c r="AL1309" s="45"/>
      <c r="AM1309" s="45"/>
      <c r="AN1309" s="83"/>
      <c r="AO1309" s="160"/>
      <c r="AP1309" s="160"/>
      <c r="AQ1309" s="94"/>
      <c r="AR1309" s="45"/>
      <c r="AS1309" s="102"/>
      <c r="AT1309" s="102"/>
      <c r="AU1309" s="95"/>
      <c r="AV1309" s="95"/>
      <c r="AW1309" s="159"/>
      <c r="AX1309" s="159"/>
      <c r="AY1309" s="156"/>
      <c r="AZ1309" s="156"/>
      <c r="BA1309" s="156"/>
      <c r="BB1309" s="156"/>
      <c r="BC1309" s="156"/>
      <c r="BD1309" s="156"/>
      <c r="BE1309" s="156"/>
      <c r="BF1309" s="156"/>
      <c r="BG1309" s="156"/>
      <c r="BH1309" s="156"/>
      <c r="BI1309" s="156"/>
      <c r="BJ1309" s="156"/>
      <c r="BK1309" s="156"/>
      <c r="BL1309" s="156"/>
      <c r="BM1309" s="156"/>
      <c r="BN1309" s="156"/>
      <c r="BO1309" s="156"/>
      <c r="BP1309" s="156"/>
      <c r="BQ1309" s="156"/>
      <c r="BR1309" s="156"/>
      <c r="BS1309" s="156"/>
      <c r="BT1309" s="156"/>
      <c r="BU1309" s="156"/>
      <c r="BV1309" s="156"/>
      <c r="BW1309" s="156"/>
      <c r="BX1309" s="156"/>
      <c r="BY1309" s="156"/>
      <c r="BZ1309" s="156"/>
      <c r="CA1309" s="156"/>
      <c r="CB1309" s="156"/>
      <c r="CC1309" s="156"/>
      <c r="CD1309" s="156"/>
      <c r="CE1309" s="156"/>
    </row>
    <row r="1310" spans="1:83" ht="25.5" customHeight="1" x14ac:dyDescent="0.25">
      <c r="A1310" s="45"/>
      <c r="B1310" s="45"/>
      <c r="C1310" s="45"/>
      <c r="D1310" s="47"/>
      <c r="E1310" s="158"/>
      <c r="F1310" s="45"/>
      <c r="G1310" s="130"/>
      <c r="H1310" s="130"/>
      <c r="I1310" s="83"/>
      <c r="J1310" s="45"/>
      <c r="K1310" s="130"/>
      <c r="L1310" s="95"/>
      <c r="M1310" s="95"/>
      <c r="N1310" s="95"/>
      <c r="O1310" s="103"/>
      <c r="P1310" s="104"/>
      <c r="Q1310" s="83"/>
      <c r="R1310" s="83"/>
      <c r="S1310" s="83"/>
      <c r="T1310" s="83"/>
      <c r="U1310" s="83"/>
      <c r="V1310" s="103"/>
      <c r="W1310" s="103"/>
      <c r="X1310" s="103"/>
      <c r="Y1310" s="102"/>
      <c r="Z1310" s="102"/>
      <c r="AA1310" s="90"/>
      <c r="AB1310" s="100"/>
      <c r="AC1310" s="90"/>
      <c r="AD1310" s="100"/>
      <c r="AE1310" s="100"/>
      <c r="AF1310" s="91"/>
      <c r="AG1310" s="91"/>
      <c r="AH1310" s="101"/>
      <c r="AI1310" s="45"/>
      <c r="AJ1310" s="45"/>
      <c r="AK1310" s="45"/>
      <c r="AL1310" s="45"/>
      <c r="AM1310" s="45"/>
      <c r="AN1310" s="83"/>
      <c r="AO1310" s="160"/>
      <c r="AP1310" s="160"/>
      <c r="AQ1310" s="94"/>
      <c r="AR1310" s="45"/>
      <c r="AS1310" s="102"/>
      <c r="AT1310" s="102"/>
      <c r="AU1310" s="95"/>
      <c r="AV1310" s="95"/>
      <c r="AW1310" s="159"/>
      <c r="AX1310" s="159"/>
      <c r="AY1310" s="156"/>
      <c r="AZ1310" s="156"/>
      <c r="BA1310" s="156"/>
      <c r="BB1310" s="156"/>
      <c r="BC1310" s="156"/>
      <c r="BD1310" s="156"/>
      <c r="BE1310" s="156"/>
      <c r="BF1310" s="156"/>
      <c r="BG1310" s="156"/>
      <c r="BH1310" s="156"/>
      <c r="BI1310" s="156"/>
      <c r="BJ1310" s="156"/>
      <c r="BK1310" s="156"/>
      <c r="BL1310" s="156"/>
      <c r="BM1310" s="156"/>
      <c r="BN1310" s="156"/>
      <c r="BO1310" s="156"/>
      <c r="BP1310" s="156"/>
      <c r="BQ1310" s="156"/>
      <c r="BR1310" s="156"/>
      <c r="BS1310" s="156"/>
      <c r="BT1310" s="156"/>
      <c r="BU1310" s="156"/>
      <c r="BV1310" s="156"/>
      <c r="BW1310" s="156"/>
      <c r="BX1310" s="156"/>
      <c r="BY1310" s="156"/>
      <c r="BZ1310" s="156"/>
      <c r="CA1310" s="156"/>
      <c r="CB1310" s="156"/>
      <c r="CC1310" s="156"/>
      <c r="CD1310" s="156"/>
      <c r="CE1310" s="156"/>
    </row>
    <row r="1311" spans="1:83" ht="25.5" customHeight="1" x14ac:dyDescent="0.25">
      <c r="A1311" s="45"/>
      <c r="B1311" s="45"/>
      <c r="C1311" s="45"/>
      <c r="D1311" s="47"/>
      <c r="E1311" s="158"/>
      <c r="F1311" s="45"/>
      <c r="G1311" s="130"/>
      <c r="H1311" s="130"/>
      <c r="I1311" s="83"/>
      <c r="J1311" s="45"/>
      <c r="K1311" s="130"/>
      <c r="L1311" s="95"/>
      <c r="M1311" s="95"/>
      <c r="N1311" s="95"/>
      <c r="O1311" s="103"/>
      <c r="P1311" s="104"/>
      <c r="Q1311" s="83"/>
      <c r="R1311" s="83"/>
      <c r="S1311" s="83"/>
      <c r="T1311" s="83"/>
      <c r="U1311" s="83"/>
      <c r="V1311" s="103"/>
      <c r="W1311" s="103"/>
      <c r="X1311" s="103"/>
      <c r="Y1311" s="102"/>
      <c r="Z1311" s="102"/>
      <c r="AA1311" s="90"/>
      <c r="AB1311" s="100"/>
      <c r="AC1311" s="90"/>
      <c r="AD1311" s="100"/>
      <c r="AE1311" s="100"/>
      <c r="AF1311" s="91"/>
      <c r="AG1311" s="91"/>
      <c r="AH1311" s="101"/>
      <c r="AI1311" s="45"/>
      <c r="AJ1311" s="45"/>
      <c r="AK1311" s="45"/>
      <c r="AL1311" s="45"/>
      <c r="AM1311" s="45"/>
      <c r="AN1311" s="83"/>
      <c r="AO1311" s="160"/>
      <c r="AP1311" s="160"/>
      <c r="AQ1311" s="94"/>
      <c r="AR1311" s="45"/>
      <c r="AS1311" s="102"/>
      <c r="AT1311" s="102"/>
      <c r="AU1311" s="95"/>
      <c r="AV1311" s="95"/>
      <c r="AW1311" s="159"/>
      <c r="AX1311" s="159"/>
      <c r="AY1311" s="156"/>
      <c r="AZ1311" s="156"/>
      <c r="BA1311" s="156"/>
      <c r="BB1311" s="156"/>
      <c r="BC1311" s="156"/>
      <c r="BD1311" s="156"/>
      <c r="BE1311" s="156"/>
      <c r="BF1311" s="156"/>
      <c r="BG1311" s="156"/>
      <c r="BH1311" s="156"/>
      <c r="BI1311" s="156"/>
      <c r="BJ1311" s="156"/>
      <c r="BK1311" s="156"/>
      <c r="BL1311" s="156"/>
      <c r="BM1311" s="156"/>
      <c r="BN1311" s="156"/>
      <c r="BO1311" s="156"/>
      <c r="BP1311" s="156"/>
      <c r="BQ1311" s="156"/>
      <c r="BR1311" s="156"/>
      <c r="BS1311" s="156"/>
      <c r="BT1311" s="156"/>
      <c r="BU1311" s="156"/>
      <c r="BV1311" s="156"/>
      <c r="BW1311" s="156"/>
      <c r="BX1311" s="156"/>
      <c r="BY1311" s="156"/>
      <c r="BZ1311" s="156"/>
      <c r="CA1311" s="156"/>
      <c r="CB1311" s="156"/>
      <c r="CC1311" s="156"/>
      <c r="CD1311" s="156"/>
      <c r="CE1311" s="156"/>
    </row>
    <row r="1312" spans="1:83" ht="25.5" customHeight="1" x14ac:dyDescent="0.25">
      <c r="A1312" s="45"/>
      <c r="B1312" s="45"/>
      <c r="C1312" s="45"/>
      <c r="D1312" s="47"/>
      <c r="E1312" s="158"/>
      <c r="F1312" s="45"/>
      <c r="G1312" s="130"/>
      <c r="H1312" s="130"/>
      <c r="I1312" s="83"/>
      <c r="J1312" s="45"/>
      <c r="K1312" s="130"/>
      <c r="L1312" s="95"/>
      <c r="M1312" s="95"/>
      <c r="N1312" s="95"/>
      <c r="O1312" s="103"/>
      <c r="P1312" s="104"/>
      <c r="Q1312" s="83"/>
      <c r="R1312" s="83"/>
      <c r="S1312" s="83"/>
      <c r="T1312" s="83"/>
      <c r="U1312" s="83"/>
      <c r="V1312" s="103"/>
      <c r="W1312" s="103"/>
      <c r="X1312" s="103"/>
      <c r="Y1312" s="102"/>
      <c r="Z1312" s="102"/>
      <c r="AA1312" s="90"/>
      <c r="AB1312" s="100"/>
      <c r="AC1312" s="90"/>
      <c r="AD1312" s="100"/>
      <c r="AE1312" s="100"/>
      <c r="AF1312" s="91"/>
      <c r="AG1312" s="91"/>
      <c r="AH1312" s="101"/>
      <c r="AI1312" s="45"/>
      <c r="AJ1312" s="45"/>
      <c r="AK1312" s="45"/>
      <c r="AL1312" s="45"/>
      <c r="AM1312" s="45"/>
      <c r="AN1312" s="83"/>
      <c r="AO1312" s="160"/>
      <c r="AP1312" s="160"/>
      <c r="AQ1312" s="94"/>
      <c r="AR1312" s="45"/>
      <c r="AS1312" s="102"/>
      <c r="AT1312" s="102"/>
      <c r="AU1312" s="95"/>
      <c r="AV1312" s="95"/>
      <c r="AW1312" s="159"/>
      <c r="AX1312" s="159"/>
      <c r="AY1312" s="156"/>
      <c r="AZ1312" s="156"/>
      <c r="BA1312" s="156"/>
      <c r="BB1312" s="156"/>
      <c r="BC1312" s="156"/>
      <c r="BD1312" s="156"/>
      <c r="BE1312" s="156"/>
      <c r="BF1312" s="156"/>
      <c r="BG1312" s="156"/>
      <c r="BH1312" s="156"/>
      <c r="BI1312" s="156"/>
      <c r="BJ1312" s="156"/>
      <c r="BK1312" s="156"/>
      <c r="BL1312" s="156"/>
      <c r="BM1312" s="156"/>
      <c r="BN1312" s="156"/>
      <c r="BO1312" s="156"/>
      <c r="BP1312" s="156"/>
      <c r="BQ1312" s="156"/>
      <c r="BR1312" s="156"/>
      <c r="BS1312" s="156"/>
      <c r="BT1312" s="156"/>
      <c r="BU1312" s="156"/>
      <c r="BV1312" s="156"/>
      <c r="BW1312" s="156"/>
      <c r="BX1312" s="156"/>
      <c r="BY1312" s="156"/>
      <c r="BZ1312" s="156"/>
      <c r="CA1312" s="156"/>
      <c r="CB1312" s="156"/>
      <c r="CC1312" s="156"/>
      <c r="CD1312" s="156"/>
      <c r="CE1312" s="156"/>
    </row>
    <row r="1313" spans="1:83" ht="25.5" customHeight="1" x14ac:dyDescent="0.25">
      <c r="A1313" s="45"/>
      <c r="B1313" s="45"/>
      <c r="C1313" s="45"/>
      <c r="D1313" s="47"/>
      <c r="E1313" s="158"/>
      <c r="F1313" s="45"/>
      <c r="G1313" s="130"/>
      <c r="H1313" s="130"/>
      <c r="I1313" s="83"/>
      <c r="J1313" s="45"/>
      <c r="K1313" s="130"/>
      <c r="L1313" s="95"/>
      <c r="M1313" s="95"/>
      <c r="N1313" s="95"/>
      <c r="O1313" s="103"/>
      <c r="P1313" s="104"/>
      <c r="Q1313" s="83"/>
      <c r="R1313" s="83"/>
      <c r="S1313" s="83"/>
      <c r="T1313" s="83"/>
      <c r="U1313" s="83"/>
      <c r="V1313" s="103"/>
      <c r="W1313" s="103"/>
      <c r="X1313" s="103"/>
      <c r="Y1313" s="102"/>
      <c r="Z1313" s="102"/>
      <c r="AA1313" s="90"/>
      <c r="AB1313" s="100"/>
      <c r="AC1313" s="90"/>
      <c r="AD1313" s="100"/>
      <c r="AE1313" s="100"/>
      <c r="AF1313" s="91"/>
      <c r="AG1313" s="91"/>
      <c r="AH1313" s="101"/>
      <c r="AI1313" s="45"/>
      <c r="AJ1313" s="45"/>
      <c r="AK1313" s="45"/>
      <c r="AL1313" s="45"/>
      <c r="AM1313" s="45"/>
      <c r="AN1313" s="83"/>
      <c r="AO1313" s="160"/>
      <c r="AP1313" s="160"/>
      <c r="AQ1313" s="94"/>
      <c r="AR1313" s="45"/>
      <c r="AS1313" s="102"/>
      <c r="AT1313" s="102"/>
      <c r="AU1313" s="95"/>
      <c r="AV1313" s="95"/>
      <c r="AW1313" s="159"/>
      <c r="AX1313" s="159"/>
      <c r="AY1313" s="156"/>
      <c r="AZ1313" s="156"/>
      <c r="BA1313" s="156"/>
      <c r="BB1313" s="156"/>
      <c r="BC1313" s="156"/>
      <c r="BD1313" s="156"/>
      <c r="BE1313" s="156"/>
      <c r="BF1313" s="156"/>
      <c r="BG1313" s="156"/>
      <c r="BH1313" s="156"/>
      <c r="BI1313" s="156"/>
      <c r="BJ1313" s="156"/>
      <c r="BK1313" s="156"/>
      <c r="BL1313" s="156"/>
      <c r="BM1313" s="156"/>
      <c r="BN1313" s="156"/>
      <c r="BO1313" s="156"/>
      <c r="BP1313" s="156"/>
      <c r="BQ1313" s="156"/>
      <c r="BR1313" s="156"/>
      <c r="BS1313" s="156"/>
      <c r="BT1313" s="156"/>
      <c r="BU1313" s="156"/>
      <c r="BV1313" s="156"/>
      <c r="BW1313" s="156"/>
      <c r="BX1313" s="156"/>
      <c r="BY1313" s="156"/>
      <c r="BZ1313" s="156"/>
      <c r="CA1313" s="156"/>
      <c r="CB1313" s="156"/>
      <c r="CC1313" s="156"/>
      <c r="CD1313" s="156"/>
      <c r="CE1313" s="156"/>
    </row>
    <row r="1314" spans="1:83" ht="25.5" customHeight="1" x14ac:dyDescent="0.25">
      <c r="A1314" s="45"/>
      <c r="B1314" s="45"/>
      <c r="C1314" s="45"/>
      <c r="D1314" s="47"/>
      <c r="E1314" s="158"/>
      <c r="F1314" s="45"/>
      <c r="G1314" s="130"/>
      <c r="H1314" s="130"/>
      <c r="I1314" s="83"/>
      <c r="J1314" s="45"/>
      <c r="K1314" s="130"/>
      <c r="L1314" s="95"/>
      <c r="M1314" s="95"/>
      <c r="N1314" s="95"/>
      <c r="O1314" s="103"/>
      <c r="P1314" s="104"/>
      <c r="Q1314" s="83"/>
      <c r="R1314" s="83"/>
      <c r="S1314" s="83"/>
      <c r="T1314" s="83"/>
      <c r="U1314" s="83"/>
      <c r="V1314" s="103"/>
      <c r="W1314" s="103"/>
      <c r="X1314" s="103"/>
      <c r="Y1314" s="102"/>
      <c r="Z1314" s="102"/>
      <c r="AA1314" s="90"/>
      <c r="AB1314" s="100"/>
      <c r="AC1314" s="90"/>
      <c r="AD1314" s="100"/>
      <c r="AE1314" s="100"/>
      <c r="AF1314" s="91"/>
      <c r="AG1314" s="91"/>
      <c r="AH1314" s="101"/>
      <c r="AI1314" s="45"/>
      <c r="AJ1314" s="45"/>
      <c r="AK1314" s="45"/>
      <c r="AL1314" s="45"/>
      <c r="AM1314" s="45"/>
      <c r="AN1314" s="83"/>
      <c r="AO1314" s="160"/>
      <c r="AP1314" s="160"/>
      <c r="AQ1314" s="94"/>
      <c r="AR1314" s="45"/>
      <c r="AS1314" s="102"/>
      <c r="AT1314" s="102"/>
      <c r="AU1314" s="95"/>
      <c r="AV1314" s="95"/>
      <c r="AW1314" s="159"/>
      <c r="AX1314" s="159"/>
      <c r="AY1314" s="156"/>
      <c r="AZ1314" s="156"/>
      <c r="BA1314" s="156"/>
      <c r="BB1314" s="156"/>
      <c r="BC1314" s="156"/>
      <c r="BD1314" s="156"/>
      <c r="BE1314" s="156"/>
      <c r="BF1314" s="156"/>
      <c r="BG1314" s="156"/>
      <c r="BH1314" s="156"/>
      <c r="BI1314" s="156"/>
      <c r="BJ1314" s="156"/>
      <c r="BK1314" s="156"/>
      <c r="BL1314" s="156"/>
      <c r="BM1314" s="156"/>
      <c r="BN1314" s="156"/>
      <c r="BO1314" s="156"/>
      <c r="BP1314" s="156"/>
      <c r="BQ1314" s="156"/>
      <c r="BR1314" s="156"/>
      <c r="BS1314" s="156"/>
      <c r="BT1314" s="156"/>
      <c r="BU1314" s="156"/>
      <c r="BV1314" s="156"/>
      <c r="BW1314" s="156"/>
      <c r="BX1314" s="156"/>
      <c r="BY1314" s="156"/>
      <c r="BZ1314" s="156"/>
      <c r="CA1314" s="156"/>
      <c r="CB1314" s="156"/>
      <c r="CC1314" s="156"/>
      <c r="CD1314" s="156"/>
      <c r="CE1314" s="156"/>
    </row>
    <row r="1315" spans="1:83" ht="25.5" customHeight="1" x14ac:dyDescent="0.25">
      <c r="A1315" s="45"/>
      <c r="B1315" s="45"/>
      <c r="C1315" s="45"/>
      <c r="D1315" s="47"/>
      <c r="E1315" s="158"/>
      <c r="F1315" s="45"/>
      <c r="G1315" s="130"/>
      <c r="H1315" s="130"/>
      <c r="I1315" s="83"/>
      <c r="J1315" s="45"/>
      <c r="K1315" s="130"/>
      <c r="L1315" s="95"/>
      <c r="M1315" s="95"/>
      <c r="N1315" s="95"/>
      <c r="O1315" s="103"/>
      <c r="P1315" s="104"/>
      <c r="Q1315" s="83"/>
      <c r="R1315" s="83"/>
      <c r="S1315" s="83"/>
      <c r="T1315" s="83"/>
      <c r="U1315" s="83"/>
      <c r="V1315" s="103"/>
      <c r="W1315" s="103"/>
      <c r="X1315" s="103"/>
      <c r="Y1315" s="102"/>
      <c r="Z1315" s="102"/>
      <c r="AA1315" s="90"/>
      <c r="AB1315" s="100"/>
      <c r="AC1315" s="90"/>
      <c r="AD1315" s="100"/>
      <c r="AE1315" s="100"/>
      <c r="AF1315" s="91"/>
      <c r="AG1315" s="91"/>
      <c r="AH1315" s="101"/>
      <c r="AI1315" s="45"/>
      <c r="AJ1315" s="45"/>
      <c r="AK1315" s="45"/>
      <c r="AL1315" s="45"/>
      <c r="AM1315" s="45"/>
      <c r="AN1315" s="83"/>
      <c r="AO1315" s="160"/>
      <c r="AP1315" s="160"/>
      <c r="AQ1315" s="94"/>
      <c r="AR1315" s="45"/>
      <c r="AS1315" s="102"/>
      <c r="AT1315" s="102"/>
      <c r="AU1315" s="95"/>
      <c r="AV1315" s="95"/>
      <c r="AW1315" s="159"/>
      <c r="AX1315" s="159"/>
      <c r="AY1315" s="156"/>
      <c r="AZ1315" s="156"/>
      <c r="BA1315" s="156"/>
      <c r="BB1315" s="156"/>
      <c r="BC1315" s="156"/>
      <c r="BD1315" s="156"/>
      <c r="BE1315" s="156"/>
      <c r="BF1315" s="156"/>
      <c r="BG1315" s="156"/>
      <c r="BH1315" s="156"/>
      <c r="BI1315" s="156"/>
      <c r="BJ1315" s="156"/>
      <c r="BK1315" s="156"/>
      <c r="BL1315" s="156"/>
      <c r="BM1315" s="156"/>
      <c r="BN1315" s="156"/>
      <c r="BO1315" s="156"/>
      <c r="BP1315" s="156"/>
      <c r="BQ1315" s="156"/>
      <c r="BR1315" s="156"/>
      <c r="BS1315" s="156"/>
      <c r="BT1315" s="156"/>
      <c r="BU1315" s="156"/>
      <c r="BV1315" s="156"/>
      <c r="BW1315" s="156"/>
      <c r="BX1315" s="156"/>
      <c r="BY1315" s="156"/>
      <c r="BZ1315" s="156"/>
      <c r="CA1315" s="156"/>
      <c r="CB1315" s="156"/>
      <c r="CC1315" s="156"/>
      <c r="CD1315" s="156"/>
      <c r="CE1315" s="156"/>
    </row>
    <row r="1316" spans="1:83" ht="25.5" customHeight="1" x14ac:dyDescent="0.25">
      <c r="A1316" s="45"/>
      <c r="B1316" s="45"/>
      <c r="C1316" s="45"/>
      <c r="D1316" s="47"/>
      <c r="E1316" s="158"/>
      <c r="F1316" s="45"/>
      <c r="G1316" s="130"/>
      <c r="H1316" s="130"/>
      <c r="I1316" s="83"/>
      <c r="J1316" s="45"/>
      <c r="K1316" s="130"/>
      <c r="L1316" s="95"/>
      <c r="M1316" s="95"/>
      <c r="N1316" s="95"/>
      <c r="O1316" s="103"/>
      <c r="P1316" s="104"/>
      <c r="Q1316" s="83"/>
      <c r="R1316" s="83"/>
      <c r="S1316" s="83"/>
      <c r="T1316" s="83"/>
      <c r="U1316" s="83"/>
      <c r="V1316" s="103"/>
      <c r="W1316" s="103"/>
      <c r="X1316" s="103"/>
      <c r="Y1316" s="102"/>
      <c r="Z1316" s="102"/>
      <c r="AA1316" s="90"/>
      <c r="AB1316" s="100"/>
      <c r="AC1316" s="90"/>
      <c r="AD1316" s="100"/>
      <c r="AE1316" s="100"/>
      <c r="AF1316" s="91"/>
      <c r="AG1316" s="91"/>
      <c r="AH1316" s="101"/>
      <c r="AI1316" s="45"/>
      <c r="AJ1316" s="45"/>
      <c r="AK1316" s="45"/>
      <c r="AL1316" s="45"/>
      <c r="AM1316" s="45"/>
      <c r="AN1316" s="83"/>
      <c r="AO1316" s="160"/>
      <c r="AP1316" s="160"/>
      <c r="AQ1316" s="94"/>
      <c r="AR1316" s="45"/>
      <c r="AS1316" s="102"/>
      <c r="AT1316" s="102"/>
      <c r="AU1316" s="95"/>
      <c r="AV1316" s="95"/>
      <c r="AW1316" s="159"/>
      <c r="AX1316" s="159"/>
      <c r="AY1316" s="156"/>
      <c r="AZ1316" s="156"/>
      <c r="BA1316" s="156"/>
      <c r="BB1316" s="156"/>
      <c r="BC1316" s="156"/>
      <c r="BD1316" s="156"/>
      <c r="BE1316" s="156"/>
      <c r="BF1316" s="156"/>
      <c r="BG1316" s="156"/>
      <c r="BH1316" s="156"/>
      <c r="BI1316" s="156"/>
      <c r="BJ1316" s="156"/>
      <c r="BK1316" s="156"/>
      <c r="BL1316" s="156"/>
      <c r="BM1316" s="156"/>
      <c r="BN1316" s="156"/>
      <c r="BO1316" s="156"/>
      <c r="BP1316" s="156"/>
      <c r="BQ1316" s="156"/>
      <c r="BR1316" s="156"/>
      <c r="BS1316" s="156"/>
      <c r="BT1316" s="156"/>
      <c r="BU1316" s="156"/>
      <c r="BV1316" s="156"/>
      <c r="BW1316" s="156"/>
      <c r="BX1316" s="156"/>
      <c r="BY1316" s="156"/>
      <c r="BZ1316" s="156"/>
      <c r="CA1316" s="156"/>
      <c r="CB1316" s="156"/>
      <c r="CC1316" s="156"/>
      <c r="CD1316" s="156"/>
      <c r="CE1316" s="156"/>
    </row>
    <row r="1317" spans="1:83" ht="25.5" customHeight="1" x14ac:dyDescent="0.25">
      <c r="A1317" s="45"/>
      <c r="B1317" s="45"/>
      <c r="C1317" s="45"/>
      <c r="D1317" s="47"/>
      <c r="E1317" s="158"/>
      <c r="F1317" s="45"/>
      <c r="G1317" s="130"/>
      <c r="H1317" s="130"/>
      <c r="I1317" s="83"/>
      <c r="J1317" s="45"/>
      <c r="K1317" s="130"/>
      <c r="L1317" s="95"/>
      <c r="M1317" s="95"/>
      <c r="N1317" s="95"/>
      <c r="O1317" s="103"/>
      <c r="P1317" s="104"/>
      <c r="Q1317" s="83"/>
      <c r="R1317" s="83"/>
      <c r="S1317" s="83"/>
      <c r="T1317" s="83"/>
      <c r="U1317" s="83"/>
      <c r="V1317" s="103"/>
      <c r="W1317" s="103"/>
      <c r="X1317" s="103"/>
      <c r="Y1317" s="102"/>
      <c r="Z1317" s="102"/>
      <c r="AA1317" s="90"/>
      <c r="AB1317" s="100"/>
      <c r="AC1317" s="90"/>
      <c r="AD1317" s="100"/>
      <c r="AE1317" s="100"/>
      <c r="AF1317" s="91"/>
      <c r="AG1317" s="91"/>
      <c r="AH1317" s="101"/>
      <c r="AI1317" s="45"/>
      <c r="AJ1317" s="45"/>
      <c r="AK1317" s="45"/>
      <c r="AL1317" s="45"/>
      <c r="AM1317" s="45"/>
      <c r="AN1317" s="83"/>
      <c r="AO1317" s="160"/>
      <c r="AP1317" s="160"/>
      <c r="AQ1317" s="94"/>
      <c r="AR1317" s="45"/>
      <c r="AS1317" s="102"/>
      <c r="AT1317" s="102"/>
      <c r="AU1317" s="95"/>
      <c r="AV1317" s="95"/>
      <c r="AW1317" s="159"/>
      <c r="AX1317" s="159"/>
      <c r="AY1317" s="156"/>
      <c r="AZ1317" s="156"/>
      <c r="BA1317" s="156"/>
      <c r="BB1317" s="156"/>
      <c r="BC1317" s="156"/>
      <c r="BD1317" s="156"/>
      <c r="BE1317" s="156"/>
      <c r="BF1317" s="156"/>
      <c r="BG1317" s="156"/>
      <c r="BH1317" s="156"/>
      <c r="BI1317" s="156"/>
      <c r="BJ1317" s="156"/>
      <c r="BK1317" s="156"/>
      <c r="BL1317" s="156"/>
      <c r="BM1317" s="156"/>
      <c r="BN1317" s="156"/>
      <c r="BO1317" s="156"/>
      <c r="BP1317" s="156"/>
      <c r="BQ1317" s="156"/>
      <c r="BR1317" s="156"/>
      <c r="BS1317" s="156"/>
      <c r="BT1317" s="156"/>
      <c r="BU1317" s="156"/>
      <c r="BV1317" s="156"/>
      <c r="BW1317" s="156"/>
      <c r="BX1317" s="156"/>
      <c r="BY1317" s="156"/>
      <c r="BZ1317" s="156"/>
      <c r="CA1317" s="156"/>
      <c r="CB1317" s="156"/>
      <c r="CC1317" s="156"/>
      <c r="CD1317" s="156"/>
      <c r="CE1317" s="156"/>
    </row>
    <row r="1318" spans="1:83" ht="25.5" customHeight="1" x14ac:dyDescent="0.25">
      <c r="A1318" s="45"/>
      <c r="B1318" s="45"/>
      <c r="C1318" s="45"/>
      <c r="D1318" s="47"/>
      <c r="E1318" s="158"/>
      <c r="F1318" s="45"/>
      <c r="G1318" s="130"/>
      <c r="H1318" s="130"/>
      <c r="I1318" s="83"/>
      <c r="J1318" s="45"/>
      <c r="K1318" s="130"/>
      <c r="L1318" s="95"/>
      <c r="M1318" s="95"/>
      <c r="N1318" s="95"/>
      <c r="O1318" s="103"/>
      <c r="P1318" s="104"/>
      <c r="Q1318" s="83"/>
      <c r="R1318" s="83"/>
      <c r="S1318" s="83"/>
      <c r="T1318" s="83"/>
      <c r="U1318" s="83"/>
      <c r="V1318" s="103"/>
      <c r="W1318" s="103"/>
      <c r="X1318" s="103"/>
      <c r="Y1318" s="102"/>
      <c r="Z1318" s="102"/>
      <c r="AA1318" s="90"/>
      <c r="AB1318" s="100"/>
      <c r="AC1318" s="90"/>
      <c r="AD1318" s="100"/>
      <c r="AE1318" s="100"/>
      <c r="AF1318" s="91"/>
      <c r="AG1318" s="91"/>
      <c r="AH1318" s="101"/>
      <c r="AI1318" s="45"/>
      <c r="AJ1318" s="45"/>
      <c r="AK1318" s="45"/>
      <c r="AL1318" s="45"/>
      <c r="AM1318" s="45"/>
      <c r="AN1318" s="83"/>
      <c r="AO1318" s="160"/>
      <c r="AP1318" s="160"/>
      <c r="AQ1318" s="94"/>
      <c r="AR1318" s="45"/>
      <c r="AS1318" s="102"/>
      <c r="AT1318" s="102"/>
      <c r="AU1318" s="95"/>
      <c r="AV1318" s="95"/>
      <c r="AW1318" s="159"/>
      <c r="AX1318" s="159"/>
      <c r="AY1318" s="156"/>
      <c r="AZ1318" s="156"/>
      <c r="BA1318" s="156"/>
      <c r="BB1318" s="156"/>
      <c r="BC1318" s="156"/>
      <c r="BD1318" s="156"/>
      <c r="BE1318" s="156"/>
      <c r="BF1318" s="156"/>
      <c r="BG1318" s="156"/>
      <c r="BH1318" s="156"/>
      <c r="BI1318" s="156"/>
      <c r="BJ1318" s="156"/>
      <c r="BK1318" s="156"/>
      <c r="BL1318" s="156"/>
      <c r="BM1318" s="156"/>
      <c r="BN1318" s="156"/>
      <c r="BO1318" s="156"/>
      <c r="BP1318" s="156"/>
      <c r="BQ1318" s="156"/>
      <c r="BR1318" s="156"/>
      <c r="BS1318" s="156"/>
      <c r="BT1318" s="156"/>
      <c r="BU1318" s="156"/>
      <c r="BV1318" s="156"/>
      <c r="BW1318" s="156"/>
      <c r="BX1318" s="156"/>
      <c r="BY1318" s="156"/>
      <c r="BZ1318" s="156"/>
      <c r="CA1318" s="156"/>
      <c r="CB1318" s="156"/>
      <c r="CC1318" s="156"/>
      <c r="CD1318" s="156"/>
      <c r="CE1318" s="156"/>
    </row>
    <row r="1319" spans="1:83" ht="25.5" customHeight="1" x14ac:dyDescent="0.25">
      <c r="A1319" s="45"/>
      <c r="B1319" s="45"/>
      <c r="C1319" s="45"/>
      <c r="D1319" s="47"/>
      <c r="E1319" s="158"/>
      <c r="F1319" s="45"/>
      <c r="G1319" s="130"/>
      <c r="H1319" s="130"/>
      <c r="I1319" s="83"/>
      <c r="J1319" s="45"/>
      <c r="K1319" s="130"/>
      <c r="L1319" s="95"/>
      <c r="M1319" s="95"/>
      <c r="N1319" s="95"/>
      <c r="O1319" s="103"/>
      <c r="P1319" s="104"/>
      <c r="Q1319" s="83"/>
      <c r="R1319" s="83"/>
      <c r="S1319" s="83"/>
      <c r="T1319" s="83"/>
      <c r="U1319" s="83"/>
      <c r="V1319" s="103"/>
      <c r="W1319" s="103"/>
      <c r="X1319" s="103"/>
      <c r="Y1319" s="102"/>
      <c r="Z1319" s="102"/>
      <c r="AA1319" s="90"/>
      <c r="AB1319" s="100"/>
      <c r="AC1319" s="90"/>
      <c r="AD1319" s="100"/>
      <c r="AE1319" s="100"/>
      <c r="AF1319" s="91"/>
      <c r="AG1319" s="91"/>
      <c r="AH1319" s="101"/>
      <c r="AI1319" s="45"/>
      <c r="AJ1319" s="45"/>
      <c r="AK1319" s="45"/>
      <c r="AL1319" s="45"/>
      <c r="AM1319" s="45"/>
      <c r="AN1319" s="83"/>
      <c r="AO1319" s="160"/>
      <c r="AP1319" s="160"/>
      <c r="AQ1319" s="94"/>
      <c r="AR1319" s="45"/>
      <c r="AS1319" s="102"/>
      <c r="AT1319" s="102"/>
      <c r="AU1319" s="95"/>
      <c r="AV1319" s="95"/>
      <c r="AW1319" s="159"/>
      <c r="AX1319" s="159"/>
      <c r="AY1319" s="156"/>
      <c r="AZ1319" s="156"/>
      <c r="BA1319" s="156"/>
      <c r="BB1319" s="156"/>
      <c r="BC1319" s="156"/>
      <c r="BD1319" s="156"/>
      <c r="BE1319" s="156"/>
      <c r="BF1319" s="156"/>
      <c r="BG1319" s="156"/>
      <c r="BH1319" s="156"/>
      <c r="BI1319" s="156"/>
      <c r="BJ1319" s="156"/>
      <c r="BK1319" s="156"/>
      <c r="BL1319" s="156"/>
      <c r="BM1319" s="156"/>
      <c r="BN1319" s="156"/>
      <c r="BO1319" s="156"/>
      <c r="BP1319" s="156"/>
      <c r="BQ1319" s="156"/>
      <c r="BR1319" s="156"/>
      <c r="BS1319" s="156"/>
      <c r="BT1319" s="156"/>
      <c r="BU1319" s="156"/>
      <c r="BV1319" s="156"/>
      <c r="BW1319" s="156"/>
      <c r="BX1319" s="156"/>
      <c r="BY1319" s="156"/>
      <c r="BZ1319" s="156"/>
      <c r="CA1319" s="156"/>
      <c r="CB1319" s="156"/>
      <c r="CC1319" s="156"/>
      <c r="CD1319" s="156"/>
      <c r="CE1319" s="156"/>
    </row>
    <row r="1320" spans="1:83" ht="25.5" customHeight="1" x14ac:dyDescent="0.25">
      <c r="A1320" s="45"/>
      <c r="B1320" s="45"/>
      <c r="C1320" s="45"/>
      <c r="D1320" s="47"/>
      <c r="E1320" s="158"/>
      <c r="F1320" s="45"/>
      <c r="G1320" s="130"/>
      <c r="H1320" s="130"/>
      <c r="I1320" s="83"/>
      <c r="J1320" s="45"/>
      <c r="K1320" s="130"/>
      <c r="L1320" s="95"/>
      <c r="M1320" s="95"/>
      <c r="N1320" s="95"/>
      <c r="O1320" s="103"/>
      <c r="P1320" s="104"/>
      <c r="Q1320" s="83"/>
      <c r="R1320" s="83"/>
      <c r="S1320" s="83"/>
      <c r="T1320" s="83"/>
      <c r="U1320" s="83"/>
      <c r="V1320" s="103"/>
      <c r="W1320" s="103"/>
      <c r="X1320" s="103"/>
      <c r="Y1320" s="102"/>
      <c r="Z1320" s="102"/>
      <c r="AA1320" s="90"/>
      <c r="AB1320" s="100"/>
      <c r="AC1320" s="90"/>
      <c r="AD1320" s="100"/>
      <c r="AE1320" s="100"/>
      <c r="AF1320" s="91"/>
      <c r="AG1320" s="91"/>
      <c r="AH1320" s="101"/>
      <c r="AI1320" s="45"/>
      <c r="AJ1320" s="45"/>
      <c r="AK1320" s="45"/>
      <c r="AL1320" s="45"/>
      <c r="AM1320" s="45"/>
      <c r="AN1320" s="83"/>
      <c r="AO1320" s="160"/>
      <c r="AP1320" s="160"/>
      <c r="AQ1320" s="94"/>
      <c r="AR1320" s="45"/>
      <c r="AS1320" s="102"/>
      <c r="AT1320" s="102"/>
      <c r="AU1320" s="95"/>
      <c r="AV1320" s="95"/>
      <c r="AW1320" s="159"/>
      <c r="AX1320" s="159"/>
      <c r="AY1320" s="156"/>
      <c r="AZ1320" s="156"/>
      <c r="BA1320" s="156"/>
      <c r="BB1320" s="156"/>
      <c r="BC1320" s="156"/>
      <c r="BD1320" s="156"/>
      <c r="BE1320" s="156"/>
      <c r="BF1320" s="156"/>
      <c r="BG1320" s="156"/>
      <c r="BH1320" s="156"/>
      <c r="BI1320" s="156"/>
      <c r="BJ1320" s="156"/>
      <c r="BK1320" s="156"/>
      <c r="BL1320" s="156"/>
      <c r="BM1320" s="156"/>
      <c r="BN1320" s="156"/>
      <c r="BO1320" s="156"/>
      <c r="BP1320" s="156"/>
      <c r="BQ1320" s="156"/>
      <c r="BR1320" s="156"/>
      <c r="BS1320" s="156"/>
      <c r="BT1320" s="156"/>
      <c r="BU1320" s="156"/>
      <c r="BV1320" s="156"/>
      <c r="BW1320" s="156"/>
      <c r="BX1320" s="156"/>
      <c r="BY1320" s="156"/>
      <c r="BZ1320" s="156"/>
      <c r="CA1320" s="156"/>
      <c r="CB1320" s="156"/>
      <c r="CC1320" s="156"/>
      <c r="CD1320" s="156"/>
      <c r="CE1320" s="156"/>
    </row>
    <row r="1321" spans="1:83" ht="25.5" customHeight="1" x14ac:dyDescent="0.25">
      <c r="A1321" s="45"/>
      <c r="B1321" s="45"/>
      <c r="C1321" s="45"/>
      <c r="D1321" s="47"/>
      <c r="E1321" s="158"/>
      <c r="F1321" s="45"/>
      <c r="G1321" s="130"/>
      <c r="H1321" s="130"/>
      <c r="I1321" s="83"/>
      <c r="J1321" s="45"/>
      <c r="K1321" s="130"/>
      <c r="L1321" s="95"/>
      <c r="M1321" s="95"/>
      <c r="N1321" s="95"/>
      <c r="O1321" s="103"/>
      <c r="P1321" s="104"/>
      <c r="Q1321" s="83"/>
      <c r="R1321" s="83"/>
      <c r="S1321" s="83"/>
      <c r="T1321" s="83"/>
      <c r="U1321" s="83"/>
      <c r="V1321" s="103"/>
      <c r="W1321" s="103"/>
      <c r="X1321" s="103"/>
      <c r="Y1321" s="102"/>
      <c r="Z1321" s="102"/>
      <c r="AA1321" s="90"/>
      <c r="AB1321" s="100"/>
      <c r="AC1321" s="90"/>
      <c r="AD1321" s="100"/>
      <c r="AE1321" s="100"/>
      <c r="AF1321" s="91"/>
      <c r="AG1321" s="91"/>
      <c r="AH1321" s="101"/>
      <c r="AI1321" s="45"/>
      <c r="AJ1321" s="45"/>
      <c r="AK1321" s="45"/>
      <c r="AL1321" s="45"/>
      <c r="AM1321" s="45"/>
      <c r="AN1321" s="83"/>
      <c r="AO1321" s="160"/>
      <c r="AP1321" s="160"/>
      <c r="AQ1321" s="94"/>
      <c r="AR1321" s="45"/>
      <c r="AS1321" s="102"/>
      <c r="AT1321" s="102"/>
      <c r="AU1321" s="95"/>
      <c r="AV1321" s="95"/>
      <c r="AW1321" s="159"/>
      <c r="AX1321" s="159"/>
      <c r="AY1321" s="156"/>
      <c r="AZ1321" s="156"/>
      <c r="BA1321" s="156"/>
      <c r="BB1321" s="156"/>
      <c r="BC1321" s="156"/>
      <c r="BD1321" s="156"/>
      <c r="BE1321" s="156"/>
      <c r="BF1321" s="156"/>
      <c r="BG1321" s="156"/>
      <c r="BH1321" s="156"/>
      <c r="BI1321" s="156"/>
      <c r="BJ1321" s="156"/>
      <c r="BK1321" s="156"/>
      <c r="BL1321" s="156"/>
      <c r="BM1321" s="156"/>
      <c r="BN1321" s="156"/>
      <c r="BO1321" s="156"/>
      <c r="BP1321" s="156"/>
      <c r="BQ1321" s="156"/>
      <c r="BR1321" s="156"/>
      <c r="BS1321" s="156"/>
      <c r="BT1321" s="156"/>
      <c r="BU1321" s="156"/>
      <c r="BV1321" s="156"/>
      <c r="BW1321" s="156"/>
      <c r="BX1321" s="156"/>
      <c r="BY1321" s="156"/>
      <c r="BZ1321" s="156"/>
      <c r="CA1321" s="156"/>
      <c r="CB1321" s="156"/>
      <c r="CC1321" s="156"/>
      <c r="CD1321" s="156"/>
      <c r="CE1321" s="156"/>
    </row>
    <row r="1322" spans="1:83" ht="25.5" customHeight="1" x14ac:dyDescent="0.25">
      <c r="A1322" s="45"/>
      <c r="B1322" s="45"/>
      <c r="C1322" s="45"/>
      <c r="D1322" s="47"/>
      <c r="E1322" s="158"/>
      <c r="F1322" s="45"/>
      <c r="G1322" s="130"/>
      <c r="H1322" s="130"/>
      <c r="I1322" s="83"/>
      <c r="J1322" s="45"/>
      <c r="K1322" s="130"/>
      <c r="L1322" s="95"/>
      <c r="M1322" s="95"/>
      <c r="N1322" s="95"/>
      <c r="O1322" s="103"/>
      <c r="P1322" s="104"/>
      <c r="Q1322" s="83"/>
      <c r="R1322" s="83"/>
      <c r="S1322" s="83"/>
      <c r="T1322" s="83"/>
      <c r="U1322" s="83"/>
      <c r="V1322" s="103"/>
      <c r="W1322" s="103"/>
      <c r="X1322" s="103"/>
      <c r="Y1322" s="102"/>
      <c r="Z1322" s="102"/>
      <c r="AA1322" s="90"/>
      <c r="AB1322" s="100"/>
      <c r="AC1322" s="90"/>
      <c r="AD1322" s="100"/>
      <c r="AE1322" s="100"/>
      <c r="AF1322" s="91"/>
      <c r="AG1322" s="91"/>
      <c r="AH1322" s="101"/>
      <c r="AI1322" s="45"/>
      <c r="AJ1322" s="45"/>
      <c r="AK1322" s="45"/>
      <c r="AL1322" s="45"/>
      <c r="AM1322" s="45"/>
      <c r="AN1322" s="83"/>
      <c r="AO1322" s="160"/>
      <c r="AP1322" s="160"/>
      <c r="AQ1322" s="94"/>
      <c r="AR1322" s="45"/>
      <c r="AS1322" s="102"/>
      <c r="AT1322" s="102"/>
      <c r="AU1322" s="95"/>
      <c r="AV1322" s="95"/>
      <c r="AW1322" s="159"/>
      <c r="AX1322" s="159"/>
      <c r="AY1322" s="156"/>
      <c r="AZ1322" s="156"/>
      <c r="BA1322" s="156"/>
      <c r="BB1322" s="156"/>
      <c r="BC1322" s="156"/>
      <c r="BD1322" s="156"/>
      <c r="BE1322" s="156"/>
      <c r="BF1322" s="156"/>
      <c r="BG1322" s="156"/>
      <c r="BH1322" s="156"/>
      <c r="BI1322" s="156"/>
      <c r="BJ1322" s="156"/>
      <c r="BK1322" s="156"/>
      <c r="BL1322" s="156"/>
      <c r="BM1322" s="156"/>
      <c r="BN1322" s="156"/>
      <c r="BO1322" s="156"/>
      <c r="BP1322" s="156"/>
      <c r="BQ1322" s="156"/>
      <c r="BR1322" s="156"/>
      <c r="BS1322" s="156"/>
      <c r="BT1322" s="156"/>
      <c r="BU1322" s="156"/>
      <c r="BV1322" s="156"/>
      <c r="BW1322" s="156"/>
      <c r="BX1322" s="156"/>
      <c r="BY1322" s="156"/>
      <c r="BZ1322" s="156"/>
      <c r="CA1322" s="156"/>
      <c r="CB1322" s="156"/>
      <c r="CC1322" s="156"/>
      <c r="CD1322" s="156"/>
      <c r="CE1322" s="156"/>
    </row>
    <row r="1323" spans="1:83" ht="25.5" customHeight="1" x14ac:dyDescent="0.25">
      <c r="A1323" s="45"/>
      <c r="B1323" s="45"/>
      <c r="C1323" s="45"/>
      <c r="D1323" s="47"/>
      <c r="E1323" s="158"/>
      <c r="F1323" s="45"/>
      <c r="G1323" s="130"/>
      <c r="H1323" s="130"/>
      <c r="I1323" s="83"/>
      <c r="J1323" s="45"/>
      <c r="K1323" s="130"/>
      <c r="L1323" s="95"/>
      <c r="M1323" s="95"/>
      <c r="N1323" s="95"/>
      <c r="O1323" s="103"/>
      <c r="P1323" s="104"/>
      <c r="Q1323" s="83"/>
      <c r="R1323" s="83"/>
      <c r="S1323" s="83"/>
      <c r="T1323" s="83"/>
      <c r="U1323" s="83"/>
      <c r="V1323" s="103"/>
      <c r="W1323" s="103"/>
      <c r="X1323" s="103"/>
      <c r="Y1323" s="102"/>
      <c r="Z1323" s="102"/>
      <c r="AA1323" s="90"/>
      <c r="AB1323" s="100"/>
      <c r="AC1323" s="90"/>
      <c r="AD1323" s="100"/>
      <c r="AE1323" s="100"/>
      <c r="AF1323" s="91"/>
      <c r="AG1323" s="91"/>
      <c r="AH1323" s="101"/>
      <c r="AI1323" s="45"/>
      <c r="AJ1323" s="45"/>
      <c r="AK1323" s="45"/>
      <c r="AL1323" s="45"/>
      <c r="AM1323" s="45"/>
      <c r="AN1323" s="83"/>
      <c r="AO1323" s="160"/>
      <c r="AP1323" s="160"/>
      <c r="AQ1323" s="94"/>
      <c r="AR1323" s="45"/>
      <c r="AS1323" s="102"/>
      <c r="AT1323" s="102"/>
      <c r="AU1323" s="95"/>
      <c r="AV1323" s="95"/>
      <c r="AW1323" s="159"/>
      <c r="AX1323" s="159"/>
      <c r="AY1323" s="156"/>
      <c r="AZ1323" s="156"/>
      <c r="BA1323" s="156"/>
      <c r="BB1323" s="156"/>
      <c r="BC1323" s="156"/>
      <c r="BD1323" s="156"/>
      <c r="BE1323" s="156"/>
      <c r="BF1323" s="156"/>
      <c r="BG1323" s="156"/>
      <c r="BH1323" s="156"/>
      <c r="BI1323" s="156"/>
      <c r="BJ1323" s="156"/>
      <c r="BK1323" s="156"/>
      <c r="BL1323" s="156"/>
      <c r="BM1323" s="156"/>
      <c r="BN1323" s="156"/>
      <c r="BO1323" s="156"/>
      <c r="BP1323" s="156"/>
      <c r="BQ1323" s="156"/>
      <c r="BR1323" s="156"/>
      <c r="BS1323" s="156"/>
      <c r="BT1323" s="156"/>
      <c r="BU1323" s="156"/>
      <c r="BV1323" s="156"/>
      <c r="BW1323" s="156"/>
      <c r="BX1323" s="156"/>
      <c r="BY1323" s="156"/>
      <c r="BZ1323" s="156"/>
      <c r="CA1323" s="156"/>
      <c r="CB1323" s="156"/>
      <c r="CC1323" s="156"/>
      <c r="CD1323" s="156"/>
      <c r="CE1323" s="156"/>
    </row>
    <row r="1324" spans="1:83" ht="25.5" customHeight="1" x14ac:dyDescent="0.25">
      <c r="A1324" s="45"/>
      <c r="B1324" s="45"/>
      <c r="C1324" s="45"/>
      <c r="D1324" s="47"/>
      <c r="E1324" s="158"/>
      <c r="F1324" s="45"/>
      <c r="G1324" s="130"/>
      <c r="H1324" s="130"/>
      <c r="I1324" s="83"/>
      <c r="J1324" s="45"/>
      <c r="K1324" s="130"/>
      <c r="L1324" s="95"/>
      <c r="M1324" s="95"/>
      <c r="N1324" s="95"/>
      <c r="O1324" s="103"/>
      <c r="P1324" s="104"/>
      <c r="Q1324" s="83"/>
      <c r="R1324" s="83"/>
      <c r="S1324" s="83"/>
      <c r="T1324" s="83"/>
      <c r="U1324" s="83"/>
      <c r="V1324" s="103"/>
      <c r="W1324" s="103"/>
      <c r="X1324" s="103"/>
      <c r="Y1324" s="102"/>
      <c r="Z1324" s="102"/>
      <c r="AA1324" s="90"/>
      <c r="AB1324" s="100"/>
      <c r="AC1324" s="90"/>
      <c r="AD1324" s="100"/>
      <c r="AE1324" s="100"/>
      <c r="AF1324" s="91"/>
      <c r="AG1324" s="91"/>
      <c r="AH1324" s="101"/>
      <c r="AI1324" s="45"/>
      <c r="AJ1324" s="45"/>
      <c r="AK1324" s="45"/>
      <c r="AL1324" s="45"/>
      <c r="AM1324" s="45"/>
      <c r="AN1324" s="83"/>
      <c r="AO1324" s="160"/>
      <c r="AP1324" s="160"/>
      <c r="AQ1324" s="94"/>
      <c r="AR1324" s="45"/>
      <c r="AS1324" s="102"/>
      <c r="AT1324" s="102"/>
      <c r="AU1324" s="95"/>
      <c r="AV1324" s="95"/>
      <c r="AW1324" s="159"/>
      <c r="AX1324" s="159"/>
      <c r="AY1324" s="156"/>
      <c r="AZ1324" s="156"/>
      <c r="BA1324" s="156"/>
      <c r="BB1324" s="156"/>
      <c r="BC1324" s="156"/>
      <c r="BD1324" s="156"/>
      <c r="BE1324" s="156"/>
      <c r="BF1324" s="156"/>
      <c r="BG1324" s="156"/>
      <c r="BH1324" s="156"/>
      <c r="BI1324" s="156"/>
      <c r="BJ1324" s="156"/>
      <c r="BK1324" s="156"/>
      <c r="BL1324" s="156"/>
      <c r="BM1324" s="156"/>
      <c r="BN1324" s="156"/>
      <c r="BO1324" s="156"/>
      <c r="BP1324" s="156"/>
      <c r="BQ1324" s="156"/>
      <c r="BR1324" s="156"/>
      <c r="BS1324" s="156"/>
      <c r="BT1324" s="156"/>
      <c r="BU1324" s="156"/>
      <c r="BV1324" s="156"/>
      <c r="BW1324" s="156"/>
      <c r="BX1324" s="156"/>
      <c r="BY1324" s="156"/>
      <c r="BZ1324" s="156"/>
      <c r="CA1324" s="156"/>
      <c r="CB1324" s="156"/>
      <c r="CC1324" s="156"/>
      <c r="CD1324" s="156"/>
      <c r="CE1324" s="156"/>
    </row>
    <row r="1325" spans="1:83" ht="25.5" customHeight="1" x14ac:dyDescent="0.25">
      <c r="A1325" s="45"/>
      <c r="B1325" s="45"/>
      <c r="C1325" s="45"/>
      <c r="D1325" s="47"/>
      <c r="E1325" s="158"/>
      <c r="F1325" s="45"/>
      <c r="G1325" s="130"/>
      <c r="H1325" s="130"/>
      <c r="I1325" s="83"/>
      <c r="J1325" s="45"/>
      <c r="K1325" s="130"/>
      <c r="L1325" s="95"/>
      <c r="M1325" s="95"/>
      <c r="N1325" s="95"/>
      <c r="O1325" s="103"/>
      <c r="P1325" s="104"/>
      <c r="Q1325" s="83"/>
      <c r="R1325" s="83"/>
      <c r="S1325" s="83"/>
      <c r="T1325" s="83"/>
      <c r="U1325" s="83"/>
      <c r="V1325" s="103"/>
      <c r="W1325" s="103"/>
      <c r="X1325" s="103"/>
      <c r="Y1325" s="102"/>
      <c r="Z1325" s="102"/>
      <c r="AA1325" s="90"/>
      <c r="AB1325" s="100"/>
      <c r="AC1325" s="90"/>
      <c r="AD1325" s="100"/>
      <c r="AE1325" s="100"/>
      <c r="AF1325" s="91"/>
      <c r="AG1325" s="91"/>
      <c r="AH1325" s="101"/>
      <c r="AI1325" s="45"/>
      <c r="AJ1325" s="45"/>
      <c r="AK1325" s="45"/>
      <c r="AL1325" s="45"/>
      <c r="AM1325" s="45"/>
      <c r="AN1325" s="83"/>
      <c r="AO1325" s="160"/>
      <c r="AP1325" s="160"/>
      <c r="AQ1325" s="94"/>
      <c r="AR1325" s="45"/>
      <c r="AS1325" s="102"/>
      <c r="AT1325" s="102"/>
      <c r="AU1325" s="95"/>
      <c r="AV1325" s="95"/>
      <c r="AW1325" s="159"/>
      <c r="AX1325" s="159"/>
      <c r="AY1325" s="156"/>
      <c r="AZ1325" s="156"/>
      <c r="BA1325" s="156"/>
      <c r="BB1325" s="156"/>
      <c r="BC1325" s="156"/>
      <c r="BD1325" s="156"/>
      <c r="BE1325" s="156"/>
      <c r="BF1325" s="156"/>
      <c r="BG1325" s="156"/>
      <c r="BH1325" s="156"/>
      <c r="BI1325" s="156"/>
      <c r="BJ1325" s="156"/>
      <c r="BK1325" s="156"/>
      <c r="BL1325" s="156"/>
      <c r="BM1325" s="156"/>
      <c r="BN1325" s="156"/>
      <c r="BO1325" s="156"/>
      <c r="BP1325" s="156"/>
      <c r="BQ1325" s="156"/>
      <c r="BR1325" s="156"/>
      <c r="BS1325" s="156"/>
      <c r="BT1325" s="156"/>
      <c r="BU1325" s="156"/>
      <c r="BV1325" s="156"/>
      <c r="BW1325" s="156"/>
      <c r="BX1325" s="156"/>
      <c r="BY1325" s="156"/>
      <c r="BZ1325" s="156"/>
      <c r="CA1325" s="156"/>
      <c r="CB1325" s="156"/>
      <c r="CC1325" s="156"/>
      <c r="CD1325" s="156"/>
      <c r="CE1325" s="156"/>
    </row>
    <row r="1326" spans="1:83" ht="25.5" customHeight="1" x14ac:dyDescent="0.25">
      <c r="A1326" s="45"/>
      <c r="B1326" s="45"/>
      <c r="C1326" s="45"/>
      <c r="D1326" s="47"/>
      <c r="E1326" s="158"/>
      <c r="F1326" s="45"/>
      <c r="G1326" s="130"/>
      <c r="H1326" s="130"/>
      <c r="I1326" s="83"/>
      <c r="J1326" s="45"/>
      <c r="K1326" s="130"/>
      <c r="L1326" s="95"/>
      <c r="M1326" s="95"/>
      <c r="N1326" s="95"/>
      <c r="O1326" s="103"/>
      <c r="P1326" s="104"/>
      <c r="Q1326" s="83"/>
      <c r="R1326" s="83"/>
      <c r="S1326" s="83"/>
      <c r="T1326" s="83"/>
      <c r="U1326" s="83"/>
      <c r="V1326" s="103"/>
      <c r="W1326" s="103"/>
      <c r="X1326" s="103"/>
      <c r="Y1326" s="102"/>
      <c r="Z1326" s="102"/>
      <c r="AA1326" s="90"/>
      <c r="AB1326" s="100"/>
      <c r="AC1326" s="90"/>
      <c r="AD1326" s="100"/>
      <c r="AE1326" s="100"/>
      <c r="AF1326" s="91"/>
      <c r="AG1326" s="91"/>
      <c r="AH1326" s="101"/>
      <c r="AI1326" s="45"/>
      <c r="AJ1326" s="45"/>
      <c r="AK1326" s="45"/>
      <c r="AL1326" s="45"/>
      <c r="AM1326" s="45"/>
      <c r="AN1326" s="83"/>
      <c r="AO1326" s="160"/>
      <c r="AP1326" s="160"/>
      <c r="AQ1326" s="94"/>
      <c r="AR1326" s="45"/>
      <c r="AS1326" s="102"/>
      <c r="AT1326" s="102"/>
      <c r="AU1326" s="95"/>
      <c r="AV1326" s="95"/>
      <c r="AW1326" s="159"/>
      <c r="AX1326" s="159"/>
      <c r="AY1326" s="156"/>
      <c r="AZ1326" s="156"/>
      <c r="BA1326" s="156"/>
      <c r="BB1326" s="156"/>
      <c r="BC1326" s="156"/>
      <c r="BD1326" s="156"/>
      <c r="BE1326" s="156"/>
      <c r="BF1326" s="156"/>
      <c r="BG1326" s="156"/>
      <c r="BH1326" s="156"/>
      <c r="BI1326" s="156"/>
      <c r="BJ1326" s="156"/>
      <c r="BK1326" s="156"/>
      <c r="BL1326" s="156"/>
      <c r="BM1326" s="156"/>
      <c r="BN1326" s="156"/>
      <c r="BO1326" s="156"/>
      <c r="BP1326" s="156"/>
      <c r="BQ1326" s="156"/>
      <c r="BR1326" s="156"/>
      <c r="BS1326" s="156"/>
      <c r="BT1326" s="156"/>
      <c r="BU1326" s="156"/>
      <c r="BV1326" s="156"/>
      <c r="BW1326" s="156"/>
      <c r="BX1326" s="156"/>
      <c r="BY1326" s="156"/>
      <c r="BZ1326" s="156"/>
      <c r="CA1326" s="156"/>
      <c r="CB1326" s="156"/>
      <c r="CC1326" s="156"/>
      <c r="CD1326" s="156"/>
      <c r="CE1326" s="156"/>
    </row>
    <row r="1327" spans="1:83" ht="25.5" customHeight="1" x14ac:dyDescent="0.25">
      <c r="A1327" s="45"/>
      <c r="B1327" s="45"/>
      <c r="C1327" s="45"/>
      <c r="D1327" s="47"/>
      <c r="E1327" s="158"/>
      <c r="F1327" s="45"/>
      <c r="G1327" s="130"/>
      <c r="H1327" s="130"/>
      <c r="I1327" s="83"/>
      <c r="J1327" s="45"/>
      <c r="K1327" s="130"/>
      <c r="L1327" s="95"/>
      <c r="M1327" s="95"/>
      <c r="N1327" s="95"/>
      <c r="O1327" s="103"/>
      <c r="P1327" s="104"/>
      <c r="Q1327" s="83"/>
      <c r="R1327" s="83"/>
      <c r="S1327" s="83"/>
      <c r="T1327" s="83"/>
      <c r="U1327" s="83"/>
      <c r="V1327" s="103"/>
      <c r="W1327" s="103"/>
      <c r="X1327" s="103"/>
      <c r="Y1327" s="102"/>
      <c r="Z1327" s="102"/>
      <c r="AA1327" s="90"/>
      <c r="AB1327" s="100"/>
      <c r="AC1327" s="90"/>
      <c r="AD1327" s="100"/>
      <c r="AE1327" s="100"/>
      <c r="AF1327" s="91"/>
      <c r="AG1327" s="91"/>
      <c r="AH1327" s="101"/>
      <c r="AI1327" s="45"/>
      <c r="AJ1327" s="45"/>
      <c r="AK1327" s="45"/>
      <c r="AL1327" s="45"/>
      <c r="AM1327" s="45"/>
      <c r="AN1327" s="83"/>
      <c r="AO1327" s="160"/>
      <c r="AP1327" s="160"/>
      <c r="AQ1327" s="94"/>
      <c r="AR1327" s="45"/>
      <c r="AS1327" s="102"/>
      <c r="AT1327" s="102"/>
      <c r="AU1327" s="95"/>
      <c r="AV1327" s="95"/>
      <c r="AW1327" s="159"/>
      <c r="AX1327" s="159"/>
      <c r="AY1327" s="156"/>
      <c r="AZ1327" s="156"/>
      <c r="BA1327" s="156"/>
      <c r="BB1327" s="156"/>
      <c r="BC1327" s="156"/>
      <c r="BD1327" s="156"/>
      <c r="BE1327" s="156"/>
      <c r="BF1327" s="156"/>
      <c r="BG1327" s="156"/>
      <c r="BH1327" s="156"/>
      <c r="BI1327" s="156"/>
      <c r="BJ1327" s="156"/>
      <c r="BK1327" s="156"/>
      <c r="BL1327" s="156"/>
      <c r="BM1327" s="156"/>
      <c r="BN1327" s="156"/>
      <c r="BO1327" s="156"/>
      <c r="BP1327" s="156"/>
      <c r="BQ1327" s="156"/>
      <c r="BR1327" s="156"/>
      <c r="BS1327" s="156"/>
      <c r="BT1327" s="156"/>
      <c r="BU1327" s="156"/>
      <c r="BV1327" s="156"/>
      <c r="BW1327" s="156"/>
      <c r="BX1327" s="156"/>
      <c r="BY1327" s="156"/>
      <c r="BZ1327" s="156"/>
      <c r="CA1327" s="156"/>
      <c r="CB1327" s="156"/>
      <c r="CC1327" s="156"/>
      <c r="CD1327" s="156"/>
      <c r="CE1327" s="156"/>
    </row>
    <row r="1328" spans="1:83" ht="25.5" customHeight="1" x14ac:dyDescent="0.25">
      <c r="A1328" s="45"/>
      <c r="B1328" s="45"/>
      <c r="C1328" s="45"/>
      <c r="D1328" s="47"/>
      <c r="E1328" s="158"/>
      <c r="F1328" s="45"/>
      <c r="G1328" s="130"/>
      <c r="H1328" s="130"/>
      <c r="I1328" s="83"/>
      <c r="J1328" s="45"/>
      <c r="K1328" s="130"/>
      <c r="L1328" s="95"/>
      <c r="M1328" s="95"/>
      <c r="N1328" s="95"/>
      <c r="O1328" s="103"/>
      <c r="P1328" s="104"/>
      <c r="Q1328" s="83"/>
      <c r="R1328" s="83"/>
      <c r="S1328" s="83"/>
      <c r="T1328" s="83"/>
      <c r="U1328" s="83"/>
      <c r="V1328" s="103"/>
      <c r="W1328" s="103"/>
      <c r="X1328" s="103"/>
      <c r="Y1328" s="102"/>
      <c r="Z1328" s="102"/>
      <c r="AA1328" s="90"/>
      <c r="AB1328" s="100"/>
      <c r="AC1328" s="90"/>
      <c r="AD1328" s="100"/>
      <c r="AE1328" s="100"/>
      <c r="AF1328" s="91"/>
      <c r="AG1328" s="91"/>
      <c r="AH1328" s="101"/>
      <c r="AI1328" s="45"/>
      <c r="AJ1328" s="45"/>
      <c r="AK1328" s="45"/>
      <c r="AL1328" s="45"/>
      <c r="AM1328" s="45"/>
      <c r="AN1328" s="83"/>
      <c r="AO1328" s="160"/>
      <c r="AP1328" s="160"/>
      <c r="AQ1328" s="94"/>
      <c r="AR1328" s="45"/>
      <c r="AS1328" s="102"/>
      <c r="AT1328" s="102"/>
      <c r="AU1328" s="95"/>
      <c r="AV1328" s="95"/>
      <c r="AW1328" s="159"/>
      <c r="AX1328" s="159"/>
      <c r="AY1328" s="156"/>
      <c r="AZ1328" s="156"/>
      <c r="BA1328" s="156"/>
      <c r="BB1328" s="156"/>
      <c r="BC1328" s="156"/>
      <c r="BD1328" s="156"/>
      <c r="BE1328" s="156"/>
      <c r="BF1328" s="156"/>
      <c r="BG1328" s="156"/>
      <c r="BH1328" s="156"/>
      <c r="BI1328" s="156"/>
      <c r="BJ1328" s="156"/>
      <c r="BK1328" s="156"/>
      <c r="BL1328" s="156"/>
      <c r="BM1328" s="156"/>
      <c r="BN1328" s="156"/>
      <c r="BO1328" s="156"/>
      <c r="BP1328" s="156"/>
      <c r="BQ1328" s="156"/>
      <c r="BR1328" s="156"/>
      <c r="BS1328" s="156"/>
      <c r="BT1328" s="156"/>
      <c r="BU1328" s="156"/>
      <c r="BV1328" s="156"/>
      <c r="BW1328" s="156"/>
      <c r="BX1328" s="156"/>
      <c r="BY1328" s="156"/>
      <c r="BZ1328" s="156"/>
      <c r="CA1328" s="156"/>
      <c r="CB1328" s="156"/>
      <c r="CC1328" s="156"/>
      <c r="CD1328" s="156"/>
      <c r="CE1328" s="156"/>
    </row>
    <row r="1329" spans="1:83" ht="25.5" customHeight="1" x14ac:dyDescent="0.25">
      <c r="A1329" s="45"/>
      <c r="B1329" s="45"/>
      <c r="C1329" s="45"/>
      <c r="D1329" s="47"/>
      <c r="E1329" s="158"/>
      <c r="F1329" s="45"/>
      <c r="G1329" s="130"/>
      <c r="H1329" s="130"/>
      <c r="I1329" s="83"/>
      <c r="J1329" s="45"/>
      <c r="K1329" s="130"/>
      <c r="L1329" s="95"/>
      <c r="M1329" s="95"/>
      <c r="N1329" s="95"/>
      <c r="O1329" s="103"/>
      <c r="P1329" s="104"/>
      <c r="Q1329" s="83"/>
      <c r="R1329" s="83"/>
      <c r="S1329" s="83"/>
      <c r="T1329" s="83"/>
      <c r="U1329" s="83"/>
      <c r="V1329" s="103"/>
      <c r="W1329" s="103"/>
      <c r="X1329" s="103"/>
      <c r="Y1329" s="102"/>
      <c r="Z1329" s="102"/>
      <c r="AA1329" s="90"/>
      <c r="AB1329" s="100"/>
      <c r="AC1329" s="90"/>
      <c r="AD1329" s="100"/>
      <c r="AE1329" s="100"/>
      <c r="AF1329" s="91"/>
      <c r="AG1329" s="91"/>
      <c r="AH1329" s="101"/>
      <c r="AI1329" s="45"/>
      <c r="AJ1329" s="45"/>
      <c r="AK1329" s="45"/>
      <c r="AL1329" s="45"/>
      <c r="AM1329" s="45"/>
      <c r="AN1329" s="83"/>
      <c r="AO1329" s="160"/>
      <c r="AP1329" s="160"/>
      <c r="AQ1329" s="94"/>
      <c r="AR1329" s="45"/>
      <c r="AS1329" s="102"/>
      <c r="AT1329" s="102"/>
      <c r="AU1329" s="95"/>
      <c r="AV1329" s="95"/>
      <c r="AW1329" s="159"/>
      <c r="AX1329" s="159"/>
      <c r="AY1329" s="156"/>
      <c r="AZ1329" s="156"/>
      <c r="BA1329" s="156"/>
      <c r="BB1329" s="156"/>
      <c r="BC1329" s="156"/>
      <c r="BD1329" s="156"/>
      <c r="BE1329" s="156"/>
      <c r="BF1329" s="156"/>
      <c r="BG1329" s="156"/>
      <c r="BH1329" s="156"/>
      <c r="BI1329" s="156"/>
      <c r="BJ1329" s="156"/>
      <c r="BK1329" s="156"/>
      <c r="BL1329" s="156"/>
      <c r="BM1329" s="156"/>
      <c r="BN1329" s="156"/>
      <c r="BO1329" s="156"/>
      <c r="BP1329" s="156"/>
      <c r="BQ1329" s="156"/>
      <c r="BR1329" s="156"/>
      <c r="BS1329" s="156"/>
      <c r="BT1329" s="156"/>
      <c r="BU1329" s="156"/>
      <c r="BV1329" s="156"/>
      <c r="BW1329" s="156"/>
      <c r="BX1329" s="156"/>
      <c r="BY1329" s="156"/>
      <c r="BZ1329" s="156"/>
      <c r="CA1329" s="156"/>
      <c r="CB1329" s="156"/>
      <c r="CC1329" s="156"/>
      <c r="CD1329" s="156"/>
      <c r="CE1329" s="156"/>
    </row>
    <row r="1330" spans="1:83" ht="25.5" customHeight="1" x14ac:dyDescent="0.25">
      <c r="A1330" s="45"/>
      <c r="B1330" s="45"/>
      <c r="C1330" s="45"/>
      <c r="D1330" s="47"/>
      <c r="E1330" s="158"/>
      <c r="F1330" s="45"/>
      <c r="G1330" s="130"/>
      <c r="H1330" s="130"/>
      <c r="I1330" s="83"/>
      <c r="J1330" s="45"/>
      <c r="K1330" s="130"/>
      <c r="L1330" s="95"/>
      <c r="M1330" s="95"/>
      <c r="N1330" s="95"/>
      <c r="O1330" s="103"/>
      <c r="P1330" s="104"/>
      <c r="Q1330" s="83"/>
      <c r="R1330" s="83"/>
      <c r="S1330" s="83"/>
      <c r="T1330" s="83"/>
      <c r="U1330" s="83"/>
      <c r="V1330" s="103"/>
      <c r="W1330" s="103"/>
      <c r="X1330" s="103"/>
      <c r="Y1330" s="102"/>
      <c r="Z1330" s="102"/>
      <c r="AA1330" s="90"/>
      <c r="AB1330" s="100"/>
      <c r="AC1330" s="90"/>
      <c r="AD1330" s="100"/>
      <c r="AE1330" s="100"/>
      <c r="AF1330" s="91"/>
      <c r="AG1330" s="91"/>
      <c r="AH1330" s="101"/>
      <c r="AI1330" s="45"/>
      <c r="AJ1330" s="45"/>
      <c r="AK1330" s="45"/>
      <c r="AL1330" s="45"/>
      <c r="AM1330" s="45"/>
      <c r="AN1330" s="83"/>
      <c r="AO1330" s="160"/>
      <c r="AP1330" s="160"/>
      <c r="AQ1330" s="94"/>
      <c r="AR1330" s="45"/>
      <c r="AS1330" s="102"/>
      <c r="AT1330" s="102"/>
      <c r="AU1330" s="95"/>
      <c r="AV1330" s="95"/>
      <c r="AW1330" s="159"/>
      <c r="AX1330" s="159"/>
      <c r="AY1330" s="156"/>
      <c r="AZ1330" s="156"/>
      <c r="BA1330" s="156"/>
      <c r="BB1330" s="156"/>
      <c r="BC1330" s="156"/>
      <c r="BD1330" s="156"/>
      <c r="BE1330" s="156"/>
      <c r="BF1330" s="156"/>
      <c r="BG1330" s="156"/>
      <c r="BH1330" s="156"/>
      <c r="BI1330" s="156"/>
      <c r="BJ1330" s="156"/>
      <c r="BK1330" s="156"/>
      <c r="BL1330" s="156"/>
      <c r="BM1330" s="156"/>
      <c r="BN1330" s="156"/>
      <c r="BO1330" s="156"/>
      <c r="BP1330" s="156"/>
      <c r="BQ1330" s="156"/>
      <c r="BR1330" s="156"/>
      <c r="BS1330" s="156"/>
      <c r="BT1330" s="156"/>
      <c r="BU1330" s="156"/>
      <c r="BV1330" s="156"/>
      <c r="BW1330" s="156"/>
      <c r="BX1330" s="156"/>
      <c r="BY1330" s="156"/>
      <c r="BZ1330" s="156"/>
      <c r="CA1330" s="156"/>
      <c r="CB1330" s="156"/>
      <c r="CC1330" s="156"/>
      <c r="CD1330" s="156"/>
      <c r="CE1330" s="156"/>
    </row>
    <row r="1331" spans="1:83" ht="25.5" customHeight="1" x14ac:dyDescent="0.25">
      <c r="A1331" s="45"/>
      <c r="B1331" s="45"/>
      <c r="C1331" s="45"/>
      <c r="D1331" s="47"/>
      <c r="E1331" s="158"/>
      <c r="F1331" s="45"/>
      <c r="G1331" s="130"/>
      <c r="H1331" s="130"/>
      <c r="I1331" s="83"/>
      <c r="J1331" s="45"/>
      <c r="K1331" s="130"/>
      <c r="L1331" s="95"/>
      <c r="M1331" s="95"/>
      <c r="N1331" s="95"/>
      <c r="O1331" s="103"/>
      <c r="P1331" s="104"/>
      <c r="Q1331" s="83"/>
      <c r="R1331" s="83"/>
      <c r="S1331" s="83"/>
      <c r="T1331" s="83"/>
      <c r="U1331" s="83"/>
      <c r="V1331" s="103"/>
      <c r="W1331" s="103"/>
      <c r="X1331" s="103"/>
      <c r="Y1331" s="102"/>
      <c r="Z1331" s="102"/>
      <c r="AA1331" s="90"/>
      <c r="AB1331" s="100"/>
      <c r="AC1331" s="90"/>
      <c r="AD1331" s="100"/>
      <c r="AE1331" s="100"/>
      <c r="AF1331" s="91"/>
      <c r="AG1331" s="91"/>
      <c r="AH1331" s="101"/>
      <c r="AI1331" s="45"/>
      <c r="AJ1331" s="45"/>
      <c r="AK1331" s="45"/>
      <c r="AL1331" s="45"/>
      <c r="AM1331" s="45"/>
      <c r="AN1331" s="83"/>
      <c r="AO1331" s="160"/>
      <c r="AP1331" s="160"/>
      <c r="AQ1331" s="94"/>
      <c r="AR1331" s="45"/>
      <c r="AS1331" s="102"/>
      <c r="AT1331" s="102"/>
      <c r="AU1331" s="95"/>
      <c r="AV1331" s="95"/>
      <c r="AW1331" s="159"/>
      <c r="AX1331" s="159"/>
      <c r="AY1331" s="156"/>
      <c r="AZ1331" s="156"/>
      <c r="BA1331" s="156"/>
      <c r="BB1331" s="156"/>
      <c r="BC1331" s="156"/>
      <c r="BD1331" s="156"/>
      <c r="BE1331" s="156"/>
      <c r="BF1331" s="156"/>
      <c r="BG1331" s="156"/>
      <c r="BH1331" s="156"/>
      <c r="BI1331" s="156"/>
      <c r="BJ1331" s="156"/>
      <c r="BK1331" s="156"/>
      <c r="BL1331" s="156"/>
      <c r="BM1331" s="156"/>
      <c r="BN1331" s="156"/>
      <c r="BO1331" s="156"/>
      <c r="BP1331" s="156"/>
      <c r="BQ1331" s="156"/>
      <c r="BR1331" s="156"/>
      <c r="BS1331" s="156"/>
      <c r="BT1331" s="156"/>
      <c r="BU1331" s="156"/>
      <c r="BV1331" s="156"/>
      <c r="BW1331" s="156"/>
      <c r="BX1331" s="156"/>
      <c r="BY1331" s="156"/>
      <c r="BZ1331" s="156"/>
      <c r="CA1331" s="156"/>
      <c r="CB1331" s="156"/>
      <c r="CC1331" s="156"/>
      <c r="CD1331" s="156"/>
      <c r="CE1331" s="156"/>
    </row>
    <row r="1332" spans="1:83" ht="25.5" customHeight="1" x14ac:dyDescent="0.25">
      <c r="A1332" s="45"/>
      <c r="B1332" s="45"/>
      <c r="C1332" s="45"/>
      <c r="D1332" s="47"/>
      <c r="E1332" s="158"/>
      <c r="F1332" s="45"/>
      <c r="G1332" s="130"/>
      <c r="H1332" s="130"/>
      <c r="I1332" s="83"/>
      <c r="J1332" s="45"/>
      <c r="K1332" s="130"/>
      <c r="L1332" s="95"/>
      <c r="M1332" s="95"/>
      <c r="N1332" s="95"/>
      <c r="O1332" s="103"/>
      <c r="P1332" s="104"/>
      <c r="Q1332" s="83"/>
      <c r="R1332" s="83"/>
      <c r="S1332" s="83"/>
      <c r="T1332" s="83"/>
      <c r="U1332" s="83"/>
      <c r="V1332" s="103"/>
      <c r="W1332" s="103"/>
      <c r="X1332" s="103"/>
      <c r="Y1332" s="102"/>
      <c r="Z1332" s="102"/>
      <c r="AA1332" s="90"/>
      <c r="AB1332" s="100"/>
      <c r="AC1332" s="90"/>
      <c r="AD1332" s="100"/>
      <c r="AE1332" s="100"/>
      <c r="AF1332" s="91"/>
      <c r="AG1332" s="91"/>
      <c r="AH1332" s="101"/>
      <c r="AI1332" s="45"/>
      <c r="AJ1332" s="45"/>
      <c r="AK1332" s="45"/>
      <c r="AL1332" s="45"/>
      <c r="AM1332" s="45"/>
      <c r="AN1332" s="83"/>
      <c r="AO1332" s="160"/>
      <c r="AP1332" s="160"/>
      <c r="AQ1332" s="94"/>
      <c r="AR1332" s="45"/>
      <c r="AS1332" s="102"/>
      <c r="AT1332" s="102"/>
      <c r="AU1332" s="95"/>
      <c r="AV1332" s="95"/>
      <c r="AW1332" s="159"/>
      <c r="AX1332" s="159"/>
      <c r="AY1332" s="156"/>
      <c r="AZ1332" s="156"/>
      <c r="BA1332" s="156"/>
      <c r="BB1332" s="156"/>
      <c r="BC1332" s="156"/>
      <c r="BD1332" s="156"/>
      <c r="BE1332" s="156"/>
      <c r="BF1332" s="156"/>
      <c r="BG1332" s="156"/>
      <c r="BH1332" s="156"/>
      <c r="BI1332" s="156"/>
      <c r="BJ1332" s="156"/>
      <c r="BK1332" s="156"/>
      <c r="BL1332" s="156"/>
      <c r="BM1332" s="156"/>
      <c r="BN1332" s="156"/>
      <c r="BO1332" s="156"/>
      <c r="BP1332" s="156"/>
      <c r="BQ1332" s="156"/>
      <c r="BR1332" s="156"/>
      <c r="BS1332" s="156"/>
      <c r="BT1332" s="156"/>
      <c r="BU1332" s="156"/>
      <c r="BV1332" s="156"/>
      <c r="BW1332" s="156"/>
      <c r="BX1332" s="156"/>
      <c r="BY1332" s="156"/>
      <c r="BZ1332" s="156"/>
      <c r="CA1332" s="156"/>
      <c r="CB1332" s="156"/>
      <c r="CC1332" s="156"/>
      <c r="CD1332" s="156"/>
      <c r="CE1332" s="156"/>
    </row>
    <row r="1333" spans="1:83" ht="25.5" customHeight="1" x14ac:dyDescent="0.25">
      <c r="A1333" s="45"/>
      <c r="B1333" s="45"/>
      <c r="C1333" s="45"/>
      <c r="D1333" s="47"/>
      <c r="E1333" s="158"/>
      <c r="F1333" s="45"/>
      <c r="G1333" s="130"/>
      <c r="H1333" s="130"/>
      <c r="I1333" s="83"/>
      <c r="J1333" s="45"/>
      <c r="K1333" s="130"/>
      <c r="L1333" s="95"/>
      <c r="M1333" s="95"/>
      <c r="N1333" s="95"/>
      <c r="O1333" s="103"/>
      <c r="P1333" s="104"/>
      <c r="Q1333" s="83"/>
      <c r="R1333" s="83"/>
      <c r="S1333" s="83"/>
      <c r="T1333" s="83"/>
      <c r="U1333" s="83"/>
      <c r="V1333" s="103"/>
      <c r="W1333" s="103"/>
      <c r="X1333" s="103"/>
      <c r="Y1333" s="102"/>
      <c r="Z1333" s="102"/>
      <c r="AA1333" s="90"/>
      <c r="AB1333" s="100"/>
      <c r="AC1333" s="90"/>
      <c r="AD1333" s="100"/>
      <c r="AE1333" s="100"/>
      <c r="AF1333" s="91"/>
      <c r="AG1333" s="91"/>
      <c r="AH1333" s="101"/>
      <c r="AI1333" s="45"/>
      <c r="AJ1333" s="45"/>
      <c r="AK1333" s="45"/>
      <c r="AL1333" s="45"/>
      <c r="AM1333" s="45"/>
      <c r="AN1333" s="83"/>
      <c r="AO1333" s="160"/>
      <c r="AP1333" s="160"/>
      <c r="AQ1333" s="94"/>
      <c r="AR1333" s="45"/>
      <c r="AS1333" s="102"/>
      <c r="AT1333" s="102"/>
      <c r="AU1333" s="95"/>
      <c r="AV1333" s="95"/>
      <c r="AW1333" s="159"/>
      <c r="AX1333" s="159"/>
      <c r="AY1333" s="156"/>
      <c r="AZ1333" s="156"/>
      <c r="BA1333" s="156"/>
      <c r="BB1333" s="156"/>
      <c r="BC1333" s="156"/>
      <c r="BD1333" s="156"/>
      <c r="BE1333" s="156"/>
      <c r="BF1333" s="156"/>
      <c r="BG1333" s="156"/>
      <c r="BH1333" s="156"/>
      <c r="BI1333" s="156"/>
      <c r="BJ1333" s="156"/>
      <c r="BK1333" s="156"/>
      <c r="BL1333" s="156"/>
      <c r="BM1333" s="156"/>
      <c r="BN1333" s="156"/>
      <c r="BO1333" s="156"/>
      <c r="BP1333" s="156"/>
      <c r="BQ1333" s="156"/>
      <c r="BR1333" s="156"/>
      <c r="BS1333" s="156"/>
      <c r="BT1333" s="156"/>
      <c r="BU1333" s="156"/>
      <c r="BV1333" s="156"/>
      <c r="BW1333" s="156"/>
      <c r="BX1333" s="156"/>
      <c r="BY1333" s="156"/>
      <c r="BZ1333" s="156"/>
      <c r="CA1333" s="156"/>
      <c r="CB1333" s="156"/>
      <c r="CC1333" s="156"/>
      <c r="CD1333" s="156"/>
      <c r="CE1333" s="156"/>
    </row>
    <row r="1334" spans="1:83" ht="25.5" customHeight="1" x14ac:dyDescent="0.25">
      <c r="A1334" s="45"/>
      <c r="B1334" s="45"/>
      <c r="C1334" s="45"/>
      <c r="D1334" s="47"/>
      <c r="E1334" s="158"/>
      <c r="F1334" s="45"/>
      <c r="G1334" s="130"/>
      <c r="H1334" s="130"/>
      <c r="I1334" s="83"/>
      <c r="J1334" s="45"/>
      <c r="K1334" s="130"/>
      <c r="L1334" s="95"/>
      <c r="M1334" s="95"/>
      <c r="N1334" s="95"/>
      <c r="O1334" s="103"/>
      <c r="P1334" s="104"/>
      <c r="Q1334" s="83"/>
      <c r="R1334" s="83"/>
      <c r="S1334" s="83"/>
      <c r="T1334" s="83"/>
      <c r="U1334" s="83"/>
      <c r="V1334" s="103"/>
      <c r="W1334" s="103"/>
      <c r="X1334" s="103"/>
      <c r="Y1334" s="102"/>
      <c r="Z1334" s="102"/>
      <c r="AA1334" s="90"/>
      <c r="AB1334" s="100"/>
      <c r="AC1334" s="90"/>
      <c r="AD1334" s="100"/>
      <c r="AE1334" s="100"/>
      <c r="AF1334" s="91"/>
      <c r="AG1334" s="91"/>
      <c r="AH1334" s="101"/>
      <c r="AI1334" s="45"/>
      <c r="AJ1334" s="45"/>
      <c r="AK1334" s="45"/>
      <c r="AL1334" s="45"/>
      <c r="AM1334" s="45"/>
      <c r="AN1334" s="83"/>
      <c r="AO1334" s="160"/>
      <c r="AP1334" s="160"/>
      <c r="AQ1334" s="94"/>
      <c r="AR1334" s="45"/>
      <c r="AS1334" s="102"/>
      <c r="AT1334" s="102"/>
      <c r="AU1334" s="95"/>
      <c r="AV1334" s="95"/>
      <c r="AW1334" s="159"/>
      <c r="AX1334" s="159"/>
      <c r="AY1334" s="156"/>
      <c r="AZ1334" s="156"/>
      <c r="BA1334" s="156"/>
      <c r="BB1334" s="156"/>
      <c r="BC1334" s="156"/>
      <c r="BD1334" s="156"/>
      <c r="BE1334" s="156"/>
      <c r="BF1334" s="156"/>
      <c r="BG1334" s="156"/>
      <c r="BH1334" s="156"/>
      <c r="BI1334" s="156"/>
      <c r="BJ1334" s="156"/>
      <c r="BK1334" s="156"/>
      <c r="BL1334" s="156"/>
      <c r="BM1334" s="156"/>
      <c r="BN1334" s="156"/>
      <c r="BO1334" s="156"/>
      <c r="BP1334" s="156"/>
      <c r="BQ1334" s="156"/>
      <c r="BR1334" s="156"/>
      <c r="BS1334" s="156"/>
      <c r="BT1334" s="156"/>
      <c r="BU1334" s="156"/>
      <c r="BV1334" s="156"/>
      <c r="BW1334" s="156"/>
      <c r="BX1334" s="156"/>
      <c r="BY1334" s="156"/>
      <c r="BZ1334" s="156"/>
      <c r="CA1334" s="156"/>
      <c r="CB1334" s="156"/>
      <c r="CC1334" s="156"/>
      <c r="CD1334" s="156"/>
      <c r="CE1334" s="156"/>
    </row>
    <row r="1335" spans="1:83" ht="25.5" customHeight="1" x14ac:dyDescent="0.25">
      <c r="A1335" s="45"/>
      <c r="B1335" s="45"/>
      <c r="C1335" s="45"/>
      <c r="D1335" s="47"/>
      <c r="E1335" s="158"/>
      <c r="F1335" s="45"/>
      <c r="G1335" s="130"/>
      <c r="H1335" s="130"/>
      <c r="I1335" s="83"/>
      <c r="J1335" s="45"/>
      <c r="K1335" s="130"/>
      <c r="L1335" s="95"/>
      <c r="M1335" s="95"/>
      <c r="N1335" s="95"/>
      <c r="O1335" s="103"/>
      <c r="P1335" s="104"/>
      <c r="Q1335" s="83"/>
      <c r="R1335" s="83"/>
      <c r="S1335" s="83"/>
      <c r="T1335" s="83"/>
      <c r="U1335" s="83"/>
      <c r="V1335" s="103"/>
      <c r="W1335" s="103"/>
      <c r="X1335" s="103"/>
      <c r="Y1335" s="102"/>
      <c r="Z1335" s="102"/>
      <c r="AA1335" s="90"/>
      <c r="AB1335" s="100"/>
      <c r="AC1335" s="90"/>
      <c r="AD1335" s="100"/>
      <c r="AE1335" s="100"/>
      <c r="AF1335" s="91"/>
      <c r="AG1335" s="91"/>
      <c r="AH1335" s="101"/>
      <c r="AI1335" s="45"/>
      <c r="AJ1335" s="45"/>
      <c r="AK1335" s="45"/>
      <c r="AL1335" s="45"/>
      <c r="AM1335" s="45"/>
      <c r="AN1335" s="83"/>
      <c r="AO1335" s="160"/>
      <c r="AP1335" s="160"/>
      <c r="AQ1335" s="94"/>
      <c r="AR1335" s="45"/>
      <c r="AS1335" s="102"/>
      <c r="AT1335" s="102"/>
      <c r="AU1335" s="95"/>
      <c r="AV1335" s="95"/>
      <c r="AW1335" s="159"/>
      <c r="AX1335" s="159"/>
      <c r="AY1335" s="156"/>
      <c r="AZ1335" s="156"/>
      <c r="BA1335" s="156"/>
      <c r="BB1335" s="156"/>
      <c r="BC1335" s="156"/>
      <c r="BD1335" s="156"/>
      <c r="BE1335" s="156"/>
      <c r="BF1335" s="156"/>
      <c r="BG1335" s="156"/>
      <c r="BH1335" s="156"/>
      <c r="BI1335" s="156"/>
      <c r="BJ1335" s="156"/>
      <c r="BK1335" s="156"/>
      <c r="BL1335" s="156"/>
      <c r="BM1335" s="156"/>
      <c r="BN1335" s="156"/>
      <c r="BO1335" s="156"/>
      <c r="BP1335" s="156"/>
      <c r="BQ1335" s="156"/>
      <c r="BR1335" s="156"/>
      <c r="BS1335" s="156"/>
      <c r="BT1335" s="156"/>
      <c r="BU1335" s="156"/>
      <c r="BV1335" s="156"/>
      <c r="BW1335" s="156"/>
      <c r="BX1335" s="156"/>
      <c r="BY1335" s="156"/>
      <c r="BZ1335" s="156"/>
      <c r="CA1335" s="156"/>
      <c r="CB1335" s="156"/>
      <c r="CC1335" s="156"/>
      <c r="CD1335" s="156"/>
      <c r="CE1335" s="156"/>
    </row>
    <row r="1336" spans="1:83" ht="25.5" customHeight="1" x14ac:dyDescent="0.25">
      <c r="A1336" s="45"/>
      <c r="B1336" s="45"/>
      <c r="C1336" s="45"/>
      <c r="D1336" s="47"/>
      <c r="E1336" s="158"/>
      <c r="F1336" s="45"/>
      <c r="G1336" s="130"/>
      <c r="H1336" s="130"/>
      <c r="I1336" s="83"/>
      <c r="J1336" s="45"/>
      <c r="K1336" s="130"/>
      <c r="L1336" s="95"/>
      <c r="M1336" s="95"/>
      <c r="N1336" s="95"/>
      <c r="O1336" s="103"/>
      <c r="P1336" s="104"/>
      <c r="Q1336" s="83"/>
      <c r="R1336" s="83"/>
      <c r="S1336" s="83"/>
      <c r="T1336" s="83"/>
      <c r="U1336" s="83"/>
      <c r="V1336" s="103"/>
      <c r="W1336" s="103"/>
      <c r="X1336" s="103"/>
      <c r="Y1336" s="102"/>
      <c r="Z1336" s="102"/>
      <c r="AA1336" s="90"/>
      <c r="AB1336" s="100"/>
      <c r="AC1336" s="90"/>
      <c r="AD1336" s="100"/>
      <c r="AE1336" s="100"/>
      <c r="AF1336" s="91"/>
      <c r="AG1336" s="91"/>
      <c r="AH1336" s="101"/>
      <c r="AI1336" s="45"/>
      <c r="AJ1336" s="45"/>
      <c r="AK1336" s="45"/>
      <c r="AL1336" s="45"/>
      <c r="AM1336" s="45"/>
      <c r="AN1336" s="83"/>
      <c r="AO1336" s="160"/>
      <c r="AP1336" s="160"/>
      <c r="AQ1336" s="94"/>
      <c r="AR1336" s="45"/>
      <c r="AS1336" s="102"/>
      <c r="AT1336" s="102"/>
      <c r="AU1336" s="95"/>
      <c r="AV1336" s="95"/>
      <c r="AW1336" s="159"/>
      <c r="AX1336" s="159"/>
      <c r="AY1336" s="156"/>
      <c r="AZ1336" s="156"/>
      <c r="BA1336" s="156"/>
      <c r="BB1336" s="156"/>
      <c r="BC1336" s="156"/>
      <c r="BD1336" s="156"/>
      <c r="BE1336" s="156"/>
      <c r="BF1336" s="156"/>
      <c r="BG1336" s="156"/>
      <c r="BH1336" s="156"/>
      <c r="BI1336" s="156"/>
      <c r="BJ1336" s="156"/>
      <c r="BK1336" s="156"/>
      <c r="BL1336" s="156"/>
      <c r="BM1336" s="156"/>
      <c r="BN1336" s="156"/>
      <c r="BO1336" s="156"/>
      <c r="BP1336" s="156"/>
      <c r="BQ1336" s="156"/>
      <c r="BR1336" s="156"/>
      <c r="BS1336" s="156"/>
      <c r="BT1336" s="156"/>
      <c r="BU1336" s="156"/>
      <c r="BV1336" s="156"/>
      <c r="BW1336" s="156"/>
      <c r="BX1336" s="156"/>
      <c r="BY1336" s="156"/>
      <c r="BZ1336" s="156"/>
      <c r="CA1336" s="156"/>
      <c r="CB1336" s="156"/>
      <c r="CC1336" s="156"/>
      <c r="CD1336" s="156"/>
      <c r="CE1336" s="156"/>
    </row>
    <row r="1337" spans="1:83" ht="25.5" customHeight="1" x14ac:dyDescent="0.25">
      <c r="A1337" s="45"/>
      <c r="B1337" s="45"/>
      <c r="C1337" s="45"/>
      <c r="D1337" s="47"/>
      <c r="E1337" s="158"/>
      <c r="F1337" s="45"/>
      <c r="G1337" s="130"/>
      <c r="H1337" s="130"/>
      <c r="I1337" s="83"/>
      <c r="J1337" s="45"/>
      <c r="K1337" s="130"/>
      <c r="L1337" s="95"/>
      <c r="M1337" s="95"/>
      <c r="N1337" s="95"/>
      <c r="O1337" s="103"/>
      <c r="P1337" s="104"/>
      <c r="Q1337" s="83"/>
      <c r="R1337" s="83"/>
      <c r="S1337" s="83"/>
      <c r="T1337" s="83"/>
      <c r="U1337" s="83"/>
      <c r="V1337" s="103"/>
      <c r="W1337" s="103"/>
      <c r="X1337" s="103"/>
      <c r="Y1337" s="102"/>
      <c r="Z1337" s="102"/>
      <c r="AA1337" s="90"/>
      <c r="AB1337" s="100"/>
      <c r="AC1337" s="90"/>
      <c r="AD1337" s="100"/>
      <c r="AE1337" s="100"/>
      <c r="AF1337" s="91"/>
      <c r="AG1337" s="91"/>
      <c r="AH1337" s="101"/>
      <c r="AI1337" s="45"/>
      <c r="AJ1337" s="45"/>
      <c r="AK1337" s="45"/>
      <c r="AL1337" s="45"/>
      <c r="AM1337" s="45"/>
      <c r="AN1337" s="83"/>
      <c r="AO1337" s="160"/>
      <c r="AP1337" s="160"/>
      <c r="AQ1337" s="94"/>
      <c r="AR1337" s="45"/>
      <c r="AS1337" s="102"/>
      <c r="AT1337" s="102"/>
      <c r="AU1337" s="95"/>
      <c r="AV1337" s="95"/>
      <c r="AW1337" s="159"/>
      <c r="AX1337" s="159"/>
      <c r="AY1337" s="156"/>
      <c r="AZ1337" s="156"/>
      <c r="BA1337" s="156"/>
      <c r="BB1337" s="156"/>
      <c r="BC1337" s="156"/>
      <c r="BD1337" s="156"/>
      <c r="BE1337" s="156"/>
      <c r="BF1337" s="156"/>
      <c r="BG1337" s="156"/>
      <c r="BH1337" s="156"/>
      <c r="BI1337" s="156"/>
      <c r="BJ1337" s="156"/>
      <c r="BK1337" s="156"/>
      <c r="BL1337" s="156"/>
      <c r="BM1337" s="156"/>
      <c r="BN1337" s="156"/>
      <c r="BO1337" s="156"/>
      <c r="BP1337" s="156"/>
      <c r="BQ1337" s="156"/>
      <c r="BR1337" s="156"/>
      <c r="BS1337" s="156"/>
      <c r="BT1337" s="156"/>
      <c r="BU1337" s="156"/>
      <c r="BV1337" s="156"/>
      <c r="BW1337" s="156"/>
      <c r="BX1337" s="156"/>
      <c r="BY1337" s="156"/>
      <c r="BZ1337" s="156"/>
      <c r="CA1337" s="156"/>
      <c r="CB1337" s="156"/>
      <c r="CC1337" s="156"/>
      <c r="CD1337" s="156"/>
      <c r="CE1337" s="156"/>
    </row>
    <row r="1338" spans="1:83" ht="25.5" customHeight="1" x14ac:dyDescent="0.25">
      <c r="A1338" s="45"/>
      <c r="B1338" s="45"/>
      <c r="C1338" s="45"/>
      <c r="D1338" s="47"/>
      <c r="E1338" s="158"/>
      <c r="F1338" s="45"/>
      <c r="G1338" s="130"/>
      <c r="H1338" s="130"/>
      <c r="I1338" s="83"/>
      <c r="J1338" s="45"/>
      <c r="K1338" s="130"/>
      <c r="L1338" s="95"/>
      <c r="M1338" s="95"/>
      <c r="N1338" s="95"/>
      <c r="O1338" s="103"/>
      <c r="P1338" s="104"/>
      <c r="Q1338" s="83"/>
      <c r="R1338" s="83"/>
      <c r="S1338" s="83"/>
      <c r="T1338" s="83"/>
      <c r="U1338" s="83"/>
      <c r="V1338" s="103"/>
      <c r="W1338" s="103"/>
      <c r="X1338" s="103"/>
      <c r="Y1338" s="102"/>
      <c r="Z1338" s="102"/>
      <c r="AA1338" s="90"/>
      <c r="AB1338" s="100"/>
      <c r="AC1338" s="90"/>
      <c r="AD1338" s="100"/>
      <c r="AE1338" s="100"/>
      <c r="AF1338" s="91"/>
      <c r="AG1338" s="91"/>
      <c r="AH1338" s="101"/>
      <c r="AI1338" s="45"/>
      <c r="AJ1338" s="45"/>
      <c r="AK1338" s="45"/>
      <c r="AL1338" s="45"/>
      <c r="AM1338" s="45"/>
      <c r="AN1338" s="83"/>
      <c r="AO1338" s="160"/>
      <c r="AP1338" s="160"/>
      <c r="AQ1338" s="94"/>
      <c r="AR1338" s="45"/>
      <c r="AS1338" s="102"/>
      <c r="AT1338" s="102"/>
      <c r="AU1338" s="95"/>
      <c r="AV1338" s="95"/>
      <c r="AW1338" s="159"/>
      <c r="AX1338" s="159"/>
      <c r="AY1338" s="156"/>
      <c r="AZ1338" s="156"/>
      <c r="BA1338" s="156"/>
      <c r="BB1338" s="156"/>
      <c r="BC1338" s="156"/>
      <c r="BD1338" s="156"/>
      <c r="BE1338" s="156"/>
      <c r="BF1338" s="156"/>
      <c r="BG1338" s="156"/>
      <c r="BH1338" s="156"/>
      <c r="BI1338" s="156"/>
      <c r="BJ1338" s="156"/>
      <c r="BK1338" s="156"/>
      <c r="BL1338" s="156"/>
      <c r="BM1338" s="156"/>
      <c r="BN1338" s="156"/>
      <c r="BO1338" s="156"/>
      <c r="BP1338" s="156"/>
      <c r="BQ1338" s="156"/>
      <c r="BR1338" s="156"/>
      <c r="BS1338" s="156"/>
      <c r="BT1338" s="156"/>
      <c r="BU1338" s="156"/>
      <c r="BV1338" s="156"/>
      <c r="BW1338" s="156"/>
      <c r="BX1338" s="156"/>
      <c r="BY1338" s="156"/>
      <c r="BZ1338" s="156"/>
      <c r="CA1338" s="156"/>
      <c r="CB1338" s="156"/>
      <c r="CC1338" s="156"/>
      <c r="CD1338" s="156"/>
      <c r="CE1338" s="156"/>
    </row>
    <row r="1339" spans="1:83" ht="25.5" customHeight="1" x14ac:dyDescent="0.25">
      <c r="A1339" s="45"/>
      <c r="B1339" s="45"/>
      <c r="C1339" s="45"/>
      <c r="D1339" s="47"/>
      <c r="E1339" s="158"/>
      <c r="F1339" s="45"/>
      <c r="G1339" s="130"/>
      <c r="H1339" s="130"/>
      <c r="I1339" s="83"/>
      <c r="J1339" s="45"/>
      <c r="K1339" s="130"/>
      <c r="L1339" s="95"/>
      <c r="M1339" s="95"/>
      <c r="N1339" s="95"/>
      <c r="O1339" s="103"/>
      <c r="P1339" s="104"/>
      <c r="Q1339" s="83"/>
      <c r="R1339" s="83"/>
      <c r="S1339" s="83"/>
      <c r="T1339" s="83"/>
      <c r="U1339" s="83"/>
      <c r="V1339" s="103"/>
      <c r="W1339" s="103"/>
      <c r="X1339" s="103"/>
      <c r="Y1339" s="102"/>
      <c r="Z1339" s="102"/>
      <c r="AA1339" s="90"/>
      <c r="AB1339" s="100"/>
      <c r="AC1339" s="90"/>
      <c r="AD1339" s="100"/>
      <c r="AE1339" s="100"/>
      <c r="AF1339" s="91"/>
      <c r="AG1339" s="91"/>
      <c r="AH1339" s="101"/>
      <c r="AI1339" s="45"/>
      <c r="AJ1339" s="45"/>
      <c r="AK1339" s="45"/>
      <c r="AL1339" s="45"/>
      <c r="AM1339" s="45"/>
      <c r="AN1339" s="83"/>
      <c r="AO1339" s="160"/>
      <c r="AP1339" s="160"/>
      <c r="AQ1339" s="94"/>
      <c r="AR1339" s="45"/>
      <c r="AS1339" s="102"/>
      <c r="AT1339" s="102"/>
      <c r="AU1339" s="95"/>
      <c r="AV1339" s="95"/>
      <c r="AW1339" s="159"/>
      <c r="AX1339" s="159"/>
      <c r="AY1339" s="156"/>
      <c r="AZ1339" s="156"/>
      <c r="BA1339" s="156"/>
      <c r="BB1339" s="156"/>
      <c r="BC1339" s="156"/>
      <c r="BD1339" s="156"/>
      <c r="BE1339" s="156"/>
      <c r="BF1339" s="156"/>
      <c r="BG1339" s="156"/>
      <c r="BH1339" s="156"/>
      <c r="BI1339" s="156"/>
      <c r="BJ1339" s="156"/>
      <c r="BK1339" s="156"/>
      <c r="BL1339" s="156"/>
      <c r="BM1339" s="156"/>
      <c r="BN1339" s="156"/>
      <c r="BO1339" s="156"/>
      <c r="BP1339" s="156"/>
      <c r="BQ1339" s="156"/>
      <c r="BR1339" s="156"/>
      <c r="BS1339" s="156"/>
      <c r="BT1339" s="156"/>
      <c r="BU1339" s="156"/>
      <c r="BV1339" s="156"/>
      <c r="BW1339" s="156"/>
      <c r="BX1339" s="156"/>
      <c r="BY1339" s="156"/>
      <c r="BZ1339" s="156"/>
      <c r="CA1339" s="156"/>
      <c r="CB1339" s="156"/>
      <c r="CC1339" s="156"/>
      <c r="CD1339" s="156"/>
      <c r="CE1339" s="156"/>
    </row>
    <row r="1340" spans="1:83" ht="25.5" customHeight="1" x14ac:dyDescent="0.25">
      <c r="A1340" s="45"/>
      <c r="B1340" s="45"/>
      <c r="C1340" s="45"/>
      <c r="D1340" s="47"/>
      <c r="E1340" s="158"/>
      <c r="F1340" s="45"/>
      <c r="G1340" s="130"/>
      <c r="H1340" s="130"/>
      <c r="I1340" s="83"/>
      <c r="J1340" s="45"/>
      <c r="K1340" s="130"/>
      <c r="L1340" s="95"/>
      <c r="M1340" s="95"/>
      <c r="N1340" s="95"/>
      <c r="O1340" s="103"/>
      <c r="P1340" s="104"/>
      <c r="Q1340" s="83"/>
      <c r="R1340" s="83"/>
      <c r="S1340" s="83"/>
      <c r="T1340" s="83"/>
      <c r="U1340" s="83"/>
      <c r="V1340" s="103"/>
      <c r="W1340" s="103"/>
      <c r="X1340" s="103"/>
      <c r="Y1340" s="102"/>
      <c r="Z1340" s="102"/>
      <c r="AA1340" s="90"/>
      <c r="AB1340" s="100"/>
      <c r="AC1340" s="90"/>
      <c r="AD1340" s="100"/>
      <c r="AE1340" s="100"/>
      <c r="AF1340" s="91"/>
      <c r="AG1340" s="91"/>
      <c r="AH1340" s="101"/>
      <c r="AI1340" s="45"/>
      <c r="AJ1340" s="45"/>
      <c r="AK1340" s="45"/>
      <c r="AL1340" s="45"/>
      <c r="AM1340" s="45"/>
      <c r="AN1340" s="83"/>
      <c r="AO1340" s="160"/>
      <c r="AP1340" s="160"/>
      <c r="AQ1340" s="94"/>
      <c r="AR1340" s="45"/>
      <c r="AS1340" s="102"/>
      <c r="AT1340" s="102"/>
      <c r="AU1340" s="95"/>
      <c r="AV1340" s="95"/>
      <c r="AW1340" s="159"/>
      <c r="AX1340" s="159"/>
      <c r="AY1340" s="156"/>
      <c r="AZ1340" s="156"/>
      <c r="BA1340" s="156"/>
      <c r="BB1340" s="156"/>
      <c r="BC1340" s="156"/>
      <c r="BD1340" s="156"/>
      <c r="BE1340" s="156"/>
      <c r="BF1340" s="156"/>
      <c r="BG1340" s="156"/>
      <c r="BH1340" s="156"/>
      <c r="BI1340" s="156"/>
      <c r="BJ1340" s="156"/>
      <c r="BK1340" s="156"/>
      <c r="BL1340" s="156"/>
      <c r="BM1340" s="156"/>
      <c r="BN1340" s="156"/>
      <c r="BO1340" s="156"/>
      <c r="BP1340" s="156"/>
      <c r="BQ1340" s="156"/>
      <c r="BR1340" s="156"/>
      <c r="BS1340" s="156"/>
      <c r="BT1340" s="156"/>
      <c r="BU1340" s="156"/>
      <c r="BV1340" s="156"/>
      <c r="BW1340" s="156"/>
      <c r="BX1340" s="156"/>
      <c r="BY1340" s="156"/>
      <c r="BZ1340" s="156"/>
      <c r="CA1340" s="156"/>
      <c r="CB1340" s="156"/>
      <c r="CC1340" s="156"/>
      <c r="CD1340" s="156"/>
      <c r="CE1340" s="156"/>
    </row>
    <row r="1341" spans="1:83" ht="25.5" customHeight="1" x14ac:dyDescent="0.25">
      <c r="A1341" s="45"/>
      <c r="B1341" s="45"/>
      <c r="C1341" s="45"/>
      <c r="D1341" s="47"/>
      <c r="E1341" s="158"/>
      <c r="F1341" s="45"/>
      <c r="G1341" s="130"/>
      <c r="H1341" s="130"/>
      <c r="I1341" s="83"/>
      <c r="J1341" s="45"/>
      <c r="K1341" s="130"/>
      <c r="L1341" s="95"/>
      <c r="M1341" s="95"/>
      <c r="N1341" s="95"/>
      <c r="O1341" s="103"/>
      <c r="P1341" s="104"/>
      <c r="Q1341" s="83"/>
      <c r="R1341" s="83"/>
      <c r="S1341" s="83"/>
      <c r="T1341" s="83"/>
      <c r="U1341" s="83"/>
      <c r="V1341" s="103"/>
      <c r="W1341" s="103"/>
      <c r="X1341" s="103"/>
      <c r="Y1341" s="102"/>
      <c r="Z1341" s="102"/>
      <c r="AA1341" s="90"/>
      <c r="AB1341" s="100"/>
      <c r="AC1341" s="90"/>
      <c r="AD1341" s="100"/>
      <c r="AE1341" s="100"/>
      <c r="AF1341" s="91"/>
      <c r="AG1341" s="91"/>
      <c r="AH1341" s="101"/>
      <c r="AI1341" s="45"/>
      <c r="AJ1341" s="45"/>
      <c r="AK1341" s="45"/>
      <c r="AL1341" s="45"/>
      <c r="AM1341" s="45"/>
      <c r="AN1341" s="83"/>
      <c r="AO1341" s="160"/>
      <c r="AP1341" s="160"/>
      <c r="AQ1341" s="94"/>
      <c r="AR1341" s="45"/>
      <c r="AS1341" s="102"/>
      <c r="AT1341" s="102"/>
      <c r="AU1341" s="95"/>
      <c r="AV1341" s="95"/>
      <c r="AW1341" s="159"/>
      <c r="AX1341" s="159"/>
      <c r="AY1341" s="156"/>
      <c r="AZ1341" s="156"/>
      <c r="BA1341" s="156"/>
      <c r="BB1341" s="156"/>
      <c r="BC1341" s="156"/>
      <c r="BD1341" s="156"/>
      <c r="BE1341" s="156"/>
      <c r="BF1341" s="156"/>
      <c r="BG1341" s="156"/>
      <c r="BH1341" s="156"/>
      <c r="BI1341" s="156"/>
      <c r="BJ1341" s="156"/>
      <c r="BK1341" s="156"/>
      <c r="BL1341" s="156"/>
      <c r="BM1341" s="156"/>
      <c r="BN1341" s="156"/>
      <c r="BO1341" s="156"/>
      <c r="BP1341" s="156"/>
      <c r="BQ1341" s="156"/>
      <c r="BR1341" s="156"/>
      <c r="BS1341" s="156"/>
      <c r="BT1341" s="156"/>
      <c r="BU1341" s="156"/>
      <c r="BV1341" s="156"/>
      <c r="BW1341" s="156"/>
      <c r="BX1341" s="156"/>
      <c r="BY1341" s="156"/>
      <c r="BZ1341" s="156"/>
      <c r="CA1341" s="156"/>
      <c r="CB1341" s="156"/>
      <c r="CC1341" s="156"/>
      <c r="CD1341" s="156"/>
      <c r="CE1341" s="156"/>
    </row>
    <row r="1342" spans="1:83" ht="25.5" customHeight="1" x14ac:dyDescent="0.25">
      <c r="A1342" s="45"/>
      <c r="B1342" s="45"/>
      <c r="C1342" s="45"/>
      <c r="D1342" s="47"/>
      <c r="E1342" s="158"/>
      <c r="F1342" s="45"/>
      <c r="G1342" s="130"/>
      <c r="H1342" s="130"/>
      <c r="I1342" s="83"/>
      <c r="J1342" s="45"/>
      <c r="K1342" s="130"/>
      <c r="L1342" s="95"/>
      <c r="M1342" s="95"/>
      <c r="N1342" s="95"/>
      <c r="O1342" s="103"/>
      <c r="P1342" s="104"/>
      <c r="Q1342" s="83"/>
      <c r="R1342" s="83"/>
      <c r="S1342" s="83"/>
      <c r="T1342" s="83"/>
      <c r="U1342" s="83"/>
      <c r="V1342" s="103"/>
      <c r="W1342" s="103"/>
      <c r="X1342" s="103"/>
      <c r="Y1342" s="102"/>
      <c r="Z1342" s="102"/>
      <c r="AA1342" s="90"/>
      <c r="AB1342" s="100"/>
      <c r="AC1342" s="90"/>
      <c r="AD1342" s="100"/>
      <c r="AE1342" s="100"/>
      <c r="AF1342" s="91"/>
      <c r="AG1342" s="91"/>
      <c r="AH1342" s="101"/>
      <c r="AI1342" s="45"/>
      <c r="AJ1342" s="45"/>
      <c r="AK1342" s="45"/>
      <c r="AL1342" s="45"/>
      <c r="AM1342" s="45"/>
      <c r="AN1342" s="83"/>
      <c r="AO1342" s="160"/>
      <c r="AP1342" s="160"/>
      <c r="AQ1342" s="94"/>
      <c r="AR1342" s="45"/>
      <c r="AS1342" s="102"/>
      <c r="AT1342" s="102"/>
      <c r="AU1342" s="95"/>
      <c r="AV1342" s="95"/>
      <c r="AW1342" s="159"/>
      <c r="AX1342" s="159"/>
      <c r="AY1342" s="156"/>
      <c r="AZ1342" s="156"/>
      <c r="BA1342" s="156"/>
      <c r="BB1342" s="156"/>
      <c r="BC1342" s="156"/>
      <c r="BD1342" s="156"/>
      <c r="BE1342" s="156"/>
      <c r="BF1342" s="156"/>
      <c r="BG1342" s="156"/>
      <c r="BH1342" s="156"/>
      <c r="BI1342" s="156"/>
      <c r="BJ1342" s="156"/>
      <c r="BK1342" s="156"/>
      <c r="BL1342" s="156"/>
      <c r="BM1342" s="156"/>
      <c r="BN1342" s="156"/>
      <c r="BO1342" s="156"/>
      <c r="BP1342" s="156"/>
      <c r="BQ1342" s="156"/>
      <c r="BR1342" s="156"/>
      <c r="BS1342" s="156"/>
      <c r="BT1342" s="156"/>
      <c r="BU1342" s="156"/>
      <c r="BV1342" s="156"/>
      <c r="BW1342" s="156"/>
      <c r="BX1342" s="156"/>
      <c r="BY1342" s="156"/>
      <c r="BZ1342" s="156"/>
      <c r="CA1342" s="156"/>
      <c r="CB1342" s="156"/>
      <c r="CC1342" s="156"/>
      <c r="CD1342" s="156"/>
      <c r="CE1342" s="156"/>
    </row>
    <row r="1343" spans="1:83" ht="25.5" customHeight="1" x14ac:dyDescent="0.25">
      <c r="A1343" s="45"/>
      <c r="B1343" s="45"/>
      <c r="C1343" s="45"/>
      <c r="D1343" s="47"/>
      <c r="E1343" s="158"/>
      <c r="F1343" s="45"/>
      <c r="G1343" s="130"/>
      <c r="H1343" s="130"/>
      <c r="I1343" s="83"/>
      <c r="J1343" s="45"/>
      <c r="K1343" s="130"/>
      <c r="L1343" s="95"/>
      <c r="M1343" s="95"/>
      <c r="N1343" s="95"/>
      <c r="O1343" s="103"/>
      <c r="P1343" s="104"/>
      <c r="Q1343" s="83"/>
      <c r="R1343" s="83"/>
      <c r="S1343" s="83"/>
      <c r="T1343" s="83"/>
      <c r="U1343" s="83"/>
      <c r="V1343" s="103"/>
      <c r="W1343" s="103"/>
      <c r="X1343" s="103"/>
      <c r="Y1343" s="102"/>
      <c r="Z1343" s="102"/>
      <c r="AA1343" s="90"/>
      <c r="AB1343" s="100"/>
      <c r="AC1343" s="90"/>
      <c r="AD1343" s="100"/>
      <c r="AE1343" s="100"/>
      <c r="AF1343" s="91"/>
      <c r="AG1343" s="91"/>
      <c r="AH1343" s="101"/>
      <c r="AI1343" s="45"/>
      <c r="AJ1343" s="45"/>
      <c r="AK1343" s="45"/>
      <c r="AL1343" s="45"/>
      <c r="AM1343" s="45"/>
      <c r="AN1343" s="83"/>
      <c r="AO1343" s="160"/>
      <c r="AP1343" s="160"/>
      <c r="AQ1343" s="94"/>
      <c r="AR1343" s="45"/>
      <c r="AS1343" s="102"/>
      <c r="AT1343" s="102"/>
      <c r="AU1343" s="95"/>
      <c r="AV1343" s="95"/>
      <c r="AW1343" s="159"/>
      <c r="AX1343" s="159"/>
      <c r="AY1343" s="156"/>
      <c r="AZ1343" s="156"/>
      <c r="BA1343" s="156"/>
      <c r="BB1343" s="156"/>
      <c r="BC1343" s="156"/>
      <c r="BD1343" s="156"/>
      <c r="BE1343" s="156"/>
      <c r="BF1343" s="156"/>
      <c r="BG1343" s="156"/>
      <c r="BH1343" s="156"/>
      <c r="BI1343" s="156"/>
      <c r="BJ1343" s="156"/>
      <c r="BK1343" s="156"/>
      <c r="BL1343" s="156"/>
      <c r="BM1343" s="156"/>
      <c r="BN1343" s="156"/>
      <c r="BO1343" s="156"/>
      <c r="BP1343" s="156"/>
      <c r="BQ1343" s="156"/>
      <c r="BR1343" s="156"/>
      <c r="BS1343" s="156"/>
      <c r="BT1343" s="156"/>
      <c r="BU1343" s="156"/>
      <c r="BV1343" s="156"/>
      <c r="BW1343" s="156"/>
      <c r="BX1343" s="156"/>
      <c r="BY1343" s="156"/>
      <c r="BZ1343" s="156"/>
      <c r="CA1343" s="156"/>
      <c r="CB1343" s="156"/>
      <c r="CC1343" s="156"/>
      <c r="CD1343" s="156"/>
      <c r="CE1343" s="156"/>
    </row>
    <row r="1344" spans="1:83" ht="25.5" customHeight="1" x14ac:dyDescent="0.25">
      <c r="A1344" s="45"/>
      <c r="B1344" s="45"/>
      <c r="C1344" s="45"/>
      <c r="D1344" s="47"/>
      <c r="E1344" s="158"/>
      <c r="F1344" s="45"/>
      <c r="G1344" s="130"/>
      <c r="H1344" s="130"/>
      <c r="I1344" s="83"/>
      <c r="J1344" s="45"/>
      <c r="K1344" s="130"/>
      <c r="L1344" s="95"/>
      <c r="M1344" s="95"/>
      <c r="N1344" s="95"/>
      <c r="O1344" s="103"/>
      <c r="P1344" s="104"/>
      <c r="Q1344" s="83"/>
      <c r="R1344" s="83"/>
      <c r="S1344" s="83"/>
      <c r="T1344" s="83"/>
      <c r="U1344" s="83"/>
      <c r="V1344" s="103"/>
      <c r="W1344" s="103"/>
      <c r="X1344" s="103"/>
      <c r="Y1344" s="102"/>
      <c r="Z1344" s="102"/>
      <c r="AA1344" s="90"/>
      <c r="AB1344" s="100"/>
      <c r="AC1344" s="90"/>
      <c r="AD1344" s="100"/>
      <c r="AE1344" s="100"/>
      <c r="AF1344" s="91"/>
      <c r="AG1344" s="91"/>
      <c r="AH1344" s="101"/>
      <c r="AI1344" s="45"/>
      <c r="AJ1344" s="45"/>
      <c r="AK1344" s="45"/>
      <c r="AL1344" s="45"/>
      <c r="AM1344" s="45"/>
      <c r="AN1344" s="83"/>
      <c r="AO1344" s="160"/>
      <c r="AP1344" s="160"/>
      <c r="AQ1344" s="94"/>
      <c r="AR1344" s="45"/>
      <c r="AS1344" s="102"/>
      <c r="AT1344" s="102"/>
      <c r="AU1344" s="95"/>
      <c r="AV1344" s="95"/>
      <c r="AW1344" s="159"/>
      <c r="AX1344" s="159"/>
      <c r="AY1344" s="156"/>
      <c r="AZ1344" s="156"/>
      <c r="BA1344" s="156"/>
      <c r="BB1344" s="156"/>
      <c r="BC1344" s="156"/>
      <c r="BD1344" s="156"/>
      <c r="BE1344" s="156"/>
      <c r="BF1344" s="156"/>
      <c r="BG1344" s="156"/>
      <c r="BH1344" s="156"/>
      <c r="BI1344" s="156"/>
      <c r="BJ1344" s="156"/>
      <c r="BK1344" s="156"/>
      <c r="BL1344" s="156"/>
      <c r="BM1344" s="156"/>
      <c r="BN1344" s="156"/>
      <c r="BO1344" s="156"/>
      <c r="BP1344" s="156"/>
      <c r="BQ1344" s="156"/>
      <c r="BR1344" s="156"/>
      <c r="BS1344" s="156"/>
      <c r="BT1344" s="156"/>
      <c r="BU1344" s="156"/>
      <c r="BV1344" s="156"/>
      <c r="BW1344" s="156"/>
      <c r="BX1344" s="156"/>
      <c r="BY1344" s="156"/>
      <c r="BZ1344" s="156"/>
      <c r="CA1344" s="156"/>
      <c r="CB1344" s="156"/>
      <c r="CC1344" s="156"/>
      <c r="CD1344" s="156"/>
      <c r="CE1344" s="156"/>
    </row>
    <row r="1345" spans="1:83" ht="25.5" customHeight="1" x14ac:dyDescent="0.25">
      <c r="A1345" s="45"/>
      <c r="B1345" s="45"/>
      <c r="C1345" s="45"/>
      <c r="D1345" s="47"/>
      <c r="E1345" s="158"/>
      <c r="F1345" s="45"/>
      <c r="G1345" s="130"/>
      <c r="H1345" s="130"/>
      <c r="I1345" s="83"/>
      <c r="J1345" s="45"/>
      <c r="K1345" s="130"/>
      <c r="L1345" s="95"/>
      <c r="M1345" s="95"/>
      <c r="N1345" s="95"/>
      <c r="O1345" s="103"/>
      <c r="P1345" s="104"/>
      <c r="Q1345" s="83"/>
      <c r="R1345" s="83"/>
      <c r="S1345" s="83"/>
      <c r="T1345" s="83"/>
      <c r="U1345" s="83"/>
      <c r="V1345" s="103"/>
      <c r="W1345" s="103"/>
      <c r="X1345" s="103"/>
      <c r="Y1345" s="102"/>
      <c r="Z1345" s="102"/>
      <c r="AA1345" s="90"/>
      <c r="AB1345" s="100"/>
      <c r="AC1345" s="90"/>
      <c r="AD1345" s="100"/>
      <c r="AE1345" s="100"/>
      <c r="AF1345" s="91"/>
      <c r="AG1345" s="91"/>
      <c r="AH1345" s="101"/>
      <c r="AI1345" s="45"/>
      <c r="AJ1345" s="45"/>
      <c r="AK1345" s="45"/>
      <c r="AL1345" s="45"/>
      <c r="AM1345" s="45"/>
      <c r="AN1345" s="83"/>
      <c r="AO1345" s="160"/>
      <c r="AP1345" s="160"/>
      <c r="AQ1345" s="94"/>
      <c r="AR1345" s="45"/>
      <c r="AS1345" s="102"/>
      <c r="AT1345" s="102"/>
      <c r="AU1345" s="95"/>
      <c r="AV1345" s="95"/>
      <c r="AW1345" s="159"/>
      <c r="AX1345" s="159"/>
      <c r="AY1345" s="156"/>
      <c r="AZ1345" s="156"/>
      <c r="BA1345" s="156"/>
      <c r="BB1345" s="156"/>
      <c r="BC1345" s="156"/>
      <c r="BD1345" s="156"/>
      <c r="BE1345" s="156"/>
      <c r="BF1345" s="156"/>
      <c r="BG1345" s="156"/>
      <c r="BH1345" s="156"/>
      <c r="BI1345" s="156"/>
      <c r="BJ1345" s="156"/>
      <c r="BK1345" s="156"/>
      <c r="BL1345" s="156"/>
      <c r="BM1345" s="156"/>
      <c r="BN1345" s="156"/>
      <c r="BO1345" s="156"/>
      <c r="BP1345" s="156"/>
      <c r="BQ1345" s="156"/>
      <c r="BR1345" s="156"/>
      <c r="BS1345" s="156"/>
      <c r="BT1345" s="156"/>
      <c r="BU1345" s="156"/>
      <c r="BV1345" s="156"/>
      <c r="BW1345" s="156"/>
      <c r="BX1345" s="156"/>
      <c r="BY1345" s="156"/>
      <c r="BZ1345" s="156"/>
      <c r="CA1345" s="156"/>
      <c r="CB1345" s="156"/>
      <c r="CC1345" s="156"/>
      <c r="CD1345" s="156"/>
      <c r="CE1345" s="156"/>
    </row>
    <row r="1346" spans="1:83" ht="25.5" customHeight="1" x14ac:dyDescent="0.25">
      <c r="A1346" s="45"/>
      <c r="B1346" s="45"/>
      <c r="C1346" s="45"/>
      <c r="D1346" s="47"/>
      <c r="E1346" s="158"/>
      <c r="F1346" s="45"/>
      <c r="G1346" s="130"/>
      <c r="H1346" s="130"/>
      <c r="I1346" s="83"/>
      <c r="J1346" s="45"/>
      <c r="K1346" s="130"/>
      <c r="L1346" s="95"/>
      <c r="M1346" s="95"/>
      <c r="N1346" s="95"/>
      <c r="O1346" s="103"/>
      <c r="P1346" s="104"/>
      <c r="Q1346" s="83"/>
      <c r="R1346" s="83"/>
      <c r="S1346" s="83"/>
      <c r="T1346" s="83"/>
      <c r="U1346" s="83"/>
      <c r="V1346" s="103"/>
      <c r="W1346" s="103"/>
      <c r="X1346" s="103"/>
      <c r="Y1346" s="102"/>
      <c r="Z1346" s="102"/>
      <c r="AA1346" s="90"/>
      <c r="AB1346" s="100"/>
      <c r="AC1346" s="90"/>
      <c r="AD1346" s="100"/>
      <c r="AE1346" s="100"/>
      <c r="AF1346" s="91"/>
      <c r="AG1346" s="91"/>
      <c r="AH1346" s="101"/>
      <c r="AI1346" s="45"/>
      <c r="AJ1346" s="45"/>
      <c r="AK1346" s="45"/>
      <c r="AL1346" s="45"/>
      <c r="AM1346" s="45"/>
      <c r="AN1346" s="83"/>
      <c r="AO1346" s="160"/>
      <c r="AP1346" s="160"/>
      <c r="AQ1346" s="94"/>
      <c r="AR1346" s="45"/>
      <c r="AS1346" s="102"/>
      <c r="AT1346" s="102"/>
      <c r="AU1346" s="95"/>
      <c r="AV1346" s="95"/>
      <c r="AW1346" s="159"/>
      <c r="AX1346" s="159"/>
      <c r="AY1346" s="156"/>
      <c r="AZ1346" s="156"/>
      <c r="BA1346" s="156"/>
      <c r="BB1346" s="156"/>
      <c r="BC1346" s="156"/>
      <c r="BD1346" s="156"/>
      <c r="BE1346" s="156"/>
      <c r="BF1346" s="156"/>
      <c r="BG1346" s="156"/>
      <c r="BH1346" s="156"/>
      <c r="BI1346" s="156"/>
      <c r="BJ1346" s="156"/>
      <c r="BK1346" s="156"/>
      <c r="BL1346" s="156"/>
      <c r="BM1346" s="156"/>
      <c r="BN1346" s="156"/>
      <c r="BO1346" s="156"/>
      <c r="BP1346" s="156"/>
      <c r="BQ1346" s="156"/>
      <c r="BR1346" s="156"/>
      <c r="BS1346" s="156"/>
      <c r="BT1346" s="156"/>
      <c r="BU1346" s="156"/>
      <c r="BV1346" s="156"/>
      <c r="BW1346" s="156"/>
      <c r="BX1346" s="156"/>
      <c r="BY1346" s="156"/>
      <c r="BZ1346" s="156"/>
      <c r="CA1346" s="156"/>
      <c r="CB1346" s="156"/>
      <c r="CC1346" s="156"/>
      <c r="CD1346" s="156"/>
      <c r="CE1346" s="156"/>
    </row>
    <row r="1347" spans="1:83" ht="25.5" customHeight="1" x14ac:dyDescent="0.25">
      <c r="A1347" s="45"/>
      <c r="B1347" s="45"/>
      <c r="C1347" s="45"/>
      <c r="D1347" s="47"/>
      <c r="E1347" s="158"/>
      <c r="F1347" s="45"/>
      <c r="G1347" s="130"/>
      <c r="H1347" s="130"/>
      <c r="I1347" s="83"/>
      <c r="J1347" s="45"/>
      <c r="K1347" s="130"/>
      <c r="L1347" s="95"/>
      <c r="M1347" s="95"/>
      <c r="N1347" s="95"/>
      <c r="O1347" s="103"/>
      <c r="P1347" s="104"/>
      <c r="Q1347" s="83"/>
      <c r="R1347" s="83"/>
      <c r="S1347" s="83"/>
      <c r="T1347" s="83"/>
      <c r="U1347" s="83"/>
      <c r="V1347" s="103"/>
      <c r="W1347" s="103"/>
      <c r="X1347" s="103"/>
      <c r="Y1347" s="102"/>
      <c r="Z1347" s="102"/>
      <c r="AA1347" s="90"/>
      <c r="AB1347" s="100"/>
      <c r="AC1347" s="90"/>
      <c r="AD1347" s="100"/>
      <c r="AE1347" s="100"/>
      <c r="AF1347" s="91"/>
      <c r="AG1347" s="91"/>
      <c r="AH1347" s="101"/>
      <c r="AI1347" s="45"/>
      <c r="AJ1347" s="45"/>
      <c r="AK1347" s="45"/>
      <c r="AL1347" s="45"/>
      <c r="AM1347" s="45"/>
      <c r="AN1347" s="83"/>
      <c r="AO1347" s="160"/>
      <c r="AP1347" s="160"/>
      <c r="AQ1347" s="94"/>
      <c r="AR1347" s="45"/>
      <c r="AS1347" s="102"/>
      <c r="AT1347" s="102"/>
      <c r="AU1347" s="95"/>
      <c r="AV1347" s="95"/>
      <c r="AW1347" s="159"/>
      <c r="AX1347" s="159"/>
      <c r="AY1347" s="156"/>
      <c r="AZ1347" s="156"/>
      <c r="BA1347" s="156"/>
      <c r="BB1347" s="156"/>
      <c r="BC1347" s="156"/>
      <c r="BD1347" s="156"/>
      <c r="BE1347" s="156"/>
      <c r="BF1347" s="156"/>
      <c r="BG1347" s="156"/>
      <c r="BH1347" s="156"/>
      <c r="BI1347" s="156"/>
      <c r="BJ1347" s="156"/>
      <c r="BK1347" s="156"/>
      <c r="BL1347" s="156"/>
      <c r="BM1347" s="156"/>
      <c r="BN1347" s="156"/>
      <c r="BO1347" s="156"/>
      <c r="BP1347" s="156"/>
      <c r="BQ1347" s="156"/>
      <c r="BR1347" s="156"/>
      <c r="BS1347" s="156"/>
      <c r="BT1347" s="156"/>
      <c r="BU1347" s="156"/>
      <c r="BV1347" s="156"/>
      <c r="BW1347" s="156"/>
      <c r="BX1347" s="156"/>
      <c r="BY1347" s="156"/>
      <c r="BZ1347" s="156"/>
      <c r="CA1347" s="156"/>
      <c r="CB1347" s="156"/>
      <c r="CC1347" s="156"/>
      <c r="CD1347" s="156"/>
      <c r="CE1347" s="156"/>
    </row>
    <row r="1348" spans="1:83" ht="25.5" customHeight="1" x14ac:dyDescent="0.25">
      <c r="A1348" s="45"/>
      <c r="B1348" s="45"/>
      <c r="C1348" s="45"/>
      <c r="D1348" s="47"/>
      <c r="E1348" s="158"/>
      <c r="F1348" s="45"/>
      <c r="G1348" s="130"/>
      <c r="H1348" s="130"/>
      <c r="I1348" s="83"/>
      <c r="J1348" s="45"/>
      <c r="K1348" s="130"/>
      <c r="L1348" s="95"/>
      <c r="M1348" s="95"/>
      <c r="N1348" s="95"/>
      <c r="O1348" s="103"/>
      <c r="P1348" s="104"/>
      <c r="Q1348" s="83"/>
      <c r="R1348" s="83"/>
      <c r="S1348" s="83"/>
      <c r="T1348" s="83"/>
      <c r="U1348" s="83"/>
      <c r="V1348" s="103"/>
      <c r="W1348" s="103"/>
      <c r="X1348" s="103"/>
      <c r="Y1348" s="102"/>
      <c r="Z1348" s="102"/>
      <c r="AA1348" s="90"/>
      <c r="AB1348" s="100"/>
      <c r="AC1348" s="90"/>
      <c r="AD1348" s="100"/>
      <c r="AE1348" s="100"/>
      <c r="AF1348" s="91"/>
      <c r="AG1348" s="91"/>
      <c r="AH1348" s="101"/>
      <c r="AI1348" s="45"/>
      <c r="AJ1348" s="45"/>
      <c r="AK1348" s="45"/>
      <c r="AL1348" s="45"/>
      <c r="AM1348" s="45"/>
      <c r="AN1348" s="83"/>
      <c r="AO1348" s="160"/>
      <c r="AP1348" s="160"/>
      <c r="AQ1348" s="94"/>
      <c r="AR1348" s="45"/>
      <c r="AS1348" s="102"/>
      <c r="AT1348" s="102"/>
      <c r="AU1348" s="95"/>
      <c r="AV1348" s="95"/>
      <c r="AW1348" s="159"/>
      <c r="AX1348" s="159"/>
      <c r="AY1348" s="156"/>
      <c r="AZ1348" s="156"/>
      <c r="BA1348" s="156"/>
      <c r="BB1348" s="156"/>
      <c r="BC1348" s="156"/>
      <c r="BD1348" s="156"/>
      <c r="BE1348" s="156"/>
      <c r="BF1348" s="156"/>
      <c r="BG1348" s="156"/>
      <c r="BH1348" s="156"/>
      <c r="BI1348" s="156"/>
      <c r="BJ1348" s="156"/>
      <c r="BK1348" s="156"/>
      <c r="BL1348" s="156"/>
      <c r="BM1348" s="156"/>
      <c r="BN1348" s="156"/>
      <c r="BO1348" s="156"/>
      <c r="BP1348" s="156"/>
      <c r="BQ1348" s="156"/>
      <c r="BR1348" s="156"/>
      <c r="BS1348" s="156"/>
      <c r="BT1348" s="156"/>
      <c r="BU1348" s="156"/>
      <c r="BV1348" s="156"/>
      <c r="BW1348" s="156"/>
      <c r="BX1348" s="156"/>
      <c r="BY1348" s="156"/>
      <c r="BZ1348" s="156"/>
      <c r="CA1348" s="156"/>
      <c r="CB1348" s="156"/>
      <c r="CC1348" s="156"/>
      <c r="CD1348" s="156"/>
      <c r="CE1348" s="156"/>
    </row>
    <row r="1349" spans="1:83" ht="25.5" customHeight="1" x14ac:dyDescent="0.25">
      <c r="A1349" s="45"/>
      <c r="B1349" s="45"/>
      <c r="C1349" s="45"/>
      <c r="D1349" s="47"/>
      <c r="E1349" s="158"/>
      <c r="F1349" s="45"/>
      <c r="G1349" s="130"/>
      <c r="H1349" s="130"/>
      <c r="I1349" s="83"/>
      <c r="J1349" s="45"/>
      <c r="K1349" s="130"/>
      <c r="L1349" s="95"/>
      <c r="M1349" s="95"/>
      <c r="N1349" s="95"/>
      <c r="O1349" s="103"/>
      <c r="P1349" s="104"/>
      <c r="Q1349" s="83"/>
      <c r="R1349" s="83"/>
      <c r="S1349" s="83"/>
      <c r="T1349" s="83"/>
      <c r="U1349" s="83"/>
      <c r="V1349" s="103"/>
      <c r="W1349" s="103"/>
      <c r="X1349" s="103"/>
      <c r="Y1349" s="102"/>
      <c r="Z1349" s="102"/>
      <c r="AA1349" s="90"/>
      <c r="AB1349" s="100"/>
      <c r="AC1349" s="90"/>
      <c r="AD1349" s="100"/>
      <c r="AE1349" s="100"/>
      <c r="AF1349" s="91"/>
      <c r="AG1349" s="91"/>
      <c r="AH1349" s="101"/>
      <c r="AI1349" s="45"/>
      <c r="AJ1349" s="45"/>
      <c r="AK1349" s="45"/>
      <c r="AL1349" s="45"/>
      <c r="AM1349" s="45"/>
      <c r="AN1349" s="83"/>
      <c r="AO1349" s="160"/>
      <c r="AP1349" s="160"/>
      <c r="AQ1349" s="94"/>
      <c r="AR1349" s="45"/>
      <c r="AS1349" s="102"/>
      <c r="AT1349" s="102"/>
      <c r="AU1349" s="95"/>
      <c r="AV1349" s="95"/>
      <c r="AW1349" s="159"/>
      <c r="AX1349" s="159"/>
      <c r="AY1349" s="156"/>
      <c r="AZ1349" s="156"/>
      <c r="BA1349" s="156"/>
      <c r="BB1349" s="156"/>
      <c r="BC1349" s="156"/>
      <c r="BD1349" s="156"/>
      <c r="BE1349" s="156"/>
      <c r="BF1349" s="156"/>
      <c r="BG1349" s="156"/>
      <c r="BH1349" s="156"/>
      <c r="BI1349" s="156"/>
      <c r="BJ1349" s="156"/>
      <c r="BK1349" s="156"/>
      <c r="BL1349" s="156"/>
      <c r="BM1349" s="156"/>
      <c r="BN1349" s="156"/>
      <c r="BO1349" s="156"/>
      <c r="BP1349" s="156"/>
      <c r="BQ1349" s="156"/>
      <c r="BR1349" s="156"/>
      <c r="BS1349" s="156"/>
      <c r="BT1349" s="156"/>
      <c r="BU1349" s="156"/>
      <c r="BV1349" s="156"/>
      <c r="BW1349" s="156"/>
      <c r="BX1349" s="156"/>
      <c r="BY1349" s="156"/>
      <c r="BZ1349" s="156"/>
      <c r="CA1349" s="156"/>
      <c r="CB1349" s="156"/>
      <c r="CC1349" s="156"/>
      <c r="CD1349" s="156"/>
      <c r="CE1349" s="156"/>
    </row>
    <row r="1350" spans="1:83" ht="25.5" customHeight="1" x14ac:dyDescent="0.25">
      <c r="A1350" s="45"/>
      <c r="B1350" s="45"/>
      <c r="C1350" s="45"/>
      <c r="D1350" s="47"/>
      <c r="E1350" s="158"/>
      <c r="F1350" s="45"/>
      <c r="G1350" s="130"/>
      <c r="H1350" s="130"/>
      <c r="I1350" s="83"/>
      <c r="J1350" s="45"/>
      <c r="K1350" s="130"/>
      <c r="L1350" s="95"/>
      <c r="M1350" s="95"/>
      <c r="N1350" s="95"/>
      <c r="O1350" s="103"/>
      <c r="P1350" s="104"/>
      <c r="Q1350" s="83"/>
      <c r="R1350" s="83"/>
      <c r="S1350" s="83"/>
      <c r="T1350" s="83"/>
      <c r="U1350" s="83"/>
      <c r="V1350" s="103"/>
      <c r="W1350" s="103"/>
      <c r="X1350" s="103"/>
      <c r="Y1350" s="102"/>
      <c r="Z1350" s="102"/>
      <c r="AA1350" s="90"/>
      <c r="AB1350" s="100"/>
      <c r="AC1350" s="90"/>
      <c r="AD1350" s="100"/>
      <c r="AE1350" s="100"/>
      <c r="AF1350" s="91"/>
      <c r="AG1350" s="91"/>
      <c r="AH1350" s="101"/>
      <c r="AI1350" s="45"/>
      <c r="AJ1350" s="45"/>
      <c r="AK1350" s="45"/>
      <c r="AL1350" s="45"/>
      <c r="AM1350" s="45"/>
      <c r="AN1350" s="83"/>
      <c r="AO1350" s="160"/>
      <c r="AP1350" s="160"/>
      <c r="AQ1350" s="94"/>
      <c r="AR1350" s="45"/>
      <c r="AS1350" s="102"/>
      <c r="AT1350" s="102"/>
      <c r="AU1350" s="95"/>
      <c r="AV1350" s="95"/>
      <c r="AW1350" s="159"/>
      <c r="AX1350" s="159"/>
      <c r="AY1350" s="156"/>
      <c r="AZ1350" s="156"/>
      <c r="BA1350" s="156"/>
      <c r="BB1350" s="156"/>
      <c r="BC1350" s="156"/>
      <c r="BD1350" s="156"/>
      <c r="BE1350" s="156"/>
      <c r="BF1350" s="156"/>
      <c r="BG1350" s="156"/>
      <c r="BH1350" s="156"/>
      <c r="BI1350" s="156"/>
      <c r="BJ1350" s="156"/>
      <c r="BK1350" s="156"/>
      <c r="BL1350" s="156"/>
      <c r="BM1350" s="156"/>
      <c r="BN1350" s="156"/>
      <c r="BO1350" s="156"/>
      <c r="BP1350" s="156"/>
      <c r="BQ1350" s="156"/>
      <c r="BR1350" s="156"/>
      <c r="BS1350" s="156"/>
      <c r="BT1350" s="156"/>
      <c r="BU1350" s="156"/>
      <c r="BV1350" s="156"/>
      <c r="BW1350" s="156"/>
      <c r="BX1350" s="156"/>
      <c r="BY1350" s="156"/>
      <c r="BZ1350" s="156"/>
      <c r="CA1350" s="156"/>
      <c r="CB1350" s="156"/>
      <c r="CC1350" s="156"/>
      <c r="CD1350" s="156"/>
      <c r="CE1350" s="156"/>
    </row>
    <row r="1351" spans="1:83" ht="25.5" customHeight="1" x14ac:dyDescent="0.25">
      <c r="A1351" s="45"/>
      <c r="B1351" s="45"/>
      <c r="C1351" s="45"/>
      <c r="D1351" s="47"/>
      <c r="E1351" s="158"/>
      <c r="F1351" s="45"/>
      <c r="G1351" s="130"/>
      <c r="H1351" s="130"/>
      <c r="I1351" s="83"/>
      <c r="J1351" s="45"/>
      <c r="K1351" s="130"/>
      <c r="L1351" s="95"/>
      <c r="M1351" s="95"/>
      <c r="N1351" s="95"/>
      <c r="O1351" s="103"/>
      <c r="P1351" s="104"/>
      <c r="Q1351" s="83"/>
      <c r="R1351" s="83"/>
      <c r="S1351" s="83"/>
      <c r="T1351" s="83"/>
      <c r="U1351" s="83"/>
      <c r="V1351" s="103"/>
      <c r="W1351" s="103"/>
      <c r="X1351" s="103"/>
      <c r="Y1351" s="102"/>
      <c r="Z1351" s="102"/>
      <c r="AA1351" s="90"/>
      <c r="AB1351" s="100"/>
      <c r="AC1351" s="90"/>
      <c r="AD1351" s="100"/>
      <c r="AE1351" s="100"/>
      <c r="AF1351" s="91"/>
      <c r="AG1351" s="91"/>
      <c r="AH1351" s="101"/>
      <c r="AI1351" s="45"/>
      <c r="AJ1351" s="45"/>
      <c r="AK1351" s="45"/>
      <c r="AL1351" s="45"/>
      <c r="AM1351" s="45"/>
      <c r="AN1351" s="83"/>
      <c r="AO1351" s="160"/>
      <c r="AP1351" s="160"/>
      <c r="AQ1351" s="94"/>
      <c r="AR1351" s="45"/>
      <c r="AS1351" s="102"/>
      <c r="AT1351" s="102"/>
      <c r="AU1351" s="95"/>
      <c r="AV1351" s="95"/>
      <c r="AW1351" s="159"/>
      <c r="AX1351" s="159"/>
      <c r="AY1351" s="156"/>
      <c r="AZ1351" s="156"/>
      <c r="BA1351" s="156"/>
      <c r="BB1351" s="156"/>
      <c r="BC1351" s="156"/>
      <c r="BD1351" s="156"/>
      <c r="BE1351" s="156"/>
      <c r="BF1351" s="156"/>
      <c r="BG1351" s="156"/>
      <c r="BH1351" s="156"/>
      <c r="BI1351" s="156"/>
      <c r="BJ1351" s="156"/>
      <c r="BK1351" s="156"/>
      <c r="BL1351" s="156"/>
      <c r="BM1351" s="156"/>
      <c r="BN1351" s="156"/>
      <c r="BO1351" s="156"/>
      <c r="BP1351" s="156"/>
      <c r="BQ1351" s="156"/>
      <c r="BR1351" s="156"/>
      <c r="BS1351" s="156"/>
      <c r="BT1351" s="156"/>
      <c r="BU1351" s="156"/>
      <c r="BV1351" s="156"/>
      <c r="BW1351" s="156"/>
      <c r="BX1351" s="156"/>
      <c r="BY1351" s="156"/>
      <c r="BZ1351" s="156"/>
      <c r="CA1351" s="156"/>
      <c r="CB1351" s="156"/>
      <c r="CC1351" s="156"/>
      <c r="CD1351" s="156"/>
      <c r="CE1351" s="156"/>
    </row>
    <row r="1352" spans="1:83" ht="25.5" customHeight="1" x14ac:dyDescent="0.25">
      <c r="A1352" s="45"/>
      <c r="B1352" s="45"/>
      <c r="C1352" s="45"/>
      <c r="D1352" s="47"/>
      <c r="E1352" s="158"/>
      <c r="F1352" s="45"/>
      <c r="G1352" s="130"/>
      <c r="H1352" s="130"/>
      <c r="I1352" s="83"/>
      <c r="J1352" s="45"/>
      <c r="K1352" s="130"/>
      <c r="L1352" s="95"/>
      <c r="M1352" s="95"/>
      <c r="N1352" s="95"/>
      <c r="O1352" s="103"/>
      <c r="P1352" s="104"/>
      <c r="Q1352" s="83"/>
      <c r="R1352" s="83"/>
      <c r="S1352" s="83"/>
      <c r="T1352" s="83"/>
      <c r="U1352" s="83"/>
      <c r="V1352" s="103"/>
      <c r="W1352" s="103"/>
      <c r="X1352" s="103"/>
      <c r="Y1352" s="102"/>
      <c r="Z1352" s="102"/>
      <c r="AA1352" s="90"/>
      <c r="AB1352" s="100"/>
      <c r="AC1352" s="90"/>
      <c r="AD1352" s="100"/>
      <c r="AE1352" s="100"/>
      <c r="AF1352" s="91"/>
      <c r="AG1352" s="91"/>
      <c r="AH1352" s="101"/>
      <c r="AI1352" s="45"/>
      <c r="AJ1352" s="45"/>
      <c r="AK1352" s="45"/>
      <c r="AL1352" s="45"/>
      <c r="AM1352" s="45"/>
      <c r="AN1352" s="83"/>
      <c r="AO1352" s="160"/>
      <c r="AP1352" s="160"/>
      <c r="AQ1352" s="94"/>
      <c r="AR1352" s="45"/>
      <c r="AS1352" s="102"/>
      <c r="AT1352" s="102"/>
      <c r="AU1352" s="95"/>
      <c r="AV1352" s="95"/>
      <c r="AW1352" s="159"/>
      <c r="AX1352" s="159"/>
      <c r="AY1352" s="156"/>
      <c r="AZ1352" s="156"/>
      <c r="BA1352" s="156"/>
      <c r="BB1352" s="156"/>
      <c r="BC1352" s="156"/>
      <c r="BD1352" s="156"/>
      <c r="BE1352" s="156"/>
      <c r="BF1352" s="156"/>
      <c r="BG1352" s="156"/>
      <c r="BH1352" s="156"/>
      <c r="BI1352" s="156"/>
      <c r="BJ1352" s="156"/>
      <c r="BK1352" s="156"/>
      <c r="BL1352" s="156"/>
      <c r="BM1352" s="156"/>
      <c r="BN1352" s="156"/>
      <c r="BO1352" s="156"/>
      <c r="BP1352" s="156"/>
      <c r="BQ1352" s="156"/>
      <c r="BR1352" s="156"/>
      <c r="BS1352" s="156"/>
      <c r="BT1352" s="156"/>
      <c r="BU1352" s="156"/>
      <c r="BV1352" s="156"/>
      <c r="BW1352" s="156"/>
      <c r="BX1352" s="156"/>
      <c r="BY1352" s="156"/>
      <c r="BZ1352" s="156"/>
      <c r="CA1352" s="156"/>
      <c r="CB1352" s="156"/>
      <c r="CC1352" s="156"/>
      <c r="CD1352" s="156"/>
      <c r="CE1352" s="156"/>
    </row>
    <row r="1353" spans="1:83" ht="25.5" customHeight="1" x14ac:dyDescent="0.25">
      <c r="A1353" s="45"/>
      <c r="B1353" s="45"/>
      <c r="C1353" s="45"/>
      <c r="D1353" s="47"/>
      <c r="E1353" s="158"/>
      <c r="F1353" s="45"/>
      <c r="G1353" s="130"/>
      <c r="H1353" s="130"/>
      <c r="I1353" s="83"/>
      <c r="J1353" s="45"/>
      <c r="K1353" s="130"/>
      <c r="L1353" s="95"/>
      <c r="M1353" s="95"/>
      <c r="N1353" s="95"/>
      <c r="O1353" s="103"/>
      <c r="P1353" s="104"/>
      <c r="Q1353" s="83"/>
      <c r="R1353" s="83"/>
      <c r="S1353" s="83"/>
      <c r="T1353" s="83"/>
      <c r="U1353" s="83"/>
      <c r="V1353" s="103"/>
      <c r="W1353" s="103"/>
      <c r="X1353" s="103"/>
      <c r="Y1353" s="102"/>
      <c r="Z1353" s="102"/>
      <c r="AA1353" s="90"/>
      <c r="AB1353" s="100"/>
      <c r="AC1353" s="90"/>
      <c r="AD1353" s="100"/>
      <c r="AE1353" s="100"/>
      <c r="AF1353" s="91"/>
      <c r="AG1353" s="91"/>
      <c r="AH1353" s="101"/>
      <c r="AI1353" s="45"/>
      <c r="AJ1353" s="45"/>
      <c r="AK1353" s="45"/>
      <c r="AL1353" s="45"/>
      <c r="AM1353" s="45"/>
      <c r="AN1353" s="83"/>
      <c r="AO1353" s="160"/>
      <c r="AP1353" s="160"/>
      <c r="AQ1353" s="94"/>
      <c r="AR1353" s="45"/>
      <c r="AS1353" s="102"/>
      <c r="AT1353" s="102"/>
      <c r="AU1353" s="95"/>
      <c r="AV1353" s="95"/>
      <c r="AW1353" s="159"/>
      <c r="AX1353" s="159"/>
      <c r="AY1353" s="156"/>
      <c r="AZ1353" s="156"/>
      <c r="BA1353" s="156"/>
      <c r="BB1353" s="156"/>
      <c r="BC1353" s="156"/>
      <c r="BD1353" s="156"/>
      <c r="BE1353" s="156"/>
      <c r="BF1353" s="156"/>
      <c r="BG1353" s="156"/>
      <c r="BH1353" s="156"/>
      <c r="BI1353" s="156"/>
      <c r="BJ1353" s="156"/>
      <c r="BK1353" s="156"/>
      <c r="BL1353" s="156"/>
      <c r="BM1353" s="156"/>
      <c r="BN1353" s="156"/>
      <c r="BO1353" s="156"/>
      <c r="BP1353" s="156"/>
      <c r="BQ1353" s="156"/>
      <c r="BR1353" s="156"/>
      <c r="BS1353" s="156"/>
      <c r="BT1353" s="156"/>
      <c r="BU1353" s="156"/>
      <c r="BV1353" s="156"/>
      <c r="BW1353" s="156"/>
      <c r="BX1353" s="156"/>
      <c r="BY1353" s="156"/>
      <c r="BZ1353" s="156"/>
      <c r="CA1353" s="156"/>
      <c r="CB1353" s="156"/>
      <c r="CC1353" s="156"/>
      <c r="CD1353" s="156"/>
      <c r="CE1353" s="156"/>
    </row>
    <row r="1354" spans="1:83" ht="25.5" customHeight="1" x14ac:dyDescent="0.25">
      <c r="A1354" s="45"/>
      <c r="B1354" s="45"/>
      <c r="C1354" s="45"/>
      <c r="D1354" s="47"/>
      <c r="E1354" s="158"/>
      <c r="F1354" s="45"/>
      <c r="G1354" s="130"/>
      <c r="H1354" s="130"/>
      <c r="I1354" s="83"/>
      <c r="J1354" s="45"/>
      <c r="K1354" s="130"/>
      <c r="L1354" s="95"/>
      <c r="M1354" s="95"/>
      <c r="N1354" s="95"/>
      <c r="O1354" s="103"/>
      <c r="P1354" s="104"/>
      <c r="Q1354" s="83"/>
      <c r="R1354" s="83"/>
      <c r="S1354" s="83"/>
      <c r="T1354" s="83"/>
      <c r="U1354" s="83"/>
      <c r="V1354" s="103"/>
      <c r="W1354" s="103"/>
      <c r="X1354" s="103"/>
      <c r="Y1354" s="102"/>
      <c r="Z1354" s="102"/>
      <c r="AA1354" s="90"/>
      <c r="AB1354" s="100"/>
      <c r="AC1354" s="90"/>
      <c r="AD1354" s="100"/>
      <c r="AE1354" s="100"/>
      <c r="AF1354" s="91"/>
      <c r="AG1354" s="91"/>
      <c r="AH1354" s="101"/>
      <c r="AI1354" s="45"/>
      <c r="AJ1354" s="45"/>
      <c r="AK1354" s="45"/>
      <c r="AL1354" s="45"/>
      <c r="AM1354" s="45"/>
      <c r="AN1354" s="83"/>
      <c r="AO1354" s="160"/>
      <c r="AP1354" s="160"/>
      <c r="AQ1354" s="94"/>
      <c r="AR1354" s="45"/>
      <c r="AS1354" s="102"/>
      <c r="AT1354" s="102"/>
      <c r="AU1354" s="95"/>
      <c r="AV1354" s="95"/>
      <c r="AW1354" s="159"/>
      <c r="AX1354" s="159"/>
      <c r="AY1354" s="156"/>
      <c r="AZ1354" s="156"/>
      <c r="BA1354" s="156"/>
      <c r="BB1354" s="156"/>
      <c r="BC1354" s="156"/>
      <c r="BD1354" s="156"/>
      <c r="BE1354" s="156"/>
      <c r="BF1354" s="156"/>
      <c r="BG1354" s="156"/>
      <c r="BH1354" s="156"/>
      <c r="BI1354" s="156"/>
      <c r="BJ1354" s="156"/>
      <c r="BK1354" s="156"/>
      <c r="BL1354" s="156"/>
      <c r="BM1354" s="156"/>
      <c r="BN1354" s="156"/>
      <c r="BO1354" s="156"/>
      <c r="BP1354" s="156"/>
      <c r="BQ1354" s="156"/>
      <c r="BR1354" s="156"/>
      <c r="BS1354" s="156"/>
      <c r="BT1354" s="156"/>
      <c r="BU1354" s="156"/>
      <c r="BV1354" s="156"/>
      <c r="BW1354" s="156"/>
      <c r="BX1354" s="156"/>
      <c r="BY1354" s="156"/>
      <c r="BZ1354" s="156"/>
      <c r="CA1354" s="156"/>
      <c r="CB1354" s="156"/>
      <c r="CC1354" s="156"/>
      <c r="CD1354" s="156"/>
      <c r="CE1354" s="156"/>
    </row>
    <row r="1355" spans="1:83" ht="25.5" customHeight="1" x14ac:dyDescent="0.25">
      <c r="A1355" s="45"/>
      <c r="B1355" s="45"/>
      <c r="C1355" s="45"/>
      <c r="D1355" s="47"/>
      <c r="E1355" s="158"/>
      <c r="F1355" s="45"/>
      <c r="G1355" s="130"/>
      <c r="H1355" s="130"/>
      <c r="I1355" s="83"/>
      <c r="J1355" s="45"/>
      <c r="K1355" s="130"/>
      <c r="L1355" s="95"/>
      <c r="M1355" s="95"/>
      <c r="N1355" s="95"/>
      <c r="O1355" s="103"/>
      <c r="P1355" s="104"/>
      <c r="Q1355" s="83"/>
      <c r="R1355" s="83"/>
      <c r="S1355" s="83"/>
      <c r="T1355" s="83"/>
      <c r="U1355" s="83"/>
      <c r="V1355" s="103"/>
      <c r="W1355" s="103"/>
      <c r="X1355" s="103"/>
      <c r="Y1355" s="102"/>
      <c r="Z1355" s="102"/>
      <c r="AA1355" s="90"/>
      <c r="AB1355" s="100"/>
      <c r="AC1355" s="90"/>
      <c r="AD1355" s="100"/>
      <c r="AE1355" s="100"/>
      <c r="AF1355" s="91"/>
      <c r="AG1355" s="91"/>
      <c r="AH1355" s="101"/>
      <c r="AI1355" s="45"/>
      <c r="AJ1355" s="45"/>
      <c r="AK1355" s="45"/>
      <c r="AL1355" s="45"/>
      <c r="AM1355" s="45"/>
      <c r="AN1355" s="83"/>
      <c r="AO1355" s="160"/>
      <c r="AP1355" s="160"/>
      <c r="AQ1355" s="94"/>
      <c r="AR1355" s="45"/>
      <c r="AS1355" s="102"/>
      <c r="AT1355" s="102"/>
      <c r="AU1355" s="95"/>
      <c r="AV1355" s="95"/>
      <c r="AW1355" s="159"/>
      <c r="AX1355" s="159"/>
      <c r="AY1355" s="156"/>
      <c r="AZ1355" s="156"/>
      <c r="BA1355" s="156"/>
      <c r="BB1355" s="156"/>
      <c r="BC1355" s="156"/>
      <c r="BD1355" s="156"/>
      <c r="BE1355" s="156"/>
      <c r="BF1355" s="156"/>
      <c r="BG1355" s="156"/>
      <c r="BH1355" s="156"/>
      <c r="BI1355" s="156"/>
      <c r="BJ1355" s="156"/>
      <c r="BK1355" s="156"/>
      <c r="BL1355" s="156"/>
      <c r="BM1355" s="156"/>
      <c r="BN1355" s="156"/>
      <c r="BO1355" s="156"/>
      <c r="BP1355" s="156"/>
      <c r="BQ1355" s="156"/>
      <c r="BR1355" s="156"/>
      <c r="BS1355" s="156"/>
      <c r="BT1355" s="156"/>
      <c r="BU1355" s="156"/>
      <c r="BV1355" s="156"/>
      <c r="BW1355" s="156"/>
      <c r="BX1355" s="156"/>
      <c r="BY1355" s="156"/>
      <c r="BZ1355" s="156"/>
      <c r="CA1355" s="156"/>
      <c r="CB1355" s="156"/>
      <c r="CC1355" s="156"/>
      <c r="CD1355" s="156"/>
      <c r="CE1355" s="156"/>
    </row>
    <row r="1356" spans="1:83" ht="25.5" customHeight="1" x14ac:dyDescent="0.25">
      <c r="A1356" s="45"/>
      <c r="B1356" s="45"/>
      <c r="C1356" s="45"/>
      <c r="D1356" s="47"/>
      <c r="E1356" s="158"/>
      <c r="F1356" s="45"/>
      <c r="G1356" s="130"/>
      <c r="H1356" s="130"/>
      <c r="I1356" s="83"/>
      <c r="J1356" s="45"/>
      <c r="K1356" s="130"/>
      <c r="L1356" s="95"/>
      <c r="M1356" s="95"/>
      <c r="N1356" s="95"/>
      <c r="O1356" s="103"/>
      <c r="P1356" s="104"/>
      <c r="Q1356" s="83"/>
      <c r="R1356" s="83"/>
      <c r="S1356" s="83"/>
      <c r="T1356" s="83"/>
      <c r="U1356" s="83"/>
      <c r="V1356" s="103"/>
      <c r="W1356" s="103"/>
      <c r="X1356" s="103"/>
      <c r="Y1356" s="102"/>
      <c r="Z1356" s="102"/>
      <c r="AA1356" s="90"/>
      <c r="AB1356" s="100"/>
      <c r="AC1356" s="90"/>
      <c r="AD1356" s="100"/>
      <c r="AE1356" s="100"/>
      <c r="AF1356" s="91"/>
      <c r="AG1356" s="91"/>
      <c r="AH1356" s="101"/>
      <c r="AI1356" s="45"/>
      <c r="AJ1356" s="45"/>
      <c r="AK1356" s="45"/>
      <c r="AL1356" s="45"/>
      <c r="AM1356" s="45"/>
      <c r="AN1356" s="83"/>
      <c r="AO1356" s="160"/>
      <c r="AP1356" s="160"/>
      <c r="AQ1356" s="94"/>
      <c r="AR1356" s="45"/>
      <c r="AS1356" s="102"/>
      <c r="AT1356" s="102"/>
      <c r="AU1356" s="95"/>
      <c r="AV1356" s="95"/>
      <c r="AW1356" s="159"/>
      <c r="AX1356" s="159"/>
      <c r="AY1356" s="156"/>
      <c r="AZ1356" s="156"/>
      <c r="BA1356" s="156"/>
      <c r="BB1356" s="156"/>
      <c r="BC1356" s="156"/>
      <c r="BD1356" s="156"/>
      <c r="BE1356" s="156"/>
      <c r="BF1356" s="156"/>
      <c r="BG1356" s="156"/>
      <c r="BH1356" s="156"/>
      <c r="BI1356" s="156"/>
      <c r="BJ1356" s="156"/>
      <c r="BK1356" s="156"/>
      <c r="BL1356" s="156"/>
      <c r="BM1356" s="156"/>
      <c r="BN1356" s="156"/>
      <c r="BO1356" s="156"/>
      <c r="BP1356" s="156"/>
      <c r="BQ1356" s="156"/>
      <c r="BR1356" s="156"/>
      <c r="BS1356" s="156"/>
      <c r="BT1356" s="156"/>
      <c r="BU1356" s="156"/>
      <c r="BV1356" s="156"/>
      <c r="BW1356" s="156"/>
      <c r="BX1356" s="156"/>
      <c r="BY1356" s="156"/>
      <c r="BZ1356" s="156"/>
      <c r="CA1356" s="156"/>
      <c r="CB1356" s="156"/>
      <c r="CC1356" s="156"/>
      <c r="CD1356" s="156"/>
      <c r="CE1356" s="156"/>
    </row>
    <row r="1357" spans="1:83" ht="25.5" customHeight="1" x14ac:dyDescent="0.25">
      <c r="A1357" s="45"/>
      <c r="B1357" s="45"/>
      <c r="C1357" s="45"/>
      <c r="D1357" s="47"/>
      <c r="E1357" s="158"/>
      <c r="F1357" s="45"/>
      <c r="G1357" s="130"/>
      <c r="H1357" s="130"/>
      <c r="I1357" s="83"/>
      <c r="J1357" s="45"/>
      <c r="K1357" s="130"/>
      <c r="L1357" s="95"/>
      <c r="M1357" s="95"/>
      <c r="N1357" s="95"/>
      <c r="O1357" s="103"/>
      <c r="P1357" s="104"/>
      <c r="Q1357" s="83"/>
      <c r="R1357" s="83"/>
      <c r="S1357" s="83"/>
      <c r="T1357" s="83"/>
      <c r="U1357" s="83"/>
      <c r="V1357" s="103"/>
      <c r="W1357" s="103"/>
      <c r="X1357" s="103"/>
      <c r="Y1357" s="102"/>
      <c r="Z1357" s="102"/>
      <c r="AA1357" s="90"/>
      <c r="AB1357" s="100"/>
      <c r="AC1357" s="90"/>
      <c r="AD1357" s="100"/>
      <c r="AE1357" s="100"/>
      <c r="AF1357" s="91"/>
      <c r="AG1357" s="91"/>
      <c r="AH1357" s="101"/>
      <c r="AI1357" s="45"/>
      <c r="AJ1357" s="45"/>
      <c r="AK1357" s="45"/>
      <c r="AL1357" s="45"/>
      <c r="AM1357" s="45"/>
      <c r="AN1357" s="83"/>
      <c r="AO1357" s="160"/>
      <c r="AP1357" s="160"/>
      <c r="AQ1357" s="94"/>
      <c r="AR1357" s="45"/>
      <c r="AS1357" s="102"/>
      <c r="AT1357" s="102"/>
      <c r="AU1357" s="95"/>
      <c r="AV1357" s="95"/>
      <c r="AW1357" s="159"/>
      <c r="AX1357" s="159"/>
      <c r="AY1357" s="156"/>
      <c r="AZ1357" s="156"/>
      <c r="BA1357" s="156"/>
      <c r="BB1357" s="156"/>
      <c r="BC1357" s="156"/>
      <c r="BD1357" s="156"/>
      <c r="BE1357" s="156"/>
      <c r="BF1357" s="156"/>
      <c r="BG1357" s="156"/>
      <c r="BH1357" s="156"/>
      <c r="BI1357" s="156"/>
      <c r="BJ1357" s="156"/>
      <c r="BK1357" s="156"/>
      <c r="BL1357" s="156"/>
      <c r="BM1357" s="156"/>
      <c r="BN1357" s="156"/>
      <c r="BO1357" s="156"/>
      <c r="BP1357" s="156"/>
      <c r="BQ1357" s="156"/>
      <c r="BR1357" s="156"/>
      <c r="BS1357" s="156"/>
      <c r="BT1357" s="156"/>
      <c r="BU1357" s="156"/>
      <c r="BV1357" s="156"/>
      <c r="BW1357" s="156"/>
      <c r="BX1357" s="156"/>
      <c r="BY1357" s="156"/>
      <c r="BZ1357" s="156"/>
      <c r="CA1357" s="156"/>
      <c r="CB1357" s="156"/>
      <c r="CC1357" s="156"/>
      <c r="CD1357" s="156"/>
      <c r="CE1357" s="156"/>
    </row>
    <row r="1358" spans="1:83" ht="25.5" customHeight="1" x14ac:dyDescent="0.25">
      <c r="A1358" s="45"/>
      <c r="B1358" s="45"/>
      <c r="C1358" s="45"/>
      <c r="D1358" s="47"/>
      <c r="E1358" s="158"/>
      <c r="F1358" s="45"/>
      <c r="G1358" s="130"/>
      <c r="H1358" s="130"/>
      <c r="I1358" s="83"/>
      <c r="J1358" s="45"/>
      <c r="K1358" s="130"/>
      <c r="L1358" s="95"/>
      <c r="M1358" s="95"/>
      <c r="N1358" s="95"/>
      <c r="O1358" s="103"/>
      <c r="P1358" s="104"/>
      <c r="Q1358" s="83"/>
      <c r="R1358" s="83"/>
      <c r="S1358" s="83"/>
      <c r="T1358" s="83"/>
      <c r="U1358" s="83"/>
      <c r="V1358" s="103"/>
      <c r="W1358" s="103"/>
      <c r="X1358" s="103"/>
      <c r="Y1358" s="102"/>
      <c r="Z1358" s="102"/>
      <c r="AA1358" s="90"/>
      <c r="AB1358" s="100"/>
      <c r="AC1358" s="90"/>
      <c r="AD1358" s="100"/>
      <c r="AE1358" s="100"/>
      <c r="AF1358" s="91"/>
      <c r="AG1358" s="91"/>
      <c r="AH1358" s="101"/>
      <c r="AI1358" s="45"/>
      <c r="AJ1358" s="45"/>
      <c r="AK1358" s="45"/>
      <c r="AL1358" s="45"/>
      <c r="AM1358" s="45"/>
      <c r="AN1358" s="83"/>
      <c r="AO1358" s="160"/>
      <c r="AP1358" s="160"/>
      <c r="AQ1358" s="94"/>
      <c r="AR1358" s="45"/>
      <c r="AS1358" s="102"/>
      <c r="AT1358" s="102"/>
      <c r="AU1358" s="95"/>
      <c r="AV1358" s="95"/>
      <c r="AW1358" s="159"/>
      <c r="AX1358" s="159"/>
      <c r="AY1358" s="156"/>
      <c r="AZ1358" s="156"/>
      <c r="BA1358" s="156"/>
      <c r="BB1358" s="156"/>
      <c r="BC1358" s="156"/>
      <c r="BD1358" s="156"/>
      <c r="BE1358" s="156"/>
      <c r="BF1358" s="156"/>
      <c r="BG1358" s="156"/>
      <c r="BH1358" s="156"/>
      <c r="BI1358" s="156"/>
      <c r="BJ1358" s="156"/>
      <c r="BK1358" s="156"/>
      <c r="BL1358" s="156"/>
      <c r="BM1358" s="156"/>
      <c r="BN1358" s="156"/>
      <c r="BO1358" s="156"/>
      <c r="BP1358" s="156"/>
      <c r="BQ1358" s="156"/>
      <c r="BR1358" s="156"/>
      <c r="BS1358" s="156"/>
      <c r="BT1358" s="156"/>
      <c r="BU1358" s="156"/>
      <c r="BV1358" s="156"/>
      <c r="BW1358" s="156"/>
      <c r="BX1358" s="156"/>
      <c r="BY1358" s="156"/>
      <c r="BZ1358" s="156"/>
      <c r="CA1358" s="156"/>
      <c r="CB1358" s="156"/>
      <c r="CC1358" s="156"/>
      <c r="CD1358" s="156"/>
      <c r="CE1358" s="156"/>
    </row>
    <row r="1359" spans="1:83" ht="25.5" customHeight="1" x14ac:dyDescent="0.25">
      <c r="A1359" s="45"/>
      <c r="B1359" s="45"/>
      <c r="C1359" s="45"/>
      <c r="D1359" s="47"/>
      <c r="E1359" s="158"/>
      <c r="F1359" s="45"/>
      <c r="G1359" s="130"/>
      <c r="H1359" s="130"/>
      <c r="I1359" s="83"/>
      <c r="J1359" s="45"/>
      <c r="K1359" s="130"/>
      <c r="L1359" s="95"/>
      <c r="M1359" s="95"/>
      <c r="N1359" s="95"/>
      <c r="O1359" s="103"/>
      <c r="P1359" s="104"/>
      <c r="Q1359" s="83"/>
      <c r="R1359" s="83"/>
      <c r="S1359" s="83"/>
      <c r="T1359" s="83"/>
      <c r="U1359" s="83"/>
      <c r="V1359" s="103"/>
      <c r="W1359" s="103"/>
      <c r="X1359" s="103"/>
      <c r="Y1359" s="102"/>
      <c r="Z1359" s="102"/>
      <c r="AA1359" s="90"/>
      <c r="AB1359" s="100"/>
      <c r="AC1359" s="90"/>
      <c r="AD1359" s="100"/>
      <c r="AE1359" s="100"/>
      <c r="AF1359" s="91"/>
      <c r="AG1359" s="91"/>
      <c r="AH1359" s="101"/>
      <c r="AI1359" s="45"/>
      <c r="AJ1359" s="45"/>
      <c r="AK1359" s="45"/>
      <c r="AL1359" s="45"/>
      <c r="AM1359" s="45"/>
      <c r="AN1359" s="83"/>
      <c r="AO1359" s="160"/>
      <c r="AP1359" s="160"/>
      <c r="AQ1359" s="94"/>
      <c r="AR1359" s="45"/>
      <c r="AS1359" s="102"/>
      <c r="AT1359" s="102"/>
      <c r="AU1359" s="95"/>
      <c r="AV1359" s="95"/>
      <c r="AW1359" s="159"/>
      <c r="AX1359" s="159"/>
      <c r="AY1359" s="156"/>
      <c r="AZ1359" s="156"/>
      <c r="BA1359" s="156"/>
      <c r="BB1359" s="156"/>
      <c r="BC1359" s="156"/>
      <c r="BD1359" s="156"/>
      <c r="BE1359" s="156"/>
      <c r="BF1359" s="156"/>
      <c r="BG1359" s="156"/>
      <c r="BH1359" s="156"/>
      <c r="BI1359" s="156"/>
      <c r="BJ1359" s="156"/>
      <c r="BK1359" s="156"/>
      <c r="BL1359" s="156"/>
      <c r="BM1359" s="156"/>
      <c r="BN1359" s="156"/>
      <c r="BO1359" s="156"/>
      <c r="BP1359" s="156"/>
      <c r="BQ1359" s="156"/>
      <c r="BR1359" s="156"/>
      <c r="BS1359" s="156"/>
      <c r="BT1359" s="156"/>
      <c r="BU1359" s="156"/>
      <c r="BV1359" s="156"/>
      <c r="BW1359" s="156"/>
      <c r="BX1359" s="156"/>
      <c r="BY1359" s="156"/>
      <c r="BZ1359" s="156"/>
      <c r="CA1359" s="156"/>
      <c r="CB1359" s="156"/>
      <c r="CC1359" s="156"/>
      <c r="CD1359" s="156"/>
      <c r="CE1359" s="156"/>
    </row>
    <row r="1360" spans="1:83" ht="25.5" customHeight="1" x14ac:dyDescent="0.25">
      <c r="A1360" s="45"/>
      <c r="B1360" s="45"/>
      <c r="C1360" s="45"/>
      <c r="D1360" s="47"/>
      <c r="E1360" s="158"/>
      <c r="F1360" s="45"/>
      <c r="G1360" s="130"/>
      <c r="H1360" s="130"/>
      <c r="I1360" s="83"/>
      <c r="J1360" s="45"/>
      <c r="K1360" s="130"/>
      <c r="L1360" s="95"/>
      <c r="M1360" s="95"/>
      <c r="N1360" s="95"/>
      <c r="O1360" s="103"/>
      <c r="P1360" s="104"/>
      <c r="Q1360" s="83"/>
      <c r="R1360" s="83"/>
      <c r="S1360" s="83"/>
      <c r="T1360" s="83"/>
      <c r="U1360" s="83"/>
      <c r="V1360" s="103"/>
      <c r="W1360" s="103"/>
      <c r="X1360" s="103"/>
      <c r="Y1360" s="102"/>
      <c r="Z1360" s="102"/>
      <c r="AA1360" s="90"/>
      <c r="AB1360" s="100"/>
      <c r="AC1360" s="90"/>
      <c r="AD1360" s="100"/>
      <c r="AE1360" s="100"/>
      <c r="AF1360" s="91"/>
      <c r="AG1360" s="91"/>
      <c r="AH1360" s="101"/>
      <c r="AI1360" s="45"/>
      <c r="AJ1360" s="45"/>
      <c r="AK1360" s="45"/>
      <c r="AL1360" s="45"/>
      <c r="AM1360" s="45"/>
      <c r="AN1360" s="83"/>
      <c r="AO1360" s="160"/>
      <c r="AP1360" s="160"/>
      <c r="AQ1360" s="94"/>
      <c r="AR1360" s="45"/>
      <c r="AS1360" s="102"/>
      <c r="AT1360" s="102"/>
      <c r="AU1360" s="95"/>
      <c r="AV1360" s="95"/>
      <c r="AW1360" s="159"/>
      <c r="AX1360" s="159"/>
      <c r="AY1360" s="156"/>
      <c r="AZ1360" s="156"/>
      <c r="BA1360" s="156"/>
      <c r="BB1360" s="156"/>
      <c r="BC1360" s="156"/>
      <c r="BD1360" s="156"/>
      <c r="BE1360" s="156"/>
      <c r="BF1360" s="156"/>
      <c r="BG1360" s="156"/>
      <c r="BH1360" s="156"/>
      <c r="BI1360" s="156"/>
      <c r="BJ1360" s="156"/>
      <c r="BK1360" s="156"/>
      <c r="BL1360" s="156"/>
      <c r="BM1360" s="156"/>
      <c r="BN1360" s="156"/>
      <c r="BO1360" s="156"/>
      <c r="BP1360" s="156"/>
      <c r="BQ1360" s="156"/>
      <c r="BR1360" s="156"/>
      <c r="BS1360" s="156"/>
      <c r="BT1360" s="156"/>
      <c r="BU1360" s="156"/>
      <c r="BV1360" s="156"/>
      <c r="BW1360" s="156"/>
      <c r="BX1360" s="156"/>
      <c r="BY1360" s="156"/>
      <c r="BZ1360" s="156"/>
      <c r="CA1360" s="156"/>
      <c r="CB1360" s="156"/>
      <c r="CC1360" s="156"/>
      <c r="CD1360" s="156"/>
      <c r="CE1360" s="156"/>
    </row>
    <row r="1361" spans="1:83" ht="25.5" customHeight="1" x14ac:dyDescent="0.25">
      <c r="A1361" s="45"/>
      <c r="B1361" s="45"/>
      <c r="C1361" s="45"/>
      <c r="D1361" s="47"/>
      <c r="E1361" s="158"/>
      <c r="F1361" s="45"/>
      <c r="G1361" s="130"/>
      <c r="H1361" s="130"/>
      <c r="I1361" s="83"/>
      <c r="J1361" s="45"/>
      <c r="K1361" s="130"/>
      <c r="L1361" s="95"/>
      <c r="M1361" s="95"/>
      <c r="N1361" s="95"/>
      <c r="O1361" s="103"/>
      <c r="P1361" s="104"/>
      <c r="Q1361" s="83"/>
      <c r="R1361" s="83"/>
      <c r="S1361" s="83"/>
      <c r="T1361" s="83"/>
      <c r="U1361" s="83"/>
      <c r="V1361" s="103"/>
      <c r="W1361" s="103"/>
      <c r="X1361" s="103"/>
      <c r="Y1361" s="102"/>
      <c r="Z1361" s="102"/>
      <c r="AA1361" s="90"/>
      <c r="AB1361" s="100"/>
      <c r="AC1361" s="90"/>
      <c r="AD1361" s="100"/>
      <c r="AE1361" s="100"/>
      <c r="AF1361" s="91"/>
      <c r="AG1361" s="91"/>
      <c r="AH1361" s="101"/>
      <c r="AI1361" s="45"/>
      <c r="AJ1361" s="45"/>
      <c r="AK1361" s="45"/>
      <c r="AL1361" s="45"/>
      <c r="AM1361" s="45"/>
      <c r="AN1361" s="83"/>
      <c r="AO1361" s="160"/>
      <c r="AP1361" s="160"/>
      <c r="AQ1361" s="94"/>
      <c r="AR1361" s="45"/>
      <c r="AS1361" s="102"/>
      <c r="AT1361" s="102"/>
      <c r="AU1361" s="95"/>
      <c r="AV1361" s="95"/>
      <c r="AW1361" s="159"/>
      <c r="AX1361" s="159"/>
      <c r="AY1361" s="156"/>
      <c r="AZ1361" s="156"/>
      <c r="BA1361" s="156"/>
      <c r="BB1361" s="156"/>
      <c r="BC1361" s="156"/>
      <c r="BD1361" s="156"/>
      <c r="BE1361" s="156"/>
      <c r="BF1361" s="156"/>
      <c r="BG1361" s="156"/>
      <c r="BH1361" s="156"/>
      <c r="BI1361" s="156"/>
      <c r="BJ1361" s="156"/>
      <c r="BK1361" s="156"/>
      <c r="BL1361" s="156"/>
      <c r="BM1361" s="156"/>
      <c r="BN1361" s="156"/>
      <c r="BO1361" s="156"/>
      <c r="BP1361" s="156"/>
      <c r="BQ1361" s="156"/>
      <c r="BR1361" s="156"/>
      <c r="BS1361" s="156"/>
      <c r="BT1361" s="156"/>
      <c r="BU1361" s="156"/>
      <c r="BV1361" s="156"/>
      <c r="BW1361" s="156"/>
      <c r="BX1361" s="156"/>
      <c r="BY1361" s="156"/>
      <c r="BZ1361" s="156"/>
      <c r="CA1361" s="156"/>
      <c r="CB1361" s="156"/>
      <c r="CC1361" s="156"/>
      <c r="CD1361" s="156"/>
      <c r="CE1361" s="156"/>
    </row>
    <row r="1362" spans="1:83" ht="25.5" customHeight="1" x14ac:dyDescent="0.25">
      <c r="A1362" s="45"/>
      <c r="B1362" s="45"/>
      <c r="C1362" s="45"/>
      <c r="D1362" s="47"/>
      <c r="E1362" s="158"/>
      <c r="F1362" s="45"/>
      <c r="G1362" s="130"/>
      <c r="H1362" s="130"/>
      <c r="I1362" s="83"/>
      <c r="J1362" s="45"/>
      <c r="K1362" s="130"/>
      <c r="L1362" s="95"/>
      <c r="M1362" s="95"/>
      <c r="N1362" s="95"/>
      <c r="O1362" s="103"/>
      <c r="P1362" s="104"/>
      <c r="Q1362" s="83"/>
      <c r="R1362" s="83"/>
      <c r="S1362" s="83"/>
      <c r="T1362" s="83"/>
      <c r="U1362" s="83"/>
      <c r="V1362" s="103"/>
      <c r="W1362" s="103"/>
      <c r="X1362" s="103"/>
      <c r="Y1362" s="102"/>
      <c r="Z1362" s="102"/>
      <c r="AA1362" s="90"/>
      <c r="AB1362" s="100"/>
      <c r="AC1362" s="90"/>
      <c r="AD1362" s="100"/>
      <c r="AE1362" s="100"/>
      <c r="AF1362" s="91"/>
      <c r="AG1362" s="91"/>
      <c r="AH1362" s="101"/>
      <c r="AI1362" s="45"/>
      <c r="AJ1362" s="45"/>
      <c r="AK1362" s="45"/>
      <c r="AL1362" s="45"/>
      <c r="AM1362" s="45"/>
      <c r="AN1362" s="83"/>
      <c r="AO1362" s="160"/>
      <c r="AP1362" s="160"/>
      <c r="AQ1362" s="94"/>
      <c r="AR1362" s="45"/>
      <c r="AS1362" s="102"/>
      <c r="AT1362" s="102"/>
      <c r="AU1362" s="95"/>
      <c r="AV1362" s="95"/>
      <c r="AW1362" s="159"/>
      <c r="AX1362" s="159"/>
      <c r="AY1362" s="156"/>
      <c r="AZ1362" s="156"/>
      <c r="BA1362" s="156"/>
      <c r="BB1362" s="156"/>
      <c r="BC1362" s="156"/>
      <c r="BD1362" s="156"/>
      <c r="BE1362" s="156"/>
      <c r="BF1362" s="156"/>
      <c r="BG1362" s="156"/>
      <c r="BH1362" s="156"/>
      <c r="BI1362" s="156"/>
      <c r="BJ1362" s="156"/>
      <c r="BK1362" s="156"/>
      <c r="BL1362" s="156"/>
      <c r="BM1362" s="156"/>
      <c r="BN1362" s="156"/>
      <c r="BO1362" s="156"/>
      <c r="BP1362" s="156"/>
      <c r="BQ1362" s="156"/>
      <c r="BR1362" s="156"/>
      <c r="BS1362" s="156"/>
      <c r="BT1362" s="156"/>
      <c r="BU1362" s="156"/>
      <c r="BV1362" s="156"/>
      <c r="BW1362" s="156"/>
      <c r="BX1362" s="156"/>
      <c r="BY1362" s="156"/>
      <c r="BZ1362" s="156"/>
      <c r="CA1362" s="156"/>
      <c r="CB1362" s="156"/>
      <c r="CC1362" s="156"/>
      <c r="CD1362" s="156"/>
      <c r="CE1362" s="156"/>
    </row>
    <row r="1363" spans="1:83" ht="25.5" customHeight="1" x14ac:dyDescent="0.25">
      <c r="A1363" s="45"/>
      <c r="B1363" s="45"/>
      <c r="C1363" s="45"/>
      <c r="D1363" s="47"/>
      <c r="E1363" s="158"/>
      <c r="F1363" s="45"/>
      <c r="G1363" s="130"/>
      <c r="H1363" s="130"/>
      <c r="I1363" s="83"/>
      <c r="J1363" s="45"/>
      <c r="K1363" s="130"/>
      <c r="L1363" s="95"/>
      <c r="M1363" s="95"/>
      <c r="N1363" s="95"/>
      <c r="O1363" s="103"/>
      <c r="P1363" s="104"/>
      <c r="Q1363" s="83"/>
      <c r="R1363" s="83"/>
      <c r="S1363" s="83"/>
      <c r="T1363" s="83"/>
      <c r="U1363" s="83"/>
      <c r="V1363" s="103"/>
      <c r="W1363" s="103"/>
      <c r="X1363" s="103"/>
      <c r="Y1363" s="102"/>
      <c r="Z1363" s="102"/>
      <c r="AA1363" s="90"/>
      <c r="AB1363" s="100"/>
      <c r="AC1363" s="90"/>
      <c r="AD1363" s="100"/>
      <c r="AE1363" s="100"/>
      <c r="AF1363" s="91"/>
      <c r="AG1363" s="91"/>
      <c r="AH1363" s="101"/>
      <c r="AI1363" s="45"/>
      <c r="AJ1363" s="45"/>
      <c r="AK1363" s="45"/>
      <c r="AL1363" s="45"/>
      <c r="AM1363" s="45"/>
      <c r="AN1363" s="83"/>
      <c r="AO1363" s="160"/>
      <c r="AP1363" s="160"/>
      <c r="AQ1363" s="94"/>
      <c r="AR1363" s="45"/>
      <c r="AS1363" s="102"/>
      <c r="AT1363" s="102"/>
      <c r="AU1363" s="95"/>
      <c r="AV1363" s="95"/>
      <c r="AW1363" s="159"/>
      <c r="AX1363" s="159"/>
      <c r="AY1363" s="156"/>
      <c r="AZ1363" s="156"/>
      <c r="BA1363" s="156"/>
      <c r="BB1363" s="156"/>
      <c r="BC1363" s="156"/>
      <c r="BD1363" s="156"/>
      <c r="BE1363" s="156"/>
      <c r="BF1363" s="156"/>
      <c r="BG1363" s="156"/>
      <c r="BH1363" s="156"/>
      <c r="BI1363" s="156"/>
      <c r="BJ1363" s="156"/>
      <c r="BK1363" s="156"/>
      <c r="BL1363" s="156"/>
      <c r="BM1363" s="156"/>
      <c r="BN1363" s="156"/>
      <c r="BO1363" s="156"/>
      <c r="BP1363" s="156"/>
      <c r="BQ1363" s="156"/>
      <c r="BR1363" s="156"/>
      <c r="BS1363" s="156"/>
      <c r="BT1363" s="156"/>
      <c r="BU1363" s="156"/>
      <c r="BV1363" s="156"/>
      <c r="BW1363" s="156"/>
      <c r="BX1363" s="156"/>
      <c r="BY1363" s="156"/>
      <c r="BZ1363" s="156"/>
      <c r="CA1363" s="156"/>
      <c r="CB1363" s="156"/>
      <c r="CC1363" s="156"/>
      <c r="CD1363" s="156"/>
      <c r="CE1363" s="156"/>
    </row>
    <row r="1364" spans="1:83" ht="25.5" customHeight="1" x14ac:dyDescent="0.25">
      <c r="A1364" s="45"/>
      <c r="B1364" s="45"/>
      <c r="C1364" s="45"/>
      <c r="D1364" s="47"/>
      <c r="E1364" s="158"/>
      <c r="F1364" s="45"/>
      <c r="G1364" s="130"/>
      <c r="H1364" s="130"/>
      <c r="I1364" s="83"/>
      <c r="J1364" s="45"/>
      <c r="K1364" s="130"/>
      <c r="L1364" s="95"/>
      <c r="M1364" s="95"/>
      <c r="N1364" s="95"/>
      <c r="O1364" s="103"/>
      <c r="P1364" s="104"/>
      <c r="Q1364" s="83"/>
      <c r="R1364" s="83"/>
      <c r="S1364" s="83"/>
      <c r="T1364" s="83"/>
      <c r="U1364" s="83"/>
      <c r="V1364" s="103"/>
      <c r="W1364" s="103"/>
      <c r="X1364" s="103"/>
      <c r="Y1364" s="102"/>
      <c r="Z1364" s="102"/>
      <c r="AA1364" s="90"/>
      <c r="AB1364" s="100"/>
      <c r="AC1364" s="90"/>
      <c r="AD1364" s="100"/>
      <c r="AE1364" s="100"/>
      <c r="AF1364" s="91"/>
      <c r="AG1364" s="91"/>
      <c r="AH1364" s="101"/>
      <c r="AI1364" s="45"/>
      <c r="AJ1364" s="45"/>
      <c r="AK1364" s="45"/>
      <c r="AL1364" s="45"/>
      <c r="AM1364" s="45"/>
      <c r="AN1364" s="83"/>
      <c r="AO1364" s="160"/>
      <c r="AP1364" s="160"/>
      <c r="AQ1364" s="94"/>
      <c r="AR1364" s="45"/>
      <c r="AS1364" s="102"/>
      <c r="AT1364" s="102"/>
      <c r="AU1364" s="95"/>
      <c r="AV1364" s="95"/>
      <c r="AW1364" s="159"/>
      <c r="AX1364" s="159"/>
      <c r="AY1364" s="156"/>
      <c r="AZ1364" s="156"/>
      <c r="BA1364" s="156"/>
      <c r="BB1364" s="156"/>
      <c r="BC1364" s="156"/>
      <c r="BD1364" s="156"/>
      <c r="BE1364" s="156"/>
      <c r="BF1364" s="156"/>
      <c r="BG1364" s="156"/>
      <c r="BH1364" s="156"/>
      <c r="BI1364" s="156"/>
      <c r="BJ1364" s="156"/>
      <c r="BK1364" s="156"/>
      <c r="BL1364" s="156"/>
      <c r="BM1364" s="156"/>
      <c r="BN1364" s="156"/>
      <c r="BO1364" s="156"/>
      <c r="BP1364" s="156"/>
      <c r="BQ1364" s="156"/>
      <c r="BR1364" s="156"/>
      <c r="BS1364" s="156"/>
      <c r="BT1364" s="156"/>
      <c r="BU1364" s="156"/>
      <c r="BV1364" s="156"/>
      <c r="BW1364" s="156"/>
      <c r="BX1364" s="156"/>
      <c r="BY1364" s="156"/>
      <c r="BZ1364" s="156"/>
      <c r="CA1364" s="156"/>
      <c r="CB1364" s="156"/>
      <c r="CC1364" s="156"/>
      <c r="CD1364" s="156"/>
      <c r="CE1364" s="156"/>
    </row>
    <row r="1365" spans="1:83" ht="25.5" customHeight="1" x14ac:dyDescent="0.25">
      <c r="A1365" s="45"/>
      <c r="B1365" s="45"/>
      <c r="C1365" s="45"/>
      <c r="D1365" s="47"/>
      <c r="E1365" s="158"/>
      <c r="F1365" s="45"/>
      <c r="G1365" s="130"/>
      <c r="H1365" s="130"/>
      <c r="I1365" s="83"/>
      <c r="J1365" s="45"/>
      <c r="K1365" s="130"/>
      <c r="L1365" s="95"/>
      <c r="M1365" s="95"/>
      <c r="N1365" s="95"/>
      <c r="O1365" s="103"/>
      <c r="P1365" s="104"/>
      <c r="Q1365" s="83"/>
      <c r="R1365" s="83"/>
      <c r="S1365" s="83"/>
      <c r="T1365" s="83"/>
      <c r="U1365" s="83"/>
      <c r="V1365" s="103"/>
      <c r="W1365" s="103"/>
      <c r="X1365" s="103"/>
      <c r="Y1365" s="102"/>
      <c r="Z1365" s="102"/>
      <c r="AA1365" s="90"/>
      <c r="AB1365" s="100"/>
      <c r="AC1365" s="90"/>
      <c r="AD1365" s="100"/>
      <c r="AE1365" s="100"/>
      <c r="AF1365" s="91"/>
      <c r="AG1365" s="91"/>
      <c r="AH1365" s="101"/>
      <c r="AI1365" s="45"/>
      <c r="AJ1365" s="45"/>
      <c r="AK1365" s="45"/>
      <c r="AL1365" s="45"/>
      <c r="AM1365" s="45"/>
      <c r="AN1365" s="83"/>
      <c r="AO1365" s="160"/>
      <c r="AP1365" s="160"/>
      <c r="AQ1365" s="94"/>
      <c r="AR1365" s="45"/>
      <c r="AS1365" s="102"/>
      <c r="AT1365" s="102"/>
      <c r="AU1365" s="95"/>
      <c r="AV1365" s="95"/>
      <c r="AW1365" s="159"/>
      <c r="AX1365" s="159"/>
      <c r="AY1365" s="156"/>
      <c r="AZ1365" s="156"/>
      <c r="BA1365" s="156"/>
      <c r="BB1365" s="156"/>
      <c r="BC1365" s="156"/>
      <c r="BD1365" s="156"/>
      <c r="BE1365" s="156"/>
      <c r="BF1365" s="156"/>
      <c r="BG1365" s="156"/>
      <c r="BH1365" s="156"/>
      <c r="BI1365" s="156"/>
      <c r="BJ1365" s="156"/>
      <c r="BK1365" s="156"/>
      <c r="BL1365" s="156"/>
      <c r="BM1365" s="156"/>
      <c r="BN1365" s="156"/>
      <c r="BO1365" s="156"/>
      <c r="BP1365" s="156"/>
      <c r="BQ1365" s="156"/>
      <c r="BR1365" s="156"/>
      <c r="BS1365" s="156"/>
      <c r="BT1365" s="156"/>
      <c r="BU1365" s="156"/>
      <c r="BV1365" s="156"/>
      <c r="BW1365" s="156"/>
      <c r="BX1365" s="156"/>
      <c r="BY1365" s="156"/>
      <c r="BZ1365" s="156"/>
      <c r="CA1365" s="156"/>
      <c r="CB1365" s="156"/>
      <c r="CC1365" s="156"/>
      <c r="CD1365" s="156"/>
      <c r="CE1365" s="156"/>
    </row>
    <row r="1366" spans="1:83" ht="25.5" customHeight="1" x14ac:dyDescent="0.25">
      <c r="A1366" s="45"/>
      <c r="B1366" s="45"/>
      <c r="C1366" s="45"/>
      <c r="D1366" s="47"/>
      <c r="E1366" s="158"/>
      <c r="F1366" s="45"/>
      <c r="G1366" s="130"/>
      <c r="H1366" s="130"/>
      <c r="I1366" s="83"/>
      <c r="J1366" s="45"/>
      <c r="K1366" s="130"/>
      <c r="L1366" s="95"/>
      <c r="M1366" s="95"/>
      <c r="N1366" s="95"/>
      <c r="O1366" s="103"/>
      <c r="P1366" s="104"/>
      <c r="Q1366" s="83"/>
      <c r="R1366" s="83"/>
      <c r="S1366" s="83"/>
      <c r="T1366" s="83"/>
      <c r="U1366" s="83"/>
      <c r="V1366" s="103"/>
      <c r="W1366" s="103"/>
      <c r="X1366" s="103"/>
      <c r="Y1366" s="102"/>
      <c r="Z1366" s="102"/>
      <c r="AA1366" s="90"/>
      <c r="AB1366" s="100"/>
      <c r="AC1366" s="90"/>
      <c r="AD1366" s="100"/>
      <c r="AE1366" s="100"/>
      <c r="AF1366" s="91"/>
      <c r="AG1366" s="91"/>
      <c r="AH1366" s="101"/>
      <c r="AI1366" s="45"/>
      <c r="AJ1366" s="45"/>
      <c r="AK1366" s="45"/>
      <c r="AL1366" s="45"/>
      <c r="AM1366" s="45"/>
      <c r="AN1366" s="83"/>
      <c r="AO1366" s="160"/>
      <c r="AP1366" s="160"/>
      <c r="AQ1366" s="94"/>
      <c r="AR1366" s="45"/>
      <c r="AS1366" s="102"/>
      <c r="AT1366" s="102"/>
      <c r="AU1366" s="95"/>
      <c r="AV1366" s="95"/>
      <c r="AW1366" s="159"/>
      <c r="AX1366" s="159"/>
      <c r="AY1366" s="156"/>
      <c r="AZ1366" s="156"/>
      <c r="BA1366" s="156"/>
      <c r="BB1366" s="156"/>
      <c r="BC1366" s="156"/>
      <c r="BD1366" s="156"/>
      <c r="BE1366" s="156"/>
      <c r="BF1366" s="156"/>
      <c r="BG1366" s="156"/>
      <c r="BH1366" s="156"/>
      <c r="BI1366" s="156"/>
      <c r="BJ1366" s="156"/>
      <c r="BK1366" s="156"/>
      <c r="BL1366" s="156"/>
      <c r="BM1366" s="156"/>
      <c r="BN1366" s="156"/>
      <c r="BO1366" s="156"/>
      <c r="BP1366" s="156"/>
      <c r="BQ1366" s="156"/>
      <c r="BR1366" s="156"/>
      <c r="BS1366" s="156"/>
      <c r="BT1366" s="156"/>
      <c r="BU1366" s="156"/>
      <c r="BV1366" s="156"/>
      <c r="BW1366" s="156"/>
      <c r="BX1366" s="156"/>
      <c r="BY1366" s="156"/>
      <c r="BZ1366" s="156"/>
      <c r="CA1366" s="156"/>
      <c r="CB1366" s="156"/>
      <c r="CC1366" s="156"/>
      <c r="CD1366" s="156"/>
      <c r="CE1366" s="156"/>
    </row>
    <row r="1367" spans="1:83" ht="25.5" customHeight="1" x14ac:dyDescent="0.25">
      <c r="A1367" s="45"/>
      <c r="B1367" s="45"/>
      <c r="C1367" s="45"/>
      <c r="D1367" s="47"/>
      <c r="E1367" s="158"/>
      <c r="F1367" s="45"/>
      <c r="G1367" s="130"/>
      <c r="H1367" s="130"/>
      <c r="I1367" s="83"/>
      <c r="J1367" s="45"/>
      <c r="K1367" s="130"/>
      <c r="L1367" s="95"/>
      <c r="M1367" s="95"/>
      <c r="N1367" s="95"/>
      <c r="O1367" s="103"/>
      <c r="P1367" s="104"/>
      <c r="Q1367" s="83"/>
      <c r="R1367" s="83"/>
      <c r="S1367" s="83"/>
      <c r="T1367" s="83"/>
      <c r="U1367" s="83"/>
      <c r="V1367" s="103"/>
      <c r="W1367" s="103"/>
      <c r="X1367" s="103"/>
      <c r="Y1367" s="102"/>
      <c r="Z1367" s="102"/>
      <c r="AA1367" s="90"/>
      <c r="AB1367" s="100"/>
      <c r="AC1367" s="90"/>
      <c r="AD1367" s="100"/>
      <c r="AE1367" s="100"/>
      <c r="AF1367" s="91"/>
      <c r="AG1367" s="91"/>
      <c r="AH1367" s="101"/>
      <c r="AI1367" s="45"/>
      <c r="AJ1367" s="45"/>
      <c r="AK1367" s="45"/>
      <c r="AL1367" s="45"/>
      <c r="AM1367" s="45"/>
      <c r="AN1367" s="83"/>
      <c r="AO1367" s="160"/>
      <c r="AP1367" s="160"/>
      <c r="AQ1367" s="94"/>
      <c r="AR1367" s="45"/>
      <c r="AS1367" s="102"/>
      <c r="AT1367" s="102"/>
      <c r="AU1367" s="95"/>
      <c r="AV1367" s="95"/>
      <c r="AW1367" s="159"/>
      <c r="AX1367" s="159"/>
      <c r="AY1367" s="156"/>
      <c r="AZ1367" s="156"/>
      <c r="BA1367" s="156"/>
      <c r="BB1367" s="156"/>
      <c r="BC1367" s="156"/>
      <c r="BD1367" s="156"/>
      <c r="BE1367" s="156"/>
      <c r="BF1367" s="156"/>
      <c r="BG1367" s="156"/>
      <c r="BH1367" s="156"/>
      <c r="BI1367" s="156"/>
      <c r="BJ1367" s="156"/>
      <c r="BK1367" s="156"/>
      <c r="BL1367" s="156"/>
      <c r="BM1367" s="156"/>
      <c r="BN1367" s="156"/>
      <c r="BO1367" s="156"/>
      <c r="BP1367" s="156"/>
      <c r="BQ1367" s="156"/>
      <c r="BR1367" s="156"/>
      <c r="BS1367" s="156"/>
      <c r="BT1367" s="156"/>
      <c r="BU1367" s="156"/>
      <c r="BV1367" s="156"/>
      <c r="BW1367" s="156"/>
      <c r="BX1367" s="156"/>
      <c r="BY1367" s="156"/>
      <c r="BZ1367" s="156"/>
      <c r="CA1367" s="156"/>
      <c r="CB1367" s="156"/>
      <c r="CC1367" s="156"/>
      <c r="CD1367" s="156"/>
      <c r="CE1367" s="156"/>
    </row>
    <row r="1368" spans="1:83" ht="25.5" customHeight="1" x14ac:dyDescent="0.25">
      <c r="A1368" s="45"/>
      <c r="B1368" s="45"/>
      <c r="C1368" s="45"/>
      <c r="D1368" s="47"/>
      <c r="E1368" s="158"/>
      <c r="F1368" s="45"/>
      <c r="G1368" s="130"/>
      <c r="H1368" s="130"/>
      <c r="I1368" s="83"/>
      <c r="J1368" s="45"/>
      <c r="K1368" s="130"/>
      <c r="L1368" s="95"/>
      <c r="M1368" s="95"/>
      <c r="N1368" s="95"/>
      <c r="O1368" s="103"/>
      <c r="P1368" s="104"/>
      <c r="Q1368" s="83"/>
      <c r="R1368" s="83"/>
      <c r="S1368" s="83"/>
      <c r="T1368" s="83"/>
      <c r="U1368" s="83"/>
      <c r="V1368" s="103"/>
      <c r="W1368" s="103"/>
      <c r="X1368" s="103"/>
      <c r="Y1368" s="102"/>
      <c r="Z1368" s="102"/>
      <c r="AA1368" s="90"/>
      <c r="AB1368" s="100"/>
      <c r="AC1368" s="90"/>
      <c r="AD1368" s="100"/>
      <c r="AE1368" s="100"/>
      <c r="AF1368" s="91"/>
      <c r="AG1368" s="91"/>
      <c r="AH1368" s="101"/>
      <c r="AI1368" s="45"/>
      <c r="AJ1368" s="45"/>
      <c r="AK1368" s="45"/>
      <c r="AL1368" s="45"/>
      <c r="AM1368" s="45"/>
      <c r="AN1368" s="83"/>
      <c r="AO1368" s="160"/>
      <c r="AP1368" s="160"/>
      <c r="AQ1368" s="94"/>
      <c r="AR1368" s="45"/>
      <c r="AS1368" s="102"/>
      <c r="AT1368" s="102"/>
      <c r="AU1368" s="95"/>
      <c r="AV1368" s="95"/>
      <c r="AW1368" s="159"/>
      <c r="AX1368" s="159"/>
      <c r="AY1368" s="156"/>
      <c r="AZ1368" s="156"/>
      <c r="BA1368" s="156"/>
      <c r="BB1368" s="156"/>
      <c r="BC1368" s="156"/>
      <c r="BD1368" s="156"/>
      <c r="BE1368" s="156"/>
      <c r="BF1368" s="156"/>
      <c r="BG1368" s="156"/>
      <c r="BH1368" s="156"/>
      <c r="BI1368" s="156"/>
      <c r="BJ1368" s="156"/>
      <c r="BK1368" s="156"/>
      <c r="BL1368" s="156"/>
      <c r="BM1368" s="156"/>
      <c r="BN1368" s="156"/>
      <c r="BO1368" s="156"/>
      <c r="BP1368" s="156"/>
      <c r="BQ1368" s="156"/>
      <c r="BR1368" s="156"/>
      <c r="BS1368" s="156"/>
      <c r="BT1368" s="156"/>
      <c r="BU1368" s="156"/>
      <c r="BV1368" s="156"/>
      <c r="BW1368" s="156"/>
      <c r="BX1368" s="156"/>
      <c r="BY1368" s="156"/>
      <c r="BZ1368" s="156"/>
      <c r="CA1368" s="156"/>
      <c r="CB1368" s="156"/>
      <c r="CC1368" s="156"/>
      <c r="CD1368" s="156"/>
      <c r="CE1368" s="156"/>
    </row>
    <row r="1369" spans="1:83" ht="25.5" customHeight="1" x14ac:dyDescent="0.25">
      <c r="A1369" s="45"/>
      <c r="B1369" s="45"/>
      <c r="C1369" s="45"/>
      <c r="D1369" s="47"/>
      <c r="E1369" s="158"/>
      <c r="F1369" s="45"/>
      <c r="G1369" s="130"/>
      <c r="H1369" s="130"/>
      <c r="I1369" s="83"/>
      <c r="J1369" s="45"/>
      <c r="K1369" s="130"/>
      <c r="L1369" s="95"/>
      <c r="M1369" s="95"/>
      <c r="N1369" s="95"/>
      <c r="O1369" s="103"/>
      <c r="P1369" s="104"/>
      <c r="Q1369" s="83"/>
      <c r="R1369" s="83"/>
      <c r="S1369" s="83"/>
      <c r="T1369" s="83"/>
      <c r="U1369" s="83"/>
      <c r="V1369" s="103"/>
      <c r="W1369" s="103"/>
      <c r="X1369" s="103"/>
      <c r="Y1369" s="102"/>
      <c r="Z1369" s="102"/>
      <c r="AA1369" s="90"/>
      <c r="AB1369" s="100"/>
      <c r="AC1369" s="90"/>
      <c r="AD1369" s="100"/>
      <c r="AE1369" s="100"/>
      <c r="AF1369" s="91"/>
      <c r="AG1369" s="91"/>
      <c r="AH1369" s="101"/>
      <c r="AI1369" s="45"/>
      <c r="AJ1369" s="45"/>
      <c r="AK1369" s="45"/>
      <c r="AL1369" s="45"/>
      <c r="AM1369" s="45"/>
      <c r="AN1369" s="83"/>
      <c r="AO1369" s="160"/>
      <c r="AP1369" s="160"/>
      <c r="AQ1369" s="94"/>
      <c r="AR1369" s="45"/>
      <c r="AS1369" s="102"/>
      <c r="AT1369" s="102"/>
      <c r="AU1369" s="95"/>
      <c r="AV1369" s="95"/>
      <c r="AW1369" s="159"/>
      <c r="AX1369" s="159"/>
      <c r="AY1369" s="156"/>
      <c r="AZ1369" s="156"/>
      <c r="BA1369" s="156"/>
      <c r="BB1369" s="156"/>
      <c r="BC1369" s="156"/>
      <c r="BD1369" s="156"/>
      <c r="BE1369" s="156"/>
      <c r="BF1369" s="156"/>
      <c r="BG1369" s="156"/>
      <c r="BH1369" s="156"/>
      <c r="BI1369" s="156"/>
      <c r="BJ1369" s="156"/>
      <c r="BK1369" s="156"/>
      <c r="BL1369" s="156"/>
      <c r="BM1369" s="156"/>
      <c r="BN1369" s="156"/>
      <c r="BO1369" s="156"/>
      <c r="BP1369" s="156"/>
      <c r="BQ1369" s="156"/>
      <c r="BR1369" s="156"/>
      <c r="BS1369" s="156"/>
      <c r="BT1369" s="156"/>
      <c r="BU1369" s="156"/>
      <c r="BV1369" s="156"/>
      <c r="BW1369" s="156"/>
      <c r="BX1369" s="156"/>
      <c r="BY1369" s="156"/>
      <c r="BZ1369" s="156"/>
      <c r="CA1369" s="156"/>
      <c r="CB1369" s="156"/>
      <c r="CC1369" s="156"/>
      <c r="CD1369" s="156"/>
      <c r="CE1369" s="156"/>
    </row>
    <row r="1370" spans="1:83" ht="25.5" customHeight="1" x14ac:dyDescent="0.25">
      <c r="A1370" s="45"/>
      <c r="B1370" s="45"/>
      <c r="C1370" s="45"/>
      <c r="D1370" s="47"/>
      <c r="E1370" s="158"/>
      <c r="F1370" s="45"/>
      <c r="G1370" s="130"/>
      <c r="H1370" s="130"/>
      <c r="I1370" s="83"/>
      <c r="J1370" s="45"/>
      <c r="K1370" s="130"/>
      <c r="L1370" s="95"/>
      <c r="M1370" s="95"/>
      <c r="N1370" s="95"/>
      <c r="O1370" s="103"/>
      <c r="P1370" s="104"/>
      <c r="Q1370" s="83"/>
      <c r="R1370" s="83"/>
      <c r="S1370" s="83"/>
      <c r="T1370" s="83"/>
      <c r="U1370" s="83"/>
      <c r="V1370" s="103"/>
      <c r="W1370" s="103"/>
      <c r="X1370" s="103"/>
      <c r="Y1370" s="102"/>
      <c r="Z1370" s="102"/>
      <c r="AA1370" s="90"/>
      <c r="AB1370" s="100"/>
      <c r="AC1370" s="90"/>
      <c r="AD1370" s="100"/>
      <c r="AE1370" s="100"/>
      <c r="AF1370" s="91"/>
      <c r="AG1370" s="91"/>
      <c r="AH1370" s="101"/>
      <c r="AI1370" s="45"/>
      <c r="AJ1370" s="45"/>
      <c r="AK1370" s="45"/>
      <c r="AL1370" s="45"/>
      <c r="AM1370" s="45"/>
      <c r="AN1370" s="83"/>
      <c r="AO1370" s="160"/>
      <c r="AP1370" s="160"/>
      <c r="AQ1370" s="94"/>
      <c r="AR1370" s="45"/>
      <c r="AS1370" s="102"/>
      <c r="AT1370" s="102"/>
      <c r="AU1370" s="95"/>
      <c r="AV1370" s="95"/>
      <c r="AW1370" s="159"/>
      <c r="AX1370" s="159"/>
      <c r="AY1370" s="156"/>
      <c r="AZ1370" s="156"/>
      <c r="BA1370" s="156"/>
      <c r="BB1370" s="156"/>
      <c r="BC1370" s="156"/>
      <c r="BD1370" s="156"/>
      <c r="BE1370" s="156"/>
      <c r="BF1370" s="156"/>
      <c r="BG1370" s="156"/>
      <c r="BH1370" s="156"/>
      <c r="BI1370" s="156"/>
      <c r="BJ1370" s="156"/>
      <c r="BK1370" s="156"/>
      <c r="BL1370" s="156"/>
      <c r="BM1370" s="156"/>
      <c r="BN1370" s="156"/>
      <c r="BO1370" s="156"/>
      <c r="BP1370" s="156"/>
      <c r="BQ1370" s="156"/>
      <c r="BR1370" s="156"/>
      <c r="BS1370" s="156"/>
      <c r="BT1370" s="156"/>
      <c r="BU1370" s="156"/>
      <c r="BV1370" s="156"/>
      <c r="BW1370" s="156"/>
      <c r="BX1370" s="156"/>
      <c r="BY1370" s="156"/>
      <c r="BZ1370" s="156"/>
      <c r="CA1370" s="156"/>
      <c r="CB1370" s="156"/>
      <c r="CC1370" s="156"/>
      <c r="CD1370" s="156"/>
      <c r="CE1370" s="156"/>
    </row>
    <row r="1371" spans="1:83" ht="25.5" customHeight="1" x14ac:dyDescent="0.25">
      <c r="A1371" s="45"/>
      <c r="B1371" s="45"/>
      <c r="C1371" s="45"/>
      <c r="D1371" s="47"/>
      <c r="E1371" s="158"/>
      <c r="F1371" s="45"/>
      <c r="G1371" s="130"/>
      <c r="H1371" s="130"/>
      <c r="I1371" s="83"/>
      <c r="J1371" s="45"/>
      <c r="K1371" s="130"/>
      <c r="L1371" s="95"/>
      <c r="M1371" s="95"/>
      <c r="N1371" s="95"/>
      <c r="O1371" s="103"/>
      <c r="P1371" s="104"/>
      <c r="Q1371" s="83"/>
      <c r="R1371" s="83"/>
      <c r="S1371" s="83"/>
      <c r="T1371" s="83"/>
      <c r="U1371" s="83"/>
      <c r="V1371" s="103"/>
      <c r="W1371" s="103"/>
      <c r="X1371" s="103"/>
      <c r="Y1371" s="102"/>
      <c r="Z1371" s="102"/>
      <c r="AA1371" s="90"/>
      <c r="AB1371" s="100"/>
      <c r="AC1371" s="90"/>
      <c r="AD1371" s="100"/>
      <c r="AE1371" s="100"/>
      <c r="AF1371" s="91"/>
      <c r="AG1371" s="91"/>
      <c r="AH1371" s="101"/>
      <c r="AI1371" s="45"/>
      <c r="AJ1371" s="45"/>
      <c r="AK1371" s="45"/>
      <c r="AL1371" s="45"/>
      <c r="AM1371" s="45"/>
      <c r="AN1371" s="83"/>
      <c r="AO1371" s="160"/>
      <c r="AP1371" s="160"/>
      <c r="AQ1371" s="94"/>
      <c r="AR1371" s="45"/>
      <c r="AS1371" s="102"/>
      <c r="AT1371" s="102"/>
      <c r="AU1371" s="95"/>
      <c r="AV1371" s="95"/>
      <c r="AW1371" s="159"/>
      <c r="AX1371" s="159"/>
      <c r="AY1371" s="156"/>
      <c r="AZ1371" s="156"/>
      <c r="BA1371" s="156"/>
      <c r="BB1371" s="156"/>
      <c r="BC1371" s="156"/>
      <c r="BD1371" s="156"/>
      <c r="BE1371" s="156"/>
      <c r="BF1371" s="156"/>
      <c r="BG1371" s="156"/>
      <c r="BH1371" s="156"/>
      <c r="BI1371" s="156"/>
      <c r="BJ1371" s="156"/>
      <c r="BK1371" s="156"/>
      <c r="BL1371" s="156"/>
      <c r="BM1371" s="156"/>
      <c r="BN1371" s="156"/>
      <c r="BO1371" s="156"/>
      <c r="BP1371" s="156"/>
      <c r="BQ1371" s="156"/>
      <c r="BR1371" s="156"/>
      <c r="BS1371" s="156"/>
      <c r="BT1371" s="156"/>
      <c r="BU1371" s="156"/>
      <c r="BV1371" s="156"/>
      <c r="BW1371" s="156"/>
      <c r="BX1371" s="156"/>
      <c r="BY1371" s="156"/>
      <c r="BZ1371" s="156"/>
      <c r="CA1371" s="156"/>
      <c r="CB1371" s="156"/>
      <c r="CC1371" s="156"/>
      <c r="CD1371" s="156"/>
      <c r="CE1371" s="156"/>
    </row>
    <row r="1372" spans="1:83" ht="25.5" customHeight="1" x14ac:dyDescent="0.25">
      <c r="A1372" s="45"/>
      <c r="B1372" s="45"/>
      <c r="C1372" s="45"/>
      <c r="D1372" s="47"/>
      <c r="E1372" s="158"/>
      <c r="F1372" s="45"/>
      <c r="G1372" s="130"/>
      <c r="H1372" s="130"/>
      <c r="I1372" s="83"/>
      <c r="J1372" s="45"/>
      <c r="K1372" s="130"/>
      <c r="L1372" s="95"/>
      <c r="M1372" s="95"/>
      <c r="N1372" s="95"/>
      <c r="O1372" s="103"/>
      <c r="P1372" s="104"/>
      <c r="Q1372" s="83"/>
      <c r="R1372" s="83"/>
      <c r="S1372" s="83"/>
      <c r="T1372" s="83"/>
      <c r="U1372" s="83"/>
      <c r="V1372" s="103"/>
      <c r="W1372" s="103"/>
      <c r="X1372" s="103"/>
      <c r="Y1372" s="102"/>
      <c r="Z1372" s="102"/>
      <c r="AA1372" s="90"/>
      <c r="AB1372" s="100"/>
      <c r="AC1372" s="90"/>
      <c r="AD1372" s="100"/>
      <c r="AE1372" s="100"/>
      <c r="AF1372" s="91"/>
      <c r="AG1372" s="91"/>
      <c r="AH1372" s="101"/>
      <c r="AI1372" s="45"/>
      <c r="AJ1372" s="45"/>
      <c r="AK1372" s="45"/>
      <c r="AL1372" s="45"/>
      <c r="AM1372" s="45"/>
      <c r="AN1372" s="83"/>
      <c r="AO1372" s="160"/>
      <c r="AP1372" s="160"/>
      <c r="AQ1372" s="94"/>
      <c r="AR1372" s="45"/>
      <c r="AS1372" s="102"/>
      <c r="AT1372" s="102"/>
      <c r="AU1372" s="95"/>
      <c r="AV1372" s="95"/>
      <c r="AW1372" s="159"/>
      <c r="AX1372" s="159"/>
      <c r="AY1372" s="156"/>
      <c r="AZ1372" s="156"/>
      <c r="BA1372" s="156"/>
      <c r="BB1372" s="156"/>
      <c r="BC1372" s="156"/>
      <c r="BD1372" s="156"/>
      <c r="BE1372" s="156"/>
      <c r="BF1372" s="156"/>
      <c r="BG1372" s="156"/>
      <c r="BH1372" s="156"/>
      <c r="BI1372" s="156"/>
      <c r="BJ1372" s="156"/>
      <c r="BK1372" s="156"/>
      <c r="BL1372" s="156"/>
      <c r="BM1372" s="156"/>
      <c r="BN1372" s="156"/>
      <c r="BO1372" s="156"/>
      <c r="BP1372" s="156"/>
      <c r="BQ1372" s="156"/>
      <c r="BR1372" s="156"/>
      <c r="BS1372" s="156"/>
      <c r="BT1372" s="156"/>
      <c r="BU1372" s="156"/>
      <c r="BV1372" s="156"/>
      <c r="BW1372" s="156"/>
      <c r="BX1372" s="156"/>
      <c r="BY1372" s="156"/>
      <c r="BZ1372" s="156"/>
      <c r="CA1372" s="156"/>
      <c r="CB1372" s="156"/>
      <c r="CC1372" s="156"/>
      <c r="CD1372" s="156"/>
      <c r="CE1372" s="156"/>
    </row>
    <row r="1373" spans="1:83" ht="25.5" customHeight="1" x14ac:dyDescent="0.25">
      <c r="A1373" s="45"/>
      <c r="B1373" s="45"/>
      <c r="C1373" s="45"/>
      <c r="D1373" s="47"/>
      <c r="E1373" s="158"/>
      <c r="F1373" s="45"/>
      <c r="G1373" s="130"/>
      <c r="H1373" s="130"/>
      <c r="I1373" s="83"/>
      <c r="J1373" s="45"/>
      <c r="K1373" s="130"/>
      <c r="L1373" s="95"/>
      <c r="M1373" s="95"/>
      <c r="N1373" s="95"/>
      <c r="O1373" s="103"/>
      <c r="P1373" s="104"/>
      <c r="Q1373" s="83"/>
      <c r="R1373" s="83"/>
      <c r="S1373" s="83"/>
      <c r="T1373" s="83"/>
      <c r="U1373" s="83"/>
      <c r="V1373" s="103"/>
      <c r="W1373" s="103"/>
      <c r="X1373" s="103"/>
      <c r="Y1373" s="102"/>
      <c r="Z1373" s="102"/>
      <c r="AA1373" s="90"/>
      <c r="AB1373" s="100"/>
      <c r="AC1373" s="90"/>
      <c r="AD1373" s="100"/>
      <c r="AE1373" s="100"/>
      <c r="AF1373" s="91"/>
      <c r="AG1373" s="91"/>
      <c r="AH1373" s="101"/>
      <c r="AI1373" s="45"/>
      <c r="AJ1373" s="45"/>
      <c r="AK1373" s="45"/>
      <c r="AL1373" s="45"/>
      <c r="AM1373" s="45"/>
      <c r="AN1373" s="83"/>
      <c r="AO1373" s="160"/>
      <c r="AP1373" s="160"/>
      <c r="AQ1373" s="94"/>
      <c r="AR1373" s="45"/>
      <c r="AS1373" s="102"/>
      <c r="AT1373" s="102"/>
      <c r="AU1373" s="95"/>
      <c r="AV1373" s="95"/>
      <c r="AW1373" s="159"/>
      <c r="AX1373" s="159"/>
      <c r="AY1373" s="156"/>
      <c r="AZ1373" s="156"/>
      <c r="BA1373" s="156"/>
      <c r="BB1373" s="156"/>
      <c r="BC1373" s="156"/>
      <c r="BD1373" s="156"/>
      <c r="BE1373" s="156"/>
      <c r="BF1373" s="156"/>
      <c r="BG1373" s="156"/>
      <c r="BH1373" s="156"/>
      <c r="BI1373" s="156"/>
      <c r="BJ1373" s="156"/>
      <c r="BK1373" s="156"/>
      <c r="BL1373" s="156"/>
      <c r="BM1373" s="156"/>
      <c r="BN1373" s="156"/>
      <c r="BO1373" s="156"/>
      <c r="BP1373" s="156"/>
      <c r="BQ1373" s="156"/>
      <c r="BR1373" s="156"/>
      <c r="BS1373" s="156"/>
      <c r="BT1373" s="156"/>
      <c r="BU1373" s="156"/>
      <c r="BV1373" s="156"/>
      <c r="BW1373" s="156"/>
      <c r="BX1373" s="156"/>
      <c r="BY1373" s="156"/>
      <c r="BZ1373" s="156"/>
      <c r="CA1373" s="156"/>
      <c r="CB1373" s="156"/>
      <c r="CC1373" s="156"/>
      <c r="CD1373" s="156"/>
      <c r="CE1373" s="156"/>
    </row>
    <row r="1374" spans="1:83" ht="25.5" customHeight="1" x14ac:dyDescent="0.25">
      <c r="A1374" s="45"/>
      <c r="B1374" s="45"/>
      <c r="C1374" s="45"/>
      <c r="D1374" s="47"/>
      <c r="E1374" s="158"/>
      <c r="F1374" s="45"/>
      <c r="G1374" s="130"/>
      <c r="H1374" s="130"/>
      <c r="I1374" s="83"/>
      <c r="J1374" s="45"/>
      <c r="K1374" s="130"/>
      <c r="L1374" s="95"/>
      <c r="M1374" s="95"/>
      <c r="N1374" s="95"/>
      <c r="O1374" s="103"/>
      <c r="P1374" s="104"/>
      <c r="Q1374" s="83"/>
      <c r="R1374" s="83"/>
      <c r="S1374" s="83"/>
      <c r="T1374" s="83"/>
      <c r="U1374" s="83"/>
      <c r="V1374" s="103"/>
      <c r="W1374" s="103"/>
      <c r="X1374" s="103"/>
      <c r="Y1374" s="102"/>
      <c r="Z1374" s="102"/>
      <c r="AA1374" s="90"/>
      <c r="AB1374" s="100"/>
      <c r="AC1374" s="90"/>
      <c r="AD1374" s="100"/>
      <c r="AE1374" s="100"/>
      <c r="AF1374" s="91"/>
      <c r="AG1374" s="91"/>
      <c r="AH1374" s="101"/>
      <c r="AI1374" s="45"/>
      <c r="AJ1374" s="45"/>
      <c r="AK1374" s="45"/>
      <c r="AL1374" s="45"/>
      <c r="AM1374" s="45"/>
      <c r="AN1374" s="83"/>
      <c r="AO1374" s="160"/>
      <c r="AP1374" s="160"/>
      <c r="AQ1374" s="94"/>
      <c r="AR1374" s="45"/>
      <c r="AS1374" s="102"/>
      <c r="AT1374" s="102"/>
      <c r="AU1374" s="95"/>
      <c r="AV1374" s="95"/>
      <c r="AW1374" s="159"/>
      <c r="AX1374" s="159"/>
      <c r="AY1374" s="156"/>
      <c r="AZ1374" s="156"/>
      <c r="BA1374" s="156"/>
      <c r="BB1374" s="156"/>
      <c r="BC1374" s="156"/>
      <c r="BD1374" s="156"/>
      <c r="BE1374" s="156"/>
      <c r="BF1374" s="156"/>
      <c r="BG1374" s="156"/>
      <c r="BH1374" s="156"/>
      <c r="BI1374" s="156"/>
      <c r="BJ1374" s="156"/>
      <c r="BK1374" s="156"/>
      <c r="BL1374" s="156"/>
      <c r="BM1374" s="156"/>
      <c r="BN1374" s="156"/>
      <c r="BO1374" s="156"/>
      <c r="BP1374" s="156"/>
      <c r="BQ1374" s="156"/>
      <c r="BR1374" s="156"/>
      <c r="BS1374" s="156"/>
      <c r="BT1374" s="156"/>
      <c r="BU1374" s="156"/>
      <c r="BV1374" s="156"/>
      <c r="BW1374" s="156"/>
      <c r="BX1374" s="156"/>
      <c r="BY1374" s="156"/>
      <c r="BZ1374" s="156"/>
      <c r="CA1374" s="156"/>
      <c r="CB1374" s="156"/>
      <c r="CC1374" s="156"/>
      <c r="CD1374" s="156"/>
      <c r="CE1374" s="156"/>
    </row>
    <row r="1375" spans="1:83" ht="25.5" customHeight="1" x14ac:dyDescent="0.25">
      <c r="A1375" s="45"/>
      <c r="B1375" s="45"/>
      <c r="C1375" s="45"/>
      <c r="D1375" s="47"/>
      <c r="E1375" s="158"/>
      <c r="F1375" s="45"/>
      <c r="G1375" s="130"/>
      <c r="H1375" s="130"/>
      <c r="I1375" s="83"/>
      <c r="J1375" s="45"/>
      <c r="K1375" s="130"/>
      <c r="L1375" s="95"/>
      <c r="M1375" s="95"/>
      <c r="N1375" s="95"/>
      <c r="O1375" s="103"/>
      <c r="P1375" s="104"/>
      <c r="Q1375" s="83"/>
      <c r="R1375" s="83"/>
      <c r="S1375" s="83"/>
      <c r="T1375" s="83"/>
      <c r="U1375" s="83"/>
      <c r="V1375" s="103"/>
      <c r="W1375" s="103"/>
      <c r="X1375" s="103"/>
      <c r="Y1375" s="102"/>
      <c r="Z1375" s="102"/>
      <c r="AA1375" s="90"/>
      <c r="AB1375" s="100"/>
      <c r="AC1375" s="90"/>
      <c r="AD1375" s="100"/>
      <c r="AE1375" s="100"/>
      <c r="AF1375" s="91"/>
      <c r="AG1375" s="91"/>
      <c r="AH1375" s="101"/>
      <c r="AI1375" s="45"/>
      <c r="AJ1375" s="45"/>
      <c r="AK1375" s="45"/>
      <c r="AL1375" s="45"/>
      <c r="AM1375" s="45"/>
      <c r="AN1375" s="83"/>
      <c r="AO1375" s="160"/>
      <c r="AP1375" s="160"/>
      <c r="AQ1375" s="94"/>
      <c r="AR1375" s="45"/>
      <c r="AS1375" s="102"/>
      <c r="AT1375" s="102"/>
      <c r="AU1375" s="95"/>
      <c r="AV1375" s="95"/>
      <c r="AW1375" s="159"/>
      <c r="AX1375" s="159"/>
      <c r="AY1375" s="156"/>
      <c r="AZ1375" s="156"/>
      <c r="BA1375" s="156"/>
      <c r="BB1375" s="156"/>
      <c r="BC1375" s="156"/>
      <c r="BD1375" s="156"/>
      <c r="BE1375" s="156"/>
      <c r="BF1375" s="156"/>
      <c r="BG1375" s="156"/>
      <c r="BH1375" s="156"/>
      <c r="BI1375" s="156"/>
      <c r="BJ1375" s="156"/>
      <c r="BK1375" s="156"/>
      <c r="BL1375" s="156"/>
      <c r="BM1375" s="156"/>
      <c r="BN1375" s="156"/>
      <c r="BO1375" s="156"/>
      <c r="BP1375" s="156"/>
      <c r="BQ1375" s="156"/>
      <c r="BR1375" s="156"/>
      <c r="BS1375" s="156"/>
      <c r="BT1375" s="156"/>
      <c r="BU1375" s="156"/>
      <c r="BV1375" s="156"/>
      <c r="BW1375" s="156"/>
      <c r="BX1375" s="156"/>
      <c r="BY1375" s="156"/>
      <c r="BZ1375" s="156"/>
      <c r="CA1375" s="156"/>
      <c r="CB1375" s="156"/>
      <c r="CC1375" s="156"/>
      <c r="CD1375" s="156"/>
      <c r="CE1375" s="156"/>
    </row>
    <row r="1376" spans="1:83" ht="25.5" customHeight="1" x14ac:dyDescent="0.25">
      <c r="A1376" s="45"/>
      <c r="B1376" s="45"/>
      <c r="C1376" s="45"/>
      <c r="D1376" s="47"/>
      <c r="E1376" s="158"/>
      <c r="F1376" s="45"/>
      <c r="G1376" s="130"/>
      <c r="H1376" s="130"/>
      <c r="I1376" s="83"/>
      <c r="J1376" s="45"/>
      <c r="K1376" s="130"/>
      <c r="L1376" s="95"/>
      <c r="M1376" s="95"/>
      <c r="N1376" s="95"/>
      <c r="O1376" s="103"/>
      <c r="P1376" s="104"/>
      <c r="Q1376" s="83"/>
      <c r="R1376" s="83"/>
      <c r="S1376" s="83"/>
      <c r="T1376" s="83"/>
      <c r="U1376" s="83"/>
      <c r="V1376" s="103"/>
      <c r="W1376" s="103"/>
      <c r="X1376" s="103"/>
      <c r="Y1376" s="102"/>
      <c r="Z1376" s="102"/>
      <c r="AA1376" s="90"/>
      <c r="AB1376" s="100"/>
      <c r="AC1376" s="90"/>
      <c r="AD1376" s="100"/>
      <c r="AE1376" s="100"/>
      <c r="AF1376" s="91"/>
      <c r="AG1376" s="91"/>
      <c r="AH1376" s="101"/>
      <c r="AI1376" s="45"/>
      <c r="AJ1376" s="45"/>
      <c r="AK1376" s="45"/>
      <c r="AL1376" s="45"/>
      <c r="AM1376" s="45"/>
      <c r="AN1376" s="83"/>
      <c r="AO1376" s="160"/>
      <c r="AP1376" s="160"/>
      <c r="AQ1376" s="94"/>
      <c r="AR1376" s="45"/>
      <c r="AS1376" s="102"/>
      <c r="AT1376" s="102"/>
      <c r="AU1376" s="95"/>
      <c r="AV1376" s="95"/>
      <c r="AW1376" s="159"/>
      <c r="AX1376" s="159"/>
      <c r="AY1376" s="156"/>
      <c r="AZ1376" s="156"/>
      <c r="BA1376" s="156"/>
      <c r="BB1376" s="156"/>
      <c r="BC1376" s="156"/>
      <c r="BD1376" s="156"/>
      <c r="BE1376" s="156"/>
      <c r="BF1376" s="156"/>
      <c r="BG1376" s="156"/>
      <c r="BH1376" s="156"/>
      <c r="BI1376" s="156"/>
      <c r="BJ1376" s="156"/>
      <c r="BK1376" s="156"/>
      <c r="BL1376" s="156"/>
      <c r="BM1376" s="156"/>
      <c r="BN1376" s="156"/>
      <c r="BO1376" s="156"/>
      <c r="BP1376" s="156"/>
      <c r="BQ1376" s="156"/>
      <c r="BR1376" s="156"/>
      <c r="BS1376" s="156"/>
      <c r="BT1376" s="156"/>
      <c r="BU1376" s="156"/>
      <c r="BV1376" s="156"/>
      <c r="BW1376" s="156"/>
      <c r="BX1376" s="156"/>
      <c r="BY1376" s="156"/>
      <c r="BZ1376" s="156"/>
      <c r="CA1376" s="156"/>
      <c r="CB1376" s="156"/>
      <c r="CC1376" s="156"/>
      <c r="CD1376" s="156"/>
      <c r="CE1376" s="156"/>
    </row>
    <row r="1377" spans="1:83" ht="25.5" customHeight="1" x14ac:dyDescent="0.25">
      <c r="A1377" s="45"/>
      <c r="B1377" s="45"/>
      <c r="C1377" s="45"/>
      <c r="D1377" s="47"/>
      <c r="E1377" s="158"/>
      <c r="F1377" s="45"/>
      <c r="G1377" s="130"/>
      <c r="H1377" s="130"/>
      <c r="I1377" s="83"/>
      <c r="J1377" s="45"/>
      <c r="K1377" s="130"/>
      <c r="L1377" s="95"/>
      <c r="M1377" s="95"/>
      <c r="N1377" s="95"/>
      <c r="O1377" s="103"/>
      <c r="P1377" s="104"/>
      <c r="Q1377" s="83"/>
      <c r="R1377" s="83"/>
      <c r="S1377" s="83"/>
      <c r="T1377" s="83"/>
      <c r="U1377" s="83"/>
      <c r="V1377" s="103"/>
      <c r="W1377" s="103"/>
      <c r="X1377" s="103"/>
      <c r="Y1377" s="102"/>
      <c r="Z1377" s="102"/>
      <c r="AA1377" s="90"/>
      <c r="AB1377" s="100"/>
      <c r="AC1377" s="90"/>
      <c r="AD1377" s="100"/>
      <c r="AE1377" s="100"/>
      <c r="AF1377" s="91"/>
      <c r="AG1377" s="91"/>
      <c r="AH1377" s="101"/>
      <c r="AI1377" s="45"/>
      <c r="AJ1377" s="45"/>
      <c r="AK1377" s="45"/>
      <c r="AL1377" s="45"/>
      <c r="AM1377" s="45"/>
      <c r="AN1377" s="83"/>
      <c r="AO1377" s="160"/>
      <c r="AP1377" s="160"/>
      <c r="AQ1377" s="94"/>
      <c r="AR1377" s="45"/>
      <c r="AS1377" s="102"/>
      <c r="AT1377" s="102"/>
      <c r="AU1377" s="95"/>
      <c r="AV1377" s="95"/>
      <c r="AW1377" s="159"/>
      <c r="AX1377" s="159"/>
      <c r="AY1377" s="156"/>
      <c r="AZ1377" s="156"/>
      <c r="BA1377" s="156"/>
      <c r="BB1377" s="156"/>
      <c r="BC1377" s="156"/>
      <c r="BD1377" s="156"/>
      <c r="BE1377" s="156"/>
      <c r="BF1377" s="156"/>
      <c r="BG1377" s="156"/>
      <c r="BH1377" s="156"/>
      <c r="BI1377" s="156"/>
      <c r="BJ1377" s="156"/>
      <c r="BK1377" s="156"/>
      <c r="BL1377" s="156"/>
      <c r="BM1377" s="156"/>
      <c r="BN1377" s="156"/>
      <c r="BO1377" s="156"/>
      <c r="BP1377" s="156"/>
      <c r="BQ1377" s="156"/>
      <c r="BR1377" s="156"/>
      <c r="BS1377" s="156"/>
      <c r="BT1377" s="156"/>
      <c r="BU1377" s="156"/>
      <c r="BV1377" s="156"/>
      <c r="BW1377" s="156"/>
      <c r="BX1377" s="156"/>
      <c r="BY1377" s="156"/>
      <c r="BZ1377" s="156"/>
      <c r="CA1377" s="156"/>
      <c r="CB1377" s="156"/>
      <c r="CC1377" s="156"/>
      <c r="CD1377" s="156"/>
      <c r="CE1377" s="156"/>
    </row>
    <row r="1378" spans="1:83" ht="25.5" customHeight="1" x14ac:dyDescent="0.25">
      <c r="A1378" s="45"/>
      <c r="B1378" s="45"/>
      <c r="C1378" s="45"/>
      <c r="D1378" s="47"/>
      <c r="E1378" s="158"/>
      <c r="F1378" s="45"/>
      <c r="G1378" s="130"/>
      <c r="H1378" s="130"/>
      <c r="I1378" s="83"/>
      <c r="J1378" s="45"/>
      <c r="K1378" s="130"/>
      <c r="L1378" s="95"/>
      <c r="M1378" s="95"/>
      <c r="N1378" s="95"/>
      <c r="O1378" s="103"/>
      <c r="P1378" s="104"/>
      <c r="Q1378" s="83"/>
      <c r="R1378" s="83"/>
      <c r="S1378" s="83"/>
      <c r="T1378" s="83"/>
      <c r="U1378" s="83"/>
      <c r="V1378" s="103"/>
      <c r="W1378" s="103"/>
      <c r="X1378" s="103"/>
      <c r="Y1378" s="102"/>
      <c r="Z1378" s="102"/>
      <c r="AA1378" s="90"/>
      <c r="AB1378" s="100"/>
      <c r="AC1378" s="90"/>
      <c r="AD1378" s="100"/>
      <c r="AE1378" s="100"/>
      <c r="AF1378" s="91"/>
      <c r="AG1378" s="91"/>
      <c r="AH1378" s="101"/>
      <c r="AI1378" s="45"/>
      <c r="AJ1378" s="45"/>
      <c r="AK1378" s="45"/>
      <c r="AL1378" s="45"/>
      <c r="AM1378" s="45"/>
      <c r="AN1378" s="83"/>
      <c r="AO1378" s="160"/>
      <c r="AP1378" s="160"/>
      <c r="AQ1378" s="94"/>
      <c r="AR1378" s="45"/>
      <c r="AS1378" s="102"/>
      <c r="AT1378" s="102"/>
      <c r="AU1378" s="95"/>
      <c r="AV1378" s="95"/>
      <c r="AW1378" s="159"/>
      <c r="AX1378" s="159"/>
      <c r="AY1378" s="156"/>
      <c r="AZ1378" s="156"/>
      <c r="BA1378" s="156"/>
      <c r="BB1378" s="156"/>
      <c r="BC1378" s="156"/>
      <c r="BD1378" s="156"/>
      <c r="BE1378" s="156"/>
      <c r="BF1378" s="156"/>
      <c r="BG1378" s="156"/>
      <c r="BH1378" s="156"/>
      <c r="BI1378" s="156"/>
      <c r="BJ1378" s="156"/>
      <c r="BK1378" s="156"/>
      <c r="BL1378" s="156"/>
      <c r="BM1378" s="156"/>
      <c r="BN1378" s="156"/>
      <c r="BO1378" s="156"/>
      <c r="BP1378" s="156"/>
      <c r="BQ1378" s="156"/>
      <c r="BR1378" s="156"/>
      <c r="BS1378" s="156"/>
      <c r="BT1378" s="156"/>
      <c r="BU1378" s="156"/>
      <c r="BV1378" s="156"/>
      <c r="BW1378" s="156"/>
      <c r="BX1378" s="156"/>
      <c r="BY1378" s="156"/>
      <c r="BZ1378" s="156"/>
      <c r="CA1378" s="156"/>
      <c r="CB1378" s="156"/>
      <c r="CC1378" s="156"/>
      <c r="CD1378" s="156"/>
      <c r="CE1378" s="156"/>
    </row>
    <row r="1379" spans="1:83" ht="25.5" customHeight="1" x14ac:dyDescent="0.25">
      <c r="A1379" s="45"/>
      <c r="B1379" s="45"/>
      <c r="C1379" s="45"/>
      <c r="D1379" s="47"/>
      <c r="E1379" s="158"/>
      <c r="F1379" s="45"/>
      <c r="G1379" s="130"/>
      <c r="H1379" s="130"/>
      <c r="I1379" s="83"/>
      <c r="J1379" s="45"/>
      <c r="K1379" s="130"/>
      <c r="L1379" s="95"/>
      <c r="M1379" s="95"/>
      <c r="N1379" s="95"/>
      <c r="O1379" s="103"/>
      <c r="P1379" s="104"/>
      <c r="Q1379" s="83"/>
      <c r="R1379" s="83"/>
      <c r="S1379" s="83"/>
      <c r="T1379" s="83"/>
      <c r="U1379" s="83"/>
      <c r="V1379" s="103"/>
      <c r="W1379" s="103"/>
      <c r="X1379" s="103"/>
      <c r="Y1379" s="102"/>
      <c r="Z1379" s="102"/>
      <c r="AA1379" s="90"/>
      <c r="AB1379" s="100"/>
      <c r="AC1379" s="90"/>
      <c r="AD1379" s="100"/>
      <c r="AE1379" s="100"/>
      <c r="AF1379" s="91"/>
      <c r="AG1379" s="91"/>
      <c r="AH1379" s="101"/>
      <c r="AI1379" s="45"/>
      <c r="AJ1379" s="45"/>
      <c r="AK1379" s="45"/>
      <c r="AL1379" s="45"/>
      <c r="AM1379" s="45"/>
      <c r="AN1379" s="83"/>
      <c r="AO1379" s="160"/>
      <c r="AP1379" s="160"/>
      <c r="AQ1379" s="94"/>
      <c r="AR1379" s="45"/>
      <c r="AS1379" s="102"/>
      <c r="AT1379" s="102"/>
      <c r="AU1379" s="95"/>
      <c r="AV1379" s="95"/>
      <c r="AW1379" s="159"/>
      <c r="AX1379" s="159"/>
      <c r="AY1379" s="156"/>
      <c r="AZ1379" s="156"/>
      <c r="BA1379" s="156"/>
      <c r="BB1379" s="156"/>
      <c r="BC1379" s="156"/>
      <c r="BD1379" s="156"/>
      <c r="BE1379" s="156"/>
      <c r="BF1379" s="156"/>
      <c r="BG1379" s="156"/>
      <c r="BH1379" s="156"/>
      <c r="BI1379" s="156"/>
      <c r="BJ1379" s="156"/>
      <c r="BK1379" s="156"/>
      <c r="BL1379" s="156"/>
      <c r="BM1379" s="156"/>
      <c r="BN1379" s="156"/>
      <c r="BO1379" s="156"/>
      <c r="BP1379" s="156"/>
      <c r="BQ1379" s="156"/>
      <c r="BR1379" s="156"/>
      <c r="BS1379" s="156"/>
      <c r="BT1379" s="156"/>
      <c r="BU1379" s="156"/>
      <c r="BV1379" s="156"/>
      <c r="BW1379" s="156"/>
      <c r="BX1379" s="156"/>
      <c r="BY1379" s="156"/>
      <c r="BZ1379" s="156"/>
      <c r="CA1379" s="156"/>
      <c r="CB1379" s="156"/>
      <c r="CC1379" s="156"/>
      <c r="CD1379" s="156"/>
      <c r="CE1379" s="156"/>
    </row>
    <row r="1380" spans="1:83" ht="25.5" customHeight="1" x14ac:dyDescent="0.25">
      <c r="A1380" s="45"/>
      <c r="B1380" s="45"/>
      <c r="C1380" s="45"/>
      <c r="D1380" s="47"/>
      <c r="E1380" s="158"/>
      <c r="F1380" s="45"/>
      <c r="G1380" s="130"/>
      <c r="H1380" s="130"/>
      <c r="I1380" s="83"/>
      <c r="J1380" s="45"/>
      <c r="K1380" s="130"/>
      <c r="L1380" s="95"/>
      <c r="M1380" s="95"/>
      <c r="N1380" s="95"/>
      <c r="O1380" s="103"/>
      <c r="P1380" s="104"/>
      <c r="Q1380" s="83"/>
      <c r="R1380" s="83"/>
      <c r="S1380" s="83"/>
      <c r="T1380" s="83"/>
      <c r="U1380" s="83"/>
      <c r="V1380" s="103"/>
      <c r="W1380" s="103"/>
      <c r="X1380" s="103"/>
      <c r="Y1380" s="102"/>
      <c r="Z1380" s="102"/>
      <c r="AA1380" s="90"/>
      <c r="AB1380" s="100"/>
      <c r="AC1380" s="90"/>
      <c r="AD1380" s="100"/>
      <c r="AE1380" s="100"/>
      <c r="AF1380" s="91"/>
      <c r="AG1380" s="91"/>
      <c r="AH1380" s="101"/>
      <c r="AI1380" s="45"/>
      <c r="AJ1380" s="45"/>
      <c r="AK1380" s="45"/>
      <c r="AL1380" s="45"/>
      <c r="AM1380" s="45"/>
      <c r="AN1380" s="83"/>
      <c r="AO1380" s="160"/>
      <c r="AP1380" s="160"/>
      <c r="AQ1380" s="94"/>
      <c r="AR1380" s="45"/>
      <c r="AS1380" s="102"/>
      <c r="AT1380" s="102"/>
      <c r="AU1380" s="95"/>
      <c r="AV1380" s="95"/>
      <c r="AW1380" s="159"/>
      <c r="AX1380" s="159"/>
      <c r="AY1380" s="156"/>
      <c r="AZ1380" s="156"/>
      <c r="BA1380" s="156"/>
      <c r="BB1380" s="156"/>
      <c r="BC1380" s="156"/>
      <c r="BD1380" s="156"/>
      <c r="BE1380" s="156"/>
      <c r="BF1380" s="156"/>
      <c r="BG1380" s="156"/>
      <c r="BH1380" s="156"/>
      <c r="BI1380" s="156"/>
      <c r="BJ1380" s="156"/>
      <c r="BK1380" s="156"/>
      <c r="BL1380" s="156"/>
      <c r="BM1380" s="156"/>
      <c r="BN1380" s="156"/>
      <c r="BO1380" s="156"/>
      <c r="BP1380" s="156"/>
      <c r="BQ1380" s="156"/>
      <c r="BR1380" s="156"/>
      <c r="BS1380" s="156"/>
      <c r="BT1380" s="156"/>
      <c r="BU1380" s="156"/>
      <c r="BV1380" s="156"/>
      <c r="BW1380" s="156"/>
      <c r="BX1380" s="156"/>
      <c r="BY1380" s="156"/>
      <c r="BZ1380" s="156"/>
      <c r="CA1380" s="156"/>
      <c r="CB1380" s="156"/>
      <c r="CC1380" s="156"/>
      <c r="CD1380" s="156"/>
      <c r="CE1380" s="156"/>
    </row>
    <row r="1381" spans="1:83" ht="25.5" customHeight="1" x14ac:dyDescent="0.25">
      <c r="A1381" s="45"/>
      <c r="B1381" s="45"/>
      <c r="C1381" s="45"/>
      <c r="D1381" s="47"/>
      <c r="E1381" s="158"/>
      <c r="F1381" s="45"/>
      <c r="G1381" s="130"/>
      <c r="H1381" s="130"/>
      <c r="I1381" s="83"/>
      <c r="J1381" s="45"/>
      <c r="K1381" s="130"/>
      <c r="L1381" s="95"/>
      <c r="M1381" s="95"/>
      <c r="N1381" s="95"/>
      <c r="O1381" s="103"/>
      <c r="P1381" s="104"/>
      <c r="Q1381" s="83"/>
      <c r="R1381" s="83"/>
      <c r="S1381" s="83"/>
      <c r="T1381" s="83"/>
      <c r="U1381" s="83"/>
      <c r="V1381" s="103"/>
      <c r="W1381" s="103"/>
      <c r="X1381" s="103"/>
      <c r="Y1381" s="102"/>
      <c r="Z1381" s="102"/>
      <c r="AA1381" s="90"/>
      <c r="AB1381" s="100"/>
      <c r="AC1381" s="90"/>
      <c r="AD1381" s="100"/>
      <c r="AE1381" s="100"/>
      <c r="AF1381" s="91"/>
      <c r="AG1381" s="91"/>
      <c r="AH1381" s="101"/>
      <c r="AI1381" s="45"/>
      <c r="AJ1381" s="45"/>
      <c r="AK1381" s="45"/>
      <c r="AL1381" s="45"/>
      <c r="AM1381" s="45"/>
      <c r="AN1381" s="83"/>
      <c r="AO1381" s="160"/>
      <c r="AP1381" s="160"/>
      <c r="AQ1381" s="94"/>
      <c r="AR1381" s="45"/>
      <c r="AS1381" s="102"/>
      <c r="AT1381" s="102"/>
      <c r="AU1381" s="95"/>
      <c r="AV1381" s="95"/>
      <c r="AW1381" s="159"/>
      <c r="AX1381" s="159"/>
      <c r="AY1381" s="156"/>
      <c r="AZ1381" s="156"/>
      <c r="BA1381" s="156"/>
      <c r="BB1381" s="156"/>
      <c r="BC1381" s="156"/>
      <c r="BD1381" s="156"/>
      <c r="BE1381" s="156"/>
      <c r="BF1381" s="156"/>
      <c r="BG1381" s="156"/>
      <c r="BH1381" s="156"/>
      <c r="BI1381" s="156"/>
      <c r="BJ1381" s="156"/>
      <c r="BK1381" s="156"/>
      <c r="BL1381" s="156"/>
      <c r="BM1381" s="156"/>
      <c r="BN1381" s="156"/>
      <c r="BO1381" s="156"/>
      <c r="BP1381" s="156"/>
      <c r="BQ1381" s="156"/>
      <c r="BR1381" s="156"/>
      <c r="BS1381" s="156"/>
      <c r="BT1381" s="156"/>
      <c r="BU1381" s="156"/>
      <c r="BV1381" s="156"/>
      <c r="BW1381" s="156"/>
      <c r="BX1381" s="156"/>
      <c r="BY1381" s="156"/>
      <c r="BZ1381" s="156"/>
      <c r="CA1381" s="156"/>
      <c r="CB1381" s="156"/>
      <c r="CC1381" s="156"/>
      <c r="CD1381" s="156"/>
      <c r="CE1381" s="156"/>
    </row>
    <row r="1382" spans="1:83" ht="25.5" customHeight="1" x14ac:dyDescent="0.25">
      <c r="A1382" s="45"/>
      <c r="B1382" s="45"/>
      <c r="C1382" s="45"/>
      <c r="D1382" s="47"/>
      <c r="E1382" s="158"/>
      <c r="F1382" s="45"/>
      <c r="G1382" s="130"/>
      <c r="H1382" s="130"/>
      <c r="I1382" s="83"/>
      <c r="J1382" s="45"/>
      <c r="K1382" s="130"/>
      <c r="L1382" s="95"/>
      <c r="M1382" s="95"/>
      <c r="N1382" s="95"/>
      <c r="O1382" s="103"/>
      <c r="P1382" s="104"/>
      <c r="Q1382" s="83"/>
      <c r="R1382" s="83"/>
      <c r="S1382" s="83"/>
      <c r="T1382" s="83"/>
      <c r="U1382" s="83"/>
      <c r="V1382" s="103"/>
      <c r="W1382" s="103"/>
      <c r="X1382" s="103"/>
      <c r="Y1382" s="102"/>
      <c r="Z1382" s="102"/>
      <c r="AA1382" s="90"/>
      <c r="AB1382" s="100"/>
      <c r="AC1382" s="90"/>
      <c r="AD1382" s="100"/>
      <c r="AE1382" s="100"/>
      <c r="AF1382" s="91"/>
      <c r="AG1382" s="91"/>
      <c r="AH1382" s="101"/>
      <c r="AI1382" s="45"/>
      <c r="AJ1382" s="45"/>
      <c r="AK1382" s="45"/>
      <c r="AL1382" s="45"/>
      <c r="AM1382" s="45"/>
      <c r="AN1382" s="83"/>
      <c r="AO1382" s="160"/>
      <c r="AP1382" s="160"/>
      <c r="AQ1382" s="94"/>
      <c r="AR1382" s="45"/>
      <c r="AS1382" s="102"/>
      <c r="AT1382" s="102"/>
      <c r="AU1382" s="95"/>
      <c r="AV1382" s="95"/>
      <c r="AW1382" s="159"/>
      <c r="AX1382" s="159"/>
      <c r="AY1382" s="156"/>
      <c r="AZ1382" s="156"/>
      <c r="BA1382" s="156"/>
      <c r="BB1382" s="156"/>
      <c r="BC1382" s="156"/>
      <c r="BD1382" s="156"/>
      <c r="BE1382" s="156"/>
      <c r="BF1382" s="156"/>
      <c r="BG1382" s="156"/>
      <c r="BH1382" s="156"/>
      <c r="BI1382" s="156"/>
      <c r="BJ1382" s="156"/>
      <c r="BK1382" s="156"/>
      <c r="BL1382" s="156"/>
      <c r="BM1382" s="156"/>
      <c r="BN1382" s="156"/>
      <c r="BO1382" s="156"/>
      <c r="BP1382" s="156"/>
      <c r="BQ1382" s="156"/>
      <c r="BR1382" s="156"/>
      <c r="BS1382" s="156"/>
      <c r="BT1382" s="156"/>
      <c r="BU1382" s="156"/>
      <c r="BV1382" s="156"/>
      <c r="BW1382" s="156"/>
      <c r="BX1382" s="156"/>
      <c r="BY1382" s="156"/>
      <c r="BZ1382" s="156"/>
      <c r="CA1382" s="156"/>
      <c r="CB1382" s="156"/>
      <c r="CC1382" s="156"/>
      <c r="CD1382" s="156"/>
      <c r="CE1382" s="156"/>
    </row>
    <row r="1383" spans="1:83" ht="25.5" customHeight="1" x14ac:dyDescent="0.25">
      <c r="A1383" s="45"/>
      <c r="B1383" s="45"/>
      <c r="C1383" s="45"/>
      <c r="D1383" s="47"/>
      <c r="E1383" s="158"/>
      <c r="F1383" s="45"/>
      <c r="G1383" s="130"/>
      <c r="H1383" s="130"/>
      <c r="I1383" s="83"/>
      <c r="J1383" s="45"/>
      <c r="K1383" s="130"/>
      <c r="L1383" s="95"/>
      <c r="M1383" s="95"/>
      <c r="N1383" s="95"/>
      <c r="O1383" s="103"/>
      <c r="P1383" s="104"/>
      <c r="Q1383" s="83"/>
      <c r="R1383" s="83"/>
      <c r="S1383" s="83"/>
      <c r="T1383" s="83"/>
      <c r="U1383" s="83"/>
      <c r="V1383" s="103"/>
      <c r="W1383" s="103"/>
      <c r="X1383" s="103"/>
      <c r="Y1383" s="102"/>
      <c r="Z1383" s="102"/>
      <c r="AA1383" s="90"/>
      <c r="AB1383" s="100"/>
      <c r="AC1383" s="90"/>
      <c r="AD1383" s="100"/>
      <c r="AE1383" s="100"/>
      <c r="AF1383" s="91"/>
      <c r="AG1383" s="91"/>
      <c r="AH1383" s="101"/>
      <c r="AI1383" s="45"/>
      <c r="AJ1383" s="45"/>
      <c r="AK1383" s="45"/>
      <c r="AL1383" s="45"/>
      <c r="AM1383" s="45"/>
      <c r="AN1383" s="83"/>
      <c r="AO1383" s="160"/>
      <c r="AP1383" s="160"/>
      <c r="AQ1383" s="94"/>
      <c r="AR1383" s="45"/>
      <c r="AS1383" s="102"/>
      <c r="AT1383" s="102"/>
      <c r="AU1383" s="95"/>
      <c r="AV1383" s="95"/>
      <c r="AW1383" s="159"/>
      <c r="AX1383" s="159"/>
      <c r="AY1383" s="156"/>
      <c r="AZ1383" s="156"/>
      <c r="BA1383" s="156"/>
      <c r="BB1383" s="156"/>
      <c r="BC1383" s="156"/>
      <c r="BD1383" s="156"/>
      <c r="BE1383" s="156"/>
      <c r="BF1383" s="156"/>
      <c r="BG1383" s="156"/>
      <c r="BH1383" s="156"/>
      <c r="BI1383" s="156"/>
      <c r="BJ1383" s="156"/>
      <c r="BK1383" s="156"/>
      <c r="BL1383" s="156"/>
      <c r="BM1383" s="156"/>
      <c r="BN1383" s="156"/>
      <c r="BO1383" s="156"/>
      <c r="BP1383" s="156"/>
      <c r="BQ1383" s="156"/>
      <c r="BR1383" s="156"/>
      <c r="BS1383" s="156"/>
      <c r="BT1383" s="156"/>
      <c r="BU1383" s="156"/>
      <c r="BV1383" s="156"/>
      <c r="BW1383" s="156"/>
      <c r="BX1383" s="156"/>
      <c r="BY1383" s="156"/>
      <c r="BZ1383" s="156"/>
      <c r="CA1383" s="156"/>
      <c r="CB1383" s="156"/>
      <c r="CC1383" s="156"/>
      <c r="CD1383" s="156"/>
      <c r="CE1383" s="156"/>
    </row>
    <row r="1384" spans="1:83" ht="25.5" customHeight="1" x14ac:dyDescent="0.25">
      <c r="A1384" s="45"/>
      <c r="B1384" s="45"/>
      <c r="C1384" s="45"/>
      <c r="D1384" s="47"/>
      <c r="E1384" s="158"/>
      <c r="F1384" s="45"/>
      <c r="G1384" s="130"/>
      <c r="H1384" s="130"/>
      <c r="I1384" s="83"/>
      <c r="J1384" s="45"/>
      <c r="K1384" s="130"/>
      <c r="L1384" s="95"/>
      <c r="M1384" s="95"/>
      <c r="N1384" s="95"/>
      <c r="O1384" s="103"/>
      <c r="P1384" s="104"/>
      <c r="Q1384" s="83"/>
      <c r="R1384" s="83"/>
      <c r="S1384" s="83"/>
      <c r="T1384" s="83"/>
      <c r="U1384" s="83"/>
      <c r="V1384" s="103"/>
      <c r="W1384" s="103"/>
      <c r="X1384" s="103"/>
      <c r="Y1384" s="102"/>
      <c r="Z1384" s="102"/>
      <c r="AA1384" s="90"/>
      <c r="AB1384" s="100"/>
      <c r="AC1384" s="90"/>
      <c r="AD1384" s="100"/>
      <c r="AE1384" s="100"/>
      <c r="AF1384" s="91"/>
      <c r="AG1384" s="91"/>
      <c r="AH1384" s="101"/>
      <c r="AI1384" s="45"/>
      <c r="AJ1384" s="45"/>
      <c r="AK1384" s="45"/>
      <c r="AL1384" s="45"/>
      <c r="AM1384" s="45"/>
      <c r="AN1384" s="83"/>
      <c r="AO1384" s="160"/>
      <c r="AP1384" s="160"/>
      <c r="AQ1384" s="94"/>
      <c r="AR1384" s="45"/>
      <c r="AS1384" s="102"/>
      <c r="AT1384" s="102"/>
      <c r="AU1384" s="95"/>
      <c r="AV1384" s="95"/>
      <c r="AW1384" s="159"/>
      <c r="AX1384" s="159"/>
      <c r="AY1384" s="156"/>
      <c r="AZ1384" s="156"/>
      <c r="BA1384" s="156"/>
      <c r="BB1384" s="156"/>
      <c r="BC1384" s="156"/>
      <c r="BD1384" s="156"/>
      <c r="BE1384" s="156"/>
      <c r="BF1384" s="156"/>
      <c r="BG1384" s="156"/>
      <c r="BH1384" s="156"/>
      <c r="BI1384" s="156"/>
      <c r="BJ1384" s="156"/>
      <c r="BK1384" s="156"/>
      <c r="BL1384" s="156"/>
      <c r="BM1384" s="156"/>
      <c r="BN1384" s="156"/>
      <c r="BO1384" s="156"/>
      <c r="BP1384" s="156"/>
      <c r="BQ1384" s="156"/>
      <c r="BR1384" s="156"/>
      <c r="BS1384" s="156"/>
      <c r="BT1384" s="156"/>
      <c r="BU1384" s="156"/>
      <c r="BV1384" s="156"/>
      <c r="BW1384" s="156"/>
      <c r="BX1384" s="156"/>
      <c r="BY1384" s="156"/>
      <c r="BZ1384" s="156"/>
      <c r="CA1384" s="156"/>
      <c r="CB1384" s="156"/>
      <c r="CC1384" s="156"/>
      <c r="CD1384" s="156"/>
      <c r="CE1384" s="156"/>
    </row>
    <row r="1385" spans="1:83" ht="25.5" customHeight="1" x14ac:dyDescent="0.25">
      <c r="A1385" s="45"/>
      <c r="B1385" s="45"/>
      <c r="C1385" s="45"/>
      <c r="D1385" s="47"/>
      <c r="E1385" s="158"/>
      <c r="F1385" s="45"/>
      <c r="G1385" s="130"/>
      <c r="H1385" s="130"/>
      <c r="I1385" s="83"/>
      <c r="J1385" s="45"/>
      <c r="K1385" s="130"/>
      <c r="L1385" s="95"/>
      <c r="M1385" s="95"/>
      <c r="N1385" s="95"/>
      <c r="O1385" s="103"/>
      <c r="P1385" s="104"/>
      <c r="Q1385" s="83"/>
      <c r="R1385" s="83"/>
      <c r="S1385" s="83"/>
      <c r="T1385" s="83"/>
      <c r="U1385" s="83"/>
      <c r="V1385" s="103"/>
      <c r="W1385" s="103"/>
      <c r="X1385" s="103"/>
      <c r="Y1385" s="102"/>
      <c r="Z1385" s="102"/>
      <c r="AA1385" s="90"/>
      <c r="AB1385" s="100"/>
      <c r="AC1385" s="90"/>
      <c r="AD1385" s="100"/>
      <c r="AE1385" s="100"/>
      <c r="AF1385" s="91"/>
      <c r="AG1385" s="91"/>
      <c r="AH1385" s="101"/>
      <c r="AI1385" s="45"/>
      <c r="AJ1385" s="45"/>
      <c r="AK1385" s="45"/>
      <c r="AL1385" s="45"/>
      <c r="AM1385" s="45"/>
      <c r="AN1385" s="83"/>
      <c r="AO1385" s="160"/>
      <c r="AP1385" s="160"/>
      <c r="AQ1385" s="94"/>
      <c r="AR1385" s="45"/>
      <c r="AS1385" s="102"/>
      <c r="AT1385" s="102"/>
      <c r="AU1385" s="95"/>
      <c r="AV1385" s="95"/>
      <c r="AW1385" s="159"/>
      <c r="AX1385" s="159"/>
      <c r="AY1385" s="156"/>
      <c r="AZ1385" s="156"/>
      <c r="BA1385" s="156"/>
      <c r="BB1385" s="156"/>
      <c r="BC1385" s="156"/>
      <c r="BD1385" s="156"/>
      <c r="BE1385" s="156"/>
      <c r="BF1385" s="156"/>
      <c r="BG1385" s="156"/>
      <c r="BH1385" s="156"/>
      <c r="BI1385" s="156"/>
      <c r="BJ1385" s="156"/>
      <c r="BK1385" s="156"/>
      <c r="BL1385" s="156"/>
      <c r="BM1385" s="156"/>
      <c r="BN1385" s="156"/>
      <c r="BO1385" s="156"/>
      <c r="BP1385" s="156"/>
      <c r="BQ1385" s="156"/>
      <c r="BR1385" s="156"/>
      <c r="BS1385" s="156"/>
      <c r="BT1385" s="156"/>
      <c r="BU1385" s="156"/>
      <c r="BV1385" s="156"/>
      <c r="BW1385" s="156"/>
      <c r="BX1385" s="156"/>
      <c r="BY1385" s="156"/>
      <c r="BZ1385" s="156"/>
      <c r="CA1385" s="156"/>
      <c r="CB1385" s="156"/>
      <c r="CC1385" s="156"/>
      <c r="CD1385" s="156"/>
      <c r="CE1385" s="156"/>
    </row>
    <row r="1386" spans="1:83" ht="25.5" customHeight="1" x14ac:dyDescent="0.25">
      <c r="A1386" s="45"/>
      <c r="B1386" s="45"/>
      <c r="C1386" s="45"/>
      <c r="D1386" s="47"/>
      <c r="E1386" s="158"/>
      <c r="F1386" s="45"/>
      <c r="G1386" s="130"/>
      <c r="H1386" s="130"/>
      <c r="I1386" s="83"/>
      <c r="J1386" s="45"/>
      <c r="K1386" s="130"/>
      <c r="L1386" s="95"/>
      <c r="M1386" s="95"/>
      <c r="N1386" s="95"/>
      <c r="O1386" s="103"/>
      <c r="P1386" s="104"/>
      <c r="Q1386" s="83"/>
      <c r="R1386" s="83"/>
      <c r="S1386" s="83"/>
      <c r="T1386" s="83"/>
      <c r="U1386" s="83"/>
      <c r="V1386" s="103"/>
      <c r="W1386" s="103"/>
      <c r="X1386" s="103"/>
      <c r="Y1386" s="102"/>
      <c r="Z1386" s="102"/>
      <c r="AA1386" s="90"/>
      <c r="AB1386" s="100"/>
      <c r="AC1386" s="90"/>
      <c r="AD1386" s="100"/>
      <c r="AE1386" s="100"/>
      <c r="AF1386" s="91"/>
      <c r="AG1386" s="91"/>
      <c r="AH1386" s="101"/>
      <c r="AI1386" s="45"/>
      <c r="AJ1386" s="45"/>
      <c r="AK1386" s="45"/>
      <c r="AL1386" s="45"/>
      <c r="AM1386" s="45"/>
      <c r="AN1386" s="83"/>
      <c r="AO1386" s="160"/>
      <c r="AP1386" s="160"/>
      <c r="AQ1386" s="94"/>
      <c r="AR1386" s="45"/>
      <c r="AS1386" s="102"/>
      <c r="AT1386" s="102"/>
      <c r="AU1386" s="95"/>
      <c r="AV1386" s="95"/>
      <c r="AW1386" s="159"/>
      <c r="AX1386" s="159"/>
      <c r="AY1386" s="156"/>
      <c r="AZ1386" s="156"/>
      <c r="BA1386" s="156"/>
      <c r="BB1386" s="156"/>
      <c r="BC1386" s="156"/>
      <c r="BD1386" s="156"/>
      <c r="BE1386" s="156"/>
      <c r="BF1386" s="156"/>
      <c r="BG1386" s="156"/>
      <c r="BH1386" s="156"/>
      <c r="BI1386" s="156"/>
      <c r="BJ1386" s="156"/>
      <c r="BK1386" s="156"/>
      <c r="BL1386" s="156"/>
      <c r="BM1386" s="156"/>
      <c r="BN1386" s="156"/>
      <c r="BO1386" s="156"/>
      <c r="BP1386" s="156"/>
      <c r="BQ1386" s="156"/>
      <c r="BR1386" s="156"/>
      <c r="BS1386" s="156"/>
      <c r="BT1386" s="156"/>
      <c r="BU1386" s="156"/>
      <c r="BV1386" s="156"/>
      <c r="BW1386" s="156"/>
      <c r="BX1386" s="156"/>
      <c r="BY1386" s="156"/>
      <c r="BZ1386" s="156"/>
      <c r="CA1386" s="156"/>
      <c r="CB1386" s="156"/>
      <c r="CC1386" s="156"/>
      <c r="CD1386" s="156"/>
      <c r="CE1386" s="156"/>
    </row>
    <row r="1387" spans="1:83" ht="25.5" customHeight="1" x14ac:dyDescent="0.25">
      <c r="A1387" s="45"/>
      <c r="B1387" s="45"/>
      <c r="C1387" s="45"/>
      <c r="D1387" s="47"/>
      <c r="E1387" s="158"/>
      <c r="F1387" s="45"/>
      <c r="G1387" s="130"/>
      <c r="H1387" s="130"/>
      <c r="I1387" s="83"/>
      <c r="J1387" s="45"/>
      <c r="K1387" s="130"/>
      <c r="L1387" s="95"/>
      <c r="M1387" s="95"/>
      <c r="N1387" s="95"/>
      <c r="O1387" s="103"/>
      <c r="P1387" s="104"/>
      <c r="Q1387" s="83"/>
      <c r="R1387" s="83"/>
      <c r="S1387" s="83"/>
      <c r="T1387" s="83"/>
      <c r="U1387" s="83"/>
      <c r="V1387" s="103"/>
      <c r="W1387" s="103"/>
      <c r="X1387" s="103"/>
      <c r="Y1387" s="102"/>
      <c r="Z1387" s="102"/>
      <c r="AA1387" s="90"/>
      <c r="AB1387" s="100"/>
      <c r="AC1387" s="90"/>
      <c r="AD1387" s="100"/>
      <c r="AE1387" s="100"/>
      <c r="AF1387" s="91"/>
      <c r="AG1387" s="91"/>
      <c r="AH1387" s="101"/>
      <c r="AI1387" s="45"/>
      <c r="AJ1387" s="45"/>
      <c r="AK1387" s="45"/>
      <c r="AL1387" s="45"/>
      <c r="AM1387" s="45"/>
      <c r="AN1387" s="83"/>
      <c r="AO1387" s="160"/>
      <c r="AP1387" s="160"/>
      <c r="AQ1387" s="94"/>
      <c r="AR1387" s="45"/>
      <c r="AS1387" s="102"/>
      <c r="AT1387" s="102"/>
      <c r="AU1387" s="95"/>
      <c r="AV1387" s="95"/>
      <c r="AW1387" s="159"/>
      <c r="AX1387" s="159"/>
      <c r="AY1387" s="156"/>
      <c r="AZ1387" s="156"/>
      <c r="BA1387" s="156"/>
      <c r="BB1387" s="156"/>
      <c r="BC1387" s="156"/>
      <c r="BD1387" s="156"/>
      <c r="BE1387" s="156"/>
      <c r="BF1387" s="156"/>
      <c r="BG1387" s="156"/>
      <c r="BH1387" s="156"/>
      <c r="BI1387" s="156"/>
      <c r="BJ1387" s="156"/>
      <c r="BK1387" s="156"/>
      <c r="BL1387" s="156"/>
      <c r="BM1387" s="156"/>
      <c r="BN1387" s="156"/>
      <c r="BO1387" s="156"/>
      <c r="BP1387" s="156"/>
      <c r="BQ1387" s="156"/>
      <c r="BR1387" s="156"/>
      <c r="BS1387" s="156"/>
      <c r="BT1387" s="156"/>
      <c r="BU1387" s="156"/>
      <c r="BV1387" s="156"/>
      <c r="BW1387" s="156"/>
      <c r="BX1387" s="156"/>
      <c r="BY1387" s="156"/>
      <c r="BZ1387" s="156"/>
      <c r="CA1387" s="156"/>
      <c r="CB1387" s="156"/>
      <c r="CC1387" s="156"/>
      <c r="CD1387" s="156"/>
      <c r="CE1387" s="156"/>
    </row>
    <row r="1388" spans="1:83" ht="25.5" customHeight="1" x14ac:dyDescent="0.25">
      <c r="A1388" s="45"/>
      <c r="B1388" s="45"/>
      <c r="C1388" s="45"/>
      <c r="D1388" s="47"/>
      <c r="E1388" s="158"/>
      <c r="F1388" s="45"/>
      <c r="G1388" s="130"/>
      <c r="H1388" s="130"/>
      <c r="I1388" s="83"/>
      <c r="J1388" s="45"/>
      <c r="K1388" s="130"/>
      <c r="L1388" s="95"/>
      <c r="M1388" s="95"/>
      <c r="N1388" s="95"/>
      <c r="O1388" s="103"/>
      <c r="P1388" s="104"/>
      <c r="Q1388" s="83"/>
      <c r="R1388" s="83"/>
      <c r="S1388" s="83"/>
      <c r="T1388" s="83"/>
      <c r="U1388" s="83"/>
      <c r="V1388" s="103"/>
      <c r="W1388" s="103"/>
      <c r="X1388" s="103"/>
      <c r="Y1388" s="102"/>
      <c r="Z1388" s="102"/>
      <c r="AA1388" s="90"/>
      <c r="AB1388" s="100"/>
      <c r="AC1388" s="90"/>
      <c r="AD1388" s="100"/>
      <c r="AE1388" s="100"/>
      <c r="AF1388" s="91"/>
      <c r="AG1388" s="91"/>
      <c r="AH1388" s="101"/>
      <c r="AI1388" s="45"/>
      <c r="AJ1388" s="45"/>
      <c r="AK1388" s="45"/>
      <c r="AL1388" s="45"/>
      <c r="AM1388" s="45"/>
      <c r="AN1388" s="83"/>
      <c r="AO1388" s="160"/>
      <c r="AP1388" s="160"/>
      <c r="AQ1388" s="94"/>
      <c r="AR1388" s="45"/>
      <c r="AS1388" s="102"/>
      <c r="AT1388" s="102"/>
      <c r="AU1388" s="95"/>
      <c r="AV1388" s="95"/>
      <c r="AW1388" s="159"/>
      <c r="AX1388" s="159"/>
      <c r="AY1388" s="156"/>
      <c r="AZ1388" s="156"/>
      <c r="BA1388" s="156"/>
      <c r="BB1388" s="156"/>
      <c r="BC1388" s="156"/>
      <c r="BD1388" s="156"/>
      <c r="BE1388" s="156"/>
      <c r="BF1388" s="156"/>
      <c r="BG1388" s="156"/>
      <c r="BH1388" s="156"/>
      <c r="BI1388" s="156"/>
      <c r="BJ1388" s="156"/>
      <c r="BK1388" s="156"/>
      <c r="BL1388" s="156"/>
      <c r="BM1388" s="156"/>
      <c r="BN1388" s="156"/>
      <c r="BO1388" s="156"/>
      <c r="BP1388" s="156"/>
      <c r="BQ1388" s="156"/>
      <c r="BR1388" s="156"/>
      <c r="BS1388" s="156"/>
      <c r="BT1388" s="156"/>
      <c r="BU1388" s="156"/>
      <c r="BV1388" s="156"/>
      <c r="BW1388" s="156"/>
      <c r="BX1388" s="156"/>
      <c r="BY1388" s="156"/>
      <c r="BZ1388" s="156"/>
      <c r="CA1388" s="156"/>
      <c r="CB1388" s="156"/>
      <c r="CC1388" s="156"/>
      <c r="CD1388" s="156"/>
      <c r="CE1388" s="156"/>
    </row>
    <row r="1389" spans="1:83" ht="25.5" customHeight="1" x14ac:dyDescent="0.25">
      <c r="A1389" s="45"/>
      <c r="B1389" s="45"/>
      <c r="C1389" s="45"/>
      <c r="D1389" s="47"/>
      <c r="E1389" s="158"/>
      <c r="F1389" s="45"/>
      <c r="G1389" s="130"/>
      <c r="H1389" s="130"/>
      <c r="I1389" s="83"/>
      <c r="J1389" s="45"/>
      <c r="K1389" s="130"/>
      <c r="L1389" s="95"/>
      <c r="M1389" s="95"/>
      <c r="N1389" s="95"/>
      <c r="O1389" s="103"/>
      <c r="P1389" s="104"/>
      <c r="Q1389" s="83"/>
      <c r="R1389" s="83"/>
      <c r="S1389" s="83"/>
      <c r="T1389" s="83"/>
      <c r="U1389" s="83"/>
      <c r="V1389" s="103"/>
      <c r="W1389" s="103"/>
      <c r="X1389" s="103"/>
      <c r="Y1389" s="102"/>
      <c r="Z1389" s="102"/>
      <c r="AA1389" s="90"/>
      <c r="AB1389" s="100"/>
      <c r="AC1389" s="90"/>
      <c r="AD1389" s="100"/>
      <c r="AE1389" s="100"/>
      <c r="AF1389" s="91"/>
      <c r="AG1389" s="91"/>
      <c r="AH1389" s="101"/>
      <c r="AI1389" s="45"/>
      <c r="AJ1389" s="45"/>
      <c r="AK1389" s="45"/>
      <c r="AL1389" s="45"/>
      <c r="AM1389" s="45"/>
      <c r="AN1389" s="83"/>
      <c r="AO1389" s="160"/>
      <c r="AP1389" s="160"/>
      <c r="AQ1389" s="94"/>
      <c r="AR1389" s="45"/>
      <c r="AS1389" s="102"/>
      <c r="AT1389" s="102"/>
      <c r="AU1389" s="95"/>
      <c r="AV1389" s="95"/>
      <c r="AW1389" s="159"/>
      <c r="AX1389" s="159"/>
      <c r="AY1389" s="156"/>
      <c r="AZ1389" s="156"/>
      <c r="BA1389" s="156"/>
      <c r="BB1389" s="156"/>
      <c r="BC1389" s="156"/>
      <c r="BD1389" s="156"/>
      <c r="BE1389" s="156"/>
      <c r="BF1389" s="156"/>
      <c r="BG1389" s="156"/>
      <c r="BH1389" s="156"/>
      <c r="BI1389" s="156"/>
      <c r="BJ1389" s="156"/>
      <c r="BK1389" s="156"/>
      <c r="BL1389" s="156"/>
      <c r="BM1389" s="156"/>
      <c r="BN1389" s="156"/>
      <c r="BO1389" s="156"/>
      <c r="BP1389" s="156"/>
      <c r="BQ1389" s="156"/>
      <c r="BR1389" s="156"/>
      <c r="BS1389" s="156"/>
      <c r="BT1389" s="156"/>
      <c r="BU1389" s="156"/>
      <c r="BV1389" s="156"/>
      <c r="BW1389" s="156"/>
      <c r="BX1389" s="156"/>
      <c r="BY1389" s="156"/>
      <c r="BZ1389" s="156"/>
      <c r="CA1389" s="156"/>
      <c r="CB1389" s="156"/>
      <c r="CC1389" s="156"/>
      <c r="CD1389" s="156"/>
      <c r="CE1389" s="156"/>
    </row>
    <row r="1390" spans="1:83" ht="25.5" customHeight="1" x14ac:dyDescent="0.25">
      <c r="A1390" s="45"/>
      <c r="B1390" s="45"/>
      <c r="C1390" s="45"/>
      <c r="D1390" s="47"/>
      <c r="E1390" s="158"/>
      <c r="F1390" s="45"/>
      <c r="G1390" s="130"/>
      <c r="H1390" s="130"/>
      <c r="I1390" s="83"/>
      <c r="J1390" s="45"/>
      <c r="K1390" s="130"/>
      <c r="L1390" s="95"/>
      <c r="M1390" s="95"/>
      <c r="N1390" s="95"/>
      <c r="O1390" s="103"/>
      <c r="P1390" s="104"/>
      <c r="Q1390" s="83"/>
      <c r="R1390" s="83"/>
      <c r="S1390" s="83"/>
      <c r="T1390" s="83"/>
      <c r="U1390" s="83"/>
      <c r="V1390" s="103"/>
      <c r="W1390" s="103"/>
      <c r="X1390" s="103"/>
      <c r="Y1390" s="102"/>
      <c r="Z1390" s="102"/>
      <c r="AA1390" s="90"/>
      <c r="AB1390" s="100"/>
      <c r="AC1390" s="90"/>
      <c r="AD1390" s="100"/>
      <c r="AE1390" s="100"/>
      <c r="AF1390" s="91"/>
      <c r="AG1390" s="91"/>
      <c r="AH1390" s="101"/>
      <c r="AI1390" s="45"/>
      <c r="AJ1390" s="45"/>
      <c r="AK1390" s="45"/>
      <c r="AL1390" s="45"/>
      <c r="AM1390" s="45"/>
      <c r="AN1390" s="83"/>
      <c r="AO1390" s="160"/>
      <c r="AP1390" s="160"/>
      <c r="AQ1390" s="94"/>
      <c r="AR1390" s="45"/>
      <c r="AS1390" s="102"/>
      <c r="AT1390" s="102"/>
      <c r="AU1390" s="95"/>
      <c r="AV1390" s="95"/>
      <c r="AW1390" s="159"/>
      <c r="AX1390" s="159"/>
      <c r="AY1390" s="156"/>
      <c r="AZ1390" s="156"/>
      <c r="BA1390" s="156"/>
      <c r="BB1390" s="156"/>
      <c r="BC1390" s="156"/>
      <c r="BD1390" s="156"/>
      <c r="BE1390" s="156"/>
      <c r="BF1390" s="156"/>
      <c r="BG1390" s="156"/>
      <c r="BH1390" s="156"/>
      <c r="BI1390" s="156"/>
      <c r="BJ1390" s="156"/>
      <c r="BK1390" s="156"/>
      <c r="BL1390" s="156"/>
      <c r="BM1390" s="156"/>
      <c r="BN1390" s="156"/>
      <c r="BO1390" s="156"/>
      <c r="BP1390" s="156"/>
      <c r="BQ1390" s="156"/>
      <c r="BR1390" s="156"/>
      <c r="BS1390" s="156"/>
      <c r="BT1390" s="156"/>
      <c r="BU1390" s="156"/>
      <c r="BV1390" s="156"/>
      <c r="BW1390" s="156"/>
      <c r="BX1390" s="156"/>
      <c r="BY1390" s="156"/>
      <c r="BZ1390" s="156"/>
      <c r="CA1390" s="156"/>
      <c r="CB1390" s="156"/>
      <c r="CC1390" s="156"/>
      <c r="CD1390" s="156"/>
      <c r="CE1390" s="156"/>
    </row>
    <row r="1391" spans="1:83" ht="25.5" customHeight="1" x14ac:dyDescent="0.25">
      <c r="A1391" s="45"/>
      <c r="B1391" s="45"/>
      <c r="C1391" s="45"/>
      <c r="D1391" s="47"/>
      <c r="E1391" s="158"/>
      <c r="F1391" s="45"/>
      <c r="G1391" s="130"/>
      <c r="H1391" s="130"/>
      <c r="I1391" s="83"/>
      <c r="J1391" s="45"/>
      <c r="K1391" s="130"/>
      <c r="L1391" s="95"/>
      <c r="M1391" s="95"/>
      <c r="N1391" s="95"/>
      <c r="O1391" s="103"/>
      <c r="P1391" s="104"/>
      <c r="Q1391" s="83"/>
      <c r="R1391" s="83"/>
      <c r="S1391" s="83"/>
      <c r="T1391" s="83"/>
      <c r="U1391" s="83"/>
      <c r="V1391" s="103"/>
      <c r="W1391" s="103"/>
      <c r="X1391" s="103"/>
      <c r="Y1391" s="102"/>
      <c r="Z1391" s="102"/>
      <c r="AA1391" s="90"/>
      <c r="AB1391" s="100"/>
      <c r="AC1391" s="90"/>
      <c r="AD1391" s="100"/>
      <c r="AE1391" s="100"/>
      <c r="AF1391" s="91"/>
      <c r="AG1391" s="91"/>
      <c r="AH1391" s="101"/>
      <c r="AI1391" s="45"/>
      <c r="AJ1391" s="45"/>
      <c r="AK1391" s="45"/>
      <c r="AL1391" s="45"/>
      <c r="AM1391" s="45"/>
      <c r="AN1391" s="83"/>
      <c r="AO1391" s="160"/>
      <c r="AP1391" s="160"/>
      <c r="AQ1391" s="94"/>
      <c r="AR1391" s="45"/>
      <c r="AS1391" s="102"/>
      <c r="AT1391" s="102"/>
      <c r="AU1391" s="95"/>
      <c r="AV1391" s="95"/>
      <c r="AW1391" s="159"/>
      <c r="AX1391" s="159"/>
      <c r="AY1391" s="156"/>
      <c r="AZ1391" s="156"/>
      <c r="BA1391" s="156"/>
      <c r="BB1391" s="156"/>
      <c r="BC1391" s="156"/>
      <c r="BD1391" s="156"/>
      <c r="BE1391" s="156"/>
      <c r="BF1391" s="156"/>
      <c r="BG1391" s="156"/>
      <c r="BH1391" s="156"/>
      <c r="BI1391" s="156"/>
      <c r="BJ1391" s="156"/>
      <c r="BK1391" s="156"/>
      <c r="BL1391" s="156"/>
      <c r="BM1391" s="156"/>
      <c r="BN1391" s="156"/>
      <c r="BO1391" s="156"/>
      <c r="BP1391" s="156"/>
      <c r="BQ1391" s="156"/>
      <c r="BR1391" s="156"/>
      <c r="BS1391" s="156"/>
      <c r="BT1391" s="156"/>
      <c r="BU1391" s="156"/>
      <c r="BV1391" s="156"/>
      <c r="BW1391" s="156"/>
      <c r="BX1391" s="156"/>
      <c r="BY1391" s="156"/>
      <c r="BZ1391" s="156"/>
      <c r="CA1391" s="156"/>
      <c r="CB1391" s="156"/>
      <c r="CC1391" s="156"/>
      <c r="CD1391" s="156"/>
      <c r="CE1391" s="156"/>
    </row>
    <row r="1392" spans="1:83" ht="25.5" customHeight="1" x14ac:dyDescent="0.25">
      <c r="A1392" s="45"/>
      <c r="B1392" s="45"/>
      <c r="C1392" s="45"/>
      <c r="D1392" s="47"/>
      <c r="E1392" s="158"/>
      <c r="F1392" s="45"/>
      <c r="G1392" s="130"/>
      <c r="H1392" s="130"/>
      <c r="I1392" s="83"/>
      <c r="J1392" s="45"/>
      <c r="K1392" s="130"/>
      <c r="L1392" s="95"/>
      <c r="M1392" s="95"/>
      <c r="N1392" s="95"/>
      <c r="O1392" s="103"/>
      <c r="P1392" s="104"/>
      <c r="Q1392" s="83"/>
      <c r="R1392" s="83"/>
      <c r="S1392" s="83"/>
      <c r="T1392" s="83"/>
      <c r="U1392" s="83"/>
      <c r="V1392" s="103"/>
      <c r="W1392" s="103"/>
      <c r="X1392" s="103"/>
      <c r="Y1392" s="102"/>
      <c r="Z1392" s="102"/>
      <c r="AA1392" s="90"/>
      <c r="AB1392" s="100"/>
      <c r="AC1392" s="90"/>
      <c r="AD1392" s="100"/>
      <c r="AE1392" s="100"/>
      <c r="AF1392" s="91"/>
      <c r="AG1392" s="91"/>
      <c r="AH1392" s="101"/>
      <c r="AI1392" s="45"/>
      <c r="AJ1392" s="45"/>
      <c r="AK1392" s="45"/>
      <c r="AL1392" s="45"/>
      <c r="AM1392" s="45"/>
      <c r="AN1392" s="83"/>
      <c r="AO1392" s="160"/>
      <c r="AP1392" s="160"/>
      <c r="AQ1392" s="94"/>
      <c r="AR1392" s="45"/>
      <c r="AS1392" s="102"/>
      <c r="AT1392" s="102"/>
      <c r="AU1392" s="95"/>
      <c r="AV1392" s="95"/>
      <c r="AW1392" s="159"/>
      <c r="AX1392" s="159"/>
      <c r="AY1392" s="156"/>
      <c r="AZ1392" s="156"/>
      <c r="BA1392" s="156"/>
      <c r="BB1392" s="156"/>
      <c r="BC1392" s="156"/>
      <c r="BD1392" s="156"/>
      <c r="BE1392" s="156"/>
      <c r="BF1392" s="156"/>
      <c r="BG1392" s="156"/>
      <c r="BH1392" s="156"/>
      <c r="BI1392" s="156"/>
      <c r="BJ1392" s="156"/>
      <c r="BK1392" s="156"/>
      <c r="BL1392" s="156"/>
      <c r="BM1392" s="156"/>
      <c r="BN1392" s="156"/>
      <c r="BO1392" s="156"/>
      <c r="BP1392" s="156"/>
      <c r="BQ1392" s="156"/>
      <c r="BR1392" s="156"/>
      <c r="BS1392" s="156"/>
      <c r="BT1392" s="156"/>
      <c r="BU1392" s="156"/>
      <c r="BV1392" s="156"/>
      <c r="BW1392" s="156"/>
      <c r="BX1392" s="156"/>
      <c r="BY1392" s="156"/>
      <c r="BZ1392" s="156"/>
      <c r="CA1392" s="156"/>
      <c r="CB1392" s="156"/>
      <c r="CC1392" s="156"/>
      <c r="CD1392" s="156"/>
      <c r="CE1392" s="156"/>
    </row>
    <row r="1393" spans="1:83" ht="25.5" customHeight="1" x14ac:dyDescent="0.25">
      <c r="A1393" s="45"/>
      <c r="B1393" s="45"/>
      <c r="C1393" s="45"/>
      <c r="D1393" s="47"/>
      <c r="E1393" s="158"/>
      <c r="F1393" s="45"/>
      <c r="G1393" s="130"/>
      <c r="H1393" s="130"/>
      <c r="I1393" s="83"/>
      <c r="J1393" s="45"/>
      <c r="K1393" s="130"/>
      <c r="L1393" s="95"/>
      <c r="M1393" s="95"/>
      <c r="N1393" s="95"/>
      <c r="O1393" s="103"/>
      <c r="P1393" s="104"/>
      <c r="Q1393" s="83"/>
      <c r="R1393" s="83"/>
      <c r="S1393" s="83"/>
      <c r="T1393" s="83"/>
      <c r="U1393" s="83"/>
      <c r="V1393" s="103"/>
      <c r="W1393" s="103"/>
      <c r="X1393" s="103"/>
      <c r="Y1393" s="102"/>
      <c r="Z1393" s="102"/>
      <c r="AA1393" s="90"/>
      <c r="AB1393" s="100"/>
      <c r="AC1393" s="90"/>
      <c r="AD1393" s="100"/>
      <c r="AE1393" s="100"/>
      <c r="AF1393" s="91"/>
      <c r="AG1393" s="91"/>
      <c r="AH1393" s="101"/>
      <c r="AI1393" s="45"/>
      <c r="AJ1393" s="45"/>
      <c r="AK1393" s="45"/>
      <c r="AL1393" s="45"/>
      <c r="AM1393" s="45"/>
      <c r="AN1393" s="83"/>
      <c r="AO1393" s="160"/>
      <c r="AP1393" s="160"/>
      <c r="AQ1393" s="94"/>
      <c r="AR1393" s="45"/>
      <c r="AS1393" s="102"/>
      <c r="AT1393" s="102"/>
      <c r="AU1393" s="95"/>
      <c r="AV1393" s="95"/>
      <c r="AW1393" s="159"/>
      <c r="AX1393" s="159"/>
      <c r="AY1393" s="156"/>
      <c r="AZ1393" s="156"/>
      <c r="BA1393" s="156"/>
      <c r="BB1393" s="156"/>
      <c r="BC1393" s="156"/>
      <c r="BD1393" s="156"/>
      <c r="BE1393" s="156"/>
      <c r="BF1393" s="156"/>
      <c r="BG1393" s="156"/>
      <c r="BH1393" s="156"/>
      <c r="BI1393" s="156"/>
      <c r="BJ1393" s="156"/>
      <c r="BK1393" s="156"/>
      <c r="BL1393" s="156"/>
      <c r="BM1393" s="156"/>
      <c r="BN1393" s="156"/>
      <c r="BO1393" s="156"/>
      <c r="BP1393" s="156"/>
      <c r="BQ1393" s="156"/>
      <c r="BR1393" s="156"/>
      <c r="BS1393" s="156"/>
      <c r="BT1393" s="156"/>
      <c r="BU1393" s="156"/>
      <c r="BV1393" s="156"/>
      <c r="BW1393" s="156"/>
      <c r="BX1393" s="156"/>
      <c r="BY1393" s="156"/>
      <c r="BZ1393" s="156"/>
      <c r="CA1393" s="156"/>
      <c r="CB1393" s="156"/>
      <c r="CC1393" s="156"/>
      <c r="CD1393" s="156"/>
      <c r="CE1393" s="156"/>
    </row>
    <row r="1394" spans="1:83" ht="25.5" customHeight="1" x14ac:dyDescent="0.25">
      <c r="A1394" s="45"/>
      <c r="B1394" s="45"/>
      <c r="C1394" s="45"/>
      <c r="D1394" s="47"/>
      <c r="E1394" s="158"/>
      <c r="F1394" s="45"/>
      <c r="G1394" s="130"/>
      <c r="H1394" s="130"/>
      <c r="I1394" s="83"/>
      <c r="J1394" s="45"/>
      <c r="K1394" s="130"/>
      <c r="L1394" s="95"/>
      <c r="M1394" s="95"/>
      <c r="N1394" s="95"/>
      <c r="O1394" s="103"/>
      <c r="P1394" s="104"/>
      <c r="Q1394" s="83"/>
      <c r="R1394" s="83"/>
      <c r="S1394" s="83"/>
      <c r="T1394" s="83"/>
      <c r="U1394" s="83"/>
      <c r="V1394" s="103"/>
      <c r="W1394" s="103"/>
      <c r="X1394" s="103"/>
      <c r="Y1394" s="102"/>
      <c r="Z1394" s="102"/>
      <c r="AA1394" s="90"/>
      <c r="AB1394" s="100"/>
      <c r="AC1394" s="90"/>
      <c r="AD1394" s="100"/>
      <c r="AE1394" s="100"/>
      <c r="AF1394" s="91"/>
      <c r="AG1394" s="91"/>
      <c r="AH1394" s="101"/>
      <c r="AI1394" s="45"/>
      <c r="AJ1394" s="45"/>
      <c r="AK1394" s="45"/>
      <c r="AL1394" s="45"/>
      <c r="AM1394" s="45"/>
      <c r="AN1394" s="83"/>
      <c r="AO1394" s="160"/>
      <c r="AP1394" s="160"/>
      <c r="AQ1394" s="94"/>
      <c r="AR1394" s="45"/>
      <c r="AS1394" s="102"/>
      <c r="AT1394" s="102"/>
      <c r="AU1394" s="95"/>
      <c r="AV1394" s="95"/>
      <c r="AW1394" s="159"/>
      <c r="AX1394" s="159"/>
      <c r="AY1394" s="156"/>
      <c r="AZ1394" s="156"/>
      <c r="BA1394" s="156"/>
      <c r="BB1394" s="156"/>
      <c r="BC1394" s="156"/>
      <c r="BD1394" s="156"/>
      <c r="BE1394" s="156"/>
      <c r="BF1394" s="156"/>
      <c r="BG1394" s="156"/>
      <c r="BH1394" s="156"/>
      <c r="BI1394" s="156"/>
      <c r="BJ1394" s="156"/>
      <c r="BK1394" s="156"/>
      <c r="BL1394" s="156"/>
      <c r="BM1394" s="156"/>
      <c r="BN1394" s="156"/>
      <c r="BO1394" s="156"/>
      <c r="BP1394" s="156"/>
      <c r="BQ1394" s="156"/>
      <c r="BR1394" s="156"/>
      <c r="BS1394" s="156"/>
      <c r="BT1394" s="156"/>
      <c r="BU1394" s="156"/>
      <c r="BV1394" s="156"/>
      <c r="BW1394" s="156"/>
      <c r="BX1394" s="156"/>
      <c r="BY1394" s="156"/>
      <c r="BZ1394" s="156"/>
      <c r="CA1394" s="156"/>
      <c r="CB1394" s="156"/>
      <c r="CC1394" s="156"/>
      <c r="CD1394" s="156"/>
      <c r="CE1394" s="156"/>
    </row>
    <row r="1395" spans="1:83" ht="25.5" customHeight="1" x14ac:dyDescent="0.25">
      <c r="A1395" s="45"/>
      <c r="B1395" s="45"/>
      <c r="C1395" s="45"/>
      <c r="D1395" s="47"/>
      <c r="E1395" s="158"/>
      <c r="F1395" s="45"/>
      <c r="G1395" s="130"/>
      <c r="H1395" s="130"/>
      <c r="I1395" s="83"/>
      <c r="J1395" s="45"/>
      <c r="K1395" s="130"/>
      <c r="L1395" s="95"/>
      <c r="M1395" s="95"/>
      <c r="N1395" s="95"/>
      <c r="O1395" s="103"/>
      <c r="P1395" s="104"/>
      <c r="Q1395" s="83"/>
      <c r="R1395" s="83"/>
      <c r="S1395" s="83"/>
      <c r="T1395" s="83"/>
      <c r="U1395" s="83"/>
      <c r="V1395" s="103"/>
      <c r="W1395" s="103"/>
      <c r="X1395" s="103"/>
      <c r="Y1395" s="102"/>
      <c r="Z1395" s="102"/>
      <c r="AA1395" s="90"/>
      <c r="AB1395" s="100"/>
      <c r="AC1395" s="90"/>
      <c r="AD1395" s="100"/>
      <c r="AE1395" s="100"/>
      <c r="AF1395" s="91"/>
      <c r="AG1395" s="91"/>
      <c r="AH1395" s="101"/>
      <c r="AI1395" s="45"/>
      <c r="AJ1395" s="45"/>
      <c r="AK1395" s="45"/>
      <c r="AL1395" s="45"/>
      <c r="AM1395" s="45"/>
      <c r="AN1395" s="83"/>
      <c r="AO1395" s="160"/>
      <c r="AP1395" s="160"/>
      <c r="AQ1395" s="94"/>
      <c r="AR1395" s="45"/>
      <c r="AS1395" s="102"/>
      <c r="AT1395" s="102"/>
      <c r="AU1395" s="95"/>
      <c r="AV1395" s="95"/>
      <c r="AW1395" s="159"/>
      <c r="AX1395" s="159"/>
      <c r="AY1395" s="156"/>
      <c r="AZ1395" s="156"/>
      <c r="BA1395" s="156"/>
      <c r="BB1395" s="156"/>
      <c r="BC1395" s="156"/>
      <c r="BD1395" s="156"/>
      <c r="BE1395" s="156"/>
      <c r="BF1395" s="156"/>
      <c r="BG1395" s="156"/>
      <c r="BH1395" s="156"/>
      <c r="BI1395" s="156"/>
      <c r="BJ1395" s="156"/>
      <c r="BK1395" s="156"/>
      <c r="BL1395" s="156"/>
      <c r="BM1395" s="156"/>
      <c r="BN1395" s="156"/>
      <c r="BO1395" s="156"/>
      <c r="BP1395" s="156"/>
      <c r="BQ1395" s="156"/>
      <c r="BR1395" s="156"/>
      <c r="BS1395" s="156"/>
      <c r="BT1395" s="156"/>
      <c r="BU1395" s="156"/>
      <c r="BV1395" s="156"/>
      <c r="BW1395" s="156"/>
      <c r="BX1395" s="156"/>
      <c r="BY1395" s="156"/>
      <c r="BZ1395" s="156"/>
      <c r="CA1395" s="156"/>
      <c r="CB1395" s="156"/>
      <c r="CC1395" s="156"/>
      <c r="CD1395" s="156"/>
      <c r="CE1395" s="156"/>
    </row>
    <row r="1396" spans="1:83" ht="25.5" customHeight="1" x14ac:dyDescent="0.25">
      <c r="A1396" s="45"/>
      <c r="B1396" s="45"/>
      <c r="C1396" s="45"/>
      <c r="D1396" s="47"/>
      <c r="E1396" s="158"/>
      <c r="F1396" s="45"/>
      <c r="G1396" s="130"/>
      <c r="H1396" s="130"/>
      <c r="I1396" s="83"/>
      <c r="J1396" s="45"/>
      <c r="K1396" s="130"/>
      <c r="L1396" s="95"/>
      <c r="M1396" s="95"/>
      <c r="N1396" s="95"/>
      <c r="O1396" s="103"/>
      <c r="P1396" s="104"/>
      <c r="Q1396" s="83"/>
      <c r="R1396" s="83"/>
      <c r="S1396" s="83"/>
      <c r="T1396" s="83"/>
      <c r="U1396" s="83"/>
      <c r="V1396" s="103"/>
      <c r="W1396" s="103"/>
      <c r="X1396" s="103"/>
      <c r="Y1396" s="102"/>
      <c r="Z1396" s="102"/>
      <c r="AA1396" s="90"/>
      <c r="AB1396" s="100"/>
      <c r="AC1396" s="90"/>
      <c r="AD1396" s="100"/>
      <c r="AE1396" s="100"/>
      <c r="AF1396" s="91"/>
      <c r="AG1396" s="91"/>
      <c r="AH1396" s="101"/>
      <c r="AI1396" s="45"/>
      <c r="AJ1396" s="45"/>
      <c r="AK1396" s="45"/>
      <c r="AL1396" s="45"/>
      <c r="AM1396" s="45"/>
      <c r="AN1396" s="83"/>
      <c r="AO1396" s="160"/>
      <c r="AP1396" s="160"/>
      <c r="AQ1396" s="94"/>
      <c r="AR1396" s="45"/>
      <c r="AS1396" s="102"/>
      <c r="AT1396" s="102"/>
      <c r="AU1396" s="95"/>
      <c r="AV1396" s="95"/>
      <c r="AW1396" s="159"/>
      <c r="AX1396" s="159"/>
      <c r="AY1396" s="156"/>
      <c r="AZ1396" s="156"/>
      <c r="BA1396" s="156"/>
      <c r="BB1396" s="156"/>
      <c r="BC1396" s="156"/>
      <c r="BD1396" s="156"/>
      <c r="BE1396" s="156"/>
      <c r="BF1396" s="156"/>
      <c r="BG1396" s="156"/>
      <c r="BH1396" s="156"/>
      <c r="BI1396" s="156"/>
      <c r="BJ1396" s="156"/>
      <c r="BK1396" s="156"/>
      <c r="BL1396" s="156"/>
      <c r="BM1396" s="156"/>
      <c r="BN1396" s="156"/>
      <c r="BO1396" s="156"/>
      <c r="BP1396" s="156"/>
      <c r="BQ1396" s="156"/>
      <c r="BR1396" s="156"/>
      <c r="BS1396" s="156"/>
      <c r="BT1396" s="156"/>
      <c r="BU1396" s="156"/>
      <c r="BV1396" s="156"/>
      <c r="BW1396" s="156"/>
      <c r="BX1396" s="156"/>
      <c r="BY1396" s="156"/>
      <c r="BZ1396" s="156"/>
      <c r="CA1396" s="156"/>
      <c r="CB1396" s="156"/>
      <c r="CC1396" s="156"/>
      <c r="CD1396" s="156"/>
      <c r="CE1396" s="156"/>
    </row>
    <row r="1397" spans="1:83" ht="25.5" customHeight="1" x14ac:dyDescent="0.25">
      <c r="A1397" s="45"/>
      <c r="B1397" s="45"/>
      <c r="C1397" s="45"/>
      <c r="D1397" s="47"/>
      <c r="E1397" s="158"/>
      <c r="F1397" s="45"/>
      <c r="G1397" s="130"/>
      <c r="H1397" s="130"/>
      <c r="I1397" s="83"/>
      <c r="J1397" s="45"/>
      <c r="K1397" s="130"/>
      <c r="L1397" s="95"/>
      <c r="M1397" s="95"/>
      <c r="N1397" s="95"/>
      <c r="O1397" s="103"/>
      <c r="P1397" s="104"/>
      <c r="Q1397" s="83"/>
      <c r="R1397" s="83"/>
      <c r="S1397" s="83"/>
      <c r="T1397" s="83"/>
      <c r="U1397" s="83"/>
      <c r="V1397" s="103"/>
      <c r="W1397" s="103"/>
      <c r="X1397" s="103"/>
      <c r="Y1397" s="102"/>
      <c r="Z1397" s="102"/>
      <c r="AA1397" s="90"/>
      <c r="AB1397" s="100"/>
      <c r="AC1397" s="90"/>
      <c r="AD1397" s="100"/>
      <c r="AE1397" s="100"/>
      <c r="AF1397" s="91"/>
      <c r="AG1397" s="91"/>
      <c r="AH1397" s="101"/>
      <c r="AI1397" s="45"/>
      <c r="AJ1397" s="45"/>
      <c r="AK1397" s="45"/>
      <c r="AL1397" s="45"/>
      <c r="AM1397" s="45"/>
      <c r="AN1397" s="83"/>
      <c r="AO1397" s="160"/>
      <c r="AP1397" s="160"/>
      <c r="AQ1397" s="94"/>
      <c r="AR1397" s="45"/>
      <c r="AS1397" s="102"/>
      <c r="AT1397" s="102"/>
      <c r="AU1397" s="95"/>
      <c r="AV1397" s="95"/>
      <c r="AW1397" s="159"/>
      <c r="AX1397" s="159"/>
      <c r="AY1397" s="156"/>
      <c r="AZ1397" s="156"/>
      <c r="BA1397" s="156"/>
      <c r="BB1397" s="156"/>
      <c r="BC1397" s="156"/>
      <c r="BD1397" s="156"/>
      <c r="BE1397" s="156"/>
      <c r="BF1397" s="156"/>
      <c r="BG1397" s="156"/>
      <c r="BH1397" s="156"/>
      <c r="BI1397" s="156"/>
      <c r="BJ1397" s="156"/>
      <c r="BK1397" s="156"/>
      <c r="BL1397" s="156"/>
      <c r="BM1397" s="156"/>
      <c r="BN1397" s="156"/>
      <c r="BO1397" s="156"/>
      <c r="BP1397" s="156"/>
      <c r="BQ1397" s="156"/>
      <c r="BR1397" s="156"/>
      <c r="BS1397" s="156"/>
      <c r="BT1397" s="156"/>
      <c r="BU1397" s="156"/>
      <c r="BV1397" s="156"/>
      <c r="BW1397" s="156"/>
      <c r="BX1397" s="156"/>
      <c r="BY1397" s="156"/>
      <c r="BZ1397" s="156"/>
      <c r="CA1397" s="156"/>
      <c r="CB1397" s="156"/>
      <c r="CC1397" s="156"/>
      <c r="CD1397" s="156"/>
      <c r="CE1397" s="156"/>
    </row>
    <row r="1398" spans="1:83" ht="25.5" customHeight="1" x14ac:dyDescent="0.25">
      <c r="A1398" s="45"/>
      <c r="B1398" s="45"/>
      <c r="C1398" s="45"/>
      <c r="D1398" s="47"/>
      <c r="E1398" s="158"/>
      <c r="F1398" s="45"/>
      <c r="G1398" s="130"/>
      <c r="H1398" s="130"/>
      <c r="I1398" s="83"/>
      <c r="J1398" s="45"/>
      <c r="K1398" s="130"/>
      <c r="L1398" s="95"/>
      <c r="M1398" s="95"/>
      <c r="N1398" s="95"/>
      <c r="O1398" s="103"/>
      <c r="P1398" s="104"/>
      <c r="Q1398" s="83"/>
      <c r="R1398" s="83"/>
      <c r="S1398" s="83"/>
      <c r="T1398" s="83"/>
      <c r="U1398" s="83"/>
      <c r="V1398" s="103"/>
      <c r="W1398" s="103"/>
      <c r="X1398" s="103"/>
      <c r="Y1398" s="102"/>
      <c r="Z1398" s="102"/>
      <c r="AA1398" s="90"/>
      <c r="AB1398" s="100"/>
      <c r="AC1398" s="90"/>
      <c r="AD1398" s="100"/>
      <c r="AE1398" s="100"/>
      <c r="AF1398" s="91"/>
      <c r="AG1398" s="91"/>
      <c r="AH1398" s="101"/>
      <c r="AI1398" s="45"/>
      <c r="AJ1398" s="45"/>
      <c r="AK1398" s="45"/>
      <c r="AL1398" s="45"/>
      <c r="AM1398" s="45"/>
      <c r="AN1398" s="83"/>
      <c r="AO1398" s="160"/>
      <c r="AP1398" s="160"/>
      <c r="AQ1398" s="94"/>
      <c r="AR1398" s="45"/>
      <c r="AS1398" s="102"/>
      <c r="AT1398" s="102"/>
      <c r="AU1398" s="95"/>
      <c r="AV1398" s="95"/>
      <c r="AW1398" s="159"/>
      <c r="AX1398" s="159"/>
      <c r="AY1398" s="156"/>
      <c r="AZ1398" s="156"/>
      <c r="BA1398" s="156"/>
      <c r="BB1398" s="156"/>
      <c r="BC1398" s="156"/>
      <c r="BD1398" s="156"/>
      <c r="BE1398" s="156"/>
      <c r="BF1398" s="156"/>
      <c r="BG1398" s="156"/>
      <c r="BH1398" s="156"/>
      <c r="BI1398" s="156"/>
      <c r="BJ1398" s="156"/>
      <c r="BK1398" s="156"/>
      <c r="BL1398" s="156"/>
      <c r="BM1398" s="156"/>
      <c r="BN1398" s="156"/>
      <c r="BO1398" s="156"/>
      <c r="BP1398" s="156"/>
      <c r="BQ1398" s="156"/>
      <c r="BR1398" s="156"/>
      <c r="BS1398" s="156"/>
      <c r="BT1398" s="156"/>
      <c r="BU1398" s="156"/>
      <c r="BV1398" s="156"/>
      <c r="BW1398" s="156"/>
      <c r="BX1398" s="156"/>
      <c r="BY1398" s="156"/>
      <c r="BZ1398" s="156"/>
      <c r="CA1398" s="156"/>
      <c r="CB1398" s="156"/>
      <c r="CC1398" s="156"/>
      <c r="CD1398" s="156"/>
      <c r="CE1398" s="156"/>
    </row>
    <row r="1399" spans="1:83" ht="25.5" customHeight="1" x14ac:dyDescent="0.25">
      <c r="A1399" s="45"/>
      <c r="B1399" s="45"/>
      <c r="C1399" s="45"/>
      <c r="D1399" s="47"/>
      <c r="E1399" s="158"/>
      <c r="F1399" s="45"/>
      <c r="G1399" s="130"/>
      <c r="H1399" s="130"/>
      <c r="I1399" s="83"/>
      <c r="J1399" s="45"/>
      <c r="K1399" s="130"/>
      <c r="L1399" s="95"/>
      <c r="M1399" s="95"/>
      <c r="N1399" s="95"/>
      <c r="O1399" s="103"/>
      <c r="P1399" s="104"/>
      <c r="Q1399" s="83"/>
      <c r="R1399" s="83"/>
      <c r="S1399" s="83"/>
      <c r="T1399" s="83"/>
      <c r="U1399" s="83"/>
      <c r="V1399" s="103"/>
      <c r="W1399" s="103"/>
      <c r="X1399" s="103"/>
      <c r="Y1399" s="102"/>
      <c r="Z1399" s="102"/>
      <c r="AA1399" s="90"/>
      <c r="AB1399" s="100"/>
      <c r="AC1399" s="90"/>
      <c r="AD1399" s="100"/>
      <c r="AE1399" s="100"/>
      <c r="AF1399" s="91"/>
      <c r="AG1399" s="91"/>
      <c r="AH1399" s="101"/>
      <c r="AI1399" s="45"/>
      <c r="AJ1399" s="45"/>
      <c r="AK1399" s="45"/>
      <c r="AL1399" s="45"/>
      <c r="AM1399" s="45"/>
      <c r="AN1399" s="83"/>
      <c r="AO1399" s="160"/>
      <c r="AP1399" s="160"/>
      <c r="AQ1399" s="94"/>
      <c r="AR1399" s="45"/>
      <c r="AS1399" s="102"/>
      <c r="AT1399" s="102"/>
      <c r="AU1399" s="95"/>
      <c r="AV1399" s="95"/>
      <c r="AW1399" s="159"/>
      <c r="AX1399" s="159"/>
      <c r="AY1399" s="156"/>
      <c r="AZ1399" s="156"/>
      <c r="BA1399" s="156"/>
      <c r="BB1399" s="156"/>
      <c r="BC1399" s="156"/>
      <c r="BD1399" s="156"/>
      <c r="BE1399" s="156"/>
      <c r="BF1399" s="156"/>
      <c r="BG1399" s="156"/>
      <c r="BH1399" s="156"/>
      <c r="BI1399" s="156"/>
      <c r="BJ1399" s="156"/>
      <c r="BK1399" s="156"/>
      <c r="BL1399" s="156"/>
      <c r="BM1399" s="156"/>
      <c r="BN1399" s="156"/>
      <c r="BO1399" s="156"/>
      <c r="BP1399" s="156"/>
      <c r="BQ1399" s="156"/>
      <c r="BR1399" s="156"/>
      <c r="BS1399" s="156"/>
      <c r="BT1399" s="156"/>
      <c r="BU1399" s="156"/>
      <c r="BV1399" s="156"/>
      <c r="BW1399" s="156"/>
      <c r="BX1399" s="156"/>
      <c r="BY1399" s="156"/>
      <c r="BZ1399" s="156"/>
      <c r="CA1399" s="156"/>
      <c r="CB1399" s="156"/>
      <c r="CC1399" s="156"/>
      <c r="CD1399" s="156"/>
      <c r="CE1399" s="156"/>
    </row>
    <row r="1400" spans="1:83" ht="25.5" customHeight="1" x14ac:dyDescent="0.25">
      <c r="A1400" s="45"/>
      <c r="B1400" s="45"/>
      <c r="C1400" s="45"/>
      <c r="D1400" s="47"/>
      <c r="E1400" s="158"/>
      <c r="F1400" s="45"/>
      <c r="G1400" s="130"/>
      <c r="H1400" s="130"/>
      <c r="I1400" s="83"/>
      <c r="J1400" s="45"/>
      <c r="K1400" s="130"/>
      <c r="L1400" s="95"/>
      <c r="M1400" s="95"/>
      <c r="N1400" s="95"/>
      <c r="O1400" s="103"/>
      <c r="P1400" s="104"/>
      <c r="Q1400" s="83"/>
      <c r="R1400" s="83"/>
      <c r="S1400" s="83"/>
      <c r="T1400" s="83"/>
      <c r="U1400" s="83"/>
      <c r="V1400" s="103"/>
      <c r="W1400" s="103"/>
      <c r="X1400" s="103"/>
      <c r="Y1400" s="102"/>
      <c r="Z1400" s="102"/>
      <c r="AA1400" s="90"/>
      <c r="AB1400" s="100"/>
      <c r="AC1400" s="90"/>
      <c r="AD1400" s="100"/>
      <c r="AE1400" s="100"/>
      <c r="AF1400" s="91"/>
      <c r="AG1400" s="91"/>
      <c r="AH1400" s="101"/>
      <c r="AI1400" s="45"/>
      <c r="AJ1400" s="45"/>
      <c r="AK1400" s="45"/>
      <c r="AL1400" s="45"/>
      <c r="AM1400" s="45"/>
      <c r="AN1400" s="83"/>
      <c r="AO1400" s="160"/>
      <c r="AP1400" s="160"/>
      <c r="AQ1400" s="94"/>
      <c r="AR1400" s="45"/>
      <c r="AS1400" s="102"/>
      <c r="AT1400" s="102"/>
      <c r="AU1400" s="95"/>
      <c r="AV1400" s="95"/>
      <c r="AW1400" s="159"/>
      <c r="AX1400" s="159"/>
      <c r="AY1400" s="156"/>
      <c r="AZ1400" s="156"/>
      <c r="BA1400" s="156"/>
      <c r="BB1400" s="156"/>
      <c r="BC1400" s="156"/>
      <c r="BD1400" s="156"/>
      <c r="BE1400" s="156"/>
      <c r="BF1400" s="156"/>
      <c r="BG1400" s="156"/>
      <c r="BH1400" s="156"/>
      <c r="BI1400" s="156"/>
      <c r="BJ1400" s="156"/>
      <c r="BK1400" s="156"/>
      <c r="BL1400" s="156"/>
      <c r="BM1400" s="156"/>
      <c r="BN1400" s="156"/>
      <c r="BO1400" s="156"/>
      <c r="BP1400" s="156"/>
      <c r="BQ1400" s="156"/>
      <c r="BR1400" s="156"/>
      <c r="BS1400" s="156"/>
      <c r="BT1400" s="156"/>
      <c r="BU1400" s="156"/>
      <c r="BV1400" s="156"/>
      <c r="BW1400" s="156"/>
      <c r="BX1400" s="156"/>
      <c r="BY1400" s="156"/>
      <c r="BZ1400" s="156"/>
      <c r="CA1400" s="156"/>
      <c r="CB1400" s="156"/>
      <c r="CC1400" s="156"/>
      <c r="CD1400" s="156"/>
      <c r="CE1400" s="156"/>
    </row>
    <row r="1401" spans="1:83" ht="25.5" customHeight="1" x14ac:dyDescent="0.25">
      <c r="A1401" s="45"/>
      <c r="B1401" s="45"/>
      <c r="C1401" s="45"/>
      <c r="D1401" s="47"/>
      <c r="E1401" s="158"/>
      <c r="F1401" s="45"/>
      <c r="G1401" s="130"/>
      <c r="H1401" s="130"/>
      <c r="I1401" s="83"/>
      <c r="J1401" s="45"/>
      <c r="K1401" s="130"/>
      <c r="L1401" s="95"/>
      <c r="M1401" s="95"/>
      <c r="N1401" s="95"/>
      <c r="O1401" s="103"/>
      <c r="P1401" s="104"/>
      <c r="Q1401" s="83"/>
      <c r="R1401" s="83"/>
      <c r="S1401" s="83"/>
      <c r="T1401" s="83"/>
      <c r="U1401" s="83"/>
      <c r="V1401" s="103"/>
      <c r="W1401" s="103"/>
      <c r="X1401" s="103"/>
      <c r="Y1401" s="102"/>
      <c r="Z1401" s="102"/>
      <c r="AA1401" s="90"/>
      <c r="AB1401" s="100"/>
      <c r="AC1401" s="90"/>
      <c r="AD1401" s="100"/>
      <c r="AE1401" s="100"/>
      <c r="AF1401" s="91"/>
      <c r="AG1401" s="91"/>
      <c r="AH1401" s="101"/>
      <c r="AI1401" s="45"/>
      <c r="AJ1401" s="45"/>
      <c r="AK1401" s="45"/>
      <c r="AL1401" s="45"/>
      <c r="AM1401" s="45"/>
      <c r="AN1401" s="83"/>
      <c r="AO1401" s="160"/>
      <c r="AP1401" s="160"/>
      <c r="AQ1401" s="94"/>
      <c r="AR1401" s="45"/>
      <c r="AS1401" s="102"/>
      <c r="AT1401" s="102"/>
      <c r="AU1401" s="95"/>
      <c r="AV1401" s="95"/>
      <c r="AW1401" s="159"/>
      <c r="AX1401" s="159"/>
      <c r="AY1401" s="156"/>
      <c r="AZ1401" s="156"/>
      <c r="BA1401" s="156"/>
      <c r="BB1401" s="156"/>
      <c r="BC1401" s="156"/>
      <c r="BD1401" s="156"/>
      <c r="BE1401" s="156"/>
      <c r="BF1401" s="156"/>
      <c r="BG1401" s="156"/>
      <c r="BH1401" s="156"/>
      <c r="BI1401" s="156"/>
      <c r="BJ1401" s="156"/>
      <c r="BK1401" s="156"/>
      <c r="BL1401" s="156"/>
      <c r="BM1401" s="156"/>
      <c r="BN1401" s="156"/>
      <c r="BO1401" s="156"/>
      <c r="BP1401" s="156"/>
      <c r="BQ1401" s="156"/>
      <c r="BR1401" s="156"/>
      <c r="BS1401" s="156"/>
      <c r="BT1401" s="156"/>
      <c r="BU1401" s="156"/>
      <c r="BV1401" s="156"/>
      <c r="BW1401" s="156"/>
      <c r="BX1401" s="156"/>
      <c r="BY1401" s="156"/>
      <c r="BZ1401" s="156"/>
      <c r="CA1401" s="156"/>
      <c r="CB1401" s="156"/>
      <c r="CC1401" s="156"/>
      <c r="CD1401" s="156"/>
      <c r="CE1401" s="156"/>
    </row>
    <row r="1402" spans="1:83" ht="25.5" customHeight="1" x14ac:dyDescent="0.25">
      <c r="A1402" s="45"/>
      <c r="B1402" s="45"/>
      <c r="C1402" s="45"/>
      <c r="D1402" s="47"/>
      <c r="E1402" s="158"/>
      <c r="F1402" s="45"/>
      <c r="G1402" s="130"/>
      <c r="H1402" s="130"/>
      <c r="I1402" s="83"/>
      <c r="J1402" s="45"/>
      <c r="K1402" s="130"/>
      <c r="L1402" s="95"/>
      <c r="M1402" s="95"/>
      <c r="N1402" s="95"/>
      <c r="O1402" s="103"/>
      <c r="P1402" s="104"/>
      <c r="Q1402" s="83"/>
      <c r="R1402" s="83"/>
      <c r="S1402" s="83"/>
      <c r="T1402" s="83"/>
      <c r="U1402" s="83"/>
      <c r="V1402" s="103"/>
      <c r="W1402" s="103"/>
      <c r="X1402" s="103"/>
      <c r="Y1402" s="102"/>
      <c r="Z1402" s="102"/>
      <c r="AA1402" s="90"/>
      <c r="AB1402" s="100"/>
      <c r="AC1402" s="90"/>
      <c r="AD1402" s="100"/>
      <c r="AE1402" s="100"/>
      <c r="AF1402" s="91"/>
      <c r="AG1402" s="91"/>
      <c r="AH1402" s="101"/>
      <c r="AI1402" s="45"/>
      <c r="AJ1402" s="45"/>
      <c r="AK1402" s="45"/>
      <c r="AL1402" s="45"/>
      <c r="AM1402" s="45"/>
      <c r="AN1402" s="83"/>
      <c r="AO1402" s="160"/>
      <c r="AP1402" s="160"/>
      <c r="AQ1402" s="94"/>
      <c r="AR1402" s="45"/>
      <c r="AS1402" s="102"/>
      <c r="AT1402" s="102"/>
      <c r="AU1402" s="95"/>
      <c r="AV1402" s="95"/>
      <c r="AW1402" s="159"/>
      <c r="AX1402" s="159"/>
      <c r="AY1402" s="156"/>
      <c r="AZ1402" s="156"/>
      <c r="BA1402" s="156"/>
      <c r="BB1402" s="156"/>
      <c r="BC1402" s="156"/>
      <c r="BD1402" s="156"/>
      <c r="BE1402" s="156"/>
      <c r="BF1402" s="156"/>
      <c r="BG1402" s="156"/>
      <c r="BH1402" s="156"/>
      <c r="BI1402" s="156"/>
      <c r="BJ1402" s="156"/>
      <c r="BK1402" s="156"/>
      <c r="BL1402" s="156"/>
      <c r="BM1402" s="156"/>
      <c r="BN1402" s="156"/>
      <c r="BO1402" s="156"/>
      <c r="BP1402" s="156"/>
      <c r="BQ1402" s="156"/>
      <c r="BR1402" s="156"/>
      <c r="BS1402" s="156"/>
      <c r="BT1402" s="156"/>
      <c r="BU1402" s="156"/>
      <c r="BV1402" s="156"/>
      <c r="BW1402" s="156"/>
      <c r="BX1402" s="156"/>
      <c r="BY1402" s="156"/>
      <c r="BZ1402" s="156"/>
      <c r="CA1402" s="156"/>
      <c r="CB1402" s="156"/>
      <c r="CC1402" s="156"/>
      <c r="CD1402" s="156"/>
      <c r="CE1402" s="156"/>
    </row>
    <row r="1403" spans="1:83" ht="25.5" customHeight="1" x14ac:dyDescent="0.25">
      <c r="A1403" s="45"/>
      <c r="B1403" s="45"/>
      <c r="C1403" s="45"/>
      <c r="D1403" s="47"/>
      <c r="E1403" s="158"/>
      <c r="F1403" s="45"/>
      <c r="G1403" s="130"/>
      <c r="H1403" s="130"/>
      <c r="I1403" s="83"/>
      <c r="J1403" s="45"/>
      <c r="K1403" s="130"/>
      <c r="L1403" s="95"/>
      <c r="M1403" s="95"/>
      <c r="N1403" s="95"/>
      <c r="O1403" s="103"/>
      <c r="P1403" s="104"/>
      <c r="Q1403" s="83"/>
      <c r="R1403" s="83"/>
      <c r="S1403" s="83"/>
      <c r="T1403" s="83"/>
      <c r="U1403" s="83"/>
      <c r="V1403" s="103"/>
      <c r="W1403" s="103"/>
      <c r="X1403" s="103"/>
      <c r="Y1403" s="102"/>
      <c r="Z1403" s="102"/>
      <c r="AA1403" s="90"/>
      <c r="AB1403" s="100"/>
      <c r="AC1403" s="90"/>
      <c r="AD1403" s="100"/>
      <c r="AE1403" s="100"/>
      <c r="AF1403" s="91"/>
      <c r="AG1403" s="91"/>
      <c r="AH1403" s="101"/>
      <c r="AI1403" s="45"/>
      <c r="AJ1403" s="45"/>
      <c r="AK1403" s="45"/>
      <c r="AL1403" s="45"/>
      <c r="AM1403" s="45"/>
      <c r="AN1403" s="83"/>
      <c r="AO1403" s="160"/>
      <c r="AP1403" s="160"/>
      <c r="AQ1403" s="94"/>
      <c r="AR1403" s="45"/>
      <c r="AS1403" s="102"/>
      <c r="AT1403" s="102"/>
      <c r="AU1403" s="95"/>
      <c r="AV1403" s="95"/>
      <c r="AW1403" s="159"/>
      <c r="AX1403" s="159"/>
      <c r="AY1403" s="156"/>
      <c r="AZ1403" s="156"/>
      <c r="BA1403" s="156"/>
      <c r="BB1403" s="156"/>
      <c r="BC1403" s="156"/>
      <c r="BD1403" s="156"/>
      <c r="BE1403" s="156"/>
      <c r="BF1403" s="156"/>
      <c r="BG1403" s="156"/>
      <c r="BH1403" s="156"/>
      <c r="BI1403" s="156"/>
      <c r="BJ1403" s="156"/>
      <c r="BK1403" s="156"/>
      <c r="BL1403" s="156"/>
      <c r="BM1403" s="156"/>
      <c r="BN1403" s="156"/>
      <c r="BO1403" s="156"/>
      <c r="BP1403" s="156"/>
      <c r="BQ1403" s="156"/>
      <c r="BR1403" s="156"/>
      <c r="BS1403" s="156"/>
      <c r="BT1403" s="156"/>
      <c r="BU1403" s="156"/>
      <c r="BV1403" s="156"/>
      <c r="BW1403" s="156"/>
      <c r="BX1403" s="156"/>
      <c r="BY1403" s="156"/>
      <c r="BZ1403" s="156"/>
      <c r="CA1403" s="156"/>
      <c r="CB1403" s="156"/>
      <c r="CC1403" s="156"/>
      <c r="CD1403" s="156"/>
      <c r="CE1403" s="156"/>
    </row>
    <row r="1404" spans="1:83" ht="25.5" customHeight="1" x14ac:dyDescent="0.25">
      <c r="A1404" s="45"/>
      <c r="B1404" s="45"/>
      <c r="C1404" s="45"/>
      <c r="D1404" s="47"/>
      <c r="E1404" s="158"/>
      <c r="F1404" s="45"/>
      <c r="G1404" s="130"/>
      <c r="H1404" s="130"/>
      <c r="I1404" s="83"/>
      <c r="J1404" s="45"/>
      <c r="K1404" s="130"/>
      <c r="L1404" s="95"/>
      <c r="M1404" s="95"/>
      <c r="N1404" s="95"/>
      <c r="O1404" s="103"/>
      <c r="P1404" s="104"/>
      <c r="Q1404" s="83"/>
      <c r="R1404" s="83"/>
      <c r="S1404" s="83"/>
      <c r="T1404" s="83"/>
      <c r="U1404" s="83"/>
      <c r="V1404" s="103"/>
      <c r="W1404" s="103"/>
      <c r="X1404" s="103"/>
      <c r="Y1404" s="102"/>
      <c r="Z1404" s="102"/>
      <c r="AA1404" s="90"/>
      <c r="AB1404" s="100"/>
      <c r="AC1404" s="90"/>
      <c r="AD1404" s="100"/>
      <c r="AE1404" s="100"/>
      <c r="AF1404" s="91"/>
      <c r="AG1404" s="91"/>
      <c r="AH1404" s="101"/>
      <c r="AI1404" s="45"/>
      <c r="AJ1404" s="45"/>
      <c r="AK1404" s="45"/>
      <c r="AL1404" s="45"/>
      <c r="AM1404" s="45"/>
      <c r="AN1404" s="83"/>
      <c r="AO1404" s="160"/>
      <c r="AP1404" s="160"/>
      <c r="AQ1404" s="94"/>
      <c r="AR1404" s="45"/>
      <c r="AS1404" s="102"/>
      <c r="AT1404" s="102"/>
      <c r="AU1404" s="95"/>
      <c r="AV1404" s="95"/>
      <c r="AW1404" s="159"/>
      <c r="AX1404" s="159"/>
      <c r="AY1404" s="156"/>
      <c r="AZ1404" s="156"/>
      <c r="BA1404" s="156"/>
      <c r="BB1404" s="156"/>
      <c r="BC1404" s="156"/>
      <c r="BD1404" s="156"/>
      <c r="BE1404" s="156"/>
      <c r="BF1404" s="156"/>
      <c r="BG1404" s="156"/>
      <c r="BH1404" s="156"/>
      <c r="BI1404" s="156"/>
      <c r="BJ1404" s="156"/>
      <c r="BK1404" s="156"/>
      <c r="BL1404" s="156"/>
      <c r="BM1404" s="156"/>
      <c r="BN1404" s="156"/>
      <c r="BO1404" s="156"/>
      <c r="BP1404" s="156"/>
      <c r="BQ1404" s="156"/>
      <c r="BR1404" s="156"/>
      <c r="BS1404" s="156"/>
      <c r="BT1404" s="156"/>
      <c r="BU1404" s="156"/>
      <c r="BV1404" s="156"/>
      <c r="BW1404" s="156"/>
      <c r="BX1404" s="156"/>
      <c r="BY1404" s="156"/>
      <c r="BZ1404" s="156"/>
      <c r="CA1404" s="156"/>
      <c r="CB1404" s="156"/>
      <c r="CC1404" s="156"/>
      <c r="CD1404" s="156"/>
      <c r="CE1404" s="156"/>
    </row>
    <row r="1405" spans="1:83" ht="25.5" customHeight="1" x14ac:dyDescent="0.25">
      <c r="A1405" s="45"/>
      <c r="B1405" s="45"/>
      <c r="C1405" s="45"/>
      <c r="D1405" s="47"/>
      <c r="E1405" s="158"/>
      <c r="F1405" s="45"/>
      <c r="G1405" s="130"/>
      <c r="H1405" s="130"/>
      <c r="I1405" s="83"/>
      <c r="J1405" s="45"/>
      <c r="K1405" s="130"/>
      <c r="L1405" s="95"/>
      <c r="M1405" s="95"/>
      <c r="N1405" s="95"/>
      <c r="O1405" s="103"/>
      <c r="P1405" s="104"/>
      <c r="Q1405" s="83"/>
      <c r="R1405" s="83"/>
      <c r="S1405" s="83"/>
      <c r="T1405" s="83"/>
      <c r="U1405" s="83"/>
      <c r="V1405" s="103"/>
      <c r="W1405" s="103"/>
      <c r="X1405" s="103"/>
      <c r="Y1405" s="102"/>
      <c r="Z1405" s="102"/>
      <c r="AA1405" s="90"/>
      <c r="AB1405" s="100"/>
      <c r="AC1405" s="90"/>
      <c r="AD1405" s="100"/>
      <c r="AE1405" s="100"/>
      <c r="AF1405" s="91"/>
      <c r="AG1405" s="91"/>
      <c r="AH1405" s="101"/>
      <c r="AI1405" s="45"/>
      <c r="AJ1405" s="45"/>
      <c r="AK1405" s="45"/>
      <c r="AL1405" s="45"/>
      <c r="AM1405" s="45"/>
      <c r="AN1405" s="83"/>
      <c r="AO1405" s="160"/>
      <c r="AP1405" s="160"/>
      <c r="AQ1405" s="94"/>
      <c r="AR1405" s="45"/>
      <c r="AS1405" s="102"/>
      <c r="AT1405" s="102"/>
      <c r="AU1405" s="95"/>
      <c r="AV1405" s="95"/>
      <c r="AW1405" s="159"/>
      <c r="AX1405" s="159"/>
      <c r="AY1405" s="156"/>
      <c r="AZ1405" s="156"/>
      <c r="BA1405" s="156"/>
      <c r="BB1405" s="156"/>
      <c r="BC1405" s="156"/>
      <c r="BD1405" s="156"/>
      <c r="BE1405" s="156"/>
      <c r="BF1405" s="156"/>
      <c r="BG1405" s="156"/>
      <c r="BH1405" s="156"/>
      <c r="BI1405" s="156"/>
      <c r="BJ1405" s="156"/>
      <c r="BK1405" s="156"/>
      <c r="BL1405" s="156"/>
      <c r="BM1405" s="156"/>
      <c r="BN1405" s="156"/>
      <c r="BO1405" s="156"/>
      <c r="BP1405" s="156"/>
      <c r="BQ1405" s="156"/>
      <c r="BR1405" s="156"/>
      <c r="BS1405" s="156"/>
      <c r="BT1405" s="156"/>
      <c r="BU1405" s="156"/>
      <c r="BV1405" s="156"/>
      <c r="BW1405" s="156"/>
      <c r="BX1405" s="156"/>
      <c r="BY1405" s="156"/>
      <c r="BZ1405" s="156"/>
      <c r="CA1405" s="156"/>
      <c r="CB1405" s="156"/>
      <c r="CC1405" s="156"/>
      <c r="CD1405" s="156"/>
      <c r="CE1405" s="156"/>
    </row>
    <row r="1406" spans="1:83" ht="25.5" customHeight="1" x14ac:dyDescent="0.25">
      <c r="A1406" s="45"/>
      <c r="B1406" s="45"/>
      <c r="C1406" s="45"/>
      <c r="D1406" s="47"/>
      <c r="E1406" s="158"/>
      <c r="F1406" s="45"/>
      <c r="G1406" s="130"/>
      <c r="H1406" s="130"/>
      <c r="I1406" s="83"/>
      <c r="J1406" s="45"/>
      <c r="K1406" s="130"/>
      <c r="L1406" s="95"/>
      <c r="M1406" s="95"/>
      <c r="N1406" s="95"/>
      <c r="O1406" s="103"/>
      <c r="P1406" s="104"/>
      <c r="Q1406" s="83"/>
      <c r="R1406" s="83"/>
      <c r="S1406" s="83"/>
      <c r="T1406" s="83"/>
      <c r="U1406" s="83"/>
      <c r="V1406" s="103"/>
      <c r="W1406" s="103"/>
      <c r="X1406" s="103"/>
      <c r="Y1406" s="102"/>
      <c r="Z1406" s="102"/>
      <c r="AA1406" s="90"/>
      <c r="AB1406" s="100"/>
      <c r="AC1406" s="90"/>
      <c r="AD1406" s="100"/>
      <c r="AE1406" s="100"/>
      <c r="AF1406" s="91"/>
      <c r="AG1406" s="91"/>
      <c r="AH1406" s="101"/>
      <c r="AI1406" s="45"/>
      <c r="AJ1406" s="45"/>
      <c r="AK1406" s="45"/>
      <c r="AL1406" s="45"/>
      <c r="AM1406" s="45"/>
      <c r="AN1406" s="83"/>
      <c r="AO1406" s="160"/>
      <c r="AP1406" s="160"/>
      <c r="AQ1406" s="94"/>
      <c r="AR1406" s="45"/>
      <c r="AS1406" s="102"/>
      <c r="AT1406" s="102"/>
      <c r="AU1406" s="95"/>
      <c r="AV1406" s="95"/>
      <c r="AW1406" s="159"/>
      <c r="AX1406" s="159"/>
      <c r="AY1406" s="156"/>
      <c r="AZ1406" s="156"/>
      <c r="BA1406" s="156"/>
      <c r="BB1406" s="156"/>
      <c r="BC1406" s="156"/>
      <c r="BD1406" s="156"/>
      <c r="BE1406" s="156"/>
      <c r="BF1406" s="156"/>
      <c r="BG1406" s="156"/>
      <c r="BH1406" s="156"/>
      <c r="BI1406" s="156"/>
      <c r="BJ1406" s="156"/>
      <c r="BK1406" s="156"/>
      <c r="BL1406" s="156"/>
      <c r="BM1406" s="156"/>
      <c r="BN1406" s="156"/>
      <c r="BO1406" s="156"/>
      <c r="BP1406" s="156"/>
      <c r="BQ1406" s="156"/>
      <c r="BR1406" s="156"/>
      <c r="BS1406" s="156"/>
      <c r="BT1406" s="156"/>
      <c r="BU1406" s="156"/>
      <c r="BV1406" s="156"/>
      <c r="BW1406" s="156"/>
      <c r="BX1406" s="156"/>
      <c r="BY1406" s="156"/>
      <c r="BZ1406" s="156"/>
      <c r="CA1406" s="156"/>
      <c r="CB1406" s="156"/>
      <c r="CC1406" s="156"/>
      <c r="CD1406" s="156"/>
      <c r="CE1406" s="156"/>
    </row>
    <row r="1407" spans="1:83" ht="25.5" customHeight="1" x14ac:dyDescent="0.25">
      <c r="A1407" s="45"/>
      <c r="B1407" s="45"/>
      <c r="C1407" s="45"/>
      <c r="D1407" s="47"/>
      <c r="E1407" s="158"/>
      <c r="F1407" s="45"/>
      <c r="G1407" s="130"/>
      <c r="H1407" s="130"/>
      <c r="I1407" s="83"/>
      <c r="J1407" s="45"/>
      <c r="K1407" s="130"/>
      <c r="L1407" s="95"/>
      <c r="M1407" s="95"/>
      <c r="N1407" s="95"/>
      <c r="O1407" s="103"/>
      <c r="P1407" s="104"/>
      <c r="Q1407" s="83"/>
      <c r="R1407" s="83"/>
      <c r="S1407" s="83"/>
      <c r="T1407" s="83"/>
      <c r="U1407" s="83"/>
      <c r="V1407" s="103"/>
      <c r="W1407" s="103"/>
      <c r="X1407" s="103"/>
      <c r="Y1407" s="102"/>
      <c r="Z1407" s="102"/>
      <c r="AA1407" s="90"/>
      <c r="AB1407" s="100"/>
      <c r="AC1407" s="90"/>
      <c r="AD1407" s="100"/>
      <c r="AE1407" s="100"/>
      <c r="AF1407" s="91"/>
      <c r="AG1407" s="91"/>
      <c r="AH1407" s="101"/>
      <c r="AI1407" s="45"/>
      <c r="AJ1407" s="45"/>
      <c r="AK1407" s="45"/>
      <c r="AL1407" s="45"/>
      <c r="AM1407" s="45"/>
      <c r="AN1407" s="83"/>
      <c r="AO1407" s="160"/>
      <c r="AP1407" s="160"/>
      <c r="AQ1407" s="94"/>
      <c r="AR1407" s="45"/>
      <c r="AS1407" s="102"/>
      <c r="AT1407" s="102"/>
      <c r="AU1407" s="95"/>
      <c r="AV1407" s="95"/>
      <c r="AW1407" s="159"/>
      <c r="AX1407" s="159"/>
      <c r="AY1407" s="156"/>
      <c r="AZ1407" s="156"/>
      <c r="BA1407" s="156"/>
      <c r="BB1407" s="156"/>
      <c r="BC1407" s="156"/>
      <c r="BD1407" s="156"/>
      <c r="BE1407" s="156"/>
      <c r="BF1407" s="156"/>
      <c r="BG1407" s="156"/>
      <c r="BH1407" s="156"/>
      <c r="BI1407" s="156"/>
      <c r="BJ1407" s="156"/>
      <c r="BK1407" s="156"/>
      <c r="BL1407" s="156"/>
      <c r="BM1407" s="156"/>
      <c r="BN1407" s="156"/>
      <c r="BO1407" s="156"/>
      <c r="BP1407" s="156"/>
      <c r="BQ1407" s="156"/>
      <c r="BR1407" s="156"/>
      <c r="BS1407" s="156"/>
      <c r="BT1407" s="156"/>
      <c r="BU1407" s="156"/>
      <c r="BV1407" s="156"/>
      <c r="BW1407" s="156"/>
      <c r="BX1407" s="156"/>
      <c r="BY1407" s="156"/>
      <c r="BZ1407" s="156"/>
      <c r="CA1407" s="156"/>
      <c r="CB1407" s="156"/>
      <c r="CC1407" s="156"/>
      <c r="CD1407" s="156"/>
      <c r="CE1407" s="156"/>
    </row>
    <row r="1408" spans="1:83" ht="25.5" customHeight="1" x14ac:dyDescent="0.25">
      <c r="A1408" s="45"/>
      <c r="B1408" s="45"/>
      <c r="C1408" s="45"/>
      <c r="D1408" s="47"/>
      <c r="E1408" s="158"/>
      <c r="F1408" s="45"/>
      <c r="G1408" s="130"/>
      <c r="H1408" s="130"/>
      <c r="I1408" s="83"/>
      <c r="J1408" s="45"/>
      <c r="K1408" s="130"/>
      <c r="L1408" s="95"/>
      <c r="M1408" s="95"/>
      <c r="N1408" s="95"/>
      <c r="O1408" s="103"/>
      <c r="P1408" s="104"/>
      <c r="Q1408" s="83"/>
      <c r="R1408" s="83"/>
      <c r="S1408" s="83"/>
      <c r="T1408" s="83"/>
      <c r="U1408" s="83"/>
      <c r="V1408" s="103"/>
      <c r="W1408" s="103"/>
      <c r="X1408" s="103"/>
      <c r="Y1408" s="102"/>
      <c r="Z1408" s="102"/>
      <c r="AA1408" s="90"/>
      <c r="AB1408" s="100"/>
      <c r="AC1408" s="90"/>
      <c r="AD1408" s="100"/>
      <c r="AE1408" s="100"/>
      <c r="AF1408" s="91"/>
      <c r="AG1408" s="91"/>
      <c r="AH1408" s="101"/>
      <c r="AI1408" s="45"/>
      <c r="AJ1408" s="45"/>
      <c r="AK1408" s="45"/>
      <c r="AL1408" s="45"/>
      <c r="AM1408" s="45"/>
      <c r="AN1408" s="83"/>
      <c r="AO1408" s="160"/>
      <c r="AP1408" s="160"/>
      <c r="AQ1408" s="94"/>
      <c r="AR1408" s="45"/>
      <c r="AS1408" s="102"/>
      <c r="AT1408" s="102"/>
      <c r="AU1408" s="95"/>
      <c r="AV1408" s="95"/>
      <c r="AW1408" s="159"/>
      <c r="AX1408" s="159"/>
      <c r="AY1408" s="156"/>
      <c r="AZ1408" s="156"/>
      <c r="BA1408" s="156"/>
      <c r="BB1408" s="156"/>
      <c r="BC1408" s="156"/>
      <c r="BD1408" s="156"/>
      <c r="BE1408" s="156"/>
      <c r="BF1408" s="156"/>
      <c r="BG1408" s="156"/>
      <c r="BH1408" s="156"/>
      <c r="BI1408" s="156"/>
      <c r="BJ1408" s="156"/>
      <c r="BK1408" s="156"/>
      <c r="BL1408" s="156"/>
      <c r="BM1408" s="156"/>
      <c r="BN1408" s="156"/>
      <c r="BO1408" s="156"/>
      <c r="BP1408" s="156"/>
      <c r="BQ1408" s="156"/>
      <c r="BR1408" s="156"/>
      <c r="BS1408" s="156"/>
      <c r="BT1408" s="156"/>
      <c r="BU1408" s="156"/>
      <c r="BV1408" s="156"/>
      <c r="BW1408" s="156"/>
      <c r="BX1408" s="156"/>
      <c r="BY1408" s="156"/>
      <c r="BZ1408" s="156"/>
      <c r="CA1408" s="156"/>
      <c r="CB1408" s="156"/>
      <c r="CC1408" s="156"/>
      <c r="CD1408" s="156"/>
      <c r="CE1408" s="156"/>
    </row>
    <row r="1409" spans="1:83" ht="25.5" customHeight="1" x14ac:dyDescent="0.25">
      <c r="A1409" s="45"/>
      <c r="B1409" s="45"/>
      <c r="C1409" s="45"/>
      <c r="D1409" s="47"/>
      <c r="E1409" s="158"/>
      <c r="F1409" s="45"/>
      <c r="G1409" s="130"/>
      <c r="H1409" s="130"/>
      <c r="I1409" s="83"/>
      <c r="J1409" s="45"/>
      <c r="K1409" s="130"/>
      <c r="L1409" s="95"/>
      <c r="M1409" s="95"/>
      <c r="N1409" s="95"/>
      <c r="O1409" s="103"/>
      <c r="P1409" s="104"/>
      <c r="Q1409" s="83"/>
      <c r="R1409" s="83"/>
      <c r="S1409" s="83"/>
      <c r="T1409" s="83"/>
      <c r="U1409" s="83"/>
      <c r="V1409" s="103"/>
      <c r="W1409" s="103"/>
      <c r="X1409" s="103"/>
      <c r="Y1409" s="102"/>
      <c r="Z1409" s="102"/>
      <c r="AA1409" s="90"/>
      <c r="AB1409" s="100"/>
      <c r="AC1409" s="90"/>
      <c r="AD1409" s="100"/>
      <c r="AE1409" s="100"/>
      <c r="AF1409" s="91"/>
      <c r="AG1409" s="91"/>
      <c r="AH1409" s="101"/>
      <c r="AI1409" s="45"/>
      <c r="AJ1409" s="45"/>
      <c r="AK1409" s="45"/>
      <c r="AL1409" s="45"/>
      <c r="AM1409" s="45"/>
      <c r="AN1409" s="83"/>
      <c r="AO1409" s="160"/>
      <c r="AP1409" s="160"/>
      <c r="AQ1409" s="94"/>
      <c r="AR1409" s="45"/>
      <c r="AS1409" s="102"/>
      <c r="AT1409" s="102"/>
      <c r="AU1409" s="95"/>
      <c r="AV1409" s="95"/>
      <c r="AW1409" s="159"/>
      <c r="AX1409" s="159"/>
      <c r="AY1409" s="156"/>
      <c r="AZ1409" s="156"/>
      <c r="BA1409" s="156"/>
      <c r="BB1409" s="156"/>
      <c r="BC1409" s="156"/>
      <c r="BD1409" s="156"/>
      <c r="BE1409" s="156"/>
      <c r="BF1409" s="156"/>
      <c r="BG1409" s="156"/>
      <c r="BH1409" s="156"/>
      <c r="BI1409" s="156"/>
      <c r="BJ1409" s="156"/>
      <c r="BK1409" s="156"/>
      <c r="BL1409" s="156"/>
      <c r="BM1409" s="156"/>
      <c r="BN1409" s="156"/>
      <c r="BO1409" s="156"/>
      <c r="BP1409" s="156"/>
      <c r="BQ1409" s="156"/>
      <c r="BR1409" s="156"/>
      <c r="BS1409" s="156"/>
      <c r="BT1409" s="156"/>
      <c r="BU1409" s="156"/>
      <c r="BV1409" s="156"/>
      <c r="BW1409" s="156"/>
      <c r="BX1409" s="156"/>
      <c r="BY1409" s="156"/>
      <c r="BZ1409" s="156"/>
      <c r="CA1409" s="156"/>
      <c r="CB1409" s="156"/>
      <c r="CC1409" s="156"/>
      <c r="CD1409" s="156"/>
      <c r="CE1409" s="156"/>
    </row>
    <row r="1410" spans="1:83" ht="25.5" customHeight="1" x14ac:dyDescent="0.25">
      <c r="A1410" s="45"/>
      <c r="B1410" s="45"/>
      <c r="C1410" s="45"/>
      <c r="D1410" s="47"/>
      <c r="E1410" s="158"/>
      <c r="F1410" s="45"/>
      <c r="G1410" s="130"/>
      <c r="H1410" s="130"/>
      <c r="I1410" s="83"/>
      <c r="J1410" s="45"/>
      <c r="K1410" s="130"/>
      <c r="L1410" s="95"/>
      <c r="M1410" s="95"/>
      <c r="N1410" s="95"/>
      <c r="O1410" s="103"/>
      <c r="P1410" s="104"/>
      <c r="Q1410" s="83"/>
      <c r="R1410" s="83"/>
      <c r="S1410" s="83"/>
      <c r="T1410" s="83"/>
      <c r="U1410" s="83"/>
      <c r="V1410" s="103"/>
      <c r="W1410" s="103"/>
      <c r="X1410" s="103"/>
      <c r="Y1410" s="102"/>
      <c r="Z1410" s="102"/>
      <c r="AA1410" s="90"/>
      <c r="AB1410" s="100"/>
      <c r="AC1410" s="90"/>
      <c r="AD1410" s="100"/>
      <c r="AE1410" s="100"/>
      <c r="AF1410" s="91"/>
      <c r="AG1410" s="91"/>
      <c r="AH1410" s="101"/>
      <c r="AI1410" s="45"/>
      <c r="AJ1410" s="45"/>
      <c r="AK1410" s="45"/>
      <c r="AL1410" s="45"/>
      <c r="AM1410" s="45"/>
      <c r="AN1410" s="83"/>
      <c r="AO1410" s="160"/>
      <c r="AP1410" s="160"/>
      <c r="AQ1410" s="94"/>
      <c r="AR1410" s="45"/>
      <c r="AS1410" s="102"/>
      <c r="AT1410" s="102"/>
      <c r="AU1410" s="95"/>
      <c r="AV1410" s="95"/>
      <c r="AW1410" s="159"/>
      <c r="AX1410" s="159"/>
      <c r="AY1410" s="156"/>
      <c r="AZ1410" s="156"/>
      <c r="BA1410" s="156"/>
      <c r="BB1410" s="156"/>
      <c r="BC1410" s="156"/>
      <c r="BD1410" s="156"/>
      <c r="BE1410" s="156"/>
      <c r="BF1410" s="156"/>
      <c r="BG1410" s="156"/>
      <c r="BH1410" s="156"/>
      <c r="BI1410" s="156"/>
      <c r="BJ1410" s="156"/>
      <c r="BK1410" s="156"/>
      <c r="BL1410" s="156"/>
      <c r="BM1410" s="156"/>
      <c r="BN1410" s="156"/>
      <c r="BO1410" s="156"/>
      <c r="BP1410" s="156"/>
      <c r="BQ1410" s="156"/>
      <c r="BR1410" s="156"/>
      <c r="BS1410" s="156"/>
      <c r="BT1410" s="156"/>
      <c r="BU1410" s="156"/>
      <c r="BV1410" s="156"/>
      <c r="BW1410" s="156"/>
      <c r="BX1410" s="156"/>
      <c r="BY1410" s="156"/>
      <c r="BZ1410" s="156"/>
      <c r="CA1410" s="156"/>
      <c r="CB1410" s="156"/>
      <c r="CC1410" s="156"/>
      <c r="CD1410" s="156"/>
      <c r="CE1410" s="156"/>
    </row>
    <row r="1411" spans="1:83" ht="25.5" customHeight="1" x14ac:dyDescent="0.25">
      <c r="A1411" s="45"/>
      <c r="B1411" s="45"/>
      <c r="C1411" s="45"/>
      <c r="D1411" s="47"/>
      <c r="E1411" s="158"/>
      <c r="F1411" s="45"/>
      <c r="G1411" s="130"/>
      <c r="H1411" s="130"/>
      <c r="I1411" s="83"/>
      <c r="J1411" s="45"/>
      <c r="K1411" s="130"/>
      <c r="L1411" s="95"/>
      <c r="M1411" s="95"/>
      <c r="N1411" s="95"/>
      <c r="O1411" s="103"/>
      <c r="P1411" s="104"/>
      <c r="Q1411" s="83"/>
      <c r="R1411" s="83"/>
      <c r="S1411" s="83"/>
      <c r="T1411" s="83"/>
      <c r="U1411" s="83"/>
      <c r="V1411" s="103"/>
      <c r="W1411" s="103"/>
      <c r="X1411" s="103"/>
      <c r="Y1411" s="102"/>
      <c r="Z1411" s="102"/>
      <c r="AA1411" s="90"/>
      <c r="AB1411" s="100"/>
      <c r="AC1411" s="90"/>
      <c r="AD1411" s="100"/>
      <c r="AE1411" s="100"/>
      <c r="AF1411" s="91"/>
      <c r="AG1411" s="91"/>
      <c r="AH1411" s="101"/>
      <c r="AI1411" s="45"/>
      <c r="AJ1411" s="45"/>
      <c r="AK1411" s="45"/>
      <c r="AL1411" s="45"/>
      <c r="AM1411" s="45"/>
      <c r="AN1411" s="83"/>
      <c r="AO1411" s="160"/>
      <c r="AP1411" s="160"/>
      <c r="AQ1411" s="94"/>
      <c r="AR1411" s="45"/>
      <c r="AS1411" s="102"/>
      <c r="AT1411" s="102"/>
      <c r="AU1411" s="95"/>
      <c r="AV1411" s="95"/>
      <c r="AW1411" s="159"/>
      <c r="AX1411" s="159"/>
      <c r="AY1411" s="156"/>
      <c r="AZ1411" s="156"/>
      <c r="BA1411" s="156"/>
      <c r="BB1411" s="156"/>
      <c r="BC1411" s="156"/>
      <c r="BD1411" s="156"/>
      <c r="BE1411" s="156"/>
      <c r="BF1411" s="156"/>
      <c r="BG1411" s="156"/>
      <c r="BH1411" s="156"/>
      <c r="BI1411" s="156"/>
      <c r="BJ1411" s="156"/>
      <c r="BK1411" s="156"/>
      <c r="BL1411" s="156"/>
      <c r="BM1411" s="156"/>
      <c r="BN1411" s="156"/>
      <c r="BO1411" s="156"/>
      <c r="BP1411" s="156"/>
      <c r="BQ1411" s="156"/>
      <c r="BR1411" s="156"/>
      <c r="BS1411" s="156"/>
      <c r="BT1411" s="156"/>
      <c r="BU1411" s="156"/>
      <c r="BV1411" s="156"/>
      <c r="BW1411" s="156"/>
      <c r="BX1411" s="156"/>
      <c r="BY1411" s="156"/>
      <c r="BZ1411" s="156"/>
      <c r="CA1411" s="156"/>
      <c r="CB1411" s="156"/>
      <c r="CC1411" s="156"/>
      <c r="CD1411" s="156"/>
      <c r="CE1411" s="156"/>
    </row>
    <row r="1412" spans="1:83" ht="25.5" customHeight="1" x14ac:dyDescent="0.25">
      <c r="A1412" s="45"/>
      <c r="B1412" s="45"/>
      <c r="C1412" s="45"/>
      <c r="D1412" s="47"/>
      <c r="E1412" s="158"/>
      <c r="F1412" s="45"/>
      <c r="G1412" s="130"/>
      <c r="H1412" s="130"/>
      <c r="I1412" s="83"/>
      <c r="J1412" s="45"/>
      <c r="K1412" s="130"/>
      <c r="L1412" s="95"/>
      <c r="M1412" s="95"/>
      <c r="N1412" s="95"/>
      <c r="O1412" s="103"/>
      <c r="P1412" s="104"/>
      <c r="Q1412" s="83"/>
      <c r="R1412" s="83"/>
      <c r="S1412" s="83"/>
      <c r="T1412" s="83"/>
      <c r="U1412" s="83"/>
      <c r="V1412" s="103"/>
      <c r="W1412" s="103"/>
      <c r="X1412" s="103"/>
      <c r="Y1412" s="102"/>
      <c r="Z1412" s="102"/>
      <c r="AA1412" s="90"/>
      <c r="AB1412" s="100"/>
      <c r="AC1412" s="90"/>
      <c r="AD1412" s="100"/>
      <c r="AE1412" s="100"/>
      <c r="AF1412" s="91"/>
      <c r="AG1412" s="91"/>
      <c r="AH1412" s="101"/>
      <c r="AI1412" s="45"/>
      <c r="AJ1412" s="45"/>
      <c r="AK1412" s="45"/>
      <c r="AL1412" s="45"/>
      <c r="AM1412" s="45"/>
      <c r="AN1412" s="83"/>
      <c r="AO1412" s="160"/>
      <c r="AP1412" s="160"/>
      <c r="AQ1412" s="94"/>
      <c r="AR1412" s="45"/>
      <c r="AS1412" s="102"/>
      <c r="AT1412" s="102"/>
      <c r="AU1412" s="95"/>
      <c r="AV1412" s="95"/>
      <c r="AW1412" s="159"/>
      <c r="AX1412" s="159"/>
      <c r="AY1412" s="156"/>
      <c r="AZ1412" s="156"/>
      <c r="BA1412" s="156"/>
      <c r="BB1412" s="156"/>
      <c r="BC1412" s="156"/>
      <c r="BD1412" s="156"/>
      <c r="BE1412" s="156"/>
      <c r="BF1412" s="156"/>
      <c r="BG1412" s="156"/>
      <c r="BH1412" s="156"/>
      <c r="BI1412" s="156"/>
      <c r="BJ1412" s="156"/>
      <c r="BK1412" s="156"/>
      <c r="BL1412" s="156"/>
      <c r="BM1412" s="156"/>
      <c r="BN1412" s="156"/>
      <c r="BO1412" s="156"/>
      <c r="BP1412" s="156"/>
      <c r="BQ1412" s="156"/>
      <c r="BR1412" s="156"/>
      <c r="BS1412" s="156"/>
      <c r="BT1412" s="156"/>
      <c r="BU1412" s="156"/>
      <c r="BV1412" s="156"/>
      <c r="BW1412" s="156"/>
      <c r="BX1412" s="156"/>
      <c r="BY1412" s="156"/>
      <c r="BZ1412" s="156"/>
      <c r="CA1412" s="156"/>
      <c r="CB1412" s="156"/>
      <c r="CC1412" s="156"/>
      <c r="CD1412" s="156"/>
      <c r="CE1412" s="156"/>
    </row>
    <row r="1413" spans="1:83" ht="25.5" customHeight="1" x14ac:dyDescent="0.25">
      <c r="A1413" s="45"/>
      <c r="B1413" s="45"/>
      <c r="C1413" s="45"/>
      <c r="D1413" s="47"/>
      <c r="E1413" s="158"/>
      <c r="F1413" s="45"/>
      <c r="G1413" s="130"/>
      <c r="H1413" s="130"/>
      <c r="I1413" s="83"/>
      <c r="J1413" s="45"/>
      <c r="K1413" s="130"/>
      <c r="L1413" s="95"/>
      <c r="M1413" s="95"/>
      <c r="N1413" s="95"/>
      <c r="O1413" s="103"/>
      <c r="P1413" s="104"/>
      <c r="Q1413" s="83"/>
      <c r="R1413" s="83"/>
      <c r="S1413" s="83"/>
      <c r="T1413" s="83"/>
      <c r="U1413" s="83"/>
      <c r="V1413" s="103"/>
      <c r="W1413" s="103"/>
      <c r="X1413" s="103"/>
      <c r="Y1413" s="102"/>
      <c r="Z1413" s="102"/>
      <c r="AA1413" s="90"/>
      <c r="AB1413" s="100"/>
      <c r="AC1413" s="90"/>
      <c r="AD1413" s="100"/>
      <c r="AE1413" s="100"/>
      <c r="AF1413" s="91"/>
      <c r="AG1413" s="91"/>
      <c r="AH1413" s="101"/>
      <c r="AI1413" s="45"/>
      <c r="AJ1413" s="45"/>
      <c r="AK1413" s="45"/>
      <c r="AL1413" s="45"/>
      <c r="AM1413" s="45"/>
      <c r="AN1413" s="83"/>
      <c r="AO1413" s="160"/>
      <c r="AP1413" s="160"/>
      <c r="AQ1413" s="94"/>
      <c r="AR1413" s="45"/>
      <c r="AS1413" s="102"/>
      <c r="AT1413" s="102"/>
      <c r="AU1413" s="95"/>
      <c r="AV1413" s="95"/>
      <c r="AW1413" s="159"/>
      <c r="AX1413" s="159"/>
      <c r="AY1413" s="156"/>
      <c r="AZ1413" s="156"/>
      <c r="BA1413" s="156"/>
      <c r="BB1413" s="156"/>
      <c r="BC1413" s="156"/>
      <c r="BD1413" s="156"/>
      <c r="BE1413" s="156"/>
      <c r="BF1413" s="156"/>
      <c r="BG1413" s="156"/>
      <c r="BH1413" s="156"/>
      <c r="BI1413" s="156"/>
      <c r="BJ1413" s="156"/>
      <c r="BK1413" s="156"/>
      <c r="BL1413" s="156"/>
      <c r="BM1413" s="156"/>
      <c r="BN1413" s="156"/>
      <c r="BO1413" s="156"/>
      <c r="BP1413" s="156"/>
      <c r="BQ1413" s="156"/>
      <c r="BR1413" s="156"/>
      <c r="BS1413" s="156"/>
      <c r="BT1413" s="156"/>
      <c r="BU1413" s="156"/>
      <c r="BV1413" s="156"/>
      <c r="BW1413" s="156"/>
      <c r="BX1413" s="156"/>
      <c r="BY1413" s="156"/>
      <c r="BZ1413" s="156"/>
      <c r="CA1413" s="156"/>
      <c r="CB1413" s="156"/>
      <c r="CC1413" s="156"/>
      <c r="CD1413" s="156"/>
      <c r="CE1413" s="156"/>
    </row>
    <row r="1414" spans="1:83" ht="25.5" customHeight="1" x14ac:dyDescent="0.25">
      <c r="A1414" s="45"/>
      <c r="B1414" s="45"/>
      <c r="C1414" s="45"/>
      <c r="D1414" s="47"/>
      <c r="E1414" s="158"/>
      <c r="F1414" s="45"/>
      <c r="G1414" s="130"/>
      <c r="H1414" s="130"/>
      <c r="I1414" s="83"/>
      <c r="J1414" s="45"/>
      <c r="K1414" s="130"/>
      <c r="L1414" s="95"/>
      <c r="M1414" s="95"/>
      <c r="N1414" s="95"/>
      <c r="O1414" s="103"/>
      <c r="P1414" s="104"/>
      <c r="Q1414" s="83"/>
      <c r="R1414" s="83"/>
      <c r="S1414" s="83"/>
      <c r="T1414" s="83"/>
      <c r="U1414" s="83"/>
      <c r="V1414" s="103"/>
      <c r="W1414" s="103"/>
      <c r="X1414" s="103"/>
      <c r="Y1414" s="102"/>
      <c r="Z1414" s="102"/>
      <c r="AA1414" s="90"/>
      <c r="AB1414" s="100"/>
      <c r="AC1414" s="90"/>
      <c r="AD1414" s="100"/>
      <c r="AE1414" s="100"/>
      <c r="AF1414" s="91"/>
      <c r="AG1414" s="91"/>
      <c r="AH1414" s="101"/>
      <c r="AI1414" s="45"/>
      <c r="AJ1414" s="45"/>
      <c r="AK1414" s="45"/>
      <c r="AL1414" s="45"/>
      <c r="AM1414" s="45"/>
      <c r="AN1414" s="83"/>
      <c r="AO1414" s="160"/>
      <c r="AP1414" s="160"/>
      <c r="AQ1414" s="94"/>
      <c r="AR1414" s="45"/>
      <c r="AS1414" s="102"/>
      <c r="AT1414" s="102"/>
      <c r="AU1414" s="95"/>
      <c r="AV1414" s="95"/>
      <c r="AW1414" s="159"/>
      <c r="AX1414" s="159"/>
      <c r="AY1414" s="156"/>
      <c r="AZ1414" s="156"/>
      <c r="BA1414" s="156"/>
      <c r="BB1414" s="156"/>
      <c r="BC1414" s="156"/>
      <c r="BD1414" s="156"/>
      <c r="BE1414" s="156"/>
      <c r="BF1414" s="156"/>
      <c r="BG1414" s="156"/>
      <c r="BH1414" s="156"/>
      <c r="BI1414" s="156"/>
      <c r="BJ1414" s="156"/>
      <c r="BK1414" s="156"/>
      <c r="BL1414" s="156"/>
      <c r="BM1414" s="156"/>
      <c r="BN1414" s="156"/>
      <c r="BO1414" s="156"/>
      <c r="BP1414" s="156"/>
      <c r="BQ1414" s="156"/>
      <c r="BR1414" s="156"/>
      <c r="BS1414" s="156"/>
      <c r="BT1414" s="156"/>
      <c r="BU1414" s="156"/>
      <c r="BV1414" s="156"/>
      <c r="BW1414" s="156"/>
      <c r="BX1414" s="156"/>
      <c r="BY1414" s="156"/>
      <c r="BZ1414" s="156"/>
      <c r="CA1414" s="156"/>
      <c r="CB1414" s="156"/>
      <c r="CC1414" s="156"/>
      <c r="CD1414" s="156"/>
      <c r="CE1414" s="156"/>
    </row>
    <row r="1415" spans="1:83" ht="25.5" customHeight="1" x14ac:dyDescent="0.25">
      <c r="A1415" s="45"/>
      <c r="B1415" s="45"/>
      <c r="C1415" s="45"/>
      <c r="D1415" s="47"/>
      <c r="E1415" s="158"/>
      <c r="F1415" s="45"/>
      <c r="G1415" s="130"/>
      <c r="H1415" s="130"/>
      <c r="I1415" s="83"/>
      <c r="J1415" s="45"/>
      <c r="K1415" s="130"/>
      <c r="L1415" s="95"/>
      <c r="M1415" s="95"/>
      <c r="N1415" s="95"/>
      <c r="O1415" s="103"/>
      <c r="P1415" s="104"/>
      <c r="Q1415" s="83"/>
      <c r="R1415" s="83"/>
      <c r="S1415" s="83"/>
      <c r="T1415" s="83"/>
      <c r="U1415" s="83"/>
      <c r="V1415" s="103"/>
      <c r="W1415" s="103"/>
      <c r="X1415" s="103"/>
      <c r="Y1415" s="102"/>
      <c r="Z1415" s="102"/>
      <c r="AA1415" s="90"/>
      <c r="AB1415" s="100"/>
      <c r="AC1415" s="90"/>
      <c r="AD1415" s="100"/>
      <c r="AE1415" s="100"/>
      <c r="AF1415" s="91"/>
      <c r="AG1415" s="91"/>
      <c r="AH1415" s="101"/>
      <c r="AI1415" s="45"/>
      <c r="AJ1415" s="45"/>
      <c r="AK1415" s="45"/>
      <c r="AL1415" s="45"/>
      <c r="AM1415" s="45"/>
      <c r="AN1415" s="83"/>
      <c r="AO1415" s="160"/>
      <c r="AP1415" s="160"/>
      <c r="AQ1415" s="94"/>
      <c r="AR1415" s="45"/>
      <c r="AS1415" s="102"/>
      <c r="AT1415" s="102"/>
      <c r="AU1415" s="95"/>
      <c r="AV1415" s="95"/>
      <c r="AW1415" s="159"/>
      <c r="AX1415" s="159"/>
      <c r="AY1415" s="156"/>
      <c r="AZ1415" s="156"/>
      <c r="BA1415" s="156"/>
      <c r="BB1415" s="156"/>
      <c r="BC1415" s="156"/>
      <c r="BD1415" s="156"/>
      <c r="BE1415" s="156"/>
      <c r="BF1415" s="156"/>
      <c r="BG1415" s="156"/>
      <c r="BH1415" s="156"/>
      <c r="BI1415" s="156"/>
      <c r="BJ1415" s="156"/>
      <c r="BK1415" s="156"/>
      <c r="BL1415" s="156"/>
      <c r="BM1415" s="156"/>
      <c r="BN1415" s="156"/>
      <c r="BO1415" s="156"/>
      <c r="BP1415" s="156"/>
      <c r="BQ1415" s="156"/>
      <c r="BR1415" s="156"/>
      <c r="BS1415" s="156"/>
      <c r="BT1415" s="156"/>
      <c r="BU1415" s="156"/>
      <c r="BV1415" s="156"/>
      <c r="BW1415" s="156"/>
      <c r="BX1415" s="156"/>
      <c r="BY1415" s="156"/>
      <c r="BZ1415" s="156"/>
      <c r="CA1415" s="156"/>
      <c r="CB1415" s="156"/>
      <c r="CC1415" s="156"/>
      <c r="CD1415" s="156"/>
      <c r="CE1415" s="156"/>
    </row>
    <row r="1416" spans="1:83" ht="25.5" customHeight="1" x14ac:dyDescent="0.25">
      <c r="A1416" s="45"/>
      <c r="B1416" s="45"/>
      <c r="C1416" s="45"/>
      <c r="D1416" s="47"/>
      <c r="E1416" s="158"/>
      <c r="F1416" s="45"/>
      <c r="G1416" s="130"/>
      <c r="H1416" s="130"/>
      <c r="I1416" s="83"/>
      <c r="J1416" s="45"/>
      <c r="K1416" s="130"/>
      <c r="L1416" s="95"/>
      <c r="M1416" s="95"/>
      <c r="N1416" s="95"/>
      <c r="O1416" s="103"/>
      <c r="P1416" s="104"/>
      <c r="Q1416" s="83"/>
      <c r="R1416" s="83"/>
      <c r="S1416" s="83"/>
      <c r="T1416" s="83"/>
      <c r="U1416" s="83"/>
      <c r="V1416" s="103"/>
      <c r="W1416" s="103"/>
      <c r="X1416" s="103"/>
      <c r="Y1416" s="102"/>
      <c r="Z1416" s="102"/>
      <c r="AA1416" s="90"/>
      <c r="AB1416" s="100"/>
      <c r="AC1416" s="90"/>
      <c r="AD1416" s="100"/>
      <c r="AE1416" s="100"/>
      <c r="AF1416" s="91"/>
      <c r="AG1416" s="91"/>
      <c r="AH1416" s="101"/>
      <c r="AI1416" s="45"/>
      <c r="AJ1416" s="45"/>
      <c r="AK1416" s="45"/>
      <c r="AL1416" s="45"/>
      <c r="AM1416" s="45"/>
      <c r="AN1416" s="83"/>
      <c r="AO1416" s="160"/>
      <c r="AP1416" s="160"/>
      <c r="AQ1416" s="94"/>
      <c r="AR1416" s="45"/>
      <c r="AS1416" s="102"/>
      <c r="AT1416" s="102"/>
      <c r="AU1416" s="95"/>
      <c r="AV1416" s="95"/>
      <c r="AW1416" s="159"/>
      <c r="AX1416" s="159"/>
      <c r="AY1416" s="156"/>
      <c r="AZ1416" s="156"/>
      <c r="BA1416" s="156"/>
      <c r="BB1416" s="156"/>
      <c r="BC1416" s="156"/>
      <c r="BD1416" s="156"/>
      <c r="BE1416" s="156"/>
      <c r="BF1416" s="156"/>
      <c r="BG1416" s="156"/>
      <c r="BH1416" s="156"/>
      <c r="BI1416" s="156"/>
      <c r="BJ1416" s="156"/>
      <c r="BK1416" s="156"/>
      <c r="BL1416" s="156"/>
      <c r="BM1416" s="156"/>
      <c r="BN1416" s="156"/>
      <c r="BO1416" s="156"/>
      <c r="BP1416" s="156"/>
      <c r="BQ1416" s="156"/>
      <c r="BR1416" s="156"/>
      <c r="BS1416" s="156"/>
      <c r="BT1416" s="156"/>
      <c r="BU1416" s="156"/>
      <c r="BV1416" s="156"/>
      <c r="BW1416" s="156"/>
      <c r="BX1416" s="156"/>
      <c r="BY1416" s="156"/>
      <c r="BZ1416" s="156"/>
      <c r="CA1416" s="156"/>
      <c r="CB1416" s="156"/>
      <c r="CC1416" s="156"/>
      <c r="CD1416" s="156"/>
      <c r="CE1416" s="156"/>
    </row>
    <row r="1417" spans="1:83" ht="25.5" customHeight="1" x14ac:dyDescent="0.25">
      <c r="A1417" s="45"/>
      <c r="B1417" s="45"/>
      <c r="C1417" s="45"/>
      <c r="D1417" s="47"/>
      <c r="E1417" s="158"/>
      <c r="F1417" s="45"/>
      <c r="G1417" s="130"/>
      <c r="H1417" s="130"/>
      <c r="I1417" s="83"/>
      <c r="J1417" s="45"/>
      <c r="K1417" s="130"/>
      <c r="L1417" s="95"/>
      <c r="M1417" s="95"/>
      <c r="N1417" s="95"/>
      <c r="O1417" s="103"/>
      <c r="P1417" s="104"/>
      <c r="Q1417" s="83"/>
      <c r="R1417" s="83"/>
      <c r="S1417" s="83"/>
      <c r="T1417" s="83"/>
      <c r="U1417" s="83"/>
      <c r="V1417" s="103"/>
      <c r="W1417" s="103"/>
      <c r="X1417" s="103"/>
      <c r="Y1417" s="102"/>
      <c r="Z1417" s="102"/>
      <c r="AA1417" s="90"/>
      <c r="AB1417" s="100"/>
      <c r="AC1417" s="90"/>
      <c r="AD1417" s="100"/>
      <c r="AE1417" s="100"/>
      <c r="AF1417" s="91"/>
      <c r="AG1417" s="91"/>
      <c r="AH1417" s="101"/>
      <c r="AI1417" s="45"/>
      <c r="AJ1417" s="45"/>
      <c r="AK1417" s="45"/>
      <c r="AL1417" s="45"/>
      <c r="AM1417" s="45"/>
      <c r="AN1417" s="83"/>
      <c r="AO1417" s="160"/>
      <c r="AP1417" s="160"/>
      <c r="AQ1417" s="94"/>
      <c r="AR1417" s="45"/>
      <c r="AS1417" s="102"/>
      <c r="AT1417" s="102"/>
      <c r="AU1417" s="95"/>
      <c r="AV1417" s="95"/>
      <c r="AW1417" s="159"/>
      <c r="AX1417" s="159"/>
      <c r="AY1417" s="156"/>
      <c r="AZ1417" s="156"/>
      <c r="BA1417" s="156"/>
      <c r="BB1417" s="156"/>
      <c r="BC1417" s="156"/>
      <c r="BD1417" s="156"/>
      <c r="BE1417" s="156"/>
      <c r="BF1417" s="156"/>
      <c r="BG1417" s="156"/>
      <c r="BH1417" s="156"/>
      <c r="BI1417" s="156"/>
      <c r="BJ1417" s="156"/>
      <c r="BK1417" s="156"/>
      <c r="BL1417" s="156"/>
      <c r="BM1417" s="156"/>
      <c r="BN1417" s="156"/>
      <c r="BO1417" s="156"/>
      <c r="BP1417" s="156"/>
      <c r="BQ1417" s="156"/>
      <c r="BR1417" s="156"/>
      <c r="BS1417" s="156"/>
      <c r="BT1417" s="156"/>
      <c r="BU1417" s="156"/>
      <c r="BV1417" s="156"/>
      <c r="BW1417" s="156"/>
      <c r="BX1417" s="156"/>
      <c r="BY1417" s="156"/>
      <c r="BZ1417" s="156"/>
      <c r="CA1417" s="156"/>
      <c r="CB1417" s="156"/>
      <c r="CC1417" s="156"/>
      <c r="CD1417" s="156"/>
      <c r="CE1417" s="156"/>
    </row>
    <row r="1418" spans="1:83" ht="25.5" customHeight="1" x14ac:dyDescent="0.25">
      <c r="A1418" s="45"/>
      <c r="B1418" s="45"/>
      <c r="C1418" s="45"/>
      <c r="D1418" s="47"/>
      <c r="E1418" s="158"/>
      <c r="F1418" s="45"/>
      <c r="G1418" s="130"/>
      <c r="H1418" s="130"/>
      <c r="I1418" s="83"/>
      <c r="J1418" s="45"/>
      <c r="K1418" s="130"/>
      <c r="L1418" s="95"/>
      <c r="M1418" s="95"/>
      <c r="N1418" s="95"/>
      <c r="O1418" s="103"/>
      <c r="P1418" s="104"/>
      <c r="Q1418" s="83"/>
      <c r="R1418" s="83"/>
      <c r="S1418" s="83"/>
      <c r="T1418" s="83"/>
      <c r="U1418" s="83"/>
      <c r="V1418" s="103"/>
      <c r="W1418" s="103"/>
      <c r="X1418" s="103"/>
      <c r="Y1418" s="102"/>
      <c r="Z1418" s="102"/>
      <c r="AA1418" s="90"/>
      <c r="AB1418" s="100"/>
      <c r="AC1418" s="90"/>
      <c r="AD1418" s="100"/>
      <c r="AE1418" s="100"/>
      <c r="AF1418" s="91"/>
      <c r="AG1418" s="91"/>
      <c r="AH1418" s="101"/>
      <c r="AI1418" s="45"/>
      <c r="AJ1418" s="45"/>
      <c r="AK1418" s="45"/>
      <c r="AL1418" s="45"/>
      <c r="AM1418" s="45"/>
      <c r="AN1418" s="83"/>
      <c r="AO1418" s="160"/>
      <c r="AP1418" s="160"/>
      <c r="AQ1418" s="94"/>
      <c r="AR1418" s="45"/>
      <c r="AS1418" s="102"/>
      <c r="AT1418" s="102"/>
      <c r="AU1418" s="95"/>
      <c r="AV1418" s="95"/>
      <c r="AW1418" s="159"/>
      <c r="AX1418" s="159"/>
      <c r="AY1418" s="156"/>
      <c r="AZ1418" s="156"/>
      <c r="BA1418" s="156"/>
      <c r="BB1418" s="156"/>
      <c r="BC1418" s="156"/>
      <c r="BD1418" s="156"/>
      <c r="BE1418" s="156"/>
      <c r="BF1418" s="156"/>
      <c r="BG1418" s="156"/>
      <c r="BH1418" s="156"/>
      <c r="BI1418" s="156"/>
      <c r="BJ1418" s="156"/>
      <c r="BK1418" s="156"/>
      <c r="BL1418" s="156"/>
      <c r="BM1418" s="156"/>
      <c r="BN1418" s="156"/>
      <c r="BO1418" s="156"/>
      <c r="BP1418" s="156"/>
      <c r="BQ1418" s="156"/>
      <c r="BR1418" s="156"/>
      <c r="BS1418" s="156"/>
      <c r="BT1418" s="156"/>
      <c r="BU1418" s="156"/>
      <c r="BV1418" s="156"/>
      <c r="BW1418" s="156"/>
      <c r="BX1418" s="156"/>
      <c r="BY1418" s="156"/>
      <c r="BZ1418" s="156"/>
      <c r="CA1418" s="156"/>
      <c r="CB1418" s="156"/>
      <c r="CC1418" s="156"/>
      <c r="CD1418" s="156"/>
      <c r="CE1418" s="156"/>
    </row>
    <row r="1419" spans="1:83" ht="25.5" customHeight="1" x14ac:dyDescent="0.25">
      <c r="A1419" s="45"/>
      <c r="B1419" s="45"/>
      <c r="C1419" s="45"/>
      <c r="D1419" s="47"/>
      <c r="E1419" s="158"/>
      <c r="F1419" s="45"/>
      <c r="G1419" s="130"/>
      <c r="H1419" s="130"/>
      <c r="I1419" s="83"/>
      <c r="J1419" s="45"/>
      <c r="K1419" s="130"/>
      <c r="L1419" s="95"/>
      <c r="M1419" s="95"/>
      <c r="N1419" s="95"/>
      <c r="O1419" s="103"/>
      <c r="P1419" s="104"/>
      <c r="Q1419" s="83"/>
      <c r="R1419" s="83"/>
      <c r="S1419" s="83"/>
      <c r="T1419" s="83"/>
      <c r="U1419" s="83"/>
      <c r="V1419" s="103"/>
      <c r="W1419" s="103"/>
      <c r="X1419" s="103"/>
      <c r="Y1419" s="102"/>
      <c r="Z1419" s="102"/>
      <c r="AA1419" s="90"/>
      <c r="AB1419" s="100"/>
      <c r="AC1419" s="90"/>
      <c r="AD1419" s="100"/>
      <c r="AE1419" s="100"/>
      <c r="AF1419" s="91"/>
      <c r="AG1419" s="91"/>
      <c r="AH1419" s="101"/>
      <c r="AI1419" s="45"/>
      <c r="AJ1419" s="45"/>
      <c r="AK1419" s="45"/>
      <c r="AL1419" s="45"/>
      <c r="AM1419" s="45"/>
      <c r="AN1419" s="83"/>
      <c r="AO1419" s="160"/>
      <c r="AP1419" s="160"/>
      <c r="AQ1419" s="94"/>
      <c r="AR1419" s="45"/>
      <c r="AS1419" s="102"/>
      <c r="AT1419" s="102"/>
      <c r="AU1419" s="95"/>
      <c r="AV1419" s="95"/>
      <c r="AW1419" s="159"/>
      <c r="AX1419" s="159"/>
      <c r="AY1419" s="156"/>
      <c r="AZ1419" s="156"/>
      <c r="BA1419" s="156"/>
      <c r="BB1419" s="156"/>
      <c r="BC1419" s="156"/>
      <c r="BD1419" s="156"/>
      <c r="BE1419" s="156"/>
      <c r="BF1419" s="156"/>
      <c r="BG1419" s="156"/>
      <c r="BH1419" s="156"/>
      <c r="BI1419" s="156"/>
      <c r="BJ1419" s="156"/>
      <c r="BK1419" s="156"/>
      <c r="BL1419" s="156"/>
      <c r="BM1419" s="156"/>
      <c r="BN1419" s="156"/>
      <c r="BO1419" s="156"/>
      <c r="BP1419" s="156"/>
      <c r="BQ1419" s="156"/>
      <c r="BR1419" s="156"/>
      <c r="BS1419" s="156"/>
      <c r="BT1419" s="156"/>
      <c r="BU1419" s="156"/>
      <c r="BV1419" s="156"/>
      <c r="BW1419" s="156"/>
      <c r="BX1419" s="156"/>
      <c r="BY1419" s="156"/>
      <c r="BZ1419" s="156"/>
      <c r="CA1419" s="156"/>
      <c r="CB1419" s="156"/>
      <c r="CC1419" s="156"/>
      <c r="CD1419" s="156"/>
      <c r="CE1419" s="156"/>
    </row>
    <row r="1420" spans="1:83" ht="25.5" customHeight="1" x14ac:dyDescent="0.25">
      <c r="A1420" s="45"/>
      <c r="B1420" s="45"/>
      <c r="C1420" s="45"/>
      <c r="D1420" s="47"/>
      <c r="E1420" s="158"/>
      <c r="F1420" s="45"/>
      <c r="G1420" s="130"/>
      <c r="H1420" s="130"/>
      <c r="I1420" s="83"/>
      <c r="J1420" s="45"/>
      <c r="K1420" s="130"/>
      <c r="L1420" s="95"/>
      <c r="M1420" s="95"/>
      <c r="N1420" s="95"/>
      <c r="O1420" s="103"/>
      <c r="P1420" s="104"/>
      <c r="Q1420" s="83"/>
      <c r="R1420" s="83"/>
      <c r="S1420" s="83"/>
      <c r="T1420" s="83"/>
      <c r="U1420" s="83"/>
      <c r="V1420" s="103"/>
      <c r="W1420" s="103"/>
      <c r="X1420" s="103"/>
      <c r="Y1420" s="102"/>
      <c r="Z1420" s="102"/>
      <c r="AA1420" s="90"/>
      <c r="AB1420" s="100"/>
      <c r="AC1420" s="90"/>
      <c r="AD1420" s="100"/>
      <c r="AE1420" s="100"/>
      <c r="AF1420" s="91"/>
      <c r="AG1420" s="91"/>
      <c r="AH1420" s="101"/>
      <c r="AI1420" s="45"/>
      <c r="AJ1420" s="45"/>
      <c r="AK1420" s="45"/>
      <c r="AL1420" s="45"/>
      <c r="AM1420" s="45"/>
      <c r="AN1420" s="83"/>
      <c r="AO1420" s="160"/>
      <c r="AP1420" s="160"/>
      <c r="AQ1420" s="94"/>
      <c r="AR1420" s="45"/>
      <c r="AS1420" s="102"/>
      <c r="AT1420" s="102"/>
      <c r="AU1420" s="95"/>
      <c r="AV1420" s="95"/>
      <c r="AW1420" s="159"/>
      <c r="AX1420" s="159"/>
      <c r="AY1420" s="156"/>
      <c r="AZ1420" s="156"/>
      <c r="BA1420" s="156"/>
      <c r="BB1420" s="156"/>
      <c r="BC1420" s="156"/>
      <c r="BD1420" s="156"/>
      <c r="BE1420" s="156"/>
      <c r="BF1420" s="156"/>
      <c r="BG1420" s="156"/>
      <c r="BH1420" s="156"/>
      <c r="BI1420" s="156"/>
      <c r="BJ1420" s="156"/>
      <c r="BK1420" s="156"/>
      <c r="BL1420" s="156"/>
      <c r="BM1420" s="156"/>
      <c r="BN1420" s="156"/>
      <c r="BO1420" s="156"/>
      <c r="BP1420" s="156"/>
      <c r="BQ1420" s="156"/>
      <c r="BR1420" s="156"/>
      <c r="BS1420" s="156"/>
      <c r="BT1420" s="156"/>
      <c r="BU1420" s="156"/>
      <c r="BV1420" s="156"/>
      <c r="BW1420" s="156"/>
      <c r="BX1420" s="156"/>
      <c r="BY1420" s="156"/>
      <c r="BZ1420" s="156"/>
      <c r="CA1420" s="156"/>
      <c r="CB1420" s="156"/>
      <c r="CC1420" s="156"/>
      <c r="CD1420" s="156"/>
      <c r="CE1420" s="156"/>
    </row>
    <row r="1421" spans="1:83" ht="25.5" customHeight="1" x14ac:dyDescent="0.25">
      <c r="A1421" s="45"/>
      <c r="B1421" s="45"/>
      <c r="C1421" s="45"/>
      <c r="D1421" s="47"/>
      <c r="E1421" s="158"/>
      <c r="F1421" s="45"/>
      <c r="G1421" s="130"/>
      <c r="H1421" s="130"/>
      <c r="I1421" s="83"/>
      <c r="J1421" s="45"/>
      <c r="K1421" s="130"/>
      <c r="L1421" s="95"/>
      <c r="M1421" s="95"/>
      <c r="N1421" s="95"/>
      <c r="O1421" s="103"/>
      <c r="P1421" s="104"/>
      <c r="Q1421" s="83"/>
      <c r="R1421" s="83"/>
      <c r="S1421" s="83"/>
      <c r="T1421" s="83"/>
      <c r="U1421" s="83"/>
      <c r="V1421" s="103"/>
      <c r="W1421" s="103"/>
      <c r="X1421" s="103"/>
      <c r="Y1421" s="102"/>
      <c r="Z1421" s="102"/>
      <c r="AA1421" s="90"/>
      <c r="AB1421" s="100"/>
      <c r="AC1421" s="90"/>
      <c r="AD1421" s="100"/>
      <c r="AE1421" s="100"/>
      <c r="AF1421" s="91"/>
      <c r="AG1421" s="91"/>
      <c r="AH1421" s="101"/>
      <c r="AI1421" s="45"/>
      <c r="AJ1421" s="45"/>
      <c r="AK1421" s="45"/>
      <c r="AL1421" s="45"/>
      <c r="AM1421" s="45"/>
      <c r="AN1421" s="83"/>
      <c r="AO1421" s="160"/>
      <c r="AP1421" s="160"/>
      <c r="AQ1421" s="94"/>
      <c r="AR1421" s="45"/>
      <c r="AS1421" s="102"/>
      <c r="AT1421" s="102"/>
      <c r="AU1421" s="95"/>
      <c r="AV1421" s="95"/>
      <c r="AW1421" s="159"/>
      <c r="AX1421" s="159"/>
      <c r="AY1421" s="156"/>
      <c r="AZ1421" s="156"/>
      <c r="BA1421" s="156"/>
      <c r="BB1421" s="156"/>
      <c r="BC1421" s="156"/>
      <c r="BD1421" s="156"/>
      <c r="BE1421" s="156"/>
      <c r="BF1421" s="156"/>
      <c r="BG1421" s="156"/>
      <c r="BH1421" s="156"/>
      <c r="BI1421" s="156"/>
      <c r="BJ1421" s="156"/>
      <c r="BK1421" s="156"/>
      <c r="BL1421" s="156"/>
      <c r="BM1421" s="156"/>
      <c r="BN1421" s="156"/>
      <c r="BO1421" s="156"/>
      <c r="BP1421" s="156"/>
      <c r="BQ1421" s="156"/>
      <c r="BR1421" s="156"/>
      <c r="BS1421" s="156"/>
      <c r="BT1421" s="156"/>
      <c r="BU1421" s="156"/>
      <c r="BV1421" s="156"/>
      <c r="BW1421" s="156"/>
      <c r="BX1421" s="156"/>
      <c r="BY1421" s="156"/>
      <c r="BZ1421" s="156"/>
      <c r="CA1421" s="156"/>
      <c r="CB1421" s="156"/>
      <c r="CC1421" s="156"/>
      <c r="CD1421" s="156"/>
      <c r="CE1421" s="156"/>
    </row>
    <row r="1422" spans="1:83" ht="25.5" customHeight="1" x14ac:dyDescent="0.25">
      <c r="A1422" s="45"/>
      <c r="B1422" s="45"/>
      <c r="C1422" s="45"/>
      <c r="D1422" s="47"/>
      <c r="E1422" s="158"/>
      <c r="F1422" s="45"/>
      <c r="G1422" s="130"/>
      <c r="H1422" s="130"/>
      <c r="I1422" s="83"/>
      <c r="J1422" s="45"/>
      <c r="K1422" s="130"/>
      <c r="L1422" s="95"/>
      <c r="M1422" s="95"/>
      <c r="N1422" s="95"/>
      <c r="O1422" s="103"/>
      <c r="P1422" s="104"/>
      <c r="Q1422" s="83"/>
      <c r="R1422" s="83"/>
      <c r="S1422" s="83"/>
      <c r="T1422" s="83"/>
      <c r="U1422" s="83"/>
      <c r="V1422" s="103"/>
      <c r="W1422" s="103"/>
      <c r="X1422" s="103"/>
      <c r="Y1422" s="102"/>
      <c r="Z1422" s="102"/>
      <c r="AA1422" s="90"/>
      <c r="AB1422" s="100"/>
      <c r="AC1422" s="90"/>
      <c r="AD1422" s="100"/>
      <c r="AE1422" s="100"/>
      <c r="AF1422" s="91"/>
      <c r="AG1422" s="91"/>
      <c r="AH1422" s="101"/>
      <c r="AI1422" s="45"/>
      <c r="AJ1422" s="45"/>
      <c r="AK1422" s="45"/>
      <c r="AL1422" s="45"/>
      <c r="AM1422" s="45"/>
      <c r="AN1422" s="83"/>
      <c r="AO1422" s="160"/>
      <c r="AP1422" s="160"/>
      <c r="AQ1422" s="94"/>
      <c r="AR1422" s="45"/>
      <c r="AS1422" s="102"/>
      <c r="AT1422" s="102"/>
      <c r="AU1422" s="95"/>
      <c r="AV1422" s="95"/>
      <c r="AW1422" s="159"/>
      <c r="AX1422" s="159"/>
      <c r="AY1422" s="156"/>
      <c r="AZ1422" s="156"/>
      <c r="BA1422" s="156"/>
      <c r="BB1422" s="156"/>
      <c r="BC1422" s="156"/>
      <c r="BD1422" s="156"/>
      <c r="BE1422" s="156"/>
      <c r="BF1422" s="156"/>
      <c r="BG1422" s="156"/>
      <c r="BH1422" s="156"/>
      <c r="BI1422" s="156"/>
      <c r="BJ1422" s="156"/>
      <c r="BK1422" s="156"/>
      <c r="BL1422" s="156"/>
      <c r="BM1422" s="156"/>
      <c r="BN1422" s="156"/>
      <c r="BO1422" s="156"/>
      <c r="BP1422" s="156"/>
      <c r="BQ1422" s="156"/>
      <c r="BR1422" s="156"/>
      <c r="BS1422" s="156"/>
      <c r="BT1422" s="156"/>
      <c r="BU1422" s="156"/>
      <c r="BV1422" s="156"/>
      <c r="BW1422" s="156"/>
      <c r="BX1422" s="156"/>
      <c r="BY1422" s="156"/>
      <c r="BZ1422" s="156"/>
      <c r="CA1422" s="156"/>
      <c r="CB1422" s="156"/>
      <c r="CC1422" s="156"/>
      <c r="CD1422" s="156"/>
      <c r="CE1422" s="156"/>
    </row>
    <row r="1423" spans="1:83" ht="25.5" customHeight="1" x14ac:dyDescent="0.25">
      <c r="A1423" s="45"/>
      <c r="B1423" s="45"/>
      <c r="C1423" s="45"/>
      <c r="D1423" s="47"/>
      <c r="E1423" s="158"/>
      <c r="F1423" s="45"/>
      <c r="G1423" s="130"/>
      <c r="H1423" s="130"/>
      <c r="I1423" s="83"/>
      <c r="J1423" s="45"/>
      <c r="K1423" s="130"/>
      <c r="L1423" s="95"/>
      <c r="M1423" s="95"/>
      <c r="N1423" s="95"/>
      <c r="O1423" s="103"/>
      <c r="P1423" s="104"/>
      <c r="Q1423" s="83"/>
      <c r="R1423" s="83"/>
      <c r="S1423" s="83"/>
      <c r="T1423" s="83"/>
      <c r="U1423" s="83"/>
      <c r="V1423" s="103"/>
      <c r="W1423" s="103"/>
      <c r="X1423" s="103"/>
      <c r="Y1423" s="102"/>
      <c r="Z1423" s="102"/>
      <c r="AA1423" s="90"/>
      <c r="AB1423" s="100"/>
      <c r="AC1423" s="90"/>
      <c r="AD1423" s="100"/>
      <c r="AE1423" s="100"/>
      <c r="AF1423" s="91"/>
      <c r="AG1423" s="91"/>
      <c r="AH1423" s="101"/>
      <c r="AI1423" s="45"/>
      <c r="AJ1423" s="45"/>
      <c r="AK1423" s="45"/>
      <c r="AL1423" s="45"/>
      <c r="AM1423" s="45"/>
      <c r="AN1423" s="83"/>
      <c r="AO1423" s="160"/>
      <c r="AP1423" s="160"/>
      <c r="AQ1423" s="94"/>
      <c r="AR1423" s="45"/>
      <c r="AS1423" s="102"/>
      <c r="AT1423" s="102"/>
      <c r="AU1423" s="95"/>
      <c r="AV1423" s="95"/>
      <c r="AW1423" s="159"/>
      <c r="AX1423" s="159"/>
      <c r="AY1423" s="156"/>
      <c r="AZ1423" s="156"/>
      <c r="BA1423" s="156"/>
      <c r="BB1423" s="156"/>
      <c r="BC1423" s="156"/>
      <c r="BD1423" s="156"/>
      <c r="BE1423" s="156"/>
      <c r="BF1423" s="156"/>
      <c r="BG1423" s="156"/>
      <c r="BH1423" s="156"/>
      <c r="BI1423" s="156"/>
      <c r="BJ1423" s="156"/>
      <c r="BK1423" s="156"/>
      <c r="BL1423" s="156"/>
      <c r="BM1423" s="156"/>
      <c r="BN1423" s="156"/>
      <c r="BO1423" s="156"/>
      <c r="BP1423" s="156"/>
      <c r="BQ1423" s="156"/>
      <c r="BR1423" s="156"/>
      <c r="BS1423" s="156"/>
      <c r="BT1423" s="156"/>
      <c r="BU1423" s="156"/>
      <c r="BV1423" s="156"/>
      <c r="BW1423" s="156"/>
      <c r="BX1423" s="156"/>
      <c r="BY1423" s="156"/>
      <c r="BZ1423" s="156"/>
      <c r="CA1423" s="156"/>
      <c r="CB1423" s="156"/>
      <c r="CC1423" s="156"/>
      <c r="CD1423" s="156"/>
      <c r="CE1423" s="156"/>
    </row>
    <row r="1424" spans="1:83" ht="25.5" customHeight="1" x14ac:dyDescent="0.25">
      <c r="A1424" s="45"/>
      <c r="B1424" s="45"/>
      <c r="C1424" s="45"/>
      <c r="D1424" s="47"/>
      <c r="E1424" s="158"/>
      <c r="F1424" s="45"/>
      <c r="G1424" s="130"/>
      <c r="H1424" s="130"/>
      <c r="I1424" s="83"/>
      <c r="J1424" s="45"/>
      <c r="K1424" s="130"/>
      <c r="L1424" s="95"/>
      <c r="M1424" s="95"/>
      <c r="N1424" s="95"/>
      <c r="O1424" s="103"/>
      <c r="P1424" s="104"/>
      <c r="Q1424" s="83"/>
      <c r="R1424" s="83"/>
      <c r="S1424" s="83"/>
      <c r="T1424" s="83"/>
      <c r="U1424" s="83"/>
      <c r="V1424" s="103"/>
      <c r="W1424" s="103"/>
      <c r="X1424" s="103"/>
      <c r="Y1424" s="102"/>
      <c r="Z1424" s="102"/>
      <c r="AA1424" s="90"/>
      <c r="AB1424" s="100"/>
      <c r="AC1424" s="90"/>
      <c r="AD1424" s="100"/>
      <c r="AE1424" s="100"/>
      <c r="AF1424" s="91"/>
      <c r="AG1424" s="91"/>
      <c r="AH1424" s="101"/>
      <c r="AI1424" s="45"/>
      <c r="AJ1424" s="45"/>
      <c r="AK1424" s="45"/>
      <c r="AL1424" s="45"/>
      <c r="AM1424" s="45"/>
      <c r="AN1424" s="83"/>
      <c r="AO1424" s="160"/>
      <c r="AP1424" s="160"/>
      <c r="AQ1424" s="94"/>
      <c r="AR1424" s="45"/>
      <c r="AS1424" s="102"/>
      <c r="AT1424" s="102"/>
      <c r="AU1424" s="95"/>
      <c r="AV1424" s="95"/>
      <c r="AW1424" s="159"/>
      <c r="AX1424" s="159"/>
      <c r="AY1424" s="156"/>
      <c r="AZ1424" s="156"/>
      <c r="BA1424" s="156"/>
      <c r="BB1424" s="156"/>
      <c r="BC1424" s="156"/>
      <c r="BD1424" s="156"/>
      <c r="BE1424" s="156"/>
      <c r="BF1424" s="156"/>
      <c r="BG1424" s="156"/>
      <c r="BH1424" s="156"/>
      <c r="BI1424" s="156"/>
      <c r="BJ1424" s="156"/>
      <c r="BK1424" s="156"/>
      <c r="BL1424" s="156"/>
      <c r="BM1424" s="156"/>
      <c r="BN1424" s="156"/>
      <c r="BO1424" s="156"/>
      <c r="BP1424" s="156"/>
      <c r="BQ1424" s="156"/>
      <c r="BR1424" s="156"/>
      <c r="BS1424" s="156"/>
      <c r="BT1424" s="156"/>
      <c r="BU1424" s="156"/>
      <c r="BV1424" s="156"/>
      <c r="BW1424" s="156"/>
      <c r="BX1424" s="156"/>
      <c r="BY1424" s="156"/>
      <c r="BZ1424" s="156"/>
      <c r="CA1424" s="156"/>
      <c r="CB1424" s="156"/>
      <c r="CC1424" s="156"/>
      <c r="CD1424" s="156"/>
      <c r="CE1424" s="156"/>
    </row>
    <row r="1425" spans="1:83" ht="25.5" customHeight="1" x14ac:dyDescent="0.25">
      <c r="A1425" s="45"/>
      <c r="B1425" s="45"/>
      <c r="C1425" s="45"/>
      <c r="D1425" s="47"/>
      <c r="E1425" s="158"/>
      <c r="F1425" s="45"/>
      <c r="G1425" s="130"/>
      <c r="H1425" s="130"/>
      <c r="I1425" s="83"/>
      <c r="J1425" s="45"/>
      <c r="K1425" s="130"/>
      <c r="L1425" s="95"/>
      <c r="M1425" s="95"/>
      <c r="N1425" s="95"/>
      <c r="O1425" s="103"/>
      <c r="P1425" s="104"/>
      <c r="Q1425" s="83"/>
      <c r="R1425" s="83"/>
      <c r="S1425" s="83"/>
      <c r="T1425" s="83"/>
      <c r="U1425" s="83"/>
      <c r="V1425" s="103"/>
      <c r="W1425" s="103"/>
      <c r="X1425" s="103"/>
      <c r="Y1425" s="102"/>
      <c r="Z1425" s="102"/>
      <c r="AA1425" s="90"/>
      <c r="AB1425" s="100"/>
      <c r="AC1425" s="90"/>
      <c r="AD1425" s="100"/>
      <c r="AE1425" s="100"/>
      <c r="AF1425" s="91"/>
      <c r="AG1425" s="91"/>
      <c r="AH1425" s="101"/>
      <c r="AI1425" s="45"/>
      <c r="AJ1425" s="45"/>
      <c r="AK1425" s="45"/>
      <c r="AL1425" s="45"/>
      <c r="AM1425" s="45"/>
      <c r="AN1425" s="83"/>
      <c r="AO1425" s="160"/>
      <c r="AP1425" s="160"/>
      <c r="AQ1425" s="94"/>
      <c r="AR1425" s="45"/>
      <c r="AS1425" s="102"/>
      <c r="AT1425" s="102"/>
      <c r="AU1425" s="95"/>
      <c r="AV1425" s="95"/>
      <c r="AW1425" s="159"/>
      <c r="AX1425" s="159"/>
      <c r="AY1425" s="156"/>
      <c r="AZ1425" s="156"/>
      <c r="BA1425" s="156"/>
      <c r="BB1425" s="156"/>
      <c r="BC1425" s="156"/>
      <c r="BD1425" s="156"/>
      <c r="BE1425" s="156"/>
      <c r="BF1425" s="156"/>
      <c r="BG1425" s="156"/>
      <c r="BH1425" s="156"/>
      <c r="BI1425" s="156"/>
      <c r="BJ1425" s="156"/>
      <c r="BK1425" s="156"/>
      <c r="BL1425" s="156"/>
      <c r="BM1425" s="156"/>
      <c r="BN1425" s="156"/>
      <c r="BO1425" s="156"/>
      <c r="BP1425" s="156"/>
      <c r="BQ1425" s="156"/>
      <c r="BR1425" s="156"/>
      <c r="BS1425" s="156"/>
      <c r="BT1425" s="156"/>
      <c r="BU1425" s="156"/>
      <c r="BV1425" s="156"/>
      <c r="BW1425" s="156"/>
      <c r="BX1425" s="156"/>
      <c r="BY1425" s="156"/>
      <c r="BZ1425" s="156"/>
      <c r="CA1425" s="156"/>
      <c r="CB1425" s="156"/>
      <c r="CC1425" s="156"/>
      <c r="CD1425" s="156"/>
      <c r="CE1425" s="156"/>
    </row>
    <row r="1426" spans="1:83" ht="25.5" customHeight="1" x14ac:dyDescent="0.25">
      <c r="A1426" s="45"/>
      <c r="B1426" s="45"/>
      <c r="C1426" s="45"/>
      <c r="D1426" s="47"/>
      <c r="E1426" s="158"/>
      <c r="F1426" s="45"/>
      <c r="G1426" s="130"/>
      <c r="H1426" s="130"/>
      <c r="I1426" s="83"/>
      <c r="J1426" s="45"/>
      <c r="K1426" s="130"/>
      <c r="L1426" s="95"/>
      <c r="M1426" s="95"/>
      <c r="N1426" s="95"/>
      <c r="O1426" s="103"/>
      <c r="P1426" s="104"/>
      <c r="Q1426" s="83"/>
      <c r="R1426" s="83"/>
      <c r="S1426" s="83"/>
      <c r="T1426" s="83"/>
      <c r="U1426" s="83"/>
      <c r="V1426" s="103"/>
      <c r="W1426" s="103"/>
      <c r="X1426" s="103"/>
      <c r="Y1426" s="102"/>
      <c r="Z1426" s="102"/>
      <c r="AA1426" s="90"/>
      <c r="AB1426" s="100"/>
      <c r="AC1426" s="90"/>
      <c r="AD1426" s="100"/>
      <c r="AE1426" s="100"/>
      <c r="AF1426" s="91"/>
      <c r="AG1426" s="91"/>
      <c r="AH1426" s="101"/>
      <c r="AI1426" s="45"/>
      <c r="AJ1426" s="45"/>
      <c r="AK1426" s="45"/>
      <c r="AL1426" s="45"/>
      <c r="AM1426" s="45"/>
      <c r="AN1426" s="83"/>
      <c r="AO1426" s="160"/>
      <c r="AP1426" s="160"/>
      <c r="AQ1426" s="94"/>
      <c r="AR1426" s="45"/>
      <c r="AS1426" s="102"/>
      <c r="AT1426" s="102"/>
      <c r="AU1426" s="95"/>
      <c r="AV1426" s="95"/>
      <c r="AW1426" s="159"/>
      <c r="AX1426" s="159"/>
      <c r="AY1426" s="156"/>
      <c r="AZ1426" s="156"/>
      <c r="BA1426" s="156"/>
      <c r="BB1426" s="156"/>
      <c r="BC1426" s="156"/>
      <c r="BD1426" s="156"/>
      <c r="BE1426" s="156"/>
      <c r="BF1426" s="156"/>
      <c r="BG1426" s="156"/>
      <c r="BH1426" s="156"/>
      <c r="BI1426" s="156"/>
      <c r="BJ1426" s="156"/>
      <c r="BK1426" s="156"/>
      <c r="BL1426" s="156"/>
      <c r="BM1426" s="156"/>
      <c r="BN1426" s="156"/>
      <c r="BO1426" s="156"/>
      <c r="BP1426" s="156"/>
      <c r="BQ1426" s="156"/>
      <c r="BR1426" s="156"/>
      <c r="BS1426" s="156"/>
      <c r="BT1426" s="156"/>
      <c r="BU1426" s="156"/>
      <c r="BV1426" s="156"/>
      <c r="BW1426" s="156"/>
      <c r="BX1426" s="156"/>
      <c r="BY1426" s="156"/>
      <c r="BZ1426" s="156"/>
      <c r="CA1426" s="156"/>
      <c r="CB1426" s="156"/>
      <c r="CC1426" s="156"/>
      <c r="CD1426" s="156"/>
      <c r="CE1426" s="156"/>
    </row>
    <row r="1427" spans="1:83" ht="25.5" customHeight="1" x14ac:dyDescent="0.25">
      <c r="A1427" s="45"/>
      <c r="B1427" s="45"/>
      <c r="C1427" s="45"/>
      <c r="D1427" s="47"/>
      <c r="E1427" s="158"/>
      <c r="F1427" s="45"/>
      <c r="G1427" s="130"/>
      <c r="H1427" s="130"/>
      <c r="I1427" s="83"/>
      <c r="J1427" s="45"/>
      <c r="K1427" s="130"/>
      <c r="L1427" s="95"/>
      <c r="M1427" s="95"/>
      <c r="N1427" s="95"/>
      <c r="O1427" s="103"/>
      <c r="P1427" s="104"/>
      <c r="Q1427" s="83"/>
      <c r="R1427" s="83"/>
      <c r="S1427" s="83"/>
      <c r="T1427" s="83"/>
      <c r="U1427" s="83"/>
      <c r="V1427" s="103"/>
      <c r="W1427" s="103"/>
      <c r="X1427" s="103"/>
      <c r="Y1427" s="102"/>
      <c r="Z1427" s="102"/>
      <c r="AA1427" s="90"/>
      <c r="AB1427" s="100"/>
      <c r="AC1427" s="90"/>
      <c r="AD1427" s="100"/>
      <c r="AE1427" s="100"/>
      <c r="AF1427" s="91"/>
      <c r="AG1427" s="91"/>
      <c r="AH1427" s="101"/>
      <c r="AI1427" s="45"/>
      <c r="AJ1427" s="45"/>
      <c r="AK1427" s="45"/>
      <c r="AL1427" s="45"/>
      <c r="AM1427" s="45"/>
      <c r="AN1427" s="83"/>
      <c r="AO1427" s="160"/>
      <c r="AP1427" s="160"/>
      <c r="AQ1427" s="94"/>
      <c r="AR1427" s="45"/>
      <c r="AS1427" s="102"/>
      <c r="AT1427" s="102"/>
      <c r="AU1427" s="95"/>
      <c r="AV1427" s="95"/>
      <c r="AW1427" s="159"/>
      <c r="AX1427" s="159"/>
      <c r="AY1427" s="156"/>
      <c r="AZ1427" s="156"/>
      <c r="BA1427" s="156"/>
      <c r="BB1427" s="156"/>
      <c r="BC1427" s="156"/>
      <c r="BD1427" s="156"/>
      <c r="BE1427" s="156"/>
      <c r="BF1427" s="156"/>
      <c r="BG1427" s="156"/>
      <c r="BH1427" s="156"/>
      <c r="BI1427" s="156"/>
      <c r="BJ1427" s="156"/>
      <c r="BK1427" s="156"/>
      <c r="BL1427" s="156"/>
      <c r="BM1427" s="156"/>
      <c r="BN1427" s="156"/>
      <c r="BO1427" s="156"/>
      <c r="BP1427" s="156"/>
      <c r="BQ1427" s="156"/>
      <c r="BR1427" s="156"/>
      <c r="BS1427" s="156"/>
      <c r="BT1427" s="156"/>
      <c r="BU1427" s="156"/>
      <c r="BV1427" s="156"/>
      <c r="BW1427" s="156"/>
      <c r="BX1427" s="156"/>
      <c r="BY1427" s="156"/>
      <c r="BZ1427" s="156"/>
      <c r="CA1427" s="156"/>
      <c r="CB1427" s="156"/>
      <c r="CC1427" s="156"/>
      <c r="CD1427" s="156"/>
      <c r="CE1427" s="156"/>
    </row>
    <row r="1428" spans="1:83" ht="25.5" customHeight="1" x14ac:dyDescent="0.25">
      <c r="A1428" s="45"/>
      <c r="B1428" s="45"/>
      <c r="C1428" s="45"/>
      <c r="D1428" s="47"/>
      <c r="E1428" s="158"/>
      <c r="F1428" s="45"/>
      <c r="G1428" s="130"/>
      <c r="H1428" s="130"/>
      <c r="I1428" s="83"/>
      <c r="J1428" s="45"/>
      <c r="K1428" s="130"/>
      <c r="L1428" s="95"/>
      <c r="M1428" s="95"/>
      <c r="N1428" s="95"/>
      <c r="O1428" s="103"/>
      <c r="P1428" s="104"/>
      <c r="Q1428" s="83"/>
      <c r="R1428" s="83"/>
      <c r="S1428" s="83"/>
      <c r="T1428" s="83"/>
      <c r="U1428" s="83"/>
      <c r="V1428" s="103"/>
      <c r="W1428" s="103"/>
      <c r="X1428" s="103"/>
      <c r="Y1428" s="102"/>
      <c r="Z1428" s="102"/>
      <c r="AA1428" s="90"/>
      <c r="AB1428" s="100"/>
      <c r="AC1428" s="90"/>
      <c r="AD1428" s="100"/>
      <c r="AE1428" s="100"/>
      <c r="AF1428" s="91"/>
      <c r="AG1428" s="91"/>
      <c r="AH1428" s="101"/>
      <c r="AI1428" s="45"/>
      <c r="AJ1428" s="45"/>
      <c r="AK1428" s="45"/>
      <c r="AL1428" s="45"/>
      <c r="AM1428" s="45"/>
      <c r="AN1428" s="83"/>
      <c r="AO1428" s="160"/>
      <c r="AP1428" s="160"/>
      <c r="AQ1428" s="94"/>
      <c r="AR1428" s="45"/>
      <c r="AS1428" s="102"/>
      <c r="AT1428" s="102"/>
      <c r="AU1428" s="95"/>
      <c r="AV1428" s="95"/>
      <c r="AW1428" s="159"/>
      <c r="AX1428" s="159"/>
      <c r="AY1428" s="156"/>
      <c r="AZ1428" s="156"/>
      <c r="BA1428" s="156"/>
      <c r="BB1428" s="156"/>
      <c r="BC1428" s="156"/>
      <c r="BD1428" s="156"/>
      <c r="BE1428" s="156"/>
      <c r="BF1428" s="156"/>
      <c r="BG1428" s="156"/>
      <c r="BH1428" s="156"/>
      <c r="BI1428" s="156"/>
      <c r="BJ1428" s="156"/>
      <c r="BK1428" s="156"/>
      <c r="BL1428" s="156"/>
      <c r="BM1428" s="156"/>
      <c r="BN1428" s="156"/>
      <c r="BO1428" s="156"/>
      <c r="BP1428" s="156"/>
      <c r="BQ1428" s="156"/>
      <c r="BR1428" s="156"/>
      <c r="BS1428" s="156"/>
      <c r="BT1428" s="156"/>
      <c r="BU1428" s="156"/>
      <c r="BV1428" s="156"/>
      <c r="BW1428" s="156"/>
      <c r="BX1428" s="156"/>
      <c r="BY1428" s="156"/>
      <c r="BZ1428" s="156"/>
      <c r="CA1428" s="156"/>
      <c r="CB1428" s="156"/>
      <c r="CC1428" s="156"/>
      <c r="CD1428" s="156"/>
      <c r="CE1428" s="156"/>
    </row>
    <row r="1429" spans="1:83" ht="25.5" customHeight="1" x14ac:dyDescent="0.25">
      <c r="A1429" s="45"/>
      <c r="B1429" s="45"/>
      <c r="C1429" s="45"/>
      <c r="D1429" s="47"/>
      <c r="E1429" s="158"/>
      <c r="F1429" s="45"/>
      <c r="G1429" s="130"/>
      <c r="H1429" s="130"/>
      <c r="I1429" s="83"/>
      <c r="J1429" s="45"/>
      <c r="K1429" s="130"/>
      <c r="L1429" s="95"/>
      <c r="M1429" s="95"/>
      <c r="N1429" s="95"/>
      <c r="O1429" s="103"/>
      <c r="P1429" s="104"/>
      <c r="Q1429" s="83"/>
      <c r="R1429" s="83"/>
      <c r="S1429" s="83"/>
      <c r="T1429" s="83"/>
      <c r="U1429" s="83"/>
      <c r="V1429" s="103"/>
      <c r="W1429" s="103"/>
      <c r="X1429" s="103"/>
      <c r="Y1429" s="102"/>
      <c r="Z1429" s="102"/>
      <c r="AA1429" s="90"/>
      <c r="AB1429" s="100"/>
      <c r="AC1429" s="90"/>
      <c r="AD1429" s="100"/>
      <c r="AE1429" s="100"/>
      <c r="AF1429" s="91"/>
      <c r="AG1429" s="91"/>
      <c r="AH1429" s="101"/>
      <c r="AI1429" s="45"/>
      <c r="AJ1429" s="45"/>
      <c r="AK1429" s="45"/>
      <c r="AL1429" s="45"/>
      <c r="AM1429" s="45"/>
      <c r="AN1429" s="83"/>
      <c r="AO1429" s="160"/>
      <c r="AP1429" s="160"/>
      <c r="AQ1429" s="94"/>
      <c r="AR1429" s="45"/>
      <c r="AS1429" s="102"/>
      <c r="AT1429" s="102"/>
      <c r="AU1429" s="95"/>
      <c r="AV1429" s="95"/>
      <c r="AW1429" s="159"/>
      <c r="AX1429" s="159"/>
      <c r="AY1429" s="156"/>
      <c r="AZ1429" s="156"/>
      <c r="BA1429" s="156"/>
      <c r="BB1429" s="156"/>
      <c r="BC1429" s="156"/>
      <c r="BD1429" s="156"/>
      <c r="BE1429" s="156"/>
      <c r="BF1429" s="156"/>
      <c r="BG1429" s="156"/>
      <c r="BH1429" s="156"/>
      <c r="BI1429" s="156"/>
      <c r="BJ1429" s="156"/>
      <c r="BK1429" s="156"/>
      <c r="BL1429" s="156"/>
      <c r="BM1429" s="156"/>
      <c r="BN1429" s="156"/>
      <c r="BO1429" s="156"/>
      <c r="BP1429" s="156"/>
      <c r="BQ1429" s="156"/>
      <c r="BR1429" s="156"/>
      <c r="BS1429" s="156"/>
      <c r="BT1429" s="156"/>
      <c r="BU1429" s="156"/>
      <c r="BV1429" s="156"/>
      <c r="BW1429" s="156"/>
      <c r="BX1429" s="156"/>
      <c r="BY1429" s="156"/>
      <c r="BZ1429" s="156"/>
      <c r="CA1429" s="156"/>
      <c r="CB1429" s="156"/>
      <c r="CC1429" s="156"/>
      <c r="CD1429" s="156"/>
      <c r="CE1429" s="156"/>
    </row>
    <row r="1430" spans="1:83" ht="25.5" customHeight="1" x14ac:dyDescent="0.25">
      <c r="A1430" s="45"/>
      <c r="B1430" s="45"/>
      <c r="C1430" s="45"/>
      <c r="D1430" s="47"/>
      <c r="E1430" s="158"/>
      <c r="F1430" s="45"/>
      <c r="G1430" s="130"/>
      <c r="H1430" s="130"/>
      <c r="I1430" s="83"/>
      <c r="J1430" s="45"/>
      <c r="K1430" s="130"/>
      <c r="L1430" s="95"/>
      <c r="M1430" s="95"/>
      <c r="N1430" s="95"/>
      <c r="O1430" s="103"/>
      <c r="P1430" s="104"/>
      <c r="Q1430" s="83"/>
      <c r="R1430" s="83"/>
      <c r="S1430" s="83"/>
      <c r="T1430" s="83"/>
      <c r="U1430" s="83"/>
      <c r="V1430" s="103"/>
      <c r="W1430" s="103"/>
      <c r="X1430" s="103"/>
      <c r="Y1430" s="102"/>
      <c r="Z1430" s="102"/>
      <c r="AA1430" s="90"/>
      <c r="AB1430" s="100"/>
      <c r="AC1430" s="90"/>
      <c r="AD1430" s="100"/>
      <c r="AE1430" s="100"/>
      <c r="AF1430" s="91"/>
      <c r="AG1430" s="91"/>
      <c r="AH1430" s="101"/>
      <c r="AI1430" s="45"/>
      <c r="AJ1430" s="45"/>
      <c r="AK1430" s="45"/>
      <c r="AL1430" s="45"/>
      <c r="AM1430" s="45"/>
      <c r="AN1430" s="83"/>
      <c r="AO1430" s="160"/>
      <c r="AP1430" s="160"/>
      <c r="AQ1430" s="94"/>
      <c r="AR1430" s="45"/>
      <c r="AS1430" s="102"/>
      <c r="AT1430" s="102"/>
      <c r="AU1430" s="95"/>
      <c r="AV1430" s="95"/>
      <c r="AW1430" s="159"/>
      <c r="AX1430" s="159"/>
      <c r="AY1430" s="156"/>
      <c r="AZ1430" s="156"/>
      <c r="BA1430" s="156"/>
      <c r="BB1430" s="156"/>
      <c r="BC1430" s="156"/>
      <c r="BD1430" s="156"/>
      <c r="BE1430" s="156"/>
      <c r="BF1430" s="156"/>
      <c r="BG1430" s="156"/>
      <c r="BH1430" s="156"/>
      <c r="BI1430" s="156"/>
      <c r="BJ1430" s="156"/>
      <c r="BK1430" s="156"/>
      <c r="BL1430" s="156"/>
      <c r="BM1430" s="156"/>
      <c r="BN1430" s="156"/>
      <c r="BO1430" s="156"/>
      <c r="BP1430" s="156"/>
      <c r="BQ1430" s="156"/>
      <c r="BR1430" s="156"/>
      <c r="BS1430" s="156"/>
      <c r="BT1430" s="156"/>
      <c r="BU1430" s="156"/>
      <c r="BV1430" s="156"/>
      <c r="BW1430" s="156"/>
      <c r="BX1430" s="156"/>
      <c r="BY1430" s="156"/>
      <c r="BZ1430" s="156"/>
      <c r="CA1430" s="156"/>
      <c r="CB1430" s="156"/>
      <c r="CC1430" s="156"/>
      <c r="CD1430" s="156"/>
      <c r="CE1430" s="156"/>
    </row>
    <row r="1431" spans="1:83" ht="25.5" customHeight="1" x14ac:dyDescent="0.25">
      <c r="A1431" s="45"/>
      <c r="B1431" s="45"/>
      <c r="C1431" s="45"/>
      <c r="D1431" s="47"/>
      <c r="E1431" s="158"/>
      <c r="F1431" s="45"/>
      <c r="G1431" s="130"/>
      <c r="H1431" s="130"/>
      <c r="I1431" s="83"/>
      <c r="J1431" s="45"/>
      <c r="K1431" s="130"/>
      <c r="L1431" s="95"/>
      <c r="M1431" s="95"/>
      <c r="N1431" s="95"/>
      <c r="O1431" s="103"/>
      <c r="P1431" s="104"/>
      <c r="Q1431" s="83"/>
      <c r="R1431" s="83"/>
      <c r="S1431" s="83"/>
      <c r="T1431" s="83"/>
      <c r="U1431" s="83"/>
      <c r="V1431" s="103"/>
      <c r="W1431" s="103"/>
      <c r="X1431" s="103"/>
      <c r="Y1431" s="102"/>
      <c r="Z1431" s="102"/>
      <c r="AA1431" s="90"/>
      <c r="AB1431" s="100"/>
      <c r="AC1431" s="90"/>
      <c r="AD1431" s="100"/>
      <c r="AE1431" s="100"/>
      <c r="AF1431" s="91"/>
      <c r="AG1431" s="91"/>
      <c r="AH1431" s="101"/>
      <c r="AI1431" s="45"/>
      <c r="AJ1431" s="45"/>
      <c r="AK1431" s="45"/>
      <c r="AL1431" s="45"/>
      <c r="AM1431" s="45"/>
      <c r="AN1431" s="83"/>
      <c r="AO1431" s="160"/>
      <c r="AP1431" s="160"/>
      <c r="AQ1431" s="94"/>
      <c r="AR1431" s="45"/>
      <c r="AS1431" s="102"/>
      <c r="AT1431" s="102"/>
      <c r="AU1431" s="95"/>
      <c r="AV1431" s="95"/>
      <c r="AW1431" s="159"/>
      <c r="AX1431" s="159"/>
      <c r="AY1431" s="156"/>
      <c r="AZ1431" s="156"/>
      <c r="BA1431" s="156"/>
      <c r="BB1431" s="156"/>
      <c r="BC1431" s="156"/>
      <c r="BD1431" s="156"/>
      <c r="BE1431" s="156"/>
      <c r="BF1431" s="156"/>
      <c r="BG1431" s="156"/>
      <c r="BH1431" s="156"/>
      <c r="BI1431" s="156"/>
      <c r="BJ1431" s="156"/>
      <c r="BK1431" s="156"/>
      <c r="BL1431" s="156"/>
      <c r="BM1431" s="156"/>
      <c r="BN1431" s="156"/>
      <c r="BO1431" s="156"/>
      <c r="BP1431" s="156"/>
      <c r="BQ1431" s="156"/>
      <c r="BR1431" s="156"/>
      <c r="BS1431" s="156"/>
      <c r="BT1431" s="156"/>
      <c r="BU1431" s="156"/>
      <c r="BV1431" s="156"/>
      <c r="BW1431" s="156"/>
      <c r="BX1431" s="156"/>
      <c r="BY1431" s="156"/>
      <c r="BZ1431" s="156"/>
      <c r="CA1431" s="156"/>
      <c r="CB1431" s="156"/>
      <c r="CC1431" s="156"/>
      <c r="CD1431" s="156"/>
      <c r="CE1431" s="156"/>
    </row>
    <row r="1432" spans="1:83" ht="25.5" customHeight="1" x14ac:dyDescent="0.25">
      <c r="A1432" s="45"/>
      <c r="B1432" s="45"/>
      <c r="C1432" s="45"/>
      <c r="D1432" s="47"/>
      <c r="E1432" s="158"/>
      <c r="F1432" s="45"/>
      <c r="G1432" s="130"/>
      <c r="H1432" s="130"/>
      <c r="I1432" s="83"/>
      <c r="J1432" s="45"/>
      <c r="K1432" s="130"/>
      <c r="L1432" s="95"/>
      <c r="M1432" s="95"/>
      <c r="N1432" s="95"/>
      <c r="O1432" s="103"/>
      <c r="P1432" s="104"/>
      <c r="Q1432" s="83"/>
      <c r="R1432" s="83"/>
      <c r="S1432" s="83"/>
      <c r="T1432" s="83"/>
      <c r="U1432" s="83"/>
      <c r="V1432" s="103"/>
      <c r="W1432" s="103"/>
      <c r="X1432" s="103"/>
      <c r="Y1432" s="102"/>
      <c r="Z1432" s="102"/>
      <c r="AA1432" s="90"/>
      <c r="AB1432" s="100"/>
      <c r="AC1432" s="90"/>
      <c r="AD1432" s="100"/>
      <c r="AE1432" s="100"/>
      <c r="AF1432" s="91"/>
      <c r="AG1432" s="91"/>
      <c r="AH1432" s="101"/>
      <c r="AI1432" s="45"/>
      <c r="AJ1432" s="45"/>
      <c r="AK1432" s="45"/>
      <c r="AL1432" s="45"/>
      <c r="AM1432" s="45"/>
      <c r="AN1432" s="83"/>
      <c r="AO1432" s="160"/>
      <c r="AP1432" s="160"/>
      <c r="AQ1432" s="94"/>
      <c r="AR1432" s="45"/>
      <c r="AS1432" s="102"/>
      <c r="AT1432" s="102"/>
      <c r="AU1432" s="95"/>
      <c r="AV1432" s="95"/>
      <c r="AW1432" s="159"/>
      <c r="AX1432" s="159"/>
      <c r="AY1432" s="156"/>
      <c r="AZ1432" s="156"/>
      <c r="BA1432" s="156"/>
      <c r="BB1432" s="156"/>
      <c r="BC1432" s="156"/>
      <c r="BD1432" s="156"/>
      <c r="BE1432" s="156"/>
      <c r="BF1432" s="156"/>
      <c r="BG1432" s="156"/>
      <c r="BH1432" s="156"/>
      <c r="BI1432" s="156"/>
      <c r="BJ1432" s="156"/>
      <c r="BK1432" s="156"/>
      <c r="BL1432" s="156"/>
      <c r="BM1432" s="156"/>
      <c r="BN1432" s="156"/>
      <c r="BO1432" s="156"/>
      <c r="BP1432" s="156"/>
      <c r="BQ1432" s="156"/>
      <c r="BR1432" s="156"/>
      <c r="BS1432" s="156"/>
      <c r="BT1432" s="156"/>
      <c r="BU1432" s="156"/>
      <c r="BV1432" s="156"/>
      <c r="BW1432" s="156"/>
      <c r="BX1432" s="156"/>
      <c r="BY1432" s="156"/>
      <c r="BZ1432" s="156"/>
      <c r="CA1432" s="156"/>
      <c r="CB1432" s="156"/>
      <c r="CC1432" s="156"/>
      <c r="CD1432" s="156"/>
      <c r="CE1432" s="156"/>
    </row>
    <row r="1433" spans="1:83" ht="25.5" customHeight="1" x14ac:dyDescent="0.25">
      <c r="A1433" s="45"/>
      <c r="B1433" s="45"/>
      <c r="C1433" s="45"/>
      <c r="D1433" s="47"/>
      <c r="E1433" s="158"/>
      <c r="F1433" s="45"/>
      <c r="G1433" s="130"/>
      <c r="H1433" s="130"/>
      <c r="I1433" s="83"/>
      <c r="J1433" s="45"/>
      <c r="K1433" s="130"/>
      <c r="L1433" s="95"/>
      <c r="M1433" s="95"/>
      <c r="N1433" s="95"/>
      <c r="O1433" s="103"/>
      <c r="P1433" s="104"/>
      <c r="Q1433" s="83"/>
      <c r="R1433" s="83"/>
      <c r="S1433" s="83"/>
      <c r="T1433" s="83"/>
      <c r="U1433" s="83"/>
      <c r="V1433" s="103"/>
      <c r="W1433" s="103"/>
      <c r="X1433" s="103"/>
      <c r="Y1433" s="102"/>
      <c r="Z1433" s="102"/>
      <c r="AA1433" s="90"/>
      <c r="AB1433" s="100"/>
      <c r="AC1433" s="90"/>
      <c r="AD1433" s="100"/>
      <c r="AE1433" s="100"/>
      <c r="AF1433" s="91"/>
      <c r="AG1433" s="91"/>
      <c r="AH1433" s="101"/>
      <c r="AI1433" s="45"/>
      <c r="AJ1433" s="45"/>
      <c r="AK1433" s="45"/>
      <c r="AL1433" s="45"/>
      <c r="AM1433" s="45"/>
      <c r="AN1433" s="83"/>
      <c r="AO1433" s="160"/>
      <c r="AP1433" s="160"/>
      <c r="AQ1433" s="94"/>
      <c r="AR1433" s="45"/>
      <c r="AS1433" s="102"/>
      <c r="AT1433" s="102"/>
      <c r="AU1433" s="95"/>
      <c r="AV1433" s="95"/>
      <c r="AW1433" s="159"/>
      <c r="AX1433" s="159"/>
      <c r="AY1433" s="156"/>
      <c r="AZ1433" s="156"/>
      <c r="BA1433" s="156"/>
      <c r="BB1433" s="156"/>
      <c r="BC1433" s="156"/>
      <c r="BD1433" s="156"/>
      <c r="BE1433" s="156"/>
      <c r="BF1433" s="156"/>
      <c r="BG1433" s="156"/>
      <c r="BH1433" s="156"/>
      <c r="BI1433" s="156"/>
      <c r="BJ1433" s="156"/>
      <c r="BK1433" s="156"/>
      <c r="BL1433" s="156"/>
      <c r="BM1433" s="156"/>
      <c r="BN1433" s="156"/>
      <c r="BO1433" s="156"/>
      <c r="BP1433" s="156"/>
      <c r="BQ1433" s="156"/>
      <c r="BR1433" s="156"/>
      <c r="BS1433" s="156"/>
      <c r="BT1433" s="156"/>
      <c r="BU1433" s="156"/>
      <c r="BV1433" s="156"/>
      <c r="BW1433" s="156"/>
      <c r="BX1433" s="156"/>
      <c r="BY1433" s="156"/>
      <c r="BZ1433" s="156"/>
      <c r="CA1433" s="156"/>
      <c r="CB1433" s="156"/>
      <c r="CC1433" s="156"/>
      <c r="CD1433" s="156"/>
      <c r="CE1433" s="156"/>
    </row>
    <row r="1434" spans="1:83" ht="25.5" customHeight="1" x14ac:dyDescent="0.25">
      <c r="A1434" s="45"/>
      <c r="B1434" s="45"/>
      <c r="C1434" s="45"/>
      <c r="D1434" s="47"/>
      <c r="E1434" s="158"/>
      <c r="F1434" s="45"/>
      <c r="G1434" s="130"/>
      <c r="H1434" s="130"/>
      <c r="I1434" s="83"/>
      <c r="J1434" s="45"/>
      <c r="K1434" s="130"/>
      <c r="L1434" s="95"/>
      <c r="M1434" s="95"/>
      <c r="N1434" s="95"/>
      <c r="O1434" s="103"/>
      <c r="P1434" s="104"/>
      <c r="Q1434" s="83"/>
      <c r="R1434" s="83"/>
      <c r="S1434" s="83"/>
      <c r="T1434" s="83"/>
      <c r="U1434" s="83"/>
      <c r="V1434" s="103"/>
      <c r="W1434" s="103"/>
      <c r="X1434" s="103"/>
      <c r="Y1434" s="102"/>
      <c r="Z1434" s="102"/>
      <c r="AA1434" s="90"/>
      <c r="AB1434" s="100"/>
      <c r="AC1434" s="90"/>
      <c r="AD1434" s="100"/>
      <c r="AE1434" s="100"/>
      <c r="AF1434" s="91"/>
      <c r="AG1434" s="91"/>
      <c r="AH1434" s="101"/>
      <c r="AI1434" s="45"/>
      <c r="AJ1434" s="45"/>
      <c r="AK1434" s="45"/>
      <c r="AL1434" s="45"/>
      <c r="AM1434" s="45"/>
      <c r="AN1434" s="83"/>
      <c r="AO1434" s="160"/>
      <c r="AP1434" s="160"/>
      <c r="AQ1434" s="94"/>
      <c r="AR1434" s="45"/>
      <c r="AS1434" s="102"/>
      <c r="AT1434" s="102"/>
      <c r="AU1434" s="95"/>
      <c r="AV1434" s="95"/>
      <c r="AW1434" s="159"/>
      <c r="AX1434" s="159"/>
      <c r="AY1434" s="156"/>
      <c r="AZ1434" s="156"/>
      <c r="BA1434" s="156"/>
      <c r="BB1434" s="156"/>
      <c r="BC1434" s="156"/>
      <c r="BD1434" s="156"/>
      <c r="BE1434" s="156"/>
      <c r="BF1434" s="156"/>
      <c r="BG1434" s="156"/>
      <c r="BH1434" s="156"/>
      <c r="BI1434" s="156"/>
      <c r="BJ1434" s="156"/>
      <c r="BK1434" s="156"/>
      <c r="BL1434" s="156"/>
      <c r="BM1434" s="156"/>
      <c r="BN1434" s="156"/>
      <c r="BO1434" s="156"/>
      <c r="BP1434" s="156"/>
      <c r="BQ1434" s="156"/>
      <c r="BR1434" s="156"/>
      <c r="BS1434" s="156"/>
      <c r="BT1434" s="156"/>
      <c r="BU1434" s="156"/>
      <c r="BV1434" s="156"/>
      <c r="BW1434" s="156"/>
      <c r="BX1434" s="156"/>
      <c r="BY1434" s="156"/>
      <c r="BZ1434" s="156"/>
      <c r="CA1434" s="156"/>
      <c r="CB1434" s="156"/>
      <c r="CC1434" s="156"/>
      <c r="CD1434" s="156"/>
      <c r="CE1434" s="156"/>
    </row>
    <row r="1435" spans="1:83" ht="25.5" customHeight="1" x14ac:dyDescent="0.25">
      <c r="A1435" s="45"/>
      <c r="B1435" s="45"/>
      <c r="C1435" s="45"/>
      <c r="D1435" s="47"/>
      <c r="E1435" s="158"/>
      <c r="F1435" s="45"/>
      <c r="G1435" s="130"/>
      <c r="H1435" s="130"/>
      <c r="I1435" s="83"/>
      <c r="J1435" s="45"/>
      <c r="K1435" s="130"/>
      <c r="L1435" s="95"/>
      <c r="M1435" s="95"/>
      <c r="N1435" s="95"/>
      <c r="O1435" s="103"/>
      <c r="P1435" s="104"/>
      <c r="Q1435" s="83"/>
      <c r="R1435" s="83"/>
      <c r="S1435" s="83"/>
      <c r="T1435" s="83"/>
      <c r="U1435" s="83"/>
      <c r="V1435" s="103"/>
      <c r="W1435" s="103"/>
      <c r="X1435" s="103"/>
      <c r="Y1435" s="102"/>
      <c r="Z1435" s="102"/>
      <c r="AA1435" s="90"/>
      <c r="AB1435" s="100"/>
      <c r="AC1435" s="90"/>
      <c r="AD1435" s="100"/>
      <c r="AE1435" s="100"/>
      <c r="AF1435" s="91"/>
      <c r="AG1435" s="91"/>
      <c r="AH1435" s="101"/>
      <c r="AI1435" s="45"/>
      <c r="AJ1435" s="45"/>
      <c r="AK1435" s="45"/>
      <c r="AL1435" s="45"/>
      <c r="AM1435" s="45"/>
      <c r="AN1435" s="83"/>
      <c r="AO1435" s="160"/>
      <c r="AP1435" s="160"/>
      <c r="AQ1435" s="94"/>
      <c r="AR1435" s="45"/>
      <c r="AS1435" s="102"/>
      <c r="AT1435" s="102"/>
      <c r="AU1435" s="95"/>
      <c r="AV1435" s="95"/>
      <c r="AW1435" s="159"/>
      <c r="AX1435" s="159"/>
      <c r="AY1435" s="156"/>
      <c r="AZ1435" s="156"/>
      <c r="BA1435" s="156"/>
      <c r="BB1435" s="156"/>
      <c r="BC1435" s="156"/>
      <c r="BD1435" s="156"/>
      <c r="BE1435" s="156"/>
      <c r="BF1435" s="156"/>
      <c r="BG1435" s="156"/>
      <c r="BH1435" s="156"/>
      <c r="BI1435" s="156"/>
      <c r="BJ1435" s="156"/>
      <c r="BK1435" s="156"/>
      <c r="BL1435" s="156"/>
      <c r="BM1435" s="156"/>
      <c r="BN1435" s="156"/>
      <c r="BO1435" s="156"/>
      <c r="BP1435" s="156"/>
      <c r="BQ1435" s="156"/>
      <c r="BR1435" s="156"/>
      <c r="BS1435" s="156"/>
      <c r="BT1435" s="156"/>
      <c r="BU1435" s="156"/>
      <c r="BV1435" s="156"/>
      <c r="BW1435" s="156"/>
      <c r="BX1435" s="156"/>
      <c r="BY1435" s="156"/>
      <c r="BZ1435" s="156"/>
      <c r="CA1435" s="156"/>
      <c r="CB1435" s="156"/>
      <c r="CC1435" s="156"/>
      <c r="CD1435" s="156"/>
      <c r="CE1435" s="156"/>
    </row>
    <row r="1436" spans="1:83" ht="25.5" customHeight="1" x14ac:dyDescent="0.25">
      <c r="A1436" s="45"/>
      <c r="B1436" s="45"/>
      <c r="C1436" s="45"/>
      <c r="D1436" s="47"/>
      <c r="E1436" s="158"/>
      <c r="F1436" s="45"/>
      <c r="G1436" s="130"/>
      <c r="H1436" s="130"/>
      <c r="I1436" s="83"/>
      <c r="J1436" s="45"/>
      <c r="K1436" s="130"/>
      <c r="L1436" s="95"/>
      <c r="M1436" s="95"/>
      <c r="N1436" s="95"/>
      <c r="O1436" s="103"/>
      <c r="P1436" s="104"/>
      <c r="Q1436" s="83"/>
      <c r="R1436" s="83"/>
      <c r="S1436" s="83"/>
      <c r="T1436" s="83"/>
      <c r="U1436" s="83"/>
      <c r="V1436" s="103"/>
      <c r="W1436" s="103"/>
      <c r="X1436" s="103"/>
      <c r="Y1436" s="102"/>
      <c r="Z1436" s="102"/>
      <c r="AA1436" s="90"/>
      <c r="AB1436" s="100"/>
      <c r="AC1436" s="90"/>
      <c r="AD1436" s="100"/>
      <c r="AE1436" s="100"/>
      <c r="AF1436" s="91"/>
      <c r="AG1436" s="91"/>
      <c r="AH1436" s="101"/>
      <c r="AI1436" s="45"/>
      <c r="AJ1436" s="45"/>
      <c r="AK1436" s="45"/>
      <c r="AL1436" s="45"/>
      <c r="AM1436" s="45"/>
      <c r="AN1436" s="83"/>
      <c r="AO1436" s="160"/>
      <c r="AP1436" s="160"/>
      <c r="AQ1436" s="94"/>
      <c r="AR1436" s="45"/>
      <c r="AS1436" s="102"/>
      <c r="AT1436" s="102"/>
      <c r="AU1436" s="95"/>
      <c r="AV1436" s="95"/>
      <c r="AW1436" s="159"/>
      <c r="AX1436" s="159"/>
      <c r="AY1436" s="156"/>
      <c r="AZ1436" s="156"/>
      <c r="BA1436" s="156"/>
      <c r="BB1436" s="156"/>
      <c r="BC1436" s="156"/>
      <c r="BD1436" s="156"/>
      <c r="BE1436" s="156"/>
      <c r="BF1436" s="156"/>
      <c r="BG1436" s="156"/>
      <c r="BH1436" s="156"/>
      <c r="BI1436" s="156"/>
      <c r="BJ1436" s="156"/>
      <c r="BK1436" s="156"/>
      <c r="BL1436" s="156"/>
      <c r="BM1436" s="156"/>
      <c r="BN1436" s="156"/>
      <c r="BO1436" s="156"/>
      <c r="BP1436" s="156"/>
      <c r="BQ1436" s="156"/>
      <c r="BR1436" s="156"/>
      <c r="BS1436" s="156"/>
      <c r="BT1436" s="156"/>
      <c r="BU1436" s="156"/>
      <c r="BV1436" s="156"/>
      <c r="BW1436" s="156"/>
      <c r="BX1436" s="156"/>
      <c r="BY1436" s="156"/>
      <c r="BZ1436" s="156"/>
      <c r="CA1436" s="156"/>
      <c r="CB1436" s="156"/>
      <c r="CC1436" s="156"/>
      <c r="CD1436" s="156"/>
      <c r="CE1436" s="156"/>
    </row>
    <row r="1437" spans="1:83" ht="25.5" customHeight="1" x14ac:dyDescent="0.25">
      <c r="A1437" s="45"/>
      <c r="B1437" s="45"/>
      <c r="C1437" s="45"/>
      <c r="D1437" s="47"/>
      <c r="E1437" s="158"/>
      <c r="F1437" s="45"/>
      <c r="G1437" s="130"/>
      <c r="H1437" s="130"/>
      <c r="I1437" s="83"/>
      <c r="J1437" s="45"/>
      <c r="K1437" s="130"/>
      <c r="L1437" s="95"/>
      <c r="M1437" s="95"/>
      <c r="N1437" s="95"/>
      <c r="O1437" s="103"/>
      <c r="P1437" s="104"/>
      <c r="Q1437" s="83"/>
      <c r="R1437" s="83"/>
      <c r="S1437" s="83"/>
      <c r="T1437" s="83"/>
      <c r="U1437" s="83"/>
      <c r="V1437" s="103"/>
      <c r="W1437" s="103"/>
      <c r="X1437" s="103"/>
      <c r="Y1437" s="102"/>
      <c r="Z1437" s="102"/>
      <c r="AA1437" s="90"/>
      <c r="AB1437" s="100"/>
      <c r="AC1437" s="90"/>
      <c r="AD1437" s="100"/>
      <c r="AE1437" s="100"/>
      <c r="AF1437" s="91"/>
      <c r="AG1437" s="91"/>
      <c r="AH1437" s="101"/>
      <c r="AI1437" s="45"/>
      <c r="AJ1437" s="45"/>
      <c r="AK1437" s="45"/>
      <c r="AL1437" s="45"/>
      <c r="AM1437" s="45"/>
      <c r="AN1437" s="83"/>
      <c r="AO1437" s="160"/>
      <c r="AP1437" s="160"/>
      <c r="AQ1437" s="94"/>
      <c r="AR1437" s="45"/>
      <c r="AS1437" s="102"/>
      <c r="AT1437" s="102"/>
      <c r="AU1437" s="95"/>
      <c r="AV1437" s="95"/>
      <c r="AW1437" s="159"/>
      <c r="AX1437" s="159"/>
      <c r="AY1437" s="156"/>
      <c r="AZ1437" s="156"/>
      <c r="BA1437" s="156"/>
      <c r="BB1437" s="156"/>
      <c r="BC1437" s="156"/>
      <c r="BD1437" s="156"/>
      <c r="BE1437" s="156"/>
      <c r="BF1437" s="156"/>
      <c r="BG1437" s="156"/>
      <c r="BH1437" s="156"/>
      <c r="BI1437" s="156"/>
      <c r="BJ1437" s="156"/>
      <c r="BK1437" s="156"/>
      <c r="BL1437" s="156"/>
      <c r="BM1437" s="156"/>
      <c r="BN1437" s="156"/>
      <c r="BO1437" s="156"/>
      <c r="BP1437" s="156"/>
      <c r="BQ1437" s="156"/>
      <c r="BR1437" s="156"/>
      <c r="BS1437" s="156"/>
      <c r="BT1437" s="156"/>
      <c r="BU1437" s="156"/>
      <c r="BV1437" s="156"/>
      <c r="BW1437" s="156"/>
      <c r="BX1437" s="156"/>
      <c r="BY1437" s="156"/>
      <c r="BZ1437" s="156"/>
      <c r="CA1437" s="156"/>
      <c r="CB1437" s="156"/>
      <c r="CC1437" s="156"/>
      <c r="CD1437" s="156"/>
      <c r="CE1437" s="156"/>
    </row>
    <row r="1438" spans="1:83" ht="25.5" customHeight="1" x14ac:dyDescent="0.25">
      <c r="A1438" s="45"/>
      <c r="B1438" s="45"/>
      <c r="C1438" s="45"/>
      <c r="D1438" s="47"/>
      <c r="E1438" s="158"/>
      <c r="F1438" s="45"/>
      <c r="G1438" s="130"/>
      <c r="H1438" s="130"/>
      <c r="I1438" s="83"/>
      <c r="J1438" s="45"/>
      <c r="K1438" s="130"/>
      <c r="L1438" s="95"/>
      <c r="M1438" s="95"/>
      <c r="N1438" s="95"/>
      <c r="O1438" s="103"/>
      <c r="P1438" s="104"/>
      <c r="Q1438" s="83"/>
      <c r="R1438" s="83"/>
      <c r="S1438" s="83"/>
      <c r="T1438" s="83"/>
      <c r="U1438" s="83"/>
      <c r="V1438" s="103"/>
      <c r="W1438" s="103"/>
      <c r="X1438" s="103"/>
      <c r="Y1438" s="102"/>
      <c r="Z1438" s="102"/>
      <c r="AA1438" s="90"/>
      <c r="AB1438" s="100"/>
      <c r="AC1438" s="90"/>
      <c r="AD1438" s="100"/>
      <c r="AE1438" s="100"/>
      <c r="AF1438" s="91"/>
      <c r="AG1438" s="91"/>
      <c r="AH1438" s="101"/>
      <c r="AI1438" s="45"/>
      <c r="AJ1438" s="45"/>
      <c r="AK1438" s="45"/>
      <c r="AL1438" s="45"/>
      <c r="AM1438" s="45"/>
      <c r="AN1438" s="83"/>
      <c r="AO1438" s="160"/>
      <c r="AP1438" s="160"/>
      <c r="AQ1438" s="94"/>
      <c r="AR1438" s="45"/>
      <c r="AS1438" s="102"/>
      <c r="AT1438" s="102"/>
      <c r="AU1438" s="95"/>
      <c r="AV1438" s="95"/>
      <c r="AW1438" s="159"/>
      <c r="AX1438" s="159"/>
      <c r="AY1438" s="156"/>
      <c r="AZ1438" s="156"/>
      <c r="BA1438" s="156"/>
      <c r="BB1438" s="156"/>
      <c r="BC1438" s="156"/>
      <c r="BD1438" s="156"/>
      <c r="BE1438" s="156"/>
      <c r="BF1438" s="156"/>
      <c r="BG1438" s="156"/>
      <c r="BH1438" s="156"/>
      <c r="BI1438" s="156"/>
      <c r="BJ1438" s="156"/>
      <c r="BK1438" s="156"/>
      <c r="BL1438" s="156"/>
      <c r="BM1438" s="156"/>
      <c r="BN1438" s="156"/>
      <c r="BO1438" s="156"/>
      <c r="BP1438" s="156"/>
      <c r="BQ1438" s="156"/>
      <c r="BR1438" s="156"/>
      <c r="BS1438" s="156"/>
      <c r="BT1438" s="156"/>
      <c r="BU1438" s="156"/>
      <c r="BV1438" s="156"/>
      <c r="BW1438" s="156"/>
      <c r="BX1438" s="156"/>
      <c r="BY1438" s="156"/>
      <c r="BZ1438" s="156"/>
      <c r="CA1438" s="156"/>
      <c r="CB1438" s="156"/>
      <c r="CC1438" s="156"/>
      <c r="CD1438" s="156"/>
      <c r="CE1438" s="156"/>
    </row>
    <row r="1439" spans="1:83" ht="25.5" customHeight="1" x14ac:dyDescent="0.25">
      <c r="A1439" s="45"/>
      <c r="B1439" s="45"/>
      <c r="C1439" s="45"/>
      <c r="D1439" s="47"/>
      <c r="E1439" s="158"/>
      <c r="F1439" s="45"/>
      <c r="G1439" s="130"/>
      <c r="H1439" s="130"/>
      <c r="I1439" s="83"/>
      <c r="J1439" s="45"/>
      <c r="K1439" s="130"/>
      <c r="L1439" s="95"/>
      <c r="M1439" s="95"/>
      <c r="N1439" s="95"/>
      <c r="O1439" s="103"/>
      <c r="P1439" s="104"/>
      <c r="Q1439" s="83"/>
      <c r="R1439" s="83"/>
      <c r="S1439" s="83"/>
      <c r="T1439" s="83"/>
      <c r="U1439" s="83"/>
      <c r="V1439" s="103"/>
      <c r="W1439" s="103"/>
      <c r="X1439" s="103"/>
      <c r="Y1439" s="102"/>
      <c r="Z1439" s="102"/>
      <c r="AA1439" s="90"/>
      <c r="AB1439" s="100"/>
      <c r="AC1439" s="90"/>
      <c r="AD1439" s="100"/>
      <c r="AE1439" s="100"/>
      <c r="AF1439" s="91"/>
      <c r="AG1439" s="91"/>
      <c r="AH1439" s="101"/>
      <c r="AI1439" s="45"/>
      <c r="AJ1439" s="45"/>
      <c r="AK1439" s="45"/>
      <c r="AL1439" s="45"/>
      <c r="AM1439" s="45"/>
      <c r="AN1439" s="83"/>
      <c r="AO1439" s="160"/>
      <c r="AP1439" s="160"/>
      <c r="AQ1439" s="94"/>
      <c r="AR1439" s="45"/>
      <c r="AS1439" s="102"/>
      <c r="AT1439" s="102"/>
      <c r="AU1439" s="95"/>
      <c r="AV1439" s="95"/>
      <c r="AW1439" s="159"/>
      <c r="AX1439" s="159"/>
      <c r="AY1439" s="156"/>
      <c r="AZ1439" s="156"/>
      <c r="BA1439" s="156"/>
      <c r="BB1439" s="156"/>
      <c r="BC1439" s="156"/>
      <c r="BD1439" s="156"/>
      <c r="BE1439" s="156"/>
      <c r="BF1439" s="156"/>
      <c r="BG1439" s="156"/>
      <c r="BH1439" s="156"/>
      <c r="BI1439" s="156"/>
      <c r="BJ1439" s="156"/>
      <c r="BK1439" s="156"/>
      <c r="BL1439" s="156"/>
      <c r="BM1439" s="156"/>
      <c r="BN1439" s="156"/>
      <c r="BO1439" s="156"/>
      <c r="BP1439" s="156"/>
      <c r="BQ1439" s="156"/>
      <c r="BR1439" s="156"/>
      <c r="BS1439" s="156"/>
      <c r="BT1439" s="156"/>
      <c r="BU1439" s="156"/>
      <c r="BV1439" s="156"/>
      <c r="BW1439" s="156"/>
      <c r="BX1439" s="156"/>
      <c r="BY1439" s="156"/>
      <c r="BZ1439" s="156"/>
      <c r="CA1439" s="156"/>
      <c r="CB1439" s="156"/>
      <c r="CC1439" s="156"/>
      <c r="CD1439" s="156"/>
      <c r="CE1439" s="156"/>
    </row>
    <row r="1440" spans="1:83" ht="25.5" customHeight="1" x14ac:dyDescent="0.25">
      <c r="A1440" s="45"/>
      <c r="B1440" s="45"/>
      <c r="C1440" s="45"/>
      <c r="D1440" s="47"/>
      <c r="E1440" s="158"/>
      <c r="F1440" s="45"/>
      <c r="G1440" s="130"/>
      <c r="H1440" s="130"/>
      <c r="I1440" s="83"/>
      <c r="J1440" s="45"/>
      <c r="K1440" s="130"/>
      <c r="L1440" s="95"/>
      <c r="M1440" s="95"/>
      <c r="N1440" s="95"/>
      <c r="O1440" s="103"/>
      <c r="P1440" s="104"/>
      <c r="Q1440" s="83"/>
      <c r="R1440" s="83"/>
      <c r="S1440" s="83"/>
      <c r="T1440" s="83"/>
      <c r="U1440" s="83"/>
      <c r="V1440" s="103"/>
      <c r="W1440" s="103"/>
      <c r="X1440" s="103"/>
      <c r="Y1440" s="102"/>
      <c r="Z1440" s="102"/>
      <c r="AA1440" s="90"/>
      <c r="AB1440" s="100"/>
      <c r="AC1440" s="90"/>
      <c r="AD1440" s="100"/>
      <c r="AE1440" s="100"/>
      <c r="AF1440" s="91"/>
      <c r="AG1440" s="91"/>
      <c r="AH1440" s="101"/>
      <c r="AI1440" s="45"/>
      <c r="AJ1440" s="45"/>
      <c r="AK1440" s="45"/>
      <c r="AL1440" s="45"/>
      <c r="AM1440" s="45"/>
      <c r="AN1440" s="83"/>
      <c r="AO1440" s="160"/>
      <c r="AP1440" s="160"/>
      <c r="AQ1440" s="94"/>
      <c r="AR1440" s="45"/>
      <c r="AS1440" s="102"/>
      <c r="AT1440" s="102"/>
      <c r="AU1440" s="95"/>
      <c r="AV1440" s="95"/>
      <c r="AW1440" s="159"/>
      <c r="AX1440" s="159"/>
      <c r="AY1440" s="156"/>
      <c r="AZ1440" s="156"/>
      <c r="BA1440" s="156"/>
      <c r="BB1440" s="156"/>
      <c r="BC1440" s="156"/>
      <c r="BD1440" s="156"/>
      <c r="BE1440" s="156"/>
      <c r="BF1440" s="156"/>
      <c r="BG1440" s="156"/>
      <c r="BH1440" s="156"/>
      <c r="BI1440" s="156"/>
      <c r="BJ1440" s="156"/>
      <c r="BK1440" s="156"/>
      <c r="BL1440" s="156"/>
      <c r="BM1440" s="156"/>
      <c r="BN1440" s="156"/>
      <c r="BO1440" s="156"/>
      <c r="BP1440" s="156"/>
      <c r="BQ1440" s="156"/>
      <c r="BR1440" s="156"/>
      <c r="BS1440" s="156"/>
      <c r="BT1440" s="156"/>
      <c r="BU1440" s="156"/>
      <c r="BV1440" s="156"/>
      <c r="BW1440" s="156"/>
      <c r="BX1440" s="156"/>
      <c r="BY1440" s="156"/>
      <c r="BZ1440" s="156"/>
      <c r="CA1440" s="156"/>
      <c r="CB1440" s="156"/>
      <c r="CC1440" s="156"/>
      <c r="CD1440" s="156"/>
      <c r="CE1440" s="156"/>
    </row>
    <row r="1441" spans="1:83" ht="25.5" customHeight="1" x14ac:dyDescent="0.25">
      <c r="A1441" s="45"/>
      <c r="B1441" s="45"/>
      <c r="C1441" s="45"/>
      <c r="D1441" s="47"/>
      <c r="E1441" s="158"/>
      <c r="F1441" s="45"/>
      <c r="G1441" s="130"/>
      <c r="H1441" s="130"/>
      <c r="I1441" s="83"/>
      <c r="J1441" s="45"/>
      <c r="K1441" s="130"/>
      <c r="L1441" s="95"/>
      <c r="M1441" s="95"/>
      <c r="N1441" s="95"/>
      <c r="O1441" s="103"/>
      <c r="P1441" s="104"/>
      <c r="Q1441" s="83"/>
      <c r="R1441" s="83"/>
      <c r="S1441" s="83"/>
      <c r="T1441" s="83"/>
      <c r="U1441" s="83"/>
      <c r="V1441" s="103"/>
      <c r="W1441" s="103"/>
      <c r="X1441" s="103"/>
      <c r="Y1441" s="102"/>
      <c r="Z1441" s="102"/>
      <c r="AA1441" s="90"/>
      <c r="AB1441" s="100"/>
      <c r="AC1441" s="90"/>
      <c r="AD1441" s="100"/>
      <c r="AE1441" s="100"/>
      <c r="AF1441" s="91"/>
      <c r="AG1441" s="91"/>
      <c r="AH1441" s="101"/>
      <c r="AI1441" s="45"/>
      <c r="AJ1441" s="45"/>
      <c r="AK1441" s="45"/>
      <c r="AL1441" s="45"/>
      <c r="AM1441" s="45"/>
      <c r="AN1441" s="83"/>
      <c r="AO1441" s="160"/>
      <c r="AP1441" s="160"/>
      <c r="AQ1441" s="94"/>
      <c r="AR1441" s="45"/>
      <c r="AS1441" s="102"/>
      <c r="AT1441" s="102"/>
      <c r="AU1441" s="95"/>
      <c r="AV1441" s="95"/>
      <c r="AW1441" s="159"/>
      <c r="AX1441" s="159"/>
      <c r="AY1441" s="156"/>
      <c r="AZ1441" s="156"/>
      <c r="BA1441" s="156"/>
      <c r="BB1441" s="156"/>
      <c r="BC1441" s="156"/>
      <c r="BD1441" s="156"/>
      <c r="BE1441" s="156"/>
      <c r="BF1441" s="156"/>
      <c r="BG1441" s="156"/>
      <c r="BH1441" s="156"/>
      <c r="BI1441" s="156"/>
      <c r="BJ1441" s="156"/>
      <c r="BK1441" s="156"/>
      <c r="BL1441" s="156"/>
      <c r="BM1441" s="156"/>
      <c r="BN1441" s="156"/>
      <c r="BO1441" s="156"/>
      <c r="BP1441" s="156"/>
      <c r="BQ1441" s="156"/>
      <c r="BR1441" s="156"/>
      <c r="BS1441" s="156"/>
      <c r="BT1441" s="156"/>
      <c r="BU1441" s="156"/>
      <c r="BV1441" s="156"/>
      <c r="BW1441" s="156"/>
      <c r="BX1441" s="156"/>
      <c r="BY1441" s="156"/>
      <c r="BZ1441" s="156"/>
      <c r="CA1441" s="156"/>
      <c r="CB1441" s="156"/>
      <c r="CC1441" s="156"/>
      <c r="CD1441" s="156"/>
      <c r="CE1441" s="156"/>
    </row>
    <row r="1442" spans="1:83" ht="25.5" customHeight="1" x14ac:dyDescent="0.25">
      <c r="A1442" s="45"/>
      <c r="B1442" s="45"/>
      <c r="C1442" s="45"/>
      <c r="D1442" s="47"/>
      <c r="E1442" s="158"/>
      <c r="F1442" s="45"/>
      <c r="G1442" s="130"/>
      <c r="H1442" s="130"/>
      <c r="I1442" s="83"/>
      <c r="J1442" s="45"/>
      <c r="K1442" s="130"/>
      <c r="L1442" s="95"/>
      <c r="M1442" s="95"/>
      <c r="N1442" s="95"/>
      <c r="O1442" s="103"/>
      <c r="P1442" s="104"/>
      <c r="Q1442" s="83"/>
      <c r="R1442" s="83"/>
      <c r="S1442" s="83"/>
      <c r="T1442" s="83"/>
      <c r="U1442" s="83"/>
      <c r="V1442" s="103"/>
      <c r="W1442" s="103"/>
      <c r="X1442" s="103"/>
      <c r="Y1442" s="102"/>
      <c r="Z1442" s="102"/>
      <c r="AA1442" s="90"/>
      <c r="AB1442" s="100"/>
      <c r="AC1442" s="90"/>
      <c r="AD1442" s="100"/>
      <c r="AE1442" s="100"/>
      <c r="AF1442" s="91"/>
      <c r="AG1442" s="91"/>
      <c r="AH1442" s="101"/>
      <c r="AI1442" s="45"/>
      <c r="AJ1442" s="45"/>
      <c r="AK1442" s="45"/>
      <c r="AL1442" s="45"/>
      <c r="AM1442" s="45"/>
      <c r="AN1442" s="83"/>
      <c r="AO1442" s="160"/>
      <c r="AP1442" s="160"/>
      <c r="AQ1442" s="94"/>
      <c r="AR1442" s="45"/>
      <c r="AS1442" s="102"/>
      <c r="AT1442" s="102"/>
      <c r="AU1442" s="95"/>
      <c r="AV1442" s="95"/>
      <c r="AW1442" s="159"/>
      <c r="AX1442" s="159"/>
      <c r="AY1442" s="156"/>
      <c r="AZ1442" s="156"/>
      <c r="BA1442" s="156"/>
      <c r="BB1442" s="156"/>
      <c r="BC1442" s="156"/>
      <c r="BD1442" s="156"/>
      <c r="BE1442" s="156"/>
      <c r="BF1442" s="156"/>
      <c r="BG1442" s="156"/>
      <c r="BH1442" s="156"/>
      <c r="BI1442" s="156"/>
      <c r="BJ1442" s="156"/>
      <c r="BK1442" s="156"/>
      <c r="BL1442" s="156"/>
      <c r="BM1442" s="156"/>
      <c r="BN1442" s="156"/>
      <c r="BO1442" s="156"/>
      <c r="BP1442" s="156"/>
      <c r="BQ1442" s="156"/>
      <c r="BR1442" s="156"/>
      <c r="BS1442" s="156"/>
      <c r="BT1442" s="156"/>
      <c r="BU1442" s="156"/>
      <c r="BV1442" s="156"/>
      <c r="BW1442" s="156"/>
      <c r="BX1442" s="156"/>
      <c r="BY1442" s="156"/>
      <c r="BZ1442" s="156"/>
      <c r="CA1442" s="156"/>
      <c r="CB1442" s="156"/>
      <c r="CC1442" s="156"/>
      <c r="CD1442" s="156"/>
      <c r="CE1442" s="156"/>
    </row>
    <row r="1443" spans="1:83" ht="25.5" customHeight="1" x14ac:dyDescent="0.25">
      <c r="A1443" s="45"/>
      <c r="B1443" s="45"/>
      <c r="C1443" s="45"/>
      <c r="D1443" s="47"/>
      <c r="E1443" s="158"/>
      <c r="F1443" s="45"/>
      <c r="G1443" s="130"/>
      <c r="H1443" s="130"/>
      <c r="I1443" s="83"/>
      <c r="J1443" s="45"/>
      <c r="K1443" s="130"/>
      <c r="L1443" s="95"/>
      <c r="M1443" s="95"/>
      <c r="N1443" s="95"/>
      <c r="O1443" s="103"/>
      <c r="P1443" s="104"/>
      <c r="Q1443" s="83"/>
      <c r="R1443" s="83"/>
      <c r="S1443" s="83"/>
      <c r="T1443" s="83"/>
      <c r="U1443" s="83"/>
      <c r="V1443" s="103"/>
      <c r="W1443" s="103"/>
      <c r="X1443" s="103"/>
      <c r="Y1443" s="102"/>
      <c r="Z1443" s="102"/>
      <c r="AA1443" s="90"/>
      <c r="AB1443" s="100"/>
      <c r="AC1443" s="90"/>
      <c r="AD1443" s="100"/>
      <c r="AE1443" s="100"/>
      <c r="AF1443" s="91"/>
      <c r="AG1443" s="91"/>
      <c r="AH1443" s="101"/>
      <c r="AI1443" s="45"/>
      <c r="AJ1443" s="45"/>
      <c r="AK1443" s="45"/>
      <c r="AL1443" s="45"/>
      <c r="AM1443" s="45"/>
      <c r="AN1443" s="83"/>
      <c r="AO1443" s="160"/>
      <c r="AP1443" s="160"/>
      <c r="AQ1443" s="94"/>
      <c r="AR1443" s="45"/>
      <c r="AS1443" s="102"/>
      <c r="AT1443" s="102"/>
      <c r="AU1443" s="95"/>
      <c r="AV1443" s="95"/>
      <c r="AW1443" s="159"/>
      <c r="AX1443" s="159"/>
      <c r="AY1443" s="156"/>
      <c r="AZ1443" s="156"/>
      <c r="BA1443" s="156"/>
      <c r="BB1443" s="156"/>
      <c r="BC1443" s="156"/>
      <c r="BD1443" s="156"/>
      <c r="BE1443" s="156"/>
      <c r="BF1443" s="156"/>
      <c r="BG1443" s="156"/>
      <c r="BH1443" s="156"/>
      <c r="BI1443" s="156"/>
      <c r="BJ1443" s="156"/>
      <c r="BK1443" s="156"/>
      <c r="BL1443" s="156"/>
      <c r="BM1443" s="156"/>
      <c r="BN1443" s="156"/>
      <c r="BO1443" s="156"/>
      <c r="BP1443" s="156"/>
      <c r="BQ1443" s="156"/>
      <c r="BR1443" s="156"/>
      <c r="BS1443" s="156"/>
      <c r="BT1443" s="156"/>
      <c r="BU1443" s="156"/>
      <c r="BV1443" s="156"/>
      <c r="BW1443" s="156"/>
      <c r="BX1443" s="156"/>
      <c r="BY1443" s="156"/>
      <c r="BZ1443" s="156"/>
      <c r="CA1443" s="156"/>
      <c r="CB1443" s="156"/>
      <c r="CC1443" s="156"/>
      <c r="CD1443" s="156"/>
      <c r="CE1443" s="156"/>
    </row>
    <row r="1444" spans="1:83" ht="25.5" customHeight="1" x14ac:dyDescent="0.25">
      <c r="A1444" s="45"/>
      <c r="B1444" s="45"/>
      <c r="C1444" s="45"/>
      <c r="D1444" s="47"/>
      <c r="E1444" s="158"/>
      <c r="F1444" s="45"/>
      <c r="G1444" s="130"/>
      <c r="H1444" s="130"/>
      <c r="I1444" s="83"/>
      <c r="J1444" s="45"/>
      <c r="K1444" s="130"/>
      <c r="L1444" s="95"/>
      <c r="M1444" s="95"/>
      <c r="N1444" s="95"/>
      <c r="O1444" s="103"/>
      <c r="P1444" s="104"/>
      <c r="Q1444" s="83"/>
      <c r="R1444" s="83"/>
      <c r="S1444" s="83"/>
      <c r="T1444" s="83"/>
      <c r="U1444" s="83"/>
      <c r="V1444" s="103"/>
      <c r="W1444" s="103"/>
      <c r="X1444" s="103"/>
      <c r="Y1444" s="102"/>
      <c r="Z1444" s="102"/>
      <c r="AA1444" s="90"/>
      <c r="AB1444" s="100"/>
      <c r="AC1444" s="90"/>
      <c r="AD1444" s="100"/>
      <c r="AE1444" s="100"/>
      <c r="AF1444" s="91"/>
      <c r="AG1444" s="91"/>
      <c r="AH1444" s="101"/>
      <c r="AI1444" s="45"/>
      <c r="AJ1444" s="45"/>
      <c r="AK1444" s="45"/>
      <c r="AL1444" s="45"/>
      <c r="AM1444" s="45"/>
      <c r="AN1444" s="83"/>
      <c r="AO1444" s="160"/>
      <c r="AP1444" s="160"/>
      <c r="AQ1444" s="94"/>
      <c r="AR1444" s="45"/>
      <c r="AS1444" s="102"/>
      <c r="AT1444" s="102"/>
      <c r="AU1444" s="95"/>
      <c r="AV1444" s="95"/>
      <c r="AW1444" s="159"/>
      <c r="AX1444" s="159"/>
      <c r="AY1444" s="156"/>
      <c r="AZ1444" s="156"/>
      <c r="BA1444" s="156"/>
      <c r="BB1444" s="156"/>
      <c r="BC1444" s="156"/>
      <c r="BD1444" s="156"/>
      <c r="BE1444" s="156"/>
      <c r="BF1444" s="156"/>
      <c r="BG1444" s="156"/>
      <c r="BH1444" s="156"/>
      <c r="BI1444" s="156"/>
      <c r="BJ1444" s="156"/>
      <c r="BK1444" s="156"/>
      <c r="BL1444" s="156"/>
      <c r="BM1444" s="156"/>
      <c r="BN1444" s="156"/>
      <c r="BO1444" s="156"/>
      <c r="BP1444" s="156"/>
      <c r="BQ1444" s="156"/>
      <c r="BR1444" s="156"/>
      <c r="BS1444" s="156"/>
      <c r="BT1444" s="156"/>
      <c r="BU1444" s="156"/>
      <c r="BV1444" s="156"/>
      <c r="BW1444" s="156"/>
      <c r="BX1444" s="156"/>
      <c r="BY1444" s="156"/>
      <c r="BZ1444" s="156"/>
      <c r="CA1444" s="156"/>
      <c r="CB1444" s="156"/>
      <c r="CC1444" s="156"/>
      <c r="CD1444" s="156"/>
      <c r="CE1444" s="156"/>
    </row>
    <row r="1445" spans="1:83" ht="25.5" customHeight="1" x14ac:dyDescent="0.25">
      <c r="A1445" s="45"/>
      <c r="B1445" s="45"/>
      <c r="C1445" s="45"/>
      <c r="D1445" s="47"/>
      <c r="E1445" s="158"/>
      <c r="F1445" s="45"/>
      <c r="G1445" s="130"/>
      <c r="H1445" s="130"/>
      <c r="I1445" s="83"/>
      <c r="J1445" s="45"/>
      <c r="K1445" s="130"/>
      <c r="L1445" s="95"/>
      <c r="M1445" s="95"/>
      <c r="N1445" s="95"/>
      <c r="O1445" s="103"/>
      <c r="P1445" s="104"/>
      <c r="Q1445" s="83"/>
      <c r="R1445" s="83"/>
      <c r="S1445" s="83"/>
      <c r="T1445" s="83"/>
      <c r="U1445" s="83"/>
      <c r="V1445" s="103"/>
      <c r="W1445" s="103"/>
      <c r="X1445" s="103"/>
      <c r="Y1445" s="102"/>
      <c r="Z1445" s="102"/>
      <c r="AA1445" s="90"/>
      <c r="AB1445" s="100"/>
      <c r="AC1445" s="90"/>
      <c r="AD1445" s="100"/>
      <c r="AE1445" s="100"/>
      <c r="AF1445" s="91"/>
      <c r="AG1445" s="91"/>
      <c r="AH1445" s="101"/>
      <c r="AI1445" s="45"/>
      <c r="AJ1445" s="45"/>
      <c r="AK1445" s="45"/>
      <c r="AL1445" s="45"/>
      <c r="AM1445" s="45"/>
      <c r="AN1445" s="83"/>
      <c r="AO1445" s="160"/>
      <c r="AP1445" s="160"/>
      <c r="AQ1445" s="94"/>
      <c r="AR1445" s="45"/>
      <c r="AS1445" s="102"/>
      <c r="AT1445" s="102"/>
      <c r="AU1445" s="95"/>
      <c r="AV1445" s="95"/>
      <c r="AW1445" s="159"/>
      <c r="AX1445" s="159"/>
      <c r="AY1445" s="156"/>
      <c r="AZ1445" s="156"/>
      <c r="BA1445" s="156"/>
      <c r="BB1445" s="156"/>
      <c r="BC1445" s="156"/>
      <c r="BD1445" s="156"/>
      <c r="BE1445" s="156"/>
      <c r="BF1445" s="156"/>
      <c r="BG1445" s="156"/>
      <c r="BH1445" s="156"/>
      <c r="BI1445" s="156"/>
      <c r="BJ1445" s="156"/>
      <c r="BK1445" s="156"/>
      <c r="BL1445" s="156"/>
      <c r="BM1445" s="156"/>
      <c r="BN1445" s="156"/>
      <c r="BO1445" s="156"/>
      <c r="BP1445" s="156"/>
      <c r="BQ1445" s="156"/>
      <c r="BR1445" s="156"/>
      <c r="BS1445" s="156"/>
      <c r="BT1445" s="156"/>
      <c r="BU1445" s="156"/>
      <c r="BV1445" s="156"/>
      <c r="BW1445" s="156"/>
      <c r="BX1445" s="156"/>
      <c r="BY1445" s="156"/>
      <c r="BZ1445" s="156"/>
      <c r="CA1445" s="156"/>
      <c r="CB1445" s="156"/>
      <c r="CC1445" s="156"/>
      <c r="CD1445" s="156"/>
      <c r="CE1445" s="156"/>
    </row>
    <row r="1446" spans="1:83" ht="25.5" customHeight="1" x14ac:dyDescent="0.25">
      <c r="A1446" s="45"/>
      <c r="B1446" s="45"/>
      <c r="C1446" s="45"/>
      <c r="D1446" s="47"/>
      <c r="E1446" s="158"/>
      <c r="F1446" s="45"/>
      <c r="G1446" s="130"/>
      <c r="H1446" s="130"/>
      <c r="I1446" s="83"/>
      <c r="J1446" s="45"/>
      <c r="K1446" s="130"/>
      <c r="L1446" s="95"/>
      <c r="M1446" s="95"/>
      <c r="N1446" s="95"/>
      <c r="O1446" s="103"/>
      <c r="P1446" s="104"/>
      <c r="Q1446" s="83"/>
      <c r="R1446" s="83"/>
      <c r="S1446" s="83"/>
      <c r="T1446" s="83"/>
      <c r="U1446" s="83"/>
      <c r="V1446" s="103"/>
      <c r="W1446" s="103"/>
      <c r="X1446" s="103"/>
      <c r="Y1446" s="102"/>
      <c r="Z1446" s="102"/>
      <c r="AA1446" s="90"/>
      <c r="AB1446" s="100"/>
      <c r="AC1446" s="90"/>
      <c r="AD1446" s="100"/>
      <c r="AE1446" s="100"/>
      <c r="AF1446" s="91"/>
      <c r="AG1446" s="91"/>
      <c r="AH1446" s="101"/>
      <c r="AI1446" s="45"/>
      <c r="AJ1446" s="45"/>
      <c r="AK1446" s="45"/>
      <c r="AL1446" s="45"/>
      <c r="AM1446" s="45"/>
      <c r="AN1446" s="83"/>
      <c r="AO1446" s="160"/>
      <c r="AP1446" s="160"/>
      <c r="AQ1446" s="94"/>
      <c r="AR1446" s="45"/>
      <c r="AS1446" s="102"/>
      <c r="AT1446" s="102"/>
      <c r="AU1446" s="95"/>
      <c r="AV1446" s="95"/>
      <c r="AW1446" s="159"/>
      <c r="AX1446" s="159"/>
      <c r="AY1446" s="156"/>
      <c r="AZ1446" s="156"/>
      <c r="BA1446" s="156"/>
      <c r="BB1446" s="156"/>
      <c r="BC1446" s="156"/>
      <c r="BD1446" s="156"/>
      <c r="BE1446" s="156"/>
      <c r="BF1446" s="156"/>
      <c r="BG1446" s="156"/>
      <c r="BH1446" s="156"/>
      <c r="BI1446" s="156"/>
      <c r="BJ1446" s="156"/>
      <c r="BK1446" s="156"/>
      <c r="BL1446" s="156"/>
      <c r="BM1446" s="156"/>
      <c r="BN1446" s="156"/>
      <c r="BO1446" s="156"/>
      <c r="BP1446" s="156"/>
      <c r="BQ1446" s="156"/>
      <c r="BR1446" s="156"/>
      <c r="BS1446" s="156"/>
      <c r="BT1446" s="156"/>
      <c r="BU1446" s="156"/>
      <c r="BV1446" s="156"/>
      <c r="BW1446" s="156"/>
      <c r="BX1446" s="156"/>
      <c r="BY1446" s="156"/>
      <c r="BZ1446" s="156"/>
      <c r="CA1446" s="156"/>
      <c r="CB1446" s="156"/>
      <c r="CC1446" s="156"/>
      <c r="CD1446" s="156"/>
      <c r="CE1446" s="156"/>
    </row>
    <row r="1447" spans="1:83" ht="25.5" customHeight="1" x14ac:dyDescent="0.25">
      <c r="A1447" s="45"/>
      <c r="B1447" s="45"/>
      <c r="C1447" s="45"/>
      <c r="D1447" s="47"/>
      <c r="E1447" s="158"/>
      <c r="F1447" s="45"/>
      <c r="G1447" s="130"/>
      <c r="H1447" s="130"/>
      <c r="I1447" s="83"/>
      <c r="J1447" s="45"/>
      <c r="K1447" s="130"/>
      <c r="L1447" s="95"/>
      <c r="M1447" s="95"/>
      <c r="N1447" s="95"/>
      <c r="O1447" s="103"/>
      <c r="P1447" s="104"/>
      <c r="Q1447" s="83"/>
      <c r="R1447" s="83"/>
      <c r="S1447" s="83"/>
      <c r="T1447" s="83"/>
      <c r="U1447" s="83"/>
      <c r="V1447" s="103"/>
      <c r="W1447" s="103"/>
      <c r="X1447" s="103"/>
      <c r="Y1447" s="102"/>
      <c r="Z1447" s="102"/>
      <c r="AA1447" s="90"/>
      <c r="AB1447" s="100"/>
      <c r="AC1447" s="90"/>
      <c r="AD1447" s="100"/>
      <c r="AE1447" s="100"/>
      <c r="AF1447" s="91"/>
      <c r="AG1447" s="91"/>
      <c r="AH1447" s="101"/>
      <c r="AI1447" s="45"/>
      <c r="AJ1447" s="45"/>
      <c r="AK1447" s="45"/>
      <c r="AL1447" s="45"/>
      <c r="AM1447" s="45"/>
      <c r="AN1447" s="83"/>
      <c r="AO1447" s="160"/>
      <c r="AP1447" s="160"/>
      <c r="AQ1447" s="94"/>
      <c r="AR1447" s="45"/>
      <c r="AS1447" s="102"/>
      <c r="AT1447" s="102"/>
      <c r="AU1447" s="95"/>
      <c r="AV1447" s="95"/>
      <c r="AW1447" s="159"/>
      <c r="AX1447" s="159"/>
      <c r="AY1447" s="156"/>
      <c r="AZ1447" s="156"/>
      <c r="BA1447" s="156"/>
      <c r="BB1447" s="156"/>
      <c r="BC1447" s="156"/>
      <c r="BD1447" s="156"/>
      <c r="BE1447" s="156"/>
      <c r="BF1447" s="156"/>
      <c r="BG1447" s="156"/>
      <c r="BH1447" s="156"/>
      <c r="BI1447" s="156"/>
      <c r="BJ1447" s="156"/>
      <c r="BK1447" s="156"/>
      <c r="BL1447" s="156"/>
      <c r="BM1447" s="156"/>
      <c r="BN1447" s="156"/>
      <c r="BO1447" s="156"/>
      <c r="BP1447" s="156"/>
      <c r="BQ1447" s="156"/>
      <c r="BR1447" s="156"/>
      <c r="BS1447" s="156"/>
      <c r="BT1447" s="156"/>
      <c r="BU1447" s="156"/>
      <c r="BV1447" s="156"/>
      <c r="BW1447" s="156"/>
      <c r="BX1447" s="156"/>
      <c r="BY1447" s="156"/>
      <c r="BZ1447" s="156"/>
      <c r="CA1447" s="156"/>
      <c r="CB1447" s="156"/>
      <c r="CC1447" s="156"/>
      <c r="CD1447" s="156"/>
      <c r="CE1447" s="156"/>
    </row>
    <row r="1448" spans="1:83" ht="25.5" customHeight="1" x14ac:dyDescent="0.25">
      <c r="A1448" s="45"/>
      <c r="B1448" s="45"/>
      <c r="C1448" s="45"/>
      <c r="D1448" s="47"/>
      <c r="E1448" s="158"/>
      <c r="F1448" s="45"/>
      <c r="G1448" s="130"/>
      <c r="H1448" s="130"/>
      <c r="I1448" s="83"/>
      <c r="J1448" s="45"/>
      <c r="K1448" s="130"/>
      <c r="L1448" s="95"/>
      <c r="M1448" s="95"/>
      <c r="N1448" s="95"/>
      <c r="O1448" s="103"/>
      <c r="P1448" s="104"/>
      <c r="Q1448" s="83"/>
      <c r="R1448" s="83"/>
      <c r="S1448" s="83"/>
      <c r="T1448" s="83"/>
      <c r="U1448" s="83"/>
      <c r="V1448" s="103"/>
      <c r="W1448" s="103"/>
      <c r="X1448" s="103"/>
      <c r="Y1448" s="102"/>
      <c r="Z1448" s="102"/>
      <c r="AA1448" s="90"/>
      <c r="AB1448" s="100"/>
      <c r="AC1448" s="90"/>
      <c r="AD1448" s="100"/>
      <c r="AE1448" s="100"/>
      <c r="AF1448" s="91"/>
      <c r="AG1448" s="91"/>
      <c r="AH1448" s="101"/>
      <c r="AI1448" s="45"/>
      <c r="AJ1448" s="45"/>
      <c r="AK1448" s="45"/>
      <c r="AL1448" s="45"/>
      <c r="AM1448" s="45"/>
      <c r="AN1448" s="83"/>
      <c r="AO1448" s="160"/>
      <c r="AP1448" s="160"/>
      <c r="AQ1448" s="94"/>
      <c r="AR1448" s="45"/>
      <c r="AS1448" s="102"/>
      <c r="AT1448" s="102"/>
      <c r="AU1448" s="95"/>
      <c r="AV1448" s="95"/>
      <c r="AW1448" s="159"/>
      <c r="AX1448" s="159"/>
      <c r="AY1448" s="156"/>
      <c r="AZ1448" s="156"/>
      <c r="BA1448" s="156"/>
      <c r="BB1448" s="156"/>
      <c r="BC1448" s="156"/>
      <c r="BD1448" s="156"/>
      <c r="BE1448" s="156"/>
      <c r="BF1448" s="156"/>
      <c r="BG1448" s="156"/>
      <c r="BH1448" s="156"/>
      <c r="BI1448" s="156"/>
      <c r="BJ1448" s="156"/>
      <c r="BK1448" s="156"/>
      <c r="BL1448" s="156"/>
      <c r="BM1448" s="156"/>
      <c r="BN1448" s="156"/>
      <c r="BO1448" s="156"/>
      <c r="BP1448" s="156"/>
      <c r="BQ1448" s="156"/>
      <c r="BR1448" s="156"/>
      <c r="BS1448" s="156"/>
      <c r="BT1448" s="156"/>
      <c r="BU1448" s="156"/>
      <c r="BV1448" s="156"/>
      <c r="BW1448" s="156"/>
      <c r="BX1448" s="156"/>
      <c r="BY1448" s="156"/>
      <c r="BZ1448" s="156"/>
      <c r="CA1448" s="156"/>
      <c r="CB1448" s="156"/>
      <c r="CC1448" s="156"/>
      <c r="CD1448" s="156"/>
      <c r="CE1448" s="156"/>
    </row>
    <row r="1449" spans="1:83" ht="25.5" customHeight="1" x14ac:dyDescent="0.25">
      <c r="A1449" s="45"/>
      <c r="B1449" s="45"/>
      <c r="C1449" s="45"/>
      <c r="D1449" s="47"/>
      <c r="E1449" s="158"/>
      <c r="F1449" s="45"/>
      <c r="G1449" s="130"/>
      <c r="H1449" s="130"/>
      <c r="I1449" s="83"/>
      <c r="J1449" s="45"/>
      <c r="K1449" s="130"/>
      <c r="L1449" s="95"/>
      <c r="M1449" s="95"/>
      <c r="N1449" s="95"/>
      <c r="O1449" s="103"/>
      <c r="P1449" s="104"/>
      <c r="Q1449" s="83"/>
      <c r="R1449" s="83"/>
      <c r="S1449" s="83"/>
      <c r="T1449" s="83"/>
      <c r="U1449" s="83"/>
      <c r="V1449" s="103"/>
      <c r="W1449" s="103"/>
      <c r="X1449" s="103"/>
      <c r="Y1449" s="102"/>
      <c r="Z1449" s="102"/>
      <c r="AA1449" s="90"/>
      <c r="AB1449" s="100"/>
      <c r="AC1449" s="90"/>
      <c r="AD1449" s="100"/>
      <c r="AE1449" s="100"/>
      <c r="AF1449" s="91"/>
      <c r="AG1449" s="91"/>
      <c r="AH1449" s="101"/>
      <c r="AI1449" s="45"/>
      <c r="AJ1449" s="45"/>
      <c r="AK1449" s="45"/>
      <c r="AL1449" s="45"/>
      <c r="AM1449" s="45"/>
      <c r="AN1449" s="83"/>
      <c r="AO1449" s="160"/>
      <c r="AP1449" s="160"/>
      <c r="AQ1449" s="94"/>
      <c r="AR1449" s="45"/>
      <c r="AS1449" s="102"/>
      <c r="AT1449" s="102"/>
      <c r="AU1449" s="95"/>
      <c r="AV1449" s="95"/>
      <c r="AW1449" s="159"/>
      <c r="AX1449" s="159"/>
      <c r="AY1449" s="156"/>
      <c r="AZ1449" s="156"/>
      <c r="BA1449" s="156"/>
      <c r="BB1449" s="156"/>
      <c r="BC1449" s="156"/>
      <c r="BD1449" s="156"/>
      <c r="BE1449" s="156"/>
      <c r="BF1449" s="156"/>
      <c r="BG1449" s="156"/>
      <c r="BH1449" s="156"/>
      <c r="BI1449" s="156"/>
      <c r="BJ1449" s="156"/>
      <c r="BK1449" s="156"/>
      <c r="BL1449" s="156"/>
      <c r="BM1449" s="156"/>
      <c r="BN1449" s="156"/>
      <c r="BO1449" s="156"/>
      <c r="BP1449" s="156"/>
      <c r="BQ1449" s="156"/>
      <c r="BR1449" s="156"/>
      <c r="BS1449" s="156"/>
      <c r="BT1449" s="156"/>
      <c r="BU1449" s="156"/>
      <c r="BV1449" s="156"/>
      <c r="BW1449" s="156"/>
      <c r="BX1449" s="156"/>
      <c r="BY1449" s="156"/>
      <c r="BZ1449" s="156"/>
      <c r="CA1449" s="156"/>
      <c r="CB1449" s="156"/>
      <c r="CC1449" s="156"/>
      <c r="CD1449" s="156"/>
      <c r="CE1449" s="156"/>
    </row>
    <row r="1450" spans="1:83" ht="25.5" customHeight="1" x14ac:dyDescent="0.25">
      <c r="A1450" s="45"/>
      <c r="B1450" s="45"/>
      <c r="C1450" s="45"/>
      <c r="D1450" s="47"/>
      <c r="E1450" s="158"/>
      <c r="F1450" s="45"/>
      <c r="G1450" s="130"/>
      <c r="H1450" s="130"/>
      <c r="I1450" s="83"/>
      <c r="J1450" s="45"/>
      <c r="K1450" s="130"/>
      <c r="L1450" s="95"/>
      <c r="M1450" s="95"/>
      <c r="N1450" s="95"/>
      <c r="O1450" s="103"/>
      <c r="P1450" s="104"/>
      <c r="Q1450" s="83"/>
      <c r="R1450" s="83"/>
      <c r="S1450" s="83"/>
      <c r="T1450" s="83"/>
      <c r="U1450" s="83"/>
      <c r="V1450" s="103"/>
      <c r="W1450" s="103"/>
      <c r="X1450" s="103"/>
      <c r="Y1450" s="102"/>
      <c r="Z1450" s="102"/>
      <c r="AA1450" s="90"/>
      <c r="AB1450" s="100"/>
      <c r="AC1450" s="90"/>
      <c r="AD1450" s="100"/>
      <c r="AE1450" s="100"/>
      <c r="AF1450" s="91"/>
      <c r="AG1450" s="91"/>
      <c r="AH1450" s="101"/>
      <c r="AI1450" s="45"/>
      <c r="AJ1450" s="45"/>
      <c r="AK1450" s="45"/>
      <c r="AL1450" s="45"/>
      <c r="AM1450" s="45"/>
      <c r="AN1450" s="83"/>
      <c r="AO1450" s="160"/>
      <c r="AP1450" s="160"/>
      <c r="AQ1450" s="94"/>
      <c r="AR1450" s="45"/>
      <c r="AS1450" s="102"/>
      <c r="AT1450" s="102"/>
      <c r="AU1450" s="95"/>
      <c r="AV1450" s="95"/>
      <c r="AW1450" s="159"/>
      <c r="AX1450" s="159"/>
      <c r="AY1450" s="156"/>
      <c r="AZ1450" s="156"/>
      <c r="BA1450" s="156"/>
      <c r="BB1450" s="156"/>
      <c r="BC1450" s="156"/>
      <c r="BD1450" s="156"/>
      <c r="BE1450" s="156"/>
      <c r="BF1450" s="156"/>
      <c r="BG1450" s="156"/>
      <c r="BH1450" s="156"/>
      <c r="BI1450" s="156"/>
      <c r="BJ1450" s="156"/>
      <c r="BK1450" s="156"/>
      <c r="BL1450" s="156"/>
      <c r="BM1450" s="156"/>
      <c r="BN1450" s="156"/>
      <c r="BO1450" s="156"/>
      <c r="BP1450" s="156"/>
      <c r="BQ1450" s="156"/>
      <c r="BR1450" s="156"/>
      <c r="BS1450" s="156"/>
      <c r="BT1450" s="156"/>
      <c r="BU1450" s="156"/>
      <c r="BV1450" s="156"/>
      <c r="BW1450" s="156"/>
      <c r="BX1450" s="156"/>
      <c r="BY1450" s="156"/>
      <c r="BZ1450" s="156"/>
      <c r="CA1450" s="156"/>
      <c r="CB1450" s="156"/>
      <c r="CC1450" s="156"/>
      <c r="CD1450" s="156"/>
      <c r="CE1450" s="156"/>
    </row>
    <row r="1451" spans="1:83" ht="25.5" customHeight="1" x14ac:dyDescent="0.25">
      <c r="A1451" s="45"/>
      <c r="B1451" s="45"/>
      <c r="C1451" s="45"/>
      <c r="D1451" s="47"/>
      <c r="E1451" s="158"/>
      <c r="F1451" s="45"/>
      <c r="G1451" s="130"/>
      <c r="H1451" s="130"/>
      <c r="I1451" s="83"/>
      <c r="J1451" s="45"/>
      <c r="K1451" s="130"/>
      <c r="L1451" s="95"/>
      <c r="M1451" s="95"/>
      <c r="N1451" s="95"/>
      <c r="O1451" s="103"/>
      <c r="P1451" s="104"/>
      <c r="Q1451" s="83"/>
      <c r="R1451" s="83"/>
      <c r="S1451" s="83"/>
      <c r="T1451" s="83"/>
      <c r="U1451" s="83"/>
      <c r="V1451" s="103"/>
      <c r="W1451" s="103"/>
      <c r="X1451" s="103"/>
      <c r="Y1451" s="102"/>
      <c r="Z1451" s="102"/>
      <c r="AA1451" s="90"/>
      <c r="AB1451" s="100"/>
      <c r="AC1451" s="90"/>
      <c r="AD1451" s="100"/>
      <c r="AE1451" s="100"/>
      <c r="AF1451" s="91"/>
      <c r="AG1451" s="91"/>
      <c r="AH1451" s="101"/>
      <c r="AI1451" s="45"/>
      <c r="AJ1451" s="45"/>
      <c r="AK1451" s="45"/>
      <c r="AL1451" s="45"/>
      <c r="AM1451" s="45"/>
      <c r="AN1451" s="83"/>
      <c r="AO1451" s="160"/>
      <c r="AP1451" s="160"/>
      <c r="AQ1451" s="94"/>
      <c r="AR1451" s="45"/>
      <c r="AS1451" s="102"/>
      <c r="AT1451" s="102"/>
      <c r="AU1451" s="95"/>
      <c r="AV1451" s="95"/>
      <c r="AW1451" s="159"/>
      <c r="AX1451" s="159"/>
      <c r="AY1451" s="156"/>
      <c r="AZ1451" s="156"/>
      <c r="BA1451" s="156"/>
      <c r="BB1451" s="156"/>
      <c r="BC1451" s="156"/>
      <c r="BD1451" s="156"/>
      <c r="BE1451" s="156"/>
      <c r="BF1451" s="156"/>
      <c r="BG1451" s="156"/>
      <c r="BH1451" s="156"/>
      <c r="BI1451" s="156"/>
      <c r="BJ1451" s="156"/>
      <c r="BK1451" s="156"/>
      <c r="BL1451" s="156"/>
      <c r="BM1451" s="156"/>
      <c r="BN1451" s="156"/>
      <c r="BO1451" s="156"/>
      <c r="BP1451" s="156"/>
      <c r="BQ1451" s="156"/>
      <c r="BR1451" s="156"/>
      <c r="BS1451" s="156"/>
      <c r="BT1451" s="156"/>
      <c r="BU1451" s="156"/>
      <c r="BV1451" s="156"/>
      <c r="BW1451" s="156"/>
      <c r="BX1451" s="156"/>
      <c r="BY1451" s="156"/>
      <c r="BZ1451" s="156"/>
      <c r="CA1451" s="156"/>
      <c r="CB1451" s="156"/>
      <c r="CC1451" s="156"/>
      <c r="CD1451" s="156"/>
      <c r="CE1451" s="156"/>
    </row>
    <row r="1452" spans="1:83" ht="25.5" customHeight="1" x14ac:dyDescent="0.25">
      <c r="A1452" s="45"/>
      <c r="B1452" s="45"/>
      <c r="C1452" s="45"/>
      <c r="D1452" s="47"/>
      <c r="E1452" s="158"/>
      <c r="F1452" s="45"/>
      <c r="G1452" s="130"/>
      <c r="H1452" s="130"/>
      <c r="I1452" s="83"/>
      <c r="J1452" s="45"/>
      <c r="K1452" s="130"/>
      <c r="L1452" s="95"/>
      <c r="M1452" s="95"/>
      <c r="N1452" s="95"/>
      <c r="O1452" s="103"/>
      <c r="P1452" s="104"/>
      <c r="Q1452" s="83"/>
      <c r="R1452" s="83"/>
      <c r="S1452" s="83"/>
      <c r="T1452" s="83"/>
      <c r="U1452" s="83"/>
      <c r="V1452" s="103"/>
      <c r="W1452" s="103"/>
      <c r="X1452" s="103"/>
      <c r="Y1452" s="102"/>
      <c r="Z1452" s="102"/>
      <c r="AA1452" s="90"/>
      <c r="AB1452" s="100"/>
      <c r="AC1452" s="90"/>
      <c r="AD1452" s="100"/>
      <c r="AE1452" s="100"/>
      <c r="AF1452" s="91"/>
      <c r="AG1452" s="91"/>
      <c r="AH1452" s="101"/>
      <c r="AI1452" s="45"/>
      <c r="AJ1452" s="45"/>
      <c r="AK1452" s="45"/>
      <c r="AL1452" s="45"/>
      <c r="AM1452" s="45"/>
      <c r="AN1452" s="83"/>
      <c r="AO1452" s="160"/>
      <c r="AP1452" s="160"/>
      <c r="AQ1452" s="94"/>
      <c r="AR1452" s="45"/>
      <c r="AS1452" s="102"/>
      <c r="AT1452" s="102"/>
      <c r="AU1452" s="95"/>
      <c r="AV1452" s="95"/>
      <c r="AW1452" s="159"/>
      <c r="AX1452" s="159"/>
      <c r="AY1452" s="156"/>
      <c r="AZ1452" s="156"/>
      <c r="BA1452" s="156"/>
      <c r="BB1452" s="156"/>
      <c r="BC1452" s="156"/>
      <c r="BD1452" s="156"/>
      <c r="BE1452" s="156"/>
      <c r="BF1452" s="156"/>
      <c r="BG1452" s="156"/>
      <c r="BH1452" s="156"/>
      <c r="BI1452" s="156"/>
      <c r="BJ1452" s="156"/>
      <c r="BK1452" s="156"/>
      <c r="BL1452" s="156"/>
      <c r="BM1452" s="156"/>
      <c r="BN1452" s="156"/>
      <c r="BO1452" s="156"/>
      <c r="BP1452" s="156"/>
      <c r="BQ1452" s="156"/>
      <c r="BR1452" s="156"/>
      <c r="BS1452" s="156"/>
      <c r="BT1452" s="156"/>
      <c r="BU1452" s="156"/>
      <c r="BV1452" s="156"/>
      <c r="BW1452" s="156"/>
      <c r="BX1452" s="156"/>
      <c r="BY1452" s="156"/>
      <c r="BZ1452" s="156"/>
      <c r="CA1452" s="156"/>
      <c r="CB1452" s="156"/>
      <c r="CC1452" s="156"/>
      <c r="CD1452" s="156"/>
      <c r="CE1452" s="156"/>
    </row>
    <row r="1453" spans="1:83" ht="25.5" customHeight="1" x14ac:dyDescent="0.25">
      <c r="A1453" s="45"/>
      <c r="B1453" s="45"/>
      <c r="C1453" s="45"/>
      <c r="D1453" s="47"/>
      <c r="E1453" s="158"/>
      <c r="F1453" s="45"/>
      <c r="G1453" s="130"/>
      <c r="H1453" s="130"/>
      <c r="I1453" s="83"/>
      <c r="J1453" s="45"/>
      <c r="K1453" s="130"/>
      <c r="L1453" s="95"/>
      <c r="M1453" s="95"/>
      <c r="N1453" s="95"/>
      <c r="O1453" s="103"/>
      <c r="P1453" s="104"/>
      <c r="Q1453" s="83"/>
      <c r="R1453" s="83"/>
      <c r="S1453" s="83"/>
      <c r="T1453" s="83"/>
      <c r="U1453" s="83"/>
      <c r="V1453" s="103"/>
      <c r="W1453" s="103"/>
      <c r="X1453" s="103"/>
      <c r="Y1453" s="102"/>
      <c r="Z1453" s="102"/>
      <c r="AA1453" s="90"/>
      <c r="AB1453" s="100"/>
      <c r="AC1453" s="90"/>
      <c r="AD1453" s="100"/>
      <c r="AE1453" s="100"/>
      <c r="AF1453" s="91"/>
      <c r="AG1453" s="91"/>
      <c r="AH1453" s="101"/>
      <c r="AI1453" s="45"/>
      <c r="AJ1453" s="45"/>
      <c r="AK1453" s="45"/>
      <c r="AL1453" s="45"/>
      <c r="AM1453" s="45"/>
      <c r="AN1453" s="83"/>
      <c r="AO1453" s="160"/>
      <c r="AP1453" s="160"/>
      <c r="AQ1453" s="94"/>
      <c r="AR1453" s="45"/>
      <c r="AS1453" s="102"/>
      <c r="AT1453" s="102"/>
      <c r="AU1453" s="95"/>
      <c r="AV1453" s="95"/>
      <c r="AW1453" s="159"/>
      <c r="AX1453" s="159"/>
      <c r="AY1453" s="156"/>
      <c r="AZ1453" s="156"/>
      <c r="BA1453" s="156"/>
      <c r="BB1453" s="156"/>
      <c r="BC1453" s="156"/>
      <c r="BD1453" s="156"/>
      <c r="BE1453" s="156"/>
      <c r="BF1453" s="156"/>
      <c r="BG1453" s="156"/>
      <c r="BH1453" s="156"/>
      <c r="BI1453" s="156"/>
      <c r="BJ1453" s="156"/>
      <c r="BK1453" s="156"/>
      <c r="BL1453" s="156"/>
      <c r="BM1453" s="156"/>
      <c r="BN1453" s="156"/>
      <c r="BO1453" s="156"/>
      <c r="BP1453" s="156"/>
      <c r="BQ1453" s="156"/>
      <c r="BR1453" s="156"/>
      <c r="BS1453" s="156"/>
      <c r="BT1453" s="156"/>
      <c r="BU1453" s="156"/>
      <c r="BV1453" s="156"/>
      <c r="BW1453" s="156"/>
      <c r="BX1453" s="156"/>
      <c r="BY1453" s="156"/>
      <c r="BZ1453" s="156"/>
      <c r="CA1453" s="156"/>
      <c r="CB1453" s="156"/>
      <c r="CC1453" s="156"/>
      <c r="CD1453" s="156"/>
      <c r="CE1453" s="156"/>
    </row>
    <row r="1454" spans="1:83" ht="25.5" customHeight="1" x14ac:dyDescent="0.25">
      <c r="A1454" s="45"/>
      <c r="B1454" s="45"/>
      <c r="C1454" s="45"/>
      <c r="D1454" s="47"/>
      <c r="E1454" s="158"/>
      <c r="F1454" s="45"/>
      <c r="G1454" s="130"/>
      <c r="H1454" s="130"/>
      <c r="I1454" s="83"/>
      <c r="J1454" s="45"/>
      <c r="K1454" s="130"/>
      <c r="L1454" s="95"/>
      <c r="M1454" s="95"/>
      <c r="N1454" s="95"/>
      <c r="O1454" s="103"/>
      <c r="P1454" s="104"/>
      <c r="Q1454" s="83"/>
      <c r="R1454" s="83"/>
      <c r="S1454" s="83"/>
      <c r="T1454" s="83"/>
      <c r="U1454" s="83"/>
      <c r="V1454" s="103"/>
      <c r="W1454" s="103"/>
      <c r="X1454" s="103"/>
      <c r="Y1454" s="102"/>
      <c r="Z1454" s="102"/>
      <c r="AA1454" s="90"/>
      <c r="AB1454" s="100"/>
      <c r="AC1454" s="90"/>
      <c r="AD1454" s="100"/>
      <c r="AE1454" s="100"/>
      <c r="AF1454" s="91"/>
      <c r="AG1454" s="91"/>
      <c r="AH1454" s="101"/>
      <c r="AI1454" s="45"/>
      <c r="AJ1454" s="45"/>
      <c r="AK1454" s="45"/>
      <c r="AL1454" s="45"/>
      <c r="AM1454" s="45"/>
      <c r="AN1454" s="83"/>
      <c r="AO1454" s="160"/>
      <c r="AP1454" s="160"/>
      <c r="AQ1454" s="94"/>
      <c r="AR1454" s="45"/>
      <c r="AS1454" s="102"/>
      <c r="AT1454" s="102"/>
      <c r="AU1454" s="95"/>
      <c r="AV1454" s="95"/>
      <c r="AW1454" s="159"/>
      <c r="AX1454" s="159"/>
      <c r="AY1454" s="156"/>
      <c r="AZ1454" s="156"/>
      <c r="BA1454" s="156"/>
      <c r="BB1454" s="156"/>
      <c r="BC1454" s="156"/>
      <c r="BD1454" s="156"/>
      <c r="BE1454" s="156"/>
      <c r="BF1454" s="156"/>
      <c r="BG1454" s="156"/>
      <c r="BH1454" s="156"/>
      <c r="BI1454" s="156"/>
      <c r="BJ1454" s="156"/>
      <c r="BK1454" s="156"/>
      <c r="BL1454" s="156"/>
      <c r="BM1454" s="156"/>
      <c r="BN1454" s="156"/>
      <c r="BO1454" s="156"/>
      <c r="BP1454" s="156"/>
      <c r="BQ1454" s="156"/>
      <c r="BR1454" s="156"/>
      <c r="BS1454" s="156"/>
      <c r="BT1454" s="156"/>
      <c r="BU1454" s="156"/>
      <c r="BV1454" s="156"/>
      <c r="BW1454" s="156"/>
      <c r="BX1454" s="156"/>
      <c r="BY1454" s="156"/>
      <c r="BZ1454" s="156"/>
      <c r="CA1454" s="156"/>
      <c r="CB1454" s="156"/>
      <c r="CC1454" s="156"/>
      <c r="CD1454" s="156"/>
      <c r="CE1454" s="156"/>
    </row>
    <row r="1455" spans="1:83" ht="25.5" customHeight="1" x14ac:dyDescent="0.25">
      <c r="A1455" s="45"/>
      <c r="B1455" s="45"/>
      <c r="C1455" s="45"/>
      <c r="D1455" s="47"/>
      <c r="E1455" s="158"/>
      <c r="F1455" s="45"/>
      <c r="G1455" s="130"/>
      <c r="H1455" s="130"/>
      <c r="I1455" s="83"/>
      <c r="J1455" s="45"/>
      <c r="K1455" s="130"/>
      <c r="L1455" s="95"/>
      <c r="M1455" s="95"/>
      <c r="N1455" s="95"/>
      <c r="O1455" s="103"/>
      <c r="P1455" s="104"/>
      <c r="Q1455" s="83"/>
      <c r="R1455" s="83"/>
      <c r="S1455" s="83"/>
      <c r="T1455" s="83"/>
      <c r="U1455" s="83"/>
      <c r="V1455" s="103"/>
      <c r="W1455" s="103"/>
      <c r="X1455" s="103"/>
      <c r="Y1455" s="102"/>
      <c r="Z1455" s="102"/>
      <c r="AA1455" s="90"/>
      <c r="AB1455" s="100"/>
      <c r="AC1455" s="90"/>
      <c r="AD1455" s="100"/>
      <c r="AE1455" s="100"/>
      <c r="AF1455" s="91"/>
      <c r="AG1455" s="91"/>
      <c r="AH1455" s="101"/>
      <c r="AI1455" s="45"/>
      <c r="AJ1455" s="45"/>
      <c r="AK1455" s="45"/>
      <c r="AL1455" s="45"/>
      <c r="AM1455" s="45"/>
      <c r="AN1455" s="83"/>
      <c r="AO1455" s="160"/>
      <c r="AP1455" s="160"/>
      <c r="AQ1455" s="94"/>
      <c r="AR1455" s="45"/>
      <c r="AS1455" s="102"/>
      <c r="AT1455" s="102"/>
      <c r="AU1455" s="95"/>
      <c r="AV1455" s="95"/>
      <c r="AW1455" s="159"/>
      <c r="AX1455" s="159"/>
      <c r="AY1455" s="156"/>
      <c r="AZ1455" s="156"/>
      <c r="BA1455" s="156"/>
      <c r="BB1455" s="156"/>
      <c r="BC1455" s="156"/>
      <c r="BD1455" s="156"/>
      <c r="BE1455" s="156"/>
      <c r="BF1455" s="156"/>
      <c r="BG1455" s="156"/>
      <c r="BH1455" s="156"/>
      <c r="BI1455" s="156"/>
      <c r="BJ1455" s="156"/>
      <c r="BK1455" s="156"/>
      <c r="BL1455" s="156"/>
      <c r="BM1455" s="156"/>
      <c r="BN1455" s="156"/>
      <c r="BO1455" s="156"/>
      <c r="BP1455" s="156"/>
      <c r="BQ1455" s="156"/>
      <c r="BR1455" s="156"/>
      <c r="BS1455" s="156"/>
      <c r="BT1455" s="156"/>
      <c r="BU1455" s="156"/>
      <c r="BV1455" s="156"/>
      <c r="BW1455" s="156"/>
      <c r="BX1455" s="156"/>
      <c r="BY1455" s="156"/>
      <c r="BZ1455" s="156"/>
      <c r="CA1455" s="156"/>
      <c r="CB1455" s="156"/>
      <c r="CC1455" s="156"/>
      <c r="CD1455" s="156"/>
      <c r="CE1455" s="156"/>
    </row>
    <row r="1456" spans="1:83" ht="25.5" customHeight="1" x14ac:dyDescent="0.25">
      <c r="A1456" s="45"/>
      <c r="B1456" s="45"/>
      <c r="C1456" s="45"/>
      <c r="D1456" s="47"/>
      <c r="E1456" s="158"/>
      <c r="F1456" s="45"/>
      <c r="G1456" s="130"/>
      <c r="H1456" s="130"/>
      <c r="I1456" s="83"/>
      <c r="J1456" s="45"/>
      <c r="K1456" s="130"/>
      <c r="L1456" s="95"/>
      <c r="M1456" s="95"/>
      <c r="N1456" s="95"/>
      <c r="O1456" s="103"/>
      <c r="P1456" s="104"/>
      <c r="Q1456" s="83"/>
      <c r="R1456" s="83"/>
      <c r="S1456" s="83"/>
      <c r="T1456" s="83"/>
      <c r="U1456" s="83"/>
      <c r="V1456" s="103"/>
      <c r="W1456" s="103"/>
      <c r="X1456" s="103"/>
      <c r="Y1456" s="102"/>
      <c r="Z1456" s="102"/>
      <c r="AA1456" s="90"/>
      <c r="AB1456" s="100"/>
      <c r="AC1456" s="90"/>
      <c r="AD1456" s="100"/>
      <c r="AE1456" s="100"/>
      <c r="AF1456" s="91"/>
      <c r="AG1456" s="91"/>
      <c r="AH1456" s="101"/>
      <c r="AI1456" s="45"/>
      <c r="AJ1456" s="45"/>
      <c r="AK1456" s="45"/>
      <c r="AL1456" s="45"/>
      <c r="AM1456" s="45"/>
      <c r="AN1456" s="83"/>
      <c r="AO1456" s="160"/>
      <c r="AP1456" s="160"/>
      <c r="AQ1456" s="94"/>
      <c r="AR1456" s="45"/>
      <c r="AS1456" s="102"/>
      <c r="AT1456" s="102"/>
      <c r="AU1456" s="95"/>
      <c r="AV1456" s="95"/>
      <c r="AW1456" s="159"/>
      <c r="AX1456" s="159"/>
      <c r="AY1456" s="156"/>
      <c r="AZ1456" s="156"/>
      <c r="BA1456" s="156"/>
      <c r="BB1456" s="156"/>
      <c r="BC1456" s="156"/>
      <c r="BD1456" s="156"/>
      <c r="BE1456" s="156"/>
      <c r="BF1456" s="156"/>
      <c r="BG1456" s="156"/>
      <c r="BH1456" s="156"/>
      <c r="BI1456" s="156"/>
      <c r="BJ1456" s="156"/>
      <c r="BK1456" s="156"/>
      <c r="BL1456" s="156"/>
      <c r="BM1456" s="156"/>
      <c r="BN1456" s="156"/>
      <c r="BO1456" s="156"/>
      <c r="BP1456" s="156"/>
      <c r="BQ1456" s="156"/>
      <c r="BR1456" s="156"/>
      <c r="BS1456" s="156"/>
      <c r="BT1456" s="156"/>
      <c r="BU1456" s="156"/>
      <c r="BV1456" s="156"/>
      <c r="BW1456" s="156"/>
      <c r="BX1456" s="156"/>
      <c r="BY1456" s="156"/>
      <c r="BZ1456" s="156"/>
      <c r="CA1456" s="156"/>
      <c r="CB1456" s="156"/>
      <c r="CC1456" s="156"/>
      <c r="CD1456" s="156"/>
      <c r="CE1456" s="156"/>
    </row>
    <row r="1457" spans="1:83" ht="25.5" customHeight="1" x14ac:dyDescent="0.25">
      <c r="A1457" s="45"/>
      <c r="B1457" s="45"/>
      <c r="C1457" s="45"/>
      <c r="D1457" s="47"/>
      <c r="E1457" s="158"/>
      <c r="F1457" s="45"/>
      <c r="G1457" s="130"/>
      <c r="H1457" s="130"/>
      <c r="I1457" s="83"/>
      <c r="J1457" s="45"/>
      <c r="K1457" s="130"/>
      <c r="L1457" s="95"/>
      <c r="M1457" s="95"/>
      <c r="N1457" s="95"/>
      <c r="O1457" s="103"/>
      <c r="P1457" s="104"/>
      <c r="Q1457" s="83"/>
      <c r="R1457" s="83"/>
      <c r="S1457" s="83"/>
      <c r="T1457" s="83"/>
      <c r="U1457" s="83"/>
      <c r="V1457" s="103"/>
      <c r="W1457" s="103"/>
      <c r="X1457" s="103"/>
      <c r="Y1457" s="102"/>
      <c r="Z1457" s="102"/>
      <c r="AA1457" s="90"/>
      <c r="AB1457" s="100"/>
      <c r="AC1457" s="90"/>
      <c r="AD1457" s="100"/>
      <c r="AE1457" s="100"/>
      <c r="AF1457" s="91"/>
      <c r="AG1457" s="91"/>
      <c r="AH1457" s="101"/>
      <c r="AI1457" s="45"/>
      <c r="AJ1457" s="45"/>
      <c r="AK1457" s="45"/>
      <c r="AL1457" s="45"/>
      <c r="AM1457" s="45"/>
      <c r="AN1457" s="83"/>
      <c r="AO1457" s="160"/>
      <c r="AP1457" s="160"/>
      <c r="AQ1457" s="94"/>
      <c r="AR1457" s="45"/>
      <c r="AS1457" s="102"/>
      <c r="AT1457" s="102"/>
      <c r="AU1457" s="95"/>
      <c r="AV1457" s="95"/>
      <c r="AW1457" s="159"/>
      <c r="AX1457" s="159"/>
      <c r="AY1457" s="156"/>
      <c r="AZ1457" s="156"/>
      <c r="BA1457" s="156"/>
      <c r="BB1457" s="156"/>
      <c r="BC1457" s="156"/>
      <c r="BD1457" s="156"/>
      <c r="BE1457" s="156"/>
      <c r="BF1457" s="156"/>
      <c r="BG1457" s="156"/>
      <c r="BH1457" s="156"/>
      <c r="BI1457" s="156"/>
      <c r="BJ1457" s="156"/>
      <c r="BK1457" s="156"/>
      <c r="BL1457" s="156"/>
      <c r="BM1457" s="156"/>
      <c r="BN1457" s="156"/>
      <c r="BO1457" s="156"/>
      <c r="BP1457" s="156"/>
      <c r="BQ1457" s="156"/>
      <c r="BR1457" s="156"/>
      <c r="BS1457" s="156"/>
      <c r="BT1457" s="156"/>
      <c r="BU1457" s="156"/>
      <c r="BV1457" s="156"/>
      <c r="BW1457" s="156"/>
      <c r="BX1457" s="156"/>
      <c r="BY1457" s="156"/>
      <c r="BZ1457" s="156"/>
      <c r="CA1457" s="156"/>
      <c r="CB1457" s="156"/>
      <c r="CC1457" s="156"/>
      <c r="CD1457" s="156"/>
      <c r="CE1457" s="156"/>
    </row>
    <row r="1458" spans="1:83" ht="25.5" customHeight="1" x14ac:dyDescent="0.25">
      <c r="A1458" s="45"/>
      <c r="B1458" s="45"/>
      <c r="C1458" s="45"/>
      <c r="D1458" s="47"/>
      <c r="E1458" s="158"/>
      <c r="F1458" s="45"/>
      <c r="G1458" s="130"/>
      <c r="H1458" s="130"/>
      <c r="I1458" s="83"/>
      <c r="J1458" s="45"/>
      <c r="K1458" s="130"/>
      <c r="L1458" s="95"/>
      <c r="M1458" s="95"/>
      <c r="N1458" s="95"/>
      <c r="O1458" s="103"/>
      <c r="P1458" s="104"/>
      <c r="Q1458" s="83"/>
      <c r="R1458" s="83"/>
      <c r="S1458" s="83"/>
      <c r="T1458" s="83"/>
      <c r="U1458" s="83"/>
      <c r="V1458" s="103"/>
      <c r="W1458" s="103"/>
      <c r="X1458" s="103"/>
      <c r="Y1458" s="102"/>
      <c r="Z1458" s="102"/>
      <c r="AA1458" s="90"/>
      <c r="AB1458" s="100"/>
      <c r="AC1458" s="90"/>
      <c r="AD1458" s="100"/>
      <c r="AE1458" s="100"/>
      <c r="AF1458" s="91"/>
      <c r="AG1458" s="91"/>
      <c r="AH1458" s="101"/>
      <c r="AI1458" s="45"/>
      <c r="AJ1458" s="45"/>
      <c r="AK1458" s="45"/>
      <c r="AL1458" s="45"/>
      <c r="AM1458" s="45"/>
      <c r="AN1458" s="83"/>
      <c r="AO1458" s="160"/>
      <c r="AP1458" s="160"/>
      <c r="AQ1458" s="94"/>
      <c r="AR1458" s="45"/>
      <c r="AS1458" s="102"/>
      <c r="AT1458" s="102"/>
      <c r="AU1458" s="95"/>
      <c r="AV1458" s="95"/>
      <c r="AW1458" s="159"/>
      <c r="AX1458" s="159"/>
      <c r="AY1458" s="156"/>
      <c r="AZ1458" s="156"/>
      <c r="BA1458" s="156"/>
      <c r="BB1458" s="156"/>
      <c r="BC1458" s="156"/>
      <c r="BD1458" s="156"/>
      <c r="BE1458" s="156"/>
      <c r="BF1458" s="156"/>
      <c r="BG1458" s="156"/>
      <c r="BH1458" s="156"/>
      <c r="BI1458" s="156"/>
      <c r="BJ1458" s="156"/>
      <c r="BK1458" s="156"/>
      <c r="BL1458" s="156"/>
      <c r="BM1458" s="156"/>
      <c r="BN1458" s="156"/>
      <c r="BO1458" s="156"/>
      <c r="BP1458" s="156"/>
      <c r="BQ1458" s="156"/>
      <c r="BR1458" s="156"/>
      <c r="BS1458" s="156"/>
      <c r="BT1458" s="156"/>
      <c r="BU1458" s="156"/>
      <c r="BV1458" s="156"/>
      <c r="BW1458" s="156"/>
      <c r="BX1458" s="156"/>
      <c r="BY1458" s="156"/>
      <c r="BZ1458" s="156"/>
      <c r="CA1458" s="156"/>
      <c r="CB1458" s="156"/>
      <c r="CC1458" s="156"/>
      <c r="CD1458" s="156"/>
      <c r="CE1458" s="156"/>
    </row>
    <row r="1459" spans="1:83" ht="25.5" customHeight="1" x14ac:dyDescent="0.25">
      <c r="A1459" s="45"/>
      <c r="B1459" s="45"/>
      <c r="C1459" s="45"/>
      <c r="D1459" s="47"/>
      <c r="E1459" s="158"/>
      <c r="F1459" s="45"/>
      <c r="G1459" s="130"/>
      <c r="H1459" s="130"/>
      <c r="I1459" s="83"/>
      <c r="J1459" s="45"/>
      <c r="K1459" s="130"/>
      <c r="L1459" s="95"/>
      <c r="M1459" s="95"/>
      <c r="N1459" s="95"/>
      <c r="O1459" s="103"/>
      <c r="P1459" s="104"/>
      <c r="Q1459" s="83"/>
      <c r="R1459" s="83"/>
      <c r="S1459" s="83"/>
      <c r="T1459" s="83"/>
      <c r="U1459" s="83"/>
      <c r="V1459" s="103"/>
      <c r="W1459" s="103"/>
      <c r="X1459" s="103"/>
      <c r="Y1459" s="102"/>
      <c r="Z1459" s="102"/>
      <c r="AA1459" s="90"/>
      <c r="AB1459" s="100"/>
      <c r="AC1459" s="90"/>
      <c r="AD1459" s="100"/>
      <c r="AE1459" s="100"/>
      <c r="AF1459" s="91"/>
      <c r="AG1459" s="91"/>
      <c r="AH1459" s="101"/>
      <c r="AI1459" s="45"/>
      <c r="AJ1459" s="45"/>
      <c r="AK1459" s="45"/>
      <c r="AL1459" s="45"/>
      <c r="AM1459" s="45"/>
      <c r="AN1459" s="83"/>
      <c r="AO1459" s="160"/>
      <c r="AP1459" s="160"/>
      <c r="AQ1459" s="94"/>
      <c r="AR1459" s="45"/>
      <c r="AS1459" s="102"/>
      <c r="AT1459" s="102"/>
      <c r="AU1459" s="95"/>
      <c r="AV1459" s="95"/>
      <c r="AW1459" s="159"/>
      <c r="AX1459" s="159"/>
      <c r="AY1459" s="156"/>
      <c r="AZ1459" s="156"/>
      <c r="BA1459" s="156"/>
      <c r="BB1459" s="156"/>
      <c r="BC1459" s="156"/>
      <c r="BD1459" s="156"/>
      <c r="BE1459" s="156"/>
      <c r="BF1459" s="156"/>
      <c r="BG1459" s="156"/>
      <c r="BH1459" s="156"/>
      <c r="BI1459" s="156"/>
      <c r="BJ1459" s="156"/>
      <c r="BK1459" s="156"/>
      <c r="BL1459" s="156"/>
      <c r="BM1459" s="156"/>
      <c r="BN1459" s="156"/>
      <c r="BO1459" s="156"/>
      <c r="BP1459" s="156"/>
      <c r="BQ1459" s="156"/>
      <c r="BR1459" s="156"/>
      <c r="BS1459" s="156"/>
      <c r="BT1459" s="156"/>
      <c r="BU1459" s="156"/>
      <c r="BV1459" s="156"/>
      <c r="BW1459" s="156"/>
      <c r="BX1459" s="156"/>
      <c r="BY1459" s="156"/>
      <c r="BZ1459" s="156"/>
      <c r="CA1459" s="156"/>
      <c r="CB1459" s="156"/>
      <c r="CC1459" s="156"/>
      <c r="CD1459" s="156"/>
      <c r="CE1459" s="156"/>
    </row>
    <row r="1460" spans="1:83" ht="25.5" customHeight="1" x14ac:dyDescent="0.25">
      <c r="A1460" s="45"/>
      <c r="B1460" s="45"/>
      <c r="C1460" s="45"/>
      <c r="D1460" s="47"/>
      <c r="E1460" s="158"/>
      <c r="F1460" s="45"/>
      <c r="G1460" s="130"/>
      <c r="H1460" s="130"/>
      <c r="I1460" s="83"/>
      <c r="J1460" s="45"/>
      <c r="K1460" s="130"/>
      <c r="L1460" s="95"/>
      <c r="M1460" s="95"/>
      <c r="N1460" s="95"/>
      <c r="O1460" s="103"/>
      <c r="P1460" s="104"/>
      <c r="Q1460" s="83"/>
      <c r="R1460" s="83"/>
      <c r="S1460" s="83"/>
      <c r="T1460" s="83"/>
      <c r="U1460" s="83"/>
      <c r="V1460" s="103"/>
      <c r="W1460" s="103"/>
      <c r="X1460" s="103"/>
      <c r="Y1460" s="102"/>
      <c r="Z1460" s="102"/>
      <c r="AA1460" s="90"/>
      <c r="AB1460" s="100"/>
      <c r="AC1460" s="90"/>
      <c r="AD1460" s="100"/>
      <c r="AE1460" s="100"/>
      <c r="AF1460" s="91"/>
      <c r="AG1460" s="91"/>
      <c r="AH1460" s="101"/>
      <c r="AI1460" s="45"/>
      <c r="AJ1460" s="45"/>
      <c r="AK1460" s="45"/>
      <c r="AL1460" s="45"/>
      <c r="AM1460" s="45"/>
      <c r="AN1460" s="83"/>
      <c r="AO1460" s="160"/>
      <c r="AP1460" s="160"/>
      <c r="AQ1460" s="94"/>
      <c r="AR1460" s="45"/>
      <c r="AS1460" s="102"/>
      <c r="AT1460" s="102"/>
      <c r="AU1460" s="95"/>
      <c r="AV1460" s="95"/>
      <c r="AW1460" s="159"/>
      <c r="AX1460" s="159"/>
      <c r="AY1460" s="156"/>
      <c r="AZ1460" s="156"/>
      <c r="BA1460" s="156"/>
      <c r="BB1460" s="156"/>
      <c r="BC1460" s="156"/>
      <c r="BD1460" s="156"/>
      <c r="BE1460" s="156"/>
      <c r="BF1460" s="156"/>
      <c r="BG1460" s="156"/>
      <c r="BH1460" s="156"/>
      <c r="BI1460" s="156"/>
      <c r="BJ1460" s="156"/>
      <c r="BK1460" s="156"/>
      <c r="BL1460" s="156"/>
      <c r="BM1460" s="156"/>
      <c r="BN1460" s="156"/>
      <c r="BO1460" s="156"/>
      <c r="BP1460" s="156"/>
      <c r="BQ1460" s="156"/>
      <c r="BR1460" s="156"/>
      <c r="BS1460" s="156"/>
      <c r="BT1460" s="156"/>
      <c r="BU1460" s="156"/>
      <c r="BV1460" s="156"/>
      <c r="BW1460" s="156"/>
      <c r="BX1460" s="156"/>
      <c r="BY1460" s="156"/>
      <c r="BZ1460" s="156"/>
      <c r="CA1460" s="156"/>
      <c r="CB1460" s="156"/>
      <c r="CC1460" s="156"/>
      <c r="CD1460" s="156"/>
      <c r="CE1460" s="156"/>
    </row>
    <row r="1461" spans="1:83" ht="25.5" customHeight="1" x14ac:dyDescent="0.25">
      <c r="A1461" s="45"/>
      <c r="B1461" s="45"/>
      <c r="C1461" s="45"/>
      <c r="D1461" s="47"/>
      <c r="E1461" s="158"/>
      <c r="F1461" s="45"/>
      <c r="G1461" s="130"/>
      <c r="H1461" s="130"/>
      <c r="I1461" s="83"/>
      <c r="J1461" s="45"/>
      <c r="K1461" s="130"/>
      <c r="L1461" s="95"/>
      <c r="M1461" s="95"/>
      <c r="N1461" s="95"/>
      <c r="O1461" s="103"/>
      <c r="P1461" s="104"/>
      <c r="Q1461" s="83"/>
      <c r="R1461" s="83"/>
      <c r="S1461" s="83"/>
      <c r="T1461" s="83"/>
      <c r="U1461" s="83"/>
      <c r="V1461" s="103"/>
      <c r="W1461" s="103"/>
      <c r="X1461" s="103"/>
      <c r="Y1461" s="102"/>
      <c r="Z1461" s="102"/>
      <c r="AA1461" s="90"/>
      <c r="AB1461" s="100"/>
      <c r="AC1461" s="90"/>
      <c r="AD1461" s="100"/>
      <c r="AE1461" s="100"/>
      <c r="AF1461" s="91"/>
      <c r="AG1461" s="91"/>
      <c r="AH1461" s="101"/>
      <c r="AI1461" s="45"/>
      <c r="AJ1461" s="45"/>
      <c r="AK1461" s="45"/>
      <c r="AL1461" s="45"/>
      <c r="AM1461" s="45"/>
      <c r="AN1461" s="83"/>
      <c r="AO1461" s="160"/>
      <c r="AP1461" s="160"/>
      <c r="AQ1461" s="94"/>
      <c r="AR1461" s="45"/>
      <c r="AS1461" s="102"/>
      <c r="AT1461" s="102"/>
      <c r="AU1461" s="95"/>
      <c r="AV1461" s="95"/>
      <c r="AW1461" s="159"/>
      <c r="AX1461" s="159"/>
      <c r="AY1461" s="156"/>
      <c r="AZ1461" s="156"/>
      <c r="BA1461" s="156"/>
      <c r="BB1461" s="156"/>
      <c r="BC1461" s="156"/>
      <c r="BD1461" s="156"/>
      <c r="BE1461" s="156"/>
      <c r="BF1461" s="156"/>
      <c r="BG1461" s="156"/>
      <c r="BH1461" s="156"/>
      <c r="BI1461" s="156"/>
      <c r="BJ1461" s="156"/>
      <c r="BK1461" s="156"/>
      <c r="BL1461" s="156"/>
      <c r="BM1461" s="156"/>
      <c r="BN1461" s="156"/>
      <c r="BO1461" s="156"/>
      <c r="BP1461" s="156"/>
      <c r="BQ1461" s="156"/>
      <c r="BR1461" s="156"/>
      <c r="BS1461" s="156"/>
      <c r="BT1461" s="156"/>
      <c r="BU1461" s="156"/>
      <c r="BV1461" s="156"/>
      <c r="BW1461" s="156"/>
      <c r="BX1461" s="156"/>
      <c r="BY1461" s="156"/>
      <c r="BZ1461" s="156"/>
      <c r="CA1461" s="156"/>
      <c r="CB1461" s="156"/>
      <c r="CC1461" s="156"/>
      <c r="CD1461" s="156"/>
      <c r="CE1461" s="156"/>
    </row>
    <row r="1462" spans="1:83" ht="25.5" customHeight="1" x14ac:dyDescent="0.25">
      <c r="A1462" s="45"/>
      <c r="B1462" s="45"/>
      <c r="C1462" s="45"/>
      <c r="D1462" s="47"/>
      <c r="E1462" s="158"/>
      <c r="F1462" s="45"/>
      <c r="G1462" s="130"/>
      <c r="H1462" s="130"/>
      <c r="I1462" s="83"/>
      <c r="J1462" s="45"/>
      <c r="K1462" s="130"/>
      <c r="L1462" s="95"/>
      <c r="M1462" s="95"/>
      <c r="N1462" s="95"/>
      <c r="O1462" s="103"/>
      <c r="P1462" s="104"/>
      <c r="Q1462" s="83"/>
      <c r="R1462" s="83"/>
      <c r="S1462" s="83"/>
      <c r="T1462" s="83"/>
      <c r="U1462" s="83"/>
      <c r="V1462" s="103"/>
      <c r="W1462" s="103"/>
      <c r="X1462" s="103"/>
      <c r="Y1462" s="102"/>
      <c r="Z1462" s="102"/>
      <c r="AA1462" s="90"/>
      <c r="AB1462" s="100"/>
      <c r="AC1462" s="90"/>
      <c r="AD1462" s="100"/>
      <c r="AE1462" s="100"/>
      <c r="AF1462" s="91"/>
      <c r="AG1462" s="91"/>
      <c r="AH1462" s="101"/>
      <c r="AI1462" s="45"/>
      <c r="AJ1462" s="45"/>
      <c r="AK1462" s="45"/>
      <c r="AL1462" s="45"/>
      <c r="AM1462" s="45"/>
      <c r="AN1462" s="83"/>
      <c r="AO1462" s="160"/>
      <c r="AP1462" s="160"/>
      <c r="AQ1462" s="94"/>
      <c r="AR1462" s="45"/>
      <c r="AS1462" s="102"/>
      <c r="AT1462" s="102"/>
      <c r="AU1462" s="95"/>
      <c r="AV1462" s="95"/>
      <c r="AW1462" s="159"/>
      <c r="AX1462" s="159"/>
      <c r="AY1462" s="156"/>
      <c r="AZ1462" s="156"/>
      <c r="BA1462" s="156"/>
      <c r="BB1462" s="156"/>
      <c r="BC1462" s="156"/>
      <c r="BD1462" s="156"/>
      <c r="BE1462" s="156"/>
      <c r="BF1462" s="156"/>
      <c r="BG1462" s="156"/>
      <c r="BH1462" s="156"/>
      <c r="BI1462" s="156"/>
      <c r="BJ1462" s="156"/>
      <c r="BK1462" s="156"/>
      <c r="BL1462" s="156"/>
      <c r="BM1462" s="156"/>
      <c r="BN1462" s="156"/>
      <c r="BO1462" s="156"/>
      <c r="BP1462" s="156"/>
      <c r="BQ1462" s="156"/>
      <c r="BR1462" s="156"/>
      <c r="BS1462" s="156"/>
      <c r="BT1462" s="156"/>
      <c r="BU1462" s="156"/>
      <c r="BV1462" s="156"/>
      <c r="BW1462" s="156"/>
      <c r="BX1462" s="156"/>
      <c r="BY1462" s="156"/>
      <c r="BZ1462" s="156"/>
      <c r="CA1462" s="156"/>
      <c r="CB1462" s="156"/>
      <c r="CC1462" s="156"/>
      <c r="CD1462" s="156"/>
      <c r="CE1462" s="156"/>
    </row>
    <row r="1463" spans="1:83" ht="25.5" customHeight="1" x14ac:dyDescent="0.25">
      <c r="A1463" s="45"/>
      <c r="B1463" s="45"/>
      <c r="C1463" s="45"/>
      <c r="D1463" s="47"/>
      <c r="E1463" s="158"/>
      <c r="F1463" s="45"/>
      <c r="G1463" s="130"/>
      <c r="H1463" s="130"/>
      <c r="I1463" s="83"/>
      <c r="J1463" s="45"/>
      <c r="K1463" s="130"/>
      <c r="L1463" s="95"/>
      <c r="M1463" s="95"/>
      <c r="N1463" s="95"/>
      <c r="O1463" s="103"/>
      <c r="P1463" s="104"/>
      <c r="Q1463" s="83"/>
      <c r="R1463" s="83"/>
      <c r="S1463" s="83"/>
      <c r="T1463" s="83"/>
      <c r="U1463" s="83"/>
      <c r="V1463" s="103"/>
      <c r="W1463" s="103"/>
      <c r="X1463" s="103"/>
      <c r="Y1463" s="102"/>
      <c r="Z1463" s="102"/>
      <c r="AA1463" s="90"/>
      <c r="AB1463" s="100"/>
      <c r="AC1463" s="90"/>
      <c r="AD1463" s="100"/>
      <c r="AE1463" s="100"/>
      <c r="AF1463" s="91"/>
      <c r="AG1463" s="91"/>
      <c r="AH1463" s="101"/>
      <c r="AI1463" s="45"/>
      <c r="AJ1463" s="45"/>
      <c r="AK1463" s="45"/>
      <c r="AL1463" s="45"/>
      <c r="AM1463" s="45"/>
      <c r="AN1463" s="83"/>
      <c r="AO1463" s="160"/>
      <c r="AP1463" s="160"/>
      <c r="AQ1463" s="94"/>
      <c r="AR1463" s="45"/>
      <c r="AS1463" s="102"/>
      <c r="AT1463" s="102"/>
      <c r="AU1463" s="95"/>
      <c r="AV1463" s="95"/>
      <c r="AW1463" s="159"/>
      <c r="AX1463" s="159"/>
      <c r="AY1463" s="156"/>
      <c r="AZ1463" s="156"/>
      <c r="BA1463" s="156"/>
      <c r="BB1463" s="156"/>
      <c r="BC1463" s="156"/>
      <c r="BD1463" s="156"/>
      <c r="BE1463" s="156"/>
      <c r="BF1463" s="156"/>
      <c r="BG1463" s="156"/>
      <c r="BH1463" s="156"/>
      <c r="BI1463" s="156"/>
      <c r="BJ1463" s="156"/>
      <c r="BK1463" s="156"/>
      <c r="BL1463" s="156"/>
      <c r="BM1463" s="156"/>
      <c r="BN1463" s="156"/>
      <c r="BO1463" s="156"/>
      <c r="BP1463" s="156"/>
      <c r="BQ1463" s="156"/>
      <c r="BR1463" s="156"/>
      <c r="BS1463" s="156"/>
      <c r="BT1463" s="156"/>
      <c r="BU1463" s="156"/>
      <c r="BV1463" s="156"/>
      <c r="BW1463" s="156"/>
      <c r="BX1463" s="156"/>
      <c r="BY1463" s="156"/>
      <c r="BZ1463" s="156"/>
      <c r="CA1463" s="156"/>
      <c r="CB1463" s="156"/>
      <c r="CC1463" s="156"/>
      <c r="CD1463" s="156"/>
      <c r="CE1463" s="156"/>
    </row>
    <row r="1464" spans="1:83" ht="25.5" customHeight="1" x14ac:dyDescent="0.25">
      <c r="A1464" s="45"/>
      <c r="B1464" s="45"/>
      <c r="C1464" s="45"/>
      <c r="D1464" s="47"/>
      <c r="E1464" s="158"/>
      <c r="F1464" s="45"/>
      <c r="G1464" s="130"/>
      <c r="H1464" s="130"/>
      <c r="I1464" s="83"/>
      <c r="J1464" s="45"/>
      <c r="K1464" s="130"/>
      <c r="L1464" s="95"/>
      <c r="M1464" s="95"/>
      <c r="N1464" s="95"/>
      <c r="O1464" s="103"/>
      <c r="P1464" s="104"/>
      <c r="Q1464" s="83"/>
      <c r="R1464" s="83"/>
      <c r="S1464" s="83"/>
      <c r="T1464" s="83"/>
      <c r="U1464" s="83"/>
      <c r="V1464" s="103"/>
      <c r="W1464" s="103"/>
      <c r="X1464" s="103"/>
      <c r="Y1464" s="102"/>
      <c r="Z1464" s="102"/>
      <c r="AA1464" s="90"/>
      <c r="AB1464" s="100"/>
      <c r="AC1464" s="90"/>
      <c r="AD1464" s="100"/>
      <c r="AE1464" s="100"/>
      <c r="AF1464" s="91"/>
      <c r="AG1464" s="91"/>
      <c r="AH1464" s="101"/>
      <c r="AI1464" s="45"/>
      <c r="AJ1464" s="45"/>
      <c r="AK1464" s="45"/>
      <c r="AL1464" s="45"/>
      <c r="AM1464" s="45"/>
      <c r="AN1464" s="83"/>
      <c r="AO1464" s="160"/>
      <c r="AP1464" s="160"/>
      <c r="AQ1464" s="94"/>
      <c r="AR1464" s="45"/>
      <c r="AS1464" s="102"/>
      <c r="AT1464" s="102"/>
      <c r="AU1464" s="95"/>
      <c r="AV1464" s="95"/>
      <c r="AW1464" s="159"/>
      <c r="AX1464" s="159"/>
      <c r="AY1464" s="156"/>
      <c r="AZ1464" s="156"/>
      <c r="BA1464" s="156"/>
      <c r="BB1464" s="156"/>
      <c r="BC1464" s="156"/>
      <c r="BD1464" s="156"/>
      <c r="BE1464" s="156"/>
      <c r="BF1464" s="156"/>
      <c r="BG1464" s="156"/>
      <c r="BH1464" s="156"/>
      <c r="BI1464" s="156"/>
      <c r="BJ1464" s="156"/>
      <c r="BK1464" s="156"/>
      <c r="BL1464" s="156"/>
      <c r="BM1464" s="156"/>
      <c r="BN1464" s="156"/>
      <c r="BO1464" s="156"/>
      <c r="BP1464" s="156"/>
      <c r="BQ1464" s="156"/>
      <c r="BR1464" s="156"/>
      <c r="BS1464" s="156"/>
      <c r="BT1464" s="156"/>
      <c r="BU1464" s="156"/>
      <c r="BV1464" s="156"/>
      <c r="BW1464" s="156"/>
      <c r="BX1464" s="156"/>
      <c r="BY1464" s="156"/>
      <c r="BZ1464" s="156"/>
      <c r="CA1464" s="156"/>
      <c r="CB1464" s="156"/>
      <c r="CC1464" s="156"/>
      <c r="CD1464" s="156"/>
      <c r="CE1464" s="156"/>
    </row>
    <row r="1465" spans="1:83" ht="25.5" customHeight="1" x14ac:dyDescent="0.25">
      <c r="A1465" s="45"/>
      <c r="B1465" s="45"/>
      <c r="C1465" s="45"/>
      <c r="D1465" s="47"/>
      <c r="E1465" s="158"/>
      <c r="F1465" s="45"/>
      <c r="G1465" s="130"/>
      <c r="H1465" s="130"/>
      <c r="I1465" s="83"/>
      <c r="J1465" s="45"/>
      <c r="K1465" s="130"/>
      <c r="L1465" s="95"/>
      <c r="M1465" s="95"/>
      <c r="N1465" s="95"/>
      <c r="O1465" s="103"/>
      <c r="P1465" s="104"/>
      <c r="Q1465" s="83"/>
      <c r="R1465" s="83"/>
      <c r="S1465" s="83"/>
      <c r="T1465" s="83"/>
      <c r="U1465" s="83"/>
      <c r="V1465" s="103"/>
      <c r="W1465" s="103"/>
      <c r="X1465" s="103"/>
      <c r="Y1465" s="102"/>
      <c r="Z1465" s="102"/>
      <c r="AA1465" s="90"/>
      <c r="AB1465" s="100"/>
      <c r="AC1465" s="90"/>
      <c r="AD1465" s="100"/>
      <c r="AE1465" s="100"/>
      <c r="AF1465" s="91"/>
      <c r="AG1465" s="91"/>
      <c r="AH1465" s="101"/>
      <c r="AI1465" s="45"/>
      <c r="AJ1465" s="45"/>
      <c r="AK1465" s="45"/>
      <c r="AL1465" s="45"/>
      <c r="AM1465" s="45"/>
      <c r="AN1465" s="83"/>
      <c r="AO1465" s="160"/>
      <c r="AP1465" s="160"/>
      <c r="AQ1465" s="94"/>
      <c r="AR1465" s="45"/>
      <c r="AS1465" s="102"/>
      <c r="AT1465" s="102"/>
      <c r="AU1465" s="95"/>
      <c r="AV1465" s="95"/>
      <c r="AW1465" s="159"/>
      <c r="AX1465" s="159"/>
      <c r="AY1465" s="156"/>
      <c r="AZ1465" s="156"/>
      <c r="BA1465" s="156"/>
      <c r="BB1465" s="156"/>
      <c r="BC1465" s="156"/>
      <c r="BD1465" s="156"/>
      <c r="BE1465" s="156"/>
      <c r="BF1465" s="156"/>
      <c r="BG1465" s="156"/>
      <c r="BH1465" s="156"/>
      <c r="BI1465" s="156"/>
      <c r="BJ1465" s="156"/>
      <c r="BK1465" s="156"/>
      <c r="BL1465" s="156"/>
      <c r="BM1465" s="156"/>
      <c r="BN1465" s="156"/>
      <c r="BO1465" s="156"/>
      <c r="BP1465" s="156"/>
      <c r="BQ1465" s="156"/>
      <c r="BR1465" s="156"/>
      <c r="BS1465" s="156"/>
      <c r="BT1465" s="156"/>
      <c r="BU1465" s="156"/>
      <c r="BV1465" s="156"/>
      <c r="BW1465" s="156"/>
      <c r="BX1465" s="156"/>
      <c r="BY1465" s="156"/>
      <c r="BZ1465" s="156"/>
      <c r="CA1465" s="156"/>
      <c r="CB1465" s="156"/>
      <c r="CC1465" s="156"/>
      <c r="CD1465" s="156"/>
      <c r="CE1465" s="156"/>
    </row>
    <row r="1466" spans="1:83" ht="25.5" customHeight="1" x14ac:dyDescent="0.25">
      <c r="A1466" s="45"/>
      <c r="B1466" s="45"/>
      <c r="C1466" s="45"/>
      <c r="D1466" s="47"/>
      <c r="E1466" s="158"/>
      <c r="F1466" s="45"/>
      <c r="G1466" s="130"/>
      <c r="H1466" s="130"/>
      <c r="I1466" s="83"/>
      <c r="J1466" s="45"/>
      <c r="K1466" s="130"/>
      <c r="L1466" s="95"/>
      <c r="M1466" s="95"/>
      <c r="N1466" s="95"/>
      <c r="O1466" s="103"/>
      <c r="P1466" s="104"/>
      <c r="Q1466" s="83"/>
      <c r="R1466" s="83"/>
      <c r="S1466" s="83"/>
      <c r="T1466" s="83"/>
      <c r="U1466" s="83"/>
      <c r="V1466" s="103"/>
      <c r="W1466" s="103"/>
      <c r="X1466" s="103"/>
      <c r="Y1466" s="102"/>
      <c r="Z1466" s="102"/>
      <c r="AA1466" s="90"/>
      <c r="AB1466" s="100"/>
      <c r="AC1466" s="90"/>
      <c r="AD1466" s="100"/>
      <c r="AE1466" s="100"/>
      <c r="AF1466" s="91"/>
      <c r="AG1466" s="91"/>
      <c r="AH1466" s="101"/>
      <c r="AI1466" s="45"/>
      <c r="AJ1466" s="45"/>
      <c r="AK1466" s="45"/>
      <c r="AL1466" s="45"/>
      <c r="AM1466" s="45"/>
      <c r="AN1466" s="83"/>
      <c r="AO1466" s="160"/>
      <c r="AP1466" s="160"/>
      <c r="AQ1466" s="94"/>
      <c r="AR1466" s="45"/>
      <c r="AS1466" s="102"/>
      <c r="AT1466" s="102"/>
      <c r="AU1466" s="95"/>
      <c r="AV1466" s="95"/>
      <c r="AW1466" s="159"/>
      <c r="AX1466" s="159"/>
      <c r="AY1466" s="156"/>
      <c r="AZ1466" s="156"/>
      <c r="BA1466" s="156"/>
      <c r="BB1466" s="156"/>
      <c r="BC1466" s="156"/>
      <c r="BD1466" s="156"/>
      <c r="BE1466" s="156"/>
      <c r="BF1466" s="156"/>
      <c r="BG1466" s="156"/>
      <c r="BH1466" s="156"/>
      <c r="BI1466" s="156"/>
      <c r="BJ1466" s="156"/>
      <c r="BK1466" s="156"/>
      <c r="BL1466" s="156"/>
      <c r="BM1466" s="156"/>
      <c r="BN1466" s="156"/>
      <c r="BO1466" s="156"/>
      <c r="BP1466" s="156"/>
      <c r="BQ1466" s="156"/>
      <c r="BR1466" s="156"/>
      <c r="BS1466" s="156"/>
      <c r="BT1466" s="156"/>
      <c r="BU1466" s="156"/>
      <c r="BV1466" s="156"/>
      <c r="BW1466" s="156"/>
      <c r="BX1466" s="156"/>
      <c r="BY1466" s="156"/>
      <c r="BZ1466" s="156"/>
      <c r="CA1466" s="156"/>
      <c r="CB1466" s="156"/>
      <c r="CC1466" s="156"/>
      <c r="CD1466" s="156"/>
      <c r="CE1466" s="156"/>
    </row>
    <row r="1467" spans="1:83" ht="25.5" customHeight="1" x14ac:dyDescent="0.25">
      <c r="A1467" s="45"/>
      <c r="B1467" s="45"/>
      <c r="C1467" s="45"/>
      <c r="D1467" s="47"/>
      <c r="E1467" s="158"/>
      <c r="F1467" s="45"/>
      <c r="G1467" s="130"/>
      <c r="H1467" s="130"/>
      <c r="I1467" s="83"/>
      <c r="J1467" s="45"/>
      <c r="K1467" s="130"/>
      <c r="L1467" s="95"/>
      <c r="M1467" s="95"/>
      <c r="N1467" s="95"/>
      <c r="O1467" s="103"/>
      <c r="P1467" s="104"/>
      <c r="Q1467" s="83"/>
      <c r="R1467" s="83"/>
      <c r="S1467" s="83"/>
      <c r="T1467" s="83"/>
      <c r="U1467" s="83"/>
      <c r="V1467" s="103"/>
      <c r="W1467" s="103"/>
      <c r="X1467" s="103"/>
      <c r="Y1467" s="102"/>
      <c r="Z1467" s="102"/>
      <c r="AA1467" s="90"/>
      <c r="AB1467" s="100"/>
      <c r="AC1467" s="90"/>
      <c r="AD1467" s="100"/>
      <c r="AE1467" s="100"/>
      <c r="AF1467" s="91"/>
      <c r="AG1467" s="91"/>
      <c r="AH1467" s="101"/>
      <c r="AI1467" s="45"/>
      <c r="AJ1467" s="45"/>
      <c r="AK1467" s="45"/>
      <c r="AL1467" s="45"/>
      <c r="AM1467" s="45"/>
      <c r="AN1467" s="83"/>
      <c r="AO1467" s="160"/>
      <c r="AP1467" s="160"/>
      <c r="AQ1467" s="94"/>
      <c r="AR1467" s="45"/>
      <c r="AS1467" s="102"/>
      <c r="AT1467" s="102"/>
      <c r="AU1467" s="95"/>
      <c r="AV1467" s="95"/>
      <c r="AW1467" s="159"/>
      <c r="AX1467" s="159"/>
      <c r="AY1467" s="156"/>
      <c r="AZ1467" s="156"/>
      <c r="BA1467" s="156"/>
      <c r="BB1467" s="156"/>
      <c r="BC1467" s="156"/>
      <c r="BD1467" s="156"/>
      <c r="BE1467" s="156"/>
      <c r="BF1467" s="156"/>
      <c r="BG1467" s="156"/>
      <c r="BH1467" s="156"/>
      <c r="BI1467" s="156"/>
      <c r="BJ1467" s="156"/>
      <c r="BK1467" s="156"/>
      <c r="BL1467" s="156"/>
      <c r="BM1467" s="156"/>
      <c r="BN1467" s="156"/>
      <c r="BO1467" s="156"/>
      <c r="BP1467" s="156"/>
      <c r="BQ1467" s="156"/>
      <c r="BR1467" s="156"/>
      <c r="BS1467" s="156"/>
      <c r="BT1467" s="156"/>
      <c r="BU1467" s="156"/>
      <c r="BV1467" s="156"/>
      <c r="BW1467" s="156"/>
      <c r="BX1467" s="156"/>
      <c r="BY1467" s="156"/>
      <c r="BZ1467" s="156"/>
      <c r="CA1467" s="156"/>
      <c r="CB1467" s="156"/>
      <c r="CC1467" s="156"/>
      <c r="CD1467" s="156"/>
      <c r="CE1467" s="156"/>
    </row>
    <row r="1468" spans="1:83" ht="25.5" customHeight="1" x14ac:dyDescent="0.25">
      <c r="A1468" s="45"/>
      <c r="B1468" s="45"/>
      <c r="C1468" s="45"/>
      <c r="D1468" s="47"/>
      <c r="E1468" s="158"/>
      <c r="F1468" s="45"/>
      <c r="G1468" s="130"/>
      <c r="H1468" s="130"/>
      <c r="I1468" s="83"/>
      <c r="J1468" s="45"/>
      <c r="K1468" s="130"/>
      <c r="L1468" s="95"/>
      <c r="M1468" s="95"/>
      <c r="N1468" s="95"/>
      <c r="O1468" s="103"/>
      <c r="P1468" s="104"/>
      <c r="Q1468" s="83"/>
      <c r="R1468" s="83"/>
      <c r="S1468" s="83"/>
      <c r="T1468" s="83"/>
      <c r="U1468" s="83"/>
      <c r="V1468" s="103"/>
      <c r="W1468" s="103"/>
      <c r="X1468" s="103"/>
      <c r="Y1468" s="102"/>
      <c r="Z1468" s="102"/>
      <c r="AA1468" s="90"/>
      <c r="AB1468" s="100"/>
      <c r="AC1468" s="90"/>
      <c r="AD1468" s="100"/>
      <c r="AE1468" s="100"/>
      <c r="AF1468" s="91"/>
      <c r="AG1468" s="91"/>
      <c r="AH1468" s="101"/>
      <c r="AI1468" s="45"/>
      <c r="AJ1468" s="45"/>
      <c r="AK1468" s="45"/>
      <c r="AL1468" s="45"/>
      <c r="AM1468" s="45"/>
      <c r="AN1468" s="83"/>
      <c r="AO1468" s="160"/>
      <c r="AP1468" s="160"/>
      <c r="AQ1468" s="94"/>
      <c r="AR1468" s="45"/>
      <c r="AS1468" s="102"/>
      <c r="AT1468" s="102"/>
      <c r="AU1468" s="95"/>
      <c r="AV1468" s="95"/>
      <c r="AW1468" s="159"/>
      <c r="AX1468" s="159"/>
      <c r="AY1468" s="156"/>
      <c r="AZ1468" s="156"/>
      <c r="BA1468" s="156"/>
      <c r="BB1468" s="156"/>
      <c r="BC1468" s="156"/>
      <c r="BD1468" s="156"/>
      <c r="BE1468" s="156"/>
      <c r="BF1468" s="156"/>
      <c r="BG1468" s="156"/>
      <c r="BH1468" s="156"/>
      <c r="BI1468" s="156"/>
      <c r="BJ1468" s="156"/>
      <c r="BK1468" s="156"/>
      <c r="BL1468" s="156"/>
      <c r="BM1468" s="156"/>
      <c r="BN1468" s="156"/>
      <c r="BO1468" s="156"/>
      <c r="BP1468" s="156"/>
      <c r="BQ1468" s="156"/>
      <c r="BR1468" s="156"/>
      <c r="BS1468" s="156"/>
      <c r="BT1468" s="156"/>
      <c r="BU1468" s="156"/>
      <c r="BV1468" s="156"/>
      <c r="BW1468" s="156"/>
      <c r="BX1468" s="156"/>
      <c r="BY1468" s="156"/>
      <c r="BZ1468" s="156"/>
      <c r="CA1468" s="156"/>
      <c r="CB1468" s="156"/>
      <c r="CC1468" s="156"/>
      <c r="CD1468" s="156"/>
      <c r="CE1468" s="156"/>
    </row>
    <row r="1469" spans="1:83" ht="25.5" customHeight="1" x14ac:dyDescent="0.25">
      <c r="A1469" s="45"/>
      <c r="B1469" s="45"/>
      <c r="C1469" s="45"/>
      <c r="D1469" s="47"/>
      <c r="E1469" s="158"/>
      <c r="F1469" s="45"/>
      <c r="G1469" s="130"/>
      <c r="H1469" s="130"/>
      <c r="I1469" s="83"/>
      <c r="J1469" s="45"/>
      <c r="K1469" s="130"/>
      <c r="L1469" s="95"/>
      <c r="M1469" s="95"/>
      <c r="N1469" s="95"/>
      <c r="O1469" s="103"/>
      <c r="P1469" s="104"/>
      <c r="Q1469" s="83"/>
      <c r="R1469" s="83"/>
      <c r="S1469" s="83"/>
      <c r="T1469" s="83"/>
      <c r="U1469" s="83"/>
      <c r="V1469" s="103"/>
      <c r="W1469" s="103"/>
      <c r="X1469" s="103"/>
      <c r="Y1469" s="102"/>
      <c r="Z1469" s="102"/>
      <c r="AA1469" s="90"/>
      <c r="AB1469" s="100"/>
      <c r="AC1469" s="90"/>
      <c r="AD1469" s="100"/>
      <c r="AE1469" s="100"/>
      <c r="AF1469" s="91"/>
      <c r="AG1469" s="91"/>
      <c r="AH1469" s="101"/>
      <c r="AI1469" s="45"/>
      <c r="AJ1469" s="45"/>
      <c r="AK1469" s="45"/>
      <c r="AL1469" s="45"/>
      <c r="AM1469" s="45"/>
      <c r="AN1469" s="83"/>
      <c r="AO1469" s="160"/>
      <c r="AP1469" s="160"/>
      <c r="AQ1469" s="94"/>
      <c r="AR1469" s="45"/>
      <c r="AS1469" s="102"/>
      <c r="AT1469" s="102"/>
      <c r="AU1469" s="95"/>
      <c r="AV1469" s="95"/>
      <c r="AW1469" s="159"/>
      <c r="AX1469" s="159"/>
      <c r="AY1469" s="156"/>
      <c r="AZ1469" s="156"/>
      <c r="BA1469" s="156"/>
      <c r="BB1469" s="156"/>
      <c r="BC1469" s="156"/>
      <c r="BD1469" s="156"/>
      <c r="BE1469" s="156"/>
      <c r="BF1469" s="156"/>
      <c r="BG1469" s="156"/>
      <c r="BH1469" s="156"/>
      <c r="BI1469" s="156"/>
      <c r="BJ1469" s="156"/>
      <c r="BK1469" s="156"/>
      <c r="BL1469" s="156"/>
      <c r="BM1469" s="156"/>
      <c r="BN1469" s="156"/>
      <c r="BO1469" s="156"/>
      <c r="BP1469" s="156"/>
      <c r="BQ1469" s="156"/>
      <c r="BR1469" s="156"/>
      <c r="BS1469" s="156"/>
      <c r="BT1469" s="156"/>
      <c r="BU1469" s="156"/>
      <c r="BV1469" s="156"/>
      <c r="BW1469" s="156"/>
      <c r="BX1469" s="156"/>
      <c r="BY1469" s="156"/>
      <c r="BZ1469" s="156"/>
      <c r="CA1469" s="156"/>
      <c r="CB1469" s="156"/>
      <c r="CC1469" s="156"/>
      <c r="CD1469" s="156"/>
      <c r="CE1469" s="156"/>
    </row>
    <row r="1470" spans="1:83" ht="25.5" customHeight="1" x14ac:dyDescent="0.25">
      <c r="A1470" s="45"/>
      <c r="B1470" s="45"/>
      <c r="C1470" s="45"/>
      <c r="D1470" s="47"/>
      <c r="E1470" s="158"/>
      <c r="F1470" s="45"/>
      <c r="G1470" s="130"/>
      <c r="H1470" s="130"/>
      <c r="I1470" s="83"/>
      <c r="J1470" s="45"/>
      <c r="K1470" s="130"/>
      <c r="L1470" s="95"/>
      <c r="M1470" s="95"/>
      <c r="N1470" s="95"/>
      <c r="O1470" s="103"/>
      <c r="P1470" s="104"/>
      <c r="Q1470" s="83"/>
      <c r="R1470" s="83"/>
      <c r="S1470" s="83"/>
      <c r="T1470" s="83"/>
      <c r="U1470" s="83"/>
      <c r="V1470" s="103"/>
      <c r="W1470" s="103"/>
      <c r="X1470" s="103"/>
      <c r="Y1470" s="102"/>
      <c r="Z1470" s="102"/>
      <c r="AA1470" s="90"/>
      <c r="AB1470" s="100"/>
      <c r="AC1470" s="90"/>
      <c r="AD1470" s="100"/>
      <c r="AE1470" s="100"/>
      <c r="AF1470" s="91"/>
      <c r="AG1470" s="91"/>
      <c r="AH1470" s="101"/>
      <c r="AI1470" s="45"/>
      <c r="AJ1470" s="45"/>
      <c r="AK1470" s="45"/>
      <c r="AL1470" s="45"/>
      <c r="AM1470" s="45"/>
      <c r="AN1470" s="83"/>
      <c r="AO1470" s="160"/>
      <c r="AP1470" s="160"/>
      <c r="AQ1470" s="94"/>
      <c r="AR1470" s="45"/>
      <c r="AS1470" s="102"/>
      <c r="AT1470" s="102"/>
      <c r="AU1470" s="95"/>
      <c r="AV1470" s="95"/>
      <c r="AW1470" s="159"/>
      <c r="AX1470" s="159"/>
      <c r="AY1470" s="156"/>
      <c r="AZ1470" s="156"/>
      <c r="BA1470" s="156"/>
      <c r="BB1470" s="156"/>
      <c r="BC1470" s="156"/>
      <c r="BD1470" s="156"/>
      <c r="BE1470" s="156"/>
      <c r="BF1470" s="156"/>
      <c r="BG1470" s="156"/>
      <c r="BH1470" s="156"/>
      <c r="BI1470" s="156"/>
      <c r="BJ1470" s="156"/>
      <c r="BK1470" s="156"/>
      <c r="BL1470" s="156"/>
      <c r="BM1470" s="156"/>
      <c r="BN1470" s="156"/>
      <c r="BO1470" s="156"/>
      <c r="BP1470" s="156"/>
      <c r="BQ1470" s="156"/>
      <c r="BR1470" s="156"/>
      <c r="BS1470" s="156"/>
      <c r="BT1470" s="156"/>
      <c r="BU1470" s="156"/>
      <c r="BV1470" s="156"/>
      <c r="BW1470" s="156"/>
      <c r="BX1470" s="156"/>
      <c r="BY1470" s="156"/>
      <c r="BZ1470" s="156"/>
      <c r="CA1470" s="156"/>
      <c r="CB1470" s="156"/>
      <c r="CC1470" s="156"/>
      <c r="CD1470" s="156"/>
      <c r="CE1470" s="156"/>
    </row>
    <row r="1471" spans="1:83" ht="25.5" customHeight="1" x14ac:dyDescent="0.25">
      <c r="A1471" s="45"/>
      <c r="B1471" s="45"/>
      <c r="C1471" s="45"/>
      <c r="D1471" s="47"/>
      <c r="E1471" s="158"/>
      <c r="F1471" s="45"/>
      <c r="G1471" s="130"/>
      <c r="H1471" s="130"/>
      <c r="I1471" s="83"/>
      <c r="J1471" s="45"/>
      <c r="K1471" s="130"/>
      <c r="L1471" s="95"/>
      <c r="M1471" s="95"/>
      <c r="N1471" s="95"/>
      <c r="O1471" s="103"/>
      <c r="P1471" s="104"/>
      <c r="Q1471" s="83"/>
      <c r="R1471" s="83"/>
      <c r="S1471" s="83"/>
      <c r="T1471" s="83"/>
      <c r="U1471" s="83"/>
      <c r="V1471" s="103"/>
      <c r="W1471" s="103"/>
      <c r="X1471" s="103"/>
      <c r="Y1471" s="102"/>
      <c r="Z1471" s="102"/>
      <c r="AA1471" s="90"/>
      <c r="AB1471" s="100"/>
      <c r="AC1471" s="90"/>
      <c r="AD1471" s="100"/>
      <c r="AE1471" s="100"/>
      <c r="AF1471" s="91"/>
      <c r="AG1471" s="91"/>
      <c r="AH1471" s="101"/>
      <c r="AI1471" s="45"/>
      <c r="AJ1471" s="45"/>
      <c r="AK1471" s="45"/>
      <c r="AL1471" s="45"/>
      <c r="AM1471" s="45"/>
      <c r="AN1471" s="83"/>
      <c r="AO1471" s="160"/>
      <c r="AP1471" s="160"/>
      <c r="AQ1471" s="94"/>
      <c r="AR1471" s="45"/>
      <c r="AS1471" s="102"/>
      <c r="AT1471" s="102"/>
      <c r="AU1471" s="95"/>
      <c r="AV1471" s="95"/>
      <c r="AW1471" s="159"/>
      <c r="AX1471" s="159"/>
      <c r="AY1471" s="156"/>
      <c r="AZ1471" s="156"/>
      <c r="BA1471" s="156"/>
      <c r="BB1471" s="156"/>
      <c r="BC1471" s="156"/>
      <c r="BD1471" s="156"/>
      <c r="BE1471" s="156"/>
      <c r="BF1471" s="156"/>
      <c r="BG1471" s="156"/>
      <c r="BH1471" s="156"/>
      <c r="BI1471" s="156"/>
      <c r="BJ1471" s="156"/>
      <c r="BK1471" s="156"/>
      <c r="BL1471" s="156"/>
      <c r="BM1471" s="156"/>
      <c r="BN1471" s="156"/>
      <c r="BO1471" s="156"/>
      <c r="BP1471" s="156"/>
      <c r="BQ1471" s="156"/>
      <c r="BR1471" s="156"/>
      <c r="BS1471" s="156"/>
      <c r="BT1471" s="156"/>
      <c r="BU1471" s="156"/>
      <c r="BV1471" s="156"/>
      <c r="BW1471" s="156"/>
      <c r="BX1471" s="156"/>
      <c r="BY1471" s="156"/>
      <c r="BZ1471" s="156"/>
      <c r="CA1471" s="156"/>
      <c r="CB1471" s="156"/>
      <c r="CC1471" s="156"/>
      <c r="CD1471" s="156"/>
      <c r="CE1471" s="156"/>
    </row>
    <row r="1472" spans="1:83" ht="25.5" customHeight="1" x14ac:dyDescent="0.25">
      <c r="A1472" s="45"/>
      <c r="B1472" s="45"/>
      <c r="C1472" s="45"/>
      <c r="D1472" s="47"/>
      <c r="E1472" s="158"/>
      <c r="F1472" s="45"/>
      <c r="G1472" s="130"/>
      <c r="H1472" s="130"/>
      <c r="I1472" s="83"/>
      <c r="J1472" s="45"/>
      <c r="K1472" s="130"/>
      <c r="L1472" s="95"/>
      <c r="M1472" s="95"/>
      <c r="N1472" s="95"/>
      <c r="O1472" s="103"/>
      <c r="P1472" s="104"/>
      <c r="Q1472" s="83"/>
      <c r="R1472" s="83"/>
      <c r="S1472" s="83"/>
      <c r="T1472" s="83"/>
      <c r="U1472" s="83"/>
      <c r="V1472" s="103"/>
      <c r="W1472" s="103"/>
      <c r="X1472" s="103"/>
      <c r="Y1472" s="102"/>
      <c r="Z1472" s="102"/>
      <c r="AA1472" s="90"/>
      <c r="AB1472" s="100"/>
      <c r="AC1472" s="90"/>
      <c r="AD1472" s="100"/>
      <c r="AE1472" s="100"/>
      <c r="AF1472" s="91"/>
      <c r="AG1472" s="91"/>
      <c r="AH1472" s="101"/>
      <c r="AI1472" s="45"/>
      <c r="AJ1472" s="45"/>
      <c r="AK1472" s="45"/>
      <c r="AL1472" s="45"/>
      <c r="AM1472" s="45"/>
      <c r="AN1472" s="83"/>
      <c r="AO1472" s="160"/>
      <c r="AP1472" s="160"/>
      <c r="AQ1472" s="94"/>
      <c r="AR1472" s="45"/>
      <c r="AS1472" s="102"/>
      <c r="AT1472" s="102"/>
      <c r="AU1472" s="95"/>
      <c r="AV1472" s="95"/>
      <c r="AW1472" s="159"/>
      <c r="AX1472" s="159"/>
      <c r="AY1472" s="156"/>
      <c r="AZ1472" s="156"/>
      <c r="BA1472" s="156"/>
      <c r="BB1472" s="156"/>
      <c r="BC1472" s="156"/>
      <c r="BD1472" s="156"/>
      <c r="BE1472" s="156"/>
      <c r="BF1472" s="156"/>
      <c r="BG1472" s="156"/>
      <c r="BH1472" s="156"/>
      <c r="BI1472" s="156"/>
      <c r="BJ1472" s="156"/>
      <c r="BK1472" s="156"/>
      <c r="BL1472" s="156"/>
      <c r="BM1472" s="156"/>
      <c r="BN1472" s="156"/>
      <c r="BO1472" s="156"/>
      <c r="BP1472" s="156"/>
      <c r="BQ1472" s="156"/>
      <c r="BR1472" s="156"/>
      <c r="BS1472" s="156"/>
      <c r="BT1472" s="156"/>
      <c r="BU1472" s="156"/>
      <c r="BV1472" s="156"/>
      <c r="BW1472" s="156"/>
      <c r="BX1472" s="156"/>
      <c r="BY1472" s="156"/>
      <c r="BZ1472" s="156"/>
      <c r="CA1472" s="156"/>
      <c r="CB1472" s="156"/>
      <c r="CC1472" s="156"/>
      <c r="CD1472" s="156"/>
      <c r="CE1472" s="156"/>
    </row>
    <row r="1473" spans="1:83" ht="25.5" customHeight="1" x14ac:dyDescent="0.25">
      <c r="A1473" s="45"/>
      <c r="B1473" s="45"/>
      <c r="C1473" s="45"/>
      <c r="D1473" s="47"/>
      <c r="E1473" s="158"/>
      <c r="F1473" s="45"/>
      <c r="G1473" s="130"/>
      <c r="H1473" s="130"/>
      <c r="I1473" s="83"/>
      <c r="J1473" s="45"/>
      <c r="K1473" s="130"/>
      <c r="L1473" s="95"/>
      <c r="M1473" s="95"/>
      <c r="N1473" s="95"/>
      <c r="O1473" s="103"/>
      <c r="P1473" s="104"/>
      <c r="Q1473" s="83"/>
      <c r="R1473" s="83"/>
      <c r="S1473" s="83"/>
      <c r="T1473" s="83"/>
      <c r="U1473" s="83"/>
      <c r="V1473" s="103"/>
      <c r="W1473" s="103"/>
      <c r="X1473" s="103"/>
      <c r="Y1473" s="102"/>
      <c r="Z1473" s="102"/>
      <c r="AA1473" s="90"/>
      <c r="AB1473" s="100"/>
      <c r="AC1473" s="90"/>
      <c r="AD1473" s="100"/>
      <c r="AE1473" s="100"/>
      <c r="AF1473" s="91"/>
      <c r="AG1473" s="91"/>
      <c r="AH1473" s="101"/>
      <c r="AI1473" s="45"/>
      <c r="AJ1473" s="45"/>
      <c r="AK1473" s="45"/>
      <c r="AL1473" s="45"/>
      <c r="AM1473" s="45"/>
      <c r="AN1473" s="83"/>
      <c r="AO1473" s="160"/>
      <c r="AP1473" s="160"/>
      <c r="AQ1473" s="94"/>
      <c r="AR1473" s="45"/>
      <c r="AS1473" s="102"/>
      <c r="AT1473" s="102"/>
      <c r="AU1473" s="95"/>
      <c r="AV1473" s="95"/>
      <c r="AW1473" s="159"/>
      <c r="AX1473" s="159"/>
      <c r="AY1473" s="156"/>
      <c r="AZ1473" s="156"/>
      <c r="BA1473" s="156"/>
      <c r="BB1473" s="156"/>
      <c r="BC1473" s="156"/>
      <c r="BD1473" s="156"/>
      <c r="BE1473" s="156"/>
      <c r="BF1473" s="156"/>
      <c r="BG1473" s="156"/>
      <c r="BH1473" s="156"/>
      <c r="BI1473" s="156"/>
      <c r="BJ1473" s="156"/>
      <c r="BK1473" s="156"/>
      <c r="BL1473" s="156"/>
      <c r="BM1473" s="156"/>
      <c r="BN1473" s="156"/>
      <c r="BO1473" s="156"/>
      <c r="BP1473" s="156"/>
      <c r="BQ1473" s="156"/>
      <c r="BR1473" s="156"/>
      <c r="BS1473" s="156"/>
      <c r="BT1473" s="156"/>
      <c r="BU1473" s="156"/>
      <c r="BV1473" s="156"/>
      <c r="BW1473" s="156"/>
      <c r="BX1473" s="156"/>
      <c r="BY1473" s="156"/>
      <c r="BZ1473" s="156"/>
      <c r="CA1473" s="156"/>
      <c r="CB1473" s="156"/>
      <c r="CC1473" s="156"/>
      <c r="CD1473" s="156"/>
      <c r="CE1473" s="156"/>
    </row>
    <row r="1474" spans="1:83" ht="25.5" customHeight="1" x14ac:dyDescent="0.25">
      <c r="A1474" s="45"/>
      <c r="B1474" s="45"/>
      <c r="C1474" s="45"/>
      <c r="D1474" s="47"/>
      <c r="E1474" s="158"/>
      <c r="F1474" s="45"/>
      <c r="G1474" s="130"/>
      <c r="H1474" s="130"/>
      <c r="I1474" s="83"/>
      <c r="J1474" s="45"/>
      <c r="K1474" s="130"/>
      <c r="L1474" s="95"/>
      <c r="M1474" s="95"/>
      <c r="N1474" s="95"/>
      <c r="O1474" s="103"/>
      <c r="P1474" s="104"/>
      <c r="Q1474" s="83"/>
      <c r="R1474" s="83"/>
      <c r="S1474" s="83"/>
      <c r="T1474" s="83"/>
      <c r="U1474" s="83"/>
      <c r="V1474" s="103"/>
      <c r="W1474" s="103"/>
      <c r="X1474" s="103"/>
      <c r="Y1474" s="102"/>
      <c r="Z1474" s="102"/>
      <c r="AA1474" s="90"/>
      <c r="AB1474" s="100"/>
      <c r="AC1474" s="90"/>
      <c r="AD1474" s="100"/>
      <c r="AE1474" s="100"/>
      <c r="AF1474" s="91"/>
      <c r="AG1474" s="91"/>
      <c r="AH1474" s="101"/>
      <c r="AI1474" s="45"/>
      <c r="AJ1474" s="45"/>
      <c r="AK1474" s="45"/>
      <c r="AL1474" s="45"/>
      <c r="AM1474" s="45"/>
      <c r="AN1474" s="83"/>
      <c r="AO1474" s="160"/>
      <c r="AP1474" s="160"/>
      <c r="AQ1474" s="94"/>
      <c r="AR1474" s="45"/>
      <c r="AS1474" s="102"/>
      <c r="AT1474" s="102"/>
      <c r="AU1474" s="95"/>
      <c r="AV1474" s="95"/>
      <c r="AW1474" s="159"/>
      <c r="AX1474" s="159"/>
      <c r="AY1474" s="156"/>
      <c r="AZ1474" s="156"/>
      <c r="BA1474" s="156"/>
      <c r="BB1474" s="156"/>
      <c r="BC1474" s="156"/>
      <c r="BD1474" s="156"/>
      <c r="BE1474" s="156"/>
      <c r="BF1474" s="156"/>
      <c r="BG1474" s="156"/>
      <c r="BH1474" s="156"/>
      <c r="BI1474" s="156"/>
      <c r="BJ1474" s="156"/>
      <c r="BK1474" s="156"/>
      <c r="BL1474" s="156"/>
      <c r="BM1474" s="156"/>
      <c r="BN1474" s="156"/>
      <c r="BO1474" s="156"/>
      <c r="BP1474" s="156"/>
      <c r="BQ1474" s="156"/>
      <c r="BR1474" s="156"/>
      <c r="BS1474" s="156"/>
      <c r="BT1474" s="156"/>
      <c r="BU1474" s="156"/>
      <c r="BV1474" s="156"/>
      <c r="BW1474" s="156"/>
      <c r="BX1474" s="156"/>
      <c r="BY1474" s="156"/>
      <c r="BZ1474" s="156"/>
      <c r="CA1474" s="156"/>
      <c r="CB1474" s="156"/>
      <c r="CC1474" s="156"/>
      <c r="CD1474" s="156"/>
      <c r="CE1474" s="156"/>
    </row>
    <row r="1475" spans="1:83" ht="25.5" customHeight="1" x14ac:dyDescent="0.25">
      <c r="A1475" s="45"/>
      <c r="B1475" s="45"/>
      <c r="C1475" s="45"/>
      <c r="D1475" s="47"/>
      <c r="E1475" s="158"/>
      <c r="F1475" s="45"/>
      <c r="G1475" s="130"/>
      <c r="H1475" s="130"/>
      <c r="I1475" s="83"/>
      <c r="J1475" s="45"/>
      <c r="K1475" s="130"/>
      <c r="L1475" s="95"/>
      <c r="M1475" s="95"/>
      <c r="N1475" s="95"/>
      <c r="O1475" s="103"/>
      <c r="P1475" s="104"/>
      <c r="Q1475" s="83"/>
      <c r="R1475" s="83"/>
      <c r="S1475" s="83"/>
      <c r="T1475" s="83"/>
      <c r="U1475" s="83"/>
      <c r="V1475" s="103"/>
      <c r="W1475" s="103"/>
      <c r="X1475" s="103"/>
      <c r="Y1475" s="102"/>
      <c r="Z1475" s="102"/>
      <c r="AA1475" s="90"/>
      <c r="AB1475" s="100"/>
      <c r="AC1475" s="90"/>
      <c r="AD1475" s="100"/>
      <c r="AE1475" s="100"/>
      <c r="AF1475" s="91"/>
      <c r="AG1475" s="91"/>
      <c r="AH1475" s="101"/>
      <c r="AI1475" s="45"/>
      <c r="AJ1475" s="45"/>
      <c r="AK1475" s="45"/>
      <c r="AL1475" s="45"/>
      <c r="AM1475" s="45"/>
      <c r="AN1475" s="83"/>
      <c r="AO1475" s="160"/>
      <c r="AP1475" s="160"/>
      <c r="AQ1475" s="94"/>
      <c r="AR1475" s="45"/>
      <c r="AS1475" s="102"/>
      <c r="AT1475" s="102"/>
      <c r="AU1475" s="95"/>
      <c r="AV1475" s="95"/>
      <c r="AW1475" s="159"/>
      <c r="AX1475" s="159"/>
      <c r="AY1475" s="156"/>
      <c r="AZ1475" s="156"/>
      <c r="BA1475" s="156"/>
      <c r="BB1475" s="156"/>
      <c r="BC1475" s="156"/>
      <c r="BD1475" s="156"/>
      <c r="BE1475" s="156"/>
      <c r="BF1475" s="156"/>
      <c r="BG1475" s="156"/>
      <c r="BH1475" s="156"/>
      <c r="BI1475" s="156"/>
      <c r="BJ1475" s="156"/>
      <c r="BK1475" s="156"/>
      <c r="BL1475" s="156"/>
      <c r="BM1475" s="156"/>
      <c r="BN1475" s="156"/>
      <c r="BO1475" s="156"/>
      <c r="BP1475" s="156"/>
      <c r="BQ1475" s="156"/>
      <c r="BR1475" s="156"/>
      <c r="BS1475" s="156"/>
      <c r="BT1475" s="156"/>
      <c r="BU1475" s="156"/>
      <c r="BV1475" s="156"/>
      <c r="BW1475" s="156"/>
      <c r="BX1475" s="156"/>
      <c r="BY1475" s="156"/>
      <c r="BZ1475" s="156"/>
      <c r="CA1475" s="156"/>
      <c r="CB1475" s="156"/>
      <c r="CC1475" s="156"/>
      <c r="CD1475" s="156"/>
      <c r="CE1475" s="156"/>
    </row>
    <row r="1476" spans="1:83" ht="25.5" customHeight="1" x14ac:dyDescent="0.25">
      <c r="A1476" s="45"/>
      <c r="B1476" s="45"/>
      <c r="C1476" s="45"/>
      <c r="D1476" s="47"/>
      <c r="E1476" s="158"/>
      <c r="F1476" s="45"/>
      <c r="G1476" s="130"/>
      <c r="H1476" s="130"/>
      <c r="I1476" s="83"/>
      <c r="J1476" s="45"/>
      <c r="K1476" s="130"/>
      <c r="L1476" s="95"/>
      <c r="M1476" s="95"/>
      <c r="N1476" s="95"/>
      <c r="O1476" s="103"/>
      <c r="P1476" s="104"/>
      <c r="Q1476" s="83"/>
      <c r="R1476" s="83"/>
      <c r="S1476" s="83"/>
      <c r="T1476" s="83"/>
      <c r="U1476" s="83"/>
      <c r="V1476" s="103"/>
      <c r="W1476" s="103"/>
      <c r="X1476" s="103"/>
      <c r="Y1476" s="102"/>
      <c r="Z1476" s="102"/>
      <c r="AA1476" s="90"/>
      <c r="AB1476" s="100"/>
      <c r="AC1476" s="90"/>
      <c r="AD1476" s="100"/>
      <c r="AE1476" s="100"/>
      <c r="AF1476" s="91"/>
      <c r="AG1476" s="91"/>
      <c r="AH1476" s="101"/>
      <c r="AI1476" s="45"/>
      <c r="AJ1476" s="45"/>
      <c r="AK1476" s="45"/>
      <c r="AL1476" s="45"/>
      <c r="AM1476" s="45"/>
      <c r="AN1476" s="83"/>
      <c r="AO1476" s="160"/>
      <c r="AP1476" s="160"/>
      <c r="AQ1476" s="94"/>
      <c r="AR1476" s="45"/>
      <c r="AS1476" s="102"/>
      <c r="AT1476" s="102"/>
      <c r="AU1476" s="95"/>
      <c r="AV1476" s="95"/>
      <c r="AW1476" s="159"/>
      <c r="AX1476" s="159"/>
      <c r="AY1476" s="156"/>
      <c r="AZ1476" s="156"/>
      <c r="BA1476" s="156"/>
      <c r="BB1476" s="156"/>
      <c r="BC1476" s="156"/>
      <c r="BD1476" s="156"/>
      <c r="BE1476" s="156"/>
      <c r="BF1476" s="156"/>
      <c r="BG1476" s="156"/>
      <c r="BH1476" s="156"/>
      <c r="BI1476" s="156"/>
      <c r="BJ1476" s="156"/>
      <c r="BK1476" s="156"/>
      <c r="BL1476" s="156"/>
      <c r="BM1476" s="156"/>
      <c r="BN1476" s="156"/>
      <c r="BO1476" s="156"/>
      <c r="BP1476" s="156"/>
      <c r="BQ1476" s="156"/>
      <c r="BR1476" s="156"/>
      <c r="BS1476" s="156"/>
      <c r="BT1476" s="156"/>
      <c r="BU1476" s="156"/>
      <c r="BV1476" s="156"/>
      <c r="BW1476" s="156"/>
      <c r="BX1476" s="156"/>
      <c r="BY1476" s="156"/>
      <c r="BZ1476" s="156"/>
      <c r="CA1476" s="156"/>
      <c r="CB1476" s="156"/>
      <c r="CC1476" s="156"/>
      <c r="CD1476" s="156"/>
      <c r="CE1476" s="156"/>
    </row>
    <row r="1477" spans="1:83" ht="25.5" customHeight="1" x14ac:dyDescent="0.25">
      <c r="A1477" s="45"/>
      <c r="B1477" s="45"/>
      <c r="C1477" s="45"/>
      <c r="D1477" s="47"/>
      <c r="E1477" s="158"/>
      <c r="F1477" s="45"/>
      <c r="G1477" s="130"/>
      <c r="H1477" s="130"/>
      <c r="I1477" s="83"/>
      <c r="J1477" s="45"/>
      <c r="K1477" s="130"/>
      <c r="L1477" s="95"/>
      <c r="M1477" s="95"/>
      <c r="N1477" s="95"/>
      <c r="O1477" s="103"/>
      <c r="P1477" s="104"/>
      <c r="Q1477" s="83"/>
      <c r="R1477" s="83"/>
      <c r="S1477" s="83"/>
      <c r="T1477" s="83"/>
      <c r="U1477" s="83"/>
      <c r="V1477" s="103"/>
      <c r="W1477" s="103"/>
      <c r="X1477" s="103"/>
      <c r="Y1477" s="102"/>
      <c r="Z1477" s="102"/>
      <c r="AA1477" s="90"/>
      <c r="AB1477" s="100"/>
      <c r="AC1477" s="90"/>
      <c r="AD1477" s="100"/>
      <c r="AE1477" s="100"/>
      <c r="AF1477" s="91"/>
      <c r="AG1477" s="91"/>
      <c r="AH1477" s="101"/>
      <c r="AI1477" s="45"/>
      <c r="AJ1477" s="45"/>
      <c r="AK1477" s="45"/>
      <c r="AL1477" s="45"/>
      <c r="AM1477" s="45"/>
      <c r="AN1477" s="83"/>
      <c r="AO1477" s="160"/>
      <c r="AP1477" s="160"/>
      <c r="AQ1477" s="94"/>
      <c r="AR1477" s="45"/>
      <c r="AS1477" s="102"/>
      <c r="AT1477" s="102"/>
      <c r="AU1477" s="95"/>
      <c r="AV1477" s="95"/>
      <c r="AW1477" s="159"/>
      <c r="AX1477" s="159"/>
      <c r="AY1477" s="156"/>
      <c r="AZ1477" s="156"/>
      <c r="BA1477" s="156"/>
      <c r="BB1477" s="156"/>
      <c r="BC1477" s="156"/>
      <c r="BD1477" s="156"/>
      <c r="BE1477" s="156"/>
      <c r="BF1477" s="156"/>
      <c r="BG1477" s="156"/>
      <c r="BH1477" s="156"/>
      <c r="BI1477" s="156"/>
      <c r="BJ1477" s="156"/>
      <c r="BK1477" s="156"/>
      <c r="BL1477" s="156"/>
      <c r="BM1477" s="156"/>
      <c r="BN1477" s="156"/>
      <c r="BO1477" s="156"/>
      <c r="BP1477" s="156"/>
      <c r="BQ1477" s="156"/>
      <c r="BR1477" s="156"/>
      <c r="BS1477" s="156"/>
      <c r="BT1477" s="156"/>
      <c r="BU1477" s="156"/>
      <c r="BV1477" s="156"/>
      <c r="BW1477" s="156"/>
      <c r="BX1477" s="156"/>
      <c r="BY1477" s="156"/>
      <c r="BZ1477" s="156"/>
      <c r="CA1477" s="156"/>
      <c r="CB1477" s="156"/>
      <c r="CC1477" s="156"/>
      <c r="CD1477" s="156"/>
      <c r="CE1477" s="156"/>
    </row>
    <row r="1478" spans="1:83" ht="25.5" customHeight="1" x14ac:dyDescent="0.25">
      <c r="A1478" s="45"/>
      <c r="B1478" s="45"/>
      <c r="C1478" s="45"/>
      <c r="D1478" s="47"/>
      <c r="E1478" s="158"/>
      <c r="F1478" s="45"/>
      <c r="G1478" s="130"/>
      <c r="H1478" s="130"/>
      <c r="I1478" s="83"/>
      <c r="J1478" s="45"/>
      <c r="K1478" s="130"/>
      <c r="L1478" s="95"/>
      <c r="M1478" s="95"/>
      <c r="N1478" s="95"/>
      <c r="O1478" s="103"/>
      <c r="P1478" s="104"/>
      <c r="Q1478" s="83"/>
      <c r="R1478" s="83"/>
      <c r="S1478" s="83"/>
      <c r="T1478" s="83"/>
      <c r="U1478" s="83"/>
      <c r="V1478" s="103"/>
      <c r="W1478" s="103"/>
      <c r="X1478" s="103"/>
      <c r="Y1478" s="102"/>
      <c r="Z1478" s="102"/>
      <c r="AA1478" s="90"/>
      <c r="AB1478" s="100"/>
      <c r="AC1478" s="90"/>
      <c r="AD1478" s="100"/>
      <c r="AE1478" s="100"/>
      <c r="AF1478" s="91"/>
      <c r="AG1478" s="91"/>
      <c r="AH1478" s="101"/>
      <c r="AI1478" s="45"/>
      <c r="AJ1478" s="45"/>
      <c r="AK1478" s="45"/>
      <c r="AL1478" s="45"/>
      <c r="AM1478" s="45"/>
      <c r="AN1478" s="83"/>
      <c r="AO1478" s="160"/>
      <c r="AP1478" s="160"/>
      <c r="AQ1478" s="94"/>
      <c r="AR1478" s="45"/>
      <c r="AS1478" s="102"/>
      <c r="AT1478" s="102"/>
      <c r="AU1478" s="95"/>
      <c r="AV1478" s="95"/>
      <c r="AW1478" s="159"/>
      <c r="AX1478" s="159"/>
      <c r="AY1478" s="156"/>
      <c r="AZ1478" s="156"/>
      <c r="BA1478" s="156"/>
      <c r="BB1478" s="156"/>
      <c r="BC1478" s="156"/>
      <c r="BD1478" s="156"/>
      <c r="BE1478" s="156"/>
      <c r="BF1478" s="156"/>
      <c r="BG1478" s="156"/>
      <c r="BH1478" s="156"/>
      <c r="BI1478" s="156"/>
      <c r="BJ1478" s="156"/>
      <c r="BK1478" s="156"/>
      <c r="BL1478" s="156"/>
      <c r="BM1478" s="156"/>
      <c r="BN1478" s="156"/>
      <c r="BO1478" s="156"/>
      <c r="BP1478" s="156"/>
      <c r="BQ1478" s="156"/>
      <c r="BR1478" s="156"/>
      <c r="BS1478" s="156"/>
      <c r="BT1478" s="156"/>
      <c r="BU1478" s="156"/>
      <c r="BV1478" s="156"/>
      <c r="BW1478" s="156"/>
      <c r="BX1478" s="156"/>
      <c r="BY1478" s="156"/>
      <c r="BZ1478" s="156"/>
      <c r="CA1478" s="156"/>
      <c r="CB1478" s="156"/>
      <c r="CC1478" s="156"/>
      <c r="CD1478" s="156"/>
      <c r="CE1478" s="156"/>
    </row>
    <row r="1479" spans="1:83" ht="25.5" customHeight="1" x14ac:dyDescent="0.25">
      <c r="A1479" s="45"/>
      <c r="B1479" s="45"/>
      <c r="C1479" s="45"/>
      <c r="D1479" s="47"/>
      <c r="E1479" s="158"/>
      <c r="F1479" s="45"/>
      <c r="G1479" s="130"/>
      <c r="H1479" s="130"/>
      <c r="I1479" s="83"/>
      <c r="J1479" s="45"/>
      <c r="K1479" s="130"/>
      <c r="L1479" s="95"/>
      <c r="M1479" s="95"/>
      <c r="N1479" s="95"/>
      <c r="O1479" s="103"/>
      <c r="P1479" s="104"/>
      <c r="Q1479" s="83"/>
      <c r="R1479" s="83"/>
      <c r="S1479" s="83"/>
      <c r="T1479" s="83"/>
      <c r="U1479" s="83"/>
      <c r="V1479" s="103"/>
      <c r="W1479" s="103"/>
      <c r="X1479" s="103"/>
      <c r="Y1479" s="102"/>
      <c r="Z1479" s="102"/>
      <c r="AA1479" s="90"/>
      <c r="AB1479" s="100"/>
      <c r="AC1479" s="90"/>
      <c r="AD1479" s="100"/>
      <c r="AE1479" s="100"/>
      <c r="AF1479" s="91"/>
      <c r="AG1479" s="91"/>
      <c r="AH1479" s="101"/>
      <c r="AI1479" s="45"/>
      <c r="AJ1479" s="45"/>
      <c r="AK1479" s="45"/>
      <c r="AL1479" s="45"/>
      <c r="AM1479" s="45"/>
      <c r="AN1479" s="83"/>
      <c r="AO1479" s="160"/>
      <c r="AP1479" s="160"/>
      <c r="AQ1479" s="94"/>
      <c r="AR1479" s="45"/>
      <c r="AS1479" s="102"/>
      <c r="AT1479" s="102"/>
      <c r="AU1479" s="95"/>
      <c r="AV1479" s="95"/>
      <c r="AW1479" s="159"/>
      <c r="AX1479" s="159"/>
      <c r="AY1479" s="156"/>
      <c r="AZ1479" s="156"/>
      <c r="BA1479" s="156"/>
      <c r="BB1479" s="156"/>
      <c r="BC1479" s="156"/>
      <c r="BD1479" s="156"/>
      <c r="BE1479" s="156"/>
      <c r="BF1479" s="156"/>
      <c r="BG1479" s="156"/>
      <c r="BH1479" s="156"/>
      <c r="BI1479" s="156"/>
      <c r="BJ1479" s="156"/>
      <c r="BK1479" s="156"/>
      <c r="BL1479" s="156"/>
      <c r="BM1479" s="156"/>
      <c r="BN1479" s="156"/>
      <c r="BO1479" s="156"/>
      <c r="BP1479" s="156"/>
      <c r="BQ1479" s="156"/>
      <c r="BR1479" s="156"/>
      <c r="BS1479" s="156"/>
      <c r="BT1479" s="156"/>
      <c r="BU1479" s="156"/>
      <c r="BV1479" s="156"/>
      <c r="BW1479" s="156"/>
      <c r="BX1479" s="156"/>
      <c r="BY1479" s="156"/>
      <c r="BZ1479" s="156"/>
      <c r="CA1479" s="156"/>
      <c r="CB1479" s="156"/>
      <c r="CC1479" s="156"/>
      <c r="CD1479" s="156"/>
      <c r="CE1479" s="156"/>
    </row>
    <row r="1480" spans="1:83" ht="25.5" customHeight="1" x14ac:dyDescent="0.25">
      <c r="A1480" s="45"/>
      <c r="B1480" s="45"/>
      <c r="C1480" s="45"/>
      <c r="D1480" s="47"/>
      <c r="E1480" s="158"/>
      <c r="F1480" s="45"/>
      <c r="G1480" s="130"/>
      <c r="H1480" s="130"/>
      <c r="I1480" s="83"/>
      <c r="J1480" s="45"/>
      <c r="K1480" s="130"/>
      <c r="L1480" s="95"/>
      <c r="M1480" s="95"/>
      <c r="N1480" s="95"/>
      <c r="O1480" s="103"/>
      <c r="P1480" s="104"/>
      <c r="Q1480" s="83"/>
      <c r="R1480" s="83"/>
      <c r="S1480" s="83"/>
      <c r="T1480" s="83"/>
      <c r="U1480" s="83"/>
      <c r="V1480" s="103"/>
      <c r="W1480" s="103"/>
      <c r="X1480" s="103"/>
      <c r="Y1480" s="102"/>
      <c r="Z1480" s="102"/>
      <c r="AA1480" s="90"/>
      <c r="AB1480" s="100"/>
      <c r="AC1480" s="90"/>
      <c r="AD1480" s="100"/>
      <c r="AE1480" s="100"/>
      <c r="AF1480" s="91"/>
      <c r="AG1480" s="91"/>
      <c r="AH1480" s="101"/>
      <c r="AI1480" s="45"/>
      <c r="AJ1480" s="45"/>
      <c r="AK1480" s="45"/>
      <c r="AL1480" s="45"/>
      <c r="AM1480" s="45"/>
      <c r="AN1480" s="83"/>
      <c r="AO1480" s="160"/>
      <c r="AP1480" s="160"/>
      <c r="AQ1480" s="94"/>
      <c r="AR1480" s="45"/>
      <c r="AS1480" s="102"/>
      <c r="AT1480" s="102"/>
      <c r="AU1480" s="95"/>
      <c r="AV1480" s="95"/>
      <c r="AW1480" s="159"/>
      <c r="AX1480" s="159"/>
      <c r="AY1480" s="156"/>
      <c r="AZ1480" s="156"/>
      <c r="BA1480" s="156"/>
      <c r="BB1480" s="156"/>
      <c r="BC1480" s="156"/>
      <c r="BD1480" s="156"/>
      <c r="BE1480" s="156"/>
      <c r="BF1480" s="156"/>
      <c r="BG1480" s="156"/>
      <c r="BH1480" s="156"/>
      <c r="BI1480" s="156"/>
      <c r="BJ1480" s="156"/>
      <c r="BK1480" s="156"/>
      <c r="BL1480" s="156"/>
      <c r="BM1480" s="156"/>
      <c r="BN1480" s="156"/>
      <c r="BO1480" s="156"/>
      <c r="BP1480" s="156"/>
      <c r="BQ1480" s="156"/>
      <c r="BR1480" s="156"/>
      <c r="BS1480" s="156"/>
      <c r="BT1480" s="156"/>
      <c r="BU1480" s="156"/>
      <c r="BV1480" s="156"/>
      <c r="BW1480" s="156"/>
      <c r="BX1480" s="156"/>
      <c r="BY1480" s="156"/>
      <c r="BZ1480" s="156"/>
      <c r="CA1480" s="156"/>
      <c r="CB1480" s="156"/>
      <c r="CC1480" s="156"/>
      <c r="CD1480" s="156"/>
      <c r="CE1480" s="156"/>
    </row>
    <row r="1481" spans="1:83" ht="25.5" customHeight="1" x14ac:dyDescent="0.25">
      <c r="A1481" s="45"/>
      <c r="B1481" s="45"/>
      <c r="C1481" s="45"/>
      <c r="D1481" s="47"/>
      <c r="E1481" s="158"/>
      <c r="F1481" s="45"/>
      <c r="G1481" s="130"/>
      <c r="H1481" s="130"/>
      <c r="I1481" s="83"/>
      <c r="J1481" s="45"/>
      <c r="K1481" s="130"/>
      <c r="L1481" s="95"/>
      <c r="M1481" s="95"/>
      <c r="N1481" s="95"/>
      <c r="O1481" s="103"/>
      <c r="P1481" s="104"/>
      <c r="Q1481" s="83"/>
      <c r="R1481" s="83"/>
      <c r="S1481" s="83"/>
      <c r="T1481" s="83"/>
      <c r="U1481" s="83"/>
      <c r="V1481" s="103"/>
      <c r="W1481" s="103"/>
      <c r="X1481" s="103"/>
      <c r="Y1481" s="102"/>
      <c r="Z1481" s="102"/>
      <c r="AA1481" s="90"/>
      <c r="AB1481" s="100"/>
      <c r="AC1481" s="90"/>
      <c r="AD1481" s="100"/>
      <c r="AE1481" s="100"/>
      <c r="AF1481" s="91"/>
      <c r="AG1481" s="91"/>
      <c r="AH1481" s="101"/>
      <c r="AI1481" s="45"/>
      <c r="AJ1481" s="45"/>
      <c r="AK1481" s="45"/>
      <c r="AL1481" s="45"/>
      <c r="AM1481" s="45"/>
      <c r="AN1481" s="83"/>
      <c r="AO1481" s="160"/>
      <c r="AP1481" s="160"/>
      <c r="AQ1481" s="94"/>
      <c r="AR1481" s="45"/>
      <c r="AS1481" s="102"/>
      <c r="AT1481" s="102"/>
      <c r="AU1481" s="95"/>
      <c r="AV1481" s="95"/>
      <c r="AW1481" s="159"/>
      <c r="AX1481" s="159"/>
      <c r="AY1481" s="156"/>
      <c r="AZ1481" s="156"/>
      <c r="BA1481" s="156"/>
      <c r="BB1481" s="156"/>
      <c r="BC1481" s="156"/>
      <c r="BD1481" s="156"/>
      <c r="BE1481" s="156"/>
      <c r="BF1481" s="156"/>
      <c r="BG1481" s="156"/>
      <c r="BH1481" s="156"/>
      <c r="BI1481" s="156"/>
      <c r="BJ1481" s="156"/>
      <c r="BK1481" s="156"/>
      <c r="BL1481" s="156"/>
      <c r="BM1481" s="156"/>
      <c r="BN1481" s="156"/>
      <c r="BO1481" s="156"/>
      <c r="BP1481" s="156"/>
      <c r="BQ1481" s="156"/>
      <c r="BR1481" s="156"/>
      <c r="BS1481" s="156"/>
      <c r="BT1481" s="156"/>
      <c r="BU1481" s="156"/>
      <c r="BV1481" s="156"/>
      <c r="BW1481" s="156"/>
      <c r="BX1481" s="156"/>
      <c r="BY1481" s="156"/>
      <c r="BZ1481" s="156"/>
      <c r="CA1481" s="156"/>
      <c r="CB1481" s="156"/>
      <c r="CC1481" s="156"/>
      <c r="CD1481" s="156"/>
      <c r="CE1481" s="156"/>
    </row>
    <row r="1482" spans="1:83" ht="25.5" customHeight="1" x14ac:dyDescent="0.25">
      <c r="A1482" s="45"/>
      <c r="B1482" s="45"/>
      <c r="C1482" s="45"/>
      <c r="D1482" s="47"/>
      <c r="E1482" s="158"/>
      <c r="F1482" s="45"/>
      <c r="G1482" s="130"/>
      <c r="H1482" s="130"/>
      <c r="I1482" s="83"/>
      <c r="J1482" s="45"/>
      <c r="K1482" s="130"/>
      <c r="L1482" s="95"/>
      <c r="M1482" s="95"/>
      <c r="N1482" s="95"/>
      <c r="O1482" s="103"/>
      <c r="P1482" s="104"/>
      <c r="Q1482" s="83"/>
      <c r="R1482" s="83"/>
      <c r="S1482" s="83"/>
      <c r="T1482" s="83"/>
      <c r="U1482" s="83"/>
      <c r="V1482" s="103"/>
      <c r="W1482" s="103"/>
      <c r="X1482" s="103"/>
      <c r="Y1482" s="102"/>
      <c r="Z1482" s="102"/>
      <c r="AA1482" s="90"/>
      <c r="AB1482" s="100"/>
      <c r="AC1482" s="90"/>
      <c r="AD1482" s="100"/>
      <c r="AE1482" s="100"/>
      <c r="AF1482" s="91"/>
      <c r="AG1482" s="91"/>
      <c r="AH1482" s="101"/>
      <c r="AI1482" s="45"/>
      <c r="AJ1482" s="45"/>
      <c r="AK1482" s="45"/>
      <c r="AL1482" s="45"/>
      <c r="AM1482" s="45"/>
      <c r="AN1482" s="83"/>
      <c r="AO1482" s="160"/>
      <c r="AP1482" s="160"/>
      <c r="AQ1482" s="94"/>
      <c r="AR1482" s="45"/>
      <c r="AS1482" s="102"/>
      <c r="AT1482" s="102"/>
      <c r="AU1482" s="95"/>
      <c r="AV1482" s="95"/>
      <c r="AW1482" s="159"/>
      <c r="AX1482" s="159"/>
      <c r="AY1482" s="156"/>
      <c r="AZ1482" s="156"/>
      <c r="BA1482" s="156"/>
      <c r="BB1482" s="156"/>
      <c r="BC1482" s="156"/>
      <c r="BD1482" s="156"/>
      <c r="BE1482" s="156"/>
      <c r="BF1482" s="156"/>
      <c r="BG1482" s="156"/>
      <c r="BH1482" s="156"/>
      <c r="BI1482" s="156"/>
      <c r="BJ1482" s="156"/>
      <c r="BK1482" s="156"/>
      <c r="BL1482" s="156"/>
      <c r="BM1482" s="156"/>
      <c r="BN1482" s="156"/>
      <c r="BO1482" s="156"/>
      <c r="BP1482" s="156"/>
      <c r="BQ1482" s="156"/>
      <c r="BR1482" s="156"/>
      <c r="BS1482" s="156"/>
      <c r="BT1482" s="156"/>
      <c r="BU1482" s="156"/>
      <c r="BV1482" s="156"/>
      <c r="BW1482" s="156"/>
      <c r="BX1482" s="156"/>
      <c r="BY1482" s="156"/>
      <c r="BZ1482" s="156"/>
      <c r="CA1482" s="156"/>
      <c r="CB1482" s="156"/>
      <c r="CC1482" s="156"/>
      <c r="CD1482" s="156"/>
      <c r="CE1482" s="156"/>
    </row>
    <row r="1483" spans="1:83" ht="25.5" customHeight="1" x14ac:dyDescent="0.25">
      <c r="A1483" s="45"/>
      <c r="B1483" s="45"/>
      <c r="C1483" s="45"/>
      <c r="D1483" s="47"/>
      <c r="E1483" s="158"/>
      <c r="F1483" s="45"/>
      <c r="G1483" s="130"/>
      <c r="H1483" s="130"/>
      <c r="I1483" s="83"/>
      <c r="J1483" s="45"/>
      <c r="K1483" s="130"/>
      <c r="L1483" s="95"/>
      <c r="M1483" s="95"/>
      <c r="N1483" s="95"/>
      <c r="O1483" s="103"/>
      <c r="P1483" s="104"/>
      <c r="Q1483" s="83"/>
      <c r="R1483" s="83"/>
      <c r="S1483" s="83"/>
      <c r="T1483" s="83"/>
      <c r="U1483" s="83"/>
      <c r="V1483" s="103"/>
      <c r="W1483" s="103"/>
      <c r="X1483" s="103"/>
      <c r="Y1483" s="102"/>
      <c r="Z1483" s="102"/>
      <c r="AA1483" s="90"/>
      <c r="AB1483" s="100"/>
      <c r="AC1483" s="90"/>
      <c r="AD1483" s="100"/>
      <c r="AE1483" s="100"/>
      <c r="AF1483" s="91"/>
      <c r="AG1483" s="91"/>
      <c r="AH1483" s="101"/>
      <c r="AI1483" s="45"/>
      <c r="AJ1483" s="45"/>
      <c r="AK1483" s="45"/>
      <c r="AL1483" s="45"/>
      <c r="AM1483" s="45"/>
      <c r="AN1483" s="83"/>
      <c r="AO1483" s="160"/>
      <c r="AP1483" s="160"/>
      <c r="AQ1483" s="94"/>
      <c r="AR1483" s="45"/>
      <c r="AS1483" s="102"/>
      <c r="AT1483" s="102"/>
      <c r="AU1483" s="95"/>
      <c r="AV1483" s="95"/>
      <c r="AW1483" s="159"/>
      <c r="AX1483" s="159"/>
      <c r="AY1483" s="156"/>
      <c r="AZ1483" s="156"/>
      <c r="BA1483" s="156"/>
      <c r="BB1483" s="156"/>
      <c r="BC1483" s="156"/>
      <c r="BD1483" s="156"/>
      <c r="BE1483" s="156"/>
      <c r="BF1483" s="156"/>
      <c r="BG1483" s="156"/>
      <c r="BH1483" s="156"/>
      <c r="BI1483" s="156"/>
      <c r="BJ1483" s="156"/>
      <c r="BK1483" s="156"/>
      <c r="BL1483" s="156"/>
      <c r="BM1483" s="156"/>
      <c r="BN1483" s="156"/>
      <c r="BO1483" s="156"/>
      <c r="BP1483" s="156"/>
      <c r="BQ1483" s="156"/>
      <c r="BR1483" s="156"/>
      <c r="BS1483" s="156"/>
      <c r="BT1483" s="156"/>
      <c r="BU1483" s="156"/>
      <c r="BV1483" s="156"/>
      <c r="BW1483" s="156"/>
      <c r="BX1483" s="156"/>
      <c r="BY1483" s="156"/>
      <c r="BZ1483" s="156"/>
      <c r="CA1483" s="156"/>
      <c r="CB1483" s="156"/>
      <c r="CC1483" s="156"/>
      <c r="CD1483" s="156"/>
      <c r="CE1483" s="156"/>
    </row>
    <row r="1484" spans="1:83" ht="25.5" customHeight="1" x14ac:dyDescent="0.25">
      <c r="A1484" s="45"/>
      <c r="B1484" s="45"/>
      <c r="C1484" s="45"/>
      <c r="D1484" s="47"/>
      <c r="E1484" s="158"/>
      <c r="F1484" s="45"/>
      <c r="G1484" s="130"/>
      <c r="H1484" s="130"/>
      <c r="I1484" s="83"/>
      <c r="J1484" s="45"/>
      <c r="K1484" s="130"/>
      <c r="L1484" s="95"/>
      <c r="M1484" s="95"/>
      <c r="N1484" s="95"/>
      <c r="O1484" s="103"/>
      <c r="P1484" s="104"/>
      <c r="Q1484" s="83"/>
      <c r="R1484" s="83"/>
      <c r="S1484" s="83"/>
      <c r="T1484" s="83"/>
      <c r="U1484" s="83"/>
      <c r="V1484" s="103"/>
      <c r="W1484" s="103"/>
      <c r="X1484" s="103"/>
      <c r="Y1484" s="102"/>
      <c r="Z1484" s="102"/>
      <c r="AA1484" s="90"/>
      <c r="AB1484" s="100"/>
      <c r="AC1484" s="90"/>
      <c r="AD1484" s="100"/>
      <c r="AE1484" s="100"/>
      <c r="AF1484" s="91"/>
      <c r="AG1484" s="91"/>
      <c r="AH1484" s="101"/>
      <c r="AI1484" s="45"/>
      <c r="AJ1484" s="45"/>
      <c r="AK1484" s="45"/>
      <c r="AL1484" s="45"/>
      <c r="AM1484" s="45"/>
      <c r="AN1484" s="83"/>
      <c r="AO1484" s="160"/>
      <c r="AP1484" s="160"/>
      <c r="AQ1484" s="94"/>
      <c r="AR1484" s="45"/>
      <c r="AS1484" s="102"/>
      <c r="AT1484" s="102"/>
      <c r="AU1484" s="95"/>
      <c r="AV1484" s="95"/>
      <c r="AW1484" s="159"/>
      <c r="AX1484" s="159"/>
      <c r="AY1484" s="156"/>
      <c r="AZ1484" s="156"/>
      <c r="BA1484" s="156"/>
      <c r="BB1484" s="156"/>
      <c r="BC1484" s="156"/>
      <c r="BD1484" s="156"/>
      <c r="BE1484" s="156"/>
      <c r="BF1484" s="156"/>
      <c r="BG1484" s="156"/>
      <c r="BH1484" s="156"/>
      <c r="BI1484" s="156"/>
      <c r="BJ1484" s="156"/>
      <c r="BK1484" s="156"/>
      <c r="BL1484" s="156"/>
      <c r="BM1484" s="156"/>
      <c r="BN1484" s="156"/>
      <c r="BO1484" s="156"/>
      <c r="BP1484" s="156"/>
      <c r="BQ1484" s="156"/>
      <c r="BR1484" s="156"/>
      <c r="BS1484" s="156"/>
      <c r="BT1484" s="156"/>
      <c r="BU1484" s="156"/>
      <c r="BV1484" s="156"/>
      <c r="BW1484" s="156"/>
      <c r="BX1484" s="156"/>
      <c r="BY1484" s="156"/>
      <c r="BZ1484" s="156"/>
      <c r="CA1484" s="156"/>
      <c r="CB1484" s="156"/>
      <c r="CC1484" s="156"/>
      <c r="CD1484" s="156"/>
      <c r="CE1484" s="156"/>
    </row>
    <row r="1485" spans="1:83" ht="25.5" customHeight="1" x14ac:dyDescent="0.25">
      <c r="A1485" s="45"/>
      <c r="B1485" s="45"/>
      <c r="C1485" s="45"/>
      <c r="D1485" s="47"/>
      <c r="E1485" s="158"/>
      <c r="F1485" s="45"/>
      <c r="G1485" s="130"/>
      <c r="H1485" s="130"/>
      <c r="I1485" s="83"/>
      <c r="J1485" s="45"/>
      <c r="K1485" s="130"/>
      <c r="L1485" s="95"/>
      <c r="M1485" s="95"/>
      <c r="N1485" s="95"/>
      <c r="O1485" s="103"/>
      <c r="P1485" s="104"/>
      <c r="Q1485" s="83"/>
      <c r="R1485" s="83"/>
      <c r="S1485" s="83"/>
      <c r="T1485" s="83"/>
      <c r="U1485" s="83"/>
      <c r="V1485" s="103"/>
      <c r="W1485" s="103"/>
      <c r="X1485" s="103"/>
      <c r="Y1485" s="102"/>
      <c r="Z1485" s="102"/>
      <c r="AA1485" s="90"/>
      <c r="AB1485" s="100"/>
      <c r="AC1485" s="90"/>
      <c r="AD1485" s="100"/>
      <c r="AE1485" s="100"/>
      <c r="AF1485" s="91"/>
      <c r="AG1485" s="91"/>
      <c r="AH1485" s="101"/>
      <c r="AI1485" s="45"/>
      <c r="AJ1485" s="45"/>
      <c r="AK1485" s="45"/>
      <c r="AL1485" s="45"/>
      <c r="AM1485" s="45"/>
      <c r="AN1485" s="83"/>
      <c r="AO1485" s="160"/>
      <c r="AP1485" s="160"/>
      <c r="AQ1485" s="94"/>
      <c r="AR1485" s="45"/>
      <c r="AS1485" s="102"/>
      <c r="AT1485" s="102"/>
      <c r="AU1485" s="95"/>
      <c r="AV1485" s="95"/>
      <c r="AW1485" s="159"/>
      <c r="AX1485" s="159"/>
      <c r="AY1485" s="156"/>
      <c r="AZ1485" s="156"/>
      <c r="BA1485" s="156"/>
      <c r="BB1485" s="156"/>
      <c r="BC1485" s="156"/>
      <c r="BD1485" s="156"/>
      <c r="BE1485" s="156"/>
      <c r="BF1485" s="156"/>
      <c r="BG1485" s="156"/>
      <c r="BH1485" s="156"/>
      <c r="BI1485" s="156"/>
      <c r="BJ1485" s="156"/>
      <c r="BK1485" s="156"/>
      <c r="BL1485" s="156"/>
      <c r="BM1485" s="156"/>
      <c r="BN1485" s="156"/>
      <c r="BO1485" s="156"/>
      <c r="BP1485" s="156"/>
      <c r="BQ1485" s="156"/>
      <c r="BR1485" s="156"/>
      <c r="BS1485" s="156"/>
      <c r="BT1485" s="156"/>
      <c r="BU1485" s="156"/>
      <c r="BV1485" s="156"/>
      <c r="BW1485" s="156"/>
      <c r="BX1485" s="156"/>
      <c r="BY1485" s="156"/>
      <c r="BZ1485" s="156"/>
      <c r="CA1485" s="156"/>
      <c r="CB1485" s="156"/>
      <c r="CC1485" s="156"/>
      <c r="CD1485" s="156"/>
      <c r="CE1485" s="156"/>
    </row>
    <row r="1486" spans="1:83" ht="25.5" customHeight="1" x14ac:dyDescent="0.25">
      <c r="A1486" s="45"/>
      <c r="B1486" s="45"/>
      <c r="C1486" s="45"/>
      <c r="D1486" s="47"/>
      <c r="E1486" s="158"/>
      <c r="F1486" s="45"/>
      <c r="G1486" s="130"/>
      <c r="H1486" s="130"/>
      <c r="I1486" s="83"/>
      <c r="J1486" s="45"/>
      <c r="K1486" s="130"/>
      <c r="L1486" s="95"/>
      <c r="M1486" s="95"/>
      <c r="N1486" s="95"/>
      <c r="O1486" s="103"/>
      <c r="P1486" s="104"/>
      <c r="Q1486" s="83"/>
      <c r="R1486" s="83"/>
      <c r="S1486" s="83"/>
      <c r="T1486" s="83"/>
      <c r="U1486" s="83"/>
      <c r="V1486" s="103"/>
      <c r="W1486" s="103"/>
      <c r="X1486" s="103"/>
      <c r="Y1486" s="102"/>
      <c r="Z1486" s="102"/>
      <c r="AA1486" s="90"/>
      <c r="AB1486" s="100"/>
      <c r="AC1486" s="90"/>
      <c r="AD1486" s="100"/>
      <c r="AE1486" s="100"/>
      <c r="AF1486" s="91"/>
      <c r="AG1486" s="91"/>
      <c r="AH1486" s="101"/>
      <c r="AI1486" s="45"/>
      <c r="AJ1486" s="45"/>
      <c r="AK1486" s="45"/>
      <c r="AL1486" s="45"/>
      <c r="AM1486" s="45"/>
      <c r="AN1486" s="83"/>
      <c r="AO1486" s="160"/>
      <c r="AP1486" s="160"/>
      <c r="AQ1486" s="94"/>
      <c r="AR1486" s="45"/>
      <c r="AS1486" s="102"/>
      <c r="AT1486" s="102"/>
      <c r="AU1486" s="95"/>
      <c r="AV1486" s="95"/>
      <c r="AW1486" s="159"/>
      <c r="AX1486" s="159"/>
      <c r="AY1486" s="156"/>
      <c r="AZ1486" s="156"/>
      <c r="BA1486" s="156"/>
      <c r="BB1486" s="156"/>
      <c r="BC1486" s="156"/>
      <c r="BD1486" s="156"/>
      <c r="BE1486" s="156"/>
      <c r="BF1486" s="156"/>
      <c r="BG1486" s="156"/>
      <c r="BH1486" s="156"/>
      <c r="BI1486" s="156"/>
      <c r="BJ1486" s="156"/>
      <c r="BK1486" s="156"/>
      <c r="BL1486" s="156"/>
      <c r="BM1486" s="156"/>
      <c r="BN1486" s="156"/>
      <c r="BO1486" s="156"/>
      <c r="BP1486" s="156"/>
      <c r="BQ1486" s="156"/>
      <c r="BR1486" s="156"/>
      <c r="BS1486" s="156"/>
      <c r="BT1486" s="156"/>
      <c r="BU1486" s="156"/>
      <c r="BV1486" s="156"/>
      <c r="BW1486" s="156"/>
      <c r="BX1486" s="156"/>
      <c r="BY1486" s="156"/>
      <c r="BZ1486" s="156"/>
      <c r="CA1486" s="156"/>
      <c r="CB1486" s="156"/>
      <c r="CC1486" s="156"/>
      <c r="CD1486" s="156"/>
      <c r="CE1486" s="156"/>
    </row>
    <row r="1487" spans="1:83" ht="25.5" customHeight="1" x14ac:dyDescent="0.25">
      <c r="A1487" s="45"/>
      <c r="B1487" s="45"/>
      <c r="C1487" s="45"/>
      <c r="D1487" s="47"/>
      <c r="E1487" s="158"/>
      <c r="F1487" s="45"/>
      <c r="G1487" s="130"/>
      <c r="H1487" s="130"/>
      <c r="I1487" s="83"/>
      <c r="J1487" s="45"/>
      <c r="K1487" s="130"/>
      <c r="L1487" s="95"/>
      <c r="M1487" s="95"/>
      <c r="N1487" s="95"/>
      <c r="O1487" s="103"/>
      <c r="P1487" s="104"/>
      <c r="Q1487" s="83"/>
      <c r="R1487" s="83"/>
      <c r="S1487" s="83"/>
      <c r="T1487" s="83"/>
      <c r="U1487" s="83"/>
      <c r="V1487" s="103"/>
      <c r="W1487" s="103"/>
      <c r="X1487" s="103"/>
      <c r="Y1487" s="102"/>
      <c r="Z1487" s="102"/>
      <c r="AA1487" s="90"/>
      <c r="AB1487" s="100"/>
      <c r="AC1487" s="90"/>
      <c r="AD1487" s="100"/>
      <c r="AE1487" s="100"/>
      <c r="AF1487" s="91"/>
      <c r="AG1487" s="91"/>
      <c r="AH1487" s="101"/>
      <c r="AI1487" s="45"/>
      <c r="AJ1487" s="45"/>
      <c r="AK1487" s="45"/>
      <c r="AL1487" s="45"/>
      <c r="AM1487" s="45"/>
      <c r="AN1487" s="83"/>
      <c r="AO1487" s="160"/>
      <c r="AP1487" s="160"/>
      <c r="AQ1487" s="94"/>
      <c r="AR1487" s="45"/>
      <c r="AS1487" s="102"/>
      <c r="AT1487" s="102"/>
      <c r="AU1487" s="95"/>
      <c r="AV1487" s="95"/>
      <c r="AW1487" s="159"/>
      <c r="AX1487" s="159"/>
      <c r="AY1487" s="156"/>
      <c r="AZ1487" s="156"/>
      <c r="BA1487" s="156"/>
      <c r="BB1487" s="156"/>
      <c r="BC1487" s="156"/>
      <c r="BD1487" s="156"/>
      <c r="BE1487" s="156"/>
      <c r="BF1487" s="156"/>
      <c r="BG1487" s="156"/>
      <c r="BH1487" s="156"/>
      <c r="BI1487" s="156"/>
      <c r="BJ1487" s="156"/>
      <c r="BK1487" s="156"/>
      <c r="BL1487" s="156"/>
      <c r="BM1487" s="156"/>
      <c r="BN1487" s="156"/>
      <c r="BO1487" s="156"/>
      <c r="BP1487" s="156"/>
      <c r="BQ1487" s="156"/>
      <c r="BR1487" s="156"/>
      <c r="BS1487" s="156"/>
      <c r="BT1487" s="156"/>
      <c r="BU1487" s="156"/>
      <c r="BV1487" s="156"/>
      <c r="BW1487" s="156"/>
      <c r="BX1487" s="156"/>
      <c r="BY1487" s="156"/>
      <c r="BZ1487" s="156"/>
      <c r="CA1487" s="156"/>
      <c r="CB1487" s="156"/>
      <c r="CC1487" s="156"/>
      <c r="CD1487" s="156"/>
      <c r="CE1487" s="156"/>
    </row>
    <row r="1488" spans="1:83" ht="25.5" customHeight="1" x14ac:dyDescent="0.25">
      <c r="A1488" s="45"/>
      <c r="B1488" s="45"/>
      <c r="C1488" s="45"/>
      <c r="D1488" s="47"/>
      <c r="E1488" s="158"/>
      <c r="F1488" s="45"/>
      <c r="G1488" s="130"/>
      <c r="H1488" s="130"/>
      <c r="I1488" s="83"/>
      <c r="J1488" s="45"/>
      <c r="K1488" s="130"/>
      <c r="L1488" s="95"/>
      <c r="M1488" s="95"/>
      <c r="N1488" s="95"/>
      <c r="O1488" s="103"/>
      <c r="P1488" s="104"/>
      <c r="Q1488" s="83"/>
      <c r="R1488" s="83"/>
      <c r="S1488" s="83"/>
      <c r="T1488" s="83"/>
      <c r="U1488" s="83"/>
      <c r="V1488" s="103"/>
      <c r="W1488" s="103"/>
      <c r="X1488" s="103"/>
      <c r="Y1488" s="102"/>
      <c r="Z1488" s="102"/>
      <c r="AA1488" s="90"/>
      <c r="AB1488" s="100"/>
      <c r="AC1488" s="90"/>
      <c r="AD1488" s="100"/>
      <c r="AE1488" s="100"/>
      <c r="AF1488" s="91"/>
      <c r="AG1488" s="91"/>
      <c r="AH1488" s="101"/>
      <c r="AI1488" s="45"/>
      <c r="AJ1488" s="45"/>
      <c r="AK1488" s="45"/>
      <c r="AL1488" s="45"/>
      <c r="AM1488" s="45"/>
      <c r="AN1488" s="83"/>
      <c r="AO1488" s="160"/>
      <c r="AP1488" s="160"/>
      <c r="AQ1488" s="94"/>
      <c r="AR1488" s="45"/>
      <c r="AS1488" s="102"/>
      <c r="AT1488" s="102"/>
      <c r="AU1488" s="95"/>
      <c r="AV1488" s="95"/>
      <c r="AW1488" s="159"/>
      <c r="AX1488" s="159"/>
      <c r="AY1488" s="156"/>
      <c r="AZ1488" s="156"/>
      <c r="BA1488" s="156"/>
      <c r="BB1488" s="156"/>
      <c r="BC1488" s="156"/>
      <c r="BD1488" s="156"/>
      <c r="BE1488" s="156"/>
      <c r="BF1488" s="156"/>
      <c r="BG1488" s="156"/>
      <c r="BH1488" s="156"/>
      <c r="BI1488" s="156"/>
      <c r="BJ1488" s="156"/>
      <c r="BK1488" s="156"/>
      <c r="BL1488" s="156"/>
      <c r="BM1488" s="156"/>
      <c r="BN1488" s="156"/>
      <c r="BO1488" s="156"/>
      <c r="BP1488" s="156"/>
      <c r="BQ1488" s="156"/>
      <c r="BR1488" s="156"/>
      <c r="BS1488" s="156"/>
      <c r="BT1488" s="156"/>
      <c r="BU1488" s="156"/>
      <c r="BV1488" s="156"/>
      <c r="BW1488" s="156"/>
      <c r="BX1488" s="156"/>
      <c r="BY1488" s="156"/>
      <c r="BZ1488" s="156"/>
      <c r="CA1488" s="156"/>
      <c r="CB1488" s="156"/>
      <c r="CC1488" s="156"/>
      <c r="CD1488" s="156"/>
      <c r="CE1488" s="156"/>
    </row>
    <row r="1489" spans="1:83" ht="25.5" customHeight="1" x14ac:dyDescent="0.25">
      <c r="A1489" s="45"/>
      <c r="B1489" s="45"/>
      <c r="C1489" s="45"/>
      <c r="D1489" s="47"/>
      <c r="E1489" s="158"/>
      <c r="F1489" s="45"/>
      <c r="G1489" s="130"/>
      <c r="H1489" s="130"/>
      <c r="I1489" s="83"/>
      <c r="J1489" s="45"/>
      <c r="K1489" s="130"/>
      <c r="L1489" s="95"/>
      <c r="M1489" s="95"/>
      <c r="N1489" s="95"/>
      <c r="O1489" s="103"/>
      <c r="P1489" s="104"/>
      <c r="Q1489" s="83"/>
      <c r="R1489" s="83"/>
      <c r="S1489" s="83"/>
      <c r="T1489" s="83"/>
      <c r="U1489" s="83"/>
      <c r="V1489" s="103"/>
      <c r="W1489" s="103"/>
      <c r="X1489" s="103"/>
      <c r="Y1489" s="102"/>
      <c r="Z1489" s="102"/>
      <c r="AA1489" s="90"/>
      <c r="AB1489" s="100"/>
      <c r="AC1489" s="90"/>
      <c r="AD1489" s="100"/>
      <c r="AE1489" s="100"/>
      <c r="AF1489" s="91"/>
      <c r="AG1489" s="91"/>
      <c r="AH1489" s="101"/>
      <c r="AI1489" s="45"/>
      <c r="AJ1489" s="45"/>
      <c r="AK1489" s="45"/>
      <c r="AL1489" s="45"/>
      <c r="AM1489" s="45"/>
      <c r="AN1489" s="83"/>
      <c r="AO1489" s="160"/>
      <c r="AP1489" s="160"/>
      <c r="AQ1489" s="94"/>
      <c r="AR1489" s="45"/>
      <c r="AS1489" s="102"/>
      <c r="AT1489" s="102"/>
      <c r="AU1489" s="95"/>
      <c r="AV1489" s="95"/>
      <c r="AW1489" s="159"/>
      <c r="AX1489" s="159"/>
      <c r="AY1489" s="156"/>
      <c r="AZ1489" s="156"/>
      <c r="BA1489" s="156"/>
      <c r="BB1489" s="156"/>
      <c r="BC1489" s="156"/>
      <c r="BD1489" s="156"/>
      <c r="BE1489" s="156"/>
      <c r="BF1489" s="156"/>
      <c r="BG1489" s="156"/>
      <c r="BH1489" s="156"/>
      <c r="BI1489" s="156"/>
      <c r="BJ1489" s="156"/>
      <c r="BK1489" s="156"/>
      <c r="BL1489" s="156"/>
      <c r="BM1489" s="156"/>
      <c r="BN1489" s="156"/>
      <c r="BO1489" s="156"/>
      <c r="BP1489" s="156"/>
      <c r="BQ1489" s="156"/>
      <c r="BR1489" s="156"/>
      <c r="BS1489" s="156"/>
      <c r="BT1489" s="156"/>
      <c r="BU1489" s="156"/>
      <c r="BV1489" s="156"/>
      <c r="BW1489" s="156"/>
      <c r="BX1489" s="156"/>
      <c r="BY1489" s="156"/>
      <c r="BZ1489" s="156"/>
      <c r="CA1489" s="156"/>
      <c r="CB1489" s="156"/>
      <c r="CC1489" s="156"/>
      <c r="CD1489" s="156"/>
      <c r="CE1489" s="156"/>
    </row>
    <row r="1490" spans="1:83" ht="25.5" customHeight="1" x14ac:dyDescent="0.25">
      <c r="A1490" s="45"/>
      <c r="B1490" s="45"/>
      <c r="C1490" s="45"/>
      <c r="D1490" s="47"/>
      <c r="E1490" s="158"/>
      <c r="F1490" s="45"/>
      <c r="G1490" s="130"/>
      <c r="H1490" s="130"/>
      <c r="I1490" s="83"/>
      <c r="J1490" s="45"/>
      <c r="K1490" s="130"/>
      <c r="L1490" s="95"/>
      <c r="M1490" s="95"/>
      <c r="N1490" s="95"/>
      <c r="O1490" s="103"/>
      <c r="P1490" s="104"/>
      <c r="Q1490" s="83"/>
      <c r="R1490" s="83"/>
      <c r="S1490" s="83"/>
      <c r="T1490" s="83"/>
      <c r="U1490" s="83"/>
      <c r="V1490" s="103"/>
      <c r="W1490" s="103"/>
      <c r="X1490" s="103"/>
      <c r="Y1490" s="102"/>
      <c r="Z1490" s="102"/>
      <c r="AA1490" s="90"/>
      <c r="AB1490" s="100"/>
      <c r="AC1490" s="90"/>
      <c r="AD1490" s="100"/>
      <c r="AE1490" s="100"/>
      <c r="AF1490" s="91"/>
      <c r="AG1490" s="91"/>
      <c r="AH1490" s="101"/>
      <c r="AI1490" s="45"/>
      <c r="AJ1490" s="45"/>
      <c r="AK1490" s="45"/>
      <c r="AL1490" s="45"/>
      <c r="AM1490" s="45"/>
      <c r="AN1490" s="83"/>
      <c r="AO1490" s="160"/>
      <c r="AP1490" s="160"/>
      <c r="AQ1490" s="94"/>
      <c r="AR1490" s="45"/>
      <c r="AS1490" s="102"/>
      <c r="AT1490" s="102"/>
      <c r="AU1490" s="95"/>
      <c r="AV1490" s="95"/>
      <c r="AW1490" s="159"/>
      <c r="AX1490" s="159"/>
      <c r="AY1490" s="156"/>
      <c r="AZ1490" s="156"/>
      <c r="BA1490" s="156"/>
      <c r="BB1490" s="156"/>
      <c r="BC1490" s="156"/>
      <c r="BD1490" s="156"/>
      <c r="BE1490" s="156"/>
      <c r="BF1490" s="156"/>
      <c r="BG1490" s="156"/>
      <c r="BH1490" s="156"/>
      <c r="BI1490" s="156"/>
      <c r="BJ1490" s="156"/>
      <c r="BK1490" s="156"/>
      <c r="BL1490" s="156"/>
      <c r="BM1490" s="156"/>
      <c r="BN1490" s="156"/>
      <c r="BO1490" s="156"/>
      <c r="BP1490" s="156"/>
      <c r="BQ1490" s="156"/>
      <c r="BR1490" s="156"/>
      <c r="BS1490" s="156"/>
      <c r="BT1490" s="156"/>
      <c r="BU1490" s="156"/>
      <c r="BV1490" s="156"/>
      <c r="BW1490" s="156"/>
      <c r="BX1490" s="156"/>
      <c r="BY1490" s="156"/>
      <c r="BZ1490" s="156"/>
      <c r="CA1490" s="156"/>
      <c r="CB1490" s="156"/>
      <c r="CC1490" s="156"/>
      <c r="CD1490" s="156"/>
      <c r="CE1490" s="156"/>
    </row>
    <row r="1491" spans="1:83" ht="25.5" customHeight="1" x14ac:dyDescent="0.25">
      <c r="A1491" s="45"/>
      <c r="B1491" s="45"/>
      <c r="C1491" s="45"/>
      <c r="D1491" s="47"/>
      <c r="E1491" s="158"/>
      <c r="F1491" s="45"/>
      <c r="G1491" s="130"/>
      <c r="H1491" s="130"/>
      <c r="I1491" s="83"/>
      <c r="J1491" s="45"/>
      <c r="K1491" s="130"/>
      <c r="L1491" s="95"/>
      <c r="M1491" s="95"/>
      <c r="N1491" s="95"/>
      <c r="O1491" s="103"/>
      <c r="P1491" s="104"/>
      <c r="Q1491" s="83"/>
      <c r="R1491" s="83"/>
      <c r="S1491" s="83"/>
      <c r="T1491" s="83"/>
      <c r="U1491" s="83"/>
      <c r="V1491" s="103"/>
      <c r="W1491" s="103"/>
      <c r="X1491" s="103"/>
      <c r="Y1491" s="102"/>
      <c r="Z1491" s="102"/>
      <c r="AA1491" s="90"/>
      <c r="AB1491" s="100"/>
      <c r="AC1491" s="90"/>
      <c r="AD1491" s="100"/>
      <c r="AE1491" s="100"/>
      <c r="AF1491" s="91"/>
      <c r="AG1491" s="91"/>
      <c r="AH1491" s="101"/>
      <c r="AI1491" s="45"/>
      <c r="AJ1491" s="45"/>
      <c r="AK1491" s="45"/>
      <c r="AL1491" s="45"/>
      <c r="AM1491" s="45"/>
      <c r="AN1491" s="83"/>
      <c r="AO1491" s="160"/>
      <c r="AP1491" s="160"/>
      <c r="AQ1491" s="94"/>
      <c r="AR1491" s="45"/>
      <c r="AS1491" s="102"/>
      <c r="AT1491" s="102"/>
      <c r="AU1491" s="95"/>
      <c r="AV1491" s="95"/>
      <c r="AW1491" s="159"/>
      <c r="AX1491" s="159"/>
      <c r="AY1491" s="156"/>
      <c r="AZ1491" s="156"/>
      <c r="BA1491" s="156"/>
      <c r="BB1491" s="156"/>
      <c r="BC1491" s="156"/>
      <c r="BD1491" s="156"/>
      <c r="BE1491" s="156"/>
      <c r="BF1491" s="156"/>
      <c r="BG1491" s="156"/>
      <c r="BH1491" s="156"/>
      <c r="BI1491" s="156"/>
      <c r="BJ1491" s="156"/>
      <c r="BK1491" s="156"/>
      <c r="BL1491" s="156"/>
      <c r="BM1491" s="156"/>
      <c r="BN1491" s="156"/>
      <c r="BO1491" s="156"/>
      <c r="BP1491" s="156"/>
      <c r="BQ1491" s="156"/>
      <c r="BR1491" s="156"/>
      <c r="BS1491" s="156"/>
      <c r="BT1491" s="156"/>
      <c r="BU1491" s="156"/>
      <c r="BV1491" s="156"/>
      <c r="BW1491" s="156"/>
      <c r="BX1491" s="156"/>
      <c r="BY1491" s="156"/>
      <c r="BZ1491" s="156"/>
      <c r="CA1491" s="156"/>
      <c r="CB1491" s="156"/>
      <c r="CC1491" s="156"/>
      <c r="CD1491" s="156"/>
      <c r="CE1491" s="156"/>
    </row>
    <row r="1492" spans="1:83" ht="25.5" customHeight="1" x14ac:dyDescent="0.25">
      <c r="A1492" s="45"/>
      <c r="B1492" s="45"/>
      <c r="C1492" s="45"/>
      <c r="D1492" s="47"/>
      <c r="E1492" s="158"/>
      <c r="F1492" s="45"/>
      <c r="G1492" s="130"/>
      <c r="H1492" s="130"/>
      <c r="I1492" s="83"/>
      <c r="J1492" s="45"/>
      <c r="K1492" s="130"/>
      <c r="L1492" s="95"/>
      <c r="M1492" s="95"/>
      <c r="N1492" s="95"/>
      <c r="O1492" s="103"/>
      <c r="P1492" s="104"/>
      <c r="Q1492" s="83"/>
      <c r="R1492" s="83"/>
      <c r="S1492" s="83"/>
      <c r="T1492" s="83"/>
      <c r="U1492" s="83"/>
      <c r="V1492" s="103"/>
      <c r="W1492" s="103"/>
      <c r="X1492" s="103"/>
      <c r="Y1492" s="102"/>
      <c r="Z1492" s="102"/>
      <c r="AA1492" s="90"/>
      <c r="AB1492" s="100"/>
      <c r="AC1492" s="90"/>
      <c r="AD1492" s="100"/>
      <c r="AE1492" s="100"/>
      <c r="AF1492" s="91"/>
      <c r="AG1492" s="91"/>
      <c r="AH1492" s="101"/>
      <c r="AI1492" s="45"/>
      <c r="AJ1492" s="45"/>
      <c r="AK1492" s="45"/>
      <c r="AL1492" s="45"/>
      <c r="AM1492" s="45"/>
      <c r="AN1492" s="83"/>
      <c r="AO1492" s="160"/>
      <c r="AP1492" s="160"/>
      <c r="AQ1492" s="94"/>
      <c r="AR1492" s="45"/>
      <c r="AS1492" s="102"/>
      <c r="AT1492" s="102"/>
      <c r="AU1492" s="95"/>
      <c r="AV1492" s="95"/>
      <c r="AW1492" s="159"/>
      <c r="AX1492" s="159"/>
      <c r="AY1492" s="156"/>
      <c r="AZ1492" s="156"/>
      <c r="BA1492" s="156"/>
      <c r="BB1492" s="156"/>
      <c r="BC1492" s="156"/>
      <c r="BD1492" s="156"/>
      <c r="BE1492" s="156"/>
      <c r="BF1492" s="156"/>
      <c r="BG1492" s="156"/>
      <c r="BH1492" s="156"/>
      <c r="BI1492" s="156"/>
      <c r="BJ1492" s="156"/>
      <c r="BK1492" s="156"/>
      <c r="BL1492" s="156"/>
      <c r="BM1492" s="156"/>
      <c r="BN1492" s="156"/>
      <c r="BO1492" s="156"/>
      <c r="BP1492" s="156"/>
      <c r="BQ1492" s="156"/>
      <c r="BR1492" s="156"/>
      <c r="BS1492" s="156"/>
      <c r="BT1492" s="156"/>
      <c r="BU1492" s="156"/>
      <c r="BV1492" s="156"/>
      <c r="BW1492" s="156"/>
      <c r="BX1492" s="156"/>
      <c r="BY1492" s="156"/>
      <c r="BZ1492" s="156"/>
      <c r="CA1492" s="156"/>
      <c r="CB1492" s="156"/>
      <c r="CC1492" s="156"/>
      <c r="CD1492" s="156"/>
      <c r="CE1492" s="156"/>
    </row>
    <row r="1493" spans="1:83" ht="25.5" customHeight="1" x14ac:dyDescent="0.25">
      <c r="A1493" s="45"/>
      <c r="B1493" s="45"/>
      <c r="C1493" s="45"/>
      <c r="D1493" s="47"/>
      <c r="E1493" s="158"/>
      <c r="F1493" s="45"/>
      <c r="G1493" s="130"/>
      <c r="H1493" s="130"/>
      <c r="I1493" s="83"/>
      <c r="J1493" s="45"/>
      <c r="K1493" s="130"/>
      <c r="L1493" s="95"/>
      <c r="M1493" s="95"/>
      <c r="N1493" s="95"/>
      <c r="O1493" s="103"/>
      <c r="P1493" s="104"/>
      <c r="Q1493" s="83"/>
      <c r="R1493" s="83"/>
      <c r="S1493" s="83"/>
      <c r="T1493" s="83"/>
      <c r="U1493" s="83"/>
      <c r="V1493" s="103"/>
      <c r="W1493" s="103"/>
      <c r="X1493" s="103"/>
      <c r="Y1493" s="102"/>
      <c r="Z1493" s="102"/>
      <c r="AA1493" s="90"/>
      <c r="AB1493" s="100"/>
      <c r="AC1493" s="90"/>
      <c r="AD1493" s="100"/>
      <c r="AE1493" s="100"/>
      <c r="AF1493" s="91"/>
      <c r="AG1493" s="91"/>
      <c r="AH1493" s="101"/>
      <c r="AI1493" s="45"/>
      <c r="AJ1493" s="45"/>
      <c r="AK1493" s="45"/>
      <c r="AL1493" s="45"/>
      <c r="AM1493" s="45"/>
      <c r="AN1493" s="83"/>
      <c r="AO1493" s="160"/>
      <c r="AP1493" s="160"/>
      <c r="AQ1493" s="94"/>
      <c r="AR1493" s="45"/>
      <c r="AS1493" s="102"/>
      <c r="AT1493" s="102"/>
      <c r="AU1493" s="95"/>
      <c r="AV1493" s="95"/>
      <c r="AW1493" s="159"/>
      <c r="AX1493" s="159"/>
      <c r="AY1493" s="156"/>
      <c r="AZ1493" s="156"/>
      <c r="BA1493" s="156"/>
      <c r="BB1493" s="156"/>
      <c r="BC1493" s="156"/>
      <c r="BD1493" s="156"/>
      <c r="BE1493" s="156"/>
      <c r="BF1493" s="156"/>
      <c r="BG1493" s="156"/>
      <c r="BH1493" s="156"/>
      <c r="BI1493" s="156"/>
      <c r="BJ1493" s="156"/>
      <c r="BK1493" s="156"/>
      <c r="BL1493" s="156"/>
      <c r="BM1493" s="156"/>
      <c r="BN1493" s="156"/>
      <c r="BO1493" s="156"/>
      <c r="BP1493" s="156"/>
      <c r="BQ1493" s="156"/>
      <c r="BR1493" s="156"/>
      <c r="BS1493" s="156"/>
      <c r="BT1493" s="156"/>
      <c r="BU1493" s="156"/>
      <c r="BV1493" s="156"/>
      <c r="BW1493" s="156"/>
      <c r="BX1493" s="156"/>
      <c r="BY1493" s="156"/>
      <c r="BZ1493" s="156"/>
      <c r="CA1493" s="156"/>
      <c r="CB1493" s="156"/>
      <c r="CC1493" s="156"/>
      <c r="CD1493" s="156"/>
      <c r="CE1493" s="156"/>
    </row>
    <row r="1494" spans="1:83" ht="25.5" customHeight="1" x14ac:dyDescent="0.25">
      <c r="A1494" s="45"/>
      <c r="B1494" s="45"/>
      <c r="C1494" s="45"/>
      <c r="D1494" s="47"/>
      <c r="E1494" s="158"/>
      <c r="F1494" s="45"/>
      <c r="G1494" s="130"/>
      <c r="H1494" s="130"/>
      <c r="I1494" s="83"/>
      <c r="J1494" s="45"/>
      <c r="K1494" s="130"/>
      <c r="L1494" s="95"/>
      <c r="M1494" s="95"/>
      <c r="N1494" s="95"/>
      <c r="O1494" s="103"/>
      <c r="P1494" s="104"/>
      <c r="Q1494" s="83"/>
      <c r="R1494" s="83"/>
      <c r="S1494" s="83"/>
      <c r="T1494" s="83"/>
      <c r="U1494" s="83"/>
      <c r="V1494" s="103"/>
      <c r="W1494" s="103"/>
      <c r="X1494" s="103"/>
      <c r="Y1494" s="102"/>
      <c r="Z1494" s="102"/>
      <c r="AA1494" s="90"/>
      <c r="AB1494" s="100"/>
      <c r="AC1494" s="90"/>
      <c r="AD1494" s="100"/>
      <c r="AE1494" s="100"/>
      <c r="AF1494" s="91"/>
      <c r="AG1494" s="91"/>
      <c r="AH1494" s="101"/>
      <c r="AI1494" s="45"/>
      <c r="AJ1494" s="45"/>
      <c r="AK1494" s="45"/>
      <c r="AL1494" s="45"/>
      <c r="AM1494" s="45"/>
      <c r="AN1494" s="83"/>
      <c r="AO1494" s="160"/>
      <c r="AP1494" s="160"/>
      <c r="AQ1494" s="94"/>
      <c r="AR1494" s="45"/>
      <c r="AS1494" s="102"/>
      <c r="AT1494" s="102"/>
      <c r="AU1494" s="95"/>
      <c r="AV1494" s="95"/>
      <c r="AW1494" s="159"/>
      <c r="AX1494" s="159"/>
      <c r="AY1494" s="156"/>
      <c r="AZ1494" s="156"/>
      <c r="BA1494" s="156"/>
      <c r="BB1494" s="156"/>
      <c r="BC1494" s="156"/>
      <c r="BD1494" s="156"/>
      <c r="BE1494" s="156"/>
      <c r="BF1494" s="156"/>
      <c r="BG1494" s="156"/>
      <c r="BH1494" s="156"/>
      <c r="BI1494" s="156"/>
      <c r="BJ1494" s="156"/>
      <c r="BK1494" s="156"/>
      <c r="BL1494" s="156"/>
      <c r="BM1494" s="156"/>
      <c r="BN1494" s="156"/>
      <c r="BO1494" s="156"/>
      <c r="BP1494" s="156"/>
      <c r="BQ1494" s="156"/>
      <c r="BR1494" s="156"/>
      <c r="BS1494" s="156"/>
      <c r="BT1494" s="156"/>
      <c r="BU1494" s="156"/>
      <c r="BV1494" s="156"/>
      <c r="BW1494" s="156"/>
      <c r="BX1494" s="156"/>
      <c r="BY1494" s="156"/>
      <c r="BZ1494" s="156"/>
      <c r="CA1494" s="156"/>
      <c r="CB1494" s="156"/>
      <c r="CC1494" s="156"/>
      <c r="CD1494" s="156"/>
      <c r="CE1494" s="156"/>
    </row>
    <row r="1495" spans="1:83" ht="25.5" customHeight="1" x14ac:dyDescent="0.25">
      <c r="A1495" s="45"/>
      <c r="B1495" s="45"/>
      <c r="C1495" s="45"/>
      <c r="D1495" s="47"/>
      <c r="E1495" s="158"/>
      <c r="F1495" s="45"/>
      <c r="G1495" s="130"/>
      <c r="H1495" s="130"/>
      <c r="I1495" s="83"/>
      <c r="J1495" s="45"/>
      <c r="K1495" s="130"/>
      <c r="L1495" s="95"/>
      <c r="M1495" s="95"/>
      <c r="N1495" s="95"/>
      <c r="O1495" s="103"/>
      <c r="P1495" s="104"/>
      <c r="Q1495" s="83"/>
      <c r="R1495" s="83"/>
      <c r="S1495" s="83"/>
      <c r="T1495" s="83"/>
      <c r="U1495" s="83"/>
      <c r="V1495" s="103"/>
      <c r="W1495" s="103"/>
      <c r="X1495" s="103"/>
      <c r="Y1495" s="102"/>
      <c r="Z1495" s="102"/>
      <c r="AA1495" s="90"/>
      <c r="AB1495" s="100"/>
      <c r="AC1495" s="90"/>
      <c r="AD1495" s="100"/>
      <c r="AE1495" s="100"/>
      <c r="AF1495" s="91"/>
      <c r="AG1495" s="91"/>
      <c r="AH1495" s="101"/>
      <c r="AI1495" s="45"/>
      <c r="AJ1495" s="45"/>
      <c r="AK1495" s="45"/>
      <c r="AL1495" s="45"/>
      <c r="AM1495" s="45"/>
      <c r="AN1495" s="83"/>
      <c r="AO1495" s="160"/>
      <c r="AP1495" s="160"/>
      <c r="AQ1495" s="94"/>
      <c r="AR1495" s="45"/>
      <c r="AS1495" s="102"/>
      <c r="AT1495" s="102"/>
      <c r="AU1495" s="95"/>
      <c r="AV1495" s="95"/>
      <c r="AW1495" s="159"/>
      <c r="AX1495" s="159"/>
      <c r="AY1495" s="156"/>
      <c r="AZ1495" s="156"/>
      <c r="BA1495" s="156"/>
      <c r="BB1495" s="156"/>
      <c r="BC1495" s="156"/>
      <c r="BD1495" s="156"/>
      <c r="BE1495" s="156"/>
      <c r="BF1495" s="156"/>
      <c r="BG1495" s="156"/>
      <c r="BH1495" s="156"/>
      <c r="BI1495" s="156"/>
      <c r="BJ1495" s="156"/>
      <c r="BK1495" s="156"/>
      <c r="BL1495" s="156"/>
      <c r="BM1495" s="156"/>
      <c r="BN1495" s="156"/>
      <c r="BO1495" s="156"/>
      <c r="BP1495" s="156"/>
      <c r="BQ1495" s="156"/>
      <c r="BR1495" s="156"/>
      <c r="BS1495" s="156"/>
      <c r="BT1495" s="156"/>
      <c r="BU1495" s="156"/>
      <c r="BV1495" s="156"/>
      <c r="BW1495" s="156"/>
      <c r="BX1495" s="156"/>
      <c r="BY1495" s="156"/>
      <c r="BZ1495" s="156"/>
      <c r="CA1495" s="156"/>
      <c r="CB1495" s="156"/>
      <c r="CC1495" s="156"/>
      <c r="CD1495" s="156"/>
      <c r="CE1495" s="156"/>
    </row>
    <row r="1496" spans="1:83" ht="25.5" customHeight="1" x14ac:dyDescent="0.25">
      <c r="A1496" s="45"/>
      <c r="B1496" s="45"/>
      <c r="C1496" s="45"/>
      <c r="D1496" s="47"/>
      <c r="E1496" s="158"/>
      <c r="F1496" s="45"/>
      <c r="G1496" s="130"/>
      <c r="H1496" s="130"/>
      <c r="I1496" s="83"/>
      <c r="J1496" s="45"/>
      <c r="K1496" s="130"/>
      <c r="L1496" s="95"/>
      <c r="M1496" s="95"/>
      <c r="N1496" s="95"/>
      <c r="O1496" s="103"/>
      <c r="P1496" s="104"/>
      <c r="Q1496" s="83"/>
      <c r="R1496" s="83"/>
      <c r="S1496" s="83"/>
      <c r="T1496" s="83"/>
      <c r="U1496" s="83"/>
      <c r="V1496" s="103"/>
      <c r="W1496" s="103"/>
      <c r="X1496" s="103"/>
      <c r="Y1496" s="102"/>
      <c r="Z1496" s="102"/>
      <c r="AA1496" s="90"/>
      <c r="AB1496" s="100"/>
      <c r="AC1496" s="90"/>
      <c r="AD1496" s="100"/>
      <c r="AE1496" s="100"/>
      <c r="AF1496" s="91"/>
      <c r="AG1496" s="91"/>
      <c r="AH1496" s="101"/>
      <c r="AI1496" s="45"/>
      <c r="AJ1496" s="45"/>
      <c r="AK1496" s="45"/>
      <c r="AL1496" s="45"/>
      <c r="AM1496" s="45"/>
      <c r="AN1496" s="83"/>
      <c r="AO1496" s="160"/>
      <c r="AP1496" s="160"/>
      <c r="AQ1496" s="94"/>
      <c r="AR1496" s="45"/>
      <c r="AS1496" s="102"/>
      <c r="AT1496" s="102"/>
      <c r="AU1496" s="95"/>
      <c r="AV1496" s="95"/>
      <c r="AW1496" s="159"/>
      <c r="AX1496" s="159"/>
      <c r="AY1496" s="156"/>
      <c r="AZ1496" s="156"/>
      <c r="BA1496" s="156"/>
      <c r="BB1496" s="156"/>
      <c r="BC1496" s="156"/>
      <c r="BD1496" s="156"/>
      <c r="BE1496" s="156"/>
      <c r="BF1496" s="156"/>
      <c r="BG1496" s="156"/>
      <c r="BH1496" s="156"/>
      <c r="BI1496" s="156"/>
      <c r="BJ1496" s="156"/>
      <c r="BK1496" s="156"/>
      <c r="BL1496" s="156"/>
      <c r="BM1496" s="156"/>
      <c r="BN1496" s="156"/>
      <c r="BO1496" s="156"/>
      <c r="BP1496" s="156"/>
      <c r="BQ1496" s="156"/>
      <c r="BR1496" s="156"/>
      <c r="BS1496" s="156"/>
      <c r="BT1496" s="156"/>
      <c r="BU1496" s="156"/>
      <c r="BV1496" s="156"/>
      <c r="BW1496" s="156"/>
      <c r="BX1496" s="156"/>
      <c r="BY1496" s="156"/>
      <c r="BZ1496" s="156"/>
      <c r="CA1496" s="156"/>
      <c r="CB1496" s="156"/>
      <c r="CC1496" s="156"/>
      <c r="CD1496" s="156"/>
      <c r="CE1496" s="156"/>
    </row>
    <row r="1497" spans="1:83" ht="25.5" customHeight="1" x14ac:dyDescent="0.25">
      <c r="A1497" s="45"/>
      <c r="B1497" s="45"/>
      <c r="C1497" s="45"/>
      <c r="D1497" s="47"/>
      <c r="E1497" s="158"/>
      <c r="F1497" s="45"/>
      <c r="G1497" s="130"/>
      <c r="H1497" s="130"/>
      <c r="I1497" s="83"/>
      <c r="J1497" s="45"/>
      <c r="K1497" s="130"/>
      <c r="L1497" s="95"/>
      <c r="M1497" s="95"/>
      <c r="N1497" s="95"/>
      <c r="O1497" s="103"/>
      <c r="P1497" s="104"/>
      <c r="Q1497" s="83"/>
      <c r="R1497" s="83"/>
      <c r="S1497" s="83"/>
      <c r="T1497" s="83"/>
      <c r="U1497" s="83"/>
      <c r="V1497" s="103"/>
      <c r="W1497" s="103"/>
      <c r="X1497" s="103"/>
      <c r="Y1497" s="102"/>
      <c r="Z1497" s="102"/>
      <c r="AA1497" s="90"/>
      <c r="AB1497" s="100"/>
      <c r="AC1497" s="90"/>
      <c r="AD1497" s="100"/>
      <c r="AE1497" s="100"/>
      <c r="AF1497" s="91"/>
      <c r="AG1497" s="91"/>
      <c r="AH1497" s="101"/>
      <c r="AI1497" s="45"/>
      <c r="AJ1497" s="45"/>
      <c r="AK1497" s="45"/>
      <c r="AL1497" s="45"/>
      <c r="AM1497" s="45"/>
      <c r="AN1497" s="83"/>
      <c r="AO1497" s="160"/>
      <c r="AP1497" s="160"/>
      <c r="AQ1497" s="94"/>
      <c r="AR1497" s="45"/>
      <c r="AS1497" s="102"/>
      <c r="AT1497" s="102"/>
      <c r="AU1497" s="95"/>
      <c r="AV1497" s="95"/>
      <c r="AW1497" s="159"/>
      <c r="AX1497" s="159"/>
      <c r="AY1497" s="156"/>
      <c r="AZ1497" s="156"/>
      <c r="BA1497" s="156"/>
      <c r="BB1497" s="156"/>
      <c r="BC1497" s="156"/>
      <c r="BD1497" s="156"/>
      <c r="BE1497" s="156"/>
      <c r="BF1497" s="156"/>
      <c r="BG1497" s="156"/>
      <c r="BH1497" s="156"/>
      <c r="BI1497" s="156"/>
      <c r="BJ1497" s="156"/>
      <c r="BK1497" s="156"/>
      <c r="BL1497" s="156"/>
      <c r="BM1497" s="156"/>
      <c r="BN1497" s="156"/>
      <c r="BO1497" s="156"/>
      <c r="BP1497" s="156"/>
      <c r="BQ1497" s="156"/>
      <c r="BR1497" s="156"/>
      <c r="BS1497" s="156"/>
      <c r="BT1497" s="156"/>
      <c r="BU1497" s="156"/>
      <c r="BV1497" s="156"/>
      <c r="BW1497" s="156"/>
      <c r="BX1497" s="156"/>
      <c r="BY1497" s="156"/>
      <c r="BZ1497" s="156"/>
      <c r="CA1497" s="156"/>
      <c r="CB1497" s="156"/>
      <c r="CC1497" s="156"/>
      <c r="CD1497" s="156"/>
      <c r="CE1497" s="156"/>
    </row>
    <row r="1498" spans="1:83" ht="25.5" customHeight="1" x14ac:dyDescent="0.25">
      <c r="A1498" s="45"/>
      <c r="B1498" s="45"/>
      <c r="C1498" s="45"/>
      <c r="D1498" s="47"/>
      <c r="E1498" s="158"/>
      <c r="F1498" s="45"/>
      <c r="G1498" s="130"/>
      <c r="H1498" s="130"/>
      <c r="I1498" s="83"/>
      <c r="J1498" s="45"/>
      <c r="K1498" s="130"/>
      <c r="L1498" s="95"/>
      <c r="M1498" s="95"/>
      <c r="N1498" s="95"/>
      <c r="O1498" s="103"/>
      <c r="P1498" s="104"/>
      <c r="Q1498" s="83"/>
      <c r="R1498" s="83"/>
      <c r="S1498" s="83"/>
      <c r="T1498" s="83"/>
      <c r="U1498" s="83"/>
      <c r="V1498" s="103"/>
      <c r="W1498" s="103"/>
      <c r="X1498" s="103"/>
      <c r="Y1498" s="102"/>
      <c r="Z1498" s="102"/>
      <c r="AA1498" s="90"/>
      <c r="AB1498" s="100"/>
      <c r="AC1498" s="90"/>
      <c r="AD1498" s="100"/>
      <c r="AE1498" s="100"/>
      <c r="AF1498" s="91"/>
      <c r="AG1498" s="91"/>
      <c r="AH1498" s="101"/>
      <c r="AI1498" s="45"/>
      <c r="AJ1498" s="45"/>
      <c r="AK1498" s="45"/>
      <c r="AL1498" s="45"/>
      <c r="AM1498" s="45"/>
      <c r="AN1498" s="83"/>
      <c r="AO1498" s="160"/>
      <c r="AP1498" s="160"/>
      <c r="AQ1498" s="94"/>
      <c r="AR1498" s="45"/>
      <c r="AS1498" s="102"/>
      <c r="AT1498" s="102"/>
      <c r="AU1498" s="95"/>
      <c r="AV1498" s="95"/>
      <c r="AW1498" s="159"/>
      <c r="AX1498" s="159"/>
      <c r="AY1498" s="156"/>
      <c r="AZ1498" s="156"/>
      <c r="BA1498" s="156"/>
      <c r="BB1498" s="156"/>
      <c r="BC1498" s="156"/>
      <c r="BD1498" s="156"/>
      <c r="BE1498" s="156"/>
      <c r="BF1498" s="156"/>
      <c r="BG1498" s="156"/>
      <c r="BH1498" s="156"/>
      <c r="BI1498" s="156"/>
      <c r="BJ1498" s="156"/>
      <c r="BK1498" s="156"/>
      <c r="BL1498" s="156"/>
      <c r="BM1498" s="156"/>
      <c r="BN1498" s="156"/>
      <c r="BO1498" s="156"/>
      <c r="BP1498" s="156"/>
      <c r="BQ1498" s="156"/>
      <c r="BR1498" s="156"/>
      <c r="BS1498" s="156"/>
      <c r="BT1498" s="156"/>
      <c r="BU1498" s="156"/>
      <c r="BV1498" s="156"/>
      <c r="BW1498" s="156"/>
      <c r="BX1498" s="156"/>
      <c r="BY1498" s="156"/>
      <c r="BZ1498" s="156"/>
      <c r="CA1498" s="156"/>
      <c r="CB1498" s="156"/>
      <c r="CC1498" s="156"/>
      <c r="CD1498" s="156"/>
      <c r="CE1498" s="156"/>
    </row>
    <row r="1499" spans="1:83" ht="25.5" customHeight="1" x14ac:dyDescent="0.25">
      <c r="A1499" s="45"/>
      <c r="B1499" s="45"/>
      <c r="C1499" s="45"/>
      <c r="D1499" s="47"/>
      <c r="E1499" s="158"/>
      <c r="F1499" s="45"/>
      <c r="G1499" s="130"/>
      <c r="H1499" s="130"/>
      <c r="I1499" s="83"/>
      <c r="J1499" s="45"/>
      <c r="K1499" s="130"/>
      <c r="L1499" s="95"/>
      <c r="M1499" s="95"/>
      <c r="N1499" s="95"/>
      <c r="O1499" s="103"/>
      <c r="P1499" s="104"/>
      <c r="Q1499" s="83"/>
      <c r="R1499" s="83"/>
      <c r="S1499" s="83"/>
      <c r="T1499" s="83"/>
      <c r="U1499" s="83"/>
      <c r="V1499" s="103"/>
      <c r="W1499" s="103"/>
      <c r="X1499" s="103"/>
      <c r="Y1499" s="102"/>
      <c r="Z1499" s="102"/>
      <c r="AA1499" s="90"/>
      <c r="AB1499" s="100"/>
      <c r="AC1499" s="90"/>
      <c r="AD1499" s="100"/>
      <c r="AE1499" s="100"/>
      <c r="AF1499" s="91"/>
      <c r="AG1499" s="91"/>
      <c r="AH1499" s="101"/>
      <c r="AI1499" s="45"/>
      <c r="AJ1499" s="45"/>
      <c r="AK1499" s="45"/>
      <c r="AL1499" s="45"/>
      <c r="AM1499" s="45"/>
      <c r="AN1499" s="83"/>
      <c r="AO1499" s="160"/>
      <c r="AP1499" s="160"/>
      <c r="AQ1499" s="94"/>
      <c r="AR1499" s="45"/>
      <c r="AS1499" s="102"/>
      <c r="AT1499" s="102"/>
      <c r="AU1499" s="95"/>
      <c r="AV1499" s="95"/>
      <c r="AW1499" s="159"/>
      <c r="AX1499" s="159"/>
      <c r="AY1499" s="156"/>
      <c r="AZ1499" s="156"/>
      <c r="BA1499" s="156"/>
      <c r="BB1499" s="156"/>
      <c r="BC1499" s="156"/>
      <c r="BD1499" s="156"/>
      <c r="BE1499" s="156"/>
      <c r="BF1499" s="156"/>
      <c r="BG1499" s="156"/>
      <c r="BH1499" s="156"/>
      <c r="BI1499" s="156"/>
      <c r="BJ1499" s="156"/>
      <c r="BK1499" s="156"/>
      <c r="BL1499" s="156"/>
      <c r="BM1499" s="156"/>
      <c r="BN1499" s="156"/>
      <c r="BO1499" s="156"/>
      <c r="BP1499" s="156"/>
      <c r="BQ1499" s="156"/>
      <c r="BR1499" s="156"/>
      <c r="BS1499" s="156"/>
      <c r="BT1499" s="156"/>
      <c r="BU1499" s="156"/>
      <c r="BV1499" s="156"/>
      <c r="BW1499" s="156"/>
      <c r="BX1499" s="156"/>
      <c r="BY1499" s="156"/>
      <c r="BZ1499" s="156"/>
      <c r="CA1499" s="156"/>
      <c r="CB1499" s="156"/>
      <c r="CC1499" s="156"/>
      <c r="CD1499" s="156"/>
      <c r="CE1499" s="156"/>
    </row>
    <row r="1500" spans="1:83" ht="25.5" customHeight="1" x14ac:dyDescent="0.25">
      <c r="A1500" s="45"/>
      <c r="B1500" s="45"/>
      <c r="C1500" s="45"/>
      <c r="D1500" s="47"/>
      <c r="E1500" s="158"/>
      <c r="F1500" s="45"/>
      <c r="G1500" s="130"/>
      <c r="H1500" s="130"/>
      <c r="I1500" s="83"/>
      <c r="J1500" s="45"/>
      <c r="K1500" s="130"/>
      <c r="L1500" s="95"/>
      <c r="M1500" s="95"/>
      <c r="N1500" s="95"/>
      <c r="O1500" s="103"/>
      <c r="P1500" s="104"/>
      <c r="Q1500" s="83"/>
      <c r="R1500" s="83"/>
      <c r="S1500" s="83"/>
      <c r="T1500" s="83"/>
      <c r="U1500" s="83"/>
      <c r="V1500" s="103"/>
      <c r="W1500" s="103"/>
      <c r="X1500" s="103"/>
      <c r="Y1500" s="102"/>
      <c r="Z1500" s="102"/>
      <c r="AA1500" s="90"/>
      <c r="AB1500" s="100"/>
      <c r="AC1500" s="90"/>
      <c r="AD1500" s="100"/>
      <c r="AE1500" s="100"/>
      <c r="AF1500" s="91"/>
      <c r="AG1500" s="91"/>
      <c r="AH1500" s="101"/>
      <c r="AI1500" s="45"/>
      <c r="AJ1500" s="45"/>
      <c r="AK1500" s="45"/>
      <c r="AL1500" s="45"/>
      <c r="AM1500" s="45"/>
      <c r="AN1500" s="83"/>
      <c r="AO1500" s="160"/>
      <c r="AP1500" s="160"/>
      <c r="AQ1500" s="94"/>
      <c r="AR1500" s="45"/>
      <c r="AS1500" s="102"/>
      <c r="AT1500" s="102"/>
      <c r="AU1500" s="95"/>
      <c r="AV1500" s="95"/>
      <c r="AW1500" s="159"/>
      <c r="AX1500" s="159"/>
      <c r="AY1500" s="156"/>
      <c r="AZ1500" s="156"/>
      <c r="BA1500" s="156"/>
      <c r="BB1500" s="156"/>
      <c r="BC1500" s="156"/>
      <c r="BD1500" s="156"/>
      <c r="BE1500" s="156"/>
      <c r="BF1500" s="156"/>
      <c r="BG1500" s="156"/>
      <c r="BH1500" s="156"/>
      <c r="BI1500" s="156"/>
      <c r="BJ1500" s="156"/>
      <c r="BK1500" s="156"/>
      <c r="BL1500" s="156"/>
      <c r="BM1500" s="156"/>
      <c r="BN1500" s="156"/>
      <c r="BO1500" s="156"/>
      <c r="BP1500" s="156"/>
      <c r="BQ1500" s="156"/>
      <c r="BR1500" s="156"/>
      <c r="BS1500" s="156"/>
      <c r="BT1500" s="156"/>
      <c r="BU1500" s="156"/>
      <c r="BV1500" s="156"/>
      <c r="BW1500" s="156"/>
      <c r="BX1500" s="156"/>
      <c r="BY1500" s="156"/>
      <c r="BZ1500" s="156"/>
      <c r="CA1500" s="156"/>
      <c r="CB1500" s="156"/>
      <c r="CC1500" s="156"/>
      <c r="CD1500" s="156"/>
      <c r="CE1500" s="156"/>
    </row>
    <row r="1501" spans="1:83" ht="25.5" customHeight="1" x14ac:dyDescent="0.25">
      <c r="A1501" s="45"/>
      <c r="B1501" s="45"/>
      <c r="C1501" s="45"/>
      <c r="D1501" s="47"/>
      <c r="E1501" s="158"/>
      <c r="F1501" s="45"/>
      <c r="G1501" s="130"/>
      <c r="H1501" s="130"/>
      <c r="I1501" s="83"/>
      <c r="J1501" s="45"/>
      <c r="K1501" s="130"/>
      <c r="L1501" s="95"/>
      <c r="M1501" s="95"/>
      <c r="N1501" s="95"/>
      <c r="O1501" s="103"/>
      <c r="P1501" s="104"/>
      <c r="Q1501" s="83"/>
      <c r="R1501" s="83"/>
      <c r="S1501" s="83"/>
      <c r="T1501" s="83"/>
      <c r="U1501" s="83"/>
      <c r="V1501" s="103"/>
      <c r="W1501" s="103"/>
      <c r="X1501" s="103"/>
      <c r="Y1501" s="102"/>
      <c r="Z1501" s="102"/>
      <c r="AA1501" s="90"/>
      <c r="AB1501" s="100"/>
      <c r="AC1501" s="90"/>
      <c r="AD1501" s="100"/>
      <c r="AE1501" s="100"/>
      <c r="AF1501" s="91"/>
      <c r="AG1501" s="91"/>
      <c r="AH1501" s="101"/>
      <c r="AI1501" s="45"/>
      <c r="AJ1501" s="45"/>
      <c r="AK1501" s="45"/>
      <c r="AL1501" s="45"/>
      <c r="AM1501" s="45"/>
      <c r="AN1501" s="83"/>
      <c r="AO1501" s="160"/>
      <c r="AP1501" s="160"/>
      <c r="AQ1501" s="94"/>
      <c r="AR1501" s="45"/>
      <c r="AS1501" s="102"/>
      <c r="AT1501" s="102"/>
      <c r="AU1501" s="95"/>
      <c r="AV1501" s="95"/>
      <c r="AW1501" s="159"/>
      <c r="AX1501" s="159"/>
      <c r="AY1501" s="156"/>
      <c r="AZ1501" s="156"/>
      <c r="BA1501" s="156"/>
      <c r="BB1501" s="156"/>
      <c r="BC1501" s="156"/>
      <c r="BD1501" s="156"/>
      <c r="BE1501" s="156"/>
      <c r="BF1501" s="156"/>
      <c r="BG1501" s="156"/>
      <c r="BH1501" s="156"/>
      <c r="BI1501" s="156"/>
      <c r="BJ1501" s="156"/>
      <c r="BK1501" s="156"/>
      <c r="BL1501" s="156"/>
      <c r="BM1501" s="156"/>
      <c r="BN1501" s="156"/>
      <c r="BO1501" s="156"/>
      <c r="BP1501" s="156"/>
      <c r="BQ1501" s="156"/>
      <c r="BR1501" s="156"/>
      <c r="BS1501" s="156"/>
      <c r="BT1501" s="156"/>
      <c r="BU1501" s="156"/>
      <c r="BV1501" s="156"/>
      <c r="BW1501" s="156"/>
      <c r="BX1501" s="156"/>
      <c r="BY1501" s="156"/>
      <c r="BZ1501" s="156"/>
      <c r="CA1501" s="156"/>
      <c r="CB1501" s="156"/>
      <c r="CC1501" s="156"/>
      <c r="CD1501" s="156"/>
      <c r="CE1501" s="156"/>
    </row>
    <row r="1502" spans="1:83" ht="25.5" customHeight="1" x14ac:dyDescent="0.25">
      <c r="A1502" s="45"/>
      <c r="B1502" s="45"/>
      <c r="C1502" s="45"/>
      <c r="D1502" s="47"/>
      <c r="E1502" s="158"/>
      <c r="F1502" s="45"/>
      <c r="G1502" s="130"/>
      <c r="H1502" s="130"/>
      <c r="I1502" s="83"/>
      <c r="J1502" s="45"/>
      <c r="K1502" s="130"/>
      <c r="L1502" s="95"/>
      <c r="M1502" s="95"/>
      <c r="N1502" s="95"/>
      <c r="O1502" s="103"/>
      <c r="P1502" s="104"/>
      <c r="Q1502" s="83"/>
      <c r="R1502" s="83"/>
      <c r="S1502" s="83"/>
      <c r="T1502" s="83"/>
      <c r="U1502" s="83"/>
      <c r="V1502" s="103"/>
      <c r="W1502" s="103"/>
      <c r="X1502" s="103"/>
      <c r="Y1502" s="102"/>
      <c r="Z1502" s="102"/>
      <c r="AA1502" s="90"/>
      <c r="AB1502" s="100"/>
      <c r="AC1502" s="90"/>
      <c r="AD1502" s="100"/>
      <c r="AE1502" s="100"/>
      <c r="AF1502" s="91"/>
      <c r="AG1502" s="91"/>
      <c r="AH1502" s="101"/>
      <c r="AI1502" s="45"/>
      <c r="AJ1502" s="45"/>
      <c r="AK1502" s="45"/>
      <c r="AL1502" s="45"/>
      <c r="AM1502" s="45"/>
      <c r="AN1502" s="83"/>
      <c r="AO1502" s="160"/>
      <c r="AP1502" s="160"/>
      <c r="AQ1502" s="94"/>
      <c r="AR1502" s="45"/>
      <c r="AS1502" s="102"/>
      <c r="AT1502" s="102"/>
      <c r="AU1502" s="95"/>
      <c r="AV1502" s="95"/>
      <c r="AW1502" s="159"/>
      <c r="AX1502" s="159"/>
      <c r="AY1502" s="156"/>
      <c r="AZ1502" s="156"/>
      <c r="BA1502" s="156"/>
      <c r="BB1502" s="156"/>
      <c r="BC1502" s="156"/>
      <c r="BD1502" s="156"/>
      <c r="BE1502" s="156"/>
      <c r="BF1502" s="156"/>
      <c r="BG1502" s="156"/>
      <c r="BH1502" s="156"/>
      <c r="BI1502" s="156"/>
      <c r="BJ1502" s="156"/>
      <c r="BK1502" s="156"/>
      <c r="BL1502" s="156"/>
      <c r="BM1502" s="156"/>
      <c r="BN1502" s="156"/>
      <c r="BO1502" s="156"/>
      <c r="BP1502" s="156"/>
      <c r="BQ1502" s="156"/>
      <c r="BR1502" s="156"/>
      <c r="BS1502" s="156"/>
      <c r="BT1502" s="156"/>
      <c r="BU1502" s="156"/>
      <c r="BV1502" s="156"/>
      <c r="BW1502" s="156"/>
      <c r="BX1502" s="156"/>
      <c r="BY1502" s="156"/>
      <c r="BZ1502" s="156"/>
      <c r="CA1502" s="156"/>
      <c r="CB1502" s="156"/>
      <c r="CC1502" s="156"/>
      <c r="CD1502" s="156"/>
      <c r="CE1502" s="156"/>
    </row>
    <row r="1503" spans="1:83" ht="25.5" customHeight="1" x14ac:dyDescent="0.25">
      <c r="A1503" s="45"/>
      <c r="B1503" s="45"/>
      <c r="C1503" s="45"/>
      <c r="D1503" s="47"/>
      <c r="E1503" s="158"/>
      <c r="F1503" s="45"/>
      <c r="G1503" s="130"/>
      <c r="H1503" s="130"/>
      <c r="I1503" s="83"/>
      <c r="J1503" s="45"/>
      <c r="K1503" s="130"/>
      <c r="L1503" s="95"/>
      <c r="M1503" s="95"/>
      <c r="N1503" s="95"/>
      <c r="O1503" s="103"/>
      <c r="P1503" s="104"/>
      <c r="Q1503" s="83"/>
      <c r="R1503" s="83"/>
      <c r="S1503" s="83"/>
      <c r="T1503" s="83"/>
      <c r="U1503" s="83"/>
      <c r="V1503" s="103"/>
      <c r="W1503" s="103"/>
      <c r="X1503" s="103"/>
      <c r="Y1503" s="102"/>
      <c r="Z1503" s="102"/>
      <c r="AA1503" s="90"/>
      <c r="AB1503" s="100"/>
      <c r="AC1503" s="90"/>
      <c r="AD1503" s="100"/>
      <c r="AE1503" s="100"/>
      <c r="AF1503" s="91"/>
      <c r="AG1503" s="91"/>
      <c r="AH1503" s="101"/>
      <c r="AI1503" s="45"/>
      <c r="AJ1503" s="45"/>
      <c r="AK1503" s="45"/>
      <c r="AL1503" s="45"/>
      <c r="AM1503" s="45"/>
      <c r="AN1503" s="83"/>
      <c r="AO1503" s="160"/>
      <c r="AP1503" s="160"/>
      <c r="AQ1503" s="94"/>
      <c r="AR1503" s="45"/>
      <c r="AS1503" s="102"/>
      <c r="AT1503" s="102"/>
      <c r="AU1503" s="95"/>
      <c r="AV1503" s="95"/>
      <c r="AW1503" s="159"/>
      <c r="AX1503" s="159"/>
      <c r="AY1503" s="156"/>
      <c r="AZ1503" s="156"/>
      <c r="BA1503" s="156"/>
      <c r="BB1503" s="156"/>
      <c r="BC1503" s="156"/>
      <c r="BD1503" s="156"/>
      <c r="BE1503" s="156"/>
      <c r="BF1503" s="156"/>
      <c r="BG1503" s="156"/>
      <c r="BH1503" s="156"/>
      <c r="BI1503" s="156"/>
      <c r="BJ1503" s="156"/>
      <c r="BK1503" s="156"/>
      <c r="BL1503" s="156"/>
      <c r="BM1503" s="156"/>
      <c r="BN1503" s="156"/>
      <c r="BO1503" s="156"/>
      <c r="BP1503" s="156"/>
      <c r="BQ1503" s="156"/>
      <c r="BR1503" s="156"/>
      <c r="BS1503" s="156"/>
      <c r="BT1503" s="156"/>
      <c r="BU1503" s="156"/>
      <c r="BV1503" s="156"/>
      <c r="BW1503" s="156"/>
      <c r="BX1503" s="156"/>
      <c r="BY1503" s="156"/>
      <c r="BZ1503" s="156"/>
      <c r="CA1503" s="156"/>
      <c r="CB1503" s="156"/>
      <c r="CC1503" s="156"/>
      <c r="CD1503" s="156"/>
      <c r="CE1503" s="156"/>
    </row>
    <row r="1504" spans="1:83" ht="25.5" customHeight="1" x14ac:dyDescent="0.25">
      <c r="A1504" s="45"/>
      <c r="B1504" s="45"/>
      <c r="C1504" s="45"/>
      <c r="D1504" s="47"/>
      <c r="E1504" s="158"/>
      <c r="F1504" s="45"/>
      <c r="G1504" s="130"/>
      <c r="H1504" s="130"/>
      <c r="I1504" s="83"/>
      <c r="J1504" s="45"/>
      <c r="K1504" s="130"/>
      <c r="L1504" s="95"/>
      <c r="M1504" s="95"/>
      <c r="N1504" s="95"/>
      <c r="O1504" s="103"/>
      <c r="P1504" s="104"/>
      <c r="Q1504" s="83"/>
      <c r="R1504" s="83"/>
      <c r="S1504" s="83"/>
      <c r="T1504" s="83"/>
      <c r="U1504" s="83"/>
      <c r="V1504" s="103"/>
      <c r="W1504" s="103"/>
      <c r="X1504" s="103"/>
      <c r="Y1504" s="102"/>
      <c r="Z1504" s="102"/>
      <c r="AA1504" s="90"/>
      <c r="AB1504" s="100"/>
      <c r="AC1504" s="90"/>
      <c r="AD1504" s="100"/>
      <c r="AE1504" s="100"/>
      <c r="AF1504" s="91"/>
      <c r="AG1504" s="91"/>
      <c r="AH1504" s="101"/>
      <c r="AI1504" s="45"/>
      <c r="AJ1504" s="45"/>
      <c r="AK1504" s="45"/>
      <c r="AL1504" s="45"/>
      <c r="AM1504" s="45"/>
      <c r="AN1504" s="83"/>
      <c r="AO1504" s="160"/>
      <c r="AP1504" s="160"/>
      <c r="AQ1504" s="94"/>
      <c r="AR1504" s="45"/>
      <c r="AS1504" s="102"/>
      <c r="AT1504" s="102"/>
      <c r="AU1504" s="95"/>
      <c r="AV1504" s="95"/>
      <c r="AW1504" s="159"/>
      <c r="AX1504" s="159"/>
      <c r="AY1504" s="156"/>
      <c r="AZ1504" s="156"/>
      <c r="BA1504" s="156"/>
      <c r="BB1504" s="156"/>
      <c r="BC1504" s="156"/>
      <c r="BD1504" s="156"/>
      <c r="BE1504" s="156"/>
      <c r="BF1504" s="156"/>
      <c r="BG1504" s="156"/>
      <c r="BH1504" s="156"/>
      <c r="BI1504" s="156"/>
      <c r="BJ1504" s="156"/>
      <c r="BK1504" s="156"/>
      <c r="BL1504" s="156"/>
      <c r="BM1504" s="156"/>
      <c r="BN1504" s="156"/>
      <c r="BO1504" s="156"/>
      <c r="BP1504" s="156"/>
      <c r="BQ1504" s="156"/>
      <c r="BR1504" s="156"/>
      <c r="BS1504" s="156"/>
      <c r="BT1504" s="156"/>
      <c r="BU1504" s="156"/>
      <c r="BV1504" s="156"/>
      <c r="BW1504" s="156"/>
      <c r="BX1504" s="156"/>
      <c r="BY1504" s="156"/>
      <c r="BZ1504" s="156"/>
      <c r="CA1504" s="156"/>
      <c r="CB1504" s="156"/>
      <c r="CC1504" s="156"/>
      <c r="CD1504" s="156"/>
      <c r="CE1504" s="156"/>
    </row>
    <row r="1505" spans="1:83" ht="25.5" customHeight="1" x14ac:dyDescent="0.25">
      <c r="A1505" s="45"/>
      <c r="B1505" s="45"/>
      <c r="C1505" s="45"/>
      <c r="D1505" s="47"/>
      <c r="E1505" s="158"/>
      <c r="F1505" s="45"/>
      <c r="G1505" s="130"/>
      <c r="H1505" s="130"/>
      <c r="I1505" s="83"/>
      <c r="J1505" s="45"/>
      <c r="K1505" s="130"/>
      <c r="L1505" s="95"/>
      <c r="M1505" s="95"/>
      <c r="N1505" s="95"/>
      <c r="O1505" s="103"/>
      <c r="P1505" s="104"/>
      <c r="Q1505" s="83"/>
      <c r="R1505" s="83"/>
      <c r="S1505" s="83"/>
      <c r="T1505" s="83"/>
      <c r="U1505" s="83"/>
      <c r="V1505" s="103"/>
      <c r="W1505" s="103"/>
      <c r="X1505" s="103"/>
      <c r="Y1505" s="102"/>
      <c r="Z1505" s="102"/>
      <c r="AA1505" s="90"/>
      <c r="AB1505" s="100"/>
      <c r="AC1505" s="90"/>
      <c r="AD1505" s="100"/>
      <c r="AE1505" s="100"/>
      <c r="AF1505" s="91"/>
      <c r="AG1505" s="91"/>
      <c r="AH1505" s="101"/>
      <c r="AI1505" s="45"/>
      <c r="AJ1505" s="45"/>
      <c r="AK1505" s="45"/>
      <c r="AL1505" s="45"/>
      <c r="AM1505" s="45"/>
      <c r="AN1505" s="83"/>
      <c r="AO1505" s="160"/>
      <c r="AP1505" s="160"/>
      <c r="AQ1505" s="94"/>
      <c r="AR1505" s="45"/>
      <c r="AS1505" s="102"/>
      <c r="AT1505" s="102"/>
      <c r="AU1505" s="95"/>
      <c r="AV1505" s="95"/>
      <c r="AW1505" s="159"/>
      <c r="AX1505" s="159"/>
      <c r="AY1505" s="156"/>
      <c r="AZ1505" s="156"/>
      <c r="BA1505" s="156"/>
      <c r="BB1505" s="156"/>
      <c r="BC1505" s="156"/>
      <c r="BD1505" s="156"/>
      <c r="BE1505" s="156"/>
      <c r="BF1505" s="156"/>
      <c r="BG1505" s="156"/>
      <c r="BH1505" s="156"/>
      <c r="BI1505" s="156"/>
      <c r="BJ1505" s="156"/>
      <c r="BK1505" s="156"/>
      <c r="BL1505" s="156"/>
      <c r="BM1505" s="156"/>
      <c r="BN1505" s="156"/>
      <c r="BO1505" s="156"/>
      <c r="BP1505" s="156"/>
      <c r="BQ1505" s="156"/>
      <c r="BR1505" s="156"/>
      <c r="BS1505" s="156"/>
      <c r="BT1505" s="156"/>
      <c r="BU1505" s="156"/>
      <c r="BV1505" s="156"/>
      <c r="BW1505" s="156"/>
      <c r="BX1505" s="156"/>
      <c r="BY1505" s="156"/>
      <c r="BZ1505" s="156"/>
      <c r="CA1505" s="156"/>
      <c r="CB1505" s="156"/>
      <c r="CC1505" s="156"/>
      <c r="CD1505" s="156"/>
      <c r="CE1505" s="156"/>
    </row>
    <row r="1506" spans="1:83" ht="25.5" customHeight="1" x14ac:dyDescent="0.25">
      <c r="A1506" s="45"/>
      <c r="B1506" s="45"/>
      <c r="C1506" s="45"/>
      <c r="D1506" s="47"/>
      <c r="E1506" s="158"/>
      <c r="F1506" s="45"/>
      <c r="G1506" s="130"/>
      <c r="H1506" s="130"/>
      <c r="I1506" s="83"/>
      <c r="J1506" s="45"/>
      <c r="K1506" s="130"/>
      <c r="L1506" s="95"/>
      <c r="M1506" s="95"/>
      <c r="N1506" s="95"/>
      <c r="O1506" s="103"/>
      <c r="P1506" s="104"/>
      <c r="Q1506" s="83"/>
      <c r="R1506" s="83"/>
      <c r="S1506" s="83"/>
      <c r="T1506" s="83"/>
      <c r="U1506" s="83"/>
      <c r="V1506" s="103"/>
      <c r="W1506" s="103"/>
      <c r="X1506" s="103"/>
      <c r="Y1506" s="102"/>
      <c r="Z1506" s="102"/>
      <c r="AA1506" s="90"/>
      <c r="AB1506" s="100"/>
      <c r="AC1506" s="90"/>
      <c r="AD1506" s="100"/>
      <c r="AE1506" s="100"/>
      <c r="AF1506" s="91"/>
      <c r="AG1506" s="91"/>
      <c r="AH1506" s="101"/>
      <c r="AI1506" s="45"/>
      <c r="AJ1506" s="45"/>
      <c r="AK1506" s="45"/>
      <c r="AL1506" s="45"/>
      <c r="AM1506" s="45"/>
      <c r="AN1506" s="83"/>
      <c r="AO1506" s="160"/>
      <c r="AP1506" s="160"/>
      <c r="AQ1506" s="94"/>
      <c r="AR1506" s="45"/>
      <c r="AS1506" s="102"/>
      <c r="AT1506" s="102"/>
      <c r="AU1506" s="95"/>
      <c r="AV1506" s="95"/>
      <c r="AW1506" s="159"/>
      <c r="AX1506" s="159"/>
      <c r="AY1506" s="156"/>
      <c r="AZ1506" s="156"/>
      <c r="BA1506" s="156"/>
      <c r="BB1506" s="156"/>
      <c r="BC1506" s="156"/>
      <c r="BD1506" s="156"/>
      <c r="BE1506" s="156"/>
      <c r="BF1506" s="156"/>
      <c r="BG1506" s="156"/>
      <c r="BH1506" s="156"/>
      <c r="BI1506" s="156"/>
      <c r="BJ1506" s="156"/>
      <c r="BK1506" s="156"/>
      <c r="BL1506" s="156"/>
      <c r="BM1506" s="156"/>
      <c r="BN1506" s="156"/>
      <c r="BO1506" s="156"/>
      <c r="BP1506" s="156"/>
      <c r="BQ1506" s="156"/>
      <c r="BR1506" s="156"/>
      <c r="BS1506" s="156"/>
      <c r="BT1506" s="156"/>
      <c r="BU1506" s="156"/>
      <c r="BV1506" s="156"/>
      <c r="BW1506" s="156"/>
      <c r="BX1506" s="156"/>
      <c r="BY1506" s="156"/>
      <c r="BZ1506" s="156"/>
      <c r="CA1506" s="156"/>
      <c r="CB1506" s="156"/>
      <c r="CC1506" s="156"/>
      <c r="CD1506" s="156"/>
      <c r="CE1506" s="156"/>
    </row>
    <row r="1507" spans="1:83" ht="25.5" customHeight="1" x14ac:dyDescent="0.25">
      <c r="A1507" s="45"/>
      <c r="B1507" s="45"/>
      <c r="C1507" s="45"/>
      <c r="D1507" s="47"/>
      <c r="E1507" s="158"/>
      <c r="F1507" s="45"/>
      <c r="G1507" s="130"/>
      <c r="H1507" s="130"/>
      <c r="I1507" s="83"/>
      <c r="J1507" s="45"/>
      <c r="K1507" s="130"/>
      <c r="L1507" s="95"/>
      <c r="M1507" s="95"/>
      <c r="N1507" s="95"/>
      <c r="O1507" s="103"/>
      <c r="P1507" s="104"/>
      <c r="Q1507" s="83"/>
      <c r="R1507" s="83"/>
      <c r="S1507" s="83"/>
      <c r="T1507" s="83"/>
      <c r="U1507" s="83"/>
      <c r="V1507" s="103"/>
      <c r="W1507" s="103"/>
      <c r="X1507" s="103"/>
      <c r="Y1507" s="102"/>
      <c r="Z1507" s="102"/>
      <c r="AA1507" s="90"/>
      <c r="AB1507" s="100"/>
      <c r="AC1507" s="90"/>
      <c r="AD1507" s="100"/>
      <c r="AE1507" s="100"/>
      <c r="AF1507" s="91"/>
      <c r="AG1507" s="91"/>
      <c r="AH1507" s="101"/>
      <c r="AI1507" s="45"/>
      <c r="AJ1507" s="45"/>
      <c r="AK1507" s="45"/>
      <c r="AL1507" s="45"/>
      <c r="AM1507" s="45"/>
      <c r="AN1507" s="83"/>
      <c r="AO1507" s="160"/>
      <c r="AP1507" s="160"/>
      <c r="AQ1507" s="94"/>
      <c r="AR1507" s="45"/>
      <c r="AS1507" s="102"/>
      <c r="AT1507" s="102"/>
      <c r="AU1507" s="95"/>
      <c r="AV1507" s="95"/>
      <c r="AW1507" s="159"/>
      <c r="AX1507" s="159"/>
      <c r="AY1507" s="156"/>
      <c r="AZ1507" s="156"/>
      <c r="BA1507" s="156"/>
      <c r="BB1507" s="156"/>
      <c r="BC1507" s="156"/>
      <c r="BD1507" s="156"/>
      <c r="BE1507" s="156"/>
      <c r="BF1507" s="156"/>
      <c r="BG1507" s="156"/>
      <c r="BH1507" s="156"/>
      <c r="BI1507" s="156"/>
      <c r="BJ1507" s="156"/>
      <c r="BK1507" s="156"/>
      <c r="BL1507" s="156"/>
      <c r="BM1507" s="156"/>
      <c r="BN1507" s="156"/>
      <c r="BO1507" s="156"/>
      <c r="BP1507" s="156"/>
      <c r="BQ1507" s="156"/>
      <c r="BR1507" s="156"/>
      <c r="BS1507" s="156"/>
      <c r="BT1507" s="156"/>
      <c r="BU1507" s="156"/>
      <c r="BV1507" s="156"/>
      <c r="BW1507" s="156"/>
      <c r="BX1507" s="156"/>
      <c r="BY1507" s="156"/>
      <c r="BZ1507" s="156"/>
      <c r="CA1507" s="156"/>
      <c r="CB1507" s="156"/>
      <c r="CC1507" s="156"/>
      <c r="CD1507" s="156"/>
      <c r="CE1507" s="156"/>
    </row>
    <row r="1508" spans="1:83" ht="25.5" customHeight="1" x14ac:dyDescent="0.25">
      <c r="A1508" s="45"/>
      <c r="B1508" s="45"/>
      <c r="C1508" s="45"/>
      <c r="D1508" s="47"/>
      <c r="E1508" s="158"/>
      <c r="F1508" s="45"/>
      <c r="G1508" s="130"/>
      <c r="H1508" s="130"/>
      <c r="I1508" s="83"/>
      <c r="J1508" s="45"/>
      <c r="K1508" s="130"/>
      <c r="L1508" s="95"/>
      <c r="M1508" s="95"/>
      <c r="N1508" s="95"/>
      <c r="O1508" s="103"/>
      <c r="P1508" s="104"/>
      <c r="Q1508" s="83"/>
      <c r="R1508" s="83"/>
      <c r="S1508" s="83"/>
      <c r="T1508" s="83"/>
      <c r="U1508" s="83"/>
      <c r="V1508" s="103"/>
      <c r="W1508" s="103"/>
      <c r="X1508" s="103"/>
      <c r="Y1508" s="102"/>
      <c r="Z1508" s="102"/>
      <c r="AA1508" s="90"/>
      <c r="AB1508" s="100"/>
      <c r="AC1508" s="90"/>
      <c r="AD1508" s="100"/>
      <c r="AE1508" s="100"/>
      <c r="AF1508" s="91"/>
      <c r="AG1508" s="91"/>
      <c r="AH1508" s="101"/>
      <c r="AI1508" s="45"/>
      <c r="AJ1508" s="45"/>
      <c r="AK1508" s="45"/>
      <c r="AL1508" s="45"/>
      <c r="AM1508" s="45"/>
      <c r="AN1508" s="83"/>
      <c r="AO1508" s="160"/>
      <c r="AP1508" s="160"/>
      <c r="AQ1508" s="94"/>
      <c r="AR1508" s="45"/>
      <c r="AS1508" s="102"/>
      <c r="AT1508" s="102"/>
      <c r="AU1508" s="95"/>
      <c r="AV1508" s="95"/>
      <c r="AW1508" s="159"/>
      <c r="AX1508" s="159"/>
      <c r="AY1508" s="156"/>
      <c r="AZ1508" s="156"/>
      <c r="BA1508" s="156"/>
      <c r="BB1508" s="156"/>
      <c r="BC1508" s="156"/>
      <c r="BD1508" s="156"/>
      <c r="BE1508" s="156"/>
      <c r="BF1508" s="156"/>
      <c r="BG1508" s="156"/>
      <c r="BH1508" s="156"/>
      <c r="BI1508" s="156"/>
      <c r="BJ1508" s="156"/>
      <c r="BK1508" s="156"/>
      <c r="BL1508" s="156"/>
      <c r="BM1508" s="156"/>
      <c r="BN1508" s="156"/>
      <c r="BO1508" s="156"/>
      <c r="BP1508" s="156"/>
      <c r="BQ1508" s="156"/>
      <c r="BR1508" s="156"/>
      <c r="BS1508" s="156"/>
      <c r="BT1508" s="156"/>
      <c r="BU1508" s="156"/>
      <c r="BV1508" s="156"/>
      <c r="BW1508" s="156"/>
      <c r="BX1508" s="156"/>
      <c r="BY1508" s="156"/>
      <c r="BZ1508" s="156"/>
      <c r="CA1508" s="156"/>
      <c r="CB1508" s="156"/>
      <c r="CC1508" s="156"/>
      <c r="CD1508" s="156"/>
      <c r="CE1508" s="156"/>
    </row>
    <row r="1509" spans="1:83" ht="25.5" customHeight="1" x14ac:dyDescent="0.25">
      <c r="A1509" s="45"/>
      <c r="B1509" s="45"/>
      <c r="C1509" s="45"/>
      <c r="D1509" s="47"/>
      <c r="E1509" s="158"/>
      <c r="F1509" s="45"/>
      <c r="G1509" s="130"/>
      <c r="H1509" s="130"/>
      <c r="I1509" s="83"/>
      <c r="J1509" s="45"/>
      <c r="K1509" s="130"/>
      <c r="L1509" s="95"/>
      <c r="M1509" s="95"/>
      <c r="N1509" s="95"/>
      <c r="O1509" s="103"/>
      <c r="P1509" s="104"/>
      <c r="Q1509" s="83"/>
      <c r="R1509" s="83"/>
      <c r="S1509" s="83"/>
      <c r="T1509" s="83"/>
      <c r="U1509" s="83"/>
      <c r="V1509" s="103"/>
      <c r="W1509" s="103"/>
      <c r="X1509" s="103"/>
      <c r="Y1509" s="102"/>
      <c r="Z1509" s="102"/>
      <c r="AA1509" s="90"/>
      <c r="AB1509" s="100"/>
      <c r="AC1509" s="90"/>
      <c r="AD1509" s="100"/>
      <c r="AE1509" s="100"/>
      <c r="AF1509" s="91"/>
      <c r="AG1509" s="91"/>
      <c r="AH1509" s="101"/>
      <c r="AI1509" s="45"/>
      <c r="AJ1509" s="45"/>
      <c r="AK1509" s="45"/>
      <c r="AL1509" s="45"/>
      <c r="AM1509" s="45"/>
      <c r="AN1509" s="83"/>
      <c r="AO1509" s="160"/>
      <c r="AP1509" s="160"/>
      <c r="AQ1509" s="94"/>
      <c r="AR1509" s="45"/>
      <c r="AS1509" s="102"/>
      <c r="AT1509" s="102"/>
      <c r="AU1509" s="95"/>
      <c r="AV1509" s="95"/>
      <c r="AW1509" s="159"/>
      <c r="AX1509" s="159"/>
      <c r="AY1509" s="156"/>
      <c r="AZ1509" s="156"/>
      <c r="BA1509" s="156"/>
      <c r="BB1509" s="156"/>
      <c r="BC1509" s="156"/>
      <c r="BD1509" s="156"/>
      <c r="BE1509" s="156"/>
      <c r="BF1509" s="156"/>
      <c r="BG1509" s="156"/>
      <c r="BH1509" s="156"/>
      <c r="BI1509" s="156"/>
      <c r="BJ1509" s="156"/>
      <c r="BK1509" s="156"/>
      <c r="BL1509" s="156"/>
      <c r="BM1509" s="156"/>
      <c r="BN1509" s="156"/>
      <c r="BO1509" s="156"/>
      <c r="BP1509" s="156"/>
      <c r="BQ1509" s="156"/>
      <c r="BR1509" s="156"/>
      <c r="BS1509" s="156"/>
      <c r="BT1509" s="156"/>
      <c r="BU1509" s="156"/>
      <c r="BV1509" s="156"/>
      <c r="BW1509" s="156"/>
      <c r="BX1509" s="156"/>
      <c r="BY1509" s="156"/>
      <c r="BZ1509" s="156"/>
      <c r="CA1509" s="156"/>
      <c r="CB1509" s="156"/>
      <c r="CC1509" s="156"/>
      <c r="CD1509" s="156"/>
      <c r="CE1509" s="156"/>
    </row>
    <row r="1510" spans="1:83" ht="25.5" customHeight="1" x14ac:dyDescent="0.25">
      <c r="A1510" s="45"/>
      <c r="B1510" s="45"/>
      <c r="C1510" s="45"/>
      <c r="D1510" s="47"/>
      <c r="E1510" s="158"/>
      <c r="F1510" s="45"/>
      <c r="G1510" s="130"/>
      <c r="H1510" s="130"/>
      <c r="I1510" s="83"/>
      <c r="J1510" s="45"/>
      <c r="K1510" s="130"/>
      <c r="L1510" s="95"/>
      <c r="M1510" s="95"/>
      <c r="N1510" s="95"/>
      <c r="O1510" s="103"/>
      <c r="P1510" s="104"/>
      <c r="Q1510" s="83"/>
      <c r="R1510" s="83"/>
      <c r="S1510" s="83"/>
      <c r="T1510" s="83"/>
      <c r="U1510" s="83"/>
      <c r="V1510" s="103"/>
      <c r="W1510" s="103"/>
      <c r="X1510" s="103"/>
      <c r="Y1510" s="102"/>
      <c r="Z1510" s="102"/>
      <c r="AA1510" s="90"/>
      <c r="AB1510" s="100"/>
      <c r="AC1510" s="90"/>
      <c r="AD1510" s="100"/>
      <c r="AE1510" s="100"/>
      <c r="AF1510" s="91"/>
      <c r="AG1510" s="91"/>
      <c r="AH1510" s="101"/>
      <c r="AI1510" s="45"/>
      <c r="AJ1510" s="45"/>
      <c r="AK1510" s="45"/>
      <c r="AL1510" s="45"/>
      <c r="AM1510" s="45"/>
      <c r="AN1510" s="83"/>
      <c r="AO1510" s="160"/>
      <c r="AP1510" s="160"/>
      <c r="AQ1510" s="94"/>
      <c r="AR1510" s="45"/>
      <c r="AS1510" s="102"/>
      <c r="AT1510" s="102"/>
      <c r="AU1510" s="95"/>
      <c r="AV1510" s="95"/>
      <c r="AW1510" s="159"/>
      <c r="AX1510" s="159"/>
      <c r="AY1510" s="156"/>
      <c r="AZ1510" s="156"/>
      <c r="BA1510" s="156"/>
      <c r="BB1510" s="156"/>
      <c r="BC1510" s="156"/>
      <c r="BD1510" s="156"/>
      <c r="BE1510" s="156"/>
      <c r="BF1510" s="156"/>
      <c r="BG1510" s="156"/>
      <c r="BH1510" s="156"/>
      <c r="BI1510" s="156"/>
      <c r="BJ1510" s="156"/>
      <c r="BK1510" s="156"/>
      <c r="BL1510" s="156"/>
      <c r="BM1510" s="156"/>
      <c r="BN1510" s="156"/>
      <c r="BO1510" s="156"/>
      <c r="BP1510" s="156"/>
      <c r="BQ1510" s="156"/>
      <c r="BR1510" s="156"/>
      <c r="BS1510" s="156"/>
      <c r="BT1510" s="156"/>
      <c r="BU1510" s="156"/>
      <c r="BV1510" s="156"/>
      <c r="BW1510" s="156"/>
      <c r="BX1510" s="156"/>
      <c r="BY1510" s="156"/>
      <c r="BZ1510" s="156"/>
      <c r="CA1510" s="156"/>
      <c r="CB1510" s="156"/>
      <c r="CC1510" s="156"/>
      <c r="CD1510" s="156"/>
      <c r="CE1510" s="156"/>
    </row>
    <row r="1511" spans="1:83" ht="25.5" customHeight="1" x14ac:dyDescent="0.25">
      <c r="A1511" s="45"/>
      <c r="B1511" s="45"/>
      <c r="C1511" s="45"/>
      <c r="D1511" s="47"/>
      <c r="E1511" s="158"/>
      <c r="F1511" s="45"/>
      <c r="G1511" s="130"/>
      <c r="H1511" s="130"/>
      <c r="I1511" s="83"/>
      <c r="J1511" s="45"/>
      <c r="K1511" s="130"/>
      <c r="L1511" s="95"/>
      <c r="M1511" s="95"/>
      <c r="N1511" s="95"/>
      <c r="O1511" s="103"/>
      <c r="P1511" s="104"/>
      <c r="Q1511" s="83"/>
      <c r="R1511" s="83"/>
      <c r="S1511" s="83"/>
      <c r="T1511" s="83"/>
      <c r="U1511" s="83"/>
      <c r="V1511" s="103"/>
      <c r="W1511" s="103"/>
      <c r="X1511" s="103"/>
      <c r="Y1511" s="102"/>
      <c r="Z1511" s="102"/>
      <c r="AA1511" s="90"/>
      <c r="AB1511" s="100"/>
      <c r="AC1511" s="90"/>
      <c r="AD1511" s="100"/>
      <c r="AE1511" s="100"/>
      <c r="AF1511" s="91"/>
      <c r="AG1511" s="91"/>
      <c r="AH1511" s="101"/>
      <c r="AI1511" s="45"/>
      <c r="AJ1511" s="45"/>
      <c r="AK1511" s="45"/>
      <c r="AL1511" s="45"/>
      <c r="AM1511" s="45"/>
      <c r="AN1511" s="83"/>
      <c r="AO1511" s="160"/>
      <c r="AP1511" s="160"/>
      <c r="AQ1511" s="94"/>
      <c r="AR1511" s="45"/>
      <c r="AS1511" s="102"/>
      <c r="AT1511" s="102"/>
      <c r="AU1511" s="95"/>
      <c r="AV1511" s="95"/>
      <c r="AW1511" s="159"/>
      <c r="AX1511" s="159"/>
      <c r="AY1511" s="156"/>
      <c r="AZ1511" s="156"/>
      <c r="BA1511" s="156"/>
      <c r="BB1511" s="156"/>
      <c r="BC1511" s="156"/>
      <c r="BD1511" s="156"/>
      <c r="BE1511" s="156"/>
      <c r="BF1511" s="156"/>
      <c r="BG1511" s="156"/>
      <c r="BH1511" s="156"/>
      <c r="BI1511" s="156"/>
      <c r="BJ1511" s="156"/>
      <c r="BK1511" s="156"/>
      <c r="BL1511" s="156"/>
      <c r="BM1511" s="156"/>
      <c r="BN1511" s="156"/>
      <c r="BO1511" s="156"/>
      <c r="BP1511" s="156"/>
      <c r="BQ1511" s="156"/>
      <c r="BR1511" s="156"/>
      <c r="BS1511" s="156"/>
      <c r="BT1511" s="156"/>
      <c r="BU1511" s="156"/>
      <c r="BV1511" s="156"/>
      <c r="BW1511" s="156"/>
      <c r="BX1511" s="156"/>
      <c r="BY1511" s="156"/>
      <c r="BZ1511" s="156"/>
      <c r="CA1511" s="156"/>
      <c r="CB1511" s="156"/>
      <c r="CC1511" s="156"/>
      <c r="CD1511" s="156"/>
      <c r="CE1511" s="156"/>
    </row>
    <row r="1512" spans="1:83" ht="25.5" customHeight="1" x14ac:dyDescent="0.25">
      <c r="A1512" s="45"/>
      <c r="B1512" s="45"/>
      <c r="C1512" s="45"/>
      <c r="D1512" s="47"/>
      <c r="E1512" s="158"/>
      <c r="F1512" s="45"/>
      <c r="G1512" s="130"/>
      <c r="H1512" s="130"/>
      <c r="I1512" s="83"/>
      <c r="J1512" s="45"/>
      <c r="K1512" s="130"/>
      <c r="L1512" s="95"/>
      <c r="M1512" s="95"/>
      <c r="N1512" s="95"/>
      <c r="O1512" s="103"/>
      <c r="P1512" s="104"/>
      <c r="Q1512" s="83"/>
      <c r="R1512" s="83"/>
      <c r="S1512" s="83"/>
      <c r="T1512" s="83"/>
      <c r="U1512" s="83"/>
      <c r="V1512" s="103"/>
      <c r="W1512" s="103"/>
      <c r="X1512" s="103"/>
      <c r="Y1512" s="102"/>
      <c r="Z1512" s="102"/>
      <c r="AA1512" s="90"/>
      <c r="AB1512" s="100"/>
      <c r="AC1512" s="90"/>
      <c r="AD1512" s="100"/>
      <c r="AE1512" s="100"/>
      <c r="AF1512" s="91"/>
      <c r="AG1512" s="91"/>
      <c r="AH1512" s="101"/>
      <c r="AI1512" s="45"/>
      <c r="AJ1512" s="45"/>
      <c r="AK1512" s="45"/>
      <c r="AL1512" s="45"/>
      <c r="AM1512" s="45"/>
      <c r="AN1512" s="83"/>
      <c r="AO1512" s="160"/>
      <c r="AP1512" s="160"/>
      <c r="AQ1512" s="94"/>
      <c r="AR1512" s="45"/>
      <c r="AS1512" s="102"/>
      <c r="AT1512" s="102"/>
      <c r="AU1512" s="95"/>
      <c r="AV1512" s="95"/>
      <c r="AW1512" s="159"/>
      <c r="AX1512" s="159"/>
      <c r="AY1512" s="156"/>
      <c r="AZ1512" s="156"/>
      <c r="BA1512" s="156"/>
      <c r="BB1512" s="156"/>
      <c r="BC1512" s="156"/>
      <c r="BD1512" s="156"/>
      <c r="BE1512" s="156"/>
      <c r="BF1512" s="156"/>
      <c r="BG1512" s="156"/>
      <c r="BH1512" s="156"/>
      <c r="BI1512" s="156"/>
      <c r="BJ1512" s="156"/>
      <c r="BK1512" s="156"/>
      <c r="BL1512" s="156"/>
      <c r="BM1512" s="156"/>
      <c r="BN1512" s="156"/>
      <c r="BO1512" s="156"/>
      <c r="BP1512" s="156"/>
      <c r="BQ1512" s="156"/>
      <c r="BR1512" s="156"/>
      <c r="BS1512" s="156"/>
      <c r="BT1512" s="156"/>
      <c r="BU1512" s="156"/>
      <c r="BV1512" s="156"/>
      <c r="BW1512" s="156"/>
      <c r="BX1512" s="156"/>
      <c r="BY1512" s="156"/>
      <c r="BZ1512" s="156"/>
      <c r="CA1512" s="156"/>
      <c r="CB1512" s="156"/>
      <c r="CC1512" s="156"/>
      <c r="CD1512" s="156"/>
      <c r="CE1512" s="156"/>
    </row>
    <row r="1513" spans="1:83" ht="25.5" customHeight="1" x14ac:dyDescent="0.25">
      <c r="A1513" s="45"/>
      <c r="B1513" s="45"/>
      <c r="C1513" s="45"/>
      <c r="D1513" s="47"/>
      <c r="E1513" s="158"/>
      <c r="F1513" s="45"/>
      <c r="G1513" s="130"/>
      <c r="H1513" s="130"/>
      <c r="I1513" s="83"/>
      <c r="J1513" s="45"/>
      <c r="K1513" s="130"/>
      <c r="L1513" s="95"/>
      <c r="M1513" s="95"/>
      <c r="N1513" s="95"/>
      <c r="O1513" s="103"/>
      <c r="P1513" s="104"/>
      <c r="Q1513" s="83"/>
      <c r="R1513" s="83"/>
      <c r="S1513" s="83"/>
      <c r="T1513" s="83"/>
      <c r="U1513" s="83"/>
      <c r="V1513" s="103"/>
      <c r="W1513" s="103"/>
      <c r="X1513" s="103"/>
      <c r="Y1513" s="102"/>
      <c r="Z1513" s="102"/>
      <c r="AA1513" s="90"/>
      <c r="AB1513" s="100"/>
      <c r="AC1513" s="90"/>
      <c r="AD1513" s="100"/>
      <c r="AE1513" s="100"/>
      <c r="AF1513" s="91"/>
      <c r="AG1513" s="91"/>
      <c r="AH1513" s="101"/>
      <c r="AI1513" s="45"/>
      <c r="AJ1513" s="45"/>
      <c r="AK1513" s="45"/>
      <c r="AL1513" s="45"/>
      <c r="AM1513" s="45"/>
      <c r="AN1513" s="83"/>
      <c r="AO1513" s="160"/>
      <c r="AP1513" s="160"/>
      <c r="AQ1513" s="94"/>
      <c r="AR1513" s="45"/>
      <c r="AS1513" s="102"/>
      <c r="AT1513" s="102"/>
      <c r="AU1513" s="95"/>
      <c r="AV1513" s="95"/>
      <c r="AW1513" s="159"/>
      <c r="AX1513" s="159"/>
      <c r="AY1513" s="156"/>
      <c r="AZ1513" s="156"/>
      <c r="BA1513" s="156"/>
      <c r="BB1513" s="156"/>
      <c r="BC1513" s="156"/>
      <c r="BD1513" s="156"/>
      <c r="BE1513" s="156"/>
      <c r="BF1513" s="156"/>
      <c r="BG1513" s="156"/>
      <c r="BH1513" s="156"/>
      <c r="BI1513" s="156"/>
      <c r="BJ1513" s="156"/>
      <c r="BK1513" s="156"/>
      <c r="BL1513" s="156"/>
      <c r="BM1513" s="156"/>
      <c r="BN1513" s="156"/>
      <c r="BO1513" s="156"/>
      <c r="BP1513" s="156"/>
      <c r="BQ1513" s="156"/>
      <c r="BR1513" s="156"/>
      <c r="BS1513" s="156"/>
      <c r="BT1513" s="156"/>
      <c r="BU1513" s="156"/>
      <c r="BV1513" s="156"/>
      <c r="BW1513" s="156"/>
      <c r="BX1513" s="156"/>
      <c r="BY1513" s="156"/>
      <c r="BZ1513" s="156"/>
      <c r="CA1513" s="156"/>
      <c r="CB1513" s="156"/>
      <c r="CC1513" s="156"/>
      <c r="CD1513" s="156"/>
      <c r="CE1513" s="156"/>
    </row>
    <row r="1514" spans="1:83" ht="25.5" customHeight="1" x14ac:dyDescent="0.25">
      <c r="A1514" s="45"/>
      <c r="B1514" s="45"/>
      <c r="C1514" s="45"/>
      <c r="D1514" s="47"/>
      <c r="E1514" s="158"/>
      <c r="F1514" s="45"/>
      <c r="G1514" s="130"/>
      <c r="H1514" s="130"/>
      <c r="I1514" s="83"/>
      <c r="J1514" s="45"/>
      <c r="K1514" s="130"/>
      <c r="L1514" s="95"/>
      <c r="M1514" s="95"/>
      <c r="N1514" s="95"/>
      <c r="O1514" s="103"/>
      <c r="P1514" s="104"/>
      <c r="Q1514" s="83"/>
      <c r="R1514" s="83"/>
      <c r="S1514" s="83"/>
      <c r="T1514" s="83"/>
      <c r="U1514" s="83"/>
      <c r="V1514" s="103"/>
      <c r="W1514" s="103"/>
      <c r="X1514" s="103"/>
      <c r="Y1514" s="102"/>
      <c r="Z1514" s="102"/>
      <c r="AA1514" s="90"/>
      <c r="AB1514" s="100"/>
      <c r="AC1514" s="90"/>
      <c r="AD1514" s="100"/>
      <c r="AE1514" s="100"/>
      <c r="AF1514" s="91"/>
      <c r="AG1514" s="91"/>
      <c r="AH1514" s="101"/>
      <c r="AI1514" s="45"/>
      <c r="AJ1514" s="45"/>
      <c r="AK1514" s="45"/>
      <c r="AL1514" s="45"/>
      <c r="AM1514" s="45"/>
      <c r="AN1514" s="83"/>
      <c r="AO1514" s="160"/>
      <c r="AP1514" s="160"/>
      <c r="AQ1514" s="94"/>
      <c r="AR1514" s="45"/>
      <c r="AS1514" s="102"/>
      <c r="AT1514" s="102"/>
      <c r="AU1514" s="95"/>
      <c r="AV1514" s="95"/>
      <c r="AW1514" s="159"/>
      <c r="AX1514" s="159"/>
      <c r="AY1514" s="156"/>
      <c r="AZ1514" s="156"/>
      <c r="BA1514" s="156"/>
      <c r="BB1514" s="156"/>
      <c r="BC1514" s="156"/>
      <c r="BD1514" s="156"/>
      <c r="BE1514" s="156"/>
      <c r="BF1514" s="156"/>
      <c r="BG1514" s="156"/>
      <c r="BH1514" s="156"/>
      <c r="BI1514" s="156"/>
      <c r="BJ1514" s="156"/>
      <c r="BK1514" s="156"/>
      <c r="BL1514" s="156"/>
      <c r="BM1514" s="156"/>
      <c r="BN1514" s="156"/>
      <c r="BO1514" s="156"/>
      <c r="BP1514" s="156"/>
      <c r="BQ1514" s="156"/>
      <c r="BR1514" s="156"/>
      <c r="BS1514" s="156"/>
      <c r="BT1514" s="156"/>
      <c r="BU1514" s="156"/>
      <c r="BV1514" s="156"/>
      <c r="BW1514" s="156"/>
      <c r="BX1514" s="156"/>
      <c r="BY1514" s="156"/>
      <c r="BZ1514" s="156"/>
      <c r="CA1514" s="156"/>
      <c r="CB1514" s="156"/>
      <c r="CC1514" s="156"/>
      <c r="CD1514" s="156"/>
      <c r="CE1514" s="156"/>
    </row>
    <row r="1515" spans="1:83" ht="25.5" customHeight="1" x14ac:dyDescent="0.25">
      <c r="A1515" s="45"/>
      <c r="B1515" s="45"/>
      <c r="C1515" s="45"/>
      <c r="D1515" s="47"/>
      <c r="E1515" s="158"/>
      <c r="F1515" s="45"/>
      <c r="G1515" s="130"/>
      <c r="H1515" s="130"/>
      <c r="I1515" s="83"/>
      <c r="J1515" s="45"/>
      <c r="K1515" s="130"/>
      <c r="L1515" s="95"/>
      <c r="M1515" s="95"/>
      <c r="N1515" s="95"/>
      <c r="O1515" s="103"/>
      <c r="P1515" s="104"/>
      <c r="Q1515" s="83"/>
      <c r="R1515" s="83"/>
      <c r="S1515" s="83"/>
      <c r="T1515" s="83"/>
      <c r="U1515" s="83"/>
      <c r="V1515" s="103"/>
      <c r="W1515" s="103"/>
      <c r="X1515" s="103"/>
      <c r="Y1515" s="102"/>
      <c r="Z1515" s="102"/>
      <c r="AA1515" s="90"/>
      <c r="AB1515" s="100"/>
      <c r="AC1515" s="90"/>
      <c r="AD1515" s="100"/>
      <c r="AE1515" s="100"/>
      <c r="AF1515" s="91"/>
      <c r="AG1515" s="91"/>
      <c r="AH1515" s="101"/>
      <c r="AI1515" s="45"/>
      <c r="AJ1515" s="45"/>
      <c r="AK1515" s="45"/>
      <c r="AL1515" s="45"/>
      <c r="AM1515" s="45"/>
      <c r="AN1515" s="83"/>
      <c r="AO1515" s="160"/>
      <c r="AP1515" s="160"/>
      <c r="AQ1515" s="94"/>
      <c r="AR1515" s="45"/>
      <c r="AS1515" s="102"/>
      <c r="AT1515" s="102"/>
      <c r="AU1515" s="95"/>
      <c r="AV1515" s="95"/>
      <c r="AW1515" s="159"/>
      <c r="AX1515" s="159"/>
      <c r="AY1515" s="156"/>
      <c r="AZ1515" s="156"/>
      <c r="BA1515" s="156"/>
      <c r="BB1515" s="156"/>
      <c r="BC1515" s="156"/>
      <c r="BD1515" s="156"/>
      <c r="BE1515" s="156"/>
      <c r="BF1515" s="156"/>
      <c r="BG1515" s="156"/>
      <c r="BH1515" s="156"/>
      <c r="BI1515" s="156"/>
      <c r="BJ1515" s="156"/>
      <c r="BK1515" s="156"/>
      <c r="BL1515" s="156"/>
      <c r="BM1515" s="156"/>
      <c r="BN1515" s="156"/>
      <c r="BO1515" s="156"/>
      <c r="BP1515" s="156"/>
      <c r="BQ1515" s="156"/>
      <c r="BR1515" s="156"/>
      <c r="BS1515" s="156"/>
      <c r="BT1515" s="156"/>
      <c r="BU1515" s="156"/>
      <c r="BV1515" s="156"/>
      <c r="BW1515" s="156"/>
      <c r="BX1515" s="156"/>
      <c r="BY1515" s="156"/>
      <c r="BZ1515" s="156"/>
      <c r="CA1515" s="156"/>
      <c r="CB1515" s="156"/>
      <c r="CC1515" s="156"/>
      <c r="CD1515" s="156"/>
      <c r="CE1515" s="156"/>
    </row>
    <row r="1516" spans="1:83" ht="25.5" customHeight="1" x14ac:dyDescent="0.25">
      <c r="A1516" s="45"/>
      <c r="B1516" s="45"/>
      <c r="C1516" s="45"/>
      <c r="D1516" s="47"/>
      <c r="E1516" s="158"/>
      <c r="F1516" s="45"/>
      <c r="G1516" s="130"/>
      <c r="H1516" s="130"/>
      <c r="I1516" s="83"/>
      <c r="J1516" s="45"/>
      <c r="K1516" s="130"/>
      <c r="L1516" s="95"/>
      <c r="M1516" s="95"/>
      <c r="N1516" s="95"/>
      <c r="O1516" s="103"/>
      <c r="P1516" s="104"/>
      <c r="Q1516" s="83"/>
      <c r="R1516" s="83"/>
      <c r="S1516" s="83"/>
      <c r="T1516" s="83"/>
      <c r="U1516" s="83"/>
      <c r="V1516" s="103"/>
      <c r="W1516" s="103"/>
      <c r="X1516" s="103"/>
      <c r="Y1516" s="102"/>
      <c r="Z1516" s="102"/>
      <c r="AA1516" s="90"/>
      <c r="AB1516" s="100"/>
      <c r="AC1516" s="90"/>
      <c r="AD1516" s="100"/>
      <c r="AE1516" s="100"/>
      <c r="AF1516" s="91"/>
      <c r="AG1516" s="91"/>
      <c r="AH1516" s="101"/>
      <c r="AI1516" s="45"/>
      <c r="AJ1516" s="45"/>
      <c r="AK1516" s="45"/>
      <c r="AL1516" s="45"/>
      <c r="AM1516" s="45"/>
      <c r="AN1516" s="83"/>
      <c r="AO1516" s="160"/>
      <c r="AP1516" s="160"/>
      <c r="AQ1516" s="94"/>
      <c r="AR1516" s="45"/>
      <c r="AS1516" s="102"/>
      <c r="AT1516" s="102"/>
      <c r="AU1516" s="95"/>
      <c r="AV1516" s="95"/>
      <c r="AW1516" s="159"/>
      <c r="AX1516" s="159"/>
      <c r="AY1516" s="156"/>
      <c r="AZ1516" s="156"/>
      <c r="BA1516" s="156"/>
      <c r="BB1516" s="156"/>
      <c r="BC1516" s="156"/>
      <c r="BD1516" s="156"/>
      <c r="BE1516" s="156"/>
      <c r="BF1516" s="156"/>
      <c r="BG1516" s="156"/>
      <c r="BH1516" s="156"/>
      <c r="BI1516" s="156"/>
      <c r="BJ1516" s="156"/>
      <c r="BK1516" s="156"/>
      <c r="BL1516" s="156"/>
      <c r="BM1516" s="156"/>
      <c r="BN1516" s="156"/>
      <c r="BO1516" s="156"/>
      <c r="BP1516" s="156"/>
      <c r="BQ1516" s="156"/>
      <c r="BR1516" s="156"/>
      <c r="BS1516" s="156"/>
      <c r="BT1516" s="156"/>
      <c r="BU1516" s="156"/>
      <c r="BV1516" s="156"/>
      <c r="BW1516" s="156"/>
      <c r="BX1516" s="156"/>
      <c r="BY1516" s="156"/>
      <c r="BZ1516" s="156"/>
      <c r="CA1516" s="156"/>
      <c r="CB1516" s="156"/>
      <c r="CC1516" s="156"/>
      <c r="CD1516" s="156"/>
      <c r="CE1516" s="156"/>
    </row>
    <row r="1517" spans="1:83" ht="25.5" customHeight="1" x14ac:dyDescent="0.25">
      <c r="A1517" s="45"/>
      <c r="B1517" s="45"/>
      <c r="C1517" s="45"/>
      <c r="D1517" s="47"/>
      <c r="E1517" s="158"/>
      <c r="F1517" s="45"/>
      <c r="G1517" s="130"/>
      <c r="H1517" s="130"/>
      <c r="I1517" s="83"/>
      <c r="J1517" s="45"/>
      <c r="K1517" s="130"/>
      <c r="L1517" s="95"/>
      <c r="M1517" s="95"/>
      <c r="N1517" s="95"/>
      <c r="O1517" s="103"/>
      <c r="P1517" s="104"/>
      <c r="Q1517" s="83"/>
      <c r="R1517" s="83"/>
      <c r="S1517" s="83"/>
      <c r="T1517" s="83"/>
      <c r="U1517" s="83"/>
      <c r="V1517" s="103"/>
      <c r="W1517" s="103"/>
      <c r="X1517" s="103"/>
      <c r="Y1517" s="102"/>
      <c r="Z1517" s="102"/>
      <c r="AA1517" s="90"/>
      <c r="AB1517" s="100"/>
      <c r="AC1517" s="90"/>
      <c r="AD1517" s="100"/>
      <c r="AE1517" s="100"/>
      <c r="AF1517" s="91"/>
      <c r="AG1517" s="91"/>
      <c r="AH1517" s="101"/>
      <c r="AI1517" s="45"/>
      <c r="AJ1517" s="45"/>
      <c r="AK1517" s="45"/>
      <c r="AL1517" s="45"/>
      <c r="AM1517" s="45"/>
      <c r="AN1517" s="83"/>
      <c r="AO1517" s="160"/>
      <c r="AP1517" s="160"/>
      <c r="AQ1517" s="94"/>
      <c r="AR1517" s="45"/>
      <c r="AS1517" s="102"/>
      <c r="AT1517" s="102"/>
      <c r="AU1517" s="95"/>
      <c r="AV1517" s="95"/>
      <c r="AW1517" s="159"/>
      <c r="AX1517" s="159"/>
      <c r="AY1517" s="156"/>
      <c r="AZ1517" s="156"/>
      <c r="BA1517" s="156"/>
      <c r="BB1517" s="156"/>
      <c r="BC1517" s="156"/>
      <c r="BD1517" s="156"/>
      <c r="BE1517" s="156"/>
      <c r="BF1517" s="156"/>
      <c r="BG1517" s="156"/>
      <c r="BH1517" s="156"/>
      <c r="BI1517" s="156"/>
      <c r="BJ1517" s="156"/>
      <c r="BK1517" s="156"/>
      <c r="BL1517" s="156"/>
      <c r="BM1517" s="156"/>
      <c r="BN1517" s="156"/>
      <c r="BO1517" s="156"/>
      <c r="BP1517" s="156"/>
      <c r="BQ1517" s="156"/>
      <c r="BR1517" s="156"/>
      <c r="BS1517" s="156"/>
      <c r="BT1517" s="156"/>
      <c r="BU1517" s="156"/>
      <c r="BV1517" s="156"/>
      <c r="BW1517" s="156"/>
      <c r="BX1517" s="156"/>
      <c r="BY1517" s="156"/>
      <c r="BZ1517" s="156"/>
      <c r="CA1517" s="156"/>
      <c r="CB1517" s="156"/>
      <c r="CC1517" s="156"/>
      <c r="CD1517" s="156"/>
      <c r="CE1517" s="156"/>
    </row>
    <row r="1518" spans="1:83" ht="25.5" customHeight="1" x14ac:dyDescent="0.25">
      <c r="A1518" s="45"/>
      <c r="B1518" s="45"/>
      <c r="C1518" s="45"/>
      <c r="D1518" s="47"/>
      <c r="E1518" s="158"/>
      <c r="F1518" s="45"/>
      <c r="G1518" s="130"/>
      <c r="H1518" s="130"/>
      <c r="I1518" s="83"/>
      <c r="J1518" s="45"/>
      <c r="K1518" s="130"/>
      <c r="L1518" s="95"/>
      <c r="M1518" s="95"/>
      <c r="N1518" s="95"/>
      <c r="O1518" s="103"/>
      <c r="P1518" s="104"/>
      <c r="Q1518" s="83"/>
      <c r="R1518" s="83"/>
      <c r="S1518" s="83"/>
      <c r="T1518" s="83"/>
      <c r="U1518" s="83"/>
      <c r="V1518" s="103"/>
      <c r="W1518" s="103"/>
      <c r="X1518" s="103"/>
      <c r="Y1518" s="102"/>
      <c r="Z1518" s="102"/>
      <c r="AA1518" s="90"/>
      <c r="AB1518" s="100"/>
      <c r="AC1518" s="90"/>
      <c r="AD1518" s="100"/>
      <c r="AE1518" s="100"/>
      <c r="AF1518" s="91"/>
      <c r="AG1518" s="91"/>
      <c r="AH1518" s="101"/>
      <c r="AI1518" s="45"/>
      <c r="AJ1518" s="45"/>
      <c r="AK1518" s="45"/>
      <c r="AL1518" s="45"/>
      <c r="AM1518" s="45"/>
      <c r="AN1518" s="83"/>
      <c r="AO1518" s="160"/>
      <c r="AP1518" s="160"/>
      <c r="AQ1518" s="94"/>
      <c r="AR1518" s="45"/>
      <c r="AS1518" s="102"/>
      <c r="AT1518" s="102"/>
      <c r="AU1518" s="95"/>
      <c r="AV1518" s="95"/>
      <c r="AW1518" s="159"/>
      <c r="AX1518" s="159"/>
      <c r="AY1518" s="156"/>
      <c r="AZ1518" s="156"/>
      <c r="BA1518" s="156"/>
      <c r="BB1518" s="156"/>
      <c r="BC1518" s="156"/>
      <c r="BD1518" s="156"/>
      <c r="BE1518" s="156"/>
      <c r="BF1518" s="156"/>
      <c r="BG1518" s="156"/>
      <c r="BH1518" s="156"/>
      <c r="BI1518" s="156"/>
      <c r="BJ1518" s="156"/>
      <c r="BK1518" s="156"/>
      <c r="BL1518" s="156"/>
      <c r="BM1518" s="156"/>
      <c r="BN1518" s="156"/>
      <c r="BO1518" s="156"/>
      <c r="BP1518" s="156"/>
      <c r="BQ1518" s="156"/>
      <c r="BR1518" s="156"/>
      <c r="BS1518" s="156"/>
      <c r="BT1518" s="156"/>
      <c r="BU1518" s="156"/>
      <c r="BV1518" s="156"/>
      <c r="BW1518" s="156"/>
      <c r="BX1518" s="156"/>
      <c r="BY1518" s="156"/>
      <c r="BZ1518" s="156"/>
      <c r="CA1518" s="156"/>
      <c r="CB1518" s="156"/>
      <c r="CC1518" s="156"/>
      <c r="CD1518" s="156"/>
      <c r="CE1518" s="156"/>
    </row>
    <row r="1519" spans="1:83" ht="25.5" customHeight="1" x14ac:dyDescent="0.25">
      <c r="A1519" s="45"/>
      <c r="B1519" s="45"/>
      <c r="C1519" s="45"/>
      <c r="D1519" s="47"/>
      <c r="E1519" s="158"/>
      <c r="F1519" s="45"/>
      <c r="G1519" s="130"/>
      <c r="H1519" s="130"/>
      <c r="I1519" s="83"/>
      <c r="J1519" s="45"/>
      <c r="K1519" s="130"/>
      <c r="L1519" s="95"/>
      <c r="M1519" s="95"/>
      <c r="N1519" s="95"/>
      <c r="O1519" s="103"/>
      <c r="P1519" s="104"/>
      <c r="Q1519" s="83"/>
      <c r="R1519" s="83"/>
      <c r="S1519" s="83"/>
      <c r="T1519" s="83"/>
      <c r="U1519" s="83"/>
      <c r="V1519" s="103"/>
      <c r="W1519" s="103"/>
      <c r="X1519" s="103"/>
      <c r="Y1519" s="102"/>
      <c r="Z1519" s="102"/>
      <c r="AA1519" s="90"/>
      <c r="AB1519" s="100"/>
      <c r="AC1519" s="90"/>
      <c r="AD1519" s="100"/>
      <c r="AE1519" s="100"/>
      <c r="AF1519" s="91"/>
      <c r="AG1519" s="91"/>
      <c r="AH1519" s="101"/>
      <c r="AI1519" s="45"/>
      <c r="AJ1519" s="45"/>
      <c r="AK1519" s="45"/>
      <c r="AL1519" s="45"/>
      <c r="AM1519" s="45"/>
      <c r="AN1519" s="83"/>
      <c r="AO1519" s="160"/>
      <c r="AP1519" s="160"/>
      <c r="AQ1519" s="94"/>
      <c r="AR1519" s="45"/>
      <c r="AS1519" s="102"/>
      <c r="AT1519" s="102"/>
      <c r="AU1519" s="95"/>
      <c r="AV1519" s="95"/>
      <c r="AW1519" s="159"/>
      <c r="AX1519" s="159"/>
      <c r="AY1519" s="156"/>
      <c r="AZ1519" s="156"/>
      <c r="BA1519" s="156"/>
      <c r="BB1519" s="156"/>
      <c r="BC1519" s="156"/>
      <c r="BD1519" s="156"/>
      <c r="BE1519" s="156"/>
      <c r="BF1519" s="156"/>
      <c r="BG1519" s="156"/>
      <c r="BH1519" s="156"/>
      <c r="BI1519" s="156"/>
      <c r="BJ1519" s="156"/>
      <c r="BK1519" s="156"/>
      <c r="BL1519" s="156"/>
      <c r="BM1519" s="156"/>
      <c r="BN1519" s="156"/>
      <c r="BO1519" s="156"/>
      <c r="BP1519" s="156"/>
      <c r="BQ1519" s="156"/>
      <c r="BR1519" s="156"/>
      <c r="BS1519" s="156"/>
      <c r="BT1519" s="156"/>
      <c r="BU1519" s="156"/>
      <c r="BV1519" s="156"/>
      <c r="BW1519" s="156"/>
      <c r="BX1519" s="156"/>
      <c r="BY1519" s="156"/>
      <c r="BZ1519" s="156"/>
      <c r="CA1519" s="156"/>
      <c r="CB1519" s="156"/>
      <c r="CC1519" s="156"/>
      <c r="CD1519" s="156"/>
      <c r="CE1519" s="156"/>
    </row>
    <row r="1520" spans="1:83" ht="25.5" customHeight="1" x14ac:dyDescent="0.25">
      <c r="A1520" s="45"/>
      <c r="B1520" s="45"/>
      <c r="C1520" s="45"/>
      <c r="D1520" s="47"/>
      <c r="E1520" s="158"/>
      <c r="F1520" s="45"/>
      <c r="G1520" s="130"/>
      <c r="H1520" s="130"/>
      <c r="I1520" s="83"/>
      <c r="J1520" s="45"/>
      <c r="K1520" s="130"/>
      <c r="L1520" s="95"/>
      <c r="M1520" s="95"/>
      <c r="N1520" s="95"/>
      <c r="O1520" s="103"/>
      <c r="P1520" s="104"/>
      <c r="Q1520" s="83"/>
      <c r="R1520" s="83"/>
      <c r="S1520" s="83"/>
      <c r="T1520" s="83"/>
      <c r="U1520" s="83"/>
      <c r="V1520" s="103"/>
      <c r="W1520" s="103"/>
      <c r="X1520" s="103"/>
      <c r="Y1520" s="102"/>
      <c r="Z1520" s="102"/>
      <c r="AA1520" s="90"/>
      <c r="AB1520" s="100"/>
      <c r="AC1520" s="90"/>
      <c r="AD1520" s="100"/>
      <c r="AE1520" s="100"/>
      <c r="AF1520" s="91"/>
      <c r="AG1520" s="91"/>
      <c r="AH1520" s="101"/>
      <c r="AI1520" s="45"/>
      <c r="AJ1520" s="45"/>
      <c r="AK1520" s="45"/>
      <c r="AL1520" s="45"/>
      <c r="AM1520" s="45"/>
      <c r="AN1520" s="83"/>
      <c r="AO1520" s="160"/>
      <c r="AP1520" s="160"/>
      <c r="AQ1520" s="94"/>
      <c r="AR1520" s="45"/>
      <c r="AS1520" s="102"/>
      <c r="AT1520" s="102"/>
      <c r="AU1520" s="95"/>
      <c r="AV1520" s="95"/>
      <c r="AW1520" s="159"/>
      <c r="AX1520" s="159"/>
      <c r="AY1520" s="156"/>
      <c r="AZ1520" s="156"/>
      <c r="BA1520" s="156"/>
      <c r="BB1520" s="156"/>
      <c r="BC1520" s="156"/>
      <c r="BD1520" s="156"/>
      <c r="BE1520" s="156"/>
      <c r="BF1520" s="156"/>
      <c r="BG1520" s="156"/>
      <c r="BH1520" s="156"/>
      <c r="BI1520" s="156"/>
      <c r="BJ1520" s="156"/>
      <c r="BK1520" s="156"/>
      <c r="BL1520" s="156"/>
      <c r="BM1520" s="156"/>
      <c r="BN1520" s="156"/>
      <c r="BO1520" s="156"/>
      <c r="BP1520" s="156"/>
      <c r="BQ1520" s="156"/>
      <c r="BR1520" s="156"/>
      <c r="BS1520" s="156"/>
      <c r="BT1520" s="156"/>
      <c r="BU1520" s="156"/>
      <c r="BV1520" s="156"/>
      <c r="BW1520" s="156"/>
      <c r="BX1520" s="156"/>
      <c r="BY1520" s="156"/>
      <c r="BZ1520" s="156"/>
      <c r="CA1520" s="156"/>
      <c r="CB1520" s="156"/>
      <c r="CC1520" s="156"/>
      <c r="CD1520" s="156"/>
      <c r="CE1520" s="156"/>
    </row>
    <row r="1521" spans="1:83" ht="25.5" customHeight="1" x14ac:dyDescent="0.25">
      <c r="A1521" s="45"/>
      <c r="B1521" s="45"/>
      <c r="C1521" s="45"/>
      <c r="D1521" s="47"/>
      <c r="E1521" s="158"/>
      <c r="F1521" s="45"/>
      <c r="G1521" s="130"/>
      <c r="H1521" s="130"/>
      <c r="I1521" s="83"/>
      <c r="J1521" s="45"/>
      <c r="K1521" s="130"/>
      <c r="L1521" s="95"/>
      <c r="M1521" s="95"/>
      <c r="N1521" s="95"/>
      <c r="O1521" s="103"/>
      <c r="P1521" s="104"/>
      <c r="Q1521" s="83"/>
      <c r="R1521" s="83"/>
      <c r="S1521" s="83"/>
      <c r="T1521" s="83"/>
      <c r="U1521" s="83"/>
      <c r="V1521" s="103"/>
      <c r="W1521" s="103"/>
      <c r="X1521" s="103"/>
      <c r="Y1521" s="102"/>
      <c r="Z1521" s="102"/>
      <c r="AA1521" s="90"/>
      <c r="AB1521" s="100"/>
      <c r="AC1521" s="90"/>
      <c r="AD1521" s="100"/>
      <c r="AE1521" s="100"/>
      <c r="AF1521" s="91"/>
      <c r="AG1521" s="91"/>
      <c r="AH1521" s="101"/>
      <c r="AI1521" s="45"/>
      <c r="AJ1521" s="45"/>
      <c r="AK1521" s="45"/>
      <c r="AL1521" s="45"/>
      <c r="AM1521" s="45"/>
      <c r="AN1521" s="83"/>
      <c r="AO1521" s="160"/>
      <c r="AP1521" s="160"/>
      <c r="AQ1521" s="94"/>
      <c r="AR1521" s="45"/>
      <c r="AS1521" s="102"/>
      <c r="AT1521" s="102"/>
      <c r="AU1521" s="95"/>
      <c r="AV1521" s="95"/>
      <c r="AW1521" s="159"/>
      <c r="AX1521" s="159"/>
      <c r="AY1521" s="156"/>
      <c r="AZ1521" s="156"/>
      <c r="BA1521" s="156"/>
      <c r="BB1521" s="156"/>
      <c r="BC1521" s="156"/>
      <c r="BD1521" s="156"/>
      <c r="BE1521" s="156"/>
      <c r="BF1521" s="156"/>
      <c r="BG1521" s="156"/>
      <c r="BH1521" s="156"/>
      <c r="BI1521" s="156"/>
      <c r="BJ1521" s="156"/>
      <c r="BK1521" s="156"/>
      <c r="BL1521" s="156"/>
      <c r="BM1521" s="156"/>
      <c r="BN1521" s="156"/>
      <c r="BO1521" s="156"/>
      <c r="BP1521" s="156"/>
      <c r="BQ1521" s="156"/>
      <c r="BR1521" s="156"/>
      <c r="BS1521" s="156"/>
      <c r="BT1521" s="156"/>
      <c r="BU1521" s="156"/>
      <c r="BV1521" s="156"/>
      <c r="BW1521" s="156"/>
      <c r="BX1521" s="156"/>
      <c r="BY1521" s="156"/>
      <c r="BZ1521" s="156"/>
      <c r="CA1521" s="156"/>
      <c r="CB1521" s="156"/>
      <c r="CC1521" s="156"/>
      <c r="CD1521" s="156"/>
      <c r="CE1521" s="156"/>
    </row>
    <row r="1522" spans="1:83" ht="25.5" customHeight="1" x14ac:dyDescent="0.25">
      <c r="A1522" s="45"/>
      <c r="B1522" s="45"/>
      <c r="C1522" s="45"/>
      <c r="D1522" s="47"/>
      <c r="E1522" s="158"/>
      <c r="F1522" s="45"/>
      <c r="G1522" s="130"/>
      <c r="H1522" s="130"/>
      <c r="I1522" s="83"/>
      <c r="J1522" s="45"/>
      <c r="K1522" s="130"/>
      <c r="L1522" s="95"/>
      <c r="M1522" s="95"/>
      <c r="N1522" s="95"/>
      <c r="O1522" s="103"/>
      <c r="P1522" s="104"/>
      <c r="Q1522" s="83"/>
      <c r="R1522" s="83"/>
      <c r="S1522" s="83"/>
      <c r="T1522" s="83"/>
      <c r="U1522" s="83"/>
      <c r="V1522" s="103"/>
      <c r="W1522" s="103"/>
      <c r="X1522" s="103"/>
      <c r="Y1522" s="102"/>
      <c r="Z1522" s="102"/>
      <c r="AA1522" s="90"/>
      <c r="AB1522" s="100"/>
      <c r="AC1522" s="90"/>
      <c r="AD1522" s="100"/>
      <c r="AE1522" s="100"/>
      <c r="AF1522" s="91"/>
      <c r="AG1522" s="91"/>
      <c r="AH1522" s="101"/>
      <c r="AI1522" s="45"/>
      <c r="AJ1522" s="45"/>
      <c r="AK1522" s="45"/>
      <c r="AL1522" s="45"/>
      <c r="AM1522" s="45"/>
      <c r="AN1522" s="83"/>
      <c r="AO1522" s="160"/>
      <c r="AP1522" s="160"/>
      <c r="AQ1522" s="94"/>
      <c r="AR1522" s="45"/>
      <c r="AS1522" s="102"/>
      <c r="AT1522" s="102"/>
      <c r="AU1522" s="95"/>
      <c r="AV1522" s="95"/>
      <c r="AW1522" s="159"/>
      <c r="AX1522" s="159"/>
      <c r="AY1522" s="156"/>
      <c r="AZ1522" s="156"/>
      <c r="BA1522" s="156"/>
      <c r="BB1522" s="156"/>
      <c r="BC1522" s="156"/>
      <c r="BD1522" s="156"/>
      <c r="BE1522" s="156"/>
      <c r="BF1522" s="156"/>
      <c r="BG1522" s="156"/>
      <c r="BH1522" s="156"/>
      <c r="BI1522" s="156"/>
      <c r="BJ1522" s="156"/>
      <c r="BK1522" s="156"/>
      <c r="BL1522" s="156"/>
      <c r="BM1522" s="156"/>
      <c r="BN1522" s="156"/>
      <c r="BO1522" s="156"/>
      <c r="BP1522" s="156"/>
      <c r="BQ1522" s="156"/>
      <c r="BR1522" s="156"/>
      <c r="BS1522" s="156"/>
      <c r="BT1522" s="156"/>
      <c r="BU1522" s="156"/>
      <c r="BV1522" s="156"/>
      <c r="BW1522" s="156"/>
      <c r="BX1522" s="156"/>
      <c r="BY1522" s="156"/>
      <c r="BZ1522" s="156"/>
      <c r="CA1522" s="156"/>
      <c r="CB1522" s="156"/>
      <c r="CC1522" s="156"/>
      <c r="CD1522" s="156"/>
      <c r="CE1522" s="156"/>
    </row>
    <row r="1523" spans="1:83" ht="25.5" customHeight="1" x14ac:dyDescent="0.25">
      <c r="A1523" s="45"/>
      <c r="B1523" s="45"/>
      <c r="C1523" s="45"/>
      <c r="D1523" s="47"/>
      <c r="E1523" s="158"/>
      <c r="F1523" s="45"/>
      <c r="G1523" s="130"/>
      <c r="H1523" s="130"/>
      <c r="I1523" s="83"/>
      <c r="J1523" s="45"/>
      <c r="K1523" s="130"/>
      <c r="L1523" s="95"/>
      <c r="M1523" s="95"/>
      <c r="N1523" s="95"/>
      <c r="O1523" s="103"/>
      <c r="P1523" s="104"/>
      <c r="Q1523" s="83"/>
      <c r="R1523" s="83"/>
      <c r="S1523" s="83"/>
      <c r="T1523" s="83"/>
      <c r="U1523" s="83"/>
      <c r="V1523" s="103"/>
      <c r="W1523" s="103"/>
      <c r="X1523" s="103"/>
      <c r="Y1523" s="102"/>
      <c r="Z1523" s="102"/>
      <c r="AA1523" s="90"/>
      <c r="AB1523" s="100"/>
      <c r="AC1523" s="90"/>
      <c r="AD1523" s="100"/>
      <c r="AE1523" s="100"/>
      <c r="AF1523" s="91"/>
      <c r="AG1523" s="91"/>
      <c r="AH1523" s="101"/>
      <c r="AI1523" s="45"/>
      <c r="AJ1523" s="45"/>
      <c r="AK1523" s="45"/>
      <c r="AL1523" s="45"/>
      <c r="AM1523" s="45"/>
      <c r="AN1523" s="83"/>
      <c r="AO1523" s="160"/>
      <c r="AP1523" s="160"/>
      <c r="AQ1523" s="94"/>
      <c r="AR1523" s="45"/>
      <c r="AS1523" s="102"/>
      <c r="AT1523" s="102"/>
      <c r="AU1523" s="95"/>
      <c r="AV1523" s="95"/>
      <c r="AW1523" s="159"/>
      <c r="AX1523" s="159"/>
      <c r="AY1523" s="156"/>
      <c r="AZ1523" s="156"/>
      <c r="BA1523" s="156"/>
      <c r="BB1523" s="156"/>
      <c r="BC1523" s="156"/>
      <c r="BD1523" s="156"/>
      <c r="BE1523" s="156"/>
      <c r="BF1523" s="156"/>
      <c r="BG1523" s="156"/>
      <c r="BH1523" s="156"/>
      <c r="BI1523" s="156"/>
      <c r="BJ1523" s="156"/>
      <c r="BK1523" s="156"/>
      <c r="BL1523" s="156"/>
      <c r="BM1523" s="156"/>
      <c r="BN1523" s="156"/>
      <c r="BO1523" s="156"/>
      <c r="BP1523" s="156"/>
      <c r="BQ1523" s="156"/>
      <c r="BR1523" s="156"/>
      <c r="BS1523" s="156"/>
      <c r="BT1523" s="156"/>
      <c r="BU1523" s="156"/>
      <c r="BV1523" s="156"/>
      <c r="BW1523" s="156"/>
      <c r="BX1523" s="156"/>
      <c r="BY1523" s="156"/>
      <c r="BZ1523" s="156"/>
      <c r="CA1523" s="156"/>
      <c r="CB1523" s="156"/>
      <c r="CC1523" s="156"/>
      <c r="CD1523" s="156"/>
      <c r="CE1523" s="156"/>
    </row>
    <row r="1524" spans="1:83" ht="25.5" customHeight="1" x14ac:dyDescent="0.25">
      <c r="A1524" s="45"/>
      <c r="B1524" s="45"/>
      <c r="C1524" s="45"/>
      <c r="D1524" s="47"/>
      <c r="E1524" s="158"/>
      <c r="F1524" s="45"/>
      <c r="G1524" s="130"/>
      <c r="H1524" s="130"/>
      <c r="I1524" s="83"/>
      <c r="J1524" s="45"/>
      <c r="K1524" s="130"/>
      <c r="L1524" s="95"/>
      <c r="M1524" s="95"/>
      <c r="N1524" s="95"/>
      <c r="O1524" s="103"/>
      <c r="P1524" s="104"/>
      <c r="Q1524" s="83"/>
      <c r="R1524" s="83"/>
      <c r="S1524" s="83"/>
      <c r="T1524" s="83"/>
      <c r="U1524" s="83"/>
      <c r="V1524" s="103"/>
      <c r="W1524" s="103"/>
      <c r="X1524" s="103"/>
      <c r="Y1524" s="102"/>
      <c r="Z1524" s="102"/>
      <c r="AA1524" s="90"/>
      <c r="AB1524" s="100"/>
      <c r="AC1524" s="90"/>
      <c r="AD1524" s="100"/>
      <c r="AE1524" s="100"/>
      <c r="AF1524" s="91"/>
      <c r="AG1524" s="91"/>
      <c r="AH1524" s="101"/>
      <c r="AI1524" s="45"/>
      <c r="AJ1524" s="45"/>
      <c r="AK1524" s="45"/>
      <c r="AL1524" s="45"/>
      <c r="AM1524" s="45"/>
      <c r="AN1524" s="83"/>
      <c r="AO1524" s="160"/>
      <c r="AP1524" s="160"/>
      <c r="AQ1524" s="94"/>
      <c r="AR1524" s="45"/>
      <c r="AS1524" s="102"/>
      <c r="AT1524" s="102"/>
      <c r="AU1524" s="95"/>
      <c r="AV1524" s="95"/>
      <c r="AW1524" s="159"/>
      <c r="AX1524" s="159"/>
      <c r="AY1524" s="156"/>
      <c r="AZ1524" s="156"/>
      <c r="BA1524" s="156"/>
      <c r="BB1524" s="156"/>
      <c r="BC1524" s="156"/>
      <c r="BD1524" s="156"/>
      <c r="BE1524" s="156"/>
      <c r="BF1524" s="156"/>
      <c r="BG1524" s="156"/>
      <c r="BH1524" s="156"/>
      <c r="BI1524" s="156"/>
      <c r="BJ1524" s="156"/>
      <c r="BK1524" s="156"/>
      <c r="BL1524" s="156"/>
      <c r="BM1524" s="156"/>
      <c r="BN1524" s="156"/>
      <c r="BO1524" s="156"/>
      <c r="BP1524" s="156"/>
      <c r="BQ1524" s="156"/>
      <c r="BR1524" s="156"/>
      <c r="BS1524" s="156"/>
      <c r="BT1524" s="156"/>
      <c r="BU1524" s="156"/>
      <c r="BV1524" s="156"/>
      <c r="BW1524" s="156"/>
      <c r="BX1524" s="156"/>
      <c r="BY1524" s="156"/>
      <c r="BZ1524" s="156"/>
      <c r="CA1524" s="156"/>
      <c r="CB1524" s="156"/>
      <c r="CC1524" s="156"/>
      <c r="CD1524" s="156"/>
      <c r="CE1524" s="156"/>
    </row>
    <row r="1525" spans="1:83" ht="25.5" customHeight="1" x14ac:dyDescent="0.25">
      <c r="A1525" s="45"/>
      <c r="B1525" s="45"/>
      <c r="C1525" s="45"/>
      <c r="D1525" s="47"/>
      <c r="E1525" s="158"/>
      <c r="F1525" s="45"/>
      <c r="G1525" s="130"/>
      <c r="H1525" s="130"/>
      <c r="I1525" s="83"/>
      <c r="J1525" s="45"/>
      <c r="K1525" s="130"/>
      <c r="L1525" s="95"/>
      <c r="M1525" s="95"/>
      <c r="N1525" s="95"/>
      <c r="O1525" s="103"/>
      <c r="P1525" s="104"/>
      <c r="Q1525" s="83"/>
      <c r="R1525" s="83"/>
      <c r="S1525" s="83"/>
      <c r="T1525" s="83"/>
      <c r="U1525" s="83"/>
      <c r="V1525" s="103"/>
      <c r="W1525" s="103"/>
      <c r="X1525" s="103"/>
      <c r="Y1525" s="102"/>
      <c r="Z1525" s="102"/>
      <c r="AA1525" s="90"/>
      <c r="AB1525" s="100"/>
      <c r="AC1525" s="90"/>
      <c r="AD1525" s="100"/>
      <c r="AE1525" s="100"/>
      <c r="AF1525" s="91"/>
      <c r="AG1525" s="91"/>
      <c r="AH1525" s="101"/>
      <c r="AI1525" s="45"/>
      <c r="AJ1525" s="45"/>
      <c r="AK1525" s="45"/>
      <c r="AL1525" s="45"/>
      <c r="AM1525" s="45"/>
      <c r="AN1525" s="83"/>
      <c r="AO1525" s="160"/>
      <c r="AP1525" s="160"/>
      <c r="AQ1525" s="94"/>
      <c r="AR1525" s="45"/>
      <c r="AS1525" s="102"/>
      <c r="AT1525" s="102"/>
      <c r="AU1525" s="95"/>
      <c r="AV1525" s="95"/>
      <c r="AW1525" s="159"/>
      <c r="AX1525" s="159"/>
      <c r="AY1525" s="156"/>
      <c r="AZ1525" s="156"/>
      <c r="BA1525" s="156"/>
      <c r="BB1525" s="156"/>
      <c r="BC1525" s="156"/>
      <c r="BD1525" s="156"/>
      <c r="BE1525" s="156"/>
      <c r="BF1525" s="156"/>
      <c r="BG1525" s="156"/>
      <c r="BH1525" s="156"/>
      <c r="BI1525" s="156"/>
      <c r="BJ1525" s="156"/>
      <c r="BK1525" s="156"/>
      <c r="BL1525" s="156"/>
      <c r="BM1525" s="156"/>
      <c r="BN1525" s="156"/>
      <c r="BO1525" s="156"/>
      <c r="BP1525" s="156"/>
      <c r="BQ1525" s="156"/>
      <c r="BR1525" s="156"/>
      <c r="BS1525" s="156"/>
      <c r="BT1525" s="156"/>
      <c r="BU1525" s="156"/>
      <c r="BV1525" s="156"/>
      <c r="BW1525" s="156"/>
      <c r="BX1525" s="156"/>
      <c r="BY1525" s="156"/>
      <c r="BZ1525" s="156"/>
      <c r="CA1525" s="156"/>
      <c r="CB1525" s="156"/>
      <c r="CC1525" s="156"/>
      <c r="CD1525" s="156"/>
      <c r="CE1525" s="156"/>
    </row>
    <row r="1526" spans="1:83" ht="25.5" customHeight="1" x14ac:dyDescent="0.25">
      <c r="A1526" s="45"/>
      <c r="B1526" s="45"/>
      <c r="C1526" s="45"/>
      <c r="D1526" s="47"/>
      <c r="E1526" s="158"/>
      <c r="F1526" s="45"/>
      <c r="G1526" s="130"/>
      <c r="H1526" s="130"/>
      <c r="I1526" s="83"/>
      <c r="J1526" s="45"/>
      <c r="K1526" s="130"/>
      <c r="L1526" s="95"/>
      <c r="M1526" s="95"/>
      <c r="N1526" s="95"/>
      <c r="O1526" s="103"/>
      <c r="P1526" s="104"/>
      <c r="Q1526" s="83"/>
      <c r="R1526" s="83"/>
      <c r="S1526" s="83"/>
      <c r="T1526" s="83"/>
      <c r="U1526" s="83"/>
      <c r="V1526" s="103"/>
      <c r="W1526" s="103"/>
      <c r="X1526" s="103"/>
      <c r="Y1526" s="102"/>
      <c r="Z1526" s="102"/>
      <c r="AA1526" s="90"/>
      <c r="AB1526" s="100"/>
      <c r="AC1526" s="90"/>
      <c r="AD1526" s="100"/>
      <c r="AE1526" s="100"/>
      <c r="AF1526" s="91"/>
      <c r="AG1526" s="91"/>
      <c r="AH1526" s="101"/>
      <c r="AI1526" s="45"/>
      <c r="AJ1526" s="45"/>
      <c r="AK1526" s="45"/>
      <c r="AL1526" s="45"/>
      <c r="AM1526" s="45"/>
      <c r="AN1526" s="83"/>
      <c r="AO1526" s="160"/>
      <c r="AP1526" s="160"/>
      <c r="AQ1526" s="94"/>
      <c r="AR1526" s="45"/>
      <c r="AS1526" s="102"/>
      <c r="AT1526" s="102"/>
      <c r="AU1526" s="95"/>
      <c r="AV1526" s="95"/>
      <c r="AW1526" s="159"/>
      <c r="AX1526" s="159"/>
      <c r="AY1526" s="156"/>
      <c r="AZ1526" s="156"/>
      <c r="BA1526" s="156"/>
      <c r="BB1526" s="156"/>
      <c r="BC1526" s="156"/>
      <c r="BD1526" s="156"/>
      <c r="BE1526" s="156"/>
      <c r="BF1526" s="156"/>
      <c r="BG1526" s="156"/>
      <c r="BH1526" s="156"/>
      <c r="BI1526" s="156"/>
      <c r="BJ1526" s="156"/>
      <c r="BK1526" s="156"/>
      <c r="BL1526" s="156"/>
      <c r="BM1526" s="156"/>
      <c r="BN1526" s="156"/>
      <c r="BO1526" s="156"/>
      <c r="BP1526" s="156"/>
      <c r="BQ1526" s="156"/>
      <c r="BR1526" s="156"/>
      <c r="BS1526" s="156"/>
      <c r="BT1526" s="156"/>
      <c r="BU1526" s="156"/>
      <c r="BV1526" s="156"/>
      <c r="BW1526" s="156"/>
      <c r="BX1526" s="156"/>
      <c r="BY1526" s="156"/>
      <c r="BZ1526" s="156"/>
      <c r="CA1526" s="156"/>
      <c r="CB1526" s="156"/>
      <c r="CC1526" s="156"/>
      <c r="CD1526" s="156"/>
      <c r="CE1526" s="156"/>
    </row>
    <row r="1527" spans="1:83" ht="25.5" customHeight="1" x14ac:dyDescent="0.25">
      <c r="A1527" s="45"/>
      <c r="B1527" s="45"/>
      <c r="C1527" s="45"/>
      <c r="D1527" s="47"/>
      <c r="E1527" s="158"/>
      <c r="F1527" s="45"/>
      <c r="G1527" s="130"/>
      <c r="H1527" s="130"/>
      <c r="I1527" s="83"/>
      <c r="J1527" s="45"/>
      <c r="K1527" s="130"/>
      <c r="L1527" s="95"/>
      <c r="M1527" s="95"/>
      <c r="N1527" s="95"/>
      <c r="O1527" s="103"/>
      <c r="P1527" s="104"/>
      <c r="Q1527" s="83"/>
      <c r="R1527" s="83"/>
      <c r="S1527" s="83"/>
      <c r="T1527" s="83"/>
      <c r="U1527" s="83"/>
      <c r="V1527" s="103"/>
      <c r="W1527" s="103"/>
      <c r="X1527" s="103"/>
      <c r="Y1527" s="102"/>
      <c r="Z1527" s="102"/>
      <c r="AA1527" s="90"/>
      <c r="AB1527" s="100"/>
      <c r="AC1527" s="90"/>
      <c r="AD1527" s="100"/>
      <c r="AE1527" s="100"/>
      <c r="AF1527" s="91"/>
      <c r="AG1527" s="91"/>
      <c r="AH1527" s="101"/>
      <c r="AI1527" s="45"/>
      <c r="AJ1527" s="45"/>
      <c r="AK1527" s="45"/>
      <c r="AL1527" s="45"/>
      <c r="AM1527" s="45"/>
      <c r="AN1527" s="83"/>
      <c r="AO1527" s="160"/>
      <c r="AP1527" s="160"/>
      <c r="AQ1527" s="94"/>
      <c r="AR1527" s="45"/>
      <c r="AS1527" s="102"/>
      <c r="AT1527" s="102"/>
      <c r="AU1527" s="95"/>
      <c r="AV1527" s="95"/>
      <c r="AW1527" s="159"/>
      <c r="AX1527" s="159"/>
      <c r="AY1527" s="156"/>
      <c r="AZ1527" s="156"/>
      <c r="BA1527" s="156"/>
      <c r="BB1527" s="156"/>
      <c r="BC1527" s="156"/>
      <c r="BD1527" s="156"/>
      <c r="BE1527" s="156"/>
      <c r="BF1527" s="156"/>
      <c r="BG1527" s="156"/>
      <c r="BH1527" s="156"/>
      <c r="BI1527" s="156"/>
      <c r="BJ1527" s="156"/>
      <c r="BK1527" s="156"/>
      <c r="BL1527" s="156"/>
      <c r="BM1527" s="156"/>
      <c r="BN1527" s="156"/>
      <c r="BO1527" s="156"/>
      <c r="BP1527" s="156"/>
      <c r="BQ1527" s="156"/>
      <c r="BR1527" s="156"/>
      <c r="BS1527" s="156"/>
      <c r="BT1527" s="156"/>
      <c r="BU1527" s="156"/>
      <c r="BV1527" s="156"/>
      <c r="BW1527" s="156"/>
      <c r="BX1527" s="156"/>
      <c r="BY1527" s="156"/>
      <c r="BZ1527" s="156"/>
      <c r="CA1527" s="156"/>
      <c r="CB1527" s="156"/>
      <c r="CC1527" s="156"/>
      <c r="CD1527" s="156"/>
      <c r="CE1527" s="156"/>
    </row>
    <row r="1528" spans="1:83" ht="25.5" customHeight="1" x14ac:dyDescent="0.25">
      <c r="A1528" s="45"/>
      <c r="B1528" s="45"/>
      <c r="C1528" s="45"/>
      <c r="D1528" s="47"/>
      <c r="E1528" s="158"/>
      <c r="F1528" s="45"/>
      <c r="G1528" s="130"/>
      <c r="H1528" s="130"/>
      <c r="I1528" s="83"/>
      <c r="J1528" s="45"/>
      <c r="K1528" s="130"/>
      <c r="L1528" s="95"/>
      <c r="M1528" s="95"/>
      <c r="N1528" s="95"/>
      <c r="O1528" s="103"/>
      <c r="P1528" s="104"/>
      <c r="Q1528" s="83"/>
      <c r="R1528" s="83"/>
      <c r="S1528" s="83"/>
      <c r="T1528" s="83"/>
      <c r="U1528" s="83"/>
      <c r="V1528" s="103"/>
      <c r="W1528" s="103"/>
      <c r="X1528" s="103"/>
      <c r="Y1528" s="102"/>
      <c r="Z1528" s="102"/>
      <c r="AA1528" s="90"/>
      <c r="AB1528" s="100"/>
      <c r="AC1528" s="90"/>
      <c r="AD1528" s="100"/>
      <c r="AE1528" s="100"/>
      <c r="AF1528" s="91"/>
      <c r="AG1528" s="91"/>
      <c r="AH1528" s="101"/>
      <c r="AI1528" s="45"/>
      <c r="AJ1528" s="45"/>
      <c r="AK1528" s="45"/>
      <c r="AL1528" s="45"/>
      <c r="AM1528" s="45"/>
      <c r="AN1528" s="83"/>
      <c r="AO1528" s="160"/>
      <c r="AP1528" s="160"/>
      <c r="AQ1528" s="94"/>
      <c r="AR1528" s="45"/>
      <c r="AS1528" s="102"/>
      <c r="AT1528" s="102"/>
      <c r="AU1528" s="95"/>
      <c r="AV1528" s="95"/>
      <c r="AW1528" s="159"/>
      <c r="AX1528" s="159"/>
      <c r="AY1528" s="156"/>
      <c r="AZ1528" s="156"/>
      <c r="BA1528" s="156"/>
      <c r="BB1528" s="156"/>
      <c r="BC1528" s="156"/>
      <c r="BD1528" s="156"/>
      <c r="BE1528" s="156"/>
      <c r="BF1528" s="156"/>
      <c r="BG1528" s="156"/>
      <c r="BH1528" s="156"/>
      <c r="BI1528" s="156"/>
      <c r="BJ1528" s="156"/>
      <c r="BK1528" s="156"/>
      <c r="BL1528" s="156"/>
      <c r="BM1528" s="156"/>
      <c r="BN1528" s="156"/>
      <c r="BO1528" s="156"/>
      <c r="BP1528" s="156"/>
      <c r="BQ1528" s="156"/>
      <c r="BR1528" s="156"/>
      <c r="BS1528" s="156"/>
      <c r="BT1528" s="156"/>
      <c r="BU1528" s="156"/>
      <c r="BV1528" s="156"/>
      <c r="BW1528" s="156"/>
      <c r="BX1528" s="156"/>
      <c r="BY1528" s="156"/>
      <c r="BZ1528" s="156"/>
      <c r="CA1528" s="156"/>
      <c r="CB1528" s="156"/>
      <c r="CC1528" s="156"/>
      <c r="CD1528" s="156"/>
      <c r="CE1528" s="156"/>
    </row>
    <row r="1529" spans="1:83" ht="25.5" customHeight="1" x14ac:dyDescent="0.25">
      <c r="A1529" s="45"/>
      <c r="B1529" s="45"/>
      <c r="C1529" s="45"/>
      <c r="D1529" s="47"/>
      <c r="E1529" s="158"/>
      <c r="F1529" s="45"/>
      <c r="G1529" s="130"/>
      <c r="H1529" s="130"/>
      <c r="I1529" s="83"/>
      <c r="J1529" s="45"/>
      <c r="K1529" s="130"/>
      <c r="L1529" s="95"/>
      <c r="M1529" s="95"/>
      <c r="N1529" s="95"/>
      <c r="O1529" s="103"/>
      <c r="P1529" s="104"/>
      <c r="Q1529" s="83"/>
      <c r="R1529" s="83"/>
      <c r="S1529" s="83"/>
      <c r="T1529" s="83"/>
      <c r="U1529" s="83"/>
      <c r="V1529" s="103"/>
      <c r="W1529" s="103"/>
      <c r="X1529" s="103"/>
      <c r="Y1529" s="102"/>
      <c r="Z1529" s="102"/>
      <c r="AA1529" s="90"/>
      <c r="AB1529" s="100"/>
      <c r="AC1529" s="90"/>
      <c r="AD1529" s="100"/>
      <c r="AE1529" s="100"/>
      <c r="AF1529" s="91"/>
      <c r="AG1529" s="91"/>
      <c r="AH1529" s="101"/>
      <c r="AI1529" s="45"/>
      <c r="AJ1529" s="45"/>
      <c r="AK1529" s="45"/>
      <c r="AL1529" s="45"/>
      <c r="AM1529" s="45"/>
      <c r="AN1529" s="83"/>
      <c r="AO1529" s="160"/>
      <c r="AP1529" s="160"/>
      <c r="AQ1529" s="94"/>
      <c r="AR1529" s="45"/>
      <c r="AS1529" s="102"/>
      <c r="AT1529" s="102"/>
      <c r="AU1529" s="95"/>
      <c r="AV1529" s="95"/>
      <c r="AW1529" s="159"/>
      <c r="AX1529" s="159"/>
      <c r="AY1529" s="156"/>
      <c r="AZ1529" s="156"/>
      <c r="BA1529" s="156"/>
      <c r="BB1529" s="156"/>
      <c r="BC1529" s="156"/>
      <c r="BD1529" s="156"/>
      <c r="BE1529" s="156"/>
      <c r="BF1529" s="156"/>
      <c r="BG1529" s="156"/>
      <c r="BH1529" s="156"/>
      <c r="BI1529" s="156"/>
      <c r="BJ1529" s="156"/>
      <c r="BK1529" s="156"/>
      <c r="BL1529" s="156"/>
      <c r="BM1529" s="156"/>
      <c r="BN1529" s="156"/>
      <c r="BO1529" s="156"/>
      <c r="BP1529" s="156"/>
      <c r="BQ1529" s="156"/>
      <c r="BR1529" s="156"/>
      <c r="BS1529" s="156"/>
      <c r="BT1529" s="156"/>
      <c r="BU1529" s="156"/>
      <c r="BV1529" s="156"/>
      <c r="BW1529" s="156"/>
      <c r="BX1529" s="156"/>
      <c r="BY1529" s="156"/>
      <c r="BZ1529" s="156"/>
      <c r="CA1529" s="156"/>
      <c r="CB1529" s="156"/>
      <c r="CC1529" s="156"/>
      <c r="CD1529" s="156"/>
      <c r="CE1529" s="156"/>
    </row>
    <row r="1530" spans="1:83" ht="25.5" customHeight="1" x14ac:dyDescent="0.25">
      <c r="A1530" s="45"/>
      <c r="B1530" s="45"/>
      <c r="C1530" s="45"/>
      <c r="D1530" s="47"/>
      <c r="E1530" s="158"/>
      <c r="F1530" s="45"/>
      <c r="G1530" s="130"/>
      <c r="H1530" s="130"/>
      <c r="I1530" s="83"/>
      <c r="J1530" s="45"/>
      <c r="K1530" s="130"/>
      <c r="L1530" s="95"/>
      <c r="M1530" s="95"/>
      <c r="N1530" s="95"/>
      <c r="O1530" s="103"/>
      <c r="P1530" s="104"/>
      <c r="Q1530" s="83"/>
      <c r="R1530" s="83"/>
      <c r="S1530" s="83"/>
      <c r="T1530" s="83"/>
      <c r="U1530" s="83"/>
      <c r="V1530" s="103"/>
      <c r="W1530" s="103"/>
      <c r="X1530" s="103"/>
      <c r="Y1530" s="102"/>
      <c r="Z1530" s="102"/>
      <c r="AA1530" s="90"/>
      <c r="AB1530" s="100"/>
      <c r="AC1530" s="90"/>
      <c r="AD1530" s="100"/>
      <c r="AE1530" s="100"/>
      <c r="AF1530" s="91"/>
      <c r="AG1530" s="91"/>
      <c r="AH1530" s="101"/>
      <c r="AI1530" s="45"/>
      <c r="AJ1530" s="45"/>
      <c r="AK1530" s="45"/>
      <c r="AL1530" s="45"/>
      <c r="AM1530" s="45"/>
      <c r="AN1530" s="83"/>
      <c r="AO1530" s="160"/>
      <c r="AP1530" s="160"/>
      <c r="AQ1530" s="94"/>
      <c r="AR1530" s="45"/>
      <c r="AS1530" s="102"/>
      <c r="AT1530" s="102"/>
      <c r="AU1530" s="95"/>
      <c r="AV1530" s="95"/>
      <c r="AW1530" s="159"/>
      <c r="AX1530" s="159"/>
      <c r="AY1530" s="156"/>
      <c r="AZ1530" s="156"/>
      <c r="BA1530" s="156"/>
      <c r="BB1530" s="156"/>
      <c r="BC1530" s="156"/>
      <c r="BD1530" s="156"/>
      <c r="BE1530" s="156"/>
      <c r="BF1530" s="156"/>
      <c r="BG1530" s="156"/>
      <c r="BH1530" s="156"/>
      <c r="BI1530" s="156"/>
      <c r="BJ1530" s="156"/>
      <c r="BK1530" s="156"/>
      <c r="BL1530" s="156"/>
      <c r="BM1530" s="156"/>
      <c r="BN1530" s="156"/>
      <c r="BO1530" s="156"/>
      <c r="BP1530" s="156"/>
      <c r="BQ1530" s="156"/>
      <c r="BR1530" s="156"/>
      <c r="BS1530" s="156"/>
      <c r="BT1530" s="156"/>
      <c r="BU1530" s="156"/>
      <c r="BV1530" s="156"/>
      <c r="BW1530" s="156"/>
      <c r="BX1530" s="156"/>
      <c r="BY1530" s="156"/>
      <c r="BZ1530" s="156"/>
      <c r="CA1530" s="156"/>
      <c r="CB1530" s="156"/>
      <c r="CC1530" s="156"/>
      <c r="CD1530" s="156"/>
      <c r="CE1530" s="156"/>
    </row>
    <row r="1531" spans="1:83" ht="25.5" customHeight="1" x14ac:dyDescent="0.25">
      <c r="A1531" s="45"/>
      <c r="B1531" s="45"/>
      <c r="C1531" s="45"/>
      <c r="D1531" s="47"/>
      <c r="E1531" s="158"/>
      <c r="F1531" s="45"/>
      <c r="G1531" s="130"/>
      <c r="H1531" s="130"/>
      <c r="I1531" s="83"/>
      <c r="J1531" s="45"/>
      <c r="K1531" s="130"/>
      <c r="L1531" s="95"/>
      <c r="M1531" s="95"/>
      <c r="N1531" s="95"/>
      <c r="O1531" s="103"/>
      <c r="P1531" s="104"/>
      <c r="Q1531" s="83"/>
      <c r="R1531" s="83"/>
      <c r="S1531" s="83"/>
      <c r="T1531" s="83"/>
      <c r="U1531" s="83"/>
      <c r="V1531" s="103"/>
      <c r="W1531" s="103"/>
      <c r="X1531" s="103"/>
      <c r="Y1531" s="102"/>
      <c r="Z1531" s="102"/>
      <c r="AA1531" s="90"/>
      <c r="AB1531" s="100"/>
      <c r="AC1531" s="90"/>
      <c r="AD1531" s="100"/>
      <c r="AE1531" s="100"/>
      <c r="AF1531" s="91"/>
      <c r="AG1531" s="91"/>
      <c r="AH1531" s="101"/>
      <c r="AI1531" s="45"/>
      <c r="AJ1531" s="45"/>
      <c r="AK1531" s="45"/>
      <c r="AL1531" s="45"/>
      <c r="AM1531" s="45"/>
      <c r="AN1531" s="83"/>
      <c r="AO1531" s="160"/>
      <c r="AP1531" s="160"/>
      <c r="AQ1531" s="94"/>
      <c r="AR1531" s="45"/>
      <c r="AS1531" s="102"/>
      <c r="AT1531" s="102"/>
      <c r="AU1531" s="95"/>
      <c r="AV1531" s="95"/>
      <c r="AW1531" s="159"/>
      <c r="AX1531" s="159"/>
      <c r="AY1531" s="156"/>
      <c r="AZ1531" s="156"/>
      <c r="BA1531" s="156"/>
      <c r="BB1531" s="156"/>
      <c r="BC1531" s="156"/>
      <c r="BD1531" s="156"/>
      <c r="BE1531" s="156"/>
      <c r="BF1531" s="156"/>
      <c r="BG1531" s="156"/>
      <c r="BH1531" s="156"/>
      <c r="BI1531" s="156"/>
      <c r="BJ1531" s="156"/>
      <c r="BK1531" s="156"/>
      <c r="BL1531" s="156"/>
      <c r="BM1531" s="156"/>
      <c r="BN1531" s="156"/>
      <c r="BO1531" s="156"/>
      <c r="BP1531" s="156"/>
      <c r="BQ1531" s="156"/>
      <c r="BR1531" s="156"/>
      <c r="BS1531" s="156"/>
      <c r="BT1531" s="156"/>
      <c r="BU1531" s="156"/>
      <c r="BV1531" s="156"/>
      <c r="BW1531" s="156"/>
      <c r="BX1531" s="156"/>
      <c r="BY1531" s="156"/>
      <c r="BZ1531" s="156"/>
      <c r="CA1531" s="156"/>
      <c r="CB1531" s="156"/>
      <c r="CC1531" s="156"/>
      <c r="CD1531" s="156"/>
      <c r="CE1531" s="156"/>
    </row>
    <row r="1532" spans="1:83" ht="25.5" customHeight="1" x14ac:dyDescent="0.25">
      <c r="A1532" s="45"/>
      <c r="B1532" s="45"/>
      <c r="C1532" s="45"/>
      <c r="D1532" s="47"/>
      <c r="E1532" s="158"/>
      <c r="F1532" s="45"/>
      <c r="G1532" s="130"/>
      <c r="H1532" s="130"/>
      <c r="I1532" s="83"/>
      <c r="J1532" s="45"/>
      <c r="K1532" s="130"/>
      <c r="L1532" s="95"/>
      <c r="M1532" s="95"/>
      <c r="N1532" s="95"/>
      <c r="O1532" s="103"/>
      <c r="P1532" s="104"/>
      <c r="Q1532" s="83"/>
      <c r="R1532" s="83"/>
      <c r="S1532" s="83"/>
      <c r="T1532" s="83"/>
      <c r="U1532" s="83"/>
      <c r="V1532" s="103"/>
      <c r="W1532" s="103"/>
      <c r="X1532" s="103"/>
      <c r="Y1532" s="102"/>
      <c r="Z1532" s="102"/>
      <c r="AA1532" s="90"/>
      <c r="AB1532" s="100"/>
      <c r="AC1532" s="90"/>
      <c r="AD1532" s="100"/>
      <c r="AE1532" s="100"/>
      <c r="AF1532" s="91"/>
      <c r="AG1532" s="91"/>
      <c r="AH1532" s="101"/>
      <c r="AI1532" s="45"/>
      <c r="AJ1532" s="45"/>
      <c r="AK1532" s="45"/>
      <c r="AL1532" s="45"/>
      <c r="AM1532" s="45"/>
      <c r="AN1532" s="83"/>
      <c r="AO1532" s="160"/>
      <c r="AP1532" s="160"/>
      <c r="AQ1532" s="94"/>
      <c r="AR1532" s="45"/>
      <c r="AS1532" s="102"/>
      <c r="AT1532" s="102"/>
      <c r="AU1532" s="95"/>
      <c r="AV1532" s="95"/>
      <c r="AW1532" s="159"/>
      <c r="AX1532" s="159"/>
      <c r="AY1532" s="156"/>
      <c r="AZ1532" s="156"/>
      <c r="BA1532" s="156"/>
      <c r="BB1532" s="156"/>
      <c r="BC1532" s="156"/>
      <c r="BD1532" s="156"/>
      <c r="BE1532" s="156"/>
      <c r="BF1532" s="156"/>
      <c r="BG1532" s="156"/>
      <c r="BH1532" s="156"/>
      <c r="BI1532" s="156"/>
      <c r="BJ1532" s="156"/>
      <c r="BK1532" s="156"/>
      <c r="BL1532" s="156"/>
      <c r="BM1532" s="156"/>
      <c r="BN1532" s="156"/>
      <c r="BO1532" s="156"/>
      <c r="BP1532" s="156"/>
      <c r="BQ1532" s="156"/>
      <c r="BR1532" s="156"/>
      <c r="BS1532" s="156"/>
      <c r="BT1532" s="156"/>
      <c r="BU1532" s="156"/>
      <c r="BV1532" s="156"/>
      <c r="BW1532" s="156"/>
      <c r="BX1532" s="156"/>
      <c r="BY1532" s="156"/>
      <c r="BZ1532" s="156"/>
      <c r="CA1532" s="156"/>
      <c r="CB1532" s="156"/>
      <c r="CC1532" s="156"/>
      <c r="CD1532" s="156"/>
      <c r="CE1532" s="156"/>
    </row>
    <row r="1533" spans="1:83" ht="25.5" customHeight="1" x14ac:dyDescent="0.25">
      <c r="A1533" s="45"/>
      <c r="B1533" s="45"/>
      <c r="C1533" s="45"/>
      <c r="D1533" s="47"/>
      <c r="E1533" s="158"/>
      <c r="F1533" s="45"/>
      <c r="G1533" s="130"/>
      <c r="H1533" s="130"/>
      <c r="I1533" s="83"/>
      <c r="J1533" s="45"/>
      <c r="K1533" s="130"/>
      <c r="L1533" s="95"/>
      <c r="M1533" s="95"/>
      <c r="N1533" s="95"/>
      <c r="O1533" s="103"/>
      <c r="P1533" s="104"/>
      <c r="Q1533" s="83"/>
      <c r="R1533" s="83"/>
      <c r="S1533" s="83"/>
      <c r="T1533" s="83"/>
      <c r="U1533" s="83"/>
      <c r="V1533" s="103"/>
      <c r="W1533" s="103"/>
      <c r="X1533" s="103"/>
      <c r="Y1533" s="102"/>
      <c r="Z1533" s="102"/>
      <c r="AA1533" s="90"/>
      <c r="AB1533" s="100"/>
      <c r="AC1533" s="90"/>
      <c r="AD1533" s="100"/>
      <c r="AE1533" s="100"/>
      <c r="AF1533" s="91"/>
      <c r="AG1533" s="91"/>
      <c r="AH1533" s="101"/>
      <c r="AI1533" s="45"/>
      <c r="AJ1533" s="45"/>
      <c r="AK1533" s="45"/>
      <c r="AL1533" s="45"/>
      <c r="AM1533" s="45"/>
      <c r="AN1533" s="83"/>
      <c r="AO1533" s="160"/>
      <c r="AP1533" s="160"/>
      <c r="AQ1533" s="94"/>
      <c r="AR1533" s="45"/>
      <c r="AS1533" s="102"/>
      <c r="AT1533" s="102"/>
      <c r="AU1533" s="95"/>
      <c r="AV1533" s="95"/>
      <c r="AW1533" s="159"/>
      <c r="AX1533" s="159"/>
      <c r="AY1533" s="156"/>
      <c r="AZ1533" s="156"/>
      <c r="BA1533" s="156"/>
      <c r="BB1533" s="156"/>
      <c r="BC1533" s="156"/>
      <c r="BD1533" s="156"/>
      <c r="BE1533" s="156"/>
      <c r="BF1533" s="156"/>
      <c r="BG1533" s="156"/>
      <c r="BH1533" s="156"/>
      <c r="BI1533" s="156"/>
      <c r="BJ1533" s="156"/>
      <c r="BK1533" s="156"/>
      <c r="BL1533" s="156"/>
      <c r="BM1533" s="156"/>
      <c r="BN1533" s="156"/>
      <c r="BO1533" s="156"/>
      <c r="BP1533" s="156"/>
      <c r="BQ1533" s="156"/>
      <c r="BR1533" s="156"/>
      <c r="BS1533" s="156"/>
      <c r="BT1533" s="156"/>
      <c r="BU1533" s="156"/>
      <c r="BV1533" s="156"/>
      <c r="BW1533" s="156"/>
      <c r="BX1533" s="156"/>
      <c r="BY1533" s="156"/>
      <c r="BZ1533" s="156"/>
      <c r="CA1533" s="156"/>
      <c r="CB1533" s="156"/>
      <c r="CC1533" s="156"/>
      <c r="CD1533" s="156"/>
      <c r="CE1533" s="156"/>
    </row>
    <row r="1534" spans="1:83" ht="25.5" customHeight="1" x14ac:dyDescent="0.25">
      <c r="A1534" s="45"/>
      <c r="B1534" s="45"/>
      <c r="C1534" s="45"/>
      <c r="D1534" s="47"/>
      <c r="E1534" s="158"/>
      <c r="F1534" s="45"/>
      <c r="G1534" s="130"/>
      <c r="H1534" s="130"/>
      <c r="I1534" s="83"/>
      <c r="J1534" s="45"/>
      <c r="K1534" s="130"/>
      <c r="L1534" s="95"/>
      <c r="M1534" s="95"/>
      <c r="N1534" s="95"/>
      <c r="O1534" s="103"/>
      <c r="P1534" s="104"/>
      <c r="Q1534" s="83"/>
      <c r="R1534" s="83"/>
      <c r="S1534" s="83"/>
      <c r="T1534" s="83"/>
      <c r="U1534" s="83"/>
      <c r="V1534" s="103"/>
      <c r="W1534" s="103"/>
      <c r="X1534" s="103"/>
      <c r="Y1534" s="102"/>
      <c r="Z1534" s="102"/>
      <c r="AA1534" s="90"/>
      <c r="AB1534" s="100"/>
      <c r="AC1534" s="90"/>
      <c r="AD1534" s="100"/>
      <c r="AE1534" s="100"/>
      <c r="AF1534" s="91"/>
      <c r="AG1534" s="91"/>
      <c r="AH1534" s="101"/>
      <c r="AI1534" s="45"/>
      <c r="AJ1534" s="45"/>
      <c r="AK1534" s="45"/>
      <c r="AL1534" s="45"/>
      <c r="AM1534" s="45"/>
      <c r="AN1534" s="83"/>
      <c r="AO1534" s="160"/>
      <c r="AP1534" s="160"/>
      <c r="AQ1534" s="94"/>
      <c r="AR1534" s="45"/>
      <c r="AS1534" s="102"/>
      <c r="AT1534" s="102"/>
      <c r="AU1534" s="95"/>
      <c r="AV1534" s="95"/>
      <c r="AW1534" s="159"/>
      <c r="AX1534" s="159"/>
      <c r="AY1534" s="156"/>
      <c r="AZ1534" s="156"/>
      <c r="BA1534" s="156"/>
      <c r="BB1534" s="156"/>
      <c r="BC1534" s="156"/>
      <c r="BD1534" s="156"/>
      <c r="BE1534" s="156"/>
      <c r="BF1534" s="156"/>
      <c r="BG1534" s="156"/>
      <c r="BH1534" s="156"/>
      <c r="BI1534" s="156"/>
      <c r="BJ1534" s="156"/>
      <c r="BK1534" s="156"/>
      <c r="BL1534" s="156"/>
      <c r="BM1534" s="156"/>
      <c r="BN1534" s="156"/>
      <c r="BO1534" s="156"/>
      <c r="BP1534" s="156"/>
      <c r="BQ1534" s="156"/>
      <c r="BR1534" s="156"/>
      <c r="BS1534" s="156"/>
      <c r="BT1534" s="156"/>
      <c r="BU1534" s="156"/>
      <c r="BV1534" s="156"/>
      <c r="BW1534" s="156"/>
      <c r="BX1534" s="156"/>
      <c r="BY1534" s="156"/>
      <c r="BZ1534" s="156"/>
      <c r="CA1534" s="156"/>
      <c r="CB1534" s="156"/>
      <c r="CC1534" s="156"/>
      <c r="CD1534" s="156"/>
      <c r="CE1534" s="156"/>
    </row>
    <row r="1535" spans="1:83" ht="25.5" customHeight="1" x14ac:dyDescent="0.25">
      <c r="A1535" s="45"/>
      <c r="B1535" s="45"/>
      <c r="C1535" s="45"/>
      <c r="D1535" s="47"/>
      <c r="E1535" s="158"/>
      <c r="F1535" s="45"/>
      <c r="G1535" s="130"/>
      <c r="H1535" s="130"/>
      <c r="I1535" s="83"/>
      <c r="J1535" s="45"/>
      <c r="K1535" s="130"/>
      <c r="L1535" s="95"/>
      <c r="M1535" s="95"/>
      <c r="N1535" s="95"/>
      <c r="O1535" s="103"/>
      <c r="P1535" s="104"/>
      <c r="Q1535" s="83"/>
      <c r="R1535" s="83"/>
      <c r="S1535" s="83"/>
      <c r="T1535" s="83"/>
      <c r="U1535" s="83"/>
      <c r="V1535" s="103"/>
      <c r="W1535" s="103"/>
      <c r="X1535" s="103"/>
      <c r="Y1535" s="102"/>
      <c r="Z1535" s="102"/>
      <c r="AA1535" s="90"/>
      <c r="AB1535" s="100"/>
      <c r="AC1535" s="90"/>
      <c r="AD1535" s="100"/>
      <c r="AE1535" s="100"/>
      <c r="AF1535" s="91"/>
      <c r="AG1535" s="91"/>
      <c r="AH1535" s="101"/>
      <c r="AI1535" s="45"/>
      <c r="AJ1535" s="45"/>
      <c r="AK1535" s="45"/>
      <c r="AL1535" s="45"/>
      <c r="AM1535" s="45"/>
      <c r="AN1535" s="83"/>
      <c r="AO1535" s="160"/>
      <c r="AP1535" s="160"/>
      <c r="AQ1535" s="94"/>
      <c r="AR1535" s="45"/>
      <c r="AS1535" s="102"/>
      <c r="AT1535" s="102"/>
      <c r="AU1535" s="95"/>
      <c r="AV1535" s="95"/>
      <c r="AW1535" s="159"/>
      <c r="AX1535" s="159"/>
      <c r="AY1535" s="156"/>
      <c r="AZ1535" s="156"/>
      <c r="BA1535" s="156"/>
      <c r="BB1535" s="156"/>
      <c r="BC1535" s="156"/>
      <c r="BD1535" s="156"/>
      <c r="BE1535" s="156"/>
      <c r="BF1535" s="156"/>
      <c r="BG1535" s="156"/>
      <c r="BH1535" s="156"/>
      <c r="BI1535" s="156"/>
      <c r="BJ1535" s="156"/>
      <c r="BK1535" s="156"/>
      <c r="BL1535" s="156"/>
      <c r="BM1535" s="156"/>
      <c r="BN1535" s="156"/>
      <c r="BO1535" s="156"/>
      <c r="BP1535" s="156"/>
      <c r="BQ1535" s="156"/>
      <c r="BR1535" s="156"/>
      <c r="BS1535" s="156"/>
      <c r="BT1535" s="156"/>
      <c r="BU1535" s="156"/>
      <c r="BV1535" s="156"/>
      <c r="BW1535" s="156"/>
      <c r="BX1535" s="156"/>
      <c r="BY1535" s="156"/>
      <c r="BZ1535" s="156"/>
      <c r="CA1535" s="156"/>
      <c r="CB1535" s="156"/>
      <c r="CC1535" s="156"/>
      <c r="CD1535" s="156"/>
      <c r="CE1535" s="156"/>
    </row>
    <row r="1536" spans="1:83" ht="25.5" customHeight="1" x14ac:dyDescent="0.25">
      <c r="A1536" s="45"/>
      <c r="B1536" s="45"/>
      <c r="C1536" s="45"/>
      <c r="D1536" s="47"/>
      <c r="E1536" s="158"/>
      <c r="F1536" s="45"/>
      <c r="G1536" s="130"/>
      <c r="H1536" s="130"/>
      <c r="I1536" s="83"/>
      <c r="J1536" s="45"/>
      <c r="K1536" s="130"/>
      <c r="L1536" s="95"/>
      <c r="M1536" s="95"/>
      <c r="N1536" s="95"/>
      <c r="O1536" s="103"/>
      <c r="P1536" s="104"/>
      <c r="Q1536" s="83"/>
      <c r="R1536" s="83"/>
      <c r="S1536" s="83"/>
      <c r="T1536" s="83"/>
      <c r="U1536" s="83"/>
      <c r="V1536" s="103"/>
      <c r="W1536" s="103"/>
      <c r="X1536" s="103"/>
      <c r="Y1536" s="102"/>
      <c r="Z1536" s="102"/>
      <c r="AA1536" s="90"/>
      <c r="AB1536" s="100"/>
      <c r="AC1536" s="90"/>
      <c r="AD1536" s="100"/>
      <c r="AE1536" s="100"/>
      <c r="AF1536" s="91"/>
      <c r="AG1536" s="91"/>
      <c r="AH1536" s="101"/>
      <c r="AI1536" s="45"/>
      <c r="AJ1536" s="45"/>
      <c r="AK1536" s="45"/>
      <c r="AL1536" s="45"/>
      <c r="AM1536" s="45"/>
      <c r="AN1536" s="83"/>
      <c r="AO1536" s="160"/>
      <c r="AP1536" s="160"/>
      <c r="AQ1536" s="94"/>
      <c r="AR1536" s="45"/>
      <c r="AS1536" s="102"/>
      <c r="AT1536" s="102"/>
      <c r="AU1536" s="95"/>
      <c r="AV1536" s="95"/>
      <c r="AW1536" s="159"/>
      <c r="AX1536" s="159"/>
      <c r="AY1536" s="156"/>
      <c r="AZ1536" s="156"/>
      <c r="BA1536" s="156"/>
      <c r="BB1536" s="156"/>
      <c r="BC1536" s="156"/>
      <c r="BD1536" s="156"/>
      <c r="BE1536" s="156"/>
      <c r="BF1536" s="156"/>
      <c r="BG1536" s="156"/>
      <c r="BH1536" s="156"/>
      <c r="BI1536" s="156"/>
      <c r="BJ1536" s="156"/>
      <c r="BK1536" s="156"/>
      <c r="BL1536" s="156"/>
      <c r="BM1536" s="156"/>
      <c r="BN1536" s="156"/>
      <c r="BO1536" s="156"/>
      <c r="BP1536" s="156"/>
      <c r="BQ1536" s="156"/>
      <c r="BR1536" s="156"/>
      <c r="BS1536" s="156"/>
      <c r="BT1536" s="156"/>
      <c r="BU1536" s="156"/>
      <c r="BV1536" s="156"/>
      <c r="BW1536" s="156"/>
      <c r="BX1536" s="156"/>
      <c r="BY1536" s="156"/>
      <c r="BZ1536" s="156"/>
      <c r="CA1536" s="156"/>
      <c r="CB1536" s="156"/>
      <c r="CC1536" s="156"/>
      <c r="CD1536" s="156"/>
      <c r="CE1536" s="156"/>
    </row>
    <row r="1537" spans="1:83" ht="25.5" customHeight="1" x14ac:dyDescent="0.25">
      <c r="A1537" s="45"/>
      <c r="B1537" s="45"/>
      <c r="C1537" s="45"/>
      <c r="D1537" s="47"/>
      <c r="E1537" s="158"/>
      <c r="F1537" s="45"/>
      <c r="G1537" s="130"/>
      <c r="H1537" s="130"/>
      <c r="I1537" s="83"/>
      <c r="J1537" s="45"/>
      <c r="K1537" s="130"/>
      <c r="L1537" s="95"/>
      <c r="M1537" s="95"/>
      <c r="N1537" s="95"/>
      <c r="O1537" s="103"/>
      <c r="P1537" s="104"/>
      <c r="Q1537" s="83"/>
      <c r="R1537" s="83"/>
      <c r="S1537" s="83"/>
      <c r="T1537" s="83"/>
      <c r="U1537" s="83"/>
      <c r="V1537" s="103"/>
      <c r="W1537" s="103"/>
      <c r="X1537" s="103"/>
      <c r="Y1537" s="102"/>
      <c r="Z1537" s="102"/>
      <c r="AA1537" s="90"/>
      <c r="AB1537" s="100"/>
      <c r="AC1537" s="90"/>
      <c r="AD1537" s="100"/>
      <c r="AE1537" s="100"/>
      <c r="AF1537" s="91"/>
      <c r="AG1537" s="91"/>
      <c r="AH1537" s="101"/>
      <c r="AI1537" s="45"/>
      <c r="AJ1537" s="45"/>
      <c r="AK1537" s="45"/>
      <c r="AL1537" s="45"/>
      <c r="AM1537" s="45"/>
      <c r="AN1537" s="83"/>
      <c r="AO1537" s="160"/>
      <c r="AP1537" s="160"/>
      <c r="AQ1537" s="94"/>
      <c r="AR1537" s="45"/>
      <c r="AS1537" s="102"/>
      <c r="AT1537" s="102"/>
      <c r="AU1537" s="95"/>
      <c r="AV1537" s="95"/>
      <c r="AW1537" s="159"/>
      <c r="AX1537" s="159"/>
      <c r="AY1537" s="156"/>
      <c r="AZ1537" s="156"/>
      <c r="BA1537" s="156"/>
      <c r="BB1537" s="156"/>
      <c r="BC1537" s="156"/>
      <c r="BD1537" s="156"/>
      <c r="BE1537" s="156"/>
      <c r="BF1537" s="156"/>
      <c r="BG1537" s="156"/>
      <c r="BH1537" s="156"/>
      <c r="BI1537" s="156"/>
      <c r="BJ1537" s="156"/>
      <c r="BK1537" s="156"/>
      <c r="BL1537" s="156"/>
      <c r="BM1537" s="156"/>
      <c r="BN1537" s="156"/>
      <c r="BO1537" s="156"/>
      <c r="BP1537" s="156"/>
      <c r="BQ1537" s="156"/>
      <c r="BR1537" s="156"/>
      <c r="BS1537" s="156"/>
      <c r="BT1537" s="156"/>
      <c r="BU1537" s="156"/>
      <c r="BV1537" s="156"/>
      <c r="BW1537" s="156"/>
      <c r="BX1537" s="156"/>
      <c r="BY1537" s="156"/>
      <c r="BZ1537" s="156"/>
      <c r="CA1537" s="156"/>
      <c r="CB1537" s="156"/>
      <c r="CC1537" s="156"/>
      <c r="CD1537" s="156"/>
      <c r="CE1537" s="156"/>
    </row>
    <row r="1538" spans="1:83" ht="25.5" customHeight="1" x14ac:dyDescent="0.25">
      <c r="A1538" s="45"/>
      <c r="B1538" s="45"/>
      <c r="C1538" s="45"/>
      <c r="D1538" s="47"/>
      <c r="E1538" s="158"/>
      <c r="F1538" s="45"/>
      <c r="G1538" s="130"/>
      <c r="H1538" s="130"/>
      <c r="I1538" s="83"/>
      <c r="J1538" s="45"/>
      <c r="K1538" s="130"/>
      <c r="L1538" s="95"/>
      <c r="M1538" s="95"/>
      <c r="N1538" s="95"/>
      <c r="O1538" s="103"/>
      <c r="P1538" s="104"/>
      <c r="Q1538" s="83"/>
      <c r="R1538" s="83"/>
      <c r="S1538" s="83"/>
      <c r="T1538" s="83"/>
      <c r="U1538" s="83"/>
      <c r="V1538" s="103"/>
      <c r="W1538" s="103"/>
      <c r="X1538" s="103"/>
      <c r="Y1538" s="102"/>
      <c r="Z1538" s="102"/>
      <c r="AA1538" s="90"/>
      <c r="AB1538" s="100"/>
      <c r="AC1538" s="90"/>
      <c r="AD1538" s="100"/>
      <c r="AE1538" s="100"/>
      <c r="AF1538" s="91"/>
      <c r="AG1538" s="91"/>
      <c r="AH1538" s="101"/>
      <c r="AI1538" s="45"/>
      <c r="AJ1538" s="45"/>
      <c r="AK1538" s="45"/>
      <c r="AL1538" s="45"/>
      <c r="AM1538" s="45"/>
      <c r="AN1538" s="83"/>
      <c r="AO1538" s="160"/>
      <c r="AP1538" s="160"/>
      <c r="AQ1538" s="94"/>
      <c r="AR1538" s="45"/>
      <c r="AS1538" s="102"/>
      <c r="AT1538" s="102"/>
      <c r="AU1538" s="95"/>
      <c r="AV1538" s="95"/>
      <c r="AW1538" s="159"/>
      <c r="AX1538" s="159"/>
      <c r="AY1538" s="156"/>
      <c r="AZ1538" s="156"/>
      <c r="BA1538" s="156"/>
      <c r="BB1538" s="156"/>
      <c r="BC1538" s="156"/>
      <c r="BD1538" s="156"/>
      <c r="BE1538" s="156"/>
      <c r="BF1538" s="156"/>
      <c r="BG1538" s="156"/>
      <c r="BH1538" s="156"/>
      <c r="BI1538" s="156"/>
      <c r="BJ1538" s="156"/>
      <c r="BK1538" s="156"/>
      <c r="BL1538" s="156"/>
      <c r="BM1538" s="156"/>
      <c r="BN1538" s="156"/>
      <c r="BO1538" s="156"/>
      <c r="BP1538" s="156"/>
      <c r="BQ1538" s="156"/>
      <c r="BR1538" s="156"/>
      <c r="BS1538" s="156"/>
      <c r="BT1538" s="156"/>
      <c r="BU1538" s="156"/>
      <c r="BV1538" s="156"/>
      <c r="BW1538" s="156"/>
      <c r="BX1538" s="156"/>
      <c r="BY1538" s="156"/>
      <c r="BZ1538" s="156"/>
      <c r="CA1538" s="156"/>
      <c r="CB1538" s="156"/>
      <c r="CC1538" s="156"/>
      <c r="CD1538" s="156"/>
      <c r="CE1538" s="156"/>
    </row>
    <row r="1539" spans="1:83" ht="25.5" customHeight="1" x14ac:dyDescent="0.25">
      <c r="A1539" s="45"/>
      <c r="B1539" s="45"/>
      <c r="C1539" s="45"/>
      <c r="D1539" s="47"/>
      <c r="E1539" s="158"/>
      <c r="F1539" s="45"/>
      <c r="G1539" s="130"/>
      <c r="H1539" s="130"/>
      <c r="I1539" s="83"/>
      <c r="J1539" s="45"/>
      <c r="K1539" s="130"/>
      <c r="L1539" s="95"/>
      <c r="M1539" s="95"/>
      <c r="N1539" s="95"/>
      <c r="O1539" s="103"/>
      <c r="P1539" s="104"/>
      <c r="Q1539" s="83"/>
      <c r="R1539" s="83"/>
      <c r="S1539" s="83"/>
      <c r="T1539" s="83"/>
      <c r="U1539" s="83"/>
      <c r="V1539" s="103"/>
      <c r="W1539" s="103"/>
      <c r="X1539" s="103"/>
      <c r="Y1539" s="102"/>
      <c r="Z1539" s="102"/>
      <c r="AA1539" s="90"/>
      <c r="AB1539" s="100"/>
      <c r="AC1539" s="90"/>
      <c r="AD1539" s="100"/>
      <c r="AE1539" s="100"/>
      <c r="AF1539" s="91"/>
      <c r="AG1539" s="91"/>
      <c r="AH1539" s="101"/>
      <c r="AI1539" s="45"/>
      <c r="AJ1539" s="45"/>
      <c r="AK1539" s="45"/>
      <c r="AL1539" s="45"/>
      <c r="AM1539" s="45"/>
      <c r="AN1539" s="83"/>
      <c r="AO1539" s="160"/>
      <c r="AP1539" s="160"/>
      <c r="AQ1539" s="94"/>
      <c r="AR1539" s="45"/>
      <c r="AS1539" s="102"/>
      <c r="AT1539" s="102"/>
      <c r="AU1539" s="95"/>
      <c r="AV1539" s="95"/>
      <c r="AW1539" s="159"/>
      <c r="AX1539" s="159"/>
      <c r="AY1539" s="156"/>
      <c r="AZ1539" s="156"/>
      <c r="BA1539" s="156"/>
      <c r="BB1539" s="156"/>
      <c r="BC1539" s="156"/>
      <c r="BD1539" s="156"/>
      <c r="BE1539" s="156"/>
      <c r="BF1539" s="156"/>
      <c r="BG1539" s="156"/>
      <c r="BH1539" s="156"/>
      <c r="BI1539" s="156"/>
      <c r="BJ1539" s="156"/>
      <c r="BK1539" s="156"/>
      <c r="BL1539" s="156"/>
      <c r="BM1539" s="156"/>
      <c r="BN1539" s="156"/>
      <c r="BO1539" s="156"/>
      <c r="BP1539" s="156"/>
      <c r="BQ1539" s="156"/>
      <c r="BR1539" s="156"/>
      <c r="BS1539" s="156"/>
      <c r="BT1539" s="156"/>
      <c r="BU1539" s="156"/>
      <c r="BV1539" s="156"/>
      <c r="BW1539" s="156"/>
      <c r="BX1539" s="156"/>
      <c r="BY1539" s="156"/>
      <c r="BZ1539" s="156"/>
      <c r="CA1539" s="156"/>
      <c r="CB1539" s="156"/>
      <c r="CC1539" s="156"/>
      <c r="CD1539" s="156"/>
      <c r="CE1539" s="156"/>
    </row>
    <row r="1540" spans="1:83" ht="25.5" customHeight="1" x14ac:dyDescent="0.25">
      <c r="A1540" s="45"/>
      <c r="B1540" s="45"/>
      <c r="C1540" s="45"/>
      <c r="D1540" s="47"/>
      <c r="E1540" s="158"/>
      <c r="F1540" s="45"/>
      <c r="G1540" s="130"/>
      <c r="H1540" s="130"/>
      <c r="I1540" s="83"/>
      <c r="J1540" s="45"/>
      <c r="K1540" s="130"/>
      <c r="L1540" s="95"/>
      <c r="M1540" s="95"/>
      <c r="N1540" s="95"/>
      <c r="O1540" s="103"/>
      <c r="P1540" s="104"/>
      <c r="Q1540" s="83"/>
      <c r="R1540" s="83"/>
      <c r="S1540" s="83"/>
      <c r="T1540" s="83"/>
      <c r="U1540" s="83"/>
      <c r="V1540" s="103"/>
      <c r="W1540" s="103"/>
      <c r="X1540" s="103"/>
      <c r="Y1540" s="102"/>
      <c r="Z1540" s="102"/>
      <c r="AA1540" s="90"/>
      <c r="AB1540" s="100"/>
      <c r="AC1540" s="90"/>
      <c r="AD1540" s="100"/>
      <c r="AE1540" s="100"/>
      <c r="AF1540" s="91"/>
      <c r="AG1540" s="91"/>
      <c r="AH1540" s="101"/>
      <c r="AI1540" s="45"/>
      <c r="AJ1540" s="45"/>
      <c r="AK1540" s="45"/>
      <c r="AL1540" s="45"/>
      <c r="AM1540" s="45"/>
      <c r="AN1540" s="83"/>
      <c r="AO1540" s="160"/>
      <c r="AP1540" s="160"/>
      <c r="AQ1540" s="94"/>
      <c r="AR1540" s="45"/>
      <c r="AS1540" s="102"/>
      <c r="AT1540" s="102"/>
      <c r="AU1540" s="95"/>
      <c r="AV1540" s="95"/>
      <c r="AW1540" s="159"/>
      <c r="AX1540" s="159"/>
      <c r="AY1540" s="156"/>
      <c r="AZ1540" s="156"/>
      <c r="BA1540" s="156"/>
      <c r="BB1540" s="156"/>
      <c r="BC1540" s="156"/>
      <c r="BD1540" s="156"/>
      <c r="BE1540" s="156"/>
      <c r="BF1540" s="156"/>
      <c r="BG1540" s="156"/>
      <c r="BH1540" s="156"/>
      <c r="BI1540" s="156"/>
      <c r="BJ1540" s="156"/>
      <c r="BK1540" s="156"/>
      <c r="BL1540" s="156"/>
      <c r="BM1540" s="156"/>
      <c r="BN1540" s="156"/>
      <c r="BO1540" s="156"/>
      <c r="BP1540" s="156"/>
      <c r="BQ1540" s="156"/>
      <c r="BR1540" s="156"/>
      <c r="BS1540" s="156"/>
      <c r="BT1540" s="156"/>
      <c r="BU1540" s="156"/>
      <c r="BV1540" s="156"/>
      <c r="BW1540" s="156"/>
      <c r="BX1540" s="156"/>
      <c r="BY1540" s="156"/>
      <c r="BZ1540" s="156"/>
      <c r="CA1540" s="156"/>
      <c r="CB1540" s="156"/>
      <c r="CC1540" s="156"/>
      <c r="CD1540" s="156"/>
      <c r="CE1540" s="156"/>
    </row>
    <row r="1541" spans="1:83" ht="25.5" customHeight="1" x14ac:dyDescent="0.25">
      <c r="A1541" s="45"/>
      <c r="B1541" s="45"/>
      <c r="C1541" s="45"/>
      <c r="D1541" s="47"/>
      <c r="E1541" s="158"/>
      <c r="F1541" s="45"/>
      <c r="G1541" s="130"/>
      <c r="H1541" s="130"/>
      <c r="I1541" s="83"/>
      <c r="J1541" s="45"/>
      <c r="K1541" s="130"/>
      <c r="L1541" s="95"/>
      <c r="M1541" s="95"/>
      <c r="N1541" s="95"/>
      <c r="O1541" s="103"/>
      <c r="P1541" s="104"/>
      <c r="Q1541" s="83"/>
      <c r="R1541" s="83"/>
      <c r="S1541" s="83"/>
      <c r="T1541" s="83"/>
      <c r="U1541" s="83"/>
      <c r="V1541" s="103"/>
      <c r="W1541" s="103"/>
      <c r="X1541" s="103"/>
      <c r="Y1541" s="102"/>
      <c r="Z1541" s="102"/>
      <c r="AA1541" s="90"/>
      <c r="AB1541" s="100"/>
      <c r="AC1541" s="90"/>
      <c r="AD1541" s="100"/>
      <c r="AE1541" s="100"/>
      <c r="AF1541" s="91"/>
      <c r="AG1541" s="91"/>
      <c r="AH1541" s="101"/>
      <c r="AI1541" s="45"/>
      <c r="AJ1541" s="45"/>
      <c r="AK1541" s="45"/>
      <c r="AL1541" s="45"/>
      <c r="AM1541" s="45"/>
      <c r="AN1541" s="83"/>
      <c r="AO1541" s="160"/>
      <c r="AP1541" s="160"/>
      <c r="AQ1541" s="94"/>
      <c r="AR1541" s="45"/>
      <c r="AS1541" s="102"/>
      <c r="AT1541" s="102"/>
      <c r="AU1541" s="95"/>
      <c r="AV1541" s="95"/>
      <c r="AW1541" s="159"/>
      <c r="AX1541" s="159"/>
      <c r="AY1541" s="156"/>
      <c r="AZ1541" s="156"/>
      <c r="BA1541" s="156"/>
      <c r="BB1541" s="156"/>
      <c r="BC1541" s="156"/>
      <c r="BD1541" s="156"/>
      <c r="BE1541" s="156"/>
      <c r="BF1541" s="156"/>
      <c r="BG1541" s="156"/>
      <c r="BH1541" s="156"/>
      <c r="BI1541" s="156"/>
      <c r="BJ1541" s="156"/>
      <c r="BK1541" s="156"/>
      <c r="BL1541" s="156"/>
      <c r="BM1541" s="156"/>
      <c r="BN1541" s="156"/>
      <c r="BO1541" s="156"/>
      <c r="BP1541" s="156"/>
      <c r="BQ1541" s="156"/>
      <c r="BR1541" s="156"/>
      <c r="BS1541" s="156"/>
      <c r="BT1541" s="156"/>
      <c r="BU1541" s="156"/>
      <c r="BV1541" s="156"/>
      <c r="BW1541" s="156"/>
      <c r="BX1541" s="156"/>
      <c r="BY1541" s="156"/>
      <c r="BZ1541" s="156"/>
      <c r="CA1541" s="156"/>
      <c r="CB1541" s="156"/>
      <c r="CC1541" s="156"/>
      <c r="CD1541" s="156"/>
      <c r="CE1541" s="156"/>
    </row>
    <row r="1542" spans="1:83" ht="25.5" customHeight="1" x14ac:dyDescent="0.25">
      <c r="A1542" s="45"/>
      <c r="B1542" s="45"/>
      <c r="C1542" s="45"/>
      <c r="D1542" s="47"/>
      <c r="E1542" s="158"/>
      <c r="F1542" s="45"/>
      <c r="G1542" s="130"/>
      <c r="H1542" s="130"/>
      <c r="I1542" s="83"/>
      <c r="J1542" s="45"/>
      <c r="K1542" s="130"/>
      <c r="L1542" s="95"/>
      <c r="M1542" s="95"/>
      <c r="N1542" s="95"/>
      <c r="O1542" s="103"/>
      <c r="P1542" s="104"/>
      <c r="Q1542" s="83"/>
      <c r="R1542" s="83"/>
      <c r="S1542" s="83"/>
      <c r="T1542" s="83"/>
      <c r="U1542" s="83"/>
      <c r="V1542" s="103"/>
      <c r="W1542" s="103"/>
      <c r="X1542" s="103"/>
      <c r="Y1542" s="102"/>
      <c r="Z1542" s="102"/>
      <c r="AA1542" s="90"/>
      <c r="AB1542" s="100"/>
      <c r="AC1542" s="90"/>
      <c r="AD1542" s="100"/>
      <c r="AE1542" s="100"/>
      <c r="AF1542" s="91"/>
      <c r="AG1542" s="91"/>
      <c r="AH1542" s="101"/>
      <c r="AI1542" s="45"/>
      <c r="AJ1542" s="45"/>
      <c r="AK1542" s="45"/>
      <c r="AL1542" s="45"/>
      <c r="AM1542" s="45"/>
      <c r="AN1542" s="83"/>
      <c r="AO1542" s="160"/>
      <c r="AP1542" s="160"/>
      <c r="AQ1542" s="94"/>
      <c r="AR1542" s="45"/>
      <c r="AS1542" s="102"/>
      <c r="AT1542" s="102"/>
      <c r="AU1542" s="95"/>
      <c r="AV1542" s="95"/>
      <c r="AW1542" s="159"/>
      <c r="AX1542" s="159"/>
      <c r="AY1542" s="156"/>
      <c r="AZ1542" s="156"/>
      <c r="BA1542" s="156"/>
      <c r="BB1542" s="156"/>
      <c r="BC1542" s="156"/>
      <c r="BD1542" s="156"/>
      <c r="BE1542" s="156"/>
      <c r="BF1542" s="156"/>
      <c r="BG1542" s="156"/>
      <c r="BH1542" s="156"/>
      <c r="BI1542" s="156"/>
      <c r="BJ1542" s="156"/>
      <c r="BK1542" s="156"/>
      <c r="BL1542" s="156"/>
      <c r="BM1542" s="156"/>
      <c r="BN1542" s="156"/>
      <c r="BO1542" s="156"/>
      <c r="BP1542" s="156"/>
      <c r="BQ1542" s="156"/>
      <c r="BR1542" s="156"/>
      <c r="BS1542" s="156"/>
      <c r="BT1542" s="156"/>
      <c r="BU1542" s="156"/>
      <c r="BV1542" s="156"/>
      <c r="BW1542" s="156"/>
      <c r="BX1542" s="156"/>
      <c r="BY1542" s="156"/>
      <c r="BZ1542" s="156"/>
      <c r="CA1542" s="156"/>
      <c r="CB1542" s="156"/>
      <c r="CC1542" s="156"/>
      <c r="CD1542" s="156"/>
      <c r="CE1542" s="156"/>
    </row>
    <row r="1543" spans="1:83" ht="25.5" customHeight="1" x14ac:dyDescent="0.25">
      <c r="A1543" s="45"/>
      <c r="B1543" s="45"/>
      <c r="C1543" s="45"/>
      <c r="D1543" s="47"/>
      <c r="E1543" s="158"/>
      <c r="F1543" s="45"/>
      <c r="G1543" s="130"/>
      <c r="H1543" s="130"/>
      <c r="I1543" s="83"/>
      <c r="J1543" s="45"/>
      <c r="K1543" s="130"/>
      <c r="L1543" s="95"/>
      <c r="M1543" s="95"/>
      <c r="N1543" s="95"/>
      <c r="O1543" s="103"/>
      <c r="P1543" s="104"/>
      <c r="Q1543" s="83"/>
      <c r="R1543" s="83"/>
      <c r="S1543" s="83"/>
      <c r="T1543" s="83"/>
      <c r="U1543" s="83"/>
      <c r="V1543" s="103"/>
      <c r="W1543" s="103"/>
      <c r="X1543" s="103"/>
      <c r="Y1543" s="102"/>
      <c r="Z1543" s="102"/>
      <c r="AA1543" s="90"/>
      <c r="AB1543" s="100"/>
      <c r="AC1543" s="90"/>
      <c r="AD1543" s="100"/>
      <c r="AE1543" s="100"/>
      <c r="AF1543" s="91"/>
      <c r="AG1543" s="91"/>
      <c r="AH1543" s="101"/>
      <c r="AI1543" s="45"/>
      <c r="AJ1543" s="45"/>
      <c r="AK1543" s="45"/>
      <c r="AL1543" s="45"/>
      <c r="AM1543" s="45"/>
      <c r="AN1543" s="83"/>
      <c r="AO1543" s="160"/>
      <c r="AP1543" s="160"/>
      <c r="AQ1543" s="94"/>
      <c r="AR1543" s="45"/>
      <c r="AS1543" s="102"/>
      <c r="AT1543" s="102"/>
      <c r="AU1543" s="95"/>
      <c r="AV1543" s="95"/>
      <c r="AW1543" s="159"/>
      <c r="AX1543" s="159"/>
      <c r="AY1543" s="156"/>
      <c r="AZ1543" s="156"/>
      <c r="BA1543" s="156"/>
      <c r="BB1543" s="156"/>
      <c r="BC1543" s="156"/>
      <c r="BD1543" s="156"/>
      <c r="BE1543" s="156"/>
      <c r="BF1543" s="156"/>
      <c r="BG1543" s="156"/>
      <c r="BH1543" s="156"/>
      <c r="BI1543" s="156"/>
      <c r="BJ1543" s="156"/>
      <c r="BK1543" s="156"/>
      <c r="BL1543" s="156"/>
      <c r="BM1543" s="156"/>
      <c r="BN1543" s="156"/>
      <c r="BO1543" s="156"/>
      <c r="BP1543" s="156"/>
      <c r="BQ1543" s="156"/>
      <c r="BR1543" s="156"/>
      <c r="BS1543" s="156"/>
      <c r="BT1543" s="156"/>
      <c r="BU1543" s="156"/>
      <c r="BV1543" s="156"/>
      <c r="BW1543" s="156"/>
      <c r="BX1543" s="156"/>
      <c r="BY1543" s="156"/>
      <c r="BZ1543" s="156"/>
      <c r="CA1543" s="156"/>
      <c r="CB1543" s="156"/>
      <c r="CC1543" s="156"/>
      <c r="CD1543" s="156"/>
      <c r="CE1543" s="156"/>
    </row>
    <row r="1544" spans="1:83" ht="25.5" customHeight="1" x14ac:dyDescent="0.25">
      <c r="A1544" s="45"/>
      <c r="B1544" s="45"/>
      <c r="C1544" s="45"/>
      <c r="D1544" s="47"/>
      <c r="E1544" s="158"/>
      <c r="F1544" s="45"/>
      <c r="G1544" s="130"/>
      <c r="H1544" s="130"/>
      <c r="I1544" s="83"/>
      <c r="J1544" s="45"/>
      <c r="K1544" s="130"/>
      <c r="L1544" s="95"/>
      <c r="M1544" s="95"/>
      <c r="N1544" s="95"/>
      <c r="O1544" s="103"/>
      <c r="P1544" s="104"/>
      <c r="Q1544" s="83"/>
      <c r="R1544" s="83"/>
      <c r="S1544" s="83"/>
      <c r="T1544" s="83"/>
      <c r="U1544" s="83"/>
      <c r="V1544" s="103"/>
      <c r="W1544" s="103"/>
      <c r="X1544" s="103"/>
      <c r="Y1544" s="102"/>
      <c r="Z1544" s="102"/>
      <c r="AA1544" s="90"/>
      <c r="AB1544" s="100"/>
      <c r="AC1544" s="90"/>
      <c r="AD1544" s="100"/>
      <c r="AE1544" s="100"/>
      <c r="AF1544" s="91"/>
      <c r="AG1544" s="91"/>
      <c r="AH1544" s="101"/>
      <c r="AI1544" s="45"/>
      <c r="AJ1544" s="45"/>
      <c r="AK1544" s="45"/>
      <c r="AL1544" s="45"/>
      <c r="AM1544" s="45"/>
      <c r="AN1544" s="83"/>
      <c r="AO1544" s="160"/>
      <c r="AP1544" s="160"/>
      <c r="AQ1544" s="94"/>
      <c r="AR1544" s="45"/>
      <c r="AS1544" s="102"/>
      <c r="AT1544" s="102"/>
      <c r="AU1544" s="95"/>
      <c r="AV1544" s="95"/>
      <c r="AW1544" s="159"/>
      <c r="AX1544" s="159"/>
      <c r="AY1544" s="156"/>
      <c r="AZ1544" s="156"/>
      <c r="BA1544" s="156"/>
      <c r="BB1544" s="156"/>
      <c r="BC1544" s="156"/>
      <c r="BD1544" s="156"/>
      <c r="BE1544" s="156"/>
      <c r="BF1544" s="156"/>
      <c r="BG1544" s="156"/>
      <c r="BH1544" s="156"/>
      <c r="BI1544" s="156"/>
      <c r="BJ1544" s="156"/>
      <c r="BK1544" s="156"/>
      <c r="BL1544" s="156"/>
      <c r="BM1544" s="156"/>
      <c r="BN1544" s="156"/>
      <c r="BO1544" s="156"/>
      <c r="BP1544" s="156"/>
      <c r="BQ1544" s="156"/>
      <c r="BR1544" s="156"/>
      <c r="BS1544" s="156"/>
      <c r="BT1544" s="156"/>
      <c r="BU1544" s="156"/>
      <c r="BV1544" s="156"/>
      <c r="BW1544" s="156"/>
      <c r="BX1544" s="156"/>
      <c r="BY1544" s="156"/>
      <c r="BZ1544" s="156"/>
      <c r="CA1544" s="156"/>
      <c r="CB1544" s="156"/>
      <c r="CC1544" s="156"/>
      <c r="CD1544" s="156"/>
      <c r="CE1544" s="156"/>
    </row>
    <row r="1545" spans="1:83" ht="25.5" customHeight="1" x14ac:dyDescent="0.25">
      <c r="A1545" s="45"/>
      <c r="B1545" s="45"/>
      <c r="C1545" s="45"/>
      <c r="D1545" s="47"/>
      <c r="E1545" s="158"/>
      <c r="F1545" s="45"/>
      <c r="G1545" s="130"/>
      <c r="H1545" s="130"/>
      <c r="I1545" s="83"/>
      <c r="J1545" s="45"/>
      <c r="K1545" s="130"/>
      <c r="L1545" s="95"/>
      <c r="M1545" s="95"/>
      <c r="N1545" s="95"/>
      <c r="O1545" s="103"/>
      <c r="P1545" s="104"/>
      <c r="Q1545" s="83"/>
      <c r="R1545" s="83"/>
      <c r="S1545" s="83"/>
      <c r="T1545" s="83"/>
      <c r="U1545" s="83"/>
      <c r="V1545" s="103"/>
      <c r="W1545" s="103"/>
      <c r="X1545" s="103"/>
      <c r="Y1545" s="102"/>
      <c r="Z1545" s="102"/>
      <c r="AA1545" s="90"/>
      <c r="AB1545" s="100"/>
      <c r="AC1545" s="90"/>
      <c r="AD1545" s="100"/>
      <c r="AE1545" s="100"/>
      <c r="AF1545" s="91"/>
      <c r="AG1545" s="91"/>
      <c r="AH1545" s="101"/>
      <c r="AI1545" s="45"/>
      <c r="AJ1545" s="45"/>
      <c r="AK1545" s="45"/>
      <c r="AL1545" s="45"/>
      <c r="AM1545" s="45"/>
      <c r="AN1545" s="83"/>
      <c r="AO1545" s="160"/>
      <c r="AP1545" s="160"/>
      <c r="AQ1545" s="94"/>
      <c r="AR1545" s="45"/>
      <c r="AS1545" s="102"/>
      <c r="AT1545" s="102"/>
      <c r="AU1545" s="95"/>
      <c r="AV1545" s="95"/>
      <c r="AW1545" s="159"/>
      <c r="AX1545" s="159"/>
      <c r="AY1545" s="156"/>
      <c r="AZ1545" s="156"/>
      <c r="BA1545" s="156"/>
      <c r="BB1545" s="156"/>
      <c r="BC1545" s="156"/>
      <c r="BD1545" s="156"/>
      <c r="BE1545" s="156"/>
      <c r="BF1545" s="156"/>
      <c r="BG1545" s="156"/>
      <c r="BH1545" s="156"/>
      <c r="BI1545" s="156"/>
      <c r="BJ1545" s="156"/>
      <c r="BK1545" s="156"/>
      <c r="BL1545" s="156"/>
      <c r="BM1545" s="156"/>
      <c r="BN1545" s="156"/>
      <c r="BO1545" s="156"/>
      <c r="BP1545" s="156"/>
      <c r="BQ1545" s="156"/>
      <c r="BR1545" s="156"/>
      <c r="BS1545" s="156"/>
      <c r="BT1545" s="156"/>
      <c r="BU1545" s="156"/>
      <c r="BV1545" s="156"/>
      <c r="BW1545" s="156"/>
      <c r="BX1545" s="156"/>
      <c r="BY1545" s="156"/>
      <c r="BZ1545" s="156"/>
      <c r="CA1545" s="156"/>
      <c r="CB1545" s="156"/>
      <c r="CC1545" s="156"/>
      <c r="CD1545" s="156"/>
      <c r="CE1545" s="156"/>
    </row>
    <row r="1546" spans="1:83" ht="25.5" customHeight="1" x14ac:dyDescent="0.25">
      <c r="A1546" s="45"/>
      <c r="B1546" s="45"/>
      <c r="C1546" s="45"/>
      <c r="D1546" s="47"/>
      <c r="E1546" s="158"/>
      <c r="F1546" s="45"/>
      <c r="G1546" s="130"/>
      <c r="H1546" s="130"/>
      <c r="I1546" s="83"/>
      <c r="J1546" s="45"/>
      <c r="K1546" s="130"/>
      <c r="L1546" s="95"/>
      <c r="M1546" s="95"/>
      <c r="N1546" s="95"/>
      <c r="O1546" s="103"/>
      <c r="P1546" s="104"/>
      <c r="Q1546" s="83"/>
      <c r="R1546" s="83"/>
      <c r="S1546" s="83"/>
      <c r="T1546" s="83"/>
      <c r="U1546" s="83"/>
      <c r="V1546" s="103"/>
      <c r="W1546" s="103"/>
      <c r="X1546" s="103"/>
      <c r="Y1546" s="102"/>
      <c r="Z1546" s="102"/>
      <c r="AA1546" s="90"/>
      <c r="AB1546" s="100"/>
      <c r="AC1546" s="90"/>
      <c r="AD1546" s="100"/>
      <c r="AE1546" s="100"/>
      <c r="AF1546" s="91"/>
      <c r="AG1546" s="91"/>
      <c r="AH1546" s="101"/>
      <c r="AI1546" s="45"/>
      <c r="AJ1546" s="45"/>
      <c r="AK1546" s="45"/>
      <c r="AL1546" s="45"/>
      <c r="AM1546" s="45"/>
      <c r="AN1546" s="83"/>
      <c r="AO1546" s="160"/>
      <c r="AP1546" s="160"/>
      <c r="AQ1546" s="94"/>
      <c r="AR1546" s="45"/>
      <c r="AS1546" s="102"/>
      <c r="AT1546" s="102"/>
      <c r="AU1546" s="95"/>
      <c r="AV1546" s="95"/>
      <c r="AW1546" s="159"/>
      <c r="AX1546" s="159"/>
      <c r="AY1546" s="156"/>
      <c r="AZ1546" s="156"/>
      <c r="BA1546" s="156"/>
      <c r="BB1546" s="156"/>
      <c r="BC1546" s="156"/>
      <c r="BD1546" s="156"/>
      <c r="BE1546" s="156"/>
      <c r="BF1546" s="156"/>
      <c r="BG1546" s="156"/>
      <c r="BH1546" s="156"/>
      <c r="BI1546" s="156"/>
      <c r="BJ1546" s="156"/>
      <c r="BK1546" s="156"/>
      <c r="BL1546" s="156"/>
      <c r="BM1546" s="156"/>
      <c r="BN1546" s="156"/>
      <c r="BO1546" s="156"/>
      <c r="BP1546" s="156"/>
      <c r="BQ1546" s="156"/>
      <c r="BR1546" s="156"/>
      <c r="BS1546" s="156"/>
      <c r="BT1546" s="156"/>
      <c r="BU1546" s="156"/>
      <c r="BV1546" s="156"/>
      <c r="BW1546" s="156"/>
      <c r="BX1546" s="156"/>
      <c r="BY1546" s="156"/>
      <c r="BZ1546" s="156"/>
      <c r="CA1546" s="156"/>
      <c r="CB1546" s="156"/>
      <c r="CC1546" s="156"/>
      <c r="CD1546" s="156"/>
      <c r="CE1546" s="156"/>
    </row>
    <row r="1547" spans="1:83" ht="25.5" customHeight="1" x14ac:dyDescent="0.25">
      <c r="A1547" s="45"/>
      <c r="B1547" s="45"/>
      <c r="C1547" s="45"/>
      <c r="D1547" s="47"/>
      <c r="E1547" s="158"/>
      <c r="F1547" s="45"/>
      <c r="G1547" s="130"/>
      <c r="H1547" s="130"/>
      <c r="I1547" s="83"/>
      <c r="J1547" s="45"/>
      <c r="K1547" s="130"/>
      <c r="L1547" s="95"/>
      <c r="M1547" s="95"/>
      <c r="N1547" s="95"/>
      <c r="O1547" s="103"/>
      <c r="P1547" s="104"/>
      <c r="Q1547" s="83"/>
      <c r="R1547" s="83"/>
      <c r="S1547" s="83"/>
      <c r="T1547" s="83"/>
      <c r="U1547" s="83"/>
      <c r="V1547" s="103"/>
      <c r="W1547" s="103"/>
      <c r="X1547" s="103"/>
      <c r="Y1547" s="102"/>
      <c r="Z1547" s="102"/>
      <c r="AA1547" s="90"/>
      <c r="AB1547" s="100"/>
      <c r="AC1547" s="90"/>
      <c r="AD1547" s="100"/>
      <c r="AE1547" s="100"/>
      <c r="AF1547" s="91"/>
      <c r="AG1547" s="91"/>
      <c r="AH1547" s="101"/>
      <c r="AI1547" s="45"/>
      <c r="AJ1547" s="45"/>
      <c r="AK1547" s="45"/>
      <c r="AL1547" s="45"/>
      <c r="AM1547" s="45"/>
      <c r="AN1547" s="83"/>
      <c r="AO1547" s="160"/>
      <c r="AP1547" s="160"/>
      <c r="AQ1547" s="94"/>
      <c r="AR1547" s="45"/>
      <c r="AS1547" s="102"/>
      <c r="AT1547" s="102"/>
      <c r="AU1547" s="95"/>
      <c r="AV1547" s="95"/>
      <c r="AW1547" s="159"/>
      <c r="AX1547" s="159"/>
      <c r="AY1547" s="156"/>
      <c r="AZ1547" s="156"/>
      <c r="BA1547" s="156"/>
      <c r="BB1547" s="156"/>
      <c r="BC1547" s="156"/>
      <c r="BD1547" s="156"/>
      <c r="BE1547" s="156"/>
      <c r="BF1547" s="156"/>
      <c r="BG1547" s="156"/>
      <c r="BH1547" s="156"/>
      <c r="BI1547" s="156"/>
      <c r="BJ1547" s="156"/>
      <c r="BK1547" s="156"/>
      <c r="BL1547" s="156"/>
      <c r="BM1547" s="156"/>
      <c r="BN1547" s="156"/>
      <c r="BO1547" s="156"/>
      <c r="BP1547" s="156"/>
      <c r="BQ1547" s="156"/>
      <c r="BR1547" s="156"/>
      <c r="BS1547" s="156"/>
      <c r="BT1547" s="156"/>
      <c r="BU1547" s="156"/>
      <c r="BV1547" s="156"/>
      <c r="BW1547" s="156"/>
      <c r="BX1547" s="156"/>
      <c r="BY1547" s="156"/>
      <c r="BZ1547" s="156"/>
      <c r="CA1547" s="156"/>
      <c r="CB1547" s="156"/>
      <c r="CC1547" s="156"/>
      <c r="CD1547" s="156"/>
      <c r="CE1547" s="156"/>
    </row>
    <row r="1548" spans="1:83" ht="25.5" customHeight="1" x14ac:dyDescent="0.25">
      <c r="A1548" s="45"/>
      <c r="B1548" s="45"/>
      <c r="C1548" s="45"/>
      <c r="D1548" s="47"/>
      <c r="E1548" s="158"/>
      <c r="F1548" s="45"/>
      <c r="G1548" s="130"/>
      <c r="H1548" s="130"/>
      <c r="I1548" s="83"/>
      <c r="J1548" s="45"/>
      <c r="K1548" s="130"/>
      <c r="L1548" s="95"/>
      <c r="M1548" s="95"/>
      <c r="N1548" s="95"/>
      <c r="O1548" s="103"/>
      <c r="P1548" s="104"/>
      <c r="Q1548" s="83"/>
      <c r="R1548" s="83"/>
      <c r="S1548" s="83"/>
      <c r="T1548" s="83"/>
      <c r="U1548" s="83"/>
      <c r="V1548" s="103"/>
      <c r="W1548" s="103"/>
      <c r="X1548" s="103"/>
      <c r="Y1548" s="102"/>
      <c r="Z1548" s="102"/>
      <c r="AA1548" s="90"/>
      <c r="AB1548" s="100"/>
      <c r="AC1548" s="90"/>
      <c r="AD1548" s="100"/>
      <c r="AE1548" s="100"/>
      <c r="AF1548" s="91"/>
      <c r="AG1548" s="91"/>
      <c r="AH1548" s="101"/>
      <c r="AI1548" s="45"/>
      <c r="AJ1548" s="45"/>
      <c r="AK1548" s="45"/>
      <c r="AL1548" s="45"/>
      <c r="AM1548" s="45"/>
      <c r="AN1548" s="83"/>
      <c r="AO1548" s="160"/>
      <c r="AP1548" s="160"/>
      <c r="AQ1548" s="94"/>
      <c r="AR1548" s="45"/>
      <c r="AS1548" s="102"/>
      <c r="AT1548" s="102"/>
      <c r="AU1548" s="95"/>
      <c r="AV1548" s="95"/>
      <c r="AW1548" s="159"/>
      <c r="AX1548" s="159"/>
      <c r="AY1548" s="156"/>
      <c r="AZ1548" s="156"/>
      <c r="BA1548" s="156"/>
      <c r="BB1548" s="156"/>
      <c r="BC1548" s="156"/>
      <c r="BD1548" s="156"/>
      <c r="BE1548" s="156"/>
      <c r="BF1548" s="156"/>
      <c r="BG1548" s="156"/>
      <c r="BH1548" s="156"/>
      <c r="BI1548" s="156"/>
      <c r="BJ1548" s="156"/>
      <c r="BK1548" s="156"/>
      <c r="BL1548" s="156"/>
      <c r="BM1548" s="156"/>
      <c r="BN1548" s="156"/>
      <c r="BO1548" s="156"/>
      <c r="BP1548" s="156"/>
      <c r="BQ1548" s="156"/>
      <c r="BR1548" s="156"/>
      <c r="BS1548" s="156"/>
      <c r="BT1548" s="156"/>
      <c r="BU1548" s="156"/>
      <c r="BV1548" s="156"/>
      <c r="BW1548" s="156"/>
      <c r="BX1548" s="156"/>
      <c r="BY1548" s="156"/>
      <c r="BZ1548" s="156"/>
      <c r="CA1548" s="156"/>
      <c r="CB1548" s="156"/>
      <c r="CC1548" s="156"/>
      <c r="CD1548" s="156"/>
      <c r="CE1548" s="156"/>
    </row>
    <row r="1549" spans="1:83" ht="25.5" customHeight="1" x14ac:dyDescent="0.25">
      <c r="A1549" s="45"/>
      <c r="B1549" s="45"/>
      <c r="C1549" s="45"/>
      <c r="D1549" s="47"/>
      <c r="E1549" s="158"/>
      <c r="F1549" s="45"/>
      <c r="G1549" s="130"/>
      <c r="H1549" s="130"/>
      <c r="I1549" s="83"/>
      <c r="J1549" s="45"/>
      <c r="K1549" s="130"/>
      <c r="L1549" s="95"/>
      <c r="M1549" s="95"/>
      <c r="N1549" s="95"/>
      <c r="O1549" s="103"/>
      <c r="P1549" s="104"/>
      <c r="Q1549" s="83"/>
      <c r="R1549" s="83"/>
      <c r="S1549" s="83"/>
      <c r="T1549" s="83"/>
      <c r="U1549" s="83"/>
      <c r="V1549" s="103"/>
      <c r="W1549" s="103"/>
      <c r="X1549" s="103"/>
      <c r="Y1549" s="102"/>
      <c r="Z1549" s="102"/>
      <c r="AA1549" s="90"/>
      <c r="AB1549" s="100"/>
      <c r="AC1549" s="90"/>
      <c r="AD1549" s="100"/>
      <c r="AE1549" s="100"/>
      <c r="AF1549" s="91"/>
      <c r="AG1549" s="91"/>
      <c r="AH1549" s="101"/>
      <c r="AI1549" s="45"/>
      <c r="AJ1549" s="45"/>
      <c r="AK1549" s="45"/>
      <c r="AL1549" s="45"/>
      <c r="AM1549" s="45"/>
      <c r="AN1549" s="83"/>
      <c r="AO1549" s="160"/>
      <c r="AP1549" s="160"/>
      <c r="AQ1549" s="94"/>
      <c r="AR1549" s="45"/>
      <c r="AS1549" s="102"/>
      <c r="AT1549" s="102"/>
      <c r="AU1549" s="95"/>
      <c r="AV1549" s="95"/>
      <c r="AW1549" s="159"/>
      <c r="AX1549" s="159"/>
      <c r="AY1549" s="156"/>
      <c r="AZ1549" s="156"/>
      <c r="BA1549" s="156"/>
      <c r="BB1549" s="156"/>
      <c r="BC1549" s="156"/>
      <c r="BD1549" s="156"/>
      <c r="BE1549" s="156"/>
      <c r="BF1549" s="156"/>
      <c r="BG1549" s="156"/>
      <c r="BH1549" s="156"/>
      <c r="BI1549" s="156"/>
      <c r="BJ1549" s="156"/>
      <c r="BK1549" s="156"/>
      <c r="BL1549" s="156"/>
      <c r="BM1549" s="156"/>
      <c r="BN1549" s="156"/>
      <c r="BO1549" s="156"/>
      <c r="BP1549" s="156"/>
      <c r="BQ1549" s="156"/>
      <c r="BR1549" s="156"/>
      <c r="BS1549" s="156"/>
      <c r="BT1549" s="156"/>
      <c r="BU1549" s="156"/>
      <c r="BV1549" s="156"/>
      <c r="BW1549" s="156"/>
      <c r="BX1549" s="156"/>
      <c r="BY1549" s="156"/>
      <c r="BZ1549" s="156"/>
      <c r="CA1549" s="156"/>
      <c r="CB1549" s="156"/>
      <c r="CC1549" s="156"/>
      <c r="CD1549" s="156"/>
      <c r="CE1549" s="156"/>
    </row>
    <row r="1550" spans="1:83" ht="25.5" customHeight="1" x14ac:dyDescent="0.25">
      <c r="A1550" s="45"/>
      <c r="B1550" s="45"/>
      <c r="C1550" s="45"/>
      <c r="D1550" s="47"/>
      <c r="E1550" s="158"/>
      <c r="F1550" s="45"/>
      <c r="G1550" s="130"/>
      <c r="H1550" s="130"/>
      <c r="I1550" s="83"/>
      <c r="J1550" s="45"/>
      <c r="K1550" s="130"/>
      <c r="L1550" s="95"/>
      <c r="M1550" s="95"/>
      <c r="N1550" s="95"/>
      <c r="O1550" s="103"/>
      <c r="P1550" s="104"/>
      <c r="Q1550" s="83"/>
      <c r="R1550" s="83"/>
      <c r="S1550" s="83"/>
      <c r="T1550" s="83"/>
      <c r="U1550" s="83"/>
      <c r="V1550" s="103"/>
      <c r="W1550" s="103"/>
      <c r="X1550" s="103"/>
      <c r="Y1550" s="102"/>
      <c r="Z1550" s="102"/>
      <c r="AA1550" s="90"/>
      <c r="AB1550" s="100"/>
      <c r="AC1550" s="90"/>
      <c r="AD1550" s="100"/>
      <c r="AE1550" s="100"/>
      <c r="AF1550" s="91"/>
      <c r="AG1550" s="91"/>
      <c r="AH1550" s="101"/>
      <c r="AI1550" s="45"/>
      <c r="AJ1550" s="45"/>
      <c r="AK1550" s="45"/>
      <c r="AL1550" s="45"/>
      <c r="AM1550" s="45"/>
      <c r="AN1550" s="83"/>
      <c r="AO1550" s="160"/>
      <c r="AP1550" s="160"/>
      <c r="AQ1550" s="94"/>
      <c r="AR1550" s="45"/>
      <c r="AS1550" s="102"/>
      <c r="AT1550" s="102"/>
      <c r="AU1550" s="95"/>
      <c r="AV1550" s="95"/>
      <c r="AW1550" s="159"/>
      <c r="AX1550" s="159"/>
      <c r="AY1550" s="156"/>
      <c r="AZ1550" s="156"/>
      <c r="BA1550" s="156"/>
      <c r="BB1550" s="156"/>
      <c r="BC1550" s="156"/>
      <c r="BD1550" s="156"/>
      <c r="BE1550" s="156"/>
      <c r="BF1550" s="156"/>
      <c r="BG1550" s="156"/>
      <c r="BH1550" s="156"/>
      <c r="BI1550" s="156"/>
      <c r="BJ1550" s="156"/>
      <c r="BK1550" s="156"/>
      <c r="BL1550" s="156"/>
      <c r="BM1550" s="156"/>
      <c r="BN1550" s="156"/>
      <c r="BO1550" s="156"/>
      <c r="BP1550" s="156"/>
      <c r="BQ1550" s="156"/>
      <c r="BR1550" s="156"/>
      <c r="BS1550" s="156"/>
      <c r="BT1550" s="156"/>
      <c r="BU1550" s="156"/>
      <c r="BV1550" s="156"/>
      <c r="BW1550" s="156"/>
      <c r="BX1550" s="156"/>
      <c r="BY1550" s="156"/>
      <c r="BZ1550" s="156"/>
      <c r="CA1550" s="156"/>
      <c r="CB1550" s="156"/>
      <c r="CC1550" s="156"/>
      <c r="CD1550" s="156"/>
      <c r="CE1550" s="156"/>
    </row>
    <row r="1551" spans="1:83" ht="25.5" customHeight="1" x14ac:dyDescent="0.25">
      <c r="A1551" s="45"/>
      <c r="B1551" s="45"/>
      <c r="C1551" s="45"/>
      <c r="D1551" s="47"/>
      <c r="E1551" s="158"/>
      <c r="F1551" s="45"/>
      <c r="G1551" s="130"/>
      <c r="H1551" s="130"/>
      <c r="I1551" s="83"/>
      <c r="J1551" s="45"/>
      <c r="K1551" s="130"/>
      <c r="L1551" s="95"/>
      <c r="M1551" s="95"/>
      <c r="N1551" s="95"/>
      <c r="O1551" s="103"/>
      <c r="P1551" s="104"/>
      <c r="Q1551" s="83"/>
      <c r="R1551" s="83"/>
      <c r="S1551" s="83"/>
      <c r="T1551" s="83"/>
      <c r="U1551" s="83"/>
      <c r="V1551" s="103"/>
      <c r="W1551" s="103"/>
      <c r="X1551" s="103"/>
      <c r="Y1551" s="102"/>
      <c r="Z1551" s="102"/>
      <c r="AA1551" s="90"/>
      <c r="AB1551" s="100"/>
      <c r="AC1551" s="90"/>
      <c r="AD1551" s="100"/>
      <c r="AE1551" s="100"/>
      <c r="AF1551" s="91"/>
      <c r="AG1551" s="91"/>
      <c r="AH1551" s="101"/>
      <c r="AI1551" s="45"/>
      <c r="AJ1551" s="45"/>
      <c r="AK1551" s="45"/>
      <c r="AL1551" s="45"/>
      <c r="AM1551" s="45"/>
      <c r="AN1551" s="83"/>
      <c r="AO1551" s="160"/>
      <c r="AP1551" s="160"/>
      <c r="AQ1551" s="94"/>
      <c r="AR1551" s="45"/>
      <c r="AS1551" s="102"/>
      <c r="AT1551" s="102"/>
      <c r="AU1551" s="95"/>
      <c r="AV1551" s="95"/>
      <c r="AW1551" s="159"/>
      <c r="AX1551" s="159"/>
      <c r="AY1551" s="156"/>
      <c r="AZ1551" s="156"/>
      <c r="BA1551" s="156"/>
      <c r="BB1551" s="156"/>
      <c r="BC1551" s="156"/>
      <c r="BD1551" s="156"/>
      <c r="BE1551" s="156"/>
      <c r="BF1551" s="156"/>
      <c r="BG1551" s="156"/>
      <c r="BH1551" s="156"/>
      <c r="BI1551" s="156"/>
      <c r="BJ1551" s="156"/>
      <c r="BK1551" s="156"/>
      <c r="BL1551" s="156"/>
      <c r="BM1551" s="156"/>
      <c r="BN1551" s="156"/>
      <c r="BO1551" s="156"/>
      <c r="BP1551" s="156"/>
      <c r="BQ1551" s="156"/>
      <c r="BR1551" s="156"/>
      <c r="BS1551" s="156"/>
      <c r="BT1551" s="156"/>
      <c r="BU1551" s="156"/>
      <c r="BV1551" s="156"/>
      <c r="BW1551" s="156"/>
      <c r="BX1551" s="156"/>
      <c r="BY1551" s="156"/>
      <c r="BZ1551" s="156"/>
      <c r="CA1551" s="156"/>
      <c r="CB1551" s="156"/>
      <c r="CC1551" s="156"/>
      <c r="CD1551" s="156"/>
      <c r="CE1551" s="156"/>
    </row>
    <row r="1552" spans="1:83" ht="25.5" customHeight="1" x14ac:dyDescent="0.25">
      <c r="A1552" s="45"/>
      <c r="B1552" s="45"/>
      <c r="C1552" s="45"/>
      <c r="D1552" s="47"/>
      <c r="E1552" s="158"/>
      <c r="F1552" s="45"/>
      <c r="G1552" s="130"/>
      <c r="H1552" s="130"/>
      <c r="I1552" s="83"/>
      <c r="J1552" s="45"/>
      <c r="K1552" s="130"/>
      <c r="L1552" s="95"/>
      <c r="M1552" s="95"/>
      <c r="N1552" s="95"/>
      <c r="O1552" s="103"/>
      <c r="P1552" s="104"/>
      <c r="Q1552" s="83"/>
      <c r="R1552" s="83"/>
      <c r="S1552" s="83"/>
      <c r="T1552" s="83"/>
      <c r="U1552" s="83"/>
      <c r="V1552" s="103"/>
      <c r="W1552" s="103"/>
      <c r="X1552" s="103"/>
      <c r="Y1552" s="102"/>
      <c r="Z1552" s="102"/>
      <c r="AA1552" s="90"/>
      <c r="AB1552" s="100"/>
      <c r="AC1552" s="90"/>
      <c r="AD1552" s="100"/>
      <c r="AE1552" s="100"/>
      <c r="AF1552" s="91"/>
      <c r="AG1552" s="91"/>
      <c r="AH1552" s="101"/>
      <c r="AI1552" s="45"/>
      <c r="AJ1552" s="45"/>
      <c r="AK1552" s="45"/>
      <c r="AL1552" s="45"/>
      <c r="AM1552" s="45"/>
      <c r="AN1552" s="83"/>
      <c r="AO1552" s="160"/>
      <c r="AP1552" s="160"/>
      <c r="AQ1552" s="94"/>
      <c r="AR1552" s="45"/>
      <c r="AS1552" s="102"/>
      <c r="AT1552" s="102"/>
      <c r="AU1552" s="95"/>
      <c r="AV1552" s="95"/>
      <c r="AW1552" s="159"/>
      <c r="AX1552" s="159"/>
      <c r="AY1552" s="156"/>
      <c r="AZ1552" s="156"/>
      <c r="BA1552" s="156"/>
      <c r="BB1552" s="156"/>
      <c r="BC1552" s="156"/>
      <c r="BD1552" s="156"/>
      <c r="BE1552" s="156"/>
      <c r="BF1552" s="156"/>
      <c r="BG1552" s="156"/>
      <c r="BH1552" s="156"/>
      <c r="BI1552" s="156"/>
      <c r="BJ1552" s="156"/>
      <c r="BK1552" s="156"/>
      <c r="BL1552" s="156"/>
      <c r="BM1552" s="156"/>
      <c r="BN1552" s="156"/>
      <c r="BO1552" s="156"/>
      <c r="BP1552" s="156"/>
      <c r="BQ1552" s="156"/>
      <c r="BR1552" s="156"/>
      <c r="BS1552" s="156"/>
      <c r="BT1552" s="156"/>
      <c r="BU1552" s="156"/>
      <c r="BV1552" s="156"/>
      <c r="BW1552" s="156"/>
      <c r="BX1552" s="156"/>
      <c r="BY1552" s="156"/>
      <c r="BZ1552" s="156"/>
      <c r="CA1552" s="156"/>
      <c r="CB1552" s="156"/>
      <c r="CC1552" s="156"/>
      <c r="CD1552" s="156"/>
      <c r="CE1552" s="156"/>
    </row>
    <row r="1553" spans="1:83" ht="25.5" customHeight="1" x14ac:dyDescent="0.25">
      <c r="A1553" s="45"/>
      <c r="B1553" s="45"/>
      <c r="C1553" s="45"/>
      <c r="D1553" s="47"/>
      <c r="E1553" s="158"/>
      <c r="F1553" s="45"/>
      <c r="G1553" s="130"/>
      <c r="H1553" s="130"/>
      <c r="I1553" s="83"/>
      <c r="J1553" s="45"/>
      <c r="K1553" s="130"/>
      <c r="L1553" s="95"/>
      <c r="M1553" s="95"/>
      <c r="N1553" s="95"/>
      <c r="O1553" s="103"/>
      <c r="P1553" s="104"/>
      <c r="Q1553" s="83"/>
      <c r="R1553" s="83"/>
      <c r="S1553" s="83"/>
      <c r="T1553" s="83"/>
      <c r="U1553" s="83"/>
      <c r="V1553" s="103"/>
      <c r="W1553" s="103"/>
      <c r="X1553" s="103"/>
      <c r="Y1553" s="102"/>
      <c r="Z1553" s="102"/>
      <c r="AA1553" s="90"/>
      <c r="AB1553" s="100"/>
      <c r="AC1553" s="90"/>
      <c r="AD1553" s="100"/>
      <c r="AE1553" s="100"/>
      <c r="AF1553" s="91"/>
      <c r="AG1553" s="91"/>
      <c r="AH1553" s="101"/>
      <c r="AI1553" s="45"/>
      <c r="AJ1553" s="45"/>
      <c r="AK1553" s="45"/>
      <c r="AL1553" s="45"/>
      <c r="AM1553" s="45"/>
      <c r="AN1553" s="83"/>
      <c r="AO1553" s="160"/>
      <c r="AP1553" s="160"/>
      <c r="AQ1553" s="94"/>
      <c r="AR1553" s="45"/>
      <c r="AS1553" s="102"/>
      <c r="AT1553" s="102"/>
      <c r="AU1553" s="95"/>
      <c r="AV1553" s="95"/>
      <c r="AW1553" s="159"/>
      <c r="AX1553" s="159"/>
      <c r="AY1553" s="156"/>
      <c r="AZ1553" s="156"/>
      <c r="BA1553" s="156"/>
      <c r="BB1553" s="156"/>
      <c r="BC1553" s="156"/>
      <c r="BD1553" s="156"/>
      <c r="BE1553" s="156"/>
      <c r="BF1553" s="156"/>
      <c r="BG1553" s="156"/>
      <c r="BH1553" s="156"/>
      <c r="BI1553" s="156"/>
      <c r="BJ1553" s="156"/>
      <c r="BK1553" s="156"/>
      <c r="BL1553" s="156"/>
      <c r="BM1553" s="156"/>
      <c r="BN1553" s="156"/>
      <c r="BO1553" s="156"/>
      <c r="BP1553" s="156"/>
      <c r="BQ1553" s="156"/>
      <c r="BR1553" s="156"/>
      <c r="BS1553" s="156"/>
      <c r="BT1553" s="156"/>
      <c r="BU1553" s="156"/>
      <c r="BV1553" s="156"/>
      <c r="BW1553" s="156"/>
      <c r="BX1553" s="156"/>
      <c r="BY1553" s="156"/>
      <c r="BZ1553" s="156"/>
      <c r="CA1553" s="156"/>
      <c r="CB1553" s="156"/>
      <c r="CC1553" s="156"/>
      <c r="CD1553" s="156"/>
      <c r="CE1553" s="156"/>
    </row>
    <row r="1554" spans="1:83" ht="25.5" customHeight="1" x14ac:dyDescent="0.25">
      <c r="A1554" s="45"/>
      <c r="B1554" s="45"/>
      <c r="C1554" s="45"/>
      <c r="D1554" s="47"/>
      <c r="E1554" s="158"/>
      <c r="F1554" s="45"/>
      <c r="G1554" s="130"/>
      <c r="H1554" s="130"/>
      <c r="I1554" s="83"/>
      <c r="J1554" s="45"/>
      <c r="K1554" s="130"/>
      <c r="L1554" s="95"/>
      <c r="M1554" s="95"/>
      <c r="N1554" s="95"/>
      <c r="O1554" s="103"/>
      <c r="P1554" s="104"/>
      <c r="Q1554" s="83"/>
      <c r="R1554" s="83"/>
      <c r="S1554" s="83"/>
      <c r="T1554" s="83"/>
      <c r="U1554" s="83"/>
      <c r="V1554" s="103"/>
      <c r="W1554" s="103"/>
      <c r="X1554" s="103"/>
      <c r="Y1554" s="102"/>
      <c r="Z1554" s="102"/>
      <c r="AA1554" s="90"/>
      <c r="AB1554" s="100"/>
      <c r="AC1554" s="90"/>
      <c r="AD1554" s="100"/>
      <c r="AE1554" s="100"/>
      <c r="AF1554" s="91"/>
      <c r="AG1554" s="91"/>
      <c r="AH1554" s="101"/>
      <c r="AI1554" s="45"/>
      <c r="AJ1554" s="45"/>
      <c r="AK1554" s="45"/>
      <c r="AL1554" s="45"/>
      <c r="AM1554" s="45"/>
      <c r="AN1554" s="83"/>
      <c r="AO1554" s="160"/>
      <c r="AP1554" s="160"/>
      <c r="AQ1554" s="94"/>
      <c r="AR1554" s="45"/>
      <c r="AS1554" s="102"/>
      <c r="AT1554" s="102"/>
      <c r="AU1554" s="95"/>
      <c r="AV1554" s="95"/>
      <c r="AW1554" s="159"/>
      <c r="AX1554" s="159"/>
      <c r="AY1554" s="156"/>
      <c r="AZ1554" s="156"/>
      <c r="BA1554" s="156"/>
      <c r="BB1554" s="156"/>
      <c r="BC1554" s="156"/>
      <c r="BD1554" s="156"/>
      <c r="BE1554" s="156"/>
      <c r="BF1554" s="156"/>
      <c r="BG1554" s="156"/>
      <c r="BH1554" s="156"/>
      <c r="BI1554" s="156"/>
      <c r="BJ1554" s="156"/>
      <c r="BK1554" s="156"/>
      <c r="BL1554" s="156"/>
      <c r="BM1554" s="156"/>
      <c r="BN1554" s="156"/>
      <c r="BO1554" s="156"/>
      <c r="BP1554" s="156"/>
      <c r="BQ1554" s="156"/>
      <c r="BR1554" s="156"/>
      <c r="BS1554" s="156"/>
      <c r="BT1554" s="156"/>
      <c r="BU1554" s="156"/>
      <c r="BV1554" s="156"/>
      <c r="BW1554" s="156"/>
      <c r="BX1554" s="156"/>
      <c r="BY1554" s="156"/>
      <c r="BZ1554" s="156"/>
      <c r="CA1554" s="156"/>
      <c r="CB1554" s="156"/>
      <c r="CC1554" s="156"/>
      <c r="CD1554" s="156"/>
      <c r="CE1554" s="156"/>
    </row>
    <row r="1555" spans="1:83" ht="25.5" customHeight="1" x14ac:dyDescent="0.25">
      <c r="A1555" s="45"/>
      <c r="B1555" s="45"/>
      <c r="C1555" s="45"/>
      <c r="D1555" s="47"/>
      <c r="E1555" s="158"/>
      <c r="F1555" s="45"/>
      <c r="G1555" s="130"/>
      <c r="H1555" s="130"/>
      <c r="I1555" s="83"/>
      <c r="J1555" s="45"/>
      <c r="K1555" s="130"/>
      <c r="L1555" s="95"/>
      <c r="M1555" s="95"/>
      <c r="N1555" s="95"/>
      <c r="O1555" s="103"/>
      <c r="P1555" s="104"/>
      <c r="Q1555" s="83"/>
      <c r="R1555" s="83"/>
      <c r="S1555" s="83"/>
      <c r="T1555" s="83"/>
      <c r="U1555" s="83"/>
      <c r="V1555" s="103"/>
      <c r="W1555" s="103"/>
      <c r="X1555" s="103"/>
      <c r="Y1555" s="102"/>
      <c r="Z1555" s="102"/>
      <c r="AA1555" s="90"/>
      <c r="AB1555" s="100"/>
      <c r="AC1555" s="90"/>
      <c r="AD1555" s="100"/>
      <c r="AE1555" s="100"/>
      <c r="AF1555" s="91"/>
      <c r="AG1555" s="91"/>
      <c r="AH1555" s="101"/>
      <c r="AI1555" s="45"/>
      <c r="AJ1555" s="45"/>
      <c r="AK1555" s="45"/>
      <c r="AL1555" s="45"/>
      <c r="AM1555" s="45"/>
      <c r="AN1555" s="83"/>
      <c r="AO1555" s="160"/>
      <c r="AP1555" s="160"/>
      <c r="AQ1555" s="94"/>
      <c r="AR1555" s="45"/>
      <c r="AS1555" s="102"/>
      <c r="AT1555" s="102"/>
      <c r="AU1555" s="95"/>
      <c r="AV1555" s="95"/>
      <c r="AW1555" s="159"/>
      <c r="AX1555" s="159"/>
      <c r="AY1555" s="156"/>
      <c r="AZ1555" s="156"/>
      <c r="BA1555" s="156"/>
      <c r="BB1555" s="156"/>
      <c r="BC1555" s="156"/>
      <c r="BD1555" s="156"/>
      <c r="BE1555" s="156"/>
      <c r="BF1555" s="156"/>
      <c r="BG1555" s="156"/>
      <c r="BH1555" s="156"/>
      <c r="BI1555" s="156"/>
      <c r="BJ1555" s="156"/>
      <c r="BK1555" s="156"/>
      <c r="BL1555" s="156"/>
      <c r="BM1555" s="156"/>
      <c r="BN1555" s="156"/>
      <c r="BO1555" s="156"/>
      <c r="BP1555" s="156"/>
      <c r="BQ1555" s="156"/>
      <c r="BR1555" s="156"/>
      <c r="BS1555" s="156"/>
      <c r="BT1555" s="156"/>
      <c r="BU1555" s="156"/>
      <c r="BV1555" s="156"/>
      <c r="BW1555" s="156"/>
      <c r="BX1555" s="156"/>
      <c r="BY1555" s="156"/>
      <c r="BZ1555" s="156"/>
      <c r="CA1555" s="156"/>
      <c r="CB1555" s="156"/>
      <c r="CC1555" s="156"/>
      <c r="CD1555" s="156"/>
      <c r="CE1555" s="156"/>
    </row>
    <row r="1556" spans="1:83" ht="25.5" customHeight="1" x14ac:dyDescent="0.25">
      <c r="A1556" s="45"/>
      <c r="B1556" s="45"/>
      <c r="C1556" s="45"/>
      <c r="D1556" s="47"/>
      <c r="E1556" s="158"/>
      <c r="F1556" s="45"/>
      <c r="G1556" s="130"/>
      <c r="H1556" s="130"/>
      <c r="I1556" s="83"/>
      <c r="J1556" s="45"/>
      <c r="K1556" s="130"/>
      <c r="L1556" s="95"/>
      <c r="M1556" s="95"/>
      <c r="N1556" s="95"/>
      <c r="O1556" s="103"/>
      <c r="P1556" s="104"/>
      <c r="Q1556" s="83"/>
      <c r="R1556" s="83"/>
      <c r="S1556" s="83"/>
      <c r="T1556" s="83"/>
      <c r="U1556" s="83"/>
      <c r="V1556" s="103"/>
      <c r="W1556" s="103"/>
      <c r="X1556" s="103"/>
      <c r="Y1556" s="102"/>
      <c r="Z1556" s="102"/>
      <c r="AA1556" s="90"/>
      <c r="AB1556" s="100"/>
      <c r="AC1556" s="90"/>
      <c r="AD1556" s="100"/>
      <c r="AE1556" s="100"/>
      <c r="AF1556" s="91"/>
      <c r="AG1556" s="91"/>
      <c r="AH1556" s="101"/>
      <c r="AI1556" s="45"/>
      <c r="AJ1556" s="45"/>
      <c r="AK1556" s="45"/>
      <c r="AL1556" s="45"/>
      <c r="AM1556" s="45"/>
      <c r="AN1556" s="83"/>
      <c r="AO1556" s="160"/>
      <c r="AP1556" s="160"/>
      <c r="AQ1556" s="94"/>
      <c r="AR1556" s="45"/>
      <c r="AS1556" s="102"/>
      <c r="AT1556" s="102"/>
      <c r="AU1556" s="95"/>
      <c r="AV1556" s="95"/>
      <c r="AW1556" s="159"/>
      <c r="AX1556" s="159"/>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c r="CD1556" s="156"/>
      <c r="CE1556" s="156"/>
    </row>
    <row r="1557" spans="1:83" ht="25.5" customHeight="1" x14ac:dyDescent="0.25">
      <c r="A1557" s="45"/>
      <c r="B1557" s="45"/>
      <c r="C1557" s="45"/>
      <c r="D1557" s="47"/>
      <c r="E1557" s="158"/>
      <c r="F1557" s="45"/>
      <c r="G1557" s="130"/>
      <c r="H1557" s="130"/>
      <c r="I1557" s="83"/>
      <c r="J1557" s="45"/>
      <c r="K1557" s="130"/>
      <c r="L1557" s="95"/>
      <c r="M1557" s="95"/>
      <c r="N1557" s="95"/>
      <c r="O1557" s="103"/>
      <c r="P1557" s="104"/>
      <c r="Q1557" s="83"/>
      <c r="R1557" s="83"/>
      <c r="S1557" s="83"/>
      <c r="T1557" s="83"/>
      <c r="U1557" s="83"/>
      <c r="V1557" s="103"/>
      <c r="W1557" s="103"/>
      <c r="X1557" s="103"/>
      <c r="Y1557" s="102"/>
      <c r="Z1557" s="102"/>
      <c r="AA1557" s="90"/>
      <c r="AB1557" s="100"/>
      <c r="AC1557" s="90"/>
      <c r="AD1557" s="100"/>
      <c r="AE1557" s="100"/>
      <c r="AF1557" s="91"/>
      <c r="AG1557" s="91"/>
      <c r="AH1557" s="101"/>
      <c r="AI1557" s="45"/>
      <c r="AJ1557" s="45"/>
      <c r="AK1557" s="45"/>
      <c r="AL1557" s="45"/>
      <c r="AM1557" s="45"/>
      <c r="AN1557" s="83"/>
      <c r="AO1557" s="160"/>
      <c r="AP1557" s="160"/>
      <c r="AQ1557" s="94"/>
      <c r="AR1557" s="45"/>
      <c r="AS1557" s="102"/>
      <c r="AT1557" s="102"/>
      <c r="AU1557" s="95"/>
      <c r="AV1557" s="95"/>
      <c r="AW1557" s="159"/>
      <c r="AX1557" s="159"/>
      <c r="AY1557" s="156"/>
      <c r="AZ1557" s="156"/>
      <c r="BA1557" s="156"/>
      <c r="BB1557" s="156"/>
      <c r="BC1557" s="156"/>
      <c r="BD1557" s="156"/>
      <c r="BE1557" s="156"/>
      <c r="BF1557" s="156"/>
      <c r="BG1557" s="156"/>
      <c r="BH1557" s="156"/>
      <c r="BI1557" s="156"/>
      <c r="BJ1557" s="156"/>
      <c r="BK1557" s="156"/>
      <c r="BL1557" s="156"/>
      <c r="BM1557" s="156"/>
      <c r="BN1557" s="156"/>
      <c r="BO1557" s="156"/>
      <c r="BP1557" s="156"/>
      <c r="BQ1557" s="156"/>
      <c r="BR1557" s="156"/>
      <c r="BS1557" s="156"/>
      <c r="BT1557" s="156"/>
      <c r="BU1557" s="156"/>
      <c r="BV1557" s="156"/>
      <c r="BW1557" s="156"/>
      <c r="BX1557" s="156"/>
      <c r="BY1557" s="156"/>
      <c r="BZ1557" s="156"/>
      <c r="CA1557" s="156"/>
      <c r="CB1557" s="156"/>
      <c r="CC1557" s="156"/>
      <c r="CD1557" s="156"/>
      <c r="CE1557" s="156"/>
    </row>
    <row r="1558" spans="1:83" ht="25.5" customHeight="1" x14ac:dyDescent="0.25">
      <c r="A1558" s="45"/>
      <c r="B1558" s="45"/>
      <c r="C1558" s="45"/>
      <c r="D1558" s="47"/>
      <c r="E1558" s="158"/>
      <c r="F1558" s="45"/>
      <c r="G1558" s="130"/>
      <c r="H1558" s="130"/>
      <c r="I1558" s="83"/>
      <c r="J1558" s="45"/>
      <c r="K1558" s="130"/>
      <c r="L1558" s="95"/>
      <c r="M1558" s="95"/>
      <c r="N1558" s="95"/>
      <c r="O1558" s="103"/>
      <c r="P1558" s="104"/>
      <c r="Q1558" s="83"/>
      <c r="R1558" s="83"/>
      <c r="S1558" s="83"/>
      <c r="T1558" s="83"/>
      <c r="U1558" s="83"/>
      <c r="V1558" s="103"/>
      <c r="W1558" s="103"/>
      <c r="X1558" s="103"/>
      <c r="Y1558" s="102"/>
      <c r="Z1558" s="102"/>
      <c r="AA1558" s="90"/>
      <c r="AB1558" s="100"/>
      <c r="AC1558" s="90"/>
      <c r="AD1558" s="100"/>
      <c r="AE1558" s="100"/>
      <c r="AF1558" s="91"/>
      <c r="AG1558" s="91"/>
      <c r="AH1558" s="101"/>
      <c r="AI1558" s="45"/>
      <c r="AJ1558" s="45"/>
      <c r="AK1558" s="45"/>
      <c r="AL1558" s="45"/>
      <c r="AM1558" s="45"/>
      <c r="AN1558" s="83"/>
      <c r="AO1558" s="160"/>
      <c r="AP1558" s="160"/>
      <c r="AQ1558" s="94"/>
      <c r="AR1558" s="45"/>
      <c r="AS1558" s="102"/>
      <c r="AT1558" s="102"/>
      <c r="AU1558" s="95"/>
      <c r="AV1558" s="95"/>
      <c r="AW1558" s="159"/>
      <c r="AX1558" s="159"/>
      <c r="AY1558" s="156"/>
      <c r="AZ1558" s="156"/>
      <c r="BA1558" s="156"/>
      <c r="BB1558" s="156"/>
      <c r="BC1558" s="156"/>
      <c r="BD1558" s="156"/>
      <c r="BE1558" s="156"/>
      <c r="BF1558" s="156"/>
      <c r="BG1558" s="156"/>
      <c r="BH1558" s="156"/>
      <c r="BI1558" s="156"/>
      <c r="BJ1558" s="156"/>
      <c r="BK1558" s="156"/>
      <c r="BL1558" s="156"/>
      <c r="BM1558" s="156"/>
      <c r="BN1558" s="156"/>
      <c r="BO1558" s="156"/>
      <c r="BP1558" s="156"/>
      <c r="BQ1558" s="156"/>
      <c r="BR1558" s="156"/>
      <c r="BS1558" s="156"/>
      <c r="BT1558" s="156"/>
      <c r="BU1558" s="156"/>
      <c r="BV1558" s="156"/>
      <c r="BW1558" s="156"/>
      <c r="BX1558" s="156"/>
      <c r="BY1558" s="156"/>
      <c r="BZ1558" s="156"/>
      <c r="CA1558" s="156"/>
      <c r="CB1558" s="156"/>
      <c r="CC1558" s="156"/>
      <c r="CD1558" s="156"/>
      <c r="CE1558" s="156"/>
    </row>
    <row r="1559" spans="1:83" ht="25.5" customHeight="1" x14ac:dyDescent="0.25">
      <c r="A1559" s="45"/>
      <c r="B1559" s="45"/>
      <c r="C1559" s="45"/>
      <c r="D1559" s="47"/>
      <c r="E1559" s="158"/>
      <c r="F1559" s="45"/>
      <c r="G1559" s="130"/>
      <c r="H1559" s="130"/>
      <c r="I1559" s="83"/>
      <c r="J1559" s="45"/>
      <c r="K1559" s="130"/>
      <c r="L1559" s="95"/>
      <c r="M1559" s="95"/>
      <c r="N1559" s="95"/>
      <c r="O1559" s="103"/>
      <c r="P1559" s="104"/>
      <c r="Q1559" s="83"/>
      <c r="R1559" s="83"/>
      <c r="S1559" s="83"/>
      <c r="T1559" s="83"/>
      <c r="U1559" s="83"/>
      <c r="V1559" s="103"/>
      <c r="W1559" s="103"/>
      <c r="X1559" s="103"/>
      <c r="Y1559" s="102"/>
      <c r="Z1559" s="102"/>
      <c r="AA1559" s="90"/>
      <c r="AB1559" s="100"/>
      <c r="AC1559" s="90"/>
      <c r="AD1559" s="100"/>
      <c r="AE1559" s="100"/>
      <c r="AF1559" s="91"/>
      <c r="AG1559" s="91"/>
      <c r="AH1559" s="101"/>
      <c r="AI1559" s="45"/>
      <c r="AJ1559" s="45"/>
      <c r="AK1559" s="45"/>
      <c r="AL1559" s="45"/>
      <c r="AM1559" s="45"/>
      <c r="AN1559" s="83"/>
      <c r="AO1559" s="160"/>
      <c r="AP1559" s="160"/>
      <c r="AQ1559" s="94"/>
      <c r="AR1559" s="45"/>
      <c r="AS1559" s="102"/>
      <c r="AT1559" s="102"/>
      <c r="AU1559" s="95"/>
      <c r="AV1559" s="95"/>
      <c r="AW1559" s="159"/>
      <c r="AX1559" s="159"/>
      <c r="AY1559" s="156"/>
      <c r="AZ1559" s="156"/>
      <c r="BA1559" s="156"/>
      <c r="BB1559" s="156"/>
      <c r="BC1559" s="156"/>
      <c r="BD1559" s="156"/>
      <c r="BE1559" s="156"/>
      <c r="BF1559" s="156"/>
      <c r="BG1559" s="156"/>
      <c r="BH1559" s="156"/>
      <c r="BI1559" s="156"/>
      <c r="BJ1559" s="156"/>
      <c r="BK1559" s="156"/>
      <c r="BL1559" s="156"/>
      <c r="BM1559" s="156"/>
      <c r="BN1559" s="156"/>
      <c r="BO1559" s="156"/>
      <c r="BP1559" s="156"/>
      <c r="BQ1559" s="156"/>
      <c r="BR1559" s="156"/>
      <c r="BS1559" s="156"/>
      <c r="BT1559" s="156"/>
      <c r="BU1559" s="156"/>
      <c r="BV1559" s="156"/>
      <c r="BW1559" s="156"/>
      <c r="BX1559" s="156"/>
      <c r="BY1559" s="156"/>
      <c r="BZ1559" s="156"/>
      <c r="CA1559" s="156"/>
      <c r="CB1559" s="156"/>
      <c r="CC1559" s="156"/>
      <c r="CD1559" s="156"/>
      <c r="CE1559" s="156"/>
    </row>
    <row r="1560" spans="1:83" ht="25.5" customHeight="1" x14ac:dyDescent="0.25">
      <c r="A1560" s="45"/>
      <c r="B1560" s="45"/>
      <c r="C1560" s="45"/>
      <c r="D1560" s="47"/>
      <c r="E1560" s="158"/>
      <c r="F1560" s="45"/>
      <c r="G1560" s="130"/>
      <c r="H1560" s="130"/>
      <c r="I1560" s="83"/>
      <c r="J1560" s="45"/>
      <c r="K1560" s="130"/>
      <c r="L1560" s="95"/>
      <c r="M1560" s="95"/>
      <c r="N1560" s="95"/>
      <c r="O1560" s="103"/>
      <c r="P1560" s="104"/>
      <c r="Q1560" s="83"/>
      <c r="R1560" s="83"/>
      <c r="S1560" s="83"/>
      <c r="T1560" s="83"/>
      <c r="U1560" s="83"/>
      <c r="V1560" s="103"/>
      <c r="W1560" s="103"/>
      <c r="X1560" s="103"/>
      <c r="Y1560" s="102"/>
      <c r="Z1560" s="102"/>
      <c r="AA1560" s="90"/>
      <c r="AB1560" s="100"/>
      <c r="AC1560" s="90"/>
      <c r="AD1560" s="100"/>
      <c r="AE1560" s="100"/>
      <c r="AF1560" s="91"/>
      <c r="AG1560" s="91"/>
      <c r="AH1560" s="101"/>
      <c r="AI1560" s="45"/>
      <c r="AJ1560" s="45"/>
      <c r="AK1560" s="45"/>
      <c r="AL1560" s="45"/>
      <c r="AM1560" s="45"/>
      <c r="AN1560" s="83"/>
      <c r="AO1560" s="160"/>
      <c r="AP1560" s="160"/>
      <c r="AQ1560" s="94"/>
      <c r="AR1560" s="45"/>
      <c r="AS1560" s="102"/>
      <c r="AT1560" s="102"/>
      <c r="AU1560" s="95"/>
      <c r="AV1560" s="95"/>
      <c r="AW1560" s="159"/>
      <c r="AX1560" s="159"/>
      <c r="AY1560" s="156"/>
      <c r="AZ1560" s="156"/>
      <c r="BA1560" s="156"/>
      <c r="BB1560" s="156"/>
      <c r="BC1560" s="156"/>
      <c r="BD1560" s="156"/>
      <c r="BE1560" s="156"/>
      <c r="BF1560" s="156"/>
      <c r="BG1560" s="156"/>
      <c r="BH1560" s="156"/>
      <c r="BI1560" s="156"/>
      <c r="BJ1560" s="156"/>
      <c r="BK1560" s="156"/>
      <c r="BL1560" s="156"/>
      <c r="BM1560" s="156"/>
      <c r="BN1560" s="156"/>
      <c r="BO1560" s="156"/>
      <c r="BP1560" s="156"/>
      <c r="BQ1560" s="156"/>
      <c r="BR1560" s="156"/>
      <c r="BS1560" s="156"/>
      <c r="BT1560" s="156"/>
      <c r="BU1560" s="156"/>
      <c r="BV1560" s="156"/>
      <c r="BW1560" s="156"/>
      <c r="BX1560" s="156"/>
      <c r="BY1560" s="156"/>
      <c r="BZ1560" s="156"/>
      <c r="CA1560" s="156"/>
      <c r="CB1560" s="156"/>
      <c r="CC1560" s="156"/>
      <c r="CD1560" s="156"/>
      <c r="CE1560" s="156"/>
    </row>
    <row r="1561" spans="1:83" ht="25.5" customHeight="1" x14ac:dyDescent="0.25">
      <c r="A1561" s="45"/>
      <c r="B1561" s="45"/>
      <c r="C1561" s="45"/>
      <c r="D1561" s="47"/>
      <c r="E1561" s="158"/>
      <c r="F1561" s="45"/>
      <c r="G1561" s="130"/>
      <c r="H1561" s="130"/>
      <c r="I1561" s="83"/>
      <c r="J1561" s="45"/>
      <c r="K1561" s="130"/>
      <c r="L1561" s="95"/>
      <c r="M1561" s="95"/>
      <c r="N1561" s="95"/>
      <c r="O1561" s="103"/>
      <c r="P1561" s="104"/>
      <c r="Q1561" s="83"/>
      <c r="R1561" s="83"/>
      <c r="S1561" s="83"/>
      <c r="T1561" s="83"/>
      <c r="U1561" s="83"/>
      <c r="V1561" s="103"/>
      <c r="W1561" s="103"/>
      <c r="X1561" s="103"/>
      <c r="Y1561" s="102"/>
      <c r="Z1561" s="102"/>
      <c r="AA1561" s="90"/>
      <c r="AB1561" s="100"/>
      <c r="AC1561" s="90"/>
      <c r="AD1561" s="100"/>
      <c r="AE1561" s="100"/>
      <c r="AF1561" s="91"/>
      <c r="AG1561" s="91"/>
      <c r="AH1561" s="101"/>
      <c r="AI1561" s="45"/>
      <c r="AJ1561" s="45"/>
      <c r="AK1561" s="45"/>
      <c r="AL1561" s="45"/>
      <c r="AM1561" s="45"/>
      <c r="AN1561" s="83"/>
      <c r="AO1561" s="160"/>
      <c r="AP1561" s="160"/>
      <c r="AQ1561" s="94"/>
      <c r="AR1561" s="45"/>
      <c r="AS1561" s="102"/>
      <c r="AT1561" s="102"/>
      <c r="AU1561" s="95"/>
      <c r="AV1561" s="95"/>
      <c r="AW1561" s="159"/>
      <c r="AX1561" s="159"/>
      <c r="AY1561" s="156"/>
      <c r="AZ1561" s="156"/>
      <c r="BA1561" s="156"/>
      <c r="BB1561" s="156"/>
      <c r="BC1561" s="156"/>
      <c r="BD1561" s="156"/>
      <c r="BE1561" s="156"/>
      <c r="BF1561" s="156"/>
      <c r="BG1561" s="156"/>
      <c r="BH1561" s="156"/>
      <c r="BI1561" s="156"/>
      <c r="BJ1561" s="156"/>
      <c r="BK1561" s="156"/>
      <c r="BL1561" s="156"/>
      <c r="BM1561" s="156"/>
      <c r="BN1561" s="156"/>
      <c r="BO1561" s="156"/>
      <c r="BP1561" s="156"/>
      <c r="BQ1561" s="156"/>
      <c r="BR1561" s="156"/>
      <c r="BS1561" s="156"/>
      <c r="BT1561" s="156"/>
      <c r="BU1561" s="156"/>
      <c r="BV1561" s="156"/>
      <c r="BW1561" s="156"/>
      <c r="BX1561" s="156"/>
      <c r="BY1561" s="156"/>
      <c r="BZ1561" s="156"/>
      <c r="CA1561" s="156"/>
      <c r="CB1561" s="156"/>
      <c r="CC1561" s="156"/>
      <c r="CD1561" s="156"/>
      <c r="CE1561" s="156"/>
    </row>
    <row r="1562" spans="1:83" ht="25.5" customHeight="1" x14ac:dyDescent="0.25">
      <c r="A1562" s="45"/>
      <c r="B1562" s="45"/>
      <c r="C1562" s="45"/>
      <c r="D1562" s="47"/>
      <c r="E1562" s="158"/>
      <c r="F1562" s="45"/>
      <c r="G1562" s="130"/>
      <c r="H1562" s="130"/>
      <c r="I1562" s="83"/>
      <c r="J1562" s="45"/>
      <c r="K1562" s="130"/>
      <c r="L1562" s="95"/>
      <c r="M1562" s="95"/>
      <c r="N1562" s="95"/>
      <c r="O1562" s="103"/>
      <c r="P1562" s="104"/>
      <c r="Q1562" s="83"/>
      <c r="R1562" s="83"/>
      <c r="S1562" s="83"/>
      <c r="T1562" s="83"/>
      <c r="U1562" s="83"/>
      <c r="V1562" s="103"/>
      <c r="W1562" s="103"/>
      <c r="X1562" s="103"/>
      <c r="Y1562" s="102"/>
      <c r="Z1562" s="102"/>
      <c r="AA1562" s="90"/>
      <c r="AB1562" s="100"/>
      <c r="AC1562" s="90"/>
      <c r="AD1562" s="100"/>
      <c r="AE1562" s="100"/>
      <c r="AF1562" s="91"/>
      <c r="AG1562" s="91"/>
      <c r="AH1562" s="101"/>
      <c r="AI1562" s="45"/>
      <c r="AJ1562" s="45"/>
      <c r="AK1562" s="45"/>
      <c r="AL1562" s="45"/>
      <c r="AM1562" s="45"/>
      <c r="AN1562" s="83"/>
      <c r="AO1562" s="160"/>
      <c r="AP1562" s="160"/>
      <c r="AQ1562" s="94"/>
      <c r="AR1562" s="45"/>
      <c r="AS1562" s="102"/>
      <c r="AT1562" s="102"/>
      <c r="AU1562" s="95"/>
      <c r="AV1562" s="95"/>
      <c r="AW1562" s="159"/>
      <c r="AX1562" s="159"/>
      <c r="AY1562" s="156"/>
      <c r="AZ1562" s="156"/>
      <c r="BA1562" s="156"/>
      <c r="BB1562" s="156"/>
      <c r="BC1562" s="156"/>
      <c r="BD1562" s="156"/>
      <c r="BE1562" s="156"/>
      <c r="BF1562" s="156"/>
      <c r="BG1562" s="156"/>
      <c r="BH1562" s="156"/>
      <c r="BI1562" s="156"/>
      <c r="BJ1562" s="156"/>
      <c r="BK1562" s="156"/>
      <c r="BL1562" s="156"/>
      <c r="BM1562" s="156"/>
      <c r="BN1562" s="156"/>
      <c r="BO1562" s="156"/>
      <c r="BP1562" s="156"/>
      <c r="BQ1562" s="156"/>
      <c r="BR1562" s="156"/>
      <c r="BS1562" s="156"/>
      <c r="BT1562" s="156"/>
      <c r="BU1562" s="156"/>
      <c r="BV1562" s="156"/>
      <c r="BW1562" s="156"/>
      <c r="BX1562" s="156"/>
      <c r="BY1562" s="156"/>
      <c r="BZ1562" s="156"/>
      <c r="CA1562" s="156"/>
      <c r="CB1562" s="156"/>
      <c r="CC1562" s="156"/>
      <c r="CD1562" s="156"/>
      <c r="CE1562" s="156"/>
    </row>
    <row r="1563" spans="1:83" ht="25.5" customHeight="1" x14ac:dyDescent="0.25">
      <c r="A1563" s="45"/>
      <c r="B1563" s="45"/>
      <c r="C1563" s="45"/>
      <c r="D1563" s="47"/>
      <c r="E1563" s="158"/>
      <c r="F1563" s="45"/>
      <c r="G1563" s="130"/>
      <c r="H1563" s="130"/>
      <c r="I1563" s="83"/>
      <c r="J1563" s="45"/>
      <c r="K1563" s="130"/>
      <c r="L1563" s="95"/>
      <c r="M1563" s="95"/>
      <c r="N1563" s="95"/>
      <c r="O1563" s="103"/>
      <c r="P1563" s="104"/>
      <c r="Q1563" s="83"/>
      <c r="R1563" s="83"/>
      <c r="S1563" s="83"/>
      <c r="T1563" s="83"/>
      <c r="U1563" s="83"/>
      <c r="V1563" s="103"/>
      <c r="W1563" s="103"/>
      <c r="X1563" s="103"/>
      <c r="Y1563" s="102"/>
      <c r="Z1563" s="102"/>
      <c r="AA1563" s="90"/>
      <c r="AB1563" s="100"/>
      <c r="AC1563" s="90"/>
      <c r="AD1563" s="100"/>
      <c r="AE1563" s="100"/>
      <c r="AF1563" s="91"/>
      <c r="AG1563" s="91"/>
      <c r="AH1563" s="101"/>
      <c r="AI1563" s="45"/>
      <c r="AJ1563" s="45"/>
      <c r="AK1563" s="45"/>
      <c r="AL1563" s="45"/>
      <c r="AM1563" s="45"/>
      <c r="AN1563" s="83"/>
      <c r="AO1563" s="160"/>
      <c r="AP1563" s="160"/>
      <c r="AQ1563" s="94"/>
      <c r="AR1563" s="45"/>
      <c r="AS1563" s="102"/>
      <c r="AT1563" s="102"/>
      <c r="AU1563" s="95"/>
      <c r="AV1563" s="95"/>
      <c r="AW1563" s="159"/>
      <c r="AX1563" s="159"/>
      <c r="AY1563" s="156"/>
      <c r="AZ1563" s="156"/>
      <c r="BA1563" s="156"/>
      <c r="BB1563" s="156"/>
      <c r="BC1563" s="156"/>
      <c r="BD1563" s="156"/>
      <c r="BE1563" s="156"/>
      <c r="BF1563" s="156"/>
      <c r="BG1563" s="156"/>
      <c r="BH1563" s="156"/>
      <c r="BI1563" s="156"/>
      <c r="BJ1563" s="156"/>
      <c r="BK1563" s="156"/>
      <c r="BL1563" s="156"/>
      <c r="BM1563" s="156"/>
      <c r="BN1563" s="156"/>
      <c r="BO1563" s="156"/>
      <c r="BP1563" s="156"/>
      <c r="BQ1563" s="156"/>
      <c r="BR1563" s="156"/>
      <c r="BS1563" s="156"/>
      <c r="BT1563" s="156"/>
      <c r="BU1563" s="156"/>
      <c r="BV1563" s="156"/>
      <c r="BW1563" s="156"/>
      <c r="BX1563" s="156"/>
      <c r="BY1563" s="156"/>
      <c r="BZ1563" s="156"/>
      <c r="CA1563" s="156"/>
      <c r="CB1563" s="156"/>
      <c r="CC1563" s="156"/>
      <c r="CD1563" s="156"/>
      <c r="CE1563" s="156"/>
    </row>
    <row r="1564" spans="1:83" ht="25.5" customHeight="1" x14ac:dyDescent="0.25">
      <c r="A1564" s="45"/>
      <c r="B1564" s="45"/>
      <c r="C1564" s="45"/>
      <c r="D1564" s="47"/>
      <c r="E1564" s="158"/>
      <c r="F1564" s="45"/>
      <c r="G1564" s="130"/>
      <c r="H1564" s="130"/>
      <c r="I1564" s="83"/>
      <c r="J1564" s="45"/>
      <c r="K1564" s="130"/>
      <c r="L1564" s="95"/>
      <c r="M1564" s="95"/>
      <c r="N1564" s="95"/>
      <c r="O1564" s="103"/>
      <c r="P1564" s="104"/>
      <c r="Q1564" s="83"/>
      <c r="R1564" s="83"/>
      <c r="S1564" s="83"/>
      <c r="T1564" s="83"/>
      <c r="U1564" s="83"/>
      <c r="V1564" s="103"/>
      <c r="W1564" s="103"/>
      <c r="X1564" s="103"/>
      <c r="Y1564" s="102"/>
      <c r="Z1564" s="102"/>
      <c r="AA1564" s="90"/>
      <c r="AB1564" s="100"/>
      <c r="AC1564" s="90"/>
      <c r="AD1564" s="100"/>
      <c r="AE1564" s="100"/>
      <c r="AF1564" s="91"/>
      <c r="AG1564" s="91"/>
      <c r="AH1564" s="101"/>
      <c r="AI1564" s="45"/>
      <c r="AJ1564" s="45"/>
      <c r="AK1564" s="45"/>
      <c r="AL1564" s="45"/>
      <c r="AM1564" s="45"/>
      <c r="AN1564" s="83"/>
      <c r="AO1564" s="160"/>
      <c r="AP1564" s="160"/>
      <c r="AQ1564" s="94"/>
      <c r="AR1564" s="45"/>
      <c r="AS1564" s="102"/>
      <c r="AT1564" s="102"/>
      <c r="AU1564" s="95"/>
      <c r="AV1564" s="95"/>
      <c r="AW1564" s="159"/>
      <c r="AX1564" s="159"/>
      <c r="AY1564" s="156"/>
      <c r="AZ1564" s="156"/>
      <c r="BA1564" s="156"/>
      <c r="BB1564" s="156"/>
      <c r="BC1564" s="156"/>
      <c r="BD1564" s="156"/>
      <c r="BE1564" s="156"/>
      <c r="BF1564" s="156"/>
      <c r="BG1564" s="156"/>
      <c r="BH1564" s="156"/>
      <c r="BI1564" s="156"/>
      <c r="BJ1564" s="156"/>
      <c r="BK1564" s="156"/>
      <c r="BL1564" s="156"/>
      <c r="BM1564" s="156"/>
      <c r="BN1564" s="156"/>
      <c r="BO1564" s="156"/>
      <c r="BP1564" s="156"/>
      <c r="BQ1564" s="156"/>
      <c r="BR1564" s="156"/>
      <c r="BS1564" s="156"/>
      <c r="BT1564" s="156"/>
      <c r="BU1564" s="156"/>
      <c r="BV1564" s="156"/>
      <c r="BW1564" s="156"/>
      <c r="BX1564" s="156"/>
      <c r="BY1564" s="156"/>
      <c r="BZ1564" s="156"/>
      <c r="CA1564" s="156"/>
      <c r="CB1564" s="156"/>
      <c r="CC1564" s="156"/>
      <c r="CD1564" s="156"/>
      <c r="CE1564" s="156"/>
    </row>
    <row r="1565" spans="1:83" ht="25.5" customHeight="1" x14ac:dyDescent="0.25">
      <c r="A1565" s="45"/>
      <c r="B1565" s="45"/>
      <c r="C1565" s="45"/>
      <c r="D1565" s="47"/>
      <c r="E1565" s="158"/>
      <c r="F1565" s="45"/>
      <c r="G1565" s="130"/>
      <c r="H1565" s="130"/>
      <c r="I1565" s="83"/>
      <c r="J1565" s="45"/>
      <c r="K1565" s="130"/>
      <c r="L1565" s="95"/>
      <c r="M1565" s="95"/>
      <c r="N1565" s="95"/>
      <c r="O1565" s="103"/>
      <c r="P1565" s="104"/>
      <c r="Q1565" s="83"/>
      <c r="R1565" s="83"/>
      <c r="S1565" s="83"/>
      <c r="T1565" s="83"/>
      <c r="U1565" s="83"/>
      <c r="V1565" s="103"/>
      <c r="W1565" s="103"/>
      <c r="X1565" s="103"/>
      <c r="Y1565" s="102"/>
      <c r="Z1565" s="102"/>
      <c r="AA1565" s="90"/>
      <c r="AB1565" s="100"/>
      <c r="AC1565" s="90"/>
      <c r="AD1565" s="100"/>
      <c r="AE1565" s="100"/>
      <c r="AF1565" s="91"/>
      <c r="AG1565" s="91"/>
      <c r="AH1565" s="101"/>
      <c r="AI1565" s="45"/>
      <c r="AJ1565" s="45"/>
      <c r="AK1565" s="45"/>
      <c r="AL1565" s="45"/>
      <c r="AM1565" s="45"/>
      <c r="AN1565" s="83"/>
      <c r="AO1565" s="160"/>
      <c r="AP1565" s="160"/>
      <c r="AQ1565" s="94"/>
      <c r="AR1565" s="45"/>
      <c r="AS1565" s="102"/>
      <c r="AT1565" s="102"/>
      <c r="AU1565" s="95"/>
      <c r="AV1565" s="95"/>
      <c r="AW1565" s="159"/>
      <c r="AX1565" s="159"/>
      <c r="AY1565" s="156"/>
      <c r="AZ1565" s="156"/>
      <c r="BA1565" s="156"/>
      <c r="BB1565" s="156"/>
      <c r="BC1565" s="156"/>
      <c r="BD1565" s="156"/>
      <c r="BE1565" s="156"/>
      <c r="BF1565" s="156"/>
      <c r="BG1565" s="156"/>
      <c r="BH1565" s="156"/>
      <c r="BI1565" s="156"/>
      <c r="BJ1565" s="156"/>
      <c r="BK1565" s="156"/>
      <c r="BL1565" s="156"/>
      <c r="BM1565" s="156"/>
      <c r="BN1565" s="156"/>
      <c r="BO1565" s="156"/>
      <c r="BP1565" s="156"/>
      <c r="BQ1565" s="156"/>
      <c r="BR1565" s="156"/>
      <c r="BS1565" s="156"/>
      <c r="BT1565" s="156"/>
      <c r="BU1565" s="156"/>
      <c r="BV1565" s="156"/>
      <c r="BW1565" s="156"/>
      <c r="BX1565" s="156"/>
      <c r="BY1565" s="156"/>
      <c r="BZ1565" s="156"/>
      <c r="CA1565" s="156"/>
      <c r="CB1565" s="156"/>
      <c r="CC1565" s="156"/>
      <c r="CD1565" s="156"/>
      <c r="CE1565" s="156"/>
    </row>
    <row r="1566" spans="1:83" ht="25.5" customHeight="1" x14ac:dyDescent="0.25">
      <c r="A1566" s="45"/>
      <c r="B1566" s="45"/>
      <c r="C1566" s="45"/>
      <c r="D1566" s="47"/>
      <c r="E1566" s="158"/>
      <c r="F1566" s="45"/>
      <c r="G1566" s="130"/>
      <c r="H1566" s="130"/>
      <c r="I1566" s="83"/>
      <c r="J1566" s="45"/>
      <c r="K1566" s="130"/>
      <c r="L1566" s="95"/>
      <c r="M1566" s="95"/>
      <c r="N1566" s="95"/>
      <c r="O1566" s="103"/>
      <c r="P1566" s="104"/>
      <c r="Q1566" s="83"/>
      <c r="R1566" s="83"/>
      <c r="S1566" s="83"/>
      <c r="T1566" s="83"/>
      <c r="U1566" s="83"/>
      <c r="V1566" s="103"/>
      <c r="W1566" s="103"/>
      <c r="X1566" s="103"/>
      <c r="Y1566" s="102"/>
      <c r="Z1566" s="102"/>
      <c r="AA1566" s="90"/>
      <c r="AB1566" s="100"/>
      <c r="AC1566" s="90"/>
      <c r="AD1566" s="100"/>
      <c r="AE1566" s="100"/>
      <c r="AF1566" s="91"/>
      <c r="AG1566" s="91"/>
      <c r="AH1566" s="101"/>
      <c r="AI1566" s="45"/>
      <c r="AJ1566" s="45"/>
      <c r="AK1566" s="45"/>
      <c r="AL1566" s="45"/>
      <c r="AM1566" s="45"/>
      <c r="AN1566" s="83"/>
      <c r="AO1566" s="160"/>
      <c r="AP1566" s="160"/>
      <c r="AQ1566" s="94"/>
      <c r="AR1566" s="45"/>
      <c r="AS1566" s="102"/>
      <c r="AT1566" s="102"/>
      <c r="AU1566" s="95"/>
      <c r="AV1566" s="95"/>
      <c r="AW1566" s="159"/>
      <c r="AX1566" s="159"/>
      <c r="AY1566" s="156"/>
      <c r="AZ1566" s="156"/>
      <c r="BA1566" s="156"/>
      <c r="BB1566" s="156"/>
      <c r="BC1566" s="156"/>
      <c r="BD1566" s="156"/>
      <c r="BE1566" s="156"/>
      <c r="BF1566" s="156"/>
      <c r="BG1566" s="156"/>
      <c r="BH1566" s="156"/>
      <c r="BI1566" s="156"/>
      <c r="BJ1566" s="156"/>
      <c r="BK1566" s="156"/>
      <c r="BL1566" s="156"/>
      <c r="BM1566" s="156"/>
      <c r="BN1566" s="156"/>
      <c r="BO1566" s="156"/>
      <c r="BP1566" s="156"/>
      <c r="BQ1566" s="156"/>
      <c r="BR1566" s="156"/>
      <c r="BS1566" s="156"/>
      <c r="BT1566" s="156"/>
      <c r="BU1566" s="156"/>
      <c r="BV1566" s="156"/>
      <c r="BW1566" s="156"/>
      <c r="BX1566" s="156"/>
      <c r="BY1566" s="156"/>
      <c r="BZ1566" s="156"/>
      <c r="CA1566" s="156"/>
      <c r="CB1566" s="156"/>
      <c r="CC1566" s="156"/>
      <c r="CD1566" s="156"/>
      <c r="CE1566" s="156"/>
    </row>
    <row r="1567" spans="1:83" ht="25.5" customHeight="1" x14ac:dyDescent="0.25">
      <c r="A1567" s="45"/>
      <c r="B1567" s="45"/>
      <c r="C1567" s="45"/>
      <c r="D1567" s="47"/>
      <c r="E1567" s="158"/>
      <c r="F1567" s="45"/>
      <c r="G1567" s="130"/>
      <c r="H1567" s="130"/>
      <c r="I1567" s="83"/>
      <c r="J1567" s="45"/>
      <c r="K1567" s="130"/>
      <c r="L1567" s="95"/>
      <c r="M1567" s="95"/>
      <c r="N1567" s="95"/>
      <c r="O1567" s="103"/>
      <c r="P1567" s="104"/>
      <c r="Q1567" s="83"/>
      <c r="R1567" s="83"/>
      <c r="S1567" s="83"/>
      <c r="T1567" s="83"/>
      <c r="U1567" s="83"/>
      <c r="V1567" s="103"/>
      <c r="W1567" s="103"/>
      <c r="X1567" s="103"/>
      <c r="Y1567" s="102"/>
      <c r="Z1567" s="102"/>
      <c r="AA1567" s="90"/>
      <c r="AB1567" s="100"/>
      <c r="AC1567" s="90"/>
      <c r="AD1567" s="100"/>
      <c r="AE1567" s="100"/>
      <c r="AF1567" s="91"/>
      <c r="AG1567" s="91"/>
      <c r="AH1567" s="101"/>
      <c r="AI1567" s="45"/>
      <c r="AJ1567" s="45"/>
      <c r="AK1567" s="45"/>
      <c r="AL1567" s="45"/>
      <c r="AM1567" s="45"/>
      <c r="AN1567" s="83"/>
      <c r="AO1567" s="160"/>
      <c r="AP1567" s="160"/>
      <c r="AQ1567" s="94"/>
      <c r="AR1567" s="45"/>
      <c r="AS1567" s="102"/>
      <c r="AT1567" s="102"/>
      <c r="AU1567" s="95"/>
      <c r="AV1567" s="95"/>
      <c r="AW1567" s="159"/>
      <c r="AX1567" s="159"/>
      <c r="AY1567" s="156"/>
      <c r="AZ1567" s="156"/>
      <c r="BA1567" s="156"/>
      <c r="BB1567" s="156"/>
      <c r="BC1567" s="156"/>
      <c r="BD1567" s="156"/>
      <c r="BE1567" s="156"/>
      <c r="BF1567" s="156"/>
      <c r="BG1567" s="156"/>
      <c r="BH1567" s="156"/>
      <c r="BI1567" s="156"/>
      <c r="BJ1567" s="156"/>
      <c r="BK1567" s="156"/>
      <c r="BL1567" s="156"/>
      <c r="BM1567" s="156"/>
      <c r="BN1567" s="156"/>
      <c r="BO1567" s="156"/>
      <c r="BP1567" s="156"/>
      <c r="BQ1567" s="156"/>
      <c r="BR1567" s="156"/>
      <c r="BS1567" s="156"/>
      <c r="BT1567" s="156"/>
      <c r="BU1567" s="156"/>
      <c r="BV1567" s="156"/>
      <c r="BW1567" s="156"/>
      <c r="BX1567" s="156"/>
      <c r="BY1567" s="156"/>
      <c r="BZ1567" s="156"/>
      <c r="CA1567" s="156"/>
      <c r="CB1567" s="156"/>
      <c r="CC1567" s="156"/>
      <c r="CD1567" s="156"/>
      <c r="CE1567" s="156"/>
    </row>
    <row r="1568" spans="1:83" ht="25.5" customHeight="1" x14ac:dyDescent="0.25">
      <c r="A1568" s="45"/>
      <c r="B1568" s="45"/>
      <c r="C1568" s="45"/>
      <c r="D1568" s="47"/>
      <c r="E1568" s="158"/>
      <c r="F1568" s="45"/>
      <c r="G1568" s="130"/>
      <c r="H1568" s="130"/>
      <c r="I1568" s="83"/>
      <c r="J1568" s="45"/>
      <c r="K1568" s="130"/>
      <c r="L1568" s="95"/>
      <c r="M1568" s="95"/>
      <c r="N1568" s="95"/>
      <c r="O1568" s="103"/>
      <c r="P1568" s="104"/>
      <c r="Q1568" s="83"/>
      <c r="R1568" s="83"/>
      <c r="S1568" s="83"/>
      <c r="T1568" s="83"/>
      <c r="U1568" s="83"/>
      <c r="V1568" s="103"/>
      <c r="W1568" s="103"/>
      <c r="X1568" s="103"/>
      <c r="Y1568" s="102"/>
      <c r="Z1568" s="102"/>
      <c r="AA1568" s="90"/>
      <c r="AB1568" s="100"/>
      <c r="AC1568" s="90"/>
      <c r="AD1568" s="100"/>
      <c r="AE1568" s="100"/>
      <c r="AF1568" s="91"/>
      <c r="AG1568" s="91"/>
      <c r="AH1568" s="101"/>
      <c r="AI1568" s="45"/>
      <c r="AJ1568" s="45"/>
      <c r="AK1568" s="45"/>
      <c r="AL1568" s="45"/>
      <c r="AM1568" s="45"/>
      <c r="AN1568" s="83"/>
      <c r="AO1568" s="160"/>
      <c r="AP1568" s="160"/>
      <c r="AQ1568" s="94"/>
      <c r="AR1568" s="45"/>
      <c r="AS1568" s="102"/>
      <c r="AT1568" s="102"/>
      <c r="AU1568" s="95"/>
      <c r="AV1568" s="95"/>
      <c r="AW1568" s="159"/>
      <c r="AX1568" s="159"/>
      <c r="AY1568" s="156"/>
      <c r="AZ1568" s="156"/>
      <c r="BA1568" s="156"/>
      <c r="BB1568" s="156"/>
      <c r="BC1568" s="156"/>
      <c r="BD1568" s="156"/>
      <c r="BE1568" s="156"/>
      <c r="BF1568" s="156"/>
      <c r="BG1568" s="156"/>
      <c r="BH1568" s="156"/>
      <c r="BI1568" s="156"/>
      <c r="BJ1568" s="156"/>
      <c r="BK1568" s="156"/>
      <c r="BL1568" s="156"/>
      <c r="BM1568" s="156"/>
      <c r="BN1568" s="156"/>
      <c r="BO1568" s="156"/>
      <c r="BP1568" s="156"/>
      <c r="BQ1568" s="156"/>
      <c r="BR1568" s="156"/>
      <c r="BS1568" s="156"/>
      <c r="BT1568" s="156"/>
      <c r="BU1568" s="156"/>
      <c r="BV1568" s="156"/>
      <c r="BW1568" s="156"/>
      <c r="BX1568" s="156"/>
      <c r="BY1568" s="156"/>
      <c r="BZ1568" s="156"/>
      <c r="CA1568" s="156"/>
      <c r="CB1568" s="156"/>
      <c r="CC1568" s="156"/>
      <c r="CD1568" s="156"/>
      <c r="CE1568" s="156"/>
    </row>
    <row r="1569" spans="1:83" ht="25.5" customHeight="1" x14ac:dyDescent="0.25">
      <c r="A1569" s="45"/>
      <c r="B1569" s="45"/>
      <c r="C1569" s="45"/>
      <c r="D1569" s="47"/>
      <c r="E1569" s="158"/>
      <c r="F1569" s="45"/>
      <c r="G1569" s="130"/>
      <c r="H1569" s="130"/>
      <c r="I1569" s="83"/>
      <c r="J1569" s="45"/>
      <c r="K1569" s="130"/>
      <c r="L1569" s="95"/>
      <c r="M1569" s="95"/>
      <c r="N1569" s="95"/>
      <c r="O1569" s="103"/>
      <c r="P1569" s="104"/>
      <c r="Q1569" s="83"/>
      <c r="R1569" s="83"/>
      <c r="S1569" s="83"/>
      <c r="T1569" s="83"/>
      <c r="U1569" s="83"/>
      <c r="V1569" s="103"/>
      <c r="W1569" s="103"/>
      <c r="X1569" s="103"/>
      <c r="Y1569" s="102"/>
      <c r="Z1569" s="102"/>
      <c r="AA1569" s="90"/>
      <c r="AB1569" s="100"/>
      <c r="AC1569" s="90"/>
      <c r="AD1569" s="100"/>
      <c r="AE1569" s="100"/>
      <c r="AF1569" s="91"/>
      <c r="AG1569" s="91"/>
      <c r="AH1569" s="101"/>
      <c r="AI1569" s="45"/>
      <c r="AJ1569" s="45"/>
      <c r="AK1569" s="45"/>
      <c r="AL1569" s="45"/>
      <c r="AM1569" s="45"/>
      <c r="AN1569" s="83"/>
      <c r="AO1569" s="160"/>
      <c r="AP1569" s="160"/>
      <c r="AQ1569" s="94"/>
      <c r="AR1569" s="45"/>
      <c r="AS1569" s="102"/>
      <c r="AT1569" s="102"/>
      <c r="AU1569" s="95"/>
      <c r="AV1569" s="95"/>
      <c r="AW1569" s="159"/>
      <c r="AX1569" s="159"/>
      <c r="AY1569" s="156"/>
      <c r="AZ1569" s="156"/>
      <c r="BA1569" s="156"/>
      <c r="BB1569" s="156"/>
      <c r="BC1569" s="156"/>
      <c r="BD1569" s="156"/>
      <c r="BE1569" s="156"/>
      <c r="BF1569" s="156"/>
      <c r="BG1569" s="156"/>
      <c r="BH1569" s="156"/>
      <c r="BI1569" s="156"/>
      <c r="BJ1569" s="156"/>
      <c r="BK1569" s="156"/>
      <c r="BL1569" s="156"/>
      <c r="BM1569" s="156"/>
      <c r="BN1569" s="156"/>
      <c r="BO1569" s="156"/>
      <c r="BP1569" s="156"/>
      <c r="BQ1569" s="156"/>
      <c r="BR1569" s="156"/>
      <c r="BS1569" s="156"/>
      <c r="BT1569" s="156"/>
      <c r="BU1569" s="156"/>
      <c r="BV1569" s="156"/>
      <c r="BW1569" s="156"/>
      <c r="BX1569" s="156"/>
      <c r="BY1569" s="156"/>
      <c r="BZ1569" s="156"/>
      <c r="CA1569" s="156"/>
      <c r="CB1569" s="156"/>
      <c r="CC1569" s="156"/>
      <c r="CD1569" s="156"/>
      <c r="CE1569" s="156"/>
    </row>
    <row r="1570" spans="1:83" ht="25.5" customHeight="1" x14ac:dyDescent="0.25">
      <c r="A1570" s="45"/>
      <c r="B1570" s="45"/>
      <c r="C1570" s="45"/>
      <c r="D1570" s="47"/>
      <c r="E1570" s="158"/>
      <c r="F1570" s="45"/>
      <c r="G1570" s="130"/>
      <c r="H1570" s="130"/>
      <c r="I1570" s="83"/>
      <c r="J1570" s="45"/>
      <c r="K1570" s="130"/>
      <c r="L1570" s="95"/>
      <c r="M1570" s="95"/>
      <c r="N1570" s="95"/>
      <c r="O1570" s="103"/>
      <c r="P1570" s="104"/>
      <c r="Q1570" s="83"/>
      <c r="R1570" s="83"/>
      <c r="S1570" s="83"/>
      <c r="T1570" s="83"/>
      <c r="U1570" s="83"/>
      <c r="V1570" s="103"/>
      <c r="W1570" s="103"/>
      <c r="X1570" s="103"/>
      <c r="Y1570" s="102"/>
      <c r="Z1570" s="102"/>
      <c r="AA1570" s="90"/>
      <c r="AB1570" s="100"/>
      <c r="AC1570" s="90"/>
      <c r="AD1570" s="100"/>
      <c r="AE1570" s="100"/>
      <c r="AF1570" s="91"/>
      <c r="AG1570" s="91"/>
      <c r="AH1570" s="101"/>
      <c r="AI1570" s="45"/>
      <c r="AJ1570" s="45"/>
      <c r="AK1570" s="45"/>
      <c r="AL1570" s="45"/>
      <c r="AM1570" s="45"/>
      <c r="AN1570" s="83"/>
      <c r="AO1570" s="160"/>
      <c r="AP1570" s="160"/>
      <c r="AQ1570" s="94"/>
      <c r="AR1570" s="45"/>
      <c r="AS1570" s="102"/>
      <c r="AT1570" s="102"/>
      <c r="AU1570" s="95"/>
      <c r="AV1570" s="95"/>
      <c r="AW1570" s="159"/>
      <c r="AX1570" s="159"/>
      <c r="AY1570" s="156"/>
      <c r="AZ1570" s="156"/>
      <c r="BA1570" s="156"/>
      <c r="BB1570" s="156"/>
      <c r="BC1570" s="156"/>
      <c r="BD1570" s="156"/>
      <c r="BE1570" s="156"/>
      <c r="BF1570" s="156"/>
      <c r="BG1570" s="156"/>
      <c r="BH1570" s="156"/>
      <c r="BI1570" s="156"/>
      <c r="BJ1570" s="156"/>
      <c r="BK1570" s="156"/>
      <c r="BL1570" s="156"/>
      <c r="BM1570" s="156"/>
      <c r="BN1570" s="156"/>
      <c r="BO1570" s="156"/>
      <c r="BP1570" s="156"/>
      <c r="BQ1570" s="156"/>
      <c r="BR1570" s="156"/>
      <c r="BS1570" s="156"/>
      <c r="BT1570" s="156"/>
      <c r="BU1570" s="156"/>
      <c r="BV1570" s="156"/>
      <c r="BW1570" s="156"/>
      <c r="BX1570" s="156"/>
      <c r="BY1570" s="156"/>
      <c r="BZ1570" s="156"/>
      <c r="CA1570" s="156"/>
      <c r="CB1570" s="156"/>
      <c r="CC1570" s="156"/>
      <c r="CD1570" s="156"/>
      <c r="CE1570" s="156"/>
    </row>
    <row r="1571" spans="1:83" ht="25.5" customHeight="1" x14ac:dyDescent="0.25">
      <c r="A1571" s="45"/>
      <c r="B1571" s="45"/>
      <c r="C1571" s="45"/>
      <c r="D1571" s="47"/>
      <c r="E1571" s="158"/>
      <c r="F1571" s="45"/>
      <c r="G1571" s="130"/>
      <c r="H1571" s="130"/>
      <c r="I1571" s="83"/>
      <c r="J1571" s="45"/>
      <c r="K1571" s="130"/>
      <c r="L1571" s="95"/>
      <c r="M1571" s="95"/>
      <c r="N1571" s="95"/>
      <c r="O1571" s="103"/>
      <c r="P1571" s="104"/>
      <c r="Q1571" s="83"/>
      <c r="R1571" s="83"/>
      <c r="S1571" s="83"/>
      <c r="T1571" s="83"/>
      <c r="U1571" s="83"/>
      <c r="V1571" s="103"/>
      <c r="W1571" s="103"/>
      <c r="X1571" s="103"/>
      <c r="Y1571" s="102"/>
      <c r="Z1571" s="102"/>
      <c r="AA1571" s="90"/>
      <c r="AB1571" s="100"/>
      <c r="AC1571" s="90"/>
      <c r="AD1571" s="100"/>
      <c r="AE1571" s="100"/>
      <c r="AF1571" s="91"/>
      <c r="AG1571" s="91"/>
      <c r="AH1571" s="101"/>
      <c r="AI1571" s="45"/>
      <c r="AJ1571" s="45"/>
      <c r="AK1571" s="45"/>
      <c r="AL1571" s="45"/>
      <c r="AM1571" s="45"/>
      <c r="AN1571" s="83"/>
      <c r="AO1571" s="160"/>
      <c r="AP1571" s="160"/>
      <c r="AQ1571" s="94"/>
      <c r="AR1571" s="45"/>
      <c r="AS1571" s="102"/>
      <c r="AT1571" s="102"/>
      <c r="AU1571" s="95"/>
      <c r="AV1571" s="95"/>
      <c r="AW1571" s="159"/>
      <c r="AX1571" s="159"/>
      <c r="AY1571" s="156"/>
      <c r="AZ1571" s="156"/>
      <c r="BA1571" s="156"/>
      <c r="BB1571" s="156"/>
      <c r="BC1571" s="156"/>
      <c r="BD1571" s="156"/>
      <c r="BE1571" s="156"/>
      <c r="BF1571" s="156"/>
      <c r="BG1571" s="156"/>
      <c r="BH1571" s="156"/>
      <c r="BI1571" s="156"/>
      <c r="BJ1571" s="156"/>
      <c r="BK1571" s="156"/>
      <c r="BL1571" s="156"/>
      <c r="BM1571" s="156"/>
      <c r="BN1571" s="156"/>
      <c r="BO1571" s="156"/>
      <c r="BP1571" s="156"/>
      <c r="BQ1571" s="156"/>
      <c r="BR1571" s="156"/>
      <c r="BS1571" s="156"/>
      <c r="BT1571" s="156"/>
      <c r="BU1571" s="156"/>
      <c r="BV1571" s="156"/>
      <c r="BW1571" s="156"/>
      <c r="BX1571" s="156"/>
      <c r="BY1571" s="156"/>
      <c r="BZ1571" s="156"/>
      <c r="CA1571" s="156"/>
      <c r="CB1571" s="156"/>
      <c r="CC1571" s="156"/>
      <c r="CD1571" s="156"/>
      <c r="CE1571" s="156"/>
    </row>
    <row r="1572" spans="1:83" ht="25.5" customHeight="1" x14ac:dyDescent="0.25">
      <c r="A1572" s="45"/>
      <c r="B1572" s="45"/>
      <c r="C1572" s="45"/>
      <c r="D1572" s="47"/>
      <c r="E1572" s="158"/>
      <c r="F1572" s="45"/>
      <c r="G1572" s="130"/>
      <c r="H1572" s="130"/>
      <c r="I1572" s="83"/>
      <c r="J1572" s="45"/>
      <c r="K1572" s="130"/>
      <c r="L1572" s="95"/>
      <c r="M1572" s="95"/>
      <c r="N1572" s="95"/>
      <c r="O1572" s="103"/>
      <c r="P1572" s="104"/>
      <c r="Q1572" s="83"/>
      <c r="R1572" s="83"/>
      <c r="S1572" s="83"/>
      <c r="T1572" s="83"/>
      <c r="U1572" s="83"/>
      <c r="V1572" s="103"/>
      <c r="W1572" s="103"/>
      <c r="X1572" s="103"/>
      <c r="Y1572" s="102"/>
      <c r="Z1572" s="102"/>
      <c r="AA1572" s="90"/>
      <c r="AB1572" s="100"/>
      <c r="AC1572" s="90"/>
      <c r="AD1572" s="100"/>
      <c r="AE1572" s="100"/>
      <c r="AF1572" s="91"/>
      <c r="AG1572" s="91"/>
      <c r="AH1572" s="101"/>
      <c r="AI1572" s="45"/>
      <c r="AJ1572" s="45"/>
      <c r="AK1572" s="45"/>
      <c r="AL1572" s="45"/>
      <c r="AM1572" s="45"/>
      <c r="AN1572" s="83"/>
      <c r="AO1572" s="160"/>
      <c r="AP1572" s="160"/>
      <c r="AQ1572" s="94"/>
      <c r="AR1572" s="45"/>
      <c r="AS1572" s="102"/>
      <c r="AT1572" s="102"/>
      <c r="AU1572" s="95"/>
      <c r="AV1572" s="95"/>
      <c r="AW1572" s="159"/>
      <c r="AX1572" s="159"/>
      <c r="AY1572" s="156"/>
      <c r="AZ1572" s="156"/>
      <c r="BA1572" s="156"/>
      <c r="BB1572" s="156"/>
      <c r="BC1572" s="156"/>
      <c r="BD1572" s="156"/>
      <c r="BE1572" s="156"/>
      <c r="BF1572" s="156"/>
      <c r="BG1572" s="156"/>
      <c r="BH1572" s="156"/>
      <c r="BI1572" s="156"/>
      <c r="BJ1572" s="156"/>
      <c r="BK1572" s="156"/>
      <c r="BL1572" s="156"/>
      <c r="BM1572" s="156"/>
      <c r="BN1572" s="156"/>
      <c r="BO1572" s="156"/>
      <c r="BP1572" s="156"/>
      <c r="BQ1572" s="156"/>
      <c r="BR1572" s="156"/>
      <c r="BS1572" s="156"/>
      <c r="BT1572" s="156"/>
      <c r="BU1572" s="156"/>
      <c r="BV1572" s="156"/>
      <c r="BW1572" s="156"/>
      <c r="BX1572" s="156"/>
      <c r="BY1572" s="156"/>
      <c r="BZ1572" s="156"/>
      <c r="CA1572" s="156"/>
      <c r="CB1572" s="156"/>
      <c r="CC1572" s="156"/>
      <c r="CD1572" s="156"/>
      <c r="CE1572" s="156"/>
    </row>
    <row r="1573" spans="1:83" ht="25.5" customHeight="1" x14ac:dyDescent="0.25">
      <c r="A1573" s="45"/>
      <c r="B1573" s="45"/>
      <c r="C1573" s="45"/>
      <c r="D1573" s="47"/>
      <c r="E1573" s="158"/>
      <c r="F1573" s="45"/>
      <c r="G1573" s="130"/>
      <c r="H1573" s="130"/>
      <c r="I1573" s="83"/>
      <c r="J1573" s="45"/>
      <c r="K1573" s="130"/>
      <c r="L1573" s="95"/>
      <c r="M1573" s="95"/>
      <c r="N1573" s="95"/>
      <c r="O1573" s="103"/>
      <c r="P1573" s="104"/>
      <c r="Q1573" s="83"/>
      <c r="R1573" s="83"/>
      <c r="S1573" s="83"/>
      <c r="T1573" s="83"/>
      <c r="U1573" s="83"/>
      <c r="V1573" s="103"/>
      <c r="W1573" s="103"/>
      <c r="X1573" s="103"/>
      <c r="Y1573" s="102"/>
      <c r="Z1573" s="102"/>
      <c r="AA1573" s="90"/>
      <c r="AB1573" s="100"/>
      <c r="AC1573" s="90"/>
      <c r="AD1573" s="100"/>
      <c r="AE1573" s="100"/>
      <c r="AF1573" s="91"/>
      <c r="AG1573" s="91"/>
      <c r="AH1573" s="101"/>
      <c r="AI1573" s="45"/>
      <c r="AJ1573" s="45"/>
      <c r="AK1573" s="45"/>
      <c r="AL1573" s="45"/>
      <c r="AM1573" s="45"/>
      <c r="AN1573" s="83"/>
      <c r="AO1573" s="160"/>
      <c r="AP1573" s="160"/>
      <c r="AQ1573" s="94"/>
      <c r="AR1573" s="45"/>
      <c r="AS1573" s="102"/>
      <c r="AT1573" s="102"/>
      <c r="AU1573" s="95"/>
      <c r="AV1573" s="95"/>
      <c r="AW1573" s="159"/>
      <c r="AX1573" s="159"/>
      <c r="AY1573" s="156"/>
      <c r="AZ1573" s="156"/>
      <c r="BA1573" s="156"/>
      <c r="BB1573" s="156"/>
      <c r="BC1573" s="156"/>
      <c r="BD1573" s="156"/>
      <c r="BE1573" s="156"/>
      <c r="BF1573" s="156"/>
      <c r="BG1573" s="156"/>
      <c r="BH1573" s="156"/>
      <c r="BI1573" s="156"/>
      <c r="BJ1573" s="156"/>
      <c r="BK1573" s="156"/>
      <c r="BL1573" s="156"/>
      <c r="BM1573" s="156"/>
      <c r="BN1573" s="156"/>
      <c r="BO1573" s="156"/>
      <c r="BP1573" s="156"/>
      <c r="BQ1573" s="156"/>
      <c r="BR1573" s="156"/>
      <c r="BS1573" s="156"/>
      <c r="BT1573" s="156"/>
      <c r="BU1573" s="156"/>
      <c r="BV1573" s="156"/>
      <c r="BW1573" s="156"/>
      <c r="BX1573" s="156"/>
      <c r="BY1573" s="156"/>
      <c r="BZ1573" s="156"/>
      <c r="CA1573" s="156"/>
      <c r="CB1573" s="156"/>
      <c r="CC1573" s="156"/>
      <c r="CD1573" s="156"/>
      <c r="CE1573" s="156"/>
    </row>
    <row r="1574" spans="1:83" ht="25.5" customHeight="1" x14ac:dyDescent="0.25">
      <c r="A1574" s="45"/>
      <c r="B1574" s="45"/>
      <c r="C1574" s="45"/>
      <c r="D1574" s="47"/>
      <c r="E1574" s="158"/>
      <c r="F1574" s="45"/>
      <c r="G1574" s="130"/>
      <c r="H1574" s="130"/>
      <c r="I1574" s="83"/>
      <c r="J1574" s="45"/>
      <c r="K1574" s="130"/>
      <c r="L1574" s="95"/>
      <c r="M1574" s="95"/>
      <c r="N1574" s="95"/>
      <c r="O1574" s="103"/>
      <c r="P1574" s="104"/>
      <c r="Q1574" s="83"/>
      <c r="R1574" s="83"/>
      <c r="S1574" s="83"/>
      <c r="T1574" s="83"/>
      <c r="U1574" s="83"/>
      <c r="V1574" s="103"/>
      <c r="W1574" s="103"/>
      <c r="X1574" s="103"/>
      <c r="Y1574" s="102"/>
      <c r="Z1574" s="102"/>
      <c r="AA1574" s="90"/>
      <c r="AB1574" s="100"/>
      <c r="AC1574" s="90"/>
      <c r="AD1574" s="100"/>
      <c r="AE1574" s="100"/>
      <c r="AF1574" s="91"/>
      <c r="AG1574" s="91"/>
      <c r="AH1574" s="101"/>
      <c r="AI1574" s="45"/>
      <c r="AJ1574" s="45"/>
      <c r="AK1574" s="45"/>
      <c r="AL1574" s="45"/>
      <c r="AM1574" s="45"/>
      <c r="AN1574" s="83"/>
      <c r="AO1574" s="160"/>
      <c r="AP1574" s="160"/>
      <c r="AQ1574" s="94"/>
      <c r="AR1574" s="45"/>
      <c r="AS1574" s="102"/>
      <c r="AT1574" s="102"/>
      <c r="AU1574" s="95"/>
      <c r="AV1574" s="95"/>
      <c r="AW1574" s="159"/>
      <c r="AX1574" s="159"/>
      <c r="AY1574" s="156"/>
      <c r="AZ1574" s="156"/>
      <c r="BA1574" s="156"/>
      <c r="BB1574" s="156"/>
      <c r="BC1574" s="156"/>
      <c r="BD1574" s="156"/>
      <c r="BE1574" s="156"/>
      <c r="BF1574" s="156"/>
      <c r="BG1574" s="156"/>
      <c r="BH1574" s="156"/>
      <c r="BI1574" s="156"/>
      <c r="BJ1574" s="156"/>
      <c r="BK1574" s="156"/>
      <c r="BL1574" s="156"/>
      <c r="BM1574" s="156"/>
      <c r="BN1574" s="156"/>
      <c r="BO1574" s="156"/>
      <c r="BP1574" s="156"/>
      <c r="BQ1574" s="156"/>
      <c r="BR1574" s="156"/>
      <c r="BS1574" s="156"/>
      <c r="BT1574" s="156"/>
      <c r="BU1574" s="156"/>
      <c r="BV1574" s="156"/>
      <c r="BW1574" s="156"/>
      <c r="BX1574" s="156"/>
      <c r="BY1574" s="156"/>
      <c r="BZ1574" s="156"/>
      <c r="CA1574" s="156"/>
      <c r="CB1574" s="156"/>
      <c r="CC1574" s="156"/>
      <c r="CD1574" s="156"/>
      <c r="CE1574" s="156"/>
    </row>
    <row r="1575" spans="1:83" ht="25.5" customHeight="1" x14ac:dyDescent="0.25">
      <c r="A1575" s="45"/>
      <c r="B1575" s="45"/>
      <c r="C1575" s="45"/>
      <c r="D1575" s="47"/>
      <c r="E1575" s="158"/>
      <c r="F1575" s="45"/>
      <c r="G1575" s="130"/>
      <c r="H1575" s="130"/>
      <c r="I1575" s="83"/>
      <c r="J1575" s="45"/>
      <c r="K1575" s="130"/>
      <c r="L1575" s="95"/>
      <c r="M1575" s="95"/>
      <c r="N1575" s="95"/>
      <c r="O1575" s="103"/>
      <c r="P1575" s="104"/>
      <c r="Q1575" s="83"/>
      <c r="R1575" s="83"/>
      <c r="S1575" s="83"/>
      <c r="T1575" s="83"/>
      <c r="U1575" s="83"/>
      <c r="V1575" s="103"/>
      <c r="W1575" s="103"/>
      <c r="X1575" s="103"/>
      <c r="Y1575" s="102"/>
      <c r="Z1575" s="102"/>
      <c r="AA1575" s="90"/>
      <c r="AB1575" s="100"/>
      <c r="AC1575" s="90"/>
      <c r="AD1575" s="100"/>
      <c r="AE1575" s="100"/>
      <c r="AF1575" s="91"/>
      <c r="AG1575" s="91"/>
      <c r="AH1575" s="101"/>
      <c r="AI1575" s="45"/>
      <c r="AJ1575" s="45"/>
      <c r="AK1575" s="45"/>
      <c r="AL1575" s="45"/>
      <c r="AM1575" s="45"/>
      <c r="AN1575" s="83"/>
      <c r="AO1575" s="160"/>
      <c r="AP1575" s="160"/>
      <c r="AQ1575" s="94"/>
      <c r="AR1575" s="45"/>
      <c r="AS1575" s="102"/>
      <c r="AT1575" s="102"/>
      <c r="AU1575" s="95"/>
      <c r="AV1575" s="95"/>
      <c r="AW1575" s="159"/>
      <c r="AX1575" s="159"/>
      <c r="AY1575" s="156"/>
      <c r="AZ1575" s="156"/>
      <c r="BA1575" s="156"/>
      <c r="BB1575" s="156"/>
      <c r="BC1575" s="156"/>
      <c r="BD1575" s="156"/>
      <c r="BE1575" s="156"/>
      <c r="BF1575" s="156"/>
      <c r="BG1575" s="156"/>
      <c r="BH1575" s="156"/>
      <c r="BI1575" s="156"/>
      <c r="BJ1575" s="156"/>
      <c r="BK1575" s="156"/>
      <c r="BL1575" s="156"/>
      <c r="BM1575" s="156"/>
      <c r="BN1575" s="156"/>
      <c r="BO1575" s="156"/>
      <c r="BP1575" s="156"/>
      <c r="BQ1575" s="156"/>
      <c r="BR1575" s="156"/>
      <c r="BS1575" s="156"/>
      <c r="BT1575" s="156"/>
      <c r="BU1575" s="156"/>
      <c r="BV1575" s="156"/>
      <c r="BW1575" s="156"/>
      <c r="BX1575" s="156"/>
      <c r="BY1575" s="156"/>
      <c r="BZ1575" s="156"/>
      <c r="CA1575" s="156"/>
      <c r="CB1575" s="156"/>
      <c r="CC1575" s="156"/>
      <c r="CD1575" s="156"/>
      <c r="CE1575" s="156"/>
    </row>
    <row r="1576" spans="1:83" ht="25.5" customHeight="1" x14ac:dyDescent="0.25">
      <c r="A1576" s="45"/>
      <c r="B1576" s="45"/>
      <c r="C1576" s="45"/>
      <c r="D1576" s="47"/>
      <c r="E1576" s="158"/>
      <c r="F1576" s="45"/>
      <c r="G1576" s="130"/>
      <c r="H1576" s="130"/>
      <c r="I1576" s="83"/>
      <c r="J1576" s="45"/>
      <c r="K1576" s="130"/>
      <c r="L1576" s="95"/>
      <c r="M1576" s="95"/>
      <c r="N1576" s="95"/>
      <c r="O1576" s="103"/>
      <c r="P1576" s="104"/>
      <c r="Q1576" s="83"/>
      <c r="R1576" s="83"/>
      <c r="S1576" s="83"/>
      <c r="T1576" s="83"/>
      <c r="U1576" s="83"/>
      <c r="V1576" s="103"/>
      <c r="W1576" s="103"/>
      <c r="X1576" s="103"/>
      <c r="Y1576" s="102"/>
      <c r="Z1576" s="102"/>
      <c r="AA1576" s="90"/>
      <c r="AB1576" s="100"/>
      <c r="AC1576" s="90"/>
      <c r="AD1576" s="100"/>
      <c r="AE1576" s="100"/>
      <c r="AF1576" s="91"/>
      <c r="AG1576" s="91"/>
      <c r="AH1576" s="101"/>
      <c r="AI1576" s="45"/>
      <c r="AJ1576" s="45"/>
      <c r="AK1576" s="45"/>
      <c r="AL1576" s="45"/>
      <c r="AM1576" s="45"/>
      <c r="AN1576" s="83"/>
      <c r="AO1576" s="160"/>
      <c r="AP1576" s="160"/>
      <c r="AQ1576" s="94"/>
      <c r="AR1576" s="45"/>
      <c r="AS1576" s="102"/>
      <c r="AT1576" s="102"/>
      <c r="AU1576" s="95"/>
      <c r="AV1576" s="95"/>
      <c r="AW1576" s="159"/>
      <c r="AX1576" s="159"/>
      <c r="AY1576" s="156"/>
      <c r="AZ1576" s="156"/>
      <c r="BA1576" s="156"/>
      <c r="BB1576" s="156"/>
      <c r="BC1576" s="156"/>
      <c r="BD1576" s="156"/>
      <c r="BE1576" s="156"/>
      <c r="BF1576" s="156"/>
      <c r="BG1576" s="156"/>
      <c r="BH1576" s="156"/>
      <c r="BI1576" s="156"/>
      <c r="BJ1576" s="156"/>
      <c r="BK1576" s="156"/>
      <c r="BL1576" s="156"/>
      <c r="BM1576" s="156"/>
      <c r="BN1576" s="156"/>
      <c r="BO1576" s="156"/>
      <c r="BP1576" s="156"/>
      <c r="BQ1576" s="156"/>
      <c r="BR1576" s="156"/>
      <c r="BS1576" s="156"/>
      <c r="BT1576" s="156"/>
      <c r="BU1576" s="156"/>
      <c r="BV1576" s="156"/>
      <c r="BW1576" s="156"/>
      <c r="BX1576" s="156"/>
      <c r="BY1576" s="156"/>
      <c r="BZ1576" s="156"/>
      <c r="CA1576" s="156"/>
      <c r="CB1576" s="156"/>
      <c r="CC1576" s="156"/>
      <c r="CD1576" s="156"/>
      <c r="CE1576" s="156"/>
    </row>
    <row r="1577" spans="1:83" ht="25.5" customHeight="1" x14ac:dyDescent="0.25">
      <c r="A1577" s="45"/>
      <c r="B1577" s="45"/>
      <c r="C1577" s="45"/>
      <c r="D1577" s="47"/>
      <c r="E1577" s="158"/>
      <c r="F1577" s="45"/>
      <c r="G1577" s="130"/>
      <c r="H1577" s="130"/>
      <c r="I1577" s="83"/>
      <c r="J1577" s="45"/>
      <c r="K1577" s="130"/>
      <c r="L1577" s="95"/>
      <c r="M1577" s="95"/>
      <c r="N1577" s="95"/>
      <c r="O1577" s="103"/>
      <c r="P1577" s="104"/>
      <c r="Q1577" s="83"/>
      <c r="R1577" s="83"/>
      <c r="S1577" s="83"/>
      <c r="T1577" s="83"/>
      <c r="U1577" s="83"/>
      <c r="V1577" s="103"/>
      <c r="W1577" s="103"/>
      <c r="X1577" s="103"/>
      <c r="Y1577" s="102"/>
      <c r="Z1577" s="102"/>
      <c r="AA1577" s="90"/>
      <c r="AB1577" s="100"/>
      <c r="AC1577" s="90"/>
      <c r="AD1577" s="100"/>
      <c r="AE1577" s="100"/>
      <c r="AF1577" s="91"/>
      <c r="AG1577" s="91"/>
      <c r="AH1577" s="101"/>
      <c r="AI1577" s="45"/>
      <c r="AJ1577" s="45"/>
      <c r="AK1577" s="45"/>
      <c r="AL1577" s="45"/>
      <c r="AM1577" s="45"/>
      <c r="AN1577" s="83"/>
      <c r="AO1577" s="160"/>
      <c r="AP1577" s="160"/>
      <c r="AQ1577" s="94"/>
      <c r="AR1577" s="45"/>
      <c r="AS1577" s="102"/>
      <c r="AT1577" s="102"/>
      <c r="AU1577" s="95"/>
      <c r="AV1577" s="95"/>
      <c r="AW1577" s="159"/>
      <c r="AX1577" s="159"/>
      <c r="AY1577" s="156"/>
      <c r="AZ1577" s="156"/>
      <c r="BA1577" s="156"/>
      <c r="BB1577" s="156"/>
      <c r="BC1577" s="156"/>
      <c r="BD1577" s="156"/>
      <c r="BE1577" s="156"/>
      <c r="BF1577" s="156"/>
      <c r="BG1577" s="156"/>
      <c r="BH1577" s="156"/>
      <c r="BI1577" s="156"/>
      <c r="BJ1577" s="156"/>
      <c r="BK1577" s="156"/>
      <c r="BL1577" s="156"/>
      <c r="BM1577" s="156"/>
      <c r="BN1577" s="156"/>
      <c r="BO1577" s="156"/>
      <c r="BP1577" s="156"/>
      <c r="BQ1577" s="156"/>
      <c r="BR1577" s="156"/>
      <c r="BS1577" s="156"/>
      <c r="BT1577" s="156"/>
      <c r="BU1577" s="156"/>
      <c r="BV1577" s="156"/>
      <c r="BW1577" s="156"/>
      <c r="BX1577" s="156"/>
      <c r="BY1577" s="156"/>
      <c r="BZ1577" s="156"/>
      <c r="CA1577" s="156"/>
      <c r="CB1577" s="156"/>
      <c r="CC1577" s="156"/>
      <c r="CD1577" s="156"/>
      <c r="CE1577" s="156"/>
    </row>
    <row r="1578" spans="1:83" ht="25.5" customHeight="1" x14ac:dyDescent="0.25">
      <c r="A1578" s="45"/>
      <c r="B1578" s="45"/>
      <c r="C1578" s="45"/>
      <c r="D1578" s="47"/>
      <c r="E1578" s="158"/>
      <c r="F1578" s="45"/>
      <c r="G1578" s="130"/>
      <c r="H1578" s="130"/>
      <c r="I1578" s="83"/>
      <c r="J1578" s="45"/>
      <c r="K1578" s="130"/>
      <c r="L1578" s="95"/>
      <c r="M1578" s="95"/>
      <c r="N1578" s="95"/>
      <c r="O1578" s="103"/>
      <c r="P1578" s="104"/>
      <c r="Q1578" s="83"/>
      <c r="R1578" s="83"/>
      <c r="S1578" s="83"/>
      <c r="T1578" s="83"/>
      <c r="U1578" s="83"/>
      <c r="V1578" s="103"/>
      <c r="W1578" s="103"/>
      <c r="X1578" s="103"/>
      <c r="Y1578" s="102"/>
      <c r="Z1578" s="102"/>
      <c r="AA1578" s="90"/>
      <c r="AB1578" s="100"/>
      <c r="AC1578" s="90"/>
      <c r="AD1578" s="100"/>
      <c r="AE1578" s="100"/>
      <c r="AF1578" s="91"/>
      <c r="AG1578" s="91"/>
      <c r="AH1578" s="101"/>
      <c r="AI1578" s="45"/>
      <c r="AJ1578" s="45"/>
      <c r="AK1578" s="45"/>
      <c r="AL1578" s="45"/>
      <c r="AM1578" s="45"/>
      <c r="AN1578" s="83"/>
      <c r="AO1578" s="160"/>
      <c r="AP1578" s="160"/>
      <c r="AQ1578" s="94"/>
      <c r="AR1578" s="45"/>
      <c r="AS1578" s="102"/>
      <c r="AT1578" s="102"/>
      <c r="AU1578" s="95"/>
      <c r="AV1578" s="95"/>
      <c r="AW1578" s="159"/>
      <c r="AX1578" s="159"/>
      <c r="AY1578" s="156"/>
      <c r="AZ1578" s="156"/>
      <c r="BA1578" s="156"/>
      <c r="BB1578" s="156"/>
      <c r="BC1578" s="156"/>
      <c r="BD1578" s="156"/>
      <c r="BE1578" s="156"/>
      <c r="BF1578" s="156"/>
      <c r="BG1578" s="156"/>
      <c r="BH1578" s="156"/>
      <c r="BI1578" s="156"/>
      <c r="BJ1578" s="156"/>
      <c r="BK1578" s="156"/>
      <c r="BL1578" s="156"/>
      <c r="BM1578" s="156"/>
      <c r="BN1578" s="156"/>
      <c r="BO1578" s="156"/>
      <c r="BP1578" s="156"/>
      <c r="BQ1578" s="156"/>
      <c r="BR1578" s="156"/>
      <c r="BS1578" s="156"/>
      <c r="BT1578" s="156"/>
      <c r="BU1578" s="156"/>
      <c r="BV1578" s="156"/>
      <c r="BW1578" s="156"/>
      <c r="BX1578" s="156"/>
      <c r="BY1578" s="156"/>
      <c r="BZ1578" s="156"/>
      <c r="CA1578" s="156"/>
      <c r="CB1578" s="156"/>
      <c r="CC1578" s="156"/>
      <c r="CD1578" s="156"/>
      <c r="CE1578" s="156"/>
    </row>
    <row r="1579" spans="1:83" ht="25.5" customHeight="1" x14ac:dyDescent="0.25">
      <c r="A1579" s="45"/>
      <c r="B1579" s="45"/>
      <c r="C1579" s="45"/>
      <c r="D1579" s="47"/>
      <c r="E1579" s="158"/>
      <c r="F1579" s="45"/>
      <c r="G1579" s="130"/>
      <c r="H1579" s="130"/>
      <c r="I1579" s="83"/>
      <c r="J1579" s="45"/>
      <c r="K1579" s="130"/>
      <c r="L1579" s="95"/>
      <c r="M1579" s="95"/>
      <c r="N1579" s="95"/>
      <c r="O1579" s="103"/>
      <c r="P1579" s="104"/>
      <c r="Q1579" s="83"/>
      <c r="R1579" s="83"/>
      <c r="S1579" s="83"/>
      <c r="T1579" s="83"/>
      <c r="U1579" s="83"/>
      <c r="V1579" s="103"/>
      <c r="W1579" s="103"/>
      <c r="X1579" s="103"/>
      <c r="Y1579" s="102"/>
      <c r="Z1579" s="102"/>
      <c r="AA1579" s="90"/>
      <c r="AB1579" s="100"/>
      <c r="AC1579" s="90"/>
      <c r="AD1579" s="100"/>
      <c r="AE1579" s="100"/>
      <c r="AF1579" s="91"/>
      <c r="AG1579" s="91"/>
      <c r="AH1579" s="101"/>
      <c r="AI1579" s="45"/>
      <c r="AJ1579" s="45"/>
      <c r="AK1579" s="45"/>
      <c r="AL1579" s="45"/>
      <c r="AM1579" s="45"/>
      <c r="AN1579" s="83"/>
      <c r="AO1579" s="160"/>
      <c r="AP1579" s="160"/>
      <c r="AQ1579" s="94"/>
      <c r="AR1579" s="45"/>
      <c r="AS1579" s="102"/>
      <c r="AT1579" s="102"/>
      <c r="AU1579" s="95"/>
      <c r="AV1579" s="95"/>
      <c r="AW1579" s="159"/>
      <c r="AX1579" s="159"/>
      <c r="AY1579" s="156"/>
      <c r="AZ1579" s="156"/>
      <c r="BA1579" s="156"/>
      <c r="BB1579" s="156"/>
      <c r="BC1579" s="156"/>
      <c r="BD1579" s="156"/>
      <c r="BE1579" s="156"/>
      <c r="BF1579" s="156"/>
      <c r="BG1579" s="156"/>
      <c r="BH1579" s="156"/>
      <c r="BI1579" s="156"/>
      <c r="BJ1579" s="156"/>
      <c r="BK1579" s="156"/>
      <c r="BL1579" s="156"/>
      <c r="BM1579" s="156"/>
      <c r="BN1579" s="156"/>
      <c r="BO1579" s="156"/>
      <c r="BP1579" s="156"/>
      <c r="BQ1579" s="156"/>
      <c r="BR1579" s="156"/>
      <c r="BS1579" s="156"/>
      <c r="BT1579" s="156"/>
      <c r="BU1579" s="156"/>
      <c r="BV1579" s="156"/>
      <c r="BW1579" s="156"/>
      <c r="BX1579" s="156"/>
      <c r="BY1579" s="156"/>
      <c r="BZ1579" s="156"/>
      <c r="CA1579" s="156"/>
      <c r="CB1579" s="156"/>
      <c r="CC1579" s="156"/>
      <c r="CD1579" s="156"/>
      <c r="CE1579" s="156"/>
    </row>
    <row r="1580" spans="1:83" ht="25.5" customHeight="1" x14ac:dyDescent="0.25">
      <c r="A1580" s="45"/>
      <c r="B1580" s="45"/>
      <c r="C1580" s="45"/>
      <c r="D1580" s="47"/>
      <c r="E1580" s="158"/>
      <c r="F1580" s="45"/>
      <c r="G1580" s="130"/>
      <c r="H1580" s="130"/>
      <c r="I1580" s="83"/>
      <c r="J1580" s="45"/>
      <c r="K1580" s="130"/>
      <c r="L1580" s="95"/>
      <c r="M1580" s="95"/>
      <c r="N1580" s="95"/>
      <c r="O1580" s="103"/>
      <c r="P1580" s="104"/>
      <c r="Q1580" s="83"/>
      <c r="R1580" s="83"/>
      <c r="S1580" s="83"/>
      <c r="T1580" s="83"/>
      <c r="U1580" s="83"/>
      <c r="V1580" s="103"/>
      <c r="W1580" s="103"/>
      <c r="X1580" s="103"/>
      <c r="Y1580" s="102"/>
      <c r="Z1580" s="102"/>
      <c r="AA1580" s="90"/>
      <c r="AB1580" s="100"/>
      <c r="AC1580" s="90"/>
      <c r="AD1580" s="100"/>
      <c r="AE1580" s="100"/>
      <c r="AF1580" s="91"/>
      <c r="AG1580" s="91"/>
      <c r="AH1580" s="101"/>
      <c r="AI1580" s="45"/>
      <c r="AJ1580" s="45"/>
      <c r="AK1580" s="45"/>
      <c r="AL1580" s="45"/>
      <c r="AM1580" s="45"/>
      <c r="AN1580" s="83"/>
      <c r="AO1580" s="160"/>
      <c r="AP1580" s="160"/>
      <c r="AQ1580" s="94"/>
      <c r="AR1580" s="45"/>
      <c r="AS1580" s="102"/>
      <c r="AT1580" s="102"/>
      <c r="AU1580" s="95"/>
      <c r="AV1580" s="95"/>
      <c r="AW1580" s="159"/>
      <c r="AX1580" s="159"/>
      <c r="AY1580" s="156"/>
      <c r="AZ1580" s="156"/>
      <c r="BA1580" s="156"/>
      <c r="BB1580" s="156"/>
      <c r="BC1580" s="156"/>
      <c r="BD1580" s="156"/>
      <c r="BE1580" s="156"/>
      <c r="BF1580" s="156"/>
      <c r="BG1580" s="156"/>
      <c r="BH1580" s="156"/>
      <c r="BI1580" s="156"/>
      <c r="BJ1580" s="156"/>
      <c r="BK1580" s="156"/>
      <c r="BL1580" s="156"/>
      <c r="BM1580" s="156"/>
      <c r="BN1580" s="156"/>
      <c r="BO1580" s="156"/>
      <c r="BP1580" s="156"/>
      <c r="BQ1580" s="156"/>
      <c r="BR1580" s="156"/>
      <c r="BS1580" s="156"/>
      <c r="BT1580" s="156"/>
      <c r="BU1580" s="156"/>
      <c r="BV1580" s="156"/>
      <c r="BW1580" s="156"/>
      <c r="BX1580" s="156"/>
      <c r="BY1580" s="156"/>
      <c r="BZ1580" s="156"/>
      <c r="CA1580" s="156"/>
      <c r="CB1580" s="156"/>
      <c r="CC1580" s="156"/>
      <c r="CD1580" s="156"/>
      <c r="CE1580" s="156"/>
    </row>
    <row r="1581" spans="1:83" ht="25.5" customHeight="1" x14ac:dyDescent="0.25">
      <c r="A1581" s="45"/>
      <c r="B1581" s="45"/>
      <c r="C1581" s="45"/>
      <c r="D1581" s="47"/>
      <c r="E1581" s="158"/>
      <c r="F1581" s="45"/>
      <c r="G1581" s="130"/>
      <c r="H1581" s="130"/>
      <c r="I1581" s="83"/>
      <c r="J1581" s="45"/>
      <c r="K1581" s="130"/>
      <c r="L1581" s="95"/>
      <c r="M1581" s="95"/>
      <c r="N1581" s="95"/>
      <c r="O1581" s="103"/>
      <c r="P1581" s="104"/>
      <c r="Q1581" s="83"/>
      <c r="R1581" s="83"/>
      <c r="S1581" s="83"/>
      <c r="T1581" s="83"/>
      <c r="U1581" s="83"/>
      <c r="V1581" s="103"/>
      <c r="W1581" s="103"/>
      <c r="X1581" s="103"/>
      <c r="Y1581" s="102"/>
      <c r="Z1581" s="102"/>
      <c r="AA1581" s="90"/>
      <c r="AB1581" s="100"/>
      <c r="AC1581" s="90"/>
      <c r="AD1581" s="100"/>
      <c r="AE1581" s="100"/>
      <c r="AF1581" s="91"/>
      <c r="AG1581" s="91"/>
      <c r="AH1581" s="101"/>
      <c r="AI1581" s="45"/>
      <c r="AJ1581" s="45"/>
      <c r="AK1581" s="45"/>
      <c r="AL1581" s="45"/>
      <c r="AM1581" s="45"/>
      <c r="AN1581" s="83"/>
      <c r="AO1581" s="160"/>
      <c r="AP1581" s="160"/>
      <c r="AQ1581" s="94"/>
      <c r="AR1581" s="45"/>
      <c r="AS1581" s="102"/>
      <c r="AT1581" s="102"/>
      <c r="AU1581" s="95"/>
      <c r="AV1581" s="95"/>
      <c r="AW1581" s="159"/>
      <c r="AX1581" s="159"/>
      <c r="AY1581" s="156"/>
      <c r="AZ1581" s="156"/>
      <c r="BA1581" s="156"/>
      <c r="BB1581" s="156"/>
      <c r="BC1581" s="156"/>
      <c r="BD1581" s="156"/>
      <c r="BE1581" s="156"/>
      <c r="BF1581" s="156"/>
      <c r="BG1581" s="156"/>
      <c r="BH1581" s="156"/>
      <c r="BI1581" s="156"/>
      <c r="BJ1581" s="156"/>
      <c r="BK1581" s="156"/>
      <c r="BL1581" s="156"/>
      <c r="BM1581" s="156"/>
      <c r="BN1581" s="156"/>
      <c r="BO1581" s="156"/>
      <c r="BP1581" s="156"/>
      <c r="BQ1581" s="156"/>
      <c r="BR1581" s="156"/>
      <c r="BS1581" s="156"/>
      <c r="BT1581" s="156"/>
      <c r="BU1581" s="156"/>
      <c r="BV1581" s="156"/>
      <c r="BW1581" s="156"/>
      <c r="BX1581" s="156"/>
      <c r="BY1581" s="156"/>
      <c r="BZ1581" s="156"/>
      <c r="CA1581" s="156"/>
      <c r="CB1581" s="156"/>
      <c r="CC1581" s="156"/>
      <c r="CD1581" s="156"/>
      <c r="CE1581" s="156"/>
    </row>
    <row r="1582" spans="1:83" ht="25.5" customHeight="1" x14ac:dyDescent="0.25">
      <c r="A1582" s="45"/>
      <c r="B1582" s="45"/>
      <c r="C1582" s="45"/>
      <c r="D1582" s="47"/>
      <c r="E1582" s="158"/>
      <c r="F1582" s="45"/>
      <c r="G1582" s="130"/>
      <c r="H1582" s="130"/>
      <c r="I1582" s="83"/>
      <c r="J1582" s="45"/>
      <c r="K1582" s="130"/>
      <c r="L1582" s="95"/>
      <c r="M1582" s="95"/>
      <c r="N1582" s="95"/>
      <c r="O1582" s="103"/>
      <c r="P1582" s="104"/>
      <c r="Q1582" s="83"/>
      <c r="R1582" s="83"/>
      <c r="S1582" s="83"/>
      <c r="T1582" s="83"/>
      <c r="U1582" s="83"/>
      <c r="V1582" s="103"/>
      <c r="W1582" s="103"/>
      <c r="X1582" s="103"/>
      <c r="Y1582" s="102"/>
      <c r="Z1582" s="102"/>
      <c r="AA1582" s="90"/>
      <c r="AB1582" s="100"/>
      <c r="AC1582" s="90"/>
      <c r="AD1582" s="100"/>
      <c r="AE1582" s="100"/>
      <c r="AF1582" s="91"/>
      <c r="AG1582" s="91"/>
      <c r="AH1582" s="101"/>
      <c r="AI1582" s="45"/>
      <c r="AJ1582" s="45"/>
      <c r="AK1582" s="45"/>
      <c r="AL1582" s="45"/>
      <c r="AM1582" s="45"/>
      <c r="AN1582" s="83"/>
      <c r="AO1582" s="160"/>
      <c r="AP1582" s="160"/>
      <c r="AQ1582" s="94"/>
      <c r="AR1582" s="45"/>
      <c r="AS1582" s="102"/>
      <c r="AT1582" s="102"/>
      <c r="AU1582" s="95"/>
      <c r="AV1582" s="95"/>
      <c r="AW1582" s="159"/>
      <c r="AX1582" s="159"/>
      <c r="AY1582" s="156"/>
      <c r="AZ1582" s="156"/>
      <c r="BA1582" s="156"/>
      <c r="BB1582" s="156"/>
      <c r="BC1582" s="156"/>
      <c r="BD1582" s="156"/>
      <c r="BE1582" s="156"/>
      <c r="BF1582" s="156"/>
      <c r="BG1582" s="156"/>
      <c r="BH1582" s="156"/>
      <c r="BI1582" s="156"/>
      <c r="BJ1582" s="156"/>
      <c r="BK1582" s="156"/>
      <c r="BL1582" s="156"/>
      <c r="BM1582" s="156"/>
      <c r="BN1582" s="156"/>
      <c r="BO1582" s="156"/>
      <c r="BP1582" s="156"/>
      <c r="BQ1582" s="156"/>
      <c r="BR1582" s="156"/>
      <c r="BS1582" s="156"/>
      <c r="BT1582" s="156"/>
      <c r="BU1582" s="156"/>
      <c r="BV1582" s="156"/>
      <c r="BW1582" s="156"/>
      <c r="BX1582" s="156"/>
      <c r="BY1582" s="156"/>
      <c r="BZ1582" s="156"/>
      <c r="CA1582" s="156"/>
      <c r="CB1582" s="156"/>
      <c r="CC1582" s="156"/>
      <c r="CD1582" s="156"/>
      <c r="CE1582" s="156"/>
    </row>
    <row r="1583" spans="1:83" ht="25.5" customHeight="1" x14ac:dyDescent="0.25">
      <c r="A1583" s="45"/>
      <c r="B1583" s="45"/>
      <c r="C1583" s="45"/>
      <c r="D1583" s="47"/>
      <c r="E1583" s="158"/>
      <c r="F1583" s="45"/>
      <c r="G1583" s="130"/>
      <c r="H1583" s="130"/>
      <c r="I1583" s="83"/>
      <c r="J1583" s="45"/>
      <c r="K1583" s="130"/>
      <c r="L1583" s="95"/>
      <c r="M1583" s="95"/>
      <c r="N1583" s="95"/>
      <c r="O1583" s="103"/>
      <c r="P1583" s="104"/>
      <c r="Q1583" s="83"/>
      <c r="R1583" s="83"/>
      <c r="S1583" s="83"/>
      <c r="T1583" s="83"/>
      <c r="U1583" s="83"/>
      <c r="V1583" s="103"/>
      <c r="W1583" s="103"/>
      <c r="X1583" s="103"/>
      <c r="Y1583" s="102"/>
      <c r="Z1583" s="102"/>
      <c r="AA1583" s="90"/>
      <c r="AB1583" s="100"/>
      <c r="AC1583" s="90"/>
      <c r="AD1583" s="100"/>
      <c r="AE1583" s="100"/>
      <c r="AF1583" s="91"/>
      <c r="AG1583" s="91"/>
      <c r="AH1583" s="101"/>
      <c r="AI1583" s="45"/>
      <c r="AJ1583" s="45"/>
      <c r="AK1583" s="45"/>
      <c r="AL1583" s="45"/>
      <c r="AM1583" s="45"/>
      <c r="AN1583" s="83"/>
      <c r="AO1583" s="160"/>
      <c r="AP1583" s="160"/>
      <c r="AQ1583" s="94"/>
      <c r="AR1583" s="45"/>
      <c r="AS1583" s="102"/>
      <c r="AT1583" s="102"/>
      <c r="AU1583" s="95"/>
      <c r="AV1583" s="95"/>
      <c r="AW1583" s="159"/>
      <c r="AX1583" s="159"/>
      <c r="AY1583" s="156"/>
      <c r="AZ1583" s="156"/>
      <c r="BA1583" s="156"/>
      <c r="BB1583" s="156"/>
      <c r="BC1583" s="156"/>
      <c r="BD1583" s="156"/>
      <c r="BE1583" s="156"/>
      <c r="BF1583" s="156"/>
      <c r="BG1583" s="156"/>
      <c r="BH1583" s="156"/>
      <c r="BI1583" s="156"/>
      <c r="BJ1583" s="156"/>
      <c r="BK1583" s="156"/>
      <c r="BL1583" s="156"/>
      <c r="BM1583" s="156"/>
      <c r="BN1583" s="156"/>
      <c r="BO1583" s="156"/>
      <c r="BP1583" s="156"/>
      <c r="BQ1583" s="156"/>
      <c r="BR1583" s="156"/>
      <c r="BS1583" s="156"/>
      <c r="BT1583" s="156"/>
      <c r="BU1583" s="156"/>
      <c r="BV1583" s="156"/>
      <c r="BW1583" s="156"/>
      <c r="BX1583" s="156"/>
      <c r="BY1583" s="156"/>
      <c r="BZ1583" s="156"/>
      <c r="CA1583" s="156"/>
      <c r="CB1583" s="156"/>
      <c r="CC1583" s="156"/>
      <c r="CD1583" s="156"/>
      <c r="CE1583" s="156"/>
    </row>
    <row r="1584" spans="1:83" ht="25.5" customHeight="1" x14ac:dyDescent="0.25">
      <c r="A1584" s="45"/>
      <c r="B1584" s="45"/>
      <c r="C1584" s="45"/>
      <c r="D1584" s="47"/>
      <c r="E1584" s="158"/>
      <c r="F1584" s="45"/>
      <c r="G1584" s="130"/>
      <c r="H1584" s="130"/>
      <c r="I1584" s="83"/>
      <c r="J1584" s="45"/>
      <c r="K1584" s="130"/>
      <c r="L1584" s="95"/>
      <c r="M1584" s="95"/>
      <c r="N1584" s="95"/>
      <c r="O1584" s="103"/>
      <c r="P1584" s="104"/>
      <c r="Q1584" s="83"/>
      <c r="R1584" s="83"/>
      <c r="S1584" s="83"/>
      <c r="T1584" s="83"/>
      <c r="U1584" s="83"/>
      <c r="V1584" s="103"/>
      <c r="W1584" s="103"/>
      <c r="X1584" s="103"/>
      <c r="Y1584" s="102"/>
      <c r="Z1584" s="102"/>
      <c r="AA1584" s="90"/>
      <c r="AB1584" s="100"/>
      <c r="AC1584" s="90"/>
      <c r="AD1584" s="100"/>
      <c r="AE1584" s="100"/>
      <c r="AF1584" s="91"/>
      <c r="AG1584" s="91"/>
      <c r="AH1584" s="101"/>
      <c r="AI1584" s="45"/>
      <c r="AJ1584" s="45"/>
      <c r="AK1584" s="45"/>
      <c r="AL1584" s="45"/>
      <c r="AM1584" s="45"/>
      <c r="AN1584" s="83"/>
      <c r="AO1584" s="160"/>
      <c r="AP1584" s="160"/>
      <c r="AQ1584" s="94"/>
      <c r="AR1584" s="45"/>
      <c r="AS1584" s="102"/>
      <c r="AT1584" s="102"/>
      <c r="AU1584" s="95"/>
      <c r="AV1584" s="95"/>
      <c r="AW1584" s="159"/>
      <c r="AX1584" s="159"/>
      <c r="AY1584" s="156"/>
      <c r="AZ1584" s="156"/>
      <c r="BA1584" s="156"/>
      <c r="BB1584" s="156"/>
      <c r="BC1584" s="156"/>
      <c r="BD1584" s="156"/>
      <c r="BE1584" s="156"/>
      <c r="BF1584" s="156"/>
      <c r="BG1584" s="156"/>
      <c r="BH1584" s="156"/>
      <c r="BI1584" s="156"/>
      <c r="BJ1584" s="156"/>
      <c r="BK1584" s="156"/>
      <c r="BL1584" s="156"/>
      <c r="BM1584" s="156"/>
      <c r="BN1584" s="156"/>
      <c r="BO1584" s="156"/>
      <c r="BP1584" s="156"/>
      <c r="BQ1584" s="156"/>
      <c r="BR1584" s="156"/>
      <c r="BS1584" s="156"/>
      <c r="BT1584" s="156"/>
      <c r="BU1584" s="156"/>
      <c r="BV1584" s="156"/>
      <c r="BW1584" s="156"/>
      <c r="BX1584" s="156"/>
      <c r="BY1584" s="156"/>
      <c r="BZ1584" s="156"/>
      <c r="CA1584" s="156"/>
      <c r="CB1584" s="156"/>
      <c r="CC1584" s="156"/>
      <c r="CD1584" s="156"/>
      <c r="CE1584" s="156"/>
    </row>
    <row r="1585" spans="1:83" ht="25.5" customHeight="1" x14ac:dyDescent="0.25">
      <c r="A1585" s="45"/>
      <c r="B1585" s="45"/>
      <c r="C1585" s="45"/>
      <c r="D1585" s="47"/>
      <c r="E1585" s="158"/>
      <c r="F1585" s="45"/>
      <c r="G1585" s="130"/>
      <c r="H1585" s="130"/>
      <c r="I1585" s="83"/>
      <c r="J1585" s="45"/>
      <c r="K1585" s="130"/>
      <c r="L1585" s="95"/>
      <c r="M1585" s="95"/>
      <c r="N1585" s="95"/>
      <c r="O1585" s="103"/>
      <c r="P1585" s="104"/>
      <c r="Q1585" s="83"/>
      <c r="R1585" s="83"/>
      <c r="S1585" s="83"/>
      <c r="T1585" s="83"/>
      <c r="U1585" s="83"/>
      <c r="V1585" s="103"/>
      <c r="W1585" s="103"/>
      <c r="X1585" s="103"/>
      <c r="Y1585" s="102"/>
      <c r="Z1585" s="102"/>
      <c r="AA1585" s="90"/>
      <c r="AB1585" s="100"/>
      <c r="AC1585" s="90"/>
      <c r="AD1585" s="100"/>
      <c r="AE1585" s="100"/>
      <c r="AF1585" s="91"/>
      <c r="AG1585" s="91"/>
      <c r="AH1585" s="101"/>
      <c r="AI1585" s="45"/>
      <c r="AJ1585" s="45"/>
      <c r="AK1585" s="45"/>
      <c r="AL1585" s="45"/>
      <c r="AM1585" s="45"/>
      <c r="AN1585" s="83"/>
      <c r="AO1585" s="160"/>
      <c r="AP1585" s="160"/>
      <c r="AQ1585" s="94"/>
      <c r="AR1585" s="45"/>
      <c r="AS1585" s="102"/>
      <c r="AT1585" s="102"/>
      <c r="AU1585" s="95"/>
      <c r="AV1585" s="95"/>
      <c r="AW1585" s="159"/>
      <c r="AX1585" s="159"/>
      <c r="AY1585" s="156"/>
      <c r="AZ1585" s="156"/>
      <c r="BA1585" s="156"/>
      <c r="BB1585" s="156"/>
      <c r="BC1585" s="156"/>
      <c r="BD1585" s="156"/>
      <c r="BE1585" s="156"/>
      <c r="BF1585" s="156"/>
      <c r="BG1585" s="156"/>
      <c r="BH1585" s="156"/>
      <c r="BI1585" s="156"/>
      <c r="BJ1585" s="156"/>
      <c r="BK1585" s="156"/>
      <c r="BL1585" s="156"/>
      <c r="BM1585" s="156"/>
      <c r="BN1585" s="156"/>
      <c r="BO1585" s="156"/>
      <c r="BP1585" s="156"/>
      <c r="BQ1585" s="156"/>
      <c r="BR1585" s="156"/>
      <c r="BS1585" s="156"/>
      <c r="BT1585" s="156"/>
      <c r="BU1585" s="156"/>
      <c r="BV1585" s="156"/>
      <c r="BW1585" s="156"/>
      <c r="BX1585" s="156"/>
      <c r="BY1585" s="156"/>
      <c r="BZ1585" s="156"/>
      <c r="CA1585" s="156"/>
      <c r="CB1585" s="156"/>
      <c r="CC1585" s="156"/>
      <c r="CD1585" s="156"/>
      <c r="CE1585" s="156"/>
    </row>
    <row r="1586" spans="1:83" ht="25.5" customHeight="1" x14ac:dyDescent="0.25">
      <c r="A1586" s="45"/>
      <c r="B1586" s="45"/>
      <c r="C1586" s="45"/>
      <c r="D1586" s="47"/>
      <c r="E1586" s="158"/>
      <c r="F1586" s="45"/>
      <c r="G1586" s="130"/>
      <c r="H1586" s="130"/>
      <c r="I1586" s="83"/>
      <c r="J1586" s="45"/>
      <c r="K1586" s="130"/>
      <c r="L1586" s="95"/>
      <c r="M1586" s="95"/>
      <c r="N1586" s="95"/>
      <c r="O1586" s="103"/>
      <c r="P1586" s="104"/>
      <c r="Q1586" s="83"/>
      <c r="R1586" s="83"/>
      <c r="S1586" s="83"/>
      <c r="T1586" s="83"/>
      <c r="U1586" s="83"/>
      <c r="V1586" s="103"/>
      <c r="W1586" s="103"/>
      <c r="X1586" s="103"/>
      <c r="Y1586" s="102"/>
      <c r="Z1586" s="102"/>
      <c r="AA1586" s="90"/>
      <c r="AB1586" s="100"/>
      <c r="AC1586" s="90"/>
      <c r="AD1586" s="100"/>
      <c r="AE1586" s="100"/>
      <c r="AF1586" s="91"/>
      <c r="AG1586" s="91"/>
      <c r="AH1586" s="101"/>
      <c r="AI1586" s="45"/>
      <c r="AJ1586" s="45"/>
      <c r="AK1586" s="45"/>
      <c r="AL1586" s="45"/>
      <c r="AM1586" s="45"/>
      <c r="AN1586" s="83"/>
      <c r="AO1586" s="160"/>
      <c r="AP1586" s="160"/>
      <c r="AQ1586" s="94"/>
      <c r="AR1586" s="45"/>
      <c r="AS1586" s="102"/>
      <c r="AT1586" s="102"/>
      <c r="AU1586" s="95"/>
      <c r="AV1586" s="95"/>
      <c r="AW1586" s="159"/>
      <c r="AX1586" s="159"/>
      <c r="AY1586" s="156"/>
      <c r="AZ1586" s="156"/>
      <c r="BA1586" s="156"/>
      <c r="BB1586" s="156"/>
      <c r="BC1586" s="156"/>
      <c r="BD1586" s="156"/>
      <c r="BE1586" s="156"/>
      <c r="BF1586" s="156"/>
      <c r="BG1586" s="156"/>
      <c r="BH1586" s="156"/>
      <c r="BI1586" s="156"/>
      <c r="BJ1586" s="156"/>
      <c r="BK1586" s="156"/>
      <c r="BL1586" s="156"/>
      <c r="BM1586" s="156"/>
      <c r="BN1586" s="156"/>
      <c r="BO1586" s="156"/>
      <c r="BP1586" s="156"/>
      <c r="BQ1586" s="156"/>
      <c r="BR1586" s="156"/>
      <c r="BS1586" s="156"/>
      <c r="BT1586" s="156"/>
      <c r="BU1586" s="156"/>
      <c r="BV1586" s="156"/>
      <c r="BW1586" s="156"/>
      <c r="BX1586" s="156"/>
      <c r="BY1586" s="156"/>
      <c r="BZ1586" s="156"/>
      <c r="CA1586" s="156"/>
      <c r="CB1586" s="156"/>
      <c r="CC1586" s="156"/>
      <c r="CD1586" s="156"/>
      <c r="CE1586" s="156"/>
    </row>
    <row r="1587" spans="1:83" ht="25.5" customHeight="1" x14ac:dyDescent="0.25">
      <c r="A1587" s="45"/>
      <c r="B1587" s="45"/>
      <c r="C1587" s="45"/>
      <c r="D1587" s="47"/>
      <c r="E1587" s="158"/>
      <c r="F1587" s="45"/>
      <c r="G1587" s="130"/>
      <c r="H1587" s="130"/>
      <c r="I1587" s="83"/>
      <c r="J1587" s="45"/>
      <c r="K1587" s="130"/>
      <c r="L1587" s="95"/>
      <c r="M1587" s="95"/>
      <c r="N1587" s="95"/>
      <c r="O1587" s="103"/>
      <c r="P1587" s="104"/>
      <c r="Q1587" s="83"/>
      <c r="R1587" s="83"/>
      <c r="S1587" s="83"/>
      <c r="T1587" s="83"/>
      <c r="U1587" s="83"/>
      <c r="V1587" s="103"/>
      <c r="W1587" s="103"/>
      <c r="X1587" s="103"/>
      <c r="Y1587" s="102"/>
      <c r="Z1587" s="102"/>
      <c r="AA1587" s="90"/>
      <c r="AB1587" s="100"/>
      <c r="AC1587" s="90"/>
      <c r="AD1587" s="100"/>
      <c r="AE1587" s="100"/>
      <c r="AF1587" s="91"/>
      <c r="AG1587" s="91"/>
      <c r="AH1587" s="101"/>
      <c r="AI1587" s="45"/>
      <c r="AJ1587" s="45"/>
      <c r="AK1587" s="45"/>
      <c r="AL1587" s="45"/>
      <c r="AM1587" s="45"/>
      <c r="AN1587" s="83"/>
      <c r="AO1587" s="160"/>
      <c r="AP1587" s="160"/>
      <c r="AQ1587" s="94"/>
      <c r="AR1587" s="45"/>
      <c r="AS1587" s="102"/>
      <c r="AT1587" s="102"/>
      <c r="AU1587" s="95"/>
      <c r="AV1587" s="95"/>
      <c r="AW1587" s="159"/>
      <c r="AX1587" s="159"/>
      <c r="AY1587" s="156"/>
      <c r="AZ1587" s="156"/>
      <c r="BA1587" s="156"/>
      <c r="BB1587" s="156"/>
      <c r="BC1587" s="156"/>
      <c r="BD1587" s="156"/>
      <c r="BE1587" s="156"/>
      <c r="BF1587" s="156"/>
      <c r="BG1587" s="156"/>
      <c r="BH1587" s="156"/>
      <c r="BI1587" s="156"/>
      <c r="BJ1587" s="156"/>
      <c r="BK1587" s="156"/>
      <c r="BL1587" s="156"/>
      <c r="BM1587" s="156"/>
      <c r="BN1587" s="156"/>
      <c r="BO1587" s="156"/>
      <c r="BP1587" s="156"/>
      <c r="BQ1587" s="156"/>
      <c r="BR1587" s="156"/>
      <c r="BS1587" s="156"/>
      <c r="BT1587" s="156"/>
      <c r="BU1587" s="156"/>
      <c r="BV1587" s="156"/>
      <c r="BW1587" s="156"/>
      <c r="BX1587" s="156"/>
      <c r="BY1587" s="156"/>
      <c r="BZ1587" s="156"/>
      <c r="CA1587" s="156"/>
      <c r="CB1587" s="156"/>
      <c r="CC1587" s="156"/>
      <c r="CD1587" s="156"/>
      <c r="CE1587" s="156"/>
    </row>
    <row r="1588" spans="1:83" ht="25.5" customHeight="1" x14ac:dyDescent="0.25">
      <c r="A1588" s="45"/>
      <c r="B1588" s="45"/>
      <c r="C1588" s="45"/>
      <c r="D1588" s="47"/>
      <c r="E1588" s="158"/>
      <c r="F1588" s="45"/>
      <c r="G1588" s="130"/>
      <c r="H1588" s="130"/>
      <c r="I1588" s="83"/>
      <c r="J1588" s="45"/>
      <c r="K1588" s="130"/>
      <c r="L1588" s="95"/>
      <c r="M1588" s="95"/>
      <c r="N1588" s="95"/>
      <c r="O1588" s="103"/>
      <c r="P1588" s="104"/>
      <c r="Q1588" s="83"/>
      <c r="R1588" s="83"/>
      <c r="S1588" s="83"/>
      <c r="T1588" s="83"/>
      <c r="U1588" s="83"/>
      <c r="V1588" s="103"/>
      <c r="W1588" s="103"/>
      <c r="X1588" s="103"/>
      <c r="Y1588" s="102"/>
      <c r="Z1588" s="102"/>
      <c r="AA1588" s="90"/>
      <c r="AB1588" s="100"/>
      <c r="AC1588" s="90"/>
      <c r="AD1588" s="100"/>
      <c r="AE1588" s="100"/>
      <c r="AF1588" s="91"/>
      <c r="AG1588" s="91"/>
      <c r="AH1588" s="101"/>
      <c r="AI1588" s="45"/>
      <c r="AJ1588" s="45"/>
      <c r="AK1588" s="45"/>
      <c r="AL1588" s="45"/>
      <c r="AM1588" s="45"/>
      <c r="AN1588" s="83"/>
      <c r="AO1588" s="160"/>
      <c r="AP1588" s="160"/>
      <c r="AQ1588" s="94"/>
      <c r="AR1588" s="45"/>
      <c r="AS1588" s="102"/>
      <c r="AT1588" s="102"/>
      <c r="AU1588" s="95"/>
      <c r="AV1588" s="95"/>
      <c r="AW1588" s="159"/>
      <c r="AX1588" s="159"/>
      <c r="AY1588" s="156"/>
      <c r="AZ1588" s="156"/>
      <c r="BA1588" s="156"/>
      <c r="BB1588" s="156"/>
      <c r="BC1588" s="156"/>
      <c r="BD1588" s="156"/>
      <c r="BE1588" s="156"/>
      <c r="BF1588" s="156"/>
      <c r="BG1588" s="156"/>
      <c r="BH1588" s="156"/>
      <c r="BI1588" s="156"/>
      <c r="BJ1588" s="156"/>
      <c r="BK1588" s="156"/>
      <c r="BL1588" s="156"/>
      <c r="BM1588" s="156"/>
      <c r="BN1588" s="156"/>
      <c r="BO1588" s="156"/>
      <c r="BP1588" s="156"/>
      <c r="BQ1588" s="156"/>
      <c r="BR1588" s="156"/>
      <c r="BS1588" s="156"/>
      <c r="BT1588" s="156"/>
      <c r="BU1588" s="156"/>
      <c r="BV1588" s="156"/>
      <c r="BW1588" s="156"/>
      <c r="BX1588" s="156"/>
      <c r="BY1588" s="156"/>
      <c r="BZ1588" s="156"/>
      <c r="CA1588" s="156"/>
      <c r="CB1588" s="156"/>
      <c r="CC1588" s="156"/>
      <c r="CD1588" s="156"/>
      <c r="CE1588" s="156"/>
    </row>
    <row r="1589" spans="1:83" ht="25.5" customHeight="1" x14ac:dyDescent="0.25">
      <c r="A1589" s="45"/>
      <c r="B1589" s="45"/>
      <c r="C1589" s="45"/>
      <c r="D1589" s="47"/>
      <c r="E1589" s="158"/>
      <c r="F1589" s="45"/>
      <c r="G1589" s="130"/>
      <c r="H1589" s="130"/>
      <c r="I1589" s="83"/>
      <c r="J1589" s="45"/>
      <c r="K1589" s="130"/>
      <c r="L1589" s="95"/>
      <c r="M1589" s="95"/>
      <c r="N1589" s="95"/>
      <c r="O1589" s="103"/>
      <c r="P1589" s="104"/>
      <c r="Q1589" s="83"/>
      <c r="R1589" s="83"/>
      <c r="S1589" s="83"/>
      <c r="T1589" s="83"/>
      <c r="U1589" s="83"/>
      <c r="V1589" s="103"/>
      <c r="W1589" s="103"/>
      <c r="X1589" s="103"/>
      <c r="Y1589" s="102"/>
      <c r="Z1589" s="102"/>
      <c r="AA1589" s="90"/>
      <c r="AB1589" s="100"/>
      <c r="AC1589" s="90"/>
      <c r="AD1589" s="100"/>
      <c r="AE1589" s="100"/>
      <c r="AF1589" s="91"/>
      <c r="AG1589" s="91"/>
      <c r="AH1589" s="101"/>
      <c r="AI1589" s="45"/>
      <c r="AJ1589" s="45"/>
      <c r="AK1589" s="45"/>
      <c r="AL1589" s="45"/>
      <c r="AM1589" s="45"/>
      <c r="AN1589" s="83"/>
      <c r="AO1589" s="160"/>
      <c r="AP1589" s="160"/>
      <c r="AQ1589" s="94"/>
      <c r="AR1589" s="45"/>
      <c r="AS1589" s="102"/>
      <c r="AT1589" s="102"/>
      <c r="AU1589" s="95"/>
      <c r="AV1589" s="95"/>
      <c r="AW1589" s="159"/>
      <c r="AX1589" s="159"/>
      <c r="AY1589" s="156"/>
      <c r="AZ1589" s="156"/>
      <c r="BA1589" s="156"/>
      <c r="BB1589" s="156"/>
      <c r="BC1589" s="156"/>
      <c r="BD1589" s="156"/>
      <c r="BE1589" s="156"/>
      <c r="BF1589" s="156"/>
      <c r="BG1589" s="156"/>
      <c r="BH1589" s="156"/>
      <c r="BI1589" s="156"/>
      <c r="BJ1589" s="156"/>
      <c r="BK1589" s="156"/>
      <c r="BL1589" s="156"/>
      <c r="BM1589" s="156"/>
      <c r="BN1589" s="156"/>
      <c r="BO1589" s="156"/>
      <c r="BP1589" s="156"/>
      <c r="BQ1589" s="156"/>
      <c r="BR1589" s="156"/>
      <c r="BS1589" s="156"/>
      <c r="BT1589" s="156"/>
      <c r="BU1589" s="156"/>
      <c r="BV1589" s="156"/>
      <c r="BW1589" s="156"/>
      <c r="BX1589" s="156"/>
      <c r="BY1589" s="156"/>
      <c r="BZ1589" s="156"/>
      <c r="CA1589" s="156"/>
      <c r="CB1589" s="156"/>
      <c r="CC1589" s="156"/>
      <c r="CD1589" s="156"/>
      <c r="CE1589" s="156"/>
    </row>
    <row r="1590" spans="1:83" ht="25.5" customHeight="1" x14ac:dyDescent="0.25">
      <c r="A1590" s="45"/>
      <c r="B1590" s="45"/>
      <c r="C1590" s="45"/>
      <c r="D1590" s="47"/>
      <c r="E1590" s="158"/>
      <c r="F1590" s="45"/>
      <c r="G1590" s="130"/>
      <c r="H1590" s="130"/>
      <c r="I1590" s="83"/>
      <c r="J1590" s="45"/>
      <c r="K1590" s="130"/>
      <c r="L1590" s="95"/>
      <c r="M1590" s="95"/>
      <c r="N1590" s="95"/>
      <c r="O1590" s="103"/>
      <c r="P1590" s="104"/>
      <c r="Q1590" s="83"/>
      <c r="R1590" s="83"/>
      <c r="S1590" s="83"/>
      <c r="T1590" s="83"/>
      <c r="U1590" s="83"/>
      <c r="V1590" s="103"/>
      <c r="W1590" s="103"/>
      <c r="X1590" s="103"/>
      <c r="Y1590" s="102"/>
      <c r="Z1590" s="102"/>
      <c r="AA1590" s="90"/>
      <c r="AB1590" s="100"/>
      <c r="AC1590" s="90"/>
      <c r="AD1590" s="100"/>
      <c r="AE1590" s="100"/>
      <c r="AF1590" s="91"/>
      <c r="AG1590" s="91"/>
      <c r="AH1590" s="101"/>
      <c r="AI1590" s="45"/>
      <c r="AJ1590" s="45"/>
      <c r="AK1590" s="45"/>
      <c r="AL1590" s="45"/>
      <c r="AM1590" s="45"/>
      <c r="AN1590" s="83"/>
      <c r="AO1590" s="160"/>
      <c r="AP1590" s="160"/>
      <c r="AQ1590" s="94"/>
      <c r="AR1590" s="45"/>
      <c r="AS1590" s="102"/>
      <c r="AT1590" s="102"/>
      <c r="AU1590" s="95"/>
      <c r="AV1590" s="95"/>
      <c r="AW1590" s="159"/>
      <c r="AX1590" s="159"/>
      <c r="AY1590" s="156"/>
      <c r="AZ1590" s="156"/>
      <c r="BA1590" s="156"/>
      <c r="BB1590" s="156"/>
      <c r="BC1590" s="156"/>
      <c r="BD1590" s="156"/>
      <c r="BE1590" s="156"/>
      <c r="BF1590" s="156"/>
      <c r="BG1590" s="156"/>
      <c r="BH1590" s="156"/>
      <c r="BI1590" s="156"/>
      <c r="BJ1590" s="156"/>
      <c r="BK1590" s="156"/>
      <c r="BL1590" s="156"/>
      <c r="BM1590" s="156"/>
      <c r="BN1590" s="156"/>
      <c r="BO1590" s="156"/>
      <c r="BP1590" s="156"/>
      <c r="BQ1590" s="156"/>
      <c r="BR1590" s="156"/>
      <c r="BS1590" s="156"/>
      <c r="BT1590" s="156"/>
      <c r="BU1590" s="156"/>
      <c r="BV1590" s="156"/>
      <c r="BW1590" s="156"/>
      <c r="BX1590" s="156"/>
      <c r="BY1590" s="156"/>
      <c r="BZ1590" s="156"/>
      <c r="CA1590" s="156"/>
      <c r="CB1590" s="156"/>
      <c r="CC1590" s="156"/>
      <c r="CD1590" s="156"/>
      <c r="CE1590" s="156"/>
    </row>
    <row r="1591" spans="1:83" ht="25.5" customHeight="1" x14ac:dyDescent="0.25">
      <c r="A1591" s="45"/>
      <c r="B1591" s="45"/>
      <c r="C1591" s="45"/>
      <c r="D1591" s="47"/>
      <c r="E1591" s="158"/>
      <c r="F1591" s="45"/>
      <c r="G1591" s="130"/>
      <c r="H1591" s="130"/>
      <c r="I1591" s="83"/>
      <c r="J1591" s="45"/>
      <c r="K1591" s="130"/>
      <c r="L1591" s="95"/>
      <c r="M1591" s="95"/>
      <c r="N1591" s="95"/>
      <c r="O1591" s="103"/>
      <c r="P1591" s="104"/>
      <c r="Q1591" s="83"/>
      <c r="R1591" s="83"/>
      <c r="S1591" s="83"/>
      <c r="T1591" s="83"/>
      <c r="U1591" s="83"/>
      <c r="V1591" s="103"/>
      <c r="W1591" s="103"/>
      <c r="X1591" s="103"/>
      <c r="Y1591" s="102"/>
      <c r="Z1591" s="102"/>
      <c r="AA1591" s="90"/>
      <c r="AB1591" s="100"/>
      <c r="AC1591" s="90"/>
      <c r="AD1591" s="100"/>
      <c r="AE1591" s="100"/>
      <c r="AF1591" s="91"/>
      <c r="AG1591" s="91"/>
      <c r="AH1591" s="101"/>
      <c r="AI1591" s="45"/>
      <c r="AJ1591" s="45"/>
      <c r="AK1591" s="45"/>
      <c r="AL1591" s="45"/>
      <c r="AM1591" s="45"/>
      <c r="AN1591" s="83"/>
      <c r="AO1591" s="160"/>
      <c r="AP1591" s="160"/>
      <c r="AQ1591" s="94"/>
      <c r="AR1591" s="45"/>
      <c r="AS1591" s="102"/>
      <c r="AT1591" s="102"/>
      <c r="AU1591" s="95"/>
      <c r="AV1591" s="95"/>
      <c r="AW1591" s="159"/>
      <c r="AX1591" s="159"/>
      <c r="AY1591" s="156"/>
      <c r="AZ1591" s="156"/>
      <c r="BA1591" s="156"/>
      <c r="BB1591" s="156"/>
      <c r="BC1591" s="156"/>
      <c r="BD1591" s="156"/>
      <c r="BE1591" s="156"/>
      <c r="BF1591" s="156"/>
      <c r="BG1591" s="156"/>
      <c r="BH1591" s="156"/>
      <c r="BI1591" s="156"/>
      <c r="BJ1591" s="156"/>
      <c r="BK1591" s="156"/>
      <c r="BL1591" s="156"/>
      <c r="BM1591" s="156"/>
      <c r="BN1591" s="156"/>
      <c r="BO1591" s="156"/>
      <c r="BP1591" s="156"/>
      <c r="BQ1591" s="156"/>
      <c r="BR1591" s="156"/>
      <c r="BS1591" s="156"/>
      <c r="BT1591" s="156"/>
      <c r="BU1591" s="156"/>
      <c r="BV1591" s="156"/>
      <c r="BW1591" s="156"/>
      <c r="BX1591" s="156"/>
      <c r="BY1591" s="156"/>
      <c r="BZ1591" s="156"/>
      <c r="CA1591" s="156"/>
      <c r="CB1591" s="156"/>
      <c r="CC1591" s="156"/>
      <c r="CD1591" s="156"/>
      <c r="CE1591" s="156"/>
    </row>
    <row r="1592" spans="1:83" ht="25.5" customHeight="1" x14ac:dyDescent="0.25">
      <c r="A1592" s="45"/>
      <c r="B1592" s="45"/>
      <c r="C1592" s="45"/>
      <c r="D1592" s="47"/>
      <c r="E1592" s="158"/>
      <c r="F1592" s="45"/>
      <c r="G1592" s="130"/>
      <c r="H1592" s="130"/>
      <c r="I1592" s="83"/>
      <c r="J1592" s="45"/>
      <c r="K1592" s="130"/>
      <c r="L1592" s="95"/>
      <c r="M1592" s="95"/>
      <c r="N1592" s="95"/>
      <c r="O1592" s="103"/>
      <c r="P1592" s="104"/>
      <c r="Q1592" s="83"/>
      <c r="R1592" s="83"/>
      <c r="S1592" s="83"/>
      <c r="T1592" s="83"/>
      <c r="U1592" s="83"/>
      <c r="V1592" s="103"/>
      <c r="W1592" s="103"/>
      <c r="X1592" s="103"/>
      <c r="Y1592" s="102"/>
      <c r="Z1592" s="102"/>
      <c r="AA1592" s="90"/>
      <c r="AB1592" s="100"/>
      <c r="AC1592" s="90"/>
      <c r="AD1592" s="100"/>
      <c r="AE1592" s="100"/>
      <c r="AF1592" s="91"/>
      <c r="AG1592" s="91"/>
      <c r="AH1592" s="101"/>
      <c r="AI1592" s="45"/>
      <c r="AJ1592" s="45"/>
      <c r="AK1592" s="45"/>
      <c r="AL1592" s="45"/>
      <c r="AM1592" s="45"/>
      <c r="AN1592" s="83"/>
      <c r="AO1592" s="160"/>
      <c r="AP1592" s="160"/>
      <c r="AQ1592" s="94"/>
      <c r="AR1592" s="45"/>
      <c r="AS1592" s="102"/>
      <c r="AT1592" s="102"/>
      <c r="AU1592" s="95"/>
      <c r="AV1592" s="95"/>
      <c r="AW1592" s="159"/>
      <c r="AX1592" s="159"/>
      <c r="AY1592" s="156"/>
      <c r="AZ1592" s="156"/>
      <c r="BA1592" s="156"/>
      <c r="BB1592" s="156"/>
      <c r="BC1592" s="156"/>
      <c r="BD1592" s="156"/>
      <c r="BE1592" s="156"/>
      <c r="BF1592" s="156"/>
      <c r="BG1592" s="156"/>
      <c r="BH1592" s="156"/>
      <c r="BI1592" s="156"/>
      <c r="BJ1592" s="156"/>
      <c r="BK1592" s="156"/>
      <c r="BL1592" s="156"/>
      <c r="BM1592" s="156"/>
      <c r="BN1592" s="156"/>
      <c r="BO1592" s="156"/>
      <c r="BP1592" s="156"/>
      <c r="BQ1592" s="156"/>
      <c r="BR1592" s="156"/>
      <c r="BS1592" s="156"/>
      <c r="BT1592" s="156"/>
      <c r="BU1592" s="156"/>
      <c r="BV1592" s="156"/>
      <c r="BW1592" s="156"/>
      <c r="BX1592" s="156"/>
      <c r="BY1592" s="156"/>
      <c r="BZ1592" s="156"/>
      <c r="CA1592" s="156"/>
      <c r="CB1592" s="156"/>
      <c r="CC1592" s="156"/>
      <c r="CD1592" s="156"/>
      <c r="CE1592" s="156"/>
    </row>
    <row r="1593" spans="1:83" ht="25.5" customHeight="1" x14ac:dyDescent="0.25">
      <c r="A1593" s="45"/>
      <c r="B1593" s="45"/>
      <c r="C1593" s="45"/>
      <c r="D1593" s="47"/>
      <c r="E1593" s="158"/>
      <c r="F1593" s="45"/>
      <c r="G1593" s="130"/>
      <c r="H1593" s="130"/>
      <c r="I1593" s="83"/>
      <c r="J1593" s="45"/>
      <c r="K1593" s="130"/>
      <c r="L1593" s="95"/>
      <c r="M1593" s="95"/>
      <c r="N1593" s="95"/>
      <c r="O1593" s="103"/>
      <c r="P1593" s="104"/>
      <c r="Q1593" s="83"/>
      <c r="R1593" s="83"/>
      <c r="S1593" s="83"/>
      <c r="T1593" s="83"/>
      <c r="U1593" s="83"/>
      <c r="V1593" s="103"/>
      <c r="W1593" s="103"/>
      <c r="X1593" s="103"/>
      <c r="Y1593" s="102"/>
      <c r="Z1593" s="102"/>
      <c r="AA1593" s="90"/>
      <c r="AB1593" s="100"/>
      <c r="AC1593" s="90"/>
      <c r="AD1593" s="100"/>
      <c r="AE1593" s="100"/>
      <c r="AF1593" s="91"/>
      <c r="AG1593" s="91"/>
      <c r="AH1593" s="101"/>
      <c r="AI1593" s="45"/>
      <c r="AJ1593" s="45"/>
      <c r="AK1593" s="45"/>
      <c r="AL1593" s="45"/>
      <c r="AM1593" s="45"/>
      <c r="AN1593" s="83"/>
      <c r="AO1593" s="160"/>
      <c r="AP1593" s="160"/>
      <c r="AQ1593" s="94"/>
      <c r="AR1593" s="45"/>
      <c r="AS1593" s="102"/>
      <c r="AT1593" s="102"/>
      <c r="AU1593" s="95"/>
      <c r="AV1593" s="95"/>
      <c r="AW1593" s="159"/>
      <c r="AX1593" s="159"/>
      <c r="AY1593" s="156"/>
      <c r="AZ1593" s="156"/>
      <c r="BA1593" s="156"/>
      <c r="BB1593" s="156"/>
      <c r="BC1593" s="156"/>
      <c r="BD1593" s="156"/>
      <c r="BE1593" s="156"/>
      <c r="BF1593" s="156"/>
      <c r="BG1593" s="156"/>
      <c r="BH1593" s="156"/>
      <c r="BI1593" s="156"/>
      <c r="BJ1593" s="156"/>
      <c r="BK1593" s="156"/>
      <c r="BL1593" s="156"/>
      <c r="BM1593" s="156"/>
      <c r="BN1593" s="156"/>
      <c r="BO1593" s="156"/>
      <c r="BP1593" s="156"/>
      <c r="BQ1593" s="156"/>
      <c r="BR1593" s="156"/>
      <c r="BS1593" s="156"/>
      <c r="BT1593" s="156"/>
      <c r="BU1593" s="156"/>
      <c r="BV1593" s="156"/>
      <c r="BW1593" s="156"/>
      <c r="BX1593" s="156"/>
      <c r="BY1593" s="156"/>
      <c r="BZ1593" s="156"/>
      <c r="CA1593" s="156"/>
      <c r="CB1593" s="156"/>
      <c r="CC1593" s="156"/>
      <c r="CD1593" s="156"/>
      <c r="CE1593" s="156"/>
    </row>
    <row r="1594" spans="1:83" ht="25.5" customHeight="1" x14ac:dyDescent="0.25">
      <c r="A1594" s="45"/>
      <c r="B1594" s="45"/>
      <c r="C1594" s="45"/>
      <c r="D1594" s="47"/>
      <c r="E1594" s="158"/>
      <c r="F1594" s="45"/>
      <c r="G1594" s="130"/>
      <c r="H1594" s="130"/>
      <c r="I1594" s="83"/>
      <c r="J1594" s="45"/>
      <c r="K1594" s="130"/>
      <c r="L1594" s="95"/>
      <c r="M1594" s="95"/>
      <c r="N1594" s="95"/>
      <c r="O1594" s="103"/>
      <c r="P1594" s="104"/>
      <c r="Q1594" s="83"/>
      <c r="R1594" s="83"/>
      <c r="S1594" s="83"/>
      <c r="T1594" s="83"/>
      <c r="U1594" s="83"/>
      <c r="V1594" s="103"/>
      <c r="W1594" s="103"/>
      <c r="X1594" s="103"/>
      <c r="Y1594" s="102"/>
      <c r="Z1594" s="102"/>
      <c r="AA1594" s="90"/>
      <c r="AB1594" s="100"/>
      <c r="AC1594" s="90"/>
      <c r="AD1594" s="100"/>
      <c r="AE1594" s="100"/>
      <c r="AF1594" s="91"/>
      <c r="AG1594" s="91"/>
      <c r="AH1594" s="101"/>
      <c r="AI1594" s="45"/>
      <c r="AJ1594" s="45"/>
      <c r="AK1594" s="45"/>
      <c r="AL1594" s="45"/>
      <c r="AM1594" s="45"/>
      <c r="AN1594" s="83"/>
      <c r="AO1594" s="160"/>
      <c r="AP1594" s="160"/>
      <c r="AQ1594" s="94"/>
      <c r="AR1594" s="45"/>
      <c r="AS1594" s="102"/>
      <c r="AT1594" s="102"/>
      <c r="AU1594" s="95"/>
      <c r="AV1594" s="95"/>
      <c r="AW1594" s="159"/>
      <c r="AX1594" s="159"/>
      <c r="AY1594" s="156"/>
      <c r="AZ1594" s="156"/>
      <c r="BA1594" s="156"/>
      <c r="BB1594" s="156"/>
      <c r="BC1594" s="156"/>
      <c r="BD1594" s="156"/>
      <c r="BE1594" s="156"/>
      <c r="BF1594" s="156"/>
      <c r="BG1594" s="156"/>
      <c r="BH1594" s="156"/>
      <c r="BI1594" s="156"/>
      <c r="BJ1594" s="156"/>
      <c r="BK1594" s="156"/>
      <c r="BL1594" s="156"/>
      <c r="BM1594" s="156"/>
      <c r="BN1594" s="156"/>
      <c r="BO1594" s="156"/>
      <c r="BP1594" s="156"/>
      <c r="BQ1594" s="156"/>
      <c r="BR1594" s="156"/>
      <c r="BS1594" s="156"/>
      <c r="BT1594" s="156"/>
      <c r="BU1594" s="156"/>
      <c r="BV1594" s="156"/>
      <c r="BW1594" s="156"/>
      <c r="BX1594" s="156"/>
      <c r="BY1594" s="156"/>
      <c r="BZ1594" s="156"/>
      <c r="CA1594" s="156"/>
      <c r="CB1594" s="156"/>
      <c r="CC1594" s="156"/>
      <c r="CD1594" s="156"/>
      <c r="CE1594" s="156"/>
    </row>
    <row r="1595" spans="1:83" ht="25.5" customHeight="1" x14ac:dyDescent="0.25">
      <c r="A1595" s="45"/>
      <c r="B1595" s="45"/>
      <c r="C1595" s="45"/>
      <c r="D1595" s="47"/>
      <c r="E1595" s="158"/>
      <c r="F1595" s="45"/>
      <c r="G1595" s="130"/>
      <c r="H1595" s="130"/>
      <c r="I1595" s="83"/>
      <c r="J1595" s="45"/>
      <c r="K1595" s="130"/>
      <c r="L1595" s="95"/>
      <c r="M1595" s="95"/>
      <c r="N1595" s="95"/>
      <c r="O1595" s="103"/>
      <c r="P1595" s="104"/>
      <c r="Q1595" s="83"/>
      <c r="R1595" s="83"/>
      <c r="S1595" s="83"/>
      <c r="T1595" s="83"/>
      <c r="U1595" s="83"/>
      <c r="V1595" s="103"/>
      <c r="W1595" s="103"/>
      <c r="X1595" s="103"/>
      <c r="Y1595" s="102"/>
      <c r="Z1595" s="102"/>
      <c r="AA1595" s="90"/>
      <c r="AB1595" s="100"/>
      <c r="AC1595" s="90"/>
      <c r="AD1595" s="100"/>
      <c r="AE1595" s="100"/>
      <c r="AF1595" s="91"/>
      <c r="AG1595" s="91"/>
      <c r="AH1595" s="101"/>
      <c r="AI1595" s="45"/>
      <c r="AJ1595" s="45"/>
      <c r="AK1595" s="45"/>
      <c r="AL1595" s="45"/>
      <c r="AM1595" s="45"/>
      <c r="AN1595" s="83"/>
      <c r="AO1595" s="160"/>
      <c r="AP1595" s="160"/>
      <c r="AQ1595" s="94"/>
      <c r="AR1595" s="45"/>
      <c r="AS1595" s="102"/>
      <c r="AT1595" s="102"/>
      <c r="AU1595" s="95"/>
      <c r="AV1595" s="95"/>
      <c r="AW1595" s="159"/>
      <c r="AX1595" s="159"/>
      <c r="AY1595" s="156"/>
      <c r="AZ1595" s="156"/>
      <c r="BA1595" s="156"/>
      <c r="BB1595" s="156"/>
      <c r="BC1595" s="156"/>
      <c r="BD1595" s="156"/>
      <c r="BE1595" s="156"/>
      <c r="BF1595" s="156"/>
      <c r="BG1595" s="156"/>
      <c r="BH1595" s="156"/>
      <c r="BI1595" s="156"/>
      <c r="BJ1595" s="156"/>
      <c r="BK1595" s="156"/>
      <c r="BL1595" s="156"/>
      <c r="BM1595" s="156"/>
      <c r="BN1595" s="156"/>
      <c r="BO1595" s="156"/>
      <c r="BP1595" s="156"/>
      <c r="BQ1595" s="156"/>
      <c r="BR1595" s="156"/>
      <c r="BS1595" s="156"/>
      <c r="BT1595" s="156"/>
      <c r="BU1595" s="156"/>
      <c r="BV1595" s="156"/>
      <c r="BW1595" s="156"/>
      <c r="BX1595" s="156"/>
      <c r="BY1595" s="156"/>
      <c r="BZ1595" s="156"/>
      <c r="CA1595" s="156"/>
      <c r="CB1595" s="156"/>
      <c r="CC1595" s="156"/>
      <c r="CD1595" s="156"/>
      <c r="CE1595" s="156"/>
    </row>
    <row r="1596" spans="1:83" ht="25.5" customHeight="1" x14ac:dyDescent="0.25">
      <c r="A1596" s="45"/>
      <c r="B1596" s="45"/>
      <c r="C1596" s="45"/>
      <c r="D1596" s="47"/>
      <c r="E1596" s="158"/>
      <c r="F1596" s="45"/>
      <c r="G1596" s="130"/>
      <c r="H1596" s="130"/>
      <c r="I1596" s="83"/>
      <c r="J1596" s="45"/>
      <c r="K1596" s="130"/>
      <c r="L1596" s="95"/>
      <c r="M1596" s="95"/>
      <c r="N1596" s="95"/>
      <c r="O1596" s="103"/>
      <c r="P1596" s="104"/>
      <c r="Q1596" s="83"/>
      <c r="R1596" s="83"/>
      <c r="S1596" s="83"/>
      <c r="T1596" s="83"/>
      <c r="U1596" s="83"/>
      <c r="V1596" s="103"/>
      <c r="W1596" s="103"/>
      <c r="X1596" s="103"/>
      <c r="Y1596" s="102"/>
      <c r="Z1596" s="102"/>
      <c r="AA1596" s="90"/>
      <c r="AB1596" s="100"/>
      <c r="AC1596" s="90"/>
      <c r="AD1596" s="100"/>
      <c r="AE1596" s="100"/>
      <c r="AF1596" s="91"/>
      <c r="AG1596" s="91"/>
      <c r="AH1596" s="101"/>
      <c r="AI1596" s="45"/>
      <c r="AJ1596" s="45"/>
      <c r="AK1596" s="45"/>
      <c r="AL1596" s="45"/>
      <c r="AM1596" s="45"/>
      <c r="AN1596" s="83"/>
      <c r="AO1596" s="160"/>
      <c r="AP1596" s="160"/>
      <c r="AQ1596" s="94"/>
      <c r="AR1596" s="45"/>
      <c r="AS1596" s="102"/>
      <c r="AT1596" s="102"/>
      <c r="AU1596" s="95"/>
      <c r="AV1596" s="95"/>
      <c r="AW1596" s="159"/>
      <c r="AX1596" s="159"/>
      <c r="AY1596" s="156"/>
      <c r="AZ1596" s="156"/>
      <c r="BA1596" s="156"/>
      <c r="BB1596" s="156"/>
      <c r="BC1596" s="156"/>
      <c r="BD1596" s="156"/>
      <c r="BE1596" s="156"/>
      <c r="BF1596" s="156"/>
      <c r="BG1596" s="156"/>
      <c r="BH1596" s="156"/>
      <c r="BI1596" s="156"/>
      <c r="BJ1596" s="156"/>
      <c r="BK1596" s="156"/>
      <c r="BL1596" s="156"/>
      <c r="BM1596" s="156"/>
      <c r="BN1596" s="156"/>
      <c r="BO1596" s="156"/>
      <c r="BP1596" s="156"/>
      <c r="BQ1596" s="156"/>
      <c r="BR1596" s="156"/>
      <c r="BS1596" s="156"/>
      <c r="BT1596" s="156"/>
      <c r="BU1596" s="156"/>
      <c r="BV1596" s="156"/>
      <c r="BW1596" s="156"/>
      <c r="BX1596" s="156"/>
      <c r="BY1596" s="156"/>
      <c r="BZ1596" s="156"/>
      <c r="CA1596" s="156"/>
      <c r="CB1596" s="156"/>
      <c r="CC1596" s="156"/>
      <c r="CD1596" s="156"/>
      <c r="CE1596" s="156"/>
    </row>
    <row r="1597" spans="1:83" ht="25.5" customHeight="1" x14ac:dyDescent="0.25">
      <c r="A1597" s="45"/>
      <c r="B1597" s="45"/>
      <c r="C1597" s="45"/>
      <c r="D1597" s="47"/>
      <c r="E1597" s="158"/>
      <c r="F1597" s="45"/>
      <c r="G1597" s="130"/>
      <c r="H1597" s="130"/>
      <c r="I1597" s="83"/>
      <c r="J1597" s="45"/>
      <c r="K1597" s="130"/>
      <c r="L1597" s="95"/>
      <c r="M1597" s="95"/>
      <c r="N1597" s="95"/>
      <c r="O1597" s="103"/>
      <c r="P1597" s="104"/>
      <c r="Q1597" s="83"/>
      <c r="R1597" s="83"/>
      <c r="S1597" s="83"/>
      <c r="T1597" s="83"/>
      <c r="U1597" s="83"/>
      <c r="V1597" s="103"/>
      <c r="W1597" s="103"/>
      <c r="X1597" s="103"/>
      <c r="Y1597" s="102"/>
      <c r="Z1597" s="102"/>
      <c r="AA1597" s="90"/>
      <c r="AB1597" s="100"/>
      <c r="AC1597" s="90"/>
      <c r="AD1597" s="100"/>
      <c r="AE1597" s="100"/>
      <c r="AF1597" s="91"/>
      <c r="AG1597" s="91"/>
      <c r="AH1597" s="101"/>
      <c r="AI1597" s="45"/>
      <c r="AJ1597" s="45"/>
      <c r="AK1597" s="45"/>
      <c r="AL1597" s="45"/>
      <c r="AM1597" s="45"/>
      <c r="AN1597" s="83"/>
      <c r="AO1597" s="160"/>
      <c r="AP1597" s="160"/>
      <c r="AQ1597" s="94"/>
      <c r="AR1597" s="45"/>
      <c r="AS1597" s="102"/>
      <c r="AT1597" s="102"/>
      <c r="AU1597" s="95"/>
      <c r="AV1597" s="95"/>
      <c r="AW1597" s="159"/>
      <c r="AX1597" s="159"/>
      <c r="AY1597" s="156"/>
      <c r="AZ1597" s="156"/>
      <c r="BA1597" s="156"/>
      <c r="BB1597" s="156"/>
      <c r="BC1597" s="156"/>
      <c r="BD1597" s="156"/>
      <c r="BE1597" s="156"/>
      <c r="BF1597" s="156"/>
      <c r="BG1597" s="156"/>
      <c r="BH1597" s="156"/>
      <c r="BI1597" s="156"/>
      <c r="BJ1597" s="156"/>
      <c r="BK1597" s="156"/>
      <c r="BL1597" s="156"/>
      <c r="BM1597" s="156"/>
      <c r="BN1597" s="156"/>
      <c r="BO1597" s="156"/>
      <c r="BP1597" s="156"/>
      <c r="BQ1597" s="156"/>
      <c r="BR1597" s="156"/>
      <c r="BS1597" s="156"/>
      <c r="BT1597" s="156"/>
      <c r="BU1597" s="156"/>
      <c r="BV1597" s="156"/>
      <c r="BW1597" s="156"/>
      <c r="BX1597" s="156"/>
      <c r="BY1597" s="156"/>
      <c r="BZ1597" s="156"/>
      <c r="CA1597" s="156"/>
      <c r="CB1597" s="156"/>
      <c r="CC1597" s="156"/>
      <c r="CD1597" s="156"/>
      <c r="CE1597" s="156"/>
    </row>
    <row r="1598" spans="1:83" ht="25.5" customHeight="1" x14ac:dyDescent="0.25">
      <c r="A1598" s="45"/>
      <c r="B1598" s="45"/>
      <c r="C1598" s="45"/>
      <c r="D1598" s="47"/>
      <c r="E1598" s="158"/>
      <c r="F1598" s="45"/>
      <c r="G1598" s="130"/>
      <c r="H1598" s="130"/>
      <c r="I1598" s="83"/>
      <c r="J1598" s="45"/>
      <c r="K1598" s="130"/>
      <c r="L1598" s="95"/>
      <c r="M1598" s="95"/>
      <c r="N1598" s="95"/>
      <c r="O1598" s="103"/>
      <c r="P1598" s="104"/>
      <c r="Q1598" s="83"/>
      <c r="R1598" s="83"/>
      <c r="S1598" s="83"/>
      <c r="T1598" s="83"/>
      <c r="U1598" s="83"/>
      <c r="V1598" s="103"/>
      <c r="W1598" s="103"/>
      <c r="X1598" s="103"/>
      <c r="Y1598" s="102"/>
      <c r="Z1598" s="102"/>
      <c r="AA1598" s="90"/>
      <c r="AB1598" s="100"/>
      <c r="AC1598" s="90"/>
      <c r="AD1598" s="100"/>
      <c r="AE1598" s="100"/>
      <c r="AF1598" s="91"/>
      <c r="AG1598" s="91"/>
      <c r="AH1598" s="101"/>
      <c r="AI1598" s="45"/>
      <c r="AJ1598" s="45"/>
      <c r="AK1598" s="45"/>
      <c r="AL1598" s="45"/>
      <c r="AM1598" s="45"/>
      <c r="AN1598" s="83"/>
      <c r="AO1598" s="160"/>
      <c r="AP1598" s="160"/>
      <c r="AQ1598" s="94"/>
      <c r="AR1598" s="45"/>
      <c r="AS1598" s="102"/>
      <c r="AT1598" s="102"/>
      <c r="AU1598" s="95"/>
      <c r="AV1598" s="95"/>
      <c r="AW1598" s="159"/>
      <c r="AX1598" s="159"/>
      <c r="AY1598" s="156"/>
      <c r="AZ1598" s="156"/>
      <c r="BA1598" s="156"/>
      <c r="BB1598" s="156"/>
      <c r="BC1598" s="156"/>
      <c r="BD1598" s="156"/>
      <c r="BE1598" s="156"/>
      <c r="BF1598" s="156"/>
      <c r="BG1598" s="156"/>
      <c r="BH1598" s="156"/>
      <c r="BI1598" s="156"/>
      <c r="BJ1598" s="156"/>
      <c r="BK1598" s="156"/>
      <c r="BL1598" s="156"/>
      <c r="BM1598" s="156"/>
      <c r="BN1598" s="156"/>
      <c r="BO1598" s="156"/>
      <c r="BP1598" s="156"/>
      <c r="BQ1598" s="156"/>
      <c r="BR1598" s="156"/>
      <c r="BS1598" s="156"/>
      <c r="BT1598" s="156"/>
      <c r="BU1598" s="156"/>
      <c r="BV1598" s="156"/>
      <c r="BW1598" s="156"/>
      <c r="BX1598" s="156"/>
      <c r="BY1598" s="156"/>
      <c r="BZ1598" s="156"/>
      <c r="CA1598" s="156"/>
      <c r="CB1598" s="156"/>
      <c r="CC1598" s="156"/>
      <c r="CD1598" s="156"/>
      <c r="CE1598" s="156"/>
    </row>
    <row r="1599" spans="1:83" ht="25.5" customHeight="1" x14ac:dyDescent="0.25">
      <c r="A1599" s="45"/>
      <c r="B1599" s="45"/>
      <c r="C1599" s="45"/>
      <c r="D1599" s="47"/>
      <c r="E1599" s="158"/>
      <c r="F1599" s="45"/>
      <c r="G1599" s="130"/>
      <c r="H1599" s="130"/>
      <c r="I1599" s="83"/>
      <c r="J1599" s="45"/>
      <c r="K1599" s="130"/>
      <c r="L1599" s="95"/>
      <c r="M1599" s="95"/>
      <c r="N1599" s="95"/>
      <c r="O1599" s="103"/>
      <c r="P1599" s="104"/>
      <c r="Q1599" s="83"/>
      <c r="R1599" s="83"/>
      <c r="S1599" s="83"/>
      <c r="T1599" s="83"/>
      <c r="U1599" s="83"/>
      <c r="V1599" s="103"/>
      <c r="W1599" s="103"/>
      <c r="X1599" s="103"/>
      <c r="Y1599" s="102"/>
      <c r="Z1599" s="102"/>
      <c r="AA1599" s="90"/>
      <c r="AB1599" s="100"/>
      <c r="AC1599" s="90"/>
      <c r="AD1599" s="100"/>
      <c r="AE1599" s="100"/>
      <c r="AF1599" s="91"/>
      <c r="AG1599" s="91"/>
      <c r="AH1599" s="101"/>
      <c r="AI1599" s="45"/>
      <c r="AJ1599" s="45"/>
      <c r="AK1599" s="45"/>
      <c r="AL1599" s="45"/>
      <c r="AM1599" s="45"/>
      <c r="AN1599" s="83"/>
      <c r="AO1599" s="160"/>
      <c r="AP1599" s="160"/>
      <c r="AQ1599" s="94"/>
      <c r="AR1599" s="45"/>
      <c r="AS1599" s="102"/>
      <c r="AT1599" s="102"/>
      <c r="AU1599" s="95"/>
      <c r="AV1599" s="95"/>
      <c r="AW1599" s="159"/>
      <c r="AX1599" s="159"/>
      <c r="AY1599" s="156"/>
      <c r="AZ1599" s="156"/>
      <c r="BA1599" s="156"/>
      <c r="BB1599" s="156"/>
      <c r="BC1599" s="156"/>
      <c r="BD1599" s="156"/>
      <c r="BE1599" s="156"/>
      <c r="BF1599" s="156"/>
      <c r="BG1599" s="156"/>
      <c r="BH1599" s="156"/>
      <c r="BI1599" s="156"/>
      <c r="BJ1599" s="156"/>
      <c r="BK1599" s="156"/>
      <c r="BL1599" s="156"/>
      <c r="BM1599" s="156"/>
      <c r="BN1599" s="156"/>
      <c r="BO1599" s="156"/>
      <c r="BP1599" s="156"/>
      <c r="BQ1599" s="156"/>
      <c r="BR1599" s="156"/>
      <c r="BS1599" s="156"/>
      <c r="BT1599" s="156"/>
      <c r="BU1599" s="156"/>
      <c r="BV1599" s="156"/>
      <c r="BW1599" s="156"/>
      <c r="BX1599" s="156"/>
      <c r="BY1599" s="156"/>
      <c r="BZ1599" s="156"/>
      <c r="CA1599" s="156"/>
      <c r="CB1599" s="156"/>
      <c r="CC1599" s="156"/>
      <c r="CD1599" s="156"/>
      <c r="CE1599" s="156"/>
    </row>
    <row r="1600" spans="1:83" ht="25.5" customHeight="1" x14ac:dyDescent="0.25">
      <c r="A1600" s="45"/>
      <c r="B1600" s="45"/>
      <c r="C1600" s="45"/>
      <c r="D1600" s="47"/>
      <c r="E1600" s="158"/>
      <c r="F1600" s="45"/>
      <c r="G1600" s="130"/>
      <c r="H1600" s="130"/>
      <c r="I1600" s="83"/>
      <c r="J1600" s="45"/>
      <c r="K1600" s="130"/>
      <c r="L1600" s="95"/>
      <c r="M1600" s="95"/>
      <c r="N1600" s="95"/>
      <c r="O1600" s="103"/>
      <c r="P1600" s="104"/>
      <c r="Q1600" s="83"/>
      <c r="R1600" s="83"/>
      <c r="S1600" s="83"/>
      <c r="T1600" s="83"/>
      <c r="U1600" s="83"/>
      <c r="V1600" s="103"/>
      <c r="W1600" s="103"/>
      <c r="X1600" s="103"/>
      <c r="Y1600" s="102"/>
      <c r="Z1600" s="102"/>
      <c r="AA1600" s="90"/>
      <c r="AB1600" s="100"/>
      <c r="AC1600" s="90"/>
      <c r="AD1600" s="100"/>
      <c r="AE1600" s="100"/>
      <c r="AF1600" s="91"/>
      <c r="AG1600" s="91"/>
      <c r="AH1600" s="101"/>
      <c r="AI1600" s="45"/>
      <c r="AJ1600" s="45"/>
      <c r="AK1600" s="45"/>
      <c r="AL1600" s="45"/>
      <c r="AM1600" s="45"/>
      <c r="AN1600" s="83"/>
      <c r="AO1600" s="160"/>
      <c r="AP1600" s="160"/>
      <c r="AQ1600" s="94"/>
      <c r="AR1600" s="45"/>
      <c r="AS1600" s="102"/>
      <c r="AT1600" s="102"/>
      <c r="AU1600" s="95"/>
      <c r="AV1600" s="95"/>
      <c r="AW1600" s="159"/>
      <c r="AX1600" s="159"/>
      <c r="AY1600" s="156"/>
      <c r="AZ1600" s="156"/>
      <c r="BA1600" s="156"/>
      <c r="BB1600" s="156"/>
      <c r="BC1600" s="156"/>
      <c r="BD1600" s="156"/>
      <c r="BE1600" s="156"/>
      <c r="BF1600" s="156"/>
      <c r="BG1600" s="156"/>
      <c r="BH1600" s="156"/>
      <c r="BI1600" s="156"/>
      <c r="BJ1600" s="156"/>
      <c r="BK1600" s="156"/>
      <c r="BL1600" s="156"/>
      <c r="BM1600" s="156"/>
      <c r="BN1600" s="156"/>
      <c r="BO1600" s="156"/>
      <c r="BP1600" s="156"/>
      <c r="BQ1600" s="156"/>
      <c r="BR1600" s="156"/>
      <c r="BS1600" s="156"/>
      <c r="BT1600" s="156"/>
      <c r="BU1600" s="156"/>
      <c r="BV1600" s="156"/>
      <c r="BW1600" s="156"/>
      <c r="BX1600" s="156"/>
      <c r="BY1600" s="156"/>
      <c r="BZ1600" s="156"/>
      <c r="CA1600" s="156"/>
      <c r="CB1600" s="156"/>
      <c r="CC1600" s="156"/>
      <c r="CD1600" s="156"/>
      <c r="CE1600" s="156"/>
    </row>
    <row r="1601" spans="1:83" ht="25.5" customHeight="1" x14ac:dyDescent="0.25">
      <c r="A1601" s="45"/>
      <c r="B1601" s="45"/>
      <c r="C1601" s="45"/>
      <c r="D1601" s="47"/>
      <c r="E1601" s="158"/>
      <c r="F1601" s="45"/>
      <c r="G1601" s="130"/>
      <c r="H1601" s="130"/>
      <c r="I1601" s="83"/>
      <c r="J1601" s="45"/>
      <c r="K1601" s="130"/>
      <c r="L1601" s="95"/>
      <c r="M1601" s="95"/>
      <c r="N1601" s="95"/>
      <c r="O1601" s="103"/>
      <c r="P1601" s="104"/>
      <c r="Q1601" s="83"/>
      <c r="R1601" s="83"/>
      <c r="S1601" s="83"/>
      <c r="T1601" s="83"/>
      <c r="U1601" s="83"/>
      <c r="V1601" s="103"/>
      <c r="W1601" s="103"/>
      <c r="X1601" s="103"/>
      <c r="Y1601" s="102"/>
      <c r="Z1601" s="102"/>
      <c r="AA1601" s="90"/>
      <c r="AB1601" s="100"/>
      <c r="AC1601" s="90"/>
      <c r="AD1601" s="100"/>
      <c r="AE1601" s="100"/>
      <c r="AF1601" s="91"/>
      <c r="AG1601" s="91"/>
      <c r="AH1601" s="101"/>
      <c r="AI1601" s="45"/>
      <c r="AJ1601" s="45"/>
      <c r="AK1601" s="45"/>
      <c r="AL1601" s="45"/>
      <c r="AM1601" s="45"/>
      <c r="AN1601" s="83"/>
      <c r="AO1601" s="160"/>
      <c r="AP1601" s="160"/>
      <c r="AQ1601" s="94"/>
      <c r="AR1601" s="45"/>
      <c r="AS1601" s="102"/>
      <c r="AT1601" s="102"/>
      <c r="AU1601" s="95"/>
      <c r="AV1601" s="95"/>
      <c r="AW1601" s="159"/>
      <c r="AX1601" s="159"/>
      <c r="AY1601" s="156"/>
      <c r="AZ1601" s="156"/>
      <c r="BA1601" s="156"/>
      <c r="BB1601" s="156"/>
      <c r="BC1601" s="156"/>
      <c r="BD1601" s="156"/>
      <c r="BE1601" s="156"/>
      <c r="BF1601" s="156"/>
      <c r="BG1601" s="156"/>
      <c r="BH1601" s="156"/>
      <c r="BI1601" s="156"/>
      <c r="BJ1601" s="156"/>
      <c r="BK1601" s="156"/>
      <c r="BL1601" s="156"/>
      <c r="BM1601" s="156"/>
      <c r="BN1601" s="156"/>
      <c r="BO1601" s="156"/>
      <c r="BP1601" s="156"/>
      <c r="BQ1601" s="156"/>
      <c r="BR1601" s="156"/>
      <c r="BS1601" s="156"/>
      <c r="BT1601" s="156"/>
      <c r="BU1601" s="156"/>
      <c r="BV1601" s="156"/>
      <c r="BW1601" s="156"/>
      <c r="BX1601" s="156"/>
      <c r="BY1601" s="156"/>
      <c r="BZ1601" s="156"/>
      <c r="CA1601" s="156"/>
      <c r="CB1601" s="156"/>
      <c r="CC1601" s="156"/>
      <c r="CD1601" s="156"/>
      <c r="CE1601" s="156"/>
    </row>
    <row r="1602" spans="1:83" ht="25.5" customHeight="1" x14ac:dyDescent="0.25">
      <c r="A1602" s="45"/>
      <c r="B1602" s="45"/>
      <c r="C1602" s="45"/>
      <c r="D1602" s="47"/>
      <c r="E1602" s="158"/>
      <c r="F1602" s="45"/>
      <c r="G1602" s="130"/>
      <c r="H1602" s="130"/>
      <c r="I1602" s="83"/>
      <c r="J1602" s="45"/>
      <c r="K1602" s="130"/>
      <c r="L1602" s="95"/>
      <c r="M1602" s="95"/>
      <c r="N1602" s="95"/>
      <c r="O1602" s="103"/>
      <c r="P1602" s="104"/>
      <c r="Q1602" s="83"/>
      <c r="R1602" s="83"/>
      <c r="S1602" s="83"/>
      <c r="T1602" s="83"/>
      <c r="U1602" s="83"/>
      <c r="V1602" s="103"/>
      <c r="W1602" s="103"/>
      <c r="X1602" s="103"/>
      <c r="Y1602" s="102"/>
      <c r="Z1602" s="102"/>
      <c r="AA1602" s="90"/>
      <c r="AB1602" s="100"/>
      <c r="AC1602" s="90"/>
      <c r="AD1602" s="100"/>
      <c r="AE1602" s="100"/>
      <c r="AF1602" s="91"/>
      <c r="AG1602" s="91"/>
      <c r="AH1602" s="101"/>
      <c r="AI1602" s="45"/>
      <c r="AJ1602" s="45"/>
      <c r="AK1602" s="45"/>
      <c r="AL1602" s="45"/>
      <c r="AM1602" s="45"/>
      <c r="AN1602" s="83"/>
      <c r="AO1602" s="160"/>
      <c r="AP1602" s="160"/>
      <c r="AQ1602" s="94"/>
      <c r="AR1602" s="45"/>
      <c r="AS1602" s="102"/>
      <c r="AT1602" s="102"/>
      <c r="AU1602" s="95"/>
      <c r="AV1602" s="95"/>
      <c r="AW1602" s="159"/>
      <c r="AX1602" s="159"/>
      <c r="AY1602" s="156"/>
      <c r="AZ1602" s="156"/>
      <c r="BA1602" s="156"/>
      <c r="BB1602" s="156"/>
      <c r="BC1602" s="156"/>
      <c r="BD1602" s="156"/>
      <c r="BE1602" s="156"/>
      <c r="BF1602" s="156"/>
      <c r="BG1602" s="156"/>
      <c r="BH1602" s="156"/>
      <c r="BI1602" s="156"/>
      <c r="BJ1602" s="156"/>
      <c r="BK1602" s="156"/>
      <c r="BL1602" s="156"/>
      <c r="BM1602" s="156"/>
      <c r="BN1602" s="156"/>
      <c r="BO1602" s="156"/>
      <c r="BP1602" s="156"/>
      <c r="BQ1602" s="156"/>
      <c r="BR1602" s="156"/>
      <c r="BS1602" s="156"/>
      <c r="BT1602" s="156"/>
      <c r="BU1602" s="156"/>
      <c r="BV1602" s="156"/>
      <c r="BW1602" s="156"/>
      <c r="BX1602" s="156"/>
      <c r="BY1602" s="156"/>
      <c r="BZ1602" s="156"/>
      <c r="CA1602" s="156"/>
      <c r="CB1602" s="156"/>
      <c r="CC1602" s="156"/>
      <c r="CD1602" s="156"/>
      <c r="CE1602" s="156"/>
    </row>
    <row r="1603" spans="1:83" ht="25.5" customHeight="1" x14ac:dyDescent="0.25">
      <c r="A1603" s="45"/>
      <c r="B1603" s="45"/>
      <c r="C1603" s="45"/>
      <c r="D1603" s="47"/>
      <c r="E1603" s="158"/>
      <c r="F1603" s="45"/>
      <c r="G1603" s="130"/>
      <c r="H1603" s="130"/>
      <c r="I1603" s="83"/>
      <c r="J1603" s="45"/>
      <c r="K1603" s="130"/>
      <c r="L1603" s="95"/>
      <c r="M1603" s="95"/>
      <c r="N1603" s="95"/>
      <c r="O1603" s="103"/>
      <c r="P1603" s="104"/>
      <c r="Q1603" s="83"/>
      <c r="R1603" s="83"/>
      <c r="S1603" s="83"/>
      <c r="T1603" s="83"/>
      <c r="U1603" s="83"/>
      <c r="V1603" s="103"/>
      <c r="W1603" s="103"/>
      <c r="X1603" s="103"/>
      <c r="Y1603" s="102"/>
      <c r="Z1603" s="102"/>
      <c r="AA1603" s="90"/>
      <c r="AB1603" s="100"/>
      <c r="AC1603" s="90"/>
      <c r="AD1603" s="100"/>
      <c r="AE1603" s="100"/>
      <c r="AF1603" s="91"/>
      <c r="AG1603" s="91"/>
      <c r="AH1603" s="101"/>
      <c r="AI1603" s="45"/>
      <c r="AJ1603" s="45"/>
      <c r="AK1603" s="45"/>
      <c r="AL1603" s="45"/>
      <c r="AM1603" s="45"/>
      <c r="AN1603" s="83"/>
      <c r="AO1603" s="160"/>
      <c r="AP1603" s="160"/>
      <c r="AQ1603" s="94"/>
      <c r="AR1603" s="45"/>
      <c r="AS1603" s="102"/>
      <c r="AT1603" s="102"/>
      <c r="AU1603" s="95"/>
      <c r="AV1603" s="95"/>
      <c r="AW1603" s="159"/>
      <c r="AX1603" s="159"/>
      <c r="AY1603" s="156"/>
      <c r="AZ1603" s="156"/>
      <c r="BA1603" s="156"/>
      <c r="BB1603" s="156"/>
      <c r="BC1603" s="156"/>
      <c r="BD1603" s="156"/>
      <c r="BE1603" s="156"/>
      <c r="BF1603" s="156"/>
      <c r="BG1603" s="156"/>
      <c r="BH1603" s="156"/>
      <c r="BI1603" s="156"/>
      <c r="BJ1603" s="156"/>
      <c r="BK1603" s="156"/>
      <c r="BL1603" s="156"/>
      <c r="BM1603" s="156"/>
      <c r="BN1603" s="156"/>
      <c r="BO1603" s="156"/>
      <c r="BP1603" s="156"/>
      <c r="BQ1603" s="156"/>
      <c r="BR1603" s="156"/>
      <c r="BS1603" s="156"/>
      <c r="BT1603" s="156"/>
      <c r="BU1603" s="156"/>
      <c r="BV1603" s="156"/>
      <c r="BW1603" s="156"/>
      <c r="BX1603" s="156"/>
      <c r="BY1603" s="156"/>
      <c r="BZ1603" s="156"/>
      <c r="CA1603" s="156"/>
      <c r="CB1603" s="156"/>
      <c r="CC1603" s="156"/>
      <c r="CD1603" s="156"/>
      <c r="CE1603" s="156"/>
    </row>
    <row r="1604" spans="1:83" ht="25.5" customHeight="1" x14ac:dyDescent="0.25">
      <c r="A1604" s="45"/>
      <c r="B1604" s="45"/>
      <c r="C1604" s="45"/>
      <c r="D1604" s="47"/>
      <c r="E1604" s="158"/>
      <c r="F1604" s="45"/>
      <c r="G1604" s="130"/>
      <c r="H1604" s="130"/>
      <c r="I1604" s="83"/>
      <c r="J1604" s="45"/>
      <c r="K1604" s="130"/>
      <c r="L1604" s="95"/>
      <c r="M1604" s="95"/>
      <c r="N1604" s="95"/>
      <c r="O1604" s="103"/>
      <c r="P1604" s="104"/>
      <c r="Q1604" s="83"/>
      <c r="R1604" s="83"/>
      <c r="S1604" s="83"/>
      <c r="T1604" s="83"/>
      <c r="U1604" s="83"/>
      <c r="V1604" s="103"/>
      <c r="W1604" s="103"/>
      <c r="X1604" s="103"/>
      <c r="Y1604" s="102"/>
      <c r="Z1604" s="102"/>
      <c r="AA1604" s="90"/>
      <c r="AB1604" s="100"/>
      <c r="AC1604" s="90"/>
      <c r="AD1604" s="100"/>
      <c r="AE1604" s="100"/>
      <c r="AF1604" s="91"/>
      <c r="AG1604" s="91"/>
      <c r="AH1604" s="101"/>
      <c r="AI1604" s="45"/>
      <c r="AJ1604" s="45"/>
      <c r="AK1604" s="45"/>
      <c r="AL1604" s="45"/>
      <c r="AM1604" s="45"/>
      <c r="AN1604" s="83"/>
      <c r="AO1604" s="160"/>
      <c r="AP1604" s="160"/>
      <c r="AQ1604" s="94"/>
      <c r="AR1604" s="45"/>
      <c r="AS1604" s="102"/>
      <c r="AT1604" s="102"/>
      <c r="AU1604" s="95"/>
      <c r="AV1604" s="95"/>
      <c r="AW1604" s="159"/>
      <c r="AX1604" s="159"/>
      <c r="AY1604" s="156"/>
      <c r="AZ1604" s="156"/>
      <c r="BA1604" s="156"/>
      <c r="BB1604" s="156"/>
      <c r="BC1604" s="156"/>
      <c r="BD1604" s="156"/>
      <c r="BE1604" s="156"/>
      <c r="BF1604" s="156"/>
      <c r="BG1604" s="156"/>
      <c r="BH1604" s="156"/>
      <c r="BI1604" s="156"/>
      <c r="BJ1604" s="156"/>
      <c r="BK1604" s="156"/>
      <c r="BL1604" s="156"/>
      <c r="BM1604" s="156"/>
      <c r="BN1604" s="156"/>
      <c r="BO1604" s="156"/>
      <c r="BP1604" s="156"/>
      <c r="BQ1604" s="156"/>
      <c r="BR1604" s="156"/>
      <c r="BS1604" s="156"/>
      <c r="BT1604" s="156"/>
      <c r="BU1604" s="156"/>
      <c r="BV1604" s="156"/>
      <c r="BW1604" s="156"/>
      <c r="BX1604" s="156"/>
      <c r="BY1604" s="156"/>
      <c r="BZ1604" s="156"/>
      <c r="CA1604" s="156"/>
      <c r="CB1604" s="156"/>
      <c r="CC1604" s="156"/>
      <c r="CD1604" s="156"/>
      <c r="CE1604" s="156"/>
    </row>
    <row r="1605" spans="1:83" ht="25.5" customHeight="1" x14ac:dyDescent="0.25">
      <c r="A1605" s="45"/>
      <c r="B1605" s="45"/>
      <c r="C1605" s="45"/>
      <c r="D1605" s="47"/>
      <c r="E1605" s="158"/>
      <c r="F1605" s="45"/>
      <c r="G1605" s="130"/>
      <c r="H1605" s="130"/>
      <c r="I1605" s="83"/>
      <c r="J1605" s="45"/>
      <c r="K1605" s="130"/>
      <c r="L1605" s="95"/>
      <c r="M1605" s="95"/>
      <c r="N1605" s="95"/>
      <c r="O1605" s="103"/>
      <c r="P1605" s="104"/>
      <c r="Q1605" s="83"/>
      <c r="R1605" s="83"/>
      <c r="S1605" s="83"/>
      <c r="T1605" s="83"/>
      <c r="U1605" s="83"/>
      <c r="V1605" s="103"/>
      <c r="W1605" s="103"/>
      <c r="X1605" s="103"/>
      <c r="Y1605" s="102"/>
      <c r="Z1605" s="102"/>
      <c r="AA1605" s="90"/>
      <c r="AB1605" s="100"/>
      <c r="AC1605" s="90"/>
      <c r="AD1605" s="100"/>
      <c r="AE1605" s="100"/>
      <c r="AF1605" s="91"/>
      <c r="AG1605" s="91"/>
      <c r="AH1605" s="101"/>
      <c r="AI1605" s="45"/>
      <c r="AJ1605" s="45"/>
      <c r="AK1605" s="45"/>
      <c r="AL1605" s="45"/>
      <c r="AM1605" s="45"/>
      <c r="AN1605" s="83"/>
      <c r="AO1605" s="160"/>
      <c r="AP1605" s="160"/>
      <c r="AQ1605" s="94"/>
      <c r="AR1605" s="45"/>
      <c r="AS1605" s="102"/>
      <c r="AT1605" s="102"/>
      <c r="AU1605" s="95"/>
      <c r="AV1605" s="95"/>
      <c r="AW1605" s="159"/>
      <c r="AX1605" s="159"/>
      <c r="AY1605" s="156"/>
      <c r="AZ1605" s="156"/>
      <c r="BA1605" s="156"/>
      <c r="BB1605" s="156"/>
      <c r="BC1605" s="156"/>
      <c r="BD1605" s="156"/>
      <c r="BE1605" s="156"/>
      <c r="BF1605" s="156"/>
      <c r="BG1605" s="156"/>
      <c r="BH1605" s="156"/>
      <c r="BI1605" s="156"/>
      <c r="BJ1605" s="156"/>
      <c r="BK1605" s="156"/>
      <c r="BL1605" s="156"/>
      <c r="BM1605" s="156"/>
      <c r="BN1605" s="156"/>
      <c r="BO1605" s="156"/>
      <c r="BP1605" s="156"/>
      <c r="BQ1605" s="156"/>
      <c r="BR1605" s="156"/>
      <c r="BS1605" s="156"/>
      <c r="BT1605" s="156"/>
      <c r="BU1605" s="156"/>
      <c r="BV1605" s="156"/>
      <c r="BW1605" s="156"/>
      <c r="BX1605" s="156"/>
      <c r="BY1605" s="156"/>
      <c r="BZ1605" s="156"/>
      <c r="CA1605" s="156"/>
      <c r="CB1605" s="156"/>
      <c r="CC1605" s="156"/>
      <c r="CD1605" s="156"/>
      <c r="CE1605" s="156"/>
    </row>
    <row r="1606" spans="1:83" ht="25.5" customHeight="1" x14ac:dyDescent="0.25">
      <c r="A1606" s="45"/>
      <c r="B1606" s="45"/>
      <c r="C1606" s="45"/>
      <c r="D1606" s="47"/>
      <c r="E1606" s="158"/>
      <c r="F1606" s="45"/>
      <c r="G1606" s="130"/>
      <c r="H1606" s="130"/>
      <c r="I1606" s="83"/>
      <c r="J1606" s="45"/>
      <c r="K1606" s="130"/>
      <c r="L1606" s="95"/>
      <c r="M1606" s="95"/>
      <c r="N1606" s="95"/>
      <c r="O1606" s="103"/>
      <c r="P1606" s="104"/>
      <c r="Q1606" s="83"/>
      <c r="R1606" s="83"/>
      <c r="S1606" s="83"/>
      <c r="T1606" s="83"/>
      <c r="U1606" s="83"/>
      <c r="V1606" s="103"/>
      <c r="W1606" s="103"/>
      <c r="X1606" s="103"/>
      <c r="Y1606" s="102"/>
      <c r="Z1606" s="102"/>
      <c r="AA1606" s="90"/>
      <c r="AB1606" s="100"/>
      <c r="AC1606" s="90"/>
      <c r="AD1606" s="100"/>
      <c r="AE1606" s="100"/>
      <c r="AF1606" s="91"/>
      <c r="AG1606" s="91"/>
      <c r="AH1606" s="101"/>
      <c r="AI1606" s="45"/>
      <c r="AJ1606" s="45"/>
      <c r="AK1606" s="45"/>
      <c r="AL1606" s="45"/>
      <c r="AM1606" s="45"/>
      <c r="AN1606" s="83"/>
      <c r="AO1606" s="160"/>
      <c r="AP1606" s="160"/>
      <c r="AQ1606" s="94"/>
      <c r="AR1606" s="45"/>
      <c r="AS1606" s="102"/>
      <c r="AT1606" s="102"/>
      <c r="AU1606" s="95"/>
      <c r="AV1606" s="95"/>
      <c r="AW1606" s="159"/>
      <c r="AX1606" s="159"/>
      <c r="AY1606" s="156"/>
      <c r="AZ1606" s="156"/>
      <c r="BA1606" s="156"/>
      <c r="BB1606" s="156"/>
      <c r="BC1606" s="156"/>
      <c r="BD1606" s="156"/>
      <c r="BE1606" s="156"/>
      <c r="BF1606" s="156"/>
      <c r="BG1606" s="156"/>
      <c r="BH1606" s="156"/>
      <c r="BI1606" s="156"/>
      <c r="BJ1606" s="156"/>
      <c r="BK1606" s="156"/>
      <c r="BL1606" s="156"/>
      <c r="BM1606" s="156"/>
      <c r="BN1606" s="156"/>
      <c r="BO1606" s="156"/>
      <c r="BP1606" s="156"/>
      <c r="BQ1606" s="156"/>
      <c r="BR1606" s="156"/>
      <c r="BS1606" s="156"/>
      <c r="BT1606" s="156"/>
      <c r="BU1606" s="156"/>
      <c r="BV1606" s="156"/>
      <c r="BW1606" s="156"/>
      <c r="BX1606" s="156"/>
      <c r="BY1606" s="156"/>
      <c r="BZ1606" s="156"/>
      <c r="CA1606" s="156"/>
      <c r="CB1606" s="156"/>
      <c r="CC1606" s="156"/>
      <c r="CD1606" s="156"/>
      <c r="CE1606" s="156"/>
    </row>
    <row r="1607" spans="1:83" ht="25.5" customHeight="1" x14ac:dyDescent="0.25">
      <c r="A1607" s="45"/>
      <c r="B1607" s="45"/>
      <c r="C1607" s="45"/>
      <c r="D1607" s="47"/>
      <c r="E1607" s="158"/>
      <c r="F1607" s="45"/>
      <c r="G1607" s="130"/>
      <c r="H1607" s="130"/>
      <c r="I1607" s="83"/>
      <c r="J1607" s="45"/>
      <c r="K1607" s="130"/>
      <c r="L1607" s="95"/>
      <c r="M1607" s="95"/>
      <c r="N1607" s="95"/>
      <c r="O1607" s="103"/>
      <c r="P1607" s="104"/>
      <c r="Q1607" s="83"/>
      <c r="R1607" s="83"/>
      <c r="S1607" s="83"/>
      <c r="T1607" s="83"/>
      <c r="U1607" s="83"/>
      <c r="V1607" s="103"/>
      <c r="W1607" s="103"/>
      <c r="X1607" s="103"/>
      <c r="Y1607" s="102"/>
      <c r="Z1607" s="102"/>
      <c r="AA1607" s="90"/>
      <c r="AB1607" s="100"/>
      <c r="AC1607" s="90"/>
      <c r="AD1607" s="100"/>
      <c r="AE1607" s="100"/>
      <c r="AF1607" s="91"/>
      <c r="AG1607" s="91"/>
      <c r="AH1607" s="101"/>
      <c r="AI1607" s="45"/>
      <c r="AJ1607" s="45"/>
      <c r="AK1607" s="45"/>
      <c r="AL1607" s="45"/>
      <c r="AM1607" s="45"/>
      <c r="AN1607" s="83"/>
      <c r="AO1607" s="160"/>
      <c r="AP1607" s="160"/>
      <c r="AQ1607" s="94"/>
      <c r="AR1607" s="45"/>
      <c r="AS1607" s="102"/>
      <c r="AT1607" s="102"/>
      <c r="AU1607" s="95"/>
      <c r="AV1607" s="95"/>
      <c r="AW1607" s="159"/>
      <c r="AX1607" s="159"/>
      <c r="AY1607" s="156"/>
      <c r="AZ1607" s="156"/>
      <c r="BA1607" s="156"/>
      <c r="BB1607" s="156"/>
      <c r="BC1607" s="156"/>
      <c r="BD1607" s="156"/>
      <c r="BE1607" s="156"/>
      <c r="BF1607" s="156"/>
      <c r="BG1607" s="156"/>
      <c r="BH1607" s="156"/>
      <c r="BI1607" s="156"/>
      <c r="BJ1607" s="156"/>
      <c r="BK1607" s="156"/>
      <c r="BL1607" s="156"/>
      <c r="BM1607" s="156"/>
      <c r="BN1607" s="156"/>
      <c r="BO1607" s="156"/>
      <c r="BP1607" s="156"/>
      <c r="BQ1607" s="156"/>
      <c r="BR1607" s="156"/>
      <c r="BS1607" s="156"/>
      <c r="BT1607" s="156"/>
      <c r="BU1607" s="156"/>
      <c r="BV1607" s="156"/>
      <c r="BW1607" s="156"/>
      <c r="BX1607" s="156"/>
      <c r="BY1607" s="156"/>
      <c r="BZ1607" s="156"/>
      <c r="CA1607" s="156"/>
      <c r="CB1607" s="156"/>
      <c r="CC1607" s="156"/>
      <c r="CD1607" s="156"/>
      <c r="CE1607" s="156"/>
    </row>
    <row r="1608" spans="1:83" ht="25.5" customHeight="1" x14ac:dyDescent="0.25">
      <c r="A1608" s="45"/>
      <c r="B1608" s="45"/>
      <c r="C1608" s="45"/>
      <c r="D1608" s="47"/>
      <c r="E1608" s="158"/>
      <c r="F1608" s="45"/>
      <c r="G1608" s="130"/>
      <c r="H1608" s="130"/>
      <c r="I1608" s="83"/>
      <c r="J1608" s="45"/>
      <c r="K1608" s="130"/>
      <c r="L1608" s="95"/>
      <c r="M1608" s="95"/>
      <c r="N1608" s="95"/>
      <c r="O1608" s="103"/>
      <c r="P1608" s="104"/>
      <c r="Q1608" s="83"/>
      <c r="R1608" s="83"/>
      <c r="S1608" s="83"/>
      <c r="T1608" s="83"/>
      <c r="U1608" s="83"/>
      <c r="V1608" s="103"/>
      <c r="W1608" s="103"/>
      <c r="X1608" s="103"/>
      <c r="Y1608" s="102"/>
      <c r="Z1608" s="102"/>
      <c r="AA1608" s="90"/>
      <c r="AB1608" s="100"/>
      <c r="AC1608" s="90"/>
      <c r="AD1608" s="100"/>
      <c r="AE1608" s="100"/>
      <c r="AF1608" s="91"/>
      <c r="AG1608" s="91"/>
      <c r="AH1608" s="101"/>
      <c r="AI1608" s="45"/>
      <c r="AJ1608" s="45"/>
      <c r="AK1608" s="45"/>
      <c r="AL1608" s="45"/>
      <c r="AM1608" s="45"/>
      <c r="AN1608" s="83"/>
      <c r="AO1608" s="160"/>
      <c r="AP1608" s="160"/>
      <c r="AQ1608" s="94"/>
      <c r="AR1608" s="45"/>
      <c r="AS1608" s="102"/>
      <c r="AT1608" s="102"/>
      <c r="AU1608" s="95"/>
      <c r="AV1608" s="95"/>
      <c r="AW1608" s="159"/>
      <c r="AX1608" s="159"/>
      <c r="AY1608" s="156"/>
      <c r="AZ1608" s="156"/>
      <c r="BA1608" s="156"/>
      <c r="BB1608" s="156"/>
      <c r="BC1608" s="156"/>
      <c r="BD1608" s="156"/>
      <c r="BE1608" s="156"/>
      <c r="BF1608" s="156"/>
      <c r="BG1608" s="156"/>
      <c r="BH1608" s="156"/>
      <c r="BI1608" s="156"/>
      <c r="BJ1608" s="156"/>
      <c r="BK1608" s="156"/>
      <c r="BL1608" s="156"/>
      <c r="BM1608" s="156"/>
      <c r="BN1608" s="156"/>
      <c r="BO1608" s="156"/>
      <c r="BP1608" s="156"/>
      <c r="BQ1608" s="156"/>
      <c r="BR1608" s="156"/>
      <c r="BS1608" s="156"/>
      <c r="BT1608" s="156"/>
      <c r="BU1608" s="156"/>
      <c r="BV1608" s="156"/>
      <c r="BW1608" s="156"/>
      <c r="BX1608" s="156"/>
      <c r="BY1608" s="156"/>
      <c r="BZ1608" s="156"/>
      <c r="CA1608" s="156"/>
      <c r="CB1608" s="156"/>
      <c r="CC1608" s="156"/>
      <c r="CD1608" s="156"/>
      <c r="CE1608" s="156"/>
    </row>
    <row r="1609" spans="1:83" ht="25.5" customHeight="1" x14ac:dyDescent="0.25">
      <c r="A1609" s="45"/>
      <c r="B1609" s="45"/>
      <c r="C1609" s="45"/>
      <c r="D1609" s="47"/>
      <c r="E1609" s="158"/>
      <c r="F1609" s="45"/>
      <c r="G1609" s="130"/>
      <c r="H1609" s="130"/>
      <c r="I1609" s="83"/>
      <c r="J1609" s="45"/>
      <c r="K1609" s="130"/>
      <c r="L1609" s="95"/>
      <c r="M1609" s="95"/>
      <c r="N1609" s="95"/>
      <c r="O1609" s="103"/>
      <c r="P1609" s="104"/>
      <c r="Q1609" s="83"/>
      <c r="R1609" s="83"/>
      <c r="S1609" s="83"/>
      <c r="T1609" s="83"/>
      <c r="U1609" s="83"/>
      <c r="V1609" s="103"/>
      <c r="W1609" s="103"/>
      <c r="X1609" s="103"/>
      <c r="Y1609" s="102"/>
      <c r="Z1609" s="102"/>
      <c r="AA1609" s="90"/>
      <c r="AB1609" s="100"/>
      <c r="AC1609" s="90"/>
      <c r="AD1609" s="100"/>
      <c r="AE1609" s="100"/>
      <c r="AF1609" s="91"/>
      <c r="AG1609" s="91"/>
      <c r="AH1609" s="101"/>
      <c r="AI1609" s="45"/>
      <c r="AJ1609" s="45"/>
      <c r="AK1609" s="45"/>
      <c r="AL1609" s="45"/>
      <c r="AM1609" s="45"/>
      <c r="AN1609" s="83"/>
      <c r="AO1609" s="160"/>
      <c r="AP1609" s="160"/>
      <c r="AQ1609" s="94"/>
      <c r="AR1609" s="45"/>
      <c r="AS1609" s="102"/>
      <c r="AT1609" s="102"/>
      <c r="AU1609" s="95"/>
      <c r="AV1609" s="95"/>
      <c r="AW1609" s="159"/>
      <c r="AX1609" s="159"/>
      <c r="AY1609" s="156"/>
      <c r="AZ1609" s="156"/>
      <c r="BA1609" s="156"/>
      <c r="BB1609" s="156"/>
      <c r="BC1609" s="156"/>
      <c r="BD1609" s="156"/>
      <c r="BE1609" s="156"/>
      <c r="BF1609" s="156"/>
      <c r="BG1609" s="156"/>
      <c r="BH1609" s="156"/>
      <c r="BI1609" s="156"/>
      <c r="BJ1609" s="156"/>
      <c r="BK1609" s="156"/>
      <c r="BL1609" s="156"/>
      <c r="BM1609" s="156"/>
      <c r="BN1609" s="156"/>
      <c r="BO1609" s="156"/>
      <c r="BP1609" s="156"/>
      <c r="BQ1609" s="156"/>
      <c r="BR1609" s="156"/>
      <c r="BS1609" s="156"/>
      <c r="BT1609" s="156"/>
      <c r="BU1609" s="156"/>
      <c r="BV1609" s="156"/>
      <c r="BW1609" s="156"/>
      <c r="BX1609" s="156"/>
      <c r="BY1609" s="156"/>
      <c r="BZ1609" s="156"/>
      <c r="CA1609" s="156"/>
      <c r="CB1609" s="156"/>
      <c r="CC1609" s="156"/>
      <c r="CD1609" s="156"/>
      <c r="CE1609" s="156"/>
    </row>
    <row r="1610" spans="1:83" ht="25.5" customHeight="1" x14ac:dyDescent="0.25">
      <c r="A1610" s="45"/>
      <c r="B1610" s="45"/>
      <c r="C1610" s="45"/>
      <c r="D1610" s="47"/>
      <c r="E1610" s="158"/>
      <c r="F1610" s="45"/>
      <c r="G1610" s="130"/>
      <c r="H1610" s="130"/>
      <c r="I1610" s="83"/>
      <c r="J1610" s="45"/>
      <c r="K1610" s="130"/>
      <c r="L1610" s="95"/>
      <c r="M1610" s="95"/>
      <c r="N1610" s="95"/>
      <c r="O1610" s="103"/>
      <c r="P1610" s="104"/>
      <c r="Q1610" s="83"/>
      <c r="R1610" s="83"/>
      <c r="S1610" s="83"/>
      <c r="T1610" s="83"/>
      <c r="U1610" s="83"/>
      <c r="V1610" s="103"/>
      <c r="W1610" s="103"/>
      <c r="X1610" s="103"/>
      <c r="Y1610" s="102"/>
      <c r="Z1610" s="102"/>
      <c r="AA1610" s="90"/>
      <c r="AB1610" s="100"/>
      <c r="AC1610" s="90"/>
      <c r="AD1610" s="100"/>
      <c r="AE1610" s="100"/>
      <c r="AF1610" s="91"/>
      <c r="AG1610" s="91"/>
      <c r="AH1610" s="101"/>
      <c r="AI1610" s="45"/>
      <c r="AJ1610" s="45"/>
      <c r="AK1610" s="45"/>
      <c r="AL1610" s="45"/>
      <c r="AM1610" s="45"/>
      <c r="AN1610" s="83"/>
      <c r="AO1610" s="160"/>
      <c r="AP1610" s="160"/>
      <c r="AQ1610" s="94"/>
      <c r="AR1610" s="45"/>
      <c r="AS1610" s="102"/>
      <c r="AT1610" s="102"/>
      <c r="AU1610" s="95"/>
      <c r="AV1610" s="95"/>
      <c r="AW1610" s="159"/>
      <c r="AX1610" s="159"/>
      <c r="AY1610" s="156"/>
      <c r="AZ1610" s="156"/>
      <c r="BA1610" s="156"/>
      <c r="BB1610" s="156"/>
      <c r="BC1610" s="156"/>
      <c r="BD1610" s="156"/>
      <c r="BE1610" s="156"/>
      <c r="BF1610" s="156"/>
      <c r="BG1610" s="156"/>
      <c r="BH1610" s="156"/>
      <c r="BI1610" s="156"/>
      <c r="BJ1610" s="156"/>
      <c r="BK1610" s="156"/>
      <c r="BL1610" s="156"/>
      <c r="BM1610" s="156"/>
      <c r="BN1610" s="156"/>
      <c r="BO1610" s="156"/>
      <c r="BP1610" s="156"/>
      <c r="BQ1610" s="156"/>
      <c r="BR1610" s="156"/>
      <c r="BS1610" s="156"/>
      <c r="BT1610" s="156"/>
      <c r="BU1610" s="156"/>
      <c r="BV1610" s="156"/>
      <c r="BW1610" s="156"/>
      <c r="BX1610" s="156"/>
      <c r="BY1610" s="156"/>
      <c r="BZ1610" s="156"/>
      <c r="CA1610" s="156"/>
      <c r="CB1610" s="156"/>
      <c r="CC1610" s="156"/>
      <c r="CD1610" s="156"/>
      <c r="CE1610" s="156"/>
    </row>
    <row r="1611" spans="1:83" ht="25.5" customHeight="1" x14ac:dyDescent="0.25">
      <c r="A1611" s="45"/>
      <c r="B1611" s="45"/>
      <c r="C1611" s="45"/>
      <c r="D1611" s="47"/>
      <c r="E1611" s="158"/>
      <c r="F1611" s="45"/>
      <c r="G1611" s="130"/>
      <c r="H1611" s="130"/>
      <c r="I1611" s="83"/>
      <c r="J1611" s="45"/>
      <c r="K1611" s="130"/>
      <c r="L1611" s="95"/>
      <c r="M1611" s="95"/>
      <c r="N1611" s="95"/>
      <c r="O1611" s="103"/>
      <c r="P1611" s="104"/>
      <c r="Q1611" s="83"/>
      <c r="R1611" s="83"/>
      <c r="S1611" s="83"/>
      <c r="T1611" s="83"/>
      <c r="U1611" s="83"/>
      <c r="V1611" s="103"/>
      <c r="W1611" s="103"/>
      <c r="X1611" s="103"/>
      <c r="Y1611" s="102"/>
      <c r="Z1611" s="102"/>
      <c r="AA1611" s="90"/>
      <c r="AB1611" s="100"/>
      <c r="AC1611" s="90"/>
      <c r="AD1611" s="100"/>
      <c r="AE1611" s="100"/>
      <c r="AF1611" s="91"/>
      <c r="AG1611" s="91"/>
      <c r="AH1611" s="101"/>
      <c r="AI1611" s="45"/>
      <c r="AJ1611" s="45"/>
      <c r="AK1611" s="45"/>
      <c r="AL1611" s="45"/>
      <c r="AM1611" s="45"/>
      <c r="AN1611" s="83"/>
      <c r="AO1611" s="160"/>
      <c r="AP1611" s="160"/>
      <c r="AQ1611" s="94"/>
      <c r="AR1611" s="45"/>
      <c r="AS1611" s="102"/>
      <c r="AT1611" s="102"/>
      <c r="AU1611" s="95"/>
      <c r="AV1611" s="95"/>
      <c r="AW1611" s="159"/>
      <c r="AX1611" s="159"/>
      <c r="AY1611" s="156"/>
      <c r="AZ1611" s="156"/>
      <c r="BA1611" s="156"/>
      <c r="BB1611" s="156"/>
      <c r="BC1611" s="156"/>
      <c r="BD1611" s="156"/>
      <c r="BE1611" s="156"/>
      <c r="BF1611" s="156"/>
      <c r="BG1611" s="156"/>
      <c r="BH1611" s="156"/>
      <c r="BI1611" s="156"/>
      <c r="BJ1611" s="156"/>
      <c r="BK1611" s="156"/>
      <c r="BL1611" s="156"/>
      <c r="BM1611" s="156"/>
      <c r="BN1611" s="156"/>
      <c r="BO1611" s="156"/>
      <c r="BP1611" s="156"/>
      <c r="BQ1611" s="156"/>
      <c r="BR1611" s="156"/>
      <c r="BS1611" s="156"/>
      <c r="BT1611" s="156"/>
      <c r="BU1611" s="156"/>
      <c r="BV1611" s="156"/>
      <c r="BW1611" s="156"/>
      <c r="BX1611" s="156"/>
      <c r="BY1611" s="156"/>
      <c r="BZ1611" s="156"/>
      <c r="CA1611" s="156"/>
      <c r="CB1611" s="156"/>
      <c r="CC1611" s="156"/>
      <c r="CD1611" s="156"/>
      <c r="CE1611" s="156"/>
    </row>
    <row r="1612" spans="1:83" ht="25.5" customHeight="1" x14ac:dyDescent="0.25">
      <c r="A1612" s="45"/>
      <c r="B1612" s="45"/>
      <c r="C1612" s="45"/>
      <c r="D1612" s="47"/>
      <c r="E1612" s="158"/>
      <c r="F1612" s="45"/>
      <c r="G1612" s="130"/>
      <c r="H1612" s="130"/>
      <c r="I1612" s="83"/>
      <c r="J1612" s="45"/>
      <c r="K1612" s="130"/>
      <c r="L1612" s="95"/>
      <c r="M1612" s="95"/>
      <c r="N1612" s="95"/>
      <c r="O1612" s="103"/>
      <c r="P1612" s="104"/>
      <c r="Q1612" s="83"/>
      <c r="R1612" s="83"/>
      <c r="S1612" s="83"/>
      <c r="T1612" s="83"/>
      <c r="U1612" s="83"/>
      <c r="V1612" s="103"/>
      <c r="W1612" s="103"/>
      <c r="X1612" s="103"/>
      <c r="Y1612" s="102"/>
      <c r="Z1612" s="102"/>
      <c r="AA1612" s="90"/>
      <c r="AB1612" s="100"/>
      <c r="AC1612" s="90"/>
      <c r="AD1612" s="100"/>
      <c r="AE1612" s="100"/>
      <c r="AF1612" s="91"/>
      <c r="AG1612" s="91"/>
      <c r="AH1612" s="101"/>
      <c r="AI1612" s="45"/>
      <c r="AJ1612" s="45"/>
      <c r="AK1612" s="45"/>
      <c r="AL1612" s="45"/>
      <c r="AM1612" s="45"/>
      <c r="AN1612" s="83"/>
      <c r="AO1612" s="160"/>
      <c r="AP1612" s="160"/>
      <c r="AQ1612" s="94"/>
      <c r="AR1612" s="45"/>
      <c r="AS1612" s="102"/>
      <c r="AT1612" s="102"/>
      <c r="AU1612" s="95"/>
      <c r="AV1612" s="95"/>
      <c r="AW1612" s="159"/>
      <c r="AX1612" s="159"/>
      <c r="AY1612" s="156"/>
      <c r="AZ1612" s="156"/>
      <c r="BA1612" s="156"/>
      <c r="BB1612" s="156"/>
      <c r="BC1612" s="156"/>
      <c r="BD1612" s="156"/>
      <c r="BE1612" s="156"/>
      <c r="BF1612" s="156"/>
      <c r="BG1612" s="156"/>
      <c r="BH1612" s="156"/>
      <c r="BI1612" s="156"/>
      <c r="BJ1612" s="156"/>
      <c r="BK1612" s="156"/>
      <c r="BL1612" s="156"/>
      <c r="BM1612" s="156"/>
      <c r="BN1612" s="156"/>
      <c r="BO1612" s="156"/>
      <c r="BP1612" s="156"/>
      <c r="BQ1612" s="156"/>
      <c r="BR1612" s="156"/>
      <c r="BS1612" s="156"/>
      <c r="BT1612" s="156"/>
      <c r="BU1612" s="156"/>
      <c r="BV1612" s="156"/>
      <c r="BW1612" s="156"/>
      <c r="BX1612" s="156"/>
      <c r="BY1612" s="156"/>
      <c r="BZ1612" s="156"/>
      <c r="CA1612" s="156"/>
      <c r="CB1612" s="156"/>
      <c r="CC1612" s="156"/>
      <c r="CD1612" s="156"/>
      <c r="CE1612" s="156"/>
    </row>
    <row r="1613" spans="1:83" ht="25.5" customHeight="1" x14ac:dyDescent="0.25">
      <c r="A1613" s="45"/>
      <c r="B1613" s="45"/>
      <c r="C1613" s="45"/>
      <c r="D1613" s="47"/>
      <c r="E1613" s="158"/>
      <c r="F1613" s="45"/>
      <c r="G1613" s="130"/>
      <c r="H1613" s="130"/>
      <c r="I1613" s="83"/>
      <c r="J1613" s="45"/>
      <c r="K1613" s="130"/>
      <c r="L1613" s="95"/>
      <c r="M1613" s="95"/>
      <c r="N1613" s="95"/>
      <c r="O1613" s="103"/>
      <c r="P1613" s="104"/>
      <c r="Q1613" s="83"/>
      <c r="R1613" s="83"/>
      <c r="S1613" s="83"/>
      <c r="T1613" s="83"/>
      <c r="U1613" s="83"/>
      <c r="V1613" s="103"/>
      <c r="W1613" s="103"/>
      <c r="X1613" s="103"/>
      <c r="Y1613" s="102"/>
      <c r="Z1613" s="102"/>
      <c r="AA1613" s="90"/>
      <c r="AB1613" s="100"/>
      <c r="AC1613" s="90"/>
      <c r="AD1613" s="100"/>
      <c r="AE1613" s="100"/>
      <c r="AF1613" s="91"/>
      <c r="AG1613" s="91"/>
      <c r="AH1613" s="101"/>
      <c r="AI1613" s="45"/>
      <c r="AJ1613" s="45"/>
      <c r="AK1613" s="45"/>
      <c r="AL1613" s="45"/>
      <c r="AM1613" s="45"/>
      <c r="AN1613" s="83"/>
      <c r="AO1613" s="160"/>
      <c r="AP1613" s="160"/>
      <c r="AQ1613" s="94"/>
      <c r="AR1613" s="45"/>
      <c r="AS1613" s="102"/>
      <c r="AT1613" s="102"/>
      <c r="AU1613" s="95"/>
      <c r="AV1613" s="95"/>
      <c r="AW1613" s="159"/>
      <c r="AX1613" s="159"/>
      <c r="AY1613" s="156"/>
      <c r="AZ1613" s="156"/>
      <c r="BA1613" s="156"/>
      <c r="BB1613" s="156"/>
      <c r="BC1613" s="156"/>
      <c r="BD1613" s="156"/>
      <c r="BE1613" s="156"/>
      <c r="BF1613" s="156"/>
      <c r="BG1613" s="156"/>
      <c r="BH1613" s="156"/>
      <c r="BI1613" s="156"/>
      <c r="BJ1613" s="156"/>
      <c r="BK1613" s="156"/>
      <c r="BL1613" s="156"/>
      <c r="BM1613" s="156"/>
      <c r="BN1613" s="156"/>
      <c r="BO1613" s="156"/>
      <c r="BP1613" s="156"/>
      <c r="BQ1613" s="156"/>
      <c r="BR1613" s="156"/>
      <c r="BS1613" s="156"/>
      <c r="BT1613" s="156"/>
      <c r="BU1613" s="156"/>
      <c r="BV1613" s="156"/>
      <c r="BW1613" s="156"/>
      <c r="BX1613" s="156"/>
      <c r="BY1613" s="156"/>
      <c r="BZ1613" s="156"/>
      <c r="CA1613" s="156"/>
      <c r="CB1613" s="156"/>
      <c r="CC1613" s="156"/>
      <c r="CD1613" s="156"/>
      <c r="CE1613" s="156"/>
    </row>
    <row r="1614" spans="1:83" ht="25.5" customHeight="1" x14ac:dyDescent="0.25">
      <c r="A1614" s="45"/>
      <c r="B1614" s="45"/>
      <c r="C1614" s="45"/>
      <c r="D1614" s="47"/>
      <c r="E1614" s="158"/>
      <c r="F1614" s="45"/>
      <c r="G1614" s="130"/>
      <c r="H1614" s="130"/>
      <c r="I1614" s="83"/>
      <c r="J1614" s="45"/>
      <c r="K1614" s="130"/>
      <c r="L1614" s="95"/>
      <c r="M1614" s="95"/>
      <c r="N1614" s="95"/>
      <c r="O1614" s="103"/>
      <c r="P1614" s="104"/>
      <c r="Q1614" s="83"/>
      <c r="R1614" s="83"/>
      <c r="S1614" s="83"/>
      <c r="T1614" s="83"/>
      <c r="U1614" s="83"/>
      <c r="V1614" s="103"/>
      <c r="W1614" s="103"/>
      <c r="X1614" s="103"/>
      <c r="Y1614" s="102"/>
      <c r="Z1614" s="102"/>
      <c r="AA1614" s="90"/>
      <c r="AB1614" s="100"/>
      <c r="AC1614" s="90"/>
      <c r="AD1614" s="100"/>
      <c r="AE1614" s="100"/>
      <c r="AF1614" s="91"/>
      <c r="AG1614" s="91"/>
      <c r="AH1614" s="101"/>
      <c r="AI1614" s="45"/>
      <c r="AJ1614" s="45"/>
      <c r="AK1614" s="45"/>
      <c r="AL1614" s="45"/>
      <c r="AM1614" s="45"/>
      <c r="AN1614" s="83"/>
      <c r="AO1614" s="160"/>
      <c r="AP1614" s="160"/>
      <c r="AQ1614" s="94"/>
      <c r="AR1614" s="45"/>
      <c r="AS1614" s="102"/>
      <c r="AT1614" s="102"/>
      <c r="AU1614" s="95"/>
      <c r="AV1614" s="95"/>
      <c r="AW1614" s="159"/>
      <c r="AX1614" s="159"/>
      <c r="AY1614" s="156"/>
      <c r="AZ1614" s="156"/>
      <c r="BA1614" s="156"/>
      <c r="BB1614" s="156"/>
      <c r="BC1614" s="156"/>
      <c r="BD1614" s="156"/>
      <c r="BE1614" s="156"/>
      <c r="BF1614" s="156"/>
      <c r="BG1614" s="156"/>
      <c r="BH1614" s="156"/>
      <c r="BI1614" s="156"/>
      <c r="BJ1614" s="156"/>
      <c r="BK1614" s="156"/>
      <c r="BL1614" s="156"/>
      <c r="BM1614" s="156"/>
      <c r="BN1614" s="156"/>
      <c r="BO1614" s="156"/>
      <c r="BP1614" s="156"/>
      <c r="BQ1614" s="156"/>
      <c r="BR1614" s="156"/>
      <c r="BS1614" s="156"/>
      <c r="BT1614" s="156"/>
      <c r="BU1614" s="156"/>
      <c r="BV1614" s="156"/>
      <c r="BW1614" s="156"/>
      <c r="BX1614" s="156"/>
      <c r="BY1614" s="156"/>
      <c r="BZ1614" s="156"/>
      <c r="CA1614" s="156"/>
      <c r="CB1614" s="156"/>
      <c r="CC1614" s="156"/>
      <c r="CD1614" s="156"/>
      <c r="CE1614" s="156"/>
    </row>
    <row r="1615" spans="1:83" ht="25.5" customHeight="1" x14ac:dyDescent="0.25">
      <c r="A1615" s="45"/>
      <c r="B1615" s="45"/>
      <c r="C1615" s="45"/>
      <c r="D1615" s="47"/>
      <c r="E1615" s="158"/>
      <c r="F1615" s="45"/>
      <c r="G1615" s="130"/>
      <c r="H1615" s="130"/>
      <c r="I1615" s="83"/>
      <c r="J1615" s="45"/>
      <c r="K1615" s="130"/>
      <c r="L1615" s="95"/>
      <c r="M1615" s="95"/>
      <c r="N1615" s="95"/>
      <c r="O1615" s="103"/>
      <c r="P1615" s="104"/>
      <c r="Q1615" s="83"/>
      <c r="R1615" s="83"/>
      <c r="S1615" s="83"/>
      <c r="T1615" s="83"/>
      <c r="U1615" s="83"/>
      <c r="V1615" s="103"/>
      <c r="W1615" s="103"/>
      <c r="X1615" s="103"/>
      <c r="Y1615" s="102"/>
      <c r="Z1615" s="102"/>
      <c r="AA1615" s="90"/>
      <c r="AB1615" s="100"/>
      <c r="AC1615" s="90"/>
      <c r="AD1615" s="100"/>
      <c r="AE1615" s="100"/>
      <c r="AF1615" s="91"/>
      <c r="AG1615" s="91"/>
      <c r="AH1615" s="101"/>
      <c r="AI1615" s="45"/>
      <c r="AJ1615" s="45"/>
      <c r="AK1615" s="45"/>
      <c r="AL1615" s="45"/>
      <c r="AM1615" s="45"/>
      <c r="AN1615" s="83"/>
      <c r="AO1615" s="160"/>
      <c r="AP1615" s="160"/>
      <c r="AQ1615" s="94"/>
      <c r="AR1615" s="45"/>
      <c r="AS1615" s="102"/>
      <c r="AT1615" s="102"/>
      <c r="AU1615" s="95"/>
      <c r="AV1615" s="95"/>
      <c r="AW1615" s="159"/>
      <c r="AX1615" s="159"/>
      <c r="AY1615" s="156"/>
      <c r="AZ1615" s="156"/>
      <c r="BA1615" s="156"/>
      <c r="BB1615" s="156"/>
      <c r="BC1615" s="156"/>
      <c r="BD1615" s="156"/>
      <c r="BE1615" s="156"/>
      <c r="BF1615" s="156"/>
      <c r="BG1615" s="156"/>
      <c r="BH1615" s="156"/>
      <c r="BI1615" s="156"/>
      <c r="BJ1615" s="156"/>
      <c r="BK1615" s="156"/>
      <c r="BL1615" s="156"/>
      <c r="BM1615" s="156"/>
      <c r="BN1615" s="156"/>
      <c r="BO1615" s="156"/>
      <c r="BP1615" s="156"/>
      <c r="BQ1615" s="156"/>
      <c r="BR1615" s="156"/>
      <c r="BS1615" s="156"/>
      <c r="BT1615" s="156"/>
      <c r="BU1615" s="156"/>
      <c r="BV1615" s="156"/>
      <c r="BW1615" s="156"/>
      <c r="BX1615" s="156"/>
      <c r="BY1615" s="156"/>
      <c r="BZ1615" s="156"/>
      <c r="CA1615" s="156"/>
      <c r="CB1615" s="156"/>
      <c r="CC1615" s="156"/>
      <c r="CD1615" s="156"/>
      <c r="CE1615" s="156"/>
    </row>
    <row r="1616" spans="1:83" ht="25.5" customHeight="1" x14ac:dyDescent="0.25">
      <c r="A1616" s="45"/>
      <c r="B1616" s="45"/>
      <c r="C1616" s="45"/>
      <c r="D1616" s="47"/>
      <c r="E1616" s="158"/>
      <c r="F1616" s="45"/>
      <c r="G1616" s="130"/>
      <c r="H1616" s="130"/>
      <c r="I1616" s="83"/>
      <c r="J1616" s="45"/>
      <c r="K1616" s="130"/>
      <c r="L1616" s="95"/>
      <c r="M1616" s="95"/>
      <c r="N1616" s="95"/>
      <c r="O1616" s="103"/>
      <c r="P1616" s="104"/>
      <c r="Q1616" s="83"/>
      <c r="R1616" s="83"/>
      <c r="S1616" s="83"/>
      <c r="T1616" s="83"/>
      <c r="U1616" s="83"/>
      <c r="V1616" s="103"/>
      <c r="W1616" s="103"/>
      <c r="X1616" s="103"/>
      <c r="Y1616" s="102"/>
      <c r="Z1616" s="102"/>
      <c r="AA1616" s="90"/>
      <c r="AB1616" s="100"/>
      <c r="AC1616" s="90"/>
      <c r="AD1616" s="100"/>
      <c r="AE1616" s="100"/>
      <c r="AF1616" s="91"/>
      <c r="AG1616" s="91"/>
      <c r="AH1616" s="101"/>
      <c r="AI1616" s="45"/>
      <c r="AJ1616" s="45"/>
      <c r="AK1616" s="45"/>
      <c r="AL1616" s="45"/>
      <c r="AM1616" s="45"/>
      <c r="AN1616" s="83"/>
      <c r="AO1616" s="160"/>
      <c r="AP1616" s="160"/>
      <c r="AQ1616" s="94"/>
      <c r="AR1616" s="45"/>
      <c r="AS1616" s="102"/>
      <c r="AT1616" s="102"/>
      <c r="AU1616" s="95"/>
      <c r="AV1616" s="95"/>
      <c r="AW1616" s="159"/>
      <c r="AX1616" s="159"/>
      <c r="AY1616" s="156"/>
      <c r="AZ1616" s="156"/>
      <c r="BA1616" s="156"/>
      <c r="BB1616" s="156"/>
      <c r="BC1616" s="156"/>
      <c r="BD1616" s="156"/>
      <c r="BE1616" s="156"/>
      <c r="BF1616" s="156"/>
      <c r="BG1616" s="156"/>
      <c r="BH1616" s="156"/>
      <c r="BI1616" s="156"/>
      <c r="BJ1616" s="156"/>
      <c r="BK1616" s="156"/>
      <c r="BL1616" s="156"/>
      <c r="BM1616" s="156"/>
      <c r="BN1616" s="156"/>
      <c r="BO1616" s="156"/>
      <c r="BP1616" s="156"/>
      <c r="BQ1616" s="156"/>
      <c r="BR1616" s="156"/>
      <c r="BS1616" s="156"/>
      <c r="BT1616" s="156"/>
      <c r="BU1616" s="156"/>
      <c r="BV1616" s="156"/>
      <c r="BW1616" s="156"/>
      <c r="BX1616" s="156"/>
      <c r="BY1616" s="156"/>
      <c r="BZ1616" s="156"/>
      <c r="CA1616" s="156"/>
      <c r="CB1616" s="156"/>
      <c r="CC1616" s="156"/>
      <c r="CD1616" s="156"/>
      <c r="CE1616" s="156"/>
    </row>
    <row r="1617" spans="1:83" ht="25.5" customHeight="1" x14ac:dyDescent="0.25">
      <c r="A1617" s="45"/>
      <c r="B1617" s="45"/>
      <c r="C1617" s="45"/>
      <c r="D1617" s="47"/>
      <c r="E1617" s="158"/>
      <c r="F1617" s="45"/>
      <c r="G1617" s="130"/>
      <c r="H1617" s="130"/>
      <c r="I1617" s="83"/>
      <c r="J1617" s="45"/>
      <c r="K1617" s="130"/>
      <c r="L1617" s="95"/>
      <c r="M1617" s="95"/>
      <c r="N1617" s="95"/>
      <c r="O1617" s="103"/>
      <c r="P1617" s="104"/>
      <c r="Q1617" s="83"/>
      <c r="R1617" s="83"/>
      <c r="S1617" s="83"/>
      <c r="T1617" s="83"/>
      <c r="U1617" s="83"/>
      <c r="V1617" s="103"/>
      <c r="W1617" s="103"/>
      <c r="X1617" s="103"/>
      <c r="Y1617" s="102"/>
      <c r="Z1617" s="102"/>
      <c r="AA1617" s="90"/>
      <c r="AB1617" s="100"/>
      <c r="AC1617" s="90"/>
      <c r="AD1617" s="100"/>
      <c r="AE1617" s="100"/>
      <c r="AF1617" s="91"/>
      <c r="AG1617" s="91"/>
      <c r="AH1617" s="101"/>
      <c r="AI1617" s="45"/>
      <c r="AJ1617" s="45"/>
      <c r="AK1617" s="45"/>
      <c r="AL1617" s="45"/>
      <c r="AM1617" s="45"/>
      <c r="AN1617" s="83"/>
      <c r="AO1617" s="160"/>
      <c r="AP1617" s="160"/>
      <c r="AQ1617" s="94"/>
      <c r="AR1617" s="45"/>
      <c r="AS1617" s="102"/>
      <c r="AT1617" s="102"/>
      <c r="AU1617" s="95"/>
      <c r="AV1617" s="95"/>
      <c r="AW1617" s="159"/>
      <c r="AX1617" s="159"/>
      <c r="AY1617" s="156"/>
      <c r="AZ1617" s="156"/>
      <c r="BA1617" s="156"/>
      <c r="BB1617" s="156"/>
      <c r="BC1617" s="156"/>
      <c r="BD1617" s="156"/>
      <c r="BE1617" s="156"/>
      <c r="BF1617" s="156"/>
      <c r="BG1617" s="156"/>
      <c r="BH1617" s="156"/>
      <c r="BI1617" s="156"/>
      <c r="BJ1617" s="156"/>
      <c r="BK1617" s="156"/>
      <c r="BL1617" s="156"/>
      <c r="BM1617" s="156"/>
      <c r="BN1617" s="156"/>
      <c r="BO1617" s="156"/>
      <c r="BP1617" s="156"/>
      <c r="BQ1617" s="156"/>
      <c r="BR1617" s="156"/>
      <c r="BS1617" s="156"/>
      <c r="BT1617" s="156"/>
      <c r="BU1617" s="156"/>
      <c r="BV1617" s="156"/>
      <c r="BW1617" s="156"/>
      <c r="BX1617" s="156"/>
      <c r="BY1617" s="156"/>
      <c r="BZ1617" s="156"/>
      <c r="CA1617" s="156"/>
      <c r="CB1617" s="156"/>
      <c r="CC1617" s="156"/>
      <c r="CD1617" s="156"/>
      <c r="CE1617" s="156"/>
    </row>
    <row r="1618" spans="1:83" ht="25.5" customHeight="1" x14ac:dyDescent="0.25">
      <c r="A1618" s="45"/>
      <c r="B1618" s="45"/>
      <c r="C1618" s="45"/>
      <c r="D1618" s="47"/>
      <c r="E1618" s="158"/>
      <c r="F1618" s="45"/>
      <c r="G1618" s="130"/>
      <c r="H1618" s="130"/>
      <c r="I1618" s="83"/>
      <c r="J1618" s="45"/>
      <c r="K1618" s="130"/>
      <c r="L1618" s="95"/>
      <c r="M1618" s="95"/>
      <c r="N1618" s="95"/>
      <c r="O1618" s="103"/>
      <c r="P1618" s="104"/>
      <c r="Q1618" s="83"/>
      <c r="R1618" s="83"/>
      <c r="S1618" s="83"/>
      <c r="T1618" s="83"/>
      <c r="U1618" s="83"/>
      <c r="V1618" s="103"/>
      <c r="W1618" s="103"/>
      <c r="X1618" s="103"/>
      <c r="Y1618" s="102"/>
      <c r="Z1618" s="102"/>
      <c r="AA1618" s="90"/>
      <c r="AB1618" s="100"/>
      <c r="AC1618" s="90"/>
      <c r="AD1618" s="100"/>
      <c r="AE1618" s="100"/>
      <c r="AF1618" s="91"/>
      <c r="AG1618" s="91"/>
      <c r="AH1618" s="101"/>
      <c r="AI1618" s="45"/>
      <c r="AJ1618" s="45"/>
      <c r="AK1618" s="45"/>
      <c r="AL1618" s="45"/>
      <c r="AM1618" s="45"/>
      <c r="AN1618" s="83"/>
      <c r="AO1618" s="160"/>
      <c r="AP1618" s="160"/>
      <c r="AQ1618" s="94"/>
      <c r="AR1618" s="45"/>
      <c r="AS1618" s="102"/>
      <c r="AT1618" s="102"/>
      <c r="AU1618" s="95"/>
      <c r="AV1618" s="95"/>
      <c r="AW1618" s="159"/>
      <c r="AX1618" s="159"/>
      <c r="AY1618" s="156"/>
      <c r="AZ1618" s="156"/>
      <c r="BA1618" s="156"/>
      <c r="BB1618" s="156"/>
      <c r="BC1618" s="156"/>
      <c r="BD1618" s="156"/>
      <c r="BE1618" s="156"/>
      <c r="BF1618" s="156"/>
      <c r="BG1618" s="156"/>
      <c r="BH1618" s="156"/>
      <c r="BI1618" s="156"/>
      <c r="BJ1618" s="156"/>
      <c r="BK1618" s="156"/>
      <c r="BL1618" s="156"/>
      <c r="BM1618" s="156"/>
      <c r="BN1618" s="156"/>
      <c r="BO1618" s="156"/>
      <c r="BP1618" s="156"/>
      <c r="BQ1618" s="156"/>
      <c r="BR1618" s="156"/>
      <c r="BS1618" s="156"/>
      <c r="BT1618" s="156"/>
      <c r="BU1618" s="156"/>
      <c r="BV1618" s="156"/>
      <c r="BW1618" s="156"/>
      <c r="BX1618" s="156"/>
      <c r="BY1618" s="156"/>
      <c r="BZ1618" s="156"/>
      <c r="CA1618" s="156"/>
      <c r="CB1618" s="156"/>
      <c r="CC1618" s="156"/>
      <c r="CD1618" s="156"/>
      <c r="CE1618" s="156"/>
    </row>
    <row r="1619" spans="1:83" ht="25.5" customHeight="1" x14ac:dyDescent="0.25">
      <c r="A1619" s="45"/>
      <c r="B1619" s="45"/>
      <c r="C1619" s="45"/>
      <c r="D1619" s="47"/>
      <c r="E1619" s="158"/>
      <c r="F1619" s="45"/>
      <c r="G1619" s="130"/>
      <c r="H1619" s="130"/>
      <c r="I1619" s="83"/>
      <c r="J1619" s="45"/>
      <c r="K1619" s="130"/>
      <c r="L1619" s="95"/>
      <c r="M1619" s="95"/>
      <c r="N1619" s="95"/>
      <c r="O1619" s="103"/>
      <c r="P1619" s="104"/>
      <c r="Q1619" s="83"/>
      <c r="R1619" s="83"/>
      <c r="S1619" s="83"/>
      <c r="T1619" s="83"/>
      <c r="U1619" s="83"/>
      <c r="V1619" s="103"/>
      <c r="W1619" s="103"/>
      <c r="X1619" s="103"/>
      <c r="Y1619" s="102"/>
      <c r="Z1619" s="102"/>
      <c r="AA1619" s="90"/>
      <c r="AB1619" s="100"/>
      <c r="AC1619" s="90"/>
      <c r="AD1619" s="100"/>
      <c r="AE1619" s="100"/>
      <c r="AF1619" s="91"/>
      <c r="AG1619" s="91"/>
      <c r="AH1619" s="101"/>
      <c r="AI1619" s="45"/>
      <c r="AJ1619" s="45"/>
      <c r="AK1619" s="45"/>
      <c r="AL1619" s="45"/>
      <c r="AM1619" s="45"/>
      <c r="AN1619" s="83"/>
      <c r="AO1619" s="160"/>
      <c r="AP1619" s="160"/>
      <c r="AQ1619" s="94"/>
      <c r="AR1619" s="45"/>
      <c r="AS1619" s="102"/>
      <c r="AT1619" s="102"/>
      <c r="AU1619" s="95"/>
      <c r="AV1619" s="95"/>
      <c r="AW1619" s="159"/>
      <c r="AX1619" s="159"/>
      <c r="AY1619" s="156"/>
      <c r="AZ1619" s="156"/>
      <c r="BA1619" s="156"/>
      <c r="BB1619" s="156"/>
      <c r="BC1619" s="156"/>
      <c r="BD1619" s="156"/>
      <c r="BE1619" s="156"/>
      <c r="BF1619" s="156"/>
      <c r="BG1619" s="156"/>
      <c r="BH1619" s="156"/>
      <c r="BI1619" s="156"/>
      <c r="BJ1619" s="156"/>
      <c r="BK1619" s="156"/>
      <c r="BL1619" s="156"/>
      <c r="BM1619" s="156"/>
      <c r="BN1619" s="156"/>
      <c r="BO1619" s="156"/>
      <c r="BP1619" s="156"/>
      <c r="BQ1619" s="156"/>
      <c r="BR1619" s="156"/>
      <c r="BS1619" s="156"/>
      <c r="BT1619" s="156"/>
      <c r="BU1619" s="156"/>
      <c r="BV1619" s="156"/>
      <c r="BW1619" s="156"/>
      <c r="BX1619" s="156"/>
      <c r="BY1619" s="156"/>
      <c r="BZ1619" s="156"/>
      <c r="CA1619" s="156"/>
      <c r="CB1619" s="156"/>
      <c r="CC1619" s="156"/>
      <c r="CD1619" s="156"/>
      <c r="CE1619" s="156"/>
    </row>
    <row r="1620" spans="1:83" ht="25.5" customHeight="1" x14ac:dyDescent="0.25">
      <c r="A1620" s="45"/>
      <c r="B1620" s="45"/>
      <c r="C1620" s="45"/>
      <c r="D1620" s="47"/>
      <c r="E1620" s="158"/>
      <c r="F1620" s="45"/>
      <c r="G1620" s="130"/>
      <c r="H1620" s="130"/>
      <c r="I1620" s="83"/>
      <c r="J1620" s="45"/>
      <c r="K1620" s="130"/>
      <c r="L1620" s="95"/>
      <c r="M1620" s="95"/>
      <c r="N1620" s="95"/>
      <c r="O1620" s="103"/>
      <c r="P1620" s="104"/>
      <c r="Q1620" s="83"/>
      <c r="R1620" s="83"/>
      <c r="S1620" s="83"/>
      <c r="T1620" s="83"/>
      <c r="U1620" s="83"/>
      <c r="V1620" s="103"/>
      <c r="W1620" s="103"/>
      <c r="X1620" s="103"/>
      <c r="Y1620" s="102"/>
      <c r="Z1620" s="102"/>
      <c r="AA1620" s="90"/>
      <c r="AB1620" s="100"/>
      <c r="AC1620" s="90"/>
      <c r="AD1620" s="100"/>
      <c r="AE1620" s="100"/>
      <c r="AF1620" s="91"/>
      <c r="AG1620" s="91"/>
      <c r="AH1620" s="101"/>
      <c r="AI1620" s="45"/>
      <c r="AJ1620" s="45"/>
      <c r="AK1620" s="45"/>
      <c r="AL1620" s="45"/>
      <c r="AM1620" s="45"/>
      <c r="AN1620" s="83"/>
      <c r="AO1620" s="160"/>
      <c r="AP1620" s="160"/>
      <c r="AQ1620" s="94"/>
      <c r="AR1620" s="45"/>
      <c r="AS1620" s="102"/>
      <c r="AT1620" s="102"/>
      <c r="AU1620" s="95"/>
      <c r="AV1620" s="95"/>
      <c r="AW1620" s="159"/>
      <c r="AX1620" s="159"/>
      <c r="AY1620" s="156"/>
      <c r="AZ1620" s="156"/>
      <c r="BA1620" s="156"/>
      <c r="BB1620" s="156"/>
      <c r="BC1620" s="156"/>
      <c r="BD1620" s="156"/>
      <c r="BE1620" s="156"/>
      <c r="BF1620" s="156"/>
      <c r="BG1620" s="156"/>
      <c r="BH1620" s="156"/>
      <c r="BI1620" s="156"/>
      <c r="BJ1620" s="156"/>
      <c r="BK1620" s="156"/>
      <c r="BL1620" s="156"/>
      <c r="BM1620" s="156"/>
      <c r="BN1620" s="156"/>
      <c r="BO1620" s="156"/>
      <c r="BP1620" s="156"/>
      <c r="BQ1620" s="156"/>
      <c r="BR1620" s="156"/>
      <c r="BS1620" s="156"/>
      <c r="BT1620" s="156"/>
      <c r="BU1620" s="156"/>
      <c r="BV1620" s="156"/>
      <c r="BW1620" s="156"/>
      <c r="BX1620" s="156"/>
      <c r="BY1620" s="156"/>
      <c r="BZ1620" s="156"/>
      <c r="CA1620" s="156"/>
      <c r="CB1620" s="156"/>
      <c r="CC1620" s="156"/>
      <c r="CD1620" s="156"/>
      <c r="CE1620" s="156"/>
    </row>
    <row r="1621" spans="1:83" ht="25.5" customHeight="1" x14ac:dyDescent="0.25">
      <c r="A1621" s="45"/>
      <c r="B1621" s="45"/>
      <c r="C1621" s="45"/>
      <c r="D1621" s="47"/>
      <c r="E1621" s="158"/>
      <c r="F1621" s="45"/>
      <c r="G1621" s="130"/>
      <c r="H1621" s="130"/>
      <c r="I1621" s="83"/>
      <c r="J1621" s="45"/>
      <c r="K1621" s="130"/>
      <c r="L1621" s="95"/>
      <c r="M1621" s="95"/>
      <c r="N1621" s="95"/>
      <c r="O1621" s="103"/>
      <c r="P1621" s="104"/>
      <c r="Q1621" s="83"/>
      <c r="R1621" s="83"/>
      <c r="S1621" s="83"/>
      <c r="T1621" s="83"/>
      <c r="U1621" s="83"/>
      <c r="V1621" s="103"/>
      <c r="W1621" s="103"/>
      <c r="X1621" s="103"/>
      <c r="Y1621" s="102"/>
      <c r="Z1621" s="102"/>
      <c r="AA1621" s="90"/>
      <c r="AB1621" s="100"/>
      <c r="AC1621" s="90"/>
      <c r="AD1621" s="100"/>
      <c r="AE1621" s="100"/>
      <c r="AF1621" s="91"/>
      <c r="AG1621" s="91"/>
      <c r="AH1621" s="101"/>
      <c r="AI1621" s="45"/>
      <c r="AJ1621" s="45"/>
      <c r="AK1621" s="45"/>
      <c r="AL1621" s="45"/>
      <c r="AM1621" s="45"/>
      <c r="AN1621" s="83"/>
      <c r="AO1621" s="160"/>
      <c r="AP1621" s="160"/>
      <c r="AQ1621" s="94"/>
      <c r="AR1621" s="45"/>
      <c r="AS1621" s="102"/>
      <c r="AT1621" s="102"/>
      <c r="AU1621" s="95"/>
      <c r="AV1621" s="95"/>
      <c r="AW1621" s="159"/>
      <c r="AX1621" s="159"/>
      <c r="AY1621" s="156"/>
      <c r="AZ1621" s="156"/>
      <c r="BA1621" s="156"/>
      <c r="BB1621" s="156"/>
      <c r="BC1621" s="156"/>
      <c r="BD1621" s="156"/>
      <c r="BE1621" s="156"/>
      <c r="BF1621" s="156"/>
      <c r="BG1621" s="156"/>
      <c r="BH1621" s="156"/>
      <c r="BI1621" s="156"/>
      <c r="BJ1621" s="156"/>
      <c r="BK1621" s="156"/>
      <c r="BL1621" s="156"/>
      <c r="BM1621" s="156"/>
      <c r="BN1621" s="156"/>
      <c r="BO1621" s="156"/>
      <c r="BP1621" s="156"/>
      <c r="BQ1621" s="156"/>
      <c r="BR1621" s="156"/>
      <c r="BS1621" s="156"/>
      <c r="BT1621" s="156"/>
      <c r="BU1621" s="156"/>
      <c r="BV1621" s="156"/>
      <c r="BW1621" s="156"/>
      <c r="BX1621" s="156"/>
      <c r="BY1621" s="156"/>
      <c r="BZ1621" s="156"/>
      <c r="CA1621" s="156"/>
      <c r="CB1621" s="156"/>
      <c r="CC1621" s="156"/>
      <c r="CD1621" s="156"/>
      <c r="CE1621" s="156"/>
    </row>
    <row r="1622" spans="1:83" ht="25.5" customHeight="1" x14ac:dyDescent="0.25">
      <c r="A1622" s="45"/>
      <c r="B1622" s="45"/>
      <c r="C1622" s="45"/>
      <c r="D1622" s="47"/>
      <c r="E1622" s="158"/>
      <c r="F1622" s="45"/>
      <c r="G1622" s="130"/>
      <c r="H1622" s="130"/>
      <c r="I1622" s="83"/>
      <c r="J1622" s="45"/>
      <c r="K1622" s="130"/>
      <c r="L1622" s="95"/>
      <c r="M1622" s="95"/>
      <c r="N1622" s="95"/>
      <c r="O1622" s="103"/>
      <c r="P1622" s="104"/>
      <c r="Q1622" s="83"/>
      <c r="R1622" s="83"/>
      <c r="S1622" s="83"/>
      <c r="T1622" s="83"/>
      <c r="U1622" s="83"/>
      <c r="V1622" s="103"/>
      <c r="W1622" s="103"/>
      <c r="X1622" s="103"/>
      <c r="Y1622" s="102"/>
      <c r="Z1622" s="102"/>
      <c r="AA1622" s="90"/>
      <c r="AB1622" s="100"/>
      <c r="AC1622" s="90"/>
      <c r="AD1622" s="100"/>
      <c r="AE1622" s="100"/>
      <c r="AF1622" s="91"/>
      <c r="AG1622" s="91"/>
      <c r="AH1622" s="101"/>
      <c r="AI1622" s="45"/>
      <c r="AJ1622" s="45"/>
      <c r="AK1622" s="45"/>
      <c r="AL1622" s="45"/>
      <c r="AM1622" s="45"/>
      <c r="AN1622" s="83"/>
      <c r="AO1622" s="160"/>
      <c r="AP1622" s="160"/>
      <c r="AQ1622" s="94"/>
      <c r="AR1622" s="45"/>
      <c r="AS1622" s="102"/>
      <c r="AT1622" s="102"/>
      <c r="AU1622" s="95"/>
      <c r="AV1622" s="95"/>
      <c r="AW1622" s="159"/>
      <c r="AX1622" s="159"/>
      <c r="AY1622" s="156"/>
      <c r="AZ1622" s="156"/>
      <c r="BA1622" s="156"/>
      <c r="BB1622" s="156"/>
      <c r="BC1622" s="156"/>
      <c r="BD1622" s="156"/>
      <c r="BE1622" s="156"/>
      <c r="BF1622" s="156"/>
      <c r="BG1622" s="156"/>
      <c r="BH1622" s="156"/>
      <c r="BI1622" s="156"/>
      <c r="BJ1622" s="156"/>
      <c r="BK1622" s="156"/>
      <c r="BL1622" s="156"/>
      <c r="BM1622" s="156"/>
      <c r="BN1622" s="156"/>
      <c r="BO1622" s="156"/>
      <c r="BP1622" s="156"/>
      <c r="BQ1622" s="156"/>
      <c r="BR1622" s="156"/>
      <c r="BS1622" s="156"/>
      <c r="BT1622" s="156"/>
      <c r="BU1622" s="156"/>
      <c r="BV1622" s="156"/>
      <c r="BW1622" s="156"/>
      <c r="BX1622" s="156"/>
      <c r="BY1622" s="156"/>
      <c r="BZ1622" s="156"/>
      <c r="CA1622" s="156"/>
      <c r="CB1622" s="156"/>
      <c r="CC1622" s="156"/>
      <c r="CD1622" s="156"/>
      <c r="CE1622" s="156"/>
    </row>
    <row r="1623" spans="1:83" ht="25.5" customHeight="1" x14ac:dyDescent="0.25">
      <c r="A1623" s="45"/>
      <c r="B1623" s="45"/>
      <c r="C1623" s="45"/>
      <c r="D1623" s="47"/>
      <c r="E1623" s="158"/>
      <c r="F1623" s="45"/>
      <c r="G1623" s="130"/>
      <c r="H1623" s="130"/>
      <c r="I1623" s="83"/>
      <c r="J1623" s="45"/>
      <c r="K1623" s="130"/>
      <c r="L1623" s="95"/>
      <c r="M1623" s="95"/>
      <c r="N1623" s="95"/>
      <c r="O1623" s="103"/>
      <c r="P1623" s="104"/>
      <c r="Q1623" s="83"/>
      <c r="R1623" s="83"/>
      <c r="S1623" s="83"/>
      <c r="T1623" s="83"/>
      <c r="U1623" s="83"/>
      <c r="V1623" s="103"/>
      <c r="W1623" s="103"/>
      <c r="X1623" s="103"/>
      <c r="Y1623" s="102"/>
      <c r="Z1623" s="102"/>
      <c r="AA1623" s="90"/>
      <c r="AB1623" s="100"/>
      <c r="AC1623" s="90"/>
      <c r="AD1623" s="100"/>
      <c r="AE1623" s="100"/>
      <c r="AF1623" s="91"/>
      <c r="AG1623" s="91"/>
      <c r="AH1623" s="101"/>
      <c r="AI1623" s="45"/>
      <c r="AJ1623" s="45"/>
      <c r="AK1623" s="45"/>
      <c r="AL1623" s="45"/>
      <c r="AM1623" s="45"/>
      <c r="AN1623" s="83"/>
      <c r="AO1623" s="160"/>
      <c r="AP1623" s="160"/>
      <c r="AQ1623" s="94"/>
      <c r="AR1623" s="45"/>
      <c r="AS1623" s="102"/>
      <c r="AT1623" s="102"/>
      <c r="AU1623" s="95"/>
      <c r="AV1623" s="95"/>
      <c r="AW1623" s="159"/>
      <c r="AX1623" s="159"/>
      <c r="AY1623" s="156"/>
      <c r="AZ1623" s="156"/>
      <c r="BA1623" s="156"/>
      <c r="BB1623" s="156"/>
      <c r="BC1623" s="156"/>
      <c r="BD1623" s="156"/>
      <c r="BE1623" s="156"/>
      <c r="BF1623" s="156"/>
      <c r="BG1623" s="156"/>
      <c r="BH1623" s="156"/>
      <c r="BI1623" s="156"/>
      <c r="BJ1623" s="156"/>
      <c r="BK1623" s="156"/>
      <c r="BL1623" s="156"/>
      <c r="BM1623" s="156"/>
      <c r="BN1623" s="156"/>
      <c r="BO1623" s="156"/>
      <c r="BP1623" s="156"/>
      <c r="BQ1623" s="156"/>
      <c r="BR1623" s="156"/>
      <c r="BS1623" s="156"/>
      <c r="BT1623" s="156"/>
      <c r="BU1623" s="156"/>
      <c r="BV1623" s="156"/>
      <c r="BW1623" s="156"/>
      <c r="BX1623" s="156"/>
      <c r="BY1623" s="156"/>
      <c r="BZ1623" s="156"/>
      <c r="CA1623" s="156"/>
      <c r="CB1623" s="156"/>
      <c r="CC1623" s="156"/>
      <c r="CD1623" s="156"/>
      <c r="CE1623" s="156"/>
    </row>
    <row r="1624" spans="1:83" ht="25.5" customHeight="1" x14ac:dyDescent="0.25">
      <c r="A1624" s="45"/>
      <c r="B1624" s="45"/>
      <c r="C1624" s="45"/>
      <c r="D1624" s="47"/>
      <c r="E1624" s="158"/>
      <c r="F1624" s="45"/>
      <c r="G1624" s="130"/>
      <c r="H1624" s="130"/>
      <c r="I1624" s="83"/>
      <c r="J1624" s="45"/>
      <c r="K1624" s="130"/>
      <c r="L1624" s="95"/>
      <c r="M1624" s="95"/>
      <c r="N1624" s="95"/>
      <c r="O1624" s="103"/>
      <c r="P1624" s="104"/>
      <c r="Q1624" s="83"/>
      <c r="R1624" s="83"/>
      <c r="S1624" s="83"/>
      <c r="T1624" s="83"/>
      <c r="U1624" s="83"/>
      <c r="V1624" s="103"/>
      <c r="W1624" s="103"/>
      <c r="X1624" s="103"/>
      <c r="Y1624" s="102"/>
      <c r="Z1624" s="102"/>
      <c r="AA1624" s="90"/>
      <c r="AB1624" s="100"/>
      <c r="AC1624" s="90"/>
      <c r="AD1624" s="100"/>
      <c r="AE1624" s="100"/>
      <c r="AF1624" s="91"/>
      <c r="AG1624" s="91"/>
      <c r="AH1624" s="101"/>
      <c r="AI1624" s="45"/>
      <c r="AJ1624" s="45"/>
      <c r="AK1624" s="45"/>
      <c r="AL1624" s="45"/>
      <c r="AM1624" s="45"/>
      <c r="AN1624" s="83"/>
      <c r="AO1624" s="160"/>
      <c r="AP1624" s="160"/>
      <c r="AQ1624" s="94"/>
      <c r="AR1624" s="45"/>
      <c r="AS1624" s="102"/>
      <c r="AT1624" s="102"/>
      <c r="AU1624" s="95"/>
      <c r="AV1624" s="95"/>
      <c r="AW1624" s="159"/>
      <c r="AX1624" s="159"/>
      <c r="AY1624" s="156"/>
      <c r="AZ1624" s="156"/>
      <c r="BA1624" s="156"/>
      <c r="BB1624" s="156"/>
      <c r="BC1624" s="156"/>
      <c r="BD1624" s="156"/>
      <c r="BE1624" s="156"/>
      <c r="BF1624" s="156"/>
      <c r="BG1624" s="156"/>
      <c r="BH1624" s="156"/>
      <c r="BI1624" s="156"/>
      <c r="BJ1624" s="156"/>
      <c r="BK1624" s="156"/>
      <c r="BL1624" s="156"/>
      <c r="BM1624" s="156"/>
      <c r="BN1624" s="156"/>
      <c r="BO1624" s="156"/>
      <c r="BP1624" s="156"/>
      <c r="BQ1624" s="156"/>
      <c r="BR1624" s="156"/>
      <c r="BS1624" s="156"/>
      <c r="BT1624" s="156"/>
      <c r="BU1624" s="156"/>
      <c r="BV1624" s="156"/>
      <c r="BW1624" s="156"/>
      <c r="BX1624" s="156"/>
      <c r="BY1624" s="156"/>
      <c r="BZ1624" s="156"/>
      <c r="CA1624" s="156"/>
      <c r="CB1624" s="156"/>
      <c r="CC1624" s="156"/>
      <c r="CD1624" s="156"/>
      <c r="CE1624" s="156"/>
    </row>
    <row r="1625" spans="1:83" ht="25.5" customHeight="1" x14ac:dyDescent="0.25">
      <c r="A1625" s="45"/>
      <c r="B1625" s="45"/>
      <c r="C1625" s="45"/>
      <c r="D1625" s="47"/>
      <c r="E1625" s="158"/>
      <c r="F1625" s="45"/>
      <c r="G1625" s="130"/>
      <c r="H1625" s="130"/>
      <c r="I1625" s="83"/>
      <c r="J1625" s="45"/>
      <c r="K1625" s="130"/>
      <c r="L1625" s="95"/>
      <c r="M1625" s="95"/>
      <c r="N1625" s="95"/>
      <c r="O1625" s="103"/>
      <c r="P1625" s="104"/>
      <c r="Q1625" s="83"/>
      <c r="R1625" s="83"/>
      <c r="S1625" s="83"/>
      <c r="T1625" s="83"/>
      <c r="U1625" s="83"/>
      <c r="V1625" s="103"/>
      <c r="W1625" s="103"/>
      <c r="X1625" s="103"/>
      <c r="Y1625" s="102"/>
      <c r="Z1625" s="102"/>
      <c r="AA1625" s="90"/>
      <c r="AB1625" s="100"/>
      <c r="AC1625" s="90"/>
      <c r="AD1625" s="100"/>
      <c r="AE1625" s="100"/>
      <c r="AF1625" s="91"/>
      <c r="AG1625" s="91"/>
      <c r="AH1625" s="101"/>
      <c r="AI1625" s="45"/>
      <c r="AJ1625" s="45"/>
      <c r="AK1625" s="45"/>
      <c r="AL1625" s="45"/>
      <c r="AM1625" s="45"/>
      <c r="AN1625" s="83"/>
      <c r="AO1625" s="160"/>
      <c r="AP1625" s="160"/>
      <c r="AQ1625" s="94"/>
      <c r="AR1625" s="45"/>
      <c r="AS1625" s="102"/>
      <c r="AT1625" s="102"/>
      <c r="AU1625" s="95"/>
      <c r="AV1625" s="95"/>
      <c r="AW1625" s="159"/>
      <c r="AX1625" s="159"/>
      <c r="AY1625" s="156"/>
      <c r="AZ1625" s="156"/>
      <c r="BA1625" s="156"/>
      <c r="BB1625" s="156"/>
      <c r="BC1625" s="156"/>
      <c r="BD1625" s="156"/>
      <c r="BE1625" s="156"/>
      <c r="BF1625" s="156"/>
      <c r="BG1625" s="156"/>
      <c r="BH1625" s="156"/>
      <c r="BI1625" s="156"/>
      <c r="BJ1625" s="156"/>
      <c r="BK1625" s="156"/>
      <c r="BL1625" s="156"/>
      <c r="BM1625" s="156"/>
      <c r="BN1625" s="156"/>
      <c r="BO1625" s="156"/>
      <c r="BP1625" s="156"/>
      <c r="BQ1625" s="156"/>
      <c r="BR1625" s="156"/>
      <c r="BS1625" s="156"/>
      <c r="BT1625" s="156"/>
      <c r="BU1625" s="156"/>
      <c r="BV1625" s="156"/>
      <c r="BW1625" s="156"/>
      <c r="BX1625" s="156"/>
      <c r="BY1625" s="156"/>
      <c r="BZ1625" s="156"/>
      <c r="CA1625" s="156"/>
      <c r="CB1625" s="156"/>
      <c r="CC1625" s="156"/>
      <c r="CD1625" s="156"/>
      <c r="CE1625" s="156"/>
    </row>
    <row r="1626" spans="1:83" ht="25.5" customHeight="1" x14ac:dyDescent="0.25">
      <c r="A1626" s="45"/>
      <c r="B1626" s="45"/>
      <c r="C1626" s="45"/>
      <c r="D1626" s="47"/>
      <c r="E1626" s="158"/>
      <c r="F1626" s="45"/>
      <c r="G1626" s="130"/>
      <c r="H1626" s="130"/>
      <c r="I1626" s="83"/>
      <c r="J1626" s="45"/>
      <c r="K1626" s="130"/>
      <c r="L1626" s="95"/>
      <c r="M1626" s="95"/>
      <c r="N1626" s="95"/>
      <c r="O1626" s="103"/>
      <c r="P1626" s="104"/>
      <c r="Q1626" s="83"/>
      <c r="R1626" s="83"/>
      <c r="S1626" s="83"/>
      <c r="T1626" s="83"/>
      <c r="U1626" s="83"/>
      <c r="V1626" s="103"/>
      <c r="W1626" s="103"/>
      <c r="X1626" s="103"/>
      <c r="Y1626" s="102"/>
      <c r="Z1626" s="102"/>
      <c r="AA1626" s="90"/>
      <c r="AB1626" s="100"/>
      <c r="AC1626" s="90"/>
      <c r="AD1626" s="100"/>
      <c r="AE1626" s="100"/>
      <c r="AF1626" s="91"/>
      <c r="AG1626" s="91"/>
      <c r="AH1626" s="101"/>
      <c r="AI1626" s="45"/>
      <c r="AJ1626" s="45"/>
      <c r="AK1626" s="45"/>
      <c r="AL1626" s="45"/>
      <c r="AM1626" s="45"/>
      <c r="AN1626" s="83"/>
      <c r="AO1626" s="160"/>
      <c r="AP1626" s="160"/>
      <c r="AQ1626" s="94"/>
      <c r="AR1626" s="45"/>
      <c r="AS1626" s="102"/>
      <c r="AT1626" s="102"/>
      <c r="AU1626" s="95"/>
      <c r="AV1626" s="95"/>
      <c r="AW1626" s="159"/>
      <c r="AX1626" s="159"/>
      <c r="AY1626" s="156"/>
      <c r="AZ1626" s="156"/>
      <c r="BA1626" s="156"/>
      <c r="BB1626" s="156"/>
      <c r="BC1626" s="156"/>
      <c r="BD1626" s="156"/>
      <c r="BE1626" s="156"/>
      <c r="BF1626" s="156"/>
      <c r="BG1626" s="156"/>
      <c r="BH1626" s="156"/>
      <c r="BI1626" s="156"/>
      <c r="BJ1626" s="156"/>
      <c r="BK1626" s="156"/>
      <c r="BL1626" s="156"/>
      <c r="BM1626" s="156"/>
      <c r="BN1626" s="156"/>
      <c r="BO1626" s="156"/>
      <c r="BP1626" s="156"/>
      <c r="BQ1626" s="156"/>
      <c r="BR1626" s="156"/>
      <c r="BS1626" s="156"/>
      <c r="BT1626" s="156"/>
      <c r="BU1626" s="156"/>
      <c r="BV1626" s="156"/>
      <c r="BW1626" s="156"/>
      <c r="BX1626" s="156"/>
      <c r="BY1626" s="156"/>
      <c r="BZ1626" s="156"/>
      <c r="CA1626" s="156"/>
      <c r="CB1626" s="156"/>
      <c r="CC1626" s="156"/>
      <c r="CD1626" s="156"/>
      <c r="CE1626" s="156"/>
    </row>
    <row r="1627" spans="1:83" ht="25.5" customHeight="1" x14ac:dyDescent="0.25">
      <c r="A1627" s="45"/>
      <c r="B1627" s="45"/>
      <c r="C1627" s="45"/>
      <c r="D1627" s="47"/>
      <c r="E1627" s="158"/>
      <c r="F1627" s="45"/>
      <c r="G1627" s="130"/>
      <c r="H1627" s="130"/>
      <c r="I1627" s="83"/>
      <c r="J1627" s="45"/>
      <c r="K1627" s="130"/>
      <c r="L1627" s="95"/>
      <c r="M1627" s="95"/>
      <c r="N1627" s="95"/>
      <c r="O1627" s="103"/>
      <c r="P1627" s="104"/>
      <c r="Q1627" s="83"/>
      <c r="R1627" s="83"/>
      <c r="S1627" s="83"/>
      <c r="T1627" s="83"/>
      <c r="U1627" s="83"/>
      <c r="V1627" s="103"/>
      <c r="W1627" s="103"/>
      <c r="X1627" s="103"/>
      <c r="Y1627" s="102"/>
      <c r="Z1627" s="102"/>
      <c r="AA1627" s="90"/>
      <c r="AB1627" s="100"/>
      <c r="AC1627" s="90"/>
      <c r="AD1627" s="100"/>
      <c r="AE1627" s="100"/>
      <c r="AF1627" s="91"/>
      <c r="AG1627" s="91"/>
      <c r="AH1627" s="101"/>
      <c r="AI1627" s="45"/>
      <c r="AJ1627" s="45"/>
      <c r="AK1627" s="45"/>
      <c r="AL1627" s="45"/>
      <c r="AM1627" s="45"/>
      <c r="AN1627" s="83"/>
      <c r="AO1627" s="160"/>
      <c r="AP1627" s="160"/>
      <c r="AQ1627" s="94"/>
      <c r="AR1627" s="45"/>
      <c r="AS1627" s="102"/>
      <c r="AT1627" s="102"/>
      <c r="AU1627" s="95"/>
      <c r="AV1627" s="95"/>
      <c r="AW1627" s="159"/>
      <c r="AX1627" s="159"/>
      <c r="AY1627" s="156"/>
      <c r="AZ1627" s="156"/>
      <c r="BA1627" s="156"/>
      <c r="BB1627" s="156"/>
      <c r="BC1627" s="156"/>
      <c r="BD1627" s="156"/>
      <c r="BE1627" s="156"/>
      <c r="BF1627" s="156"/>
      <c r="BG1627" s="156"/>
      <c r="BH1627" s="156"/>
      <c r="BI1627" s="156"/>
      <c r="BJ1627" s="156"/>
      <c r="BK1627" s="156"/>
      <c r="BL1627" s="156"/>
      <c r="BM1627" s="156"/>
      <c r="BN1627" s="156"/>
      <c r="BO1627" s="156"/>
      <c r="BP1627" s="156"/>
      <c r="BQ1627" s="156"/>
      <c r="BR1627" s="156"/>
      <c r="BS1627" s="156"/>
      <c r="BT1627" s="156"/>
      <c r="BU1627" s="156"/>
      <c r="BV1627" s="156"/>
      <c r="BW1627" s="156"/>
      <c r="BX1627" s="156"/>
      <c r="BY1627" s="156"/>
      <c r="BZ1627" s="156"/>
      <c r="CA1627" s="156"/>
      <c r="CB1627" s="156"/>
      <c r="CC1627" s="156"/>
      <c r="CD1627" s="156"/>
      <c r="CE1627" s="156"/>
    </row>
    <row r="1628" spans="1:83" ht="25.5" customHeight="1" x14ac:dyDescent="0.25">
      <c r="A1628" s="45"/>
      <c r="B1628" s="45"/>
      <c r="C1628" s="45"/>
      <c r="D1628" s="47"/>
      <c r="E1628" s="158"/>
      <c r="F1628" s="45"/>
      <c r="G1628" s="130"/>
      <c r="H1628" s="130"/>
      <c r="I1628" s="83"/>
      <c r="J1628" s="45"/>
      <c r="K1628" s="130"/>
      <c r="L1628" s="95"/>
      <c r="M1628" s="95"/>
      <c r="N1628" s="95"/>
      <c r="O1628" s="103"/>
      <c r="P1628" s="104"/>
      <c r="Q1628" s="83"/>
      <c r="R1628" s="83"/>
      <c r="S1628" s="83"/>
      <c r="T1628" s="83"/>
      <c r="U1628" s="83"/>
      <c r="V1628" s="103"/>
      <c r="W1628" s="103"/>
      <c r="X1628" s="103"/>
      <c r="Y1628" s="102"/>
      <c r="Z1628" s="102"/>
      <c r="AA1628" s="90"/>
      <c r="AB1628" s="100"/>
      <c r="AC1628" s="90"/>
      <c r="AD1628" s="100"/>
      <c r="AE1628" s="100"/>
      <c r="AF1628" s="91"/>
      <c r="AG1628" s="91"/>
      <c r="AH1628" s="101"/>
      <c r="AI1628" s="45"/>
      <c r="AJ1628" s="45"/>
      <c r="AK1628" s="45"/>
      <c r="AL1628" s="45"/>
      <c r="AM1628" s="45"/>
      <c r="AN1628" s="83"/>
      <c r="AO1628" s="160"/>
      <c r="AP1628" s="160"/>
      <c r="AQ1628" s="94"/>
      <c r="AR1628" s="45"/>
      <c r="AS1628" s="102"/>
      <c r="AT1628" s="102"/>
      <c r="AU1628" s="95"/>
      <c r="AV1628" s="95"/>
      <c r="AW1628" s="159"/>
      <c r="AX1628" s="159"/>
      <c r="AY1628" s="156"/>
      <c r="AZ1628" s="156"/>
      <c r="BA1628" s="156"/>
      <c r="BB1628" s="156"/>
      <c r="BC1628" s="156"/>
      <c r="BD1628" s="156"/>
      <c r="BE1628" s="156"/>
      <c r="BF1628" s="156"/>
      <c r="BG1628" s="156"/>
      <c r="BH1628" s="156"/>
      <c r="BI1628" s="156"/>
      <c r="BJ1628" s="156"/>
      <c r="BK1628" s="156"/>
      <c r="BL1628" s="156"/>
      <c r="BM1628" s="156"/>
      <c r="BN1628" s="156"/>
      <c r="BO1628" s="156"/>
      <c r="BP1628" s="156"/>
      <c r="BQ1628" s="156"/>
      <c r="BR1628" s="156"/>
      <c r="BS1628" s="156"/>
      <c r="BT1628" s="156"/>
      <c r="BU1628" s="156"/>
      <c r="BV1628" s="156"/>
      <c r="BW1628" s="156"/>
      <c r="BX1628" s="156"/>
      <c r="BY1628" s="156"/>
      <c r="BZ1628" s="156"/>
      <c r="CA1628" s="156"/>
      <c r="CB1628" s="156"/>
      <c r="CC1628" s="156"/>
      <c r="CD1628" s="156"/>
      <c r="CE1628" s="156"/>
    </row>
    <row r="1629" spans="1:83" ht="25.5" customHeight="1" x14ac:dyDescent="0.25">
      <c r="A1629" s="45"/>
      <c r="B1629" s="45"/>
      <c r="C1629" s="45"/>
      <c r="D1629" s="47"/>
      <c r="E1629" s="158"/>
      <c r="F1629" s="45"/>
      <c r="G1629" s="130"/>
      <c r="H1629" s="130"/>
      <c r="I1629" s="83"/>
      <c r="J1629" s="45"/>
      <c r="K1629" s="130"/>
      <c r="L1629" s="95"/>
      <c r="M1629" s="95"/>
      <c r="N1629" s="95"/>
      <c r="O1629" s="103"/>
      <c r="P1629" s="104"/>
      <c r="Q1629" s="83"/>
      <c r="R1629" s="83"/>
      <c r="S1629" s="83"/>
      <c r="T1629" s="83"/>
      <c r="U1629" s="83"/>
      <c r="V1629" s="103"/>
      <c r="W1629" s="103"/>
      <c r="X1629" s="103"/>
      <c r="Y1629" s="102"/>
      <c r="Z1629" s="102"/>
      <c r="AA1629" s="90"/>
      <c r="AB1629" s="100"/>
      <c r="AC1629" s="90"/>
      <c r="AD1629" s="100"/>
      <c r="AE1629" s="100"/>
      <c r="AF1629" s="91"/>
      <c r="AG1629" s="91"/>
      <c r="AH1629" s="101"/>
      <c r="AI1629" s="45"/>
      <c r="AJ1629" s="45"/>
      <c r="AK1629" s="45"/>
      <c r="AL1629" s="45"/>
      <c r="AM1629" s="45"/>
      <c r="AN1629" s="83"/>
      <c r="AO1629" s="160"/>
      <c r="AP1629" s="160"/>
      <c r="AQ1629" s="94"/>
      <c r="AR1629" s="45"/>
      <c r="AS1629" s="102"/>
      <c r="AT1629" s="102"/>
      <c r="AU1629" s="95"/>
      <c r="AV1629" s="95"/>
      <c r="AW1629" s="159"/>
      <c r="AX1629" s="159"/>
      <c r="AY1629" s="156"/>
      <c r="AZ1629" s="156"/>
      <c r="BA1629" s="156"/>
      <c r="BB1629" s="156"/>
      <c r="BC1629" s="156"/>
      <c r="BD1629" s="156"/>
      <c r="BE1629" s="156"/>
      <c r="BF1629" s="156"/>
      <c r="BG1629" s="156"/>
      <c r="BH1629" s="156"/>
      <c r="BI1629" s="156"/>
      <c r="BJ1629" s="156"/>
      <c r="BK1629" s="156"/>
      <c r="BL1629" s="156"/>
      <c r="BM1629" s="156"/>
      <c r="BN1629" s="156"/>
      <c r="BO1629" s="156"/>
      <c r="BP1629" s="156"/>
      <c r="BQ1629" s="156"/>
      <c r="BR1629" s="156"/>
      <c r="BS1629" s="156"/>
      <c r="BT1629" s="156"/>
      <c r="BU1629" s="156"/>
      <c r="BV1629" s="156"/>
      <c r="BW1629" s="156"/>
      <c r="BX1629" s="156"/>
      <c r="BY1629" s="156"/>
      <c r="BZ1629" s="156"/>
      <c r="CA1629" s="156"/>
      <c r="CB1629" s="156"/>
      <c r="CC1629" s="156"/>
      <c r="CD1629" s="156"/>
      <c r="CE1629" s="156"/>
    </row>
    <row r="1630" spans="1:83" ht="25.5" customHeight="1" x14ac:dyDescent="0.25">
      <c r="A1630" s="45"/>
      <c r="B1630" s="45"/>
      <c r="C1630" s="45"/>
      <c r="D1630" s="47"/>
      <c r="E1630" s="158"/>
      <c r="F1630" s="45"/>
      <c r="G1630" s="130"/>
      <c r="H1630" s="130"/>
      <c r="I1630" s="83"/>
      <c r="J1630" s="45"/>
      <c r="K1630" s="130"/>
      <c r="L1630" s="95"/>
      <c r="M1630" s="95"/>
      <c r="N1630" s="95"/>
      <c r="O1630" s="103"/>
      <c r="P1630" s="104"/>
      <c r="Q1630" s="83"/>
      <c r="R1630" s="83"/>
      <c r="S1630" s="83"/>
      <c r="T1630" s="83"/>
      <c r="U1630" s="83"/>
      <c r="V1630" s="103"/>
      <c r="W1630" s="103"/>
      <c r="X1630" s="103"/>
      <c r="Y1630" s="102"/>
      <c r="Z1630" s="102"/>
      <c r="AA1630" s="90"/>
      <c r="AB1630" s="100"/>
      <c r="AC1630" s="90"/>
      <c r="AD1630" s="100"/>
      <c r="AE1630" s="100"/>
      <c r="AF1630" s="91"/>
      <c r="AG1630" s="91"/>
      <c r="AH1630" s="101"/>
      <c r="AI1630" s="45"/>
      <c r="AJ1630" s="45"/>
      <c r="AK1630" s="45"/>
      <c r="AL1630" s="45"/>
      <c r="AM1630" s="45"/>
      <c r="AN1630" s="83"/>
      <c r="AO1630" s="160"/>
      <c r="AP1630" s="160"/>
      <c r="AQ1630" s="94"/>
      <c r="AR1630" s="45"/>
      <c r="AS1630" s="102"/>
      <c r="AT1630" s="102"/>
      <c r="AU1630" s="95"/>
      <c r="AV1630" s="95"/>
      <c r="AW1630" s="159"/>
      <c r="AX1630" s="159"/>
      <c r="AY1630" s="156"/>
      <c r="AZ1630" s="156"/>
      <c r="BA1630" s="156"/>
      <c r="BB1630" s="156"/>
      <c r="BC1630" s="156"/>
      <c r="BD1630" s="156"/>
      <c r="BE1630" s="156"/>
      <c r="BF1630" s="156"/>
      <c r="BG1630" s="156"/>
      <c r="BH1630" s="156"/>
      <c r="BI1630" s="156"/>
      <c r="BJ1630" s="156"/>
      <c r="BK1630" s="156"/>
      <c r="BL1630" s="156"/>
      <c r="BM1630" s="156"/>
      <c r="BN1630" s="156"/>
      <c r="BO1630" s="156"/>
      <c r="BP1630" s="156"/>
      <c r="BQ1630" s="156"/>
      <c r="BR1630" s="156"/>
      <c r="BS1630" s="156"/>
      <c r="BT1630" s="156"/>
      <c r="BU1630" s="156"/>
      <c r="BV1630" s="156"/>
      <c r="BW1630" s="156"/>
      <c r="BX1630" s="156"/>
      <c r="BY1630" s="156"/>
      <c r="BZ1630" s="156"/>
      <c r="CA1630" s="156"/>
      <c r="CB1630" s="156"/>
      <c r="CC1630" s="156"/>
      <c r="CD1630" s="156"/>
      <c r="CE1630" s="156"/>
    </row>
    <row r="1631" spans="1:83" ht="25.5" customHeight="1" x14ac:dyDescent="0.25">
      <c r="A1631" s="45"/>
      <c r="B1631" s="45"/>
      <c r="C1631" s="45"/>
      <c r="D1631" s="47"/>
      <c r="E1631" s="158"/>
      <c r="F1631" s="45"/>
      <c r="G1631" s="130"/>
      <c r="H1631" s="130"/>
      <c r="I1631" s="83"/>
      <c r="J1631" s="45"/>
      <c r="K1631" s="130"/>
      <c r="L1631" s="95"/>
      <c r="M1631" s="95"/>
      <c r="N1631" s="95"/>
      <c r="O1631" s="103"/>
      <c r="P1631" s="104"/>
      <c r="Q1631" s="83"/>
      <c r="R1631" s="83"/>
      <c r="S1631" s="83"/>
      <c r="T1631" s="83"/>
      <c r="U1631" s="83"/>
      <c r="V1631" s="103"/>
      <c r="W1631" s="103"/>
      <c r="X1631" s="103"/>
      <c r="Y1631" s="102"/>
      <c r="Z1631" s="102"/>
      <c r="AA1631" s="90"/>
      <c r="AB1631" s="100"/>
      <c r="AC1631" s="90"/>
      <c r="AD1631" s="100"/>
      <c r="AE1631" s="100"/>
      <c r="AF1631" s="91"/>
      <c r="AG1631" s="91"/>
      <c r="AH1631" s="101"/>
      <c r="AI1631" s="45"/>
      <c r="AJ1631" s="45"/>
      <c r="AK1631" s="45"/>
      <c r="AL1631" s="45"/>
      <c r="AM1631" s="45"/>
      <c r="AN1631" s="83"/>
      <c r="AO1631" s="160"/>
      <c r="AP1631" s="160"/>
      <c r="AQ1631" s="94"/>
      <c r="AR1631" s="45"/>
      <c r="AS1631" s="102"/>
      <c r="AT1631" s="102"/>
      <c r="AU1631" s="95"/>
      <c r="AV1631" s="95"/>
      <c r="AW1631" s="159"/>
      <c r="AX1631" s="159"/>
      <c r="AY1631" s="156"/>
      <c r="AZ1631" s="156"/>
      <c r="BA1631" s="156"/>
      <c r="BB1631" s="156"/>
      <c r="BC1631" s="156"/>
      <c r="BD1631" s="156"/>
      <c r="BE1631" s="156"/>
      <c r="BF1631" s="156"/>
      <c r="BG1631" s="156"/>
      <c r="BH1631" s="156"/>
      <c r="BI1631" s="156"/>
      <c r="BJ1631" s="156"/>
      <c r="BK1631" s="156"/>
      <c r="BL1631" s="156"/>
      <c r="BM1631" s="156"/>
      <c r="BN1631" s="156"/>
      <c r="BO1631" s="156"/>
      <c r="BP1631" s="156"/>
      <c r="BQ1631" s="156"/>
      <c r="BR1631" s="156"/>
      <c r="BS1631" s="156"/>
      <c r="BT1631" s="156"/>
      <c r="BU1631" s="156"/>
      <c r="BV1631" s="156"/>
      <c r="BW1631" s="156"/>
      <c r="BX1631" s="156"/>
      <c r="BY1631" s="156"/>
      <c r="BZ1631" s="156"/>
      <c r="CA1631" s="156"/>
      <c r="CB1631" s="156"/>
      <c r="CC1631" s="156"/>
      <c r="CD1631" s="156"/>
      <c r="CE1631" s="156"/>
    </row>
    <row r="1632" spans="1:83" ht="25.5" customHeight="1" x14ac:dyDescent="0.25">
      <c r="A1632" s="45"/>
      <c r="B1632" s="45"/>
      <c r="C1632" s="45"/>
      <c r="D1632" s="47"/>
      <c r="E1632" s="158"/>
      <c r="F1632" s="45"/>
      <c r="G1632" s="130"/>
      <c r="H1632" s="130"/>
      <c r="I1632" s="83"/>
      <c r="J1632" s="45"/>
      <c r="K1632" s="130"/>
      <c r="L1632" s="95"/>
      <c r="M1632" s="95"/>
      <c r="N1632" s="95"/>
      <c r="O1632" s="103"/>
      <c r="P1632" s="104"/>
      <c r="Q1632" s="83"/>
      <c r="R1632" s="83"/>
      <c r="S1632" s="83"/>
      <c r="T1632" s="83"/>
      <c r="U1632" s="83"/>
      <c r="V1632" s="103"/>
      <c r="W1632" s="103"/>
      <c r="X1632" s="103"/>
      <c r="Y1632" s="102"/>
      <c r="Z1632" s="102"/>
      <c r="AA1632" s="90"/>
      <c r="AB1632" s="100"/>
      <c r="AC1632" s="90"/>
      <c r="AD1632" s="100"/>
      <c r="AE1632" s="100"/>
      <c r="AF1632" s="91"/>
      <c r="AG1632" s="91"/>
      <c r="AH1632" s="101"/>
      <c r="AI1632" s="45"/>
      <c r="AJ1632" s="45"/>
      <c r="AK1632" s="45"/>
      <c r="AL1632" s="45"/>
      <c r="AM1632" s="45"/>
      <c r="AN1632" s="83"/>
      <c r="AO1632" s="160"/>
      <c r="AP1632" s="160"/>
      <c r="AQ1632" s="94"/>
      <c r="AR1632" s="45"/>
      <c r="AS1632" s="102"/>
      <c r="AT1632" s="102"/>
      <c r="AU1632" s="95"/>
      <c r="AV1632" s="95"/>
      <c r="AW1632" s="159"/>
      <c r="AX1632" s="159"/>
      <c r="AY1632" s="156"/>
      <c r="AZ1632" s="156"/>
      <c r="BA1632" s="156"/>
      <c r="BB1632" s="156"/>
      <c r="BC1632" s="156"/>
      <c r="BD1632" s="156"/>
      <c r="BE1632" s="156"/>
      <c r="BF1632" s="156"/>
      <c r="BG1632" s="156"/>
      <c r="BH1632" s="156"/>
      <c r="BI1632" s="156"/>
      <c r="BJ1632" s="156"/>
      <c r="BK1632" s="156"/>
      <c r="BL1632" s="156"/>
      <c r="BM1632" s="156"/>
      <c r="BN1632" s="156"/>
      <c r="BO1632" s="156"/>
      <c r="BP1632" s="156"/>
      <c r="BQ1632" s="156"/>
      <c r="BR1632" s="156"/>
      <c r="BS1632" s="156"/>
      <c r="BT1632" s="156"/>
      <c r="BU1632" s="156"/>
      <c r="BV1632" s="156"/>
      <c r="BW1632" s="156"/>
      <c r="BX1632" s="156"/>
      <c r="BY1632" s="156"/>
      <c r="BZ1632" s="156"/>
      <c r="CA1632" s="156"/>
      <c r="CB1632" s="156"/>
      <c r="CC1632" s="156"/>
      <c r="CD1632" s="156"/>
      <c r="CE1632" s="156"/>
    </row>
    <row r="1633" spans="1:83" ht="25.5" customHeight="1" x14ac:dyDescent="0.25">
      <c r="A1633" s="45"/>
      <c r="B1633" s="45"/>
      <c r="C1633" s="45"/>
      <c r="D1633" s="47"/>
      <c r="E1633" s="158"/>
      <c r="F1633" s="45"/>
      <c r="G1633" s="130"/>
      <c r="H1633" s="130"/>
      <c r="I1633" s="83"/>
      <c r="J1633" s="45"/>
      <c r="K1633" s="130"/>
      <c r="L1633" s="95"/>
      <c r="M1633" s="95"/>
      <c r="N1633" s="95"/>
      <c r="O1633" s="103"/>
      <c r="P1633" s="104"/>
      <c r="Q1633" s="83"/>
      <c r="R1633" s="83"/>
      <c r="S1633" s="83"/>
      <c r="T1633" s="83"/>
      <c r="U1633" s="83"/>
      <c r="V1633" s="103"/>
      <c r="W1633" s="103"/>
      <c r="X1633" s="103"/>
      <c r="Y1633" s="102"/>
      <c r="Z1633" s="102"/>
      <c r="AA1633" s="90"/>
      <c r="AB1633" s="100"/>
      <c r="AC1633" s="90"/>
      <c r="AD1633" s="100"/>
      <c r="AE1633" s="100"/>
      <c r="AF1633" s="91"/>
      <c r="AG1633" s="91"/>
      <c r="AH1633" s="101"/>
      <c r="AI1633" s="45"/>
      <c r="AJ1633" s="45"/>
      <c r="AK1633" s="45"/>
      <c r="AL1633" s="45"/>
      <c r="AM1633" s="45"/>
      <c r="AN1633" s="83"/>
      <c r="AO1633" s="160"/>
      <c r="AP1633" s="160"/>
      <c r="AQ1633" s="94"/>
      <c r="AR1633" s="45"/>
      <c r="AS1633" s="102"/>
      <c r="AT1633" s="102"/>
      <c r="AU1633" s="95"/>
      <c r="AV1633" s="95"/>
      <c r="AW1633" s="159"/>
      <c r="AX1633" s="159"/>
      <c r="AY1633" s="156"/>
      <c r="AZ1633" s="156"/>
      <c r="BA1633" s="156"/>
      <c r="BB1633" s="156"/>
      <c r="BC1633" s="156"/>
      <c r="BD1633" s="156"/>
      <c r="BE1633" s="156"/>
      <c r="BF1633" s="156"/>
      <c r="BG1633" s="156"/>
      <c r="BH1633" s="156"/>
      <c r="BI1633" s="156"/>
      <c r="BJ1633" s="156"/>
      <c r="BK1633" s="156"/>
      <c r="BL1633" s="156"/>
      <c r="BM1633" s="156"/>
      <c r="BN1633" s="156"/>
      <c r="BO1633" s="156"/>
      <c r="BP1633" s="156"/>
      <c r="BQ1633" s="156"/>
      <c r="BR1633" s="156"/>
      <c r="BS1633" s="156"/>
      <c r="BT1633" s="156"/>
      <c r="BU1633" s="156"/>
      <c r="BV1633" s="156"/>
      <c r="BW1633" s="156"/>
      <c r="BX1633" s="156"/>
      <c r="BY1633" s="156"/>
      <c r="BZ1633" s="156"/>
      <c r="CA1633" s="156"/>
      <c r="CB1633" s="156"/>
      <c r="CC1633" s="156"/>
      <c r="CD1633" s="156"/>
      <c r="CE1633" s="156"/>
    </row>
    <row r="1634" spans="1:83" ht="25.5" customHeight="1" x14ac:dyDescent="0.25">
      <c r="A1634" s="45"/>
      <c r="B1634" s="45"/>
      <c r="C1634" s="45"/>
      <c r="D1634" s="47"/>
      <c r="E1634" s="158"/>
      <c r="F1634" s="45"/>
      <c r="G1634" s="130"/>
      <c r="H1634" s="130"/>
      <c r="I1634" s="83"/>
      <c r="J1634" s="45"/>
      <c r="K1634" s="130"/>
      <c r="L1634" s="95"/>
      <c r="M1634" s="95"/>
      <c r="N1634" s="95"/>
      <c r="O1634" s="103"/>
      <c r="P1634" s="104"/>
      <c r="Q1634" s="83"/>
      <c r="R1634" s="83"/>
      <c r="S1634" s="83"/>
      <c r="T1634" s="83"/>
      <c r="U1634" s="83"/>
      <c r="V1634" s="103"/>
      <c r="W1634" s="103"/>
      <c r="X1634" s="103"/>
      <c r="Y1634" s="102"/>
      <c r="Z1634" s="102"/>
      <c r="AA1634" s="90"/>
      <c r="AB1634" s="100"/>
      <c r="AC1634" s="90"/>
      <c r="AD1634" s="100"/>
      <c r="AE1634" s="100"/>
      <c r="AF1634" s="91"/>
      <c r="AG1634" s="91"/>
      <c r="AH1634" s="101"/>
      <c r="AI1634" s="45"/>
      <c r="AJ1634" s="45"/>
      <c r="AK1634" s="45"/>
      <c r="AL1634" s="45"/>
      <c r="AM1634" s="45"/>
      <c r="AN1634" s="83"/>
      <c r="AO1634" s="160"/>
      <c r="AP1634" s="160"/>
      <c r="AQ1634" s="94"/>
      <c r="AR1634" s="45"/>
      <c r="AS1634" s="102"/>
      <c r="AT1634" s="102"/>
      <c r="AU1634" s="95"/>
      <c r="AV1634" s="95"/>
      <c r="AW1634" s="159"/>
      <c r="AX1634" s="159"/>
      <c r="AY1634" s="156"/>
      <c r="AZ1634" s="156"/>
      <c r="BA1634" s="156"/>
      <c r="BB1634" s="156"/>
      <c r="BC1634" s="156"/>
      <c r="BD1634" s="156"/>
      <c r="BE1634" s="156"/>
      <c r="BF1634" s="156"/>
      <c r="BG1634" s="156"/>
      <c r="BH1634" s="156"/>
      <c r="BI1634" s="156"/>
      <c r="BJ1634" s="156"/>
      <c r="BK1634" s="156"/>
      <c r="BL1634" s="156"/>
      <c r="BM1634" s="156"/>
      <c r="BN1634" s="156"/>
      <c r="BO1634" s="156"/>
      <c r="BP1634" s="156"/>
      <c r="BQ1634" s="156"/>
      <c r="BR1634" s="156"/>
      <c r="BS1634" s="156"/>
      <c r="BT1634" s="156"/>
      <c r="BU1634" s="156"/>
      <c r="BV1634" s="156"/>
      <c r="BW1634" s="156"/>
      <c r="BX1634" s="156"/>
      <c r="BY1634" s="156"/>
      <c r="BZ1634" s="156"/>
      <c r="CA1634" s="156"/>
      <c r="CB1634" s="156"/>
      <c r="CC1634" s="156"/>
      <c r="CD1634" s="156"/>
      <c r="CE1634" s="156"/>
    </row>
    <row r="1635" spans="1:83" ht="25.5" customHeight="1" x14ac:dyDescent="0.25">
      <c r="A1635" s="45"/>
      <c r="B1635" s="45"/>
      <c r="C1635" s="45"/>
      <c r="D1635" s="47"/>
      <c r="E1635" s="158"/>
      <c r="F1635" s="45"/>
      <c r="G1635" s="130"/>
      <c r="H1635" s="130"/>
      <c r="I1635" s="83"/>
      <c r="J1635" s="45"/>
      <c r="K1635" s="130"/>
      <c r="L1635" s="95"/>
      <c r="M1635" s="95"/>
      <c r="N1635" s="95"/>
      <c r="O1635" s="103"/>
      <c r="P1635" s="104"/>
      <c r="Q1635" s="83"/>
      <c r="R1635" s="83"/>
      <c r="S1635" s="83"/>
      <c r="T1635" s="83"/>
      <c r="U1635" s="83"/>
      <c r="V1635" s="103"/>
      <c r="W1635" s="103"/>
      <c r="X1635" s="103"/>
      <c r="Y1635" s="102"/>
      <c r="Z1635" s="102"/>
      <c r="AA1635" s="90"/>
      <c r="AB1635" s="100"/>
      <c r="AC1635" s="90"/>
      <c r="AD1635" s="100"/>
      <c r="AE1635" s="100"/>
      <c r="AF1635" s="91"/>
      <c r="AG1635" s="91"/>
      <c r="AH1635" s="101"/>
      <c r="AI1635" s="45"/>
      <c r="AJ1635" s="45"/>
      <c r="AK1635" s="45"/>
      <c r="AL1635" s="45"/>
      <c r="AM1635" s="45"/>
      <c r="AN1635" s="83"/>
      <c r="AO1635" s="160"/>
      <c r="AP1635" s="160"/>
      <c r="AQ1635" s="94"/>
      <c r="AR1635" s="45"/>
      <c r="AS1635" s="102"/>
      <c r="AT1635" s="102"/>
      <c r="AU1635" s="95"/>
      <c r="AV1635" s="95"/>
      <c r="AW1635" s="159"/>
      <c r="AX1635" s="159"/>
      <c r="AY1635" s="156"/>
      <c r="AZ1635" s="156"/>
      <c r="BA1635" s="156"/>
      <c r="BB1635" s="156"/>
      <c r="BC1635" s="156"/>
      <c r="BD1635" s="156"/>
      <c r="BE1635" s="156"/>
      <c r="BF1635" s="156"/>
      <c r="BG1635" s="156"/>
      <c r="BH1635" s="156"/>
      <c r="BI1635" s="156"/>
      <c r="BJ1635" s="156"/>
      <c r="BK1635" s="156"/>
      <c r="BL1635" s="156"/>
      <c r="BM1635" s="156"/>
      <c r="BN1635" s="156"/>
      <c r="BO1635" s="156"/>
      <c r="BP1635" s="156"/>
      <c r="BQ1635" s="156"/>
      <c r="BR1635" s="156"/>
      <c r="BS1635" s="156"/>
      <c r="BT1635" s="156"/>
      <c r="BU1635" s="156"/>
      <c r="BV1635" s="156"/>
      <c r="BW1635" s="156"/>
      <c r="BX1635" s="156"/>
      <c r="BY1635" s="156"/>
      <c r="BZ1635" s="156"/>
      <c r="CA1635" s="156"/>
      <c r="CB1635" s="156"/>
      <c r="CC1635" s="156"/>
      <c r="CD1635" s="156"/>
      <c r="CE1635" s="156"/>
    </row>
    <row r="1636" spans="1:83" ht="25.5" customHeight="1" x14ac:dyDescent="0.25">
      <c r="A1636" s="45"/>
      <c r="B1636" s="45"/>
      <c r="C1636" s="45"/>
      <c r="D1636" s="47"/>
      <c r="E1636" s="158"/>
      <c r="F1636" s="45"/>
      <c r="G1636" s="130"/>
      <c r="H1636" s="130"/>
      <c r="I1636" s="83"/>
      <c r="J1636" s="45"/>
      <c r="K1636" s="130"/>
      <c r="L1636" s="95"/>
      <c r="M1636" s="95"/>
      <c r="N1636" s="95"/>
      <c r="O1636" s="103"/>
      <c r="P1636" s="104"/>
      <c r="Q1636" s="83"/>
      <c r="R1636" s="83"/>
      <c r="S1636" s="83"/>
      <c r="T1636" s="83"/>
      <c r="U1636" s="83"/>
      <c r="V1636" s="103"/>
      <c r="W1636" s="103"/>
      <c r="X1636" s="103"/>
      <c r="Y1636" s="102"/>
      <c r="Z1636" s="102"/>
      <c r="AA1636" s="90"/>
      <c r="AB1636" s="100"/>
      <c r="AC1636" s="90"/>
      <c r="AD1636" s="100"/>
      <c r="AE1636" s="100"/>
      <c r="AF1636" s="91"/>
      <c r="AG1636" s="91"/>
      <c r="AH1636" s="101"/>
      <c r="AI1636" s="45"/>
      <c r="AJ1636" s="45"/>
      <c r="AK1636" s="45"/>
      <c r="AL1636" s="45"/>
      <c r="AM1636" s="45"/>
      <c r="AN1636" s="83"/>
      <c r="AO1636" s="160"/>
      <c r="AP1636" s="160"/>
      <c r="AQ1636" s="94"/>
      <c r="AR1636" s="45"/>
      <c r="AS1636" s="102"/>
      <c r="AT1636" s="102"/>
      <c r="AU1636" s="95"/>
      <c r="AV1636" s="95"/>
      <c r="AW1636" s="159"/>
      <c r="AX1636" s="159"/>
      <c r="AY1636" s="156"/>
      <c r="AZ1636" s="156"/>
      <c r="BA1636" s="156"/>
      <c r="BB1636" s="156"/>
      <c r="BC1636" s="156"/>
      <c r="BD1636" s="156"/>
      <c r="BE1636" s="156"/>
      <c r="BF1636" s="156"/>
      <c r="BG1636" s="156"/>
      <c r="BH1636" s="156"/>
      <c r="BI1636" s="156"/>
      <c r="BJ1636" s="156"/>
      <c r="BK1636" s="156"/>
      <c r="BL1636" s="156"/>
      <c r="BM1636" s="156"/>
      <c r="BN1636" s="156"/>
      <c r="BO1636" s="156"/>
      <c r="BP1636" s="156"/>
      <c r="BQ1636" s="156"/>
      <c r="BR1636" s="156"/>
      <c r="BS1636" s="156"/>
      <c r="BT1636" s="156"/>
      <c r="BU1636" s="156"/>
      <c r="BV1636" s="156"/>
      <c r="BW1636" s="156"/>
      <c r="BX1636" s="156"/>
      <c r="BY1636" s="156"/>
      <c r="BZ1636" s="156"/>
      <c r="CA1636" s="156"/>
      <c r="CB1636" s="156"/>
      <c r="CC1636" s="156"/>
      <c r="CD1636" s="156"/>
      <c r="CE1636" s="156"/>
    </row>
    <row r="1637" spans="1:83" ht="25.5" customHeight="1" x14ac:dyDescent="0.25">
      <c r="A1637" s="45"/>
      <c r="B1637" s="45"/>
      <c r="C1637" s="45"/>
      <c r="D1637" s="47"/>
      <c r="E1637" s="158"/>
      <c r="F1637" s="45"/>
      <c r="G1637" s="130"/>
      <c r="H1637" s="130"/>
      <c r="I1637" s="83"/>
      <c r="J1637" s="45"/>
      <c r="K1637" s="130"/>
      <c r="L1637" s="95"/>
      <c r="M1637" s="95"/>
      <c r="N1637" s="95"/>
      <c r="O1637" s="103"/>
      <c r="P1637" s="104"/>
      <c r="Q1637" s="83"/>
      <c r="R1637" s="83"/>
      <c r="S1637" s="83"/>
      <c r="T1637" s="83"/>
      <c r="U1637" s="83"/>
      <c r="V1637" s="103"/>
      <c r="W1637" s="103"/>
      <c r="X1637" s="103"/>
      <c r="Y1637" s="102"/>
      <c r="Z1637" s="102"/>
      <c r="AA1637" s="90"/>
      <c r="AB1637" s="100"/>
      <c r="AC1637" s="90"/>
      <c r="AD1637" s="100"/>
      <c r="AE1637" s="100"/>
      <c r="AF1637" s="91"/>
      <c r="AG1637" s="91"/>
      <c r="AH1637" s="101"/>
      <c r="AI1637" s="45"/>
      <c r="AJ1637" s="45"/>
      <c r="AK1637" s="45"/>
      <c r="AL1637" s="45"/>
      <c r="AM1637" s="45"/>
      <c r="AN1637" s="83"/>
      <c r="AO1637" s="160"/>
      <c r="AP1637" s="160"/>
      <c r="AQ1637" s="94"/>
      <c r="AR1637" s="45"/>
      <c r="AS1637" s="102"/>
      <c r="AT1637" s="102"/>
      <c r="AU1637" s="95"/>
      <c r="AV1637" s="95"/>
      <c r="AW1637" s="159"/>
      <c r="AX1637" s="159"/>
      <c r="AY1637" s="156"/>
      <c r="AZ1637" s="156"/>
      <c r="BA1637" s="156"/>
      <c r="BB1637" s="156"/>
      <c r="BC1637" s="156"/>
      <c r="BD1637" s="156"/>
      <c r="BE1637" s="156"/>
      <c r="BF1637" s="156"/>
      <c r="BG1637" s="156"/>
      <c r="BH1637" s="156"/>
      <c r="BI1637" s="156"/>
      <c r="BJ1637" s="156"/>
      <c r="BK1637" s="156"/>
      <c r="BL1637" s="156"/>
      <c r="BM1637" s="156"/>
      <c r="BN1637" s="156"/>
      <c r="BO1637" s="156"/>
      <c r="BP1637" s="156"/>
      <c r="BQ1637" s="156"/>
      <c r="BR1637" s="156"/>
      <c r="BS1637" s="156"/>
      <c r="BT1637" s="156"/>
      <c r="BU1637" s="156"/>
      <c r="BV1637" s="156"/>
      <c r="BW1637" s="156"/>
      <c r="BX1637" s="156"/>
      <c r="BY1637" s="156"/>
      <c r="BZ1637" s="156"/>
      <c r="CA1637" s="156"/>
      <c r="CB1637" s="156"/>
      <c r="CC1637" s="156"/>
      <c r="CD1637" s="156"/>
      <c r="CE1637" s="156"/>
    </row>
    <row r="1638" spans="1:83" ht="25.5" customHeight="1" x14ac:dyDescent="0.25">
      <c r="A1638" s="45"/>
      <c r="B1638" s="45"/>
      <c r="C1638" s="45"/>
      <c r="D1638" s="47"/>
      <c r="E1638" s="158"/>
      <c r="F1638" s="45"/>
      <c r="G1638" s="130"/>
      <c r="H1638" s="130"/>
      <c r="I1638" s="83"/>
      <c r="J1638" s="45"/>
      <c r="K1638" s="130"/>
      <c r="L1638" s="95"/>
      <c r="M1638" s="95"/>
      <c r="N1638" s="95"/>
      <c r="O1638" s="103"/>
      <c r="P1638" s="104"/>
      <c r="Q1638" s="83"/>
      <c r="R1638" s="83"/>
      <c r="S1638" s="83"/>
      <c r="T1638" s="83"/>
      <c r="U1638" s="83"/>
      <c r="V1638" s="103"/>
      <c r="W1638" s="103"/>
      <c r="X1638" s="103"/>
      <c r="Y1638" s="102"/>
      <c r="Z1638" s="102"/>
      <c r="AA1638" s="90"/>
      <c r="AB1638" s="100"/>
      <c r="AC1638" s="90"/>
      <c r="AD1638" s="100"/>
      <c r="AE1638" s="100"/>
      <c r="AF1638" s="91"/>
      <c r="AG1638" s="91"/>
      <c r="AH1638" s="101"/>
      <c r="AI1638" s="45"/>
      <c r="AJ1638" s="45"/>
      <c r="AK1638" s="45"/>
      <c r="AL1638" s="45"/>
      <c r="AM1638" s="45"/>
      <c r="AN1638" s="83"/>
      <c r="AO1638" s="160"/>
      <c r="AP1638" s="160"/>
      <c r="AQ1638" s="94"/>
      <c r="AR1638" s="45"/>
      <c r="AS1638" s="102"/>
      <c r="AT1638" s="102"/>
      <c r="AU1638" s="95"/>
      <c r="AV1638" s="95"/>
      <c r="AW1638" s="159"/>
      <c r="AX1638" s="159"/>
      <c r="AY1638" s="156"/>
      <c r="AZ1638" s="156"/>
      <c r="BA1638" s="156"/>
      <c r="BB1638" s="156"/>
      <c r="BC1638" s="156"/>
      <c r="BD1638" s="156"/>
      <c r="BE1638" s="156"/>
      <c r="BF1638" s="156"/>
      <c r="BG1638" s="156"/>
      <c r="BH1638" s="156"/>
      <c r="BI1638" s="156"/>
      <c r="BJ1638" s="156"/>
      <c r="BK1638" s="156"/>
      <c r="BL1638" s="156"/>
      <c r="BM1638" s="156"/>
      <c r="BN1638" s="156"/>
      <c r="BO1638" s="156"/>
      <c r="BP1638" s="156"/>
      <c r="BQ1638" s="156"/>
      <c r="BR1638" s="156"/>
      <c r="BS1638" s="156"/>
      <c r="BT1638" s="156"/>
      <c r="BU1638" s="156"/>
      <c r="BV1638" s="156"/>
      <c r="BW1638" s="156"/>
      <c r="BX1638" s="156"/>
      <c r="BY1638" s="156"/>
      <c r="BZ1638" s="156"/>
      <c r="CA1638" s="156"/>
      <c r="CB1638" s="156"/>
      <c r="CC1638" s="156"/>
      <c r="CD1638" s="156"/>
      <c r="CE1638" s="156"/>
    </row>
    <row r="1639" spans="1:83" ht="25.5" customHeight="1" x14ac:dyDescent="0.25">
      <c r="A1639" s="45"/>
      <c r="B1639" s="45"/>
      <c r="C1639" s="45"/>
      <c r="D1639" s="47"/>
      <c r="E1639" s="158"/>
      <c r="F1639" s="45"/>
      <c r="G1639" s="130"/>
      <c r="H1639" s="130"/>
      <c r="I1639" s="83"/>
      <c r="J1639" s="45"/>
      <c r="K1639" s="130"/>
      <c r="L1639" s="95"/>
      <c r="M1639" s="95"/>
      <c r="N1639" s="95"/>
      <c r="O1639" s="103"/>
      <c r="P1639" s="104"/>
      <c r="Q1639" s="83"/>
      <c r="R1639" s="83"/>
      <c r="S1639" s="83"/>
      <c r="T1639" s="83"/>
      <c r="U1639" s="83"/>
      <c r="V1639" s="103"/>
      <c r="W1639" s="103"/>
      <c r="X1639" s="103"/>
      <c r="Y1639" s="102"/>
      <c r="Z1639" s="102"/>
      <c r="AA1639" s="90"/>
      <c r="AB1639" s="100"/>
      <c r="AC1639" s="90"/>
      <c r="AD1639" s="100"/>
      <c r="AE1639" s="100"/>
      <c r="AF1639" s="91"/>
      <c r="AG1639" s="91"/>
      <c r="AH1639" s="101"/>
      <c r="AI1639" s="45"/>
      <c r="AJ1639" s="45"/>
      <c r="AK1639" s="45"/>
      <c r="AL1639" s="45"/>
      <c r="AM1639" s="45"/>
      <c r="AN1639" s="83"/>
      <c r="AO1639" s="160"/>
      <c r="AP1639" s="160"/>
      <c r="AQ1639" s="94"/>
      <c r="AR1639" s="45"/>
      <c r="AS1639" s="102"/>
      <c r="AT1639" s="102"/>
      <c r="AU1639" s="95"/>
      <c r="AV1639" s="95"/>
      <c r="AW1639" s="159"/>
      <c r="AX1639" s="159"/>
      <c r="AY1639" s="156"/>
      <c r="AZ1639" s="156"/>
      <c r="BA1639" s="156"/>
      <c r="BB1639" s="156"/>
      <c r="BC1639" s="156"/>
      <c r="BD1639" s="156"/>
      <c r="BE1639" s="156"/>
      <c r="BF1639" s="156"/>
      <c r="BG1639" s="156"/>
      <c r="BH1639" s="156"/>
      <c r="BI1639" s="156"/>
      <c r="BJ1639" s="156"/>
      <c r="BK1639" s="156"/>
      <c r="BL1639" s="156"/>
      <c r="BM1639" s="156"/>
      <c r="BN1639" s="156"/>
      <c r="BO1639" s="156"/>
      <c r="BP1639" s="156"/>
      <c r="BQ1639" s="156"/>
      <c r="BR1639" s="156"/>
      <c r="BS1639" s="156"/>
      <c r="BT1639" s="156"/>
      <c r="BU1639" s="156"/>
      <c r="BV1639" s="156"/>
      <c r="BW1639" s="156"/>
      <c r="BX1639" s="156"/>
      <c r="BY1639" s="156"/>
      <c r="BZ1639" s="156"/>
      <c r="CA1639" s="156"/>
      <c r="CB1639" s="156"/>
      <c r="CC1639" s="156"/>
      <c r="CD1639" s="156"/>
      <c r="CE1639" s="156"/>
    </row>
    <row r="1640" spans="1:83" ht="25.5" customHeight="1" x14ac:dyDescent="0.25">
      <c r="A1640" s="45"/>
      <c r="B1640" s="45"/>
      <c r="C1640" s="45"/>
      <c r="D1640" s="47"/>
      <c r="E1640" s="158"/>
      <c r="F1640" s="45"/>
      <c r="G1640" s="130"/>
      <c r="H1640" s="130"/>
      <c r="I1640" s="83"/>
      <c r="J1640" s="45"/>
      <c r="K1640" s="130"/>
      <c r="L1640" s="95"/>
      <c r="M1640" s="95"/>
      <c r="N1640" s="95"/>
      <c r="O1640" s="103"/>
      <c r="P1640" s="104"/>
      <c r="Q1640" s="83"/>
      <c r="R1640" s="83"/>
      <c r="S1640" s="83"/>
      <c r="T1640" s="83"/>
      <c r="U1640" s="83"/>
      <c r="V1640" s="103"/>
      <c r="W1640" s="103"/>
      <c r="X1640" s="103"/>
      <c r="Y1640" s="102"/>
      <c r="Z1640" s="102"/>
      <c r="AA1640" s="90"/>
      <c r="AB1640" s="100"/>
      <c r="AC1640" s="90"/>
      <c r="AD1640" s="100"/>
      <c r="AE1640" s="100"/>
      <c r="AF1640" s="91"/>
      <c r="AG1640" s="91"/>
      <c r="AH1640" s="101"/>
      <c r="AI1640" s="45"/>
      <c r="AJ1640" s="45"/>
      <c r="AK1640" s="45"/>
      <c r="AL1640" s="45"/>
      <c r="AM1640" s="45"/>
      <c r="AN1640" s="83"/>
      <c r="AO1640" s="160"/>
      <c r="AP1640" s="160"/>
      <c r="AQ1640" s="94"/>
      <c r="AR1640" s="45"/>
      <c r="AS1640" s="102"/>
      <c r="AT1640" s="102"/>
      <c r="AU1640" s="95"/>
      <c r="AV1640" s="95"/>
      <c r="AW1640" s="159"/>
      <c r="AX1640" s="159"/>
      <c r="AY1640" s="156"/>
      <c r="AZ1640" s="156"/>
      <c r="BA1640" s="156"/>
      <c r="BB1640" s="156"/>
      <c r="BC1640" s="156"/>
      <c r="BD1640" s="156"/>
      <c r="BE1640" s="156"/>
      <c r="BF1640" s="156"/>
      <c r="BG1640" s="156"/>
      <c r="BH1640" s="156"/>
      <c r="BI1640" s="156"/>
      <c r="BJ1640" s="156"/>
      <c r="BK1640" s="156"/>
      <c r="BL1640" s="156"/>
      <c r="BM1640" s="156"/>
      <c r="BN1640" s="156"/>
      <c r="BO1640" s="156"/>
      <c r="BP1640" s="156"/>
      <c r="BQ1640" s="156"/>
      <c r="BR1640" s="156"/>
      <c r="BS1640" s="156"/>
      <c r="BT1640" s="156"/>
      <c r="BU1640" s="156"/>
      <c r="BV1640" s="156"/>
      <c r="BW1640" s="156"/>
      <c r="BX1640" s="156"/>
      <c r="BY1640" s="156"/>
      <c r="BZ1640" s="156"/>
      <c r="CA1640" s="156"/>
      <c r="CB1640" s="156"/>
      <c r="CC1640" s="156"/>
      <c r="CD1640" s="156"/>
      <c r="CE1640" s="156"/>
    </row>
    <row r="1641" spans="1:83" ht="25.5" customHeight="1" x14ac:dyDescent="0.25">
      <c r="A1641" s="45"/>
      <c r="B1641" s="45"/>
      <c r="C1641" s="45"/>
      <c r="D1641" s="47"/>
      <c r="E1641" s="158"/>
      <c r="F1641" s="45"/>
      <c r="G1641" s="130"/>
      <c r="H1641" s="130"/>
      <c r="I1641" s="83"/>
      <c r="J1641" s="45"/>
      <c r="K1641" s="130"/>
      <c r="L1641" s="95"/>
      <c r="M1641" s="95"/>
      <c r="N1641" s="95"/>
      <c r="O1641" s="103"/>
      <c r="P1641" s="104"/>
      <c r="Q1641" s="83"/>
      <c r="R1641" s="83"/>
      <c r="S1641" s="83"/>
      <c r="T1641" s="83"/>
      <c r="U1641" s="83"/>
      <c r="V1641" s="103"/>
      <c r="W1641" s="103"/>
      <c r="X1641" s="103"/>
      <c r="Y1641" s="102"/>
      <c r="Z1641" s="102"/>
      <c r="AA1641" s="90"/>
      <c r="AB1641" s="100"/>
      <c r="AC1641" s="90"/>
      <c r="AD1641" s="100"/>
      <c r="AE1641" s="100"/>
      <c r="AF1641" s="91"/>
      <c r="AG1641" s="91"/>
      <c r="AH1641" s="101"/>
      <c r="AI1641" s="45"/>
      <c r="AJ1641" s="45"/>
      <c r="AK1641" s="45"/>
      <c r="AL1641" s="45"/>
      <c r="AM1641" s="45"/>
      <c r="AN1641" s="83"/>
      <c r="AO1641" s="160"/>
      <c r="AP1641" s="160"/>
      <c r="AQ1641" s="94"/>
      <c r="AR1641" s="45"/>
      <c r="AS1641" s="102"/>
      <c r="AT1641" s="102"/>
      <c r="AU1641" s="95"/>
      <c r="AV1641" s="95"/>
      <c r="AW1641" s="159"/>
      <c r="AX1641" s="159"/>
      <c r="AY1641" s="156"/>
      <c r="AZ1641" s="156"/>
      <c r="BA1641" s="156"/>
      <c r="BB1641" s="156"/>
      <c r="BC1641" s="156"/>
      <c r="BD1641" s="156"/>
      <c r="BE1641" s="156"/>
      <c r="BF1641" s="156"/>
      <c r="BG1641" s="156"/>
      <c r="BH1641" s="156"/>
      <c r="BI1641" s="156"/>
      <c r="BJ1641" s="156"/>
      <c r="BK1641" s="156"/>
      <c r="BL1641" s="156"/>
      <c r="BM1641" s="156"/>
      <c r="BN1641" s="156"/>
      <c r="BO1641" s="156"/>
      <c r="BP1641" s="156"/>
      <c r="BQ1641" s="156"/>
      <c r="BR1641" s="156"/>
      <c r="BS1641" s="156"/>
      <c r="BT1641" s="156"/>
      <c r="BU1641" s="156"/>
      <c r="BV1641" s="156"/>
      <c r="BW1641" s="156"/>
      <c r="BX1641" s="156"/>
      <c r="BY1641" s="156"/>
      <c r="BZ1641" s="156"/>
      <c r="CA1641" s="156"/>
      <c r="CB1641" s="156"/>
      <c r="CC1641" s="156"/>
      <c r="CD1641" s="156"/>
      <c r="CE1641" s="156"/>
    </row>
    <row r="1642" spans="1:83" ht="25.5" customHeight="1" x14ac:dyDescent="0.25">
      <c r="A1642" s="45"/>
      <c r="B1642" s="45"/>
      <c r="C1642" s="45"/>
      <c r="D1642" s="47"/>
      <c r="E1642" s="158"/>
      <c r="F1642" s="45"/>
      <c r="G1642" s="130"/>
      <c r="H1642" s="130"/>
      <c r="I1642" s="83"/>
      <c r="J1642" s="45"/>
      <c r="K1642" s="130"/>
      <c r="L1642" s="95"/>
      <c r="M1642" s="95"/>
      <c r="N1642" s="95"/>
      <c r="O1642" s="103"/>
      <c r="P1642" s="104"/>
      <c r="Q1642" s="83"/>
      <c r="R1642" s="83"/>
      <c r="S1642" s="83"/>
      <c r="T1642" s="83"/>
      <c r="U1642" s="83"/>
      <c r="V1642" s="103"/>
      <c r="W1642" s="103"/>
      <c r="X1642" s="103"/>
      <c r="Y1642" s="102"/>
      <c r="Z1642" s="102"/>
      <c r="AA1642" s="90"/>
      <c r="AB1642" s="100"/>
      <c r="AC1642" s="90"/>
      <c r="AD1642" s="100"/>
      <c r="AE1642" s="100"/>
      <c r="AF1642" s="91"/>
      <c r="AG1642" s="91"/>
      <c r="AH1642" s="101"/>
      <c r="AI1642" s="45"/>
      <c r="AJ1642" s="45"/>
      <c r="AK1642" s="45"/>
      <c r="AL1642" s="45"/>
      <c r="AM1642" s="45"/>
      <c r="AN1642" s="83"/>
      <c r="AO1642" s="160"/>
      <c r="AP1642" s="160"/>
      <c r="AQ1642" s="94"/>
      <c r="AR1642" s="45"/>
      <c r="AS1642" s="102"/>
      <c r="AT1642" s="102"/>
      <c r="AU1642" s="95"/>
      <c r="AV1642" s="95"/>
      <c r="AW1642" s="159"/>
      <c r="AX1642" s="159"/>
      <c r="AY1642" s="156"/>
      <c r="AZ1642" s="156"/>
      <c r="BA1642" s="156"/>
      <c r="BB1642" s="156"/>
      <c r="BC1642" s="156"/>
      <c r="BD1642" s="156"/>
      <c r="BE1642" s="156"/>
      <c r="BF1642" s="156"/>
      <c r="BG1642" s="156"/>
      <c r="BH1642" s="156"/>
      <c r="BI1642" s="156"/>
      <c r="BJ1642" s="156"/>
      <c r="BK1642" s="156"/>
      <c r="BL1642" s="156"/>
      <c r="BM1642" s="156"/>
      <c r="BN1642" s="156"/>
      <c r="BO1642" s="156"/>
      <c r="BP1642" s="156"/>
      <c r="BQ1642" s="156"/>
      <c r="BR1642" s="156"/>
      <c r="BS1642" s="156"/>
      <c r="BT1642" s="156"/>
      <c r="BU1642" s="156"/>
      <c r="BV1642" s="156"/>
      <c r="BW1642" s="156"/>
      <c r="BX1642" s="156"/>
      <c r="BY1642" s="156"/>
      <c r="BZ1642" s="156"/>
      <c r="CA1642" s="156"/>
      <c r="CB1642" s="156"/>
      <c r="CC1642" s="156"/>
      <c r="CD1642" s="156"/>
      <c r="CE1642" s="156"/>
    </row>
    <row r="1643" spans="1:83" ht="25.5" customHeight="1" x14ac:dyDescent="0.25">
      <c r="A1643" s="45"/>
      <c r="B1643" s="45"/>
      <c r="C1643" s="45"/>
      <c r="D1643" s="47"/>
      <c r="E1643" s="158"/>
      <c r="F1643" s="45"/>
      <c r="G1643" s="130"/>
      <c r="H1643" s="130"/>
      <c r="I1643" s="83"/>
      <c r="J1643" s="45"/>
      <c r="K1643" s="130"/>
      <c r="L1643" s="95"/>
      <c r="M1643" s="95"/>
      <c r="N1643" s="95"/>
      <c r="O1643" s="103"/>
      <c r="P1643" s="104"/>
      <c r="Q1643" s="83"/>
      <c r="R1643" s="83"/>
      <c r="S1643" s="83"/>
      <c r="T1643" s="83"/>
      <c r="U1643" s="83"/>
      <c r="V1643" s="103"/>
      <c r="W1643" s="103"/>
      <c r="X1643" s="103"/>
      <c r="Y1643" s="102"/>
      <c r="Z1643" s="102"/>
      <c r="AA1643" s="90"/>
      <c r="AB1643" s="100"/>
      <c r="AC1643" s="90"/>
      <c r="AD1643" s="100"/>
      <c r="AE1643" s="100"/>
      <c r="AF1643" s="91"/>
      <c r="AG1643" s="91"/>
      <c r="AH1643" s="101"/>
      <c r="AI1643" s="45"/>
      <c r="AJ1643" s="45"/>
      <c r="AK1643" s="45"/>
      <c r="AL1643" s="45"/>
      <c r="AM1643" s="45"/>
      <c r="AN1643" s="83"/>
      <c r="AO1643" s="160"/>
      <c r="AP1643" s="160"/>
      <c r="AQ1643" s="94"/>
      <c r="AR1643" s="45"/>
      <c r="AS1643" s="102"/>
      <c r="AT1643" s="102"/>
      <c r="AU1643" s="95"/>
      <c r="AV1643" s="95"/>
      <c r="AW1643" s="159"/>
      <c r="AX1643" s="159"/>
      <c r="AY1643" s="156"/>
      <c r="AZ1643" s="156"/>
      <c r="BA1643" s="156"/>
      <c r="BB1643" s="156"/>
      <c r="BC1643" s="156"/>
      <c r="BD1643" s="156"/>
      <c r="BE1643" s="156"/>
      <c r="BF1643" s="156"/>
      <c r="BG1643" s="156"/>
      <c r="BH1643" s="156"/>
      <c r="BI1643" s="156"/>
      <c r="BJ1643" s="156"/>
      <c r="BK1643" s="156"/>
      <c r="BL1643" s="156"/>
      <c r="BM1643" s="156"/>
      <c r="BN1643" s="156"/>
      <c r="BO1643" s="156"/>
      <c r="BP1643" s="156"/>
      <c r="BQ1643" s="156"/>
      <c r="BR1643" s="156"/>
      <c r="BS1643" s="156"/>
      <c r="BT1643" s="156"/>
      <c r="BU1643" s="156"/>
      <c r="BV1643" s="156"/>
      <c r="BW1643" s="156"/>
      <c r="BX1643" s="156"/>
      <c r="BY1643" s="156"/>
      <c r="BZ1643" s="156"/>
      <c r="CA1643" s="156"/>
      <c r="CB1643" s="156"/>
      <c r="CC1643" s="156"/>
      <c r="CD1643" s="156"/>
      <c r="CE1643" s="156"/>
    </row>
    <row r="1644" spans="1:83" ht="25.5" customHeight="1" x14ac:dyDescent="0.25">
      <c r="A1644" s="45"/>
      <c r="B1644" s="45"/>
      <c r="C1644" s="45"/>
      <c r="D1644" s="47"/>
      <c r="E1644" s="158"/>
      <c r="F1644" s="45"/>
      <c r="G1644" s="130"/>
      <c r="H1644" s="130"/>
      <c r="I1644" s="83"/>
      <c r="J1644" s="45"/>
      <c r="K1644" s="130"/>
      <c r="L1644" s="95"/>
      <c r="M1644" s="95"/>
      <c r="N1644" s="95"/>
      <c r="O1644" s="103"/>
      <c r="P1644" s="104"/>
      <c r="Q1644" s="83"/>
      <c r="R1644" s="83"/>
      <c r="S1644" s="83"/>
      <c r="T1644" s="83"/>
      <c r="U1644" s="83"/>
      <c r="V1644" s="103"/>
      <c r="W1644" s="103"/>
      <c r="X1644" s="103"/>
      <c r="Y1644" s="102"/>
      <c r="Z1644" s="102"/>
      <c r="AA1644" s="90"/>
      <c r="AB1644" s="100"/>
      <c r="AC1644" s="90"/>
      <c r="AD1644" s="100"/>
      <c r="AE1644" s="100"/>
      <c r="AF1644" s="91"/>
      <c r="AG1644" s="91"/>
      <c r="AH1644" s="101"/>
      <c r="AI1644" s="45"/>
      <c r="AJ1644" s="45"/>
      <c r="AK1644" s="45"/>
      <c r="AL1644" s="45"/>
      <c r="AM1644" s="45"/>
      <c r="AN1644" s="83"/>
      <c r="AO1644" s="160"/>
      <c r="AP1644" s="160"/>
      <c r="AQ1644" s="94"/>
      <c r="AR1644" s="45"/>
      <c r="AS1644" s="102"/>
      <c r="AT1644" s="102"/>
      <c r="AU1644" s="95"/>
      <c r="AV1644" s="95"/>
      <c r="AW1644" s="159"/>
      <c r="AX1644" s="159"/>
      <c r="AY1644" s="156"/>
      <c r="AZ1644" s="156"/>
      <c r="BA1644" s="156"/>
      <c r="BB1644" s="156"/>
      <c r="BC1644" s="156"/>
      <c r="BD1644" s="156"/>
      <c r="BE1644" s="156"/>
      <c r="BF1644" s="156"/>
      <c r="BG1644" s="156"/>
      <c r="BH1644" s="156"/>
      <c r="BI1644" s="156"/>
      <c r="BJ1644" s="156"/>
      <c r="BK1644" s="156"/>
      <c r="BL1644" s="156"/>
      <c r="BM1644" s="156"/>
      <c r="BN1644" s="156"/>
      <c r="BO1644" s="156"/>
      <c r="BP1644" s="156"/>
      <c r="BQ1644" s="156"/>
      <c r="BR1644" s="156"/>
      <c r="BS1644" s="156"/>
      <c r="BT1644" s="156"/>
      <c r="BU1644" s="156"/>
      <c r="BV1644" s="156"/>
      <c r="BW1644" s="156"/>
      <c r="BX1644" s="156"/>
      <c r="BY1644" s="156"/>
      <c r="BZ1644" s="156"/>
      <c r="CA1644" s="156"/>
      <c r="CB1644" s="156"/>
      <c r="CC1644" s="156"/>
      <c r="CD1644" s="156"/>
      <c r="CE1644" s="156"/>
    </row>
    <row r="1645" spans="1:83" ht="25.5" customHeight="1" x14ac:dyDescent="0.25">
      <c r="A1645" s="45"/>
      <c r="B1645" s="45"/>
      <c r="C1645" s="45"/>
      <c r="D1645" s="47"/>
      <c r="E1645" s="158"/>
      <c r="F1645" s="45"/>
      <c r="G1645" s="130"/>
      <c r="H1645" s="130"/>
      <c r="I1645" s="83"/>
      <c r="J1645" s="45"/>
      <c r="K1645" s="130"/>
      <c r="L1645" s="95"/>
      <c r="M1645" s="95"/>
      <c r="N1645" s="95"/>
      <c r="O1645" s="103"/>
      <c r="P1645" s="104"/>
      <c r="Q1645" s="83"/>
      <c r="R1645" s="83"/>
      <c r="S1645" s="83"/>
      <c r="T1645" s="83"/>
      <c r="U1645" s="83"/>
      <c r="V1645" s="103"/>
      <c r="W1645" s="103"/>
      <c r="X1645" s="103"/>
      <c r="Y1645" s="102"/>
      <c r="Z1645" s="102"/>
      <c r="AA1645" s="90"/>
      <c r="AB1645" s="100"/>
      <c r="AC1645" s="90"/>
      <c r="AD1645" s="100"/>
      <c r="AE1645" s="100"/>
      <c r="AF1645" s="91"/>
      <c r="AG1645" s="91"/>
      <c r="AH1645" s="101"/>
      <c r="AI1645" s="45"/>
      <c r="AJ1645" s="45"/>
      <c r="AK1645" s="45"/>
      <c r="AL1645" s="45"/>
      <c r="AM1645" s="45"/>
      <c r="AN1645" s="83"/>
      <c r="AO1645" s="160"/>
      <c r="AP1645" s="160"/>
      <c r="AQ1645" s="94"/>
      <c r="AR1645" s="45"/>
      <c r="AS1645" s="102"/>
      <c r="AT1645" s="102"/>
      <c r="AU1645" s="95"/>
      <c r="AV1645" s="95"/>
      <c r="AW1645" s="159"/>
      <c r="AX1645" s="159"/>
      <c r="AY1645" s="156"/>
      <c r="AZ1645" s="156"/>
      <c r="BA1645" s="156"/>
      <c r="BB1645" s="156"/>
      <c r="BC1645" s="156"/>
      <c r="BD1645" s="156"/>
      <c r="BE1645" s="156"/>
      <c r="BF1645" s="156"/>
      <c r="BG1645" s="156"/>
      <c r="BH1645" s="156"/>
      <c r="BI1645" s="156"/>
      <c r="BJ1645" s="156"/>
      <c r="BK1645" s="156"/>
      <c r="BL1645" s="156"/>
      <c r="BM1645" s="156"/>
      <c r="BN1645" s="156"/>
      <c r="BO1645" s="156"/>
      <c r="BP1645" s="156"/>
      <c r="BQ1645" s="156"/>
      <c r="BR1645" s="156"/>
      <c r="BS1645" s="156"/>
      <c r="BT1645" s="156"/>
      <c r="BU1645" s="156"/>
      <c r="BV1645" s="156"/>
      <c r="BW1645" s="156"/>
      <c r="BX1645" s="156"/>
      <c r="BY1645" s="156"/>
      <c r="BZ1645" s="156"/>
      <c r="CA1645" s="156"/>
      <c r="CB1645" s="156"/>
      <c r="CC1645" s="156"/>
      <c r="CD1645" s="156"/>
      <c r="CE1645" s="156"/>
    </row>
    <row r="1646" spans="1:83" ht="25.5" customHeight="1" x14ac:dyDescent="0.25">
      <c r="A1646" s="45"/>
      <c r="B1646" s="45"/>
      <c r="C1646" s="45"/>
      <c r="D1646" s="47"/>
      <c r="E1646" s="158"/>
      <c r="F1646" s="45"/>
      <c r="G1646" s="130"/>
      <c r="H1646" s="130"/>
      <c r="I1646" s="83"/>
      <c r="J1646" s="45"/>
      <c r="K1646" s="130"/>
      <c r="L1646" s="95"/>
      <c r="M1646" s="95"/>
      <c r="N1646" s="95"/>
      <c r="O1646" s="103"/>
      <c r="P1646" s="104"/>
      <c r="Q1646" s="83"/>
      <c r="R1646" s="83"/>
      <c r="S1646" s="83"/>
      <c r="T1646" s="83"/>
      <c r="U1646" s="83"/>
      <c r="V1646" s="103"/>
      <c r="W1646" s="103"/>
      <c r="X1646" s="103"/>
      <c r="Y1646" s="102"/>
      <c r="Z1646" s="102"/>
      <c r="AA1646" s="90"/>
      <c r="AB1646" s="100"/>
      <c r="AC1646" s="90"/>
      <c r="AD1646" s="100"/>
      <c r="AE1646" s="100"/>
      <c r="AF1646" s="91"/>
      <c r="AG1646" s="91"/>
      <c r="AH1646" s="101"/>
      <c r="AI1646" s="45"/>
      <c r="AJ1646" s="45"/>
      <c r="AK1646" s="45"/>
      <c r="AL1646" s="45"/>
      <c r="AM1646" s="45"/>
      <c r="AN1646" s="83"/>
      <c r="AO1646" s="160"/>
      <c r="AP1646" s="160"/>
      <c r="AQ1646" s="94"/>
      <c r="AR1646" s="45"/>
      <c r="AS1646" s="102"/>
      <c r="AT1646" s="102"/>
      <c r="AU1646" s="95"/>
      <c r="AV1646" s="95"/>
      <c r="AW1646" s="159"/>
      <c r="AX1646" s="159"/>
      <c r="AY1646" s="156"/>
      <c r="AZ1646" s="156"/>
      <c r="BA1646" s="156"/>
      <c r="BB1646" s="156"/>
      <c r="BC1646" s="156"/>
      <c r="BD1646" s="156"/>
      <c r="BE1646" s="156"/>
      <c r="BF1646" s="156"/>
      <c r="BG1646" s="156"/>
      <c r="BH1646" s="156"/>
      <c r="BI1646" s="156"/>
      <c r="BJ1646" s="156"/>
      <c r="BK1646" s="156"/>
      <c r="BL1646" s="156"/>
      <c r="BM1646" s="156"/>
      <c r="BN1646" s="156"/>
      <c r="BO1646" s="156"/>
      <c r="BP1646" s="156"/>
      <c r="BQ1646" s="156"/>
      <c r="BR1646" s="156"/>
      <c r="BS1646" s="156"/>
      <c r="BT1646" s="156"/>
      <c r="BU1646" s="156"/>
      <c r="BV1646" s="156"/>
      <c r="BW1646" s="156"/>
      <c r="BX1646" s="156"/>
      <c r="BY1646" s="156"/>
      <c r="BZ1646" s="156"/>
      <c r="CA1646" s="156"/>
      <c r="CB1646" s="156"/>
      <c r="CC1646" s="156"/>
      <c r="CD1646" s="156"/>
      <c r="CE1646" s="156"/>
    </row>
    <row r="1647" spans="1:83" ht="25.5" customHeight="1" x14ac:dyDescent="0.25">
      <c r="A1647" s="45"/>
      <c r="B1647" s="45"/>
      <c r="C1647" s="45"/>
      <c r="D1647" s="47"/>
      <c r="E1647" s="158"/>
      <c r="F1647" s="45"/>
      <c r="G1647" s="130"/>
      <c r="H1647" s="130"/>
      <c r="I1647" s="83"/>
      <c r="J1647" s="45"/>
      <c r="K1647" s="130"/>
      <c r="L1647" s="95"/>
      <c r="M1647" s="95"/>
      <c r="N1647" s="95"/>
      <c r="O1647" s="103"/>
      <c r="P1647" s="104"/>
      <c r="Q1647" s="83"/>
      <c r="R1647" s="83"/>
      <c r="S1647" s="83"/>
      <c r="T1647" s="83"/>
      <c r="U1647" s="83"/>
      <c r="V1647" s="103"/>
      <c r="W1647" s="103"/>
      <c r="X1647" s="103"/>
      <c r="Y1647" s="102"/>
      <c r="Z1647" s="102"/>
      <c r="AA1647" s="90"/>
      <c r="AB1647" s="100"/>
      <c r="AC1647" s="90"/>
      <c r="AD1647" s="100"/>
      <c r="AE1647" s="100"/>
      <c r="AF1647" s="91"/>
      <c r="AG1647" s="91"/>
      <c r="AH1647" s="101"/>
      <c r="AI1647" s="45"/>
      <c r="AJ1647" s="45"/>
      <c r="AK1647" s="45"/>
      <c r="AL1647" s="45"/>
      <c r="AM1647" s="45"/>
      <c r="AN1647" s="83"/>
      <c r="AO1647" s="160"/>
      <c r="AP1647" s="160"/>
      <c r="AQ1647" s="94"/>
      <c r="AR1647" s="45"/>
      <c r="AS1647" s="102"/>
      <c r="AT1647" s="102"/>
      <c r="AU1647" s="95"/>
      <c r="AV1647" s="95"/>
      <c r="AW1647" s="159"/>
      <c r="AX1647" s="159"/>
      <c r="AY1647" s="156"/>
      <c r="AZ1647" s="156"/>
      <c r="BA1647" s="156"/>
      <c r="BB1647" s="156"/>
      <c r="BC1647" s="156"/>
      <c r="BD1647" s="156"/>
      <c r="BE1647" s="156"/>
      <c r="BF1647" s="156"/>
      <c r="BG1647" s="156"/>
      <c r="BH1647" s="156"/>
      <c r="BI1647" s="156"/>
      <c r="BJ1647" s="156"/>
      <c r="BK1647" s="156"/>
      <c r="BL1647" s="156"/>
      <c r="BM1647" s="156"/>
      <c r="BN1647" s="156"/>
      <c r="BO1647" s="156"/>
      <c r="BP1647" s="156"/>
      <c r="BQ1647" s="156"/>
      <c r="BR1647" s="156"/>
      <c r="BS1647" s="156"/>
      <c r="BT1647" s="156"/>
      <c r="BU1647" s="156"/>
      <c r="BV1647" s="156"/>
      <c r="BW1647" s="156"/>
      <c r="BX1647" s="156"/>
      <c r="BY1647" s="156"/>
      <c r="BZ1647" s="156"/>
      <c r="CA1647" s="156"/>
      <c r="CB1647" s="156"/>
      <c r="CC1647" s="156"/>
      <c r="CD1647" s="156"/>
      <c r="CE1647" s="156"/>
    </row>
    <row r="1648" spans="1:83" ht="25.5" customHeight="1" x14ac:dyDescent="0.25">
      <c r="A1648" s="45"/>
      <c r="B1648" s="45"/>
      <c r="C1648" s="45"/>
      <c r="D1648" s="47"/>
      <c r="E1648" s="158"/>
      <c r="F1648" s="45"/>
      <c r="G1648" s="130"/>
      <c r="H1648" s="130"/>
      <c r="I1648" s="83"/>
      <c r="J1648" s="45"/>
      <c r="K1648" s="130"/>
      <c r="L1648" s="95"/>
      <c r="M1648" s="95"/>
      <c r="N1648" s="95"/>
      <c r="O1648" s="103"/>
      <c r="P1648" s="104"/>
      <c r="Q1648" s="83"/>
      <c r="R1648" s="83"/>
      <c r="S1648" s="83"/>
      <c r="T1648" s="83"/>
      <c r="U1648" s="83"/>
      <c r="V1648" s="103"/>
      <c r="W1648" s="103"/>
      <c r="X1648" s="103"/>
      <c r="Y1648" s="102"/>
      <c r="Z1648" s="102"/>
      <c r="AA1648" s="90"/>
      <c r="AB1648" s="100"/>
      <c r="AC1648" s="90"/>
      <c r="AD1648" s="100"/>
      <c r="AE1648" s="100"/>
      <c r="AF1648" s="91"/>
      <c r="AG1648" s="91"/>
      <c r="AH1648" s="101"/>
      <c r="AI1648" s="45"/>
      <c r="AJ1648" s="45"/>
      <c r="AK1648" s="45"/>
      <c r="AL1648" s="45"/>
      <c r="AM1648" s="45"/>
      <c r="AN1648" s="83"/>
      <c r="AO1648" s="160"/>
      <c r="AP1648" s="160"/>
      <c r="AQ1648" s="94"/>
      <c r="AR1648" s="45"/>
      <c r="AS1648" s="102"/>
      <c r="AT1648" s="102"/>
      <c r="AU1648" s="95"/>
      <c r="AV1648" s="95"/>
      <c r="AW1648" s="159"/>
      <c r="AX1648" s="159"/>
      <c r="AY1648" s="156"/>
      <c r="AZ1648" s="156"/>
      <c r="BA1648" s="156"/>
      <c r="BB1648" s="156"/>
      <c r="BC1648" s="156"/>
      <c r="BD1648" s="156"/>
      <c r="BE1648" s="156"/>
      <c r="BF1648" s="156"/>
      <c r="BG1648" s="156"/>
      <c r="BH1648" s="156"/>
      <c r="BI1648" s="156"/>
      <c r="BJ1648" s="156"/>
      <c r="BK1648" s="156"/>
      <c r="BL1648" s="156"/>
      <c r="BM1648" s="156"/>
      <c r="BN1648" s="156"/>
      <c r="BO1648" s="156"/>
      <c r="BP1648" s="156"/>
      <c r="BQ1648" s="156"/>
      <c r="BR1648" s="156"/>
      <c r="BS1648" s="156"/>
      <c r="BT1648" s="156"/>
      <c r="BU1648" s="156"/>
      <c r="BV1648" s="156"/>
      <c r="BW1648" s="156"/>
      <c r="BX1648" s="156"/>
      <c r="BY1648" s="156"/>
      <c r="BZ1648" s="156"/>
      <c r="CA1648" s="156"/>
      <c r="CB1648" s="156"/>
      <c r="CC1648" s="156"/>
      <c r="CD1648" s="156"/>
      <c r="CE1648" s="156"/>
    </row>
    <row r="1649" spans="1:83" ht="25.5" customHeight="1" x14ac:dyDescent="0.25">
      <c r="A1649" s="45"/>
      <c r="B1649" s="45"/>
      <c r="C1649" s="45"/>
      <c r="D1649" s="47"/>
      <c r="E1649" s="158"/>
      <c r="F1649" s="45"/>
      <c r="G1649" s="130"/>
      <c r="H1649" s="130"/>
      <c r="I1649" s="83"/>
      <c r="J1649" s="45"/>
      <c r="K1649" s="130"/>
      <c r="L1649" s="95"/>
      <c r="M1649" s="95"/>
      <c r="N1649" s="95"/>
      <c r="O1649" s="103"/>
      <c r="P1649" s="104"/>
      <c r="Q1649" s="83"/>
      <c r="R1649" s="83"/>
      <c r="S1649" s="83"/>
      <c r="T1649" s="83"/>
      <c r="U1649" s="83"/>
      <c r="V1649" s="103"/>
      <c r="W1649" s="103"/>
      <c r="X1649" s="103"/>
      <c r="Y1649" s="102"/>
      <c r="Z1649" s="102"/>
      <c r="AA1649" s="90"/>
      <c r="AB1649" s="100"/>
      <c r="AC1649" s="90"/>
      <c r="AD1649" s="100"/>
      <c r="AE1649" s="100"/>
      <c r="AF1649" s="91"/>
      <c r="AG1649" s="91"/>
      <c r="AH1649" s="101"/>
      <c r="AI1649" s="45"/>
      <c r="AJ1649" s="45"/>
      <c r="AK1649" s="45"/>
      <c r="AL1649" s="45"/>
      <c r="AM1649" s="45"/>
      <c r="AN1649" s="83"/>
      <c r="AO1649" s="160"/>
      <c r="AP1649" s="160"/>
      <c r="AQ1649" s="94"/>
      <c r="AR1649" s="45"/>
      <c r="AS1649" s="102"/>
      <c r="AT1649" s="102"/>
      <c r="AU1649" s="95"/>
      <c r="AV1649" s="95"/>
      <c r="AW1649" s="159"/>
      <c r="AX1649" s="159"/>
      <c r="AY1649" s="156"/>
      <c r="AZ1649" s="156"/>
      <c r="BA1649" s="156"/>
      <c r="BB1649" s="156"/>
      <c r="BC1649" s="156"/>
      <c r="BD1649" s="156"/>
      <c r="BE1649" s="156"/>
      <c r="BF1649" s="156"/>
      <c r="BG1649" s="156"/>
      <c r="BH1649" s="156"/>
      <c r="BI1649" s="156"/>
      <c r="BJ1649" s="156"/>
      <c r="BK1649" s="156"/>
      <c r="BL1649" s="156"/>
      <c r="BM1649" s="156"/>
      <c r="BN1649" s="156"/>
      <c r="BO1649" s="156"/>
      <c r="BP1649" s="156"/>
      <c r="BQ1649" s="156"/>
      <c r="BR1649" s="156"/>
      <c r="BS1649" s="156"/>
      <c r="BT1649" s="156"/>
      <c r="BU1649" s="156"/>
      <c r="BV1649" s="156"/>
      <c r="BW1649" s="156"/>
      <c r="BX1649" s="156"/>
      <c r="BY1649" s="156"/>
      <c r="BZ1649" s="156"/>
      <c r="CA1649" s="156"/>
      <c r="CB1649" s="156"/>
      <c r="CC1649" s="156"/>
      <c r="CD1649" s="156"/>
      <c r="CE1649" s="156"/>
    </row>
    <row r="1650" spans="1:83" ht="25.5" customHeight="1" x14ac:dyDescent="0.25">
      <c r="A1650" s="45"/>
      <c r="B1650" s="45"/>
      <c r="C1650" s="45"/>
      <c r="D1650" s="47"/>
      <c r="E1650" s="158"/>
      <c r="F1650" s="45"/>
      <c r="G1650" s="130"/>
      <c r="H1650" s="130"/>
      <c r="I1650" s="83"/>
      <c r="J1650" s="45"/>
      <c r="K1650" s="130"/>
      <c r="L1650" s="95"/>
      <c r="M1650" s="95"/>
      <c r="N1650" s="95"/>
      <c r="O1650" s="103"/>
      <c r="P1650" s="104"/>
      <c r="Q1650" s="83"/>
      <c r="R1650" s="83"/>
      <c r="S1650" s="83"/>
      <c r="T1650" s="83"/>
      <c r="U1650" s="83"/>
      <c r="V1650" s="103"/>
      <c r="W1650" s="103"/>
      <c r="X1650" s="103"/>
      <c r="Y1650" s="102"/>
      <c r="Z1650" s="102"/>
      <c r="AA1650" s="90"/>
      <c r="AB1650" s="100"/>
      <c r="AC1650" s="90"/>
      <c r="AD1650" s="100"/>
      <c r="AE1650" s="100"/>
      <c r="AF1650" s="91"/>
      <c r="AG1650" s="91"/>
      <c r="AH1650" s="101"/>
      <c r="AI1650" s="45"/>
      <c r="AJ1650" s="45"/>
      <c r="AK1650" s="45"/>
      <c r="AL1650" s="45"/>
      <c r="AM1650" s="45"/>
      <c r="AN1650" s="83"/>
      <c r="AO1650" s="160"/>
      <c r="AP1650" s="160"/>
      <c r="AQ1650" s="94"/>
      <c r="AR1650" s="45"/>
      <c r="AS1650" s="102"/>
      <c r="AT1650" s="102"/>
      <c r="AU1650" s="95"/>
      <c r="AV1650" s="95"/>
      <c r="AW1650" s="159"/>
      <c r="AX1650" s="159"/>
      <c r="AY1650" s="156"/>
      <c r="AZ1650" s="156"/>
      <c r="BA1650" s="156"/>
      <c r="BB1650" s="156"/>
      <c r="BC1650" s="156"/>
      <c r="BD1650" s="156"/>
      <c r="BE1650" s="156"/>
      <c r="BF1650" s="156"/>
      <c r="BG1650" s="156"/>
      <c r="BH1650" s="156"/>
      <c r="BI1650" s="156"/>
      <c r="BJ1650" s="156"/>
      <c r="BK1650" s="156"/>
      <c r="BL1650" s="156"/>
      <c r="BM1650" s="156"/>
      <c r="BN1650" s="156"/>
      <c r="BO1650" s="156"/>
      <c r="BP1650" s="156"/>
      <c r="BQ1650" s="156"/>
      <c r="BR1650" s="156"/>
      <c r="BS1650" s="156"/>
      <c r="BT1650" s="156"/>
      <c r="BU1650" s="156"/>
      <c r="BV1650" s="156"/>
      <c r="BW1650" s="156"/>
      <c r="BX1650" s="156"/>
      <c r="BY1650" s="156"/>
      <c r="BZ1650" s="156"/>
      <c r="CA1650" s="156"/>
      <c r="CB1650" s="156"/>
      <c r="CC1650" s="156"/>
      <c r="CD1650" s="156"/>
      <c r="CE1650" s="156"/>
    </row>
    <row r="1651" spans="1:83" ht="25.5" customHeight="1" x14ac:dyDescent="0.25">
      <c r="A1651" s="45"/>
      <c r="B1651" s="45"/>
      <c r="C1651" s="45"/>
      <c r="D1651" s="47"/>
      <c r="E1651" s="158"/>
      <c r="F1651" s="45"/>
      <c r="G1651" s="130"/>
      <c r="H1651" s="130"/>
      <c r="I1651" s="83"/>
      <c r="J1651" s="45"/>
      <c r="K1651" s="130"/>
      <c r="L1651" s="95"/>
      <c r="M1651" s="95"/>
      <c r="N1651" s="95"/>
      <c r="O1651" s="103"/>
      <c r="P1651" s="104"/>
      <c r="Q1651" s="83"/>
      <c r="R1651" s="83"/>
      <c r="S1651" s="83"/>
      <c r="T1651" s="83"/>
      <c r="U1651" s="83"/>
      <c r="V1651" s="103"/>
      <c r="W1651" s="103"/>
      <c r="X1651" s="103"/>
      <c r="Y1651" s="102"/>
      <c r="Z1651" s="102"/>
      <c r="AA1651" s="90"/>
      <c r="AB1651" s="100"/>
      <c r="AC1651" s="90"/>
      <c r="AD1651" s="100"/>
      <c r="AE1651" s="100"/>
      <c r="AF1651" s="91"/>
      <c r="AG1651" s="91"/>
      <c r="AH1651" s="101"/>
      <c r="AI1651" s="45"/>
      <c r="AJ1651" s="45"/>
      <c r="AK1651" s="45"/>
      <c r="AL1651" s="45"/>
      <c r="AM1651" s="45"/>
      <c r="AN1651" s="83"/>
      <c r="AO1651" s="160"/>
      <c r="AP1651" s="160"/>
      <c r="AQ1651" s="94"/>
      <c r="AR1651" s="45"/>
      <c r="AS1651" s="102"/>
      <c r="AT1651" s="102"/>
      <c r="AU1651" s="95"/>
      <c r="AV1651" s="95"/>
      <c r="AW1651" s="159"/>
      <c r="AX1651" s="159"/>
      <c r="AY1651" s="156"/>
      <c r="AZ1651" s="156"/>
      <c r="BA1651" s="156"/>
      <c r="BB1651" s="156"/>
      <c r="BC1651" s="156"/>
      <c r="BD1651" s="156"/>
      <c r="BE1651" s="156"/>
      <c r="BF1651" s="156"/>
      <c r="BG1651" s="156"/>
      <c r="BH1651" s="156"/>
      <c r="BI1651" s="156"/>
      <c r="BJ1651" s="156"/>
      <c r="BK1651" s="156"/>
      <c r="BL1651" s="156"/>
      <c r="BM1651" s="156"/>
      <c r="BN1651" s="156"/>
      <c r="BO1651" s="156"/>
      <c r="BP1651" s="156"/>
      <c r="BQ1651" s="156"/>
      <c r="BR1651" s="156"/>
      <c r="BS1651" s="156"/>
      <c r="BT1651" s="156"/>
      <c r="BU1651" s="156"/>
      <c r="BV1651" s="156"/>
      <c r="BW1651" s="156"/>
      <c r="BX1651" s="156"/>
      <c r="BY1651" s="156"/>
      <c r="BZ1651" s="156"/>
      <c r="CA1651" s="156"/>
      <c r="CB1651" s="156"/>
      <c r="CC1651" s="156"/>
      <c r="CD1651" s="156"/>
      <c r="CE1651" s="156"/>
    </row>
    <row r="1652" spans="1:83" ht="25.5" customHeight="1" x14ac:dyDescent="0.25">
      <c r="A1652" s="45"/>
      <c r="B1652" s="45"/>
      <c r="C1652" s="45"/>
      <c r="D1652" s="47"/>
      <c r="E1652" s="158"/>
      <c r="F1652" s="45"/>
      <c r="G1652" s="130"/>
      <c r="H1652" s="130"/>
      <c r="I1652" s="83"/>
      <c r="J1652" s="45"/>
      <c r="K1652" s="130"/>
      <c r="L1652" s="95"/>
      <c r="M1652" s="95"/>
      <c r="N1652" s="95"/>
      <c r="O1652" s="103"/>
      <c r="P1652" s="104"/>
      <c r="Q1652" s="83"/>
      <c r="R1652" s="83"/>
      <c r="S1652" s="83"/>
      <c r="T1652" s="83"/>
      <c r="U1652" s="83"/>
      <c r="V1652" s="103"/>
      <c r="W1652" s="103"/>
      <c r="X1652" s="103"/>
      <c r="Y1652" s="102"/>
      <c r="Z1652" s="102"/>
      <c r="AA1652" s="90"/>
      <c r="AB1652" s="100"/>
      <c r="AC1652" s="90"/>
      <c r="AD1652" s="100"/>
      <c r="AE1652" s="100"/>
      <c r="AF1652" s="91"/>
      <c r="AG1652" s="91"/>
      <c r="AH1652" s="101"/>
      <c r="AI1652" s="45"/>
      <c r="AJ1652" s="45"/>
      <c r="AK1652" s="45"/>
      <c r="AL1652" s="45"/>
      <c r="AM1652" s="45"/>
      <c r="AN1652" s="83"/>
      <c r="AO1652" s="160"/>
      <c r="AP1652" s="160"/>
      <c r="AQ1652" s="94"/>
      <c r="AR1652" s="45"/>
      <c r="AS1652" s="102"/>
      <c r="AT1652" s="102"/>
      <c r="AU1652" s="95"/>
      <c r="AV1652" s="95"/>
      <c r="AW1652" s="159"/>
      <c r="AX1652" s="159"/>
      <c r="AY1652" s="156"/>
      <c r="AZ1652" s="156"/>
      <c r="BA1652" s="156"/>
      <c r="BB1652" s="156"/>
      <c r="BC1652" s="156"/>
      <c r="BD1652" s="156"/>
      <c r="BE1652" s="156"/>
      <c r="BF1652" s="156"/>
      <c r="BG1652" s="156"/>
      <c r="BH1652" s="156"/>
      <c r="BI1652" s="156"/>
      <c r="BJ1652" s="156"/>
      <c r="BK1652" s="156"/>
      <c r="BL1652" s="156"/>
      <c r="BM1652" s="156"/>
      <c r="BN1652" s="156"/>
      <c r="BO1652" s="156"/>
      <c r="BP1652" s="156"/>
      <c r="BQ1652" s="156"/>
      <c r="BR1652" s="156"/>
      <c r="BS1652" s="156"/>
      <c r="BT1652" s="156"/>
      <c r="BU1652" s="156"/>
      <c r="BV1652" s="156"/>
      <c r="BW1652" s="156"/>
      <c r="BX1652" s="156"/>
      <c r="BY1652" s="156"/>
      <c r="BZ1652" s="156"/>
      <c r="CA1652" s="156"/>
      <c r="CB1652" s="156"/>
      <c r="CC1652" s="156"/>
      <c r="CD1652" s="156"/>
      <c r="CE1652" s="156"/>
    </row>
    <row r="1653" spans="1:83" ht="25.5" customHeight="1" x14ac:dyDescent="0.25">
      <c r="A1653" s="45"/>
      <c r="B1653" s="45"/>
      <c r="C1653" s="45"/>
      <c r="D1653" s="47"/>
      <c r="E1653" s="158"/>
      <c r="F1653" s="45"/>
      <c r="G1653" s="130"/>
      <c r="H1653" s="130"/>
      <c r="I1653" s="83"/>
      <c r="J1653" s="45"/>
      <c r="K1653" s="130"/>
      <c r="L1653" s="95"/>
      <c r="M1653" s="95"/>
      <c r="N1653" s="95"/>
      <c r="O1653" s="103"/>
      <c r="P1653" s="104"/>
      <c r="Q1653" s="83"/>
      <c r="R1653" s="83"/>
      <c r="S1653" s="83"/>
      <c r="T1653" s="83"/>
      <c r="U1653" s="83"/>
      <c r="V1653" s="103"/>
      <c r="W1653" s="103"/>
      <c r="X1653" s="103"/>
      <c r="Y1653" s="102"/>
      <c r="Z1653" s="102"/>
      <c r="AA1653" s="90"/>
      <c r="AB1653" s="100"/>
      <c r="AC1653" s="90"/>
      <c r="AD1653" s="100"/>
      <c r="AE1653" s="100"/>
      <c r="AF1653" s="91"/>
      <c r="AG1653" s="91"/>
      <c r="AH1653" s="101"/>
      <c r="AI1653" s="45"/>
      <c r="AJ1653" s="45"/>
      <c r="AK1653" s="45"/>
      <c r="AL1653" s="45"/>
      <c r="AM1653" s="45"/>
      <c r="AN1653" s="83"/>
      <c r="AO1653" s="160"/>
      <c r="AP1653" s="160"/>
      <c r="AQ1653" s="94"/>
      <c r="AR1653" s="45"/>
      <c r="AS1653" s="102"/>
      <c r="AT1653" s="102"/>
      <c r="AU1653" s="95"/>
      <c r="AV1653" s="95"/>
      <c r="AW1653" s="159"/>
      <c r="AX1653" s="159"/>
      <c r="AY1653" s="156"/>
      <c r="AZ1653" s="156"/>
      <c r="BA1653" s="156"/>
      <c r="BB1653" s="156"/>
      <c r="BC1653" s="156"/>
      <c r="BD1653" s="156"/>
      <c r="BE1653" s="156"/>
      <c r="BF1653" s="156"/>
      <c r="BG1653" s="156"/>
      <c r="BH1653" s="156"/>
      <c r="BI1653" s="156"/>
      <c r="BJ1653" s="156"/>
      <c r="BK1653" s="156"/>
      <c r="BL1653" s="156"/>
      <c r="BM1653" s="156"/>
      <c r="BN1653" s="156"/>
      <c r="BO1653" s="156"/>
      <c r="BP1653" s="156"/>
      <c r="BQ1653" s="156"/>
      <c r="BR1653" s="156"/>
      <c r="BS1653" s="156"/>
      <c r="BT1653" s="156"/>
      <c r="BU1653" s="156"/>
      <c r="BV1653" s="156"/>
      <c r="BW1653" s="156"/>
      <c r="BX1653" s="156"/>
      <c r="BY1653" s="156"/>
      <c r="BZ1653" s="156"/>
      <c r="CA1653" s="156"/>
      <c r="CB1653" s="156"/>
      <c r="CC1653" s="156"/>
      <c r="CD1653" s="156"/>
      <c r="CE1653" s="156"/>
    </row>
    <row r="1654" spans="1:83" ht="25.5" customHeight="1" x14ac:dyDescent="0.25">
      <c r="A1654" s="45"/>
      <c r="B1654" s="45"/>
      <c r="C1654" s="45"/>
      <c r="D1654" s="47"/>
      <c r="E1654" s="158"/>
      <c r="F1654" s="45"/>
      <c r="G1654" s="130"/>
      <c r="H1654" s="130"/>
      <c r="I1654" s="83"/>
      <c r="J1654" s="45"/>
      <c r="K1654" s="130"/>
      <c r="L1654" s="95"/>
      <c r="M1654" s="95"/>
      <c r="N1654" s="95"/>
      <c r="O1654" s="103"/>
      <c r="P1654" s="104"/>
      <c r="Q1654" s="83"/>
      <c r="R1654" s="83"/>
      <c r="S1654" s="83"/>
      <c r="T1654" s="83"/>
      <c r="U1654" s="83"/>
      <c r="V1654" s="103"/>
      <c r="W1654" s="103"/>
      <c r="X1654" s="103"/>
      <c r="Y1654" s="102"/>
      <c r="Z1654" s="102"/>
      <c r="AA1654" s="90"/>
      <c r="AB1654" s="100"/>
      <c r="AC1654" s="90"/>
      <c r="AD1654" s="100"/>
      <c r="AE1654" s="100"/>
      <c r="AF1654" s="91"/>
      <c r="AG1654" s="91"/>
      <c r="AH1654" s="101"/>
      <c r="AI1654" s="45"/>
      <c r="AJ1654" s="45"/>
      <c r="AK1654" s="45"/>
      <c r="AL1654" s="45"/>
      <c r="AM1654" s="45"/>
      <c r="AN1654" s="83"/>
      <c r="AO1654" s="160"/>
      <c r="AP1654" s="160"/>
      <c r="AQ1654" s="94"/>
      <c r="AR1654" s="45"/>
      <c r="AS1654" s="102"/>
      <c r="AT1654" s="102"/>
      <c r="AU1654" s="95"/>
      <c r="AV1654" s="95"/>
      <c r="AW1654" s="159"/>
      <c r="AX1654" s="159"/>
      <c r="AY1654" s="156"/>
      <c r="AZ1654" s="156"/>
      <c r="BA1654" s="156"/>
      <c r="BB1654" s="156"/>
      <c r="BC1654" s="156"/>
      <c r="BD1654" s="156"/>
      <c r="BE1654" s="156"/>
      <c r="BF1654" s="156"/>
      <c r="BG1654" s="156"/>
      <c r="BH1654" s="156"/>
      <c r="BI1654" s="156"/>
      <c r="BJ1654" s="156"/>
      <c r="BK1654" s="156"/>
      <c r="BL1654" s="156"/>
      <c r="BM1654" s="156"/>
      <c r="BN1654" s="156"/>
      <c r="BO1654" s="156"/>
      <c r="BP1654" s="156"/>
      <c r="BQ1654" s="156"/>
      <c r="BR1654" s="156"/>
      <c r="BS1654" s="156"/>
      <c r="BT1654" s="156"/>
      <c r="BU1654" s="156"/>
      <c r="BV1654" s="156"/>
      <c r="BW1654" s="156"/>
      <c r="BX1654" s="156"/>
      <c r="BY1654" s="156"/>
      <c r="BZ1654" s="156"/>
      <c r="CA1654" s="156"/>
      <c r="CB1654" s="156"/>
      <c r="CC1654" s="156"/>
      <c r="CD1654" s="156"/>
      <c r="CE1654" s="156"/>
    </row>
    <row r="1655" spans="1:83" ht="25.5" customHeight="1" x14ac:dyDescent="0.25">
      <c r="A1655" s="45"/>
      <c r="B1655" s="45"/>
      <c r="C1655" s="45"/>
      <c r="D1655" s="47"/>
      <c r="E1655" s="158"/>
      <c r="F1655" s="45"/>
      <c r="G1655" s="130"/>
      <c r="H1655" s="130"/>
      <c r="I1655" s="83"/>
      <c r="J1655" s="45"/>
      <c r="K1655" s="130"/>
      <c r="L1655" s="95"/>
      <c r="M1655" s="95"/>
      <c r="N1655" s="95"/>
      <c r="O1655" s="103"/>
      <c r="P1655" s="104"/>
      <c r="Q1655" s="83"/>
      <c r="R1655" s="83"/>
      <c r="S1655" s="83"/>
      <c r="T1655" s="83"/>
      <c r="U1655" s="83"/>
      <c r="V1655" s="103"/>
      <c r="W1655" s="103"/>
      <c r="X1655" s="103"/>
      <c r="Y1655" s="102"/>
      <c r="Z1655" s="102"/>
      <c r="AA1655" s="90"/>
      <c r="AB1655" s="100"/>
      <c r="AC1655" s="90"/>
      <c r="AD1655" s="100"/>
      <c r="AE1655" s="100"/>
      <c r="AF1655" s="91"/>
      <c r="AG1655" s="91"/>
      <c r="AH1655" s="101"/>
      <c r="AI1655" s="45"/>
      <c r="AJ1655" s="45"/>
      <c r="AK1655" s="45"/>
      <c r="AL1655" s="45"/>
      <c r="AM1655" s="45"/>
      <c r="AN1655" s="83"/>
      <c r="AO1655" s="160"/>
      <c r="AP1655" s="160"/>
      <c r="AQ1655" s="94"/>
      <c r="AR1655" s="45"/>
      <c r="AS1655" s="102"/>
      <c r="AT1655" s="102"/>
      <c r="AU1655" s="95"/>
      <c r="AV1655" s="95"/>
      <c r="AW1655" s="159"/>
      <c r="AX1655" s="159"/>
      <c r="AY1655" s="156"/>
      <c r="AZ1655" s="156"/>
      <c r="BA1655" s="156"/>
      <c r="BB1655" s="156"/>
      <c r="BC1655" s="156"/>
      <c r="BD1655" s="156"/>
      <c r="BE1655" s="156"/>
      <c r="BF1655" s="156"/>
      <c r="BG1655" s="156"/>
      <c r="BH1655" s="156"/>
      <c r="BI1655" s="156"/>
      <c r="BJ1655" s="156"/>
      <c r="BK1655" s="156"/>
      <c r="BL1655" s="156"/>
      <c r="BM1655" s="156"/>
      <c r="BN1655" s="156"/>
      <c r="BO1655" s="156"/>
      <c r="BP1655" s="156"/>
      <c r="BQ1655" s="156"/>
      <c r="BR1655" s="156"/>
      <c r="BS1655" s="156"/>
      <c r="BT1655" s="156"/>
      <c r="BU1655" s="156"/>
      <c r="BV1655" s="156"/>
      <c r="BW1655" s="156"/>
      <c r="BX1655" s="156"/>
      <c r="BY1655" s="156"/>
      <c r="BZ1655" s="156"/>
      <c r="CA1655" s="156"/>
      <c r="CB1655" s="156"/>
      <c r="CC1655" s="156"/>
      <c r="CD1655" s="156"/>
      <c r="CE1655" s="156"/>
    </row>
    <row r="1656" spans="1:83" ht="25.5" customHeight="1" x14ac:dyDescent="0.25">
      <c r="A1656" s="45"/>
      <c r="B1656" s="45"/>
      <c r="C1656" s="45"/>
      <c r="D1656" s="47"/>
      <c r="E1656" s="158"/>
      <c r="F1656" s="45"/>
      <c r="G1656" s="130"/>
      <c r="H1656" s="130"/>
      <c r="I1656" s="83"/>
      <c r="J1656" s="45"/>
      <c r="K1656" s="130"/>
      <c r="L1656" s="95"/>
      <c r="M1656" s="95"/>
      <c r="N1656" s="95"/>
      <c r="O1656" s="103"/>
      <c r="P1656" s="104"/>
      <c r="Q1656" s="83"/>
      <c r="R1656" s="83"/>
      <c r="S1656" s="83"/>
      <c r="T1656" s="83"/>
      <c r="U1656" s="83"/>
      <c r="V1656" s="103"/>
      <c r="W1656" s="103"/>
      <c r="X1656" s="103"/>
      <c r="Y1656" s="102"/>
      <c r="Z1656" s="102"/>
      <c r="AA1656" s="90"/>
      <c r="AB1656" s="100"/>
      <c r="AC1656" s="90"/>
      <c r="AD1656" s="100"/>
      <c r="AE1656" s="100"/>
      <c r="AF1656" s="91"/>
      <c r="AG1656" s="91"/>
      <c r="AH1656" s="101"/>
      <c r="AI1656" s="45"/>
      <c r="AJ1656" s="45"/>
      <c r="AK1656" s="45"/>
      <c r="AL1656" s="45"/>
      <c r="AM1656" s="45"/>
      <c r="AN1656" s="83"/>
      <c r="AO1656" s="160"/>
      <c r="AP1656" s="160"/>
      <c r="AQ1656" s="94"/>
      <c r="AR1656" s="45"/>
      <c r="AS1656" s="102"/>
      <c r="AT1656" s="102"/>
      <c r="AU1656" s="95"/>
      <c r="AV1656" s="95"/>
      <c r="AW1656" s="159"/>
      <c r="AX1656" s="159"/>
      <c r="AY1656" s="156"/>
      <c r="AZ1656" s="156"/>
      <c r="BA1656" s="156"/>
      <c r="BB1656" s="156"/>
      <c r="BC1656" s="156"/>
      <c r="BD1656" s="156"/>
      <c r="BE1656" s="156"/>
      <c r="BF1656" s="156"/>
      <c r="BG1656" s="156"/>
      <c r="BH1656" s="156"/>
      <c r="BI1656" s="156"/>
      <c r="BJ1656" s="156"/>
      <c r="BK1656" s="156"/>
      <c r="BL1656" s="156"/>
      <c r="BM1656" s="156"/>
      <c r="BN1656" s="156"/>
      <c r="BO1656" s="156"/>
      <c r="BP1656" s="156"/>
      <c r="BQ1656" s="156"/>
      <c r="BR1656" s="156"/>
      <c r="BS1656" s="156"/>
      <c r="BT1656" s="156"/>
      <c r="BU1656" s="156"/>
      <c r="BV1656" s="156"/>
      <c r="BW1656" s="156"/>
      <c r="BX1656" s="156"/>
      <c r="BY1656" s="156"/>
      <c r="BZ1656" s="156"/>
      <c r="CA1656" s="156"/>
      <c r="CB1656" s="156"/>
      <c r="CC1656" s="156"/>
      <c r="CD1656" s="156"/>
      <c r="CE1656" s="156"/>
    </row>
    <row r="1657" spans="1:83" ht="25.5" customHeight="1" x14ac:dyDescent="0.25">
      <c r="A1657" s="45"/>
      <c r="B1657" s="45"/>
      <c r="C1657" s="45"/>
      <c r="D1657" s="47"/>
      <c r="E1657" s="158"/>
      <c r="F1657" s="45"/>
      <c r="G1657" s="130"/>
      <c r="H1657" s="130"/>
      <c r="I1657" s="83"/>
      <c r="J1657" s="45"/>
      <c r="K1657" s="130"/>
      <c r="L1657" s="95"/>
      <c r="M1657" s="95"/>
      <c r="N1657" s="95"/>
      <c r="O1657" s="103"/>
      <c r="P1657" s="104"/>
      <c r="Q1657" s="83"/>
      <c r="R1657" s="83"/>
      <c r="S1657" s="83"/>
      <c r="T1657" s="83"/>
      <c r="U1657" s="83"/>
      <c r="V1657" s="103"/>
      <c r="W1657" s="103"/>
      <c r="X1657" s="103"/>
      <c r="Y1657" s="102"/>
      <c r="Z1657" s="102"/>
      <c r="AA1657" s="90"/>
      <c r="AB1657" s="100"/>
      <c r="AC1657" s="90"/>
      <c r="AD1657" s="100"/>
      <c r="AE1657" s="100"/>
      <c r="AF1657" s="91"/>
      <c r="AG1657" s="91"/>
      <c r="AH1657" s="101"/>
      <c r="AI1657" s="45"/>
      <c r="AJ1657" s="45"/>
      <c r="AK1657" s="45"/>
      <c r="AL1657" s="45"/>
      <c r="AM1657" s="45"/>
      <c r="AN1657" s="83"/>
      <c r="AO1657" s="160"/>
      <c r="AP1657" s="160"/>
      <c r="AQ1657" s="94"/>
      <c r="AR1657" s="45"/>
      <c r="AS1657" s="102"/>
      <c r="AT1657" s="102"/>
      <c r="AU1657" s="95"/>
      <c r="AV1657" s="95"/>
      <c r="AW1657" s="159"/>
      <c r="AX1657" s="159"/>
      <c r="AY1657" s="156"/>
      <c r="AZ1657" s="156"/>
      <c r="BA1657" s="156"/>
      <c r="BB1657" s="156"/>
      <c r="BC1657" s="156"/>
      <c r="BD1657" s="156"/>
      <c r="BE1657" s="156"/>
      <c r="BF1657" s="156"/>
      <c r="BG1657" s="156"/>
      <c r="BH1657" s="156"/>
      <c r="BI1657" s="156"/>
      <c r="BJ1657" s="156"/>
      <c r="BK1657" s="156"/>
      <c r="BL1657" s="156"/>
      <c r="BM1657" s="156"/>
      <c r="BN1657" s="156"/>
      <c r="BO1657" s="156"/>
      <c r="BP1657" s="156"/>
      <c r="BQ1657" s="156"/>
      <c r="BR1657" s="156"/>
      <c r="BS1657" s="156"/>
      <c r="BT1657" s="156"/>
      <c r="BU1657" s="156"/>
      <c r="BV1657" s="156"/>
      <c r="BW1657" s="156"/>
      <c r="BX1657" s="156"/>
      <c r="BY1657" s="156"/>
      <c r="BZ1657" s="156"/>
      <c r="CA1657" s="156"/>
      <c r="CB1657" s="156"/>
      <c r="CC1657" s="156"/>
      <c r="CD1657" s="156"/>
      <c r="CE1657" s="156"/>
    </row>
    <row r="1658" spans="1:83" ht="25.5" customHeight="1" x14ac:dyDescent="0.25">
      <c r="A1658" s="45"/>
      <c r="B1658" s="45"/>
      <c r="C1658" s="45"/>
      <c r="D1658" s="47"/>
      <c r="E1658" s="158"/>
      <c r="F1658" s="45"/>
      <c r="G1658" s="130"/>
      <c r="H1658" s="130"/>
      <c r="I1658" s="83"/>
      <c r="J1658" s="45"/>
      <c r="K1658" s="130"/>
      <c r="L1658" s="95"/>
      <c r="M1658" s="95"/>
      <c r="N1658" s="95"/>
      <c r="O1658" s="103"/>
      <c r="P1658" s="104"/>
      <c r="Q1658" s="83"/>
      <c r="R1658" s="83"/>
      <c r="S1658" s="83"/>
      <c r="T1658" s="83"/>
      <c r="U1658" s="83"/>
      <c r="V1658" s="103"/>
      <c r="W1658" s="103"/>
      <c r="X1658" s="103"/>
      <c r="Y1658" s="102"/>
      <c r="Z1658" s="102"/>
      <c r="AA1658" s="90"/>
      <c r="AB1658" s="100"/>
      <c r="AC1658" s="90"/>
      <c r="AD1658" s="100"/>
      <c r="AE1658" s="100"/>
      <c r="AF1658" s="91"/>
      <c r="AG1658" s="91"/>
      <c r="AH1658" s="101"/>
      <c r="AI1658" s="45"/>
      <c r="AJ1658" s="45"/>
      <c r="AK1658" s="45"/>
      <c r="AL1658" s="45"/>
      <c r="AM1658" s="45"/>
      <c r="AN1658" s="83"/>
      <c r="AO1658" s="160"/>
      <c r="AP1658" s="160"/>
      <c r="AQ1658" s="94"/>
      <c r="AR1658" s="45"/>
      <c r="AS1658" s="102"/>
      <c r="AT1658" s="102"/>
      <c r="AU1658" s="95"/>
      <c r="AV1658" s="95"/>
      <c r="AW1658" s="159"/>
      <c r="AX1658" s="159"/>
      <c r="AY1658" s="156"/>
      <c r="AZ1658" s="156"/>
      <c r="BA1658" s="156"/>
      <c r="BB1658" s="156"/>
      <c r="BC1658" s="156"/>
      <c r="BD1658" s="156"/>
      <c r="BE1658" s="156"/>
      <c r="BF1658" s="156"/>
      <c r="BG1658" s="156"/>
      <c r="BH1658" s="156"/>
      <c r="BI1658" s="156"/>
      <c r="BJ1658" s="156"/>
      <c r="BK1658" s="156"/>
      <c r="BL1658" s="156"/>
      <c r="BM1658" s="156"/>
      <c r="BN1658" s="156"/>
      <c r="BO1658" s="156"/>
      <c r="BP1658" s="156"/>
      <c r="BQ1658" s="156"/>
      <c r="BR1658" s="156"/>
      <c r="BS1658" s="156"/>
      <c r="BT1658" s="156"/>
      <c r="BU1658" s="156"/>
      <c r="BV1658" s="156"/>
      <c r="BW1658" s="156"/>
      <c r="BX1658" s="156"/>
      <c r="BY1658" s="156"/>
      <c r="BZ1658" s="156"/>
      <c r="CA1658" s="156"/>
      <c r="CB1658" s="156"/>
      <c r="CC1658" s="156"/>
      <c r="CD1658" s="156"/>
      <c r="CE1658" s="156"/>
    </row>
    <row r="1659" spans="1:83" ht="25.5" customHeight="1" x14ac:dyDescent="0.25">
      <c r="A1659" s="45"/>
      <c r="B1659" s="45"/>
      <c r="C1659" s="45"/>
      <c r="D1659" s="47"/>
      <c r="E1659" s="158"/>
      <c r="F1659" s="45"/>
      <c r="G1659" s="130"/>
      <c r="H1659" s="130"/>
      <c r="I1659" s="83"/>
      <c r="J1659" s="45"/>
      <c r="K1659" s="130"/>
      <c r="L1659" s="95"/>
      <c r="M1659" s="95"/>
      <c r="N1659" s="95"/>
      <c r="O1659" s="103"/>
      <c r="P1659" s="104"/>
      <c r="Q1659" s="83"/>
      <c r="R1659" s="83"/>
      <c r="S1659" s="83"/>
      <c r="T1659" s="83"/>
      <c r="U1659" s="83"/>
      <c r="V1659" s="103"/>
      <c r="W1659" s="103"/>
      <c r="X1659" s="103"/>
      <c r="Y1659" s="102"/>
      <c r="Z1659" s="102"/>
      <c r="AA1659" s="90"/>
      <c r="AB1659" s="100"/>
      <c r="AC1659" s="90"/>
      <c r="AD1659" s="100"/>
      <c r="AE1659" s="100"/>
      <c r="AF1659" s="91"/>
      <c r="AG1659" s="91"/>
      <c r="AH1659" s="101"/>
      <c r="AI1659" s="45"/>
      <c r="AJ1659" s="45"/>
      <c r="AK1659" s="45"/>
      <c r="AL1659" s="45"/>
      <c r="AM1659" s="45"/>
      <c r="AN1659" s="83"/>
      <c r="AO1659" s="160"/>
      <c r="AP1659" s="160"/>
      <c r="AQ1659" s="94"/>
      <c r="AR1659" s="45"/>
      <c r="AS1659" s="102"/>
      <c r="AT1659" s="102"/>
      <c r="AU1659" s="95"/>
      <c r="AV1659" s="95"/>
      <c r="AW1659" s="159"/>
      <c r="AX1659" s="159"/>
      <c r="AY1659" s="156"/>
      <c r="AZ1659" s="156"/>
      <c r="BA1659" s="156"/>
      <c r="BB1659" s="156"/>
      <c r="BC1659" s="156"/>
      <c r="BD1659" s="156"/>
      <c r="BE1659" s="156"/>
      <c r="BF1659" s="156"/>
      <c r="BG1659" s="156"/>
      <c r="BH1659" s="156"/>
      <c r="BI1659" s="156"/>
      <c r="BJ1659" s="156"/>
      <c r="BK1659" s="156"/>
      <c r="BL1659" s="156"/>
      <c r="BM1659" s="156"/>
      <c r="BN1659" s="156"/>
      <c r="BO1659" s="156"/>
      <c r="BP1659" s="156"/>
      <c r="BQ1659" s="156"/>
      <c r="BR1659" s="156"/>
      <c r="BS1659" s="156"/>
      <c r="BT1659" s="156"/>
      <c r="BU1659" s="156"/>
      <c r="BV1659" s="156"/>
      <c r="BW1659" s="156"/>
      <c r="BX1659" s="156"/>
      <c r="BY1659" s="156"/>
      <c r="BZ1659" s="156"/>
      <c r="CA1659" s="156"/>
      <c r="CB1659" s="156"/>
      <c r="CC1659" s="156"/>
      <c r="CD1659" s="156"/>
      <c r="CE1659" s="156"/>
    </row>
    <row r="1660" spans="1:83" ht="25.5" customHeight="1" x14ac:dyDescent="0.25">
      <c r="A1660" s="45"/>
      <c r="B1660" s="45"/>
      <c r="C1660" s="45"/>
      <c r="D1660" s="47"/>
      <c r="E1660" s="158"/>
      <c r="F1660" s="45"/>
      <c r="G1660" s="130"/>
      <c r="H1660" s="130"/>
      <c r="I1660" s="83"/>
      <c r="J1660" s="45"/>
      <c r="K1660" s="130"/>
      <c r="L1660" s="95"/>
      <c r="M1660" s="95"/>
      <c r="N1660" s="95"/>
      <c r="O1660" s="103"/>
      <c r="P1660" s="104"/>
      <c r="Q1660" s="83"/>
      <c r="R1660" s="83"/>
      <c r="S1660" s="83"/>
      <c r="T1660" s="83"/>
      <c r="U1660" s="83"/>
      <c r="V1660" s="103"/>
      <c r="W1660" s="103"/>
      <c r="X1660" s="103"/>
      <c r="Y1660" s="102"/>
      <c r="Z1660" s="102"/>
      <c r="AA1660" s="90"/>
      <c r="AB1660" s="100"/>
      <c r="AC1660" s="90"/>
      <c r="AD1660" s="100"/>
      <c r="AE1660" s="100"/>
      <c r="AF1660" s="91"/>
      <c r="AG1660" s="91"/>
      <c r="AH1660" s="101"/>
      <c r="AI1660" s="45"/>
      <c r="AJ1660" s="45"/>
      <c r="AK1660" s="45"/>
      <c r="AL1660" s="45"/>
      <c r="AM1660" s="45"/>
      <c r="AN1660" s="83"/>
      <c r="AO1660" s="160"/>
      <c r="AP1660" s="160"/>
      <c r="AQ1660" s="94"/>
      <c r="AR1660" s="45"/>
      <c r="AS1660" s="102"/>
      <c r="AT1660" s="102"/>
      <c r="AU1660" s="95"/>
      <c r="AV1660" s="95"/>
      <c r="AW1660" s="159"/>
      <c r="AX1660" s="159"/>
      <c r="AY1660" s="156"/>
      <c r="AZ1660" s="156"/>
      <c r="BA1660" s="156"/>
      <c r="BB1660" s="156"/>
      <c r="BC1660" s="156"/>
      <c r="BD1660" s="156"/>
      <c r="BE1660" s="156"/>
      <c r="BF1660" s="156"/>
      <c r="BG1660" s="156"/>
      <c r="BH1660" s="156"/>
      <c r="BI1660" s="156"/>
      <c r="BJ1660" s="156"/>
      <c r="BK1660" s="156"/>
      <c r="BL1660" s="156"/>
      <c r="BM1660" s="156"/>
      <c r="BN1660" s="156"/>
      <c r="BO1660" s="156"/>
      <c r="BP1660" s="156"/>
      <c r="BQ1660" s="156"/>
      <c r="BR1660" s="156"/>
      <c r="BS1660" s="156"/>
      <c r="BT1660" s="156"/>
      <c r="BU1660" s="156"/>
      <c r="BV1660" s="156"/>
      <c r="BW1660" s="156"/>
      <c r="BX1660" s="156"/>
      <c r="BY1660" s="156"/>
      <c r="BZ1660" s="156"/>
      <c r="CA1660" s="156"/>
      <c r="CB1660" s="156"/>
      <c r="CC1660" s="156"/>
      <c r="CD1660" s="156"/>
      <c r="CE1660" s="156"/>
    </row>
    <row r="1661" spans="1:83" ht="25.5" customHeight="1" x14ac:dyDescent="0.25">
      <c r="A1661" s="45"/>
      <c r="B1661" s="45"/>
      <c r="C1661" s="45"/>
      <c r="D1661" s="47"/>
      <c r="E1661" s="158"/>
      <c r="F1661" s="45"/>
      <c r="G1661" s="130"/>
      <c r="H1661" s="130"/>
      <c r="I1661" s="83"/>
      <c r="J1661" s="45"/>
      <c r="K1661" s="130"/>
      <c r="L1661" s="95"/>
      <c r="M1661" s="95"/>
      <c r="N1661" s="95"/>
      <c r="O1661" s="103"/>
      <c r="P1661" s="104"/>
      <c r="Q1661" s="83"/>
      <c r="R1661" s="83"/>
      <c r="S1661" s="83"/>
      <c r="T1661" s="83"/>
      <c r="U1661" s="83"/>
      <c r="V1661" s="103"/>
      <c r="W1661" s="103"/>
      <c r="X1661" s="103"/>
      <c r="Y1661" s="102"/>
      <c r="Z1661" s="102"/>
      <c r="AA1661" s="90"/>
      <c r="AB1661" s="100"/>
      <c r="AC1661" s="90"/>
      <c r="AD1661" s="100"/>
      <c r="AE1661" s="100"/>
      <c r="AF1661" s="91"/>
      <c r="AG1661" s="91"/>
      <c r="AH1661" s="101"/>
      <c r="AI1661" s="45"/>
      <c r="AJ1661" s="45"/>
      <c r="AK1661" s="45"/>
      <c r="AL1661" s="45"/>
      <c r="AM1661" s="45"/>
      <c r="AN1661" s="83"/>
      <c r="AO1661" s="160"/>
      <c r="AP1661" s="160"/>
      <c r="AQ1661" s="94"/>
      <c r="AR1661" s="45"/>
      <c r="AS1661" s="102"/>
      <c r="AT1661" s="102"/>
      <c r="AU1661" s="95"/>
      <c r="AV1661" s="95"/>
      <c r="AW1661" s="159"/>
      <c r="AX1661" s="159"/>
      <c r="AY1661" s="156"/>
      <c r="AZ1661" s="156"/>
      <c r="BA1661" s="156"/>
      <c r="BB1661" s="156"/>
      <c r="BC1661" s="156"/>
      <c r="BD1661" s="156"/>
      <c r="BE1661" s="156"/>
      <c r="BF1661" s="156"/>
      <c r="BG1661" s="156"/>
      <c r="BH1661" s="156"/>
      <c r="BI1661" s="156"/>
      <c r="BJ1661" s="156"/>
      <c r="BK1661" s="156"/>
      <c r="BL1661" s="156"/>
      <c r="BM1661" s="156"/>
      <c r="BN1661" s="156"/>
      <c r="BO1661" s="156"/>
      <c r="BP1661" s="156"/>
      <c r="BQ1661" s="156"/>
      <c r="BR1661" s="156"/>
      <c r="BS1661" s="156"/>
      <c r="BT1661" s="156"/>
      <c r="BU1661" s="156"/>
      <c r="BV1661" s="156"/>
      <c r="BW1661" s="156"/>
      <c r="BX1661" s="156"/>
      <c r="BY1661" s="156"/>
      <c r="BZ1661" s="156"/>
      <c r="CA1661" s="156"/>
      <c r="CB1661" s="156"/>
      <c r="CC1661" s="156"/>
      <c r="CD1661" s="156"/>
      <c r="CE1661" s="156"/>
    </row>
    <row r="1662" spans="1:83" ht="25.5" customHeight="1" x14ac:dyDescent="0.25">
      <c r="A1662" s="45"/>
      <c r="B1662" s="45"/>
      <c r="C1662" s="45"/>
      <c r="D1662" s="47"/>
      <c r="E1662" s="158"/>
      <c r="F1662" s="45"/>
      <c r="G1662" s="130"/>
      <c r="H1662" s="130"/>
      <c r="I1662" s="83"/>
      <c r="J1662" s="45"/>
      <c r="K1662" s="130"/>
      <c r="L1662" s="95"/>
      <c r="M1662" s="95"/>
      <c r="N1662" s="95"/>
      <c r="O1662" s="103"/>
      <c r="P1662" s="104"/>
      <c r="Q1662" s="83"/>
      <c r="R1662" s="83"/>
      <c r="S1662" s="83"/>
      <c r="T1662" s="83"/>
      <c r="U1662" s="83"/>
      <c r="V1662" s="103"/>
      <c r="W1662" s="103"/>
      <c r="X1662" s="103"/>
      <c r="Y1662" s="102"/>
      <c r="Z1662" s="102"/>
      <c r="AA1662" s="90"/>
      <c r="AB1662" s="100"/>
      <c r="AC1662" s="90"/>
      <c r="AD1662" s="100"/>
      <c r="AE1662" s="100"/>
      <c r="AF1662" s="91"/>
      <c r="AG1662" s="91"/>
      <c r="AH1662" s="101"/>
      <c r="AI1662" s="45"/>
      <c r="AJ1662" s="45"/>
      <c r="AK1662" s="45"/>
      <c r="AL1662" s="45"/>
      <c r="AM1662" s="45"/>
      <c r="AN1662" s="83"/>
      <c r="AO1662" s="160"/>
      <c r="AP1662" s="160"/>
      <c r="AQ1662" s="94"/>
      <c r="AR1662" s="45"/>
      <c r="AS1662" s="102"/>
      <c r="AT1662" s="102"/>
      <c r="AU1662" s="95"/>
      <c r="AV1662" s="95"/>
      <c r="AW1662" s="159"/>
      <c r="AX1662" s="159"/>
      <c r="AY1662" s="156"/>
      <c r="AZ1662" s="156"/>
      <c r="BA1662" s="156"/>
      <c r="BB1662" s="156"/>
      <c r="BC1662" s="156"/>
      <c r="BD1662" s="156"/>
      <c r="BE1662" s="156"/>
      <c r="BF1662" s="156"/>
      <c r="BG1662" s="156"/>
      <c r="BH1662" s="156"/>
      <c r="BI1662" s="156"/>
      <c r="BJ1662" s="156"/>
      <c r="BK1662" s="156"/>
      <c r="BL1662" s="156"/>
      <c r="BM1662" s="156"/>
      <c r="BN1662" s="156"/>
      <c r="BO1662" s="156"/>
      <c r="BP1662" s="156"/>
      <c r="BQ1662" s="156"/>
      <c r="BR1662" s="156"/>
      <c r="BS1662" s="156"/>
      <c r="BT1662" s="156"/>
      <c r="BU1662" s="156"/>
      <c r="BV1662" s="156"/>
      <c r="BW1662" s="156"/>
      <c r="BX1662" s="156"/>
      <c r="BY1662" s="156"/>
      <c r="BZ1662" s="156"/>
      <c r="CA1662" s="156"/>
      <c r="CB1662" s="156"/>
      <c r="CC1662" s="156"/>
      <c r="CD1662" s="156"/>
      <c r="CE1662" s="156"/>
    </row>
    <row r="1663" spans="1:83" ht="25.5" customHeight="1" x14ac:dyDescent="0.25">
      <c r="A1663" s="45"/>
      <c r="B1663" s="45"/>
      <c r="C1663" s="45"/>
      <c r="D1663" s="47"/>
      <c r="E1663" s="158"/>
      <c r="F1663" s="45"/>
      <c r="G1663" s="130"/>
      <c r="H1663" s="130"/>
      <c r="I1663" s="83"/>
      <c r="J1663" s="45"/>
      <c r="K1663" s="130"/>
      <c r="L1663" s="95"/>
      <c r="M1663" s="95"/>
      <c r="N1663" s="95"/>
      <c r="O1663" s="103"/>
      <c r="P1663" s="104"/>
      <c r="Q1663" s="83"/>
      <c r="R1663" s="83"/>
      <c r="S1663" s="83"/>
      <c r="T1663" s="83"/>
      <c r="U1663" s="83"/>
      <c r="V1663" s="103"/>
      <c r="W1663" s="103"/>
      <c r="X1663" s="103"/>
      <c r="Y1663" s="102"/>
      <c r="Z1663" s="102"/>
      <c r="AA1663" s="90"/>
      <c r="AB1663" s="100"/>
      <c r="AC1663" s="90"/>
      <c r="AD1663" s="100"/>
      <c r="AE1663" s="100"/>
      <c r="AF1663" s="91"/>
      <c r="AG1663" s="91"/>
      <c r="AH1663" s="101"/>
      <c r="AI1663" s="45"/>
      <c r="AJ1663" s="45"/>
      <c r="AK1663" s="45"/>
      <c r="AL1663" s="45"/>
      <c r="AM1663" s="45"/>
      <c r="AN1663" s="83"/>
      <c r="AO1663" s="160"/>
      <c r="AP1663" s="160"/>
      <c r="AQ1663" s="94"/>
      <c r="AR1663" s="45"/>
      <c r="AS1663" s="102"/>
      <c r="AT1663" s="102"/>
      <c r="AU1663" s="95"/>
      <c r="AV1663" s="95"/>
      <c r="AW1663" s="159"/>
      <c r="AX1663" s="159"/>
      <c r="AY1663" s="156"/>
      <c r="AZ1663" s="156"/>
      <c r="BA1663" s="156"/>
      <c r="BB1663" s="156"/>
      <c r="BC1663" s="156"/>
      <c r="BD1663" s="156"/>
      <c r="BE1663" s="156"/>
      <c r="BF1663" s="156"/>
      <c r="BG1663" s="156"/>
      <c r="BH1663" s="156"/>
      <c r="BI1663" s="156"/>
      <c r="BJ1663" s="156"/>
      <c r="BK1663" s="156"/>
      <c r="BL1663" s="156"/>
      <c r="BM1663" s="156"/>
      <c r="BN1663" s="156"/>
      <c r="BO1663" s="156"/>
      <c r="BP1663" s="156"/>
      <c r="BQ1663" s="156"/>
      <c r="BR1663" s="156"/>
      <c r="BS1663" s="156"/>
      <c r="BT1663" s="156"/>
      <c r="BU1663" s="156"/>
      <c r="BV1663" s="156"/>
      <c r="BW1663" s="156"/>
      <c r="BX1663" s="156"/>
      <c r="BY1663" s="156"/>
      <c r="BZ1663" s="156"/>
      <c r="CA1663" s="156"/>
      <c r="CB1663" s="156"/>
      <c r="CC1663" s="156"/>
      <c r="CD1663" s="156"/>
      <c r="CE1663" s="156"/>
    </row>
    <row r="1664" spans="1:83" ht="25.5" customHeight="1" x14ac:dyDescent="0.25">
      <c r="A1664" s="45"/>
      <c r="B1664" s="45"/>
      <c r="C1664" s="45"/>
      <c r="D1664" s="47"/>
      <c r="E1664" s="158"/>
      <c r="F1664" s="45"/>
      <c r="G1664" s="130"/>
      <c r="H1664" s="130"/>
      <c r="I1664" s="83"/>
      <c r="J1664" s="45"/>
      <c r="K1664" s="130"/>
      <c r="L1664" s="95"/>
      <c r="M1664" s="95"/>
      <c r="N1664" s="95"/>
      <c r="O1664" s="103"/>
      <c r="P1664" s="104"/>
      <c r="Q1664" s="83"/>
      <c r="R1664" s="83"/>
      <c r="S1664" s="83"/>
      <c r="T1664" s="83"/>
      <c r="U1664" s="83"/>
      <c r="V1664" s="103"/>
      <c r="W1664" s="103"/>
      <c r="X1664" s="103"/>
      <c r="Y1664" s="102"/>
      <c r="Z1664" s="102"/>
      <c r="AA1664" s="90"/>
      <c r="AB1664" s="100"/>
      <c r="AC1664" s="90"/>
      <c r="AD1664" s="100"/>
      <c r="AE1664" s="100"/>
      <c r="AF1664" s="91"/>
      <c r="AG1664" s="91"/>
      <c r="AH1664" s="101"/>
      <c r="AI1664" s="45"/>
      <c r="AJ1664" s="45"/>
      <c r="AK1664" s="45"/>
      <c r="AL1664" s="45"/>
      <c r="AM1664" s="45"/>
      <c r="AN1664" s="83"/>
      <c r="AO1664" s="160"/>
      <c r="AP1664" s="160"/>
      <c r="AQ1664" s="94"/>
      <c r="AR1664" s="45"/>
      <c r="AS1664" s="102"/>
      <c r="AT1664" s="102"/>
      <c r="AU1664" s="95"/>
      <c r="AV1664" s="95"/>
      <c r="AW1664" s="159"/>
      <c r="AX1664" s="159"/>
      <c r="AY1664" s="156"/>
      <c r="AZ1664" s="156"/>
      <c r="BA1664" s="156"/>
      <c r="BB1664" s="156"/>
      <c r="BC1664" s="156"/>
      <c r="BD1664" s="156"/>
      <c r="BE1664" s="156"/>
      <c r="BF1664" s="156"/>
      <c r="BG1664" s="156"/>
      <c r="BH1664" s="156"/>
      <c r="BI1664" s="156"/>
      <c r="BJ1664" s="156"/>
      <c r="BK1664" s="156"/>
      <c r="BL1664" s="156"/>
      <c r="BM1664" s="156"/>
      <c r="BN1664" s="156"/>
      <c r="BO1664" s="156"/>
      <c r="BP1664" s="156"/>
      <c r="BQ1664" s="156"/>
      <c r="BR1664" s="156"/>
      <c r="BS1664" s="156"/>
      <c r="BT1664" s="156"/>
      <c r="BU1664" s="156"/>
      <c r="BV1664" s="156"/>
      <c r="BW1664" s="156"/>
      <c r="BX1664" s="156"/>
      <c r="BY1664" s="156"/>
      <c r="BZ1664" s="156"/>
      <c r="CA1664" s="156"/>
      <c r="CB1664" s="156"/>
      <c r="CC1664" s="156"/>
      <c r="CD1664" s="156"/>
      <c r="CE1664" s="156"/>
    </row>
    <row r="1665" spans="1:83" ht="25.5" customHeight="1" x14ac:dyDescent="0.25">
      <c r="A1665" s="45"/>
      <c r="B1665" s="45"/>
      <c r="C1665" s="45"/>
      <c r="D1665" s="47"/>
      <c r="E1665" s="158"/>
      <c r="F1665" s="45"/>
      <c r="G1665" s="130"/>
      <c r="H1665" s="130"/>
      <c r="I1665" s="83"/>
      <c r="J1665" s="45"/>
      <c r="K1665" s="130"/>
      <c r="L1665" s="95"/>
      <c r="M1665" s="95"/>
      <c r="N1665" s="95"/>
      <c r="O1665" s="103"/>
      <c r="P1665" s="104"/>
      <c r="Q1665" s="83"/>
      <c r="R1665" s="83"/>
      <c r="S1665" s="83"/>
      <c r="T1665" s="83"/>
      <c r="U1665" s="83"/>
      <c r="V1665" s="103"/>
      <c r="W1665" s="103"/>
      <c r="X1665" s="103"/>
      <c r="Y1665" s="102"/>
      <c r="Z1665" s="102"/>
      <c r="AA1665" s="90"/>
      <c r="AB1665" s="100"/>
      <c r="AC1665" s="90"/>
      <c r="AD1665" s="100"/>
      <c r="AE1665" s="100"/>
      <c r="AF1665" s="91"/>
      <c r="AG1665" s="91"/>
      <c r="AH1665" s="101"/>
      <c r="AI1665" s="45"/>
      <c r="AJ1665" s="45"/>
      <c r="AK1665" s="45"/>
      <c r="AL1665" s="45"/>
      <c r="AM1665" s="45"/>
      <c r="AN1665" s="83"/>
      <c r="AO1665" s="160"/>
      <c r="AP1665" s="160"/>
      <c r="AQ1665" s="94"/>
      <c r="AR1665" s="45"/>
      <c r="AS1665" s="102"/>
      <c r="AT1665" s="102"/>
      <c r="AU1665" s="95"/>
      <c r="AV1665" s="95"/>
      <c r="AW1665" s="159"/>
      <c r="AX1665" s="159"/>
      <c r="AY1665" s="156"/>
      <c r="AZ1665" s="156"/>
      <c r="BA1665" s="156"/>
      <c r="BB1665" s="156"/>
      <c r="BC1665" s="156"/>
      <c r="BD1665" s="156"/>
      <c r="BE1665" s="156"/>
      <c r="BF1665" s="156"/>
      <c r="BG1665" s="156"/>
      <c r="BH1665" s="156"/>
      <c r="BI1665" s="156"/>
      <c r="BJ1665" s="156"/>
      <c r="BK1665" s="156"/>
      <c r="BL1665" s="156"/>
      <c r="BM1665" s="156"/>
      <c r="BN1665" s="156"/>
      <c r="BO1665" s="156"/>
      <c r="BP1665" s="156"/>
      <c r="BQ1665" s="156"/>
      <c r="BR1665" s="156"/>
      <c r="BS1665" s="156"/>
      <c r="BT1665" s="156"/>
      <c r="BU1665" s="156"/>
      <c r="BV1665" s="156"/>
      <c r="BW1665" s="156"/>
      <c r="BX1665" s="156"/>
      <c r="BY1665" s="156"/>
      <c r="BZ1665" s="156"/>
      <c r="CA1665" s="156"/>
      <c r="CB1665" s="156"/>
      <c r="CC1665" s="156"/>
      <c r="CD1665" s="156"/>
      <c r="CE1665" s="156"/>
    </row>
    <row r="1666" spans="1:83" ht="25.5" customHeight="1" x14ac:dyDescent="0.25">
      <c r="A1666" s="45"/>
      <c r="B1666" s="45"/>
      <c r="C1666" s="45"/>
      <c r="D1666" s="47"/>
      <c r="E1666" s="158"/>
      <c r="F1666" s="45"/>
      <c r="G1666" s="130"/>
      <c r="H1666" s="130"/>
      <c r="I1666" s="83"/>
      <c r="J1666" s="45"/>
      <c r="K1666" s="130"/>
      <c r="L1666" s="95"/>
      <c r="M1666" s="95"/>
      <c r="N1666" s="95"/>
      <c r="O1666" s="103"/>
      <c r="P1666" s="104"/>
      <c r="Q1666" s="83"/>
      <c r="R1666" s="83"/>
      <c r="S1666" s="83"/>
      <c r="T1666" s="83"/>
      <c r="U1666" s="83"/>
      <c r="V1666" s="103"/>
      <c r="W1666" s="103"/>
      <c r="X1666" s="103"/>
      <c r="Y1666" s="102"/>
      <c r="Z1666" s="102"/>
      <c r="AA1666" s="90"/>
      <c r="AB1666" s="100"/>
      <c r="AC1666" s="90"/>
      <c r="AD1666" s="100"/>
      <c r="AE1666" s="100"/>
      <c r="AF1666" s="91"/>
      <c r="AG1666" s="91"/>
      <c r="AH1666" s="101"/>
      <c r="AI1666" s="45"/>
      <c r="AJ1666" s="45"/>
      <c r="AK1666" s="45"/>
      <c r="AL1666" s="45"/>
      <c r="AM1666" s="45"/>
      <c r="AN1666" s="83"/>
      <c r="AO1666" s="160"/>
      <c r="AP1666" s="160"/>
      <c r="AQ1666" s="94"/>
      <c r="AR1666" s="45"/>
      <c r="AS1666" s="102"/>
      <c r="AT1666" s="102"/>
      <c r="AU1666" s="95"/>
      <c r="AV1666" s="95"/>
      <c r="AW1666" s="159"/>
      <c r="AX1666" s="159"/>
      <c r="AY1666" s="156"/>
      <c r="AZ1666" s="156"/>
      <c r="BA1666" s="156"/>
      <c r="BB1666" s="156"/>
      <c r="BC1666" s="156"/>
      <c r="BD1666" s="156"/>
      <c r="BE1666" s="156"/>
      <c r="BF1666" s="156"/>
      <c r="BG1666" s="156"/>
      <c r="BH1666" s="156"/>
      <c r="BI1666" s="156"/>
      <c r="BJ1666" s="156"/>
      <c r="BK1666" s="156"/>
      <c r="BL1666" s="156"/>
      <c r="BM1666" s="156"/>
      <c r="BN1666" s="156"/>
      <c r="BO1666" s="156"/>
      <c r="BP1666" s="156"/>
      <c r="BQ1666" s="156"/>
      <c r="BR1666" s="156"/>
      <c r="BS1666" s="156"/>
      <c r="BT1666" s="156"/>
      <c r="BU1666" s="156"/>
      <c r="BV1666" s="156"/>
      <c r="BW1666" s="156"/>
      <c r="BX1666" s="156"/>
      <c r="BY1666" s="156"/>
      <c r="BZ1666" s="156"/>
      <c r="CA1666" s="156"/>
      <c r="CB1666" s="156"/>
      <c r="CC1666" s="156"/>
      <c r="CD1666" s="156"/>
      <c r="CE1666" s="156"/>
    </row>
    <row r="1667" spans="1:83" ht="25.5" customHeight="1" x14ac:dyDescent="0.25">
      <c r="A1667" s="45"/>
      <c r="B1667" s="45"/>
      <c r="C1667" s="45"/>
      <c r="D1667" s="47"/>
      <c r="E1667" s="158"/>
      <c r="F1667" s="45"/>
      <c r="G1667" s="130"/>
      <c r="H1667" s="130"/>
      <c r="I1667" s="83"/>
      <c r="J1667" s="45"/>
      <c r="K1667" s="130"/>
      <c r="L1667" s="95"/>
      <c r="M1667" s="95"/>
      <c r="N1667" s="95"/>
      <c r="O1667" s="103"/>
      <c r="P1667" s="104"/>
      <c r="Q1667" s="83"/>
      <c r="R1667" s="83"/>
      <c r="S1667" s="83"/>
      <c r="T1667" s="83"/>
      <c r="U1667" s="83"/>
      <c r="V1667" s="103"/>
      <c r="W1667" s="103"/>
      <c r="X1667" s="103"/>
      <c r="Y1667" s="102"/>
      <c r="Z1667" s="102"/>
      <c r="AA1667" s="90"/>
      <c r="AB1667" s="100"/>
      <c r="AC1667" s="90"/>
      <c r="AD1667" s="100"/>
      <c r="AE1667" s="100"/>
      <c r="AF1667" s="91"/>
      <c r="AG1667" s="91"/>
      <c r="AH1667" s="101"/>
      <c r="AI1667" s="45"/>
      <c r="AJ1667" s="45"/>
      <c r="AK1667" s="45"/>
      <c r="AL1667" s="45"/>
      <c r="AM1667" s="45"/>
      <c r="AN1667" s="83"/>
      <c r="AO1667" s="160"/>
      <c r="AP1667" s="160"/>
      <c r="AQ1667" s="94"/>
      <c r="AR1667" s="45"/>
      <c r="AS1667" s="102"/>
      <c r="AT1667" s="102"/>
      <c r="AU1667" s="95"/>
      <c r="AV1667" s="95"/>
      <c r="AW1667" s="159"/>
      <c r="AX1667" s="159"/>
      <c r="AY1667" s="156"/>
      <c r="AZ1667" s="156"/>
      <c r="BA1667" s="156"/>
      <c r="BB1667" s="156"/>
      <c r="BC1667" s="156"/>
      <c r="BD1667" s="156"/>
      <c r="BE1667" s="156"/>
      <c r="BF1667" s="156"/>
      <c r="BG1667" s="156"/>
      <c r="BH1667" s="156"/>
      <c r="BI1667" s="156"/>
      <c r="BJ1667" s="156"/>
      <c r="BK1667" s="156"/>
      <c r="BL1667" s="156"/>
      <c r="BM1667" s="156"/>
      <c r="BN1667" s="156"/>
      <c r="BO1667" s="156"/>
      <c r="BP1667" s="156"/>
      <c r="BQ1667" s="156"/>
      <c r="BR1667" s="156"/>
      <c r="BS1667" s="156"/>
      <c r="BT1667" s="156"/>
      <c r="BU1667" s="156"/>
      <c r="BV1667" s="156"/>
      <c r="BW1667" s="156"/>
      <c r="BX1667" s="156"/>
      <c r="BY1667" s="156"/>
      <c r="BZ1667" s="156"/>
      <c r="CA1667" s="156"/>
      <c r="CB1667" s="156"/>
      <c r="CC1667" s="156"/>
      <c r="CD1667" s="156"/>
      <c r="CE1667" s="156"/>
    </row>
    <row r="1668" spans="1:83" ht="25.5" customHeight="1" x14ac:dyDescent="0.25">
      <c r="A1668" s="45"/>
      <c r="B1668" s="45"/>
      <c r="C1668" s="45"/>
      <c r="D1668" s="47"/>
      <c r="E1668" s="158"/>
      <c r="F1668" s="45"/>
      <c r="G1668" s="130"/>
      <c r="H1668" s="130"/>
      <c r="I1668" s="83"/>
      <c r="J1668" s="45"/>
      <c r="K1668" s="130"/>
      <c r="L1668" s="95"/>
      <c r="M1668" s="95"/>
      <c r="N1668" s="95"/>
      <c r="O1668" s="103"/>
      <c r="P1668" s="104"/>
      <c r="Q1668" s="83"/>
      <c r="R1668" s="83"/>
      <c r="S1668" s="83"/>
      <c r="T1668" s="83"/>
      <c r="U1668" s="83"/>
      <c r="V1668" s="103"/>
      <c r="W1668" s="103"/>
      <c r="X1668" s="103"/>
      <c r="Y1668" s="102"/>
      <c r="Z1668" s="102"/>
      <c r="AA1668" s="90"/>
      <c r="AB1668" s="100"/>
      <c r="AC1668" s="90"/>
      <c r="AD1668" s="100"/>
      <c r="AE1668" s="100"/>
      <c r="AF1668" s="91"/>
      <c r="AG1668" s="91"/>
      <c r="AH1668" s="101"/>
      <c r="AI1668" s="45"/>
      <c r="AJ1668" s="45"/>
      <c r="AK1668" s="45"/>
      <c r="AL1668" s="45"/>
      <c r="AM1668" s="45"/>
      <c r="AN1668" s="83"/>
      <c r="AO1668" s="160"/>
      <c r="AP1668" s="160"/>
      <c r="AQ1668" s="94"/>
      <c r="AR1668" s="45"/>
      <c r="AS1668" s="102"/>
      <c r="AT1668" s="102"/>
      <c r="AU1668" s="95"/>
      <c r="AV1668" s="95"/>
      <c r="AW1668" s="159"/>
      <c r="AX1668" s="159"/>
      <c r="AY1668" s="156"/>
      <c r="AZ1668" s="156"/>
      <c r="BA1668" s="156"/>
      <c r="BB1668" s="156"/>
      <c r="BC1668" s="156"/>
      <c r="BD1668" s="156"/>
      <c r="BE1668" s="156"/>
      <c r="BF1668" s="156"/>
      <c r="BG1668" s="156"/>
      <c r="BH1668" s="156"/>
      <c r="BI1668" s="156"/>
      <c r="BJ1668" s="156"/>
      <c r="BK1668" s="156"/>
      <c r="BL1668" s="156"/>
      <c r="BM1668" s="156"/>
      <c r="BN1668" s="156"/>
      <c r="BO1668" s="156"/>
      <c r="BP1668" s="156"/>
      <c r="BQ1668" s="156"/>
      <c r="BR1668" s="156"/>
      <c r="BS1668" s="156"/>
      <c r="BT1668" s="156"/>
      <c r="BU1668" s="156"/>
      <c r="BV1668" s="156"/>
      <c r="BW1668" s="156"/>
      <c r="BX1668" s="156"/>
      <c r="BY1668" s="156"/>
      <c r="BZ1668" s="156"/>
      <c r="CA1668" s="156"/>
      <c r="CB1668" s="156"/>
      <c r="CC1668" s="156"/>
      <c r="CD1668" s="156"/>
      <c r="CE1668" s="156"/>
    </row>
    <row r="1669" spans="1:83" ht="25.5" customHeight="1" x14ac:dyDescent="0.25">
      <c r="A1669" s="45"/>
      <c r="B1669" s="45"/>
      <c r="C1669" s="45"/>
      <c r="D1669" s="47"/>
      <c r="E1669" s="158"/>
      <c r="F1669" s="45"/>
      <c r="G1669" s="130"/>
      <c r="H1669" s="130"/>
      <c r="I1669" s="83"/>
      <c r="J1669" s="45"/>
      <c r="K1669" s="130"/>
      <c r="L1669" s="95"/>
      <c r="M1669" s="95"/>
      <c r="N1669" s="95"/>
      <c r="O1669" s="103"/>
      <c r="P1669" s="104"/>
      <c r="Q1669" s="83"/>
      <c r="R1669" s="83"/>
      <c r="S1669" s="83"/>
      <c r="T1669" s="83"/>
      <c r="U1669" s="83"/>
      <c r="V1669" s="103"/>
      <c r="W1669" s="103"/>
      <c r="X1669" s="103"/>
      <c r="Y1669" s="102"/>
      <c r="Z1669" s="102"/>
      <c r="AA1669" s="90"/>
      <c r="AB1669" s="100"/>
      <c r="AC1669" s="90"/>
      <c r="AD1669" s="100"/>
      <c r="AE1669" s="100"/>
      <c r="AF1669" s="91"/>
      <c r="AG1669" s="91"/>
      <c r="AH1669" s="101"/>
      <c r="AI1669" s="45"/>
      <c r="AJ1669" s="45"/>
      <c r="AK1669" s="45"/>
      <c r="AL1669" s="45"/>
      <c r="AM1669" s="45"/>
      <c r="AN1669" s="83"/>
      <c r="AO1669" s="160"/>
      <c r="AP1669" s="160"/>
      <c r="AQ1669" s="94"/>
      <c r="AR1669" s="45"/>
      <c r="AS1669" s="102"/>
      <c r="AT1669" s="102"/>
      <c r="AU1669" s="95"/>
      <c r="AV1669" s="95"/>
      <c r="AW1669" s="159"/>
      <c r="AX1669" s="159"/>
      <c r="AY1669" s="156"/>
      <c r="AZ1669" s="156"/>
      <c r="BA1669" s="156"/>
      <c r="BB1669" s="156"/>
      <c r="BC1669" s="156"/>
      <c r="BD1669" s="156"/>
      <c r="BE1669" s="156"/>
      <c r="BF1669" s="156"/>
      <c r="BG1669" s="156"/>
      <c r="BH1669" s="156"/>
      <c r="BI1669" s="156"/>
      <c r="BJ1669" s="156"/>
      <c r="BK1669" s="156"/>
      <c r="BL1669" s="156"/>
      <c r="BM1669" s="156"/>
      <c r="BN1669" s="156"/>
      <c r="BO1669" s="156"/>
      <c r="BP1669" s="156"/>
      <c r="BQ1669" s="156"/>
      <c r="BR1669" s="156"/>
      <c r="BS1669" s="156"/>
      <c r="BT1669" s="156"/>
      <c r="BU1669" s="156"/>
      <c r="BV1669" s="156"/>
      <c r="BW1669" s="156"/>
      <c r="BX1669" s="156"/>
      <c r="BY1669" s="156"/>
      <c r="BZ1669" s="156"/>
      <c r="CA1669" s="156"/>
      <c r="CB1669" s="156"/>
      <c r="CC1669" s="156"/>
      <c r="CD1669" s="156"/>
      <c r="CE1669" s="156"/>
    </row>
    <row r="1670" spans="1:83" ht="25.5" customHeight="1" x14ac:dyDescent="0.25">
      <c r="A1670" s="45"/>
      <c r="B1670" s="45"/>
      <c r="C1670" s="45"/>
      <c r="D1670" s="47"/>
      <c r="E1670" s="158"/>
      <c r="F1670" s="45"/>
      <c r="G1670" s="130"/>
      <c r="H1670" s="130"/>
      <c r="I1670" s="83"/>
      <c r="J1670" s="45"/>
      <c r="K1670" s="130"/>
      <c r="L1670" s="95"/>
      <c r="M1670" s="95"/>
      <c r="N1670" s="95"/>
      <c r="O1670" s="103"/>
      <c r="P1670" s="104"/>
      <c r="Q1670" s="83"/>
      <c r="R1670" s="83"/>
      <c r="S1670" s="83"/>
      <c r="T1670" s="83"/>
      <c r="U1670" s="83"/>
      <c r="V1670" s="103"/>
      <c r="W1670" s="103"/>
      <c r="X1670" s="103"/>
      <c r="Y1670" s="102"/>
      <c r="Z1670" s="102"/>
      <c r="AA1670" s="90"/>
      <c r="AB1670" s="100"/>
      <c r="AC1670" s="90"/>
      <c r="AD1670" s="100"/>
      <c r="AE1670" s="100"/>
      <c r="AF1670" s="91"/>
      <c r="AG1670" s="91"/>
      <c r="AH1670" s="101"/>
      <c r="AI1670" s="45"/>
      <c r="AJ1670" s="45"/>
      <c r="AK1670" s="45"/>
      <c r="AL1670" s="45"/>
      <c r="AM1670" s="45"/>
      <c r="AN1670" s="83"/>
      <c r="AO1670" s="160"/>
      <c r="AP1670" s="160"/>
      <c r="AQ1670" s="94"/>
      <c r="AR1670" s="45"/>
      <c r="AS1670" s="102"/>
      <c r="AT1670" s="102"/>
      <c r="AU1670" s="95"/>
      <c r="AV1670" s="95"/>
      <c r="AW1670" s="159"/>
      <c r="AX1670" s="159"/>
      <c r="AY1670" s="156"/>
      <c r="AZ1670" s="156"/>
      <c r="BA1670" s="156"/>
      <c r="BB1670" s="156"/>
      <c r="BC1670" s="156"/>
      <c r="BD1670" s="156"/>
      <c r="BE1670" s="156"/>
      <c r="BF1670" s="156"/>
      <c r="BG1670" s="156"/>
      <c r="BH1670" s="156"/>
      <c r="BI1670" s="156"/>
      <c r="BJ1670" s="156"/>
      <c r="BK1670" s="156"/>
      <c r="BL1670" s="156"/>
      <c r="BM1670" s="156"/>
      <c r="BN1670" s="156"/>
      <c r="BO1670" s="156"/>
      <c r="BP1670" s="156"/>
      <c r="BQ1670" s="156"/>
      <c r="BR1670" s="156"/>
      <c r="BS1670" s="156"/>
      <c r="BT1670" s="156"/>
      <c r="BU1670" s="156"/>
      <c r="BV1670" s="156"/>
      <c r="BW1670" s="156"/>
      <c r="BX1670" s="156"/>
      <c r="BY1670" s="156"/>
      <c r="BZ1670" s="156"/>
      <c r="CA1670" s="156"/>
      <c r="CB1670" s="156"/>
      <c r="CC1670" s="156"/>
      <c r="CD1670" s="156"/>
      <c r="CE1670" s="156"/>
    </row>
    <row r="1671" spans="1:83" ht="25.5" customHeight="1" x14ac:dyDescent="0.25">
      <c r="A1671" s="45"/>
      <c r="B1671" s="45"/>
      <c r="C1671" s="45"/>
      <c r="D1671" s="47"/>
      <c r="E1671" s="158"/>
      <c r="F1671" s="45"/>
      <c r="G1671" s="130"/>
      <c r="H1671" s="130"/>
      <c r="I1671" s="83"/>
      <c r="J1671" s="45"/>
      <c r="K1671" s="130"/>
      <c r="L1671" s="95"/>
      <c r="M1671" s="95"/>
      <c r="N1671" s="95"/>
      <c r="O1671" s="103"/>
      <c r="P1671" s="104"/>
      <c r="Q1671" s="83"/>
      <c r="R1671" s="83"/>
      <c r="S1671" s="83"/>
      <c r="T1671" s="83"/>
      <c r="U1671" s="83"/>
      <c r="V1671" s="103"/>
      <c r="W1671" s="103"/>
      <c r="X1671" s="103"/>
      <c r="Y1671" s="102"/>
      <c r="Z1671" s="102"/>
      <c r="AA1671" s="90"/>
      <c r="AB1671" s="100"/>
      <c r="AC1671" s="90"/>
      <c r="AD1671" s="100"/>
      <c r="AE1671" s="100"/>
      <c r="AF1671" s="91"/>
      <c r="AG1671" s="91"/>
      <c r="AH1671" s="101"/>
      <c r="AI1671" s="45"/>
      <c r="AJ1671" s="45"/>
      <c r="AK1671" s="45"/>
      <c r="AL1671" s="45"/>
      <c r="AM1671" s="45"/>
      <c r="AN1671" s="83"/>
      <c r="AO1671" s="160"/>
      <c r="AP1671" s="160"/>
      <c r="AQ1671" s="94"/>
      <c r="AR1671" s="45"/>
      <c r="AS1671" s="102"/>
      <c r="AT1671" s="102"/>
      <c r="AU1671" s="95"/>
      <c r="AV1671" s="95"/>
      <c r="AW1671" s="159"/>
      <c r="AX1671" s="159"/>
      <c r="AY1671" s="156"/>
      <c r="AZ1671" s="156"/>
      <c r="BA1671" s="156"/>
      <c r="BB1671" s="156"/>
      <c r="BC1671" s="156"/>
      <c r="BD1671" s="156"/>
      <c r="BE1671" s="156"/>
      <c r="BF1671" s="156"/>
      <c r="BG1671" s="156"/>
      <c r="BH1671" s="156"/>
      <c r="BI1671" s="156"/>
      <c r="BJ1671" s="156"/>
      <c r="BK1671" s="156"/>
      <c r="BL1671" s="156"/>
      <c r="BM1671" s="156"/>
      <c r="BN1671" s="156"/>
      <c r="BO1671" s="156"/>
      <c r="BP1671" s="156"/>
      <c r="BQ1671" s="156"/>
      <c r="BR1671" s="156"/>
      <c r="BS1671" s="156"/>
      <c r="BT1671" s="156"/>
      <c r="BU1671" s="156"/>
      <c r="BV1671" s="156"/>
      <c r="BW1671" s="156"/>
      <c r="BX1671" s="156"/>
      <c r="BY1671" s="156"/>
      <c r="BZ1671" s="156"/>
      <c r="CA1671" s="156"/>
      <c r="CB1671" s="156"/>
      <c r="CC1671" s="156"/>
      <c r="CD1671" s="156"/>
      <c r="CE1671" s="156"/>
    </row>
    <row r="1672" spans="1:83" ht="25.5" customHeight="1" x14ac:dyDescent="0.25">
      <c r="A1672" s="45"/>
      <c r="B1672" s="45"/>
      <c r="C1672" s="45"/>
      <c r="D1672" s="47"/>
      <c r="E1672" s="158"/>
      <c r="F1672" s="45"/>
      <c r="G1672" s="130"/>
      <c r="H1672" s="130"/>
      <c r="I1672" s="83"/>
      <c r="J1672" s="45"/>
      <c r="K1672" s="130"/>
      <c r="L1672" s="95"/>
      <c r="M1672" s="95"/>
      <c r="N1672" s="95"/>
      <c r="O1672" s="103"/>
      <c r="P1672" s="104"/>
      <c r="Q1672" s="83"/>
      <c r="R1672" s="83"/>
      <c r="S1672" s="83"/>
      <c r="T1672" s="83"/>
      <c r="U1672" s="83"/>
      <c r="V1672" s="103"/>
      <c r="W1672" s="103"/>
      <c r="X1672" s="103"/>
      <c r="Y1672" s="102"/>
      <c r="Z1672" s="102"/>
      <c r="AA1672" s="90"/>
      <c r="AB1672" s="100"/>
      <c r="AC1672" s="90"/>
      <c r="AD1672" s="100"/>
      <c r="AE1672" s="100"/>
      <c r="AF1672" s="91"/>
      <c r="AG1672" s="91"/>
      <c r="AH1672" s="101"/>
      <c r="AI1672" s="45"/>
      <c r="AJ1672" s="45"/>
      <c r="AK1672" s="45"/>
      <c r="AL1672" s="45"/>
      <c r="AM1672" s="45"/>
      <c r="AN1672" s="83"/>
      <c r="AO1672" s="160"/>
      <c r="AP1672" s="160"/>
      <c r="AQ1672" s="94"/>
      <c r="AR1672" s="45"/>
      <c r="AS1672" s="102"/>
      <c r="AT1672" s="102"/>
      <c r="AU1672" s="95"/>
      <c r="AV1672" s="95"/>
      <c r="AW1672" s="159"/>
      <c r="AX1672" s="159"/>
      <c r="AY1672" s="156"/>
      <c r="AZ1672" s="156"/>
      <c r="BA1672" s="156"/>
      <c r="BB1672" s="156"/>
      <c r="BC1672" s="156"/>
      <c r="BD1672" s="156"/>
      <c r="BE1672" s="156"/>
      <c r="BF1672" s="156"/>
      <c r="BG1672" s="156"/>
      <c r="BH1672" s="156"/>
      <c r="BI1672" s="156"/>
      <c r="BJ1672" s="156"/>
      <c r="BK1672" s="156"/>
      <c r="BL1672" s="156"/>
      <c r="BM1672" s="156"/>
      <c r="BN1672" s="156"/>
      <c r="BO1672" s="156"/>
      <c r="BP1672" s="156"/>
      <c r="BQ1672" s="156"/>
      <c r="BR1672" s="156"/>
      <c r="BS1672" s="156"/>
      <c r="BT1672" s="156"/>
      <c r="BU1672" s="156"/>
      <c r="BV1672" s="156"/>
      <c r="BW1672" s="156"/>
      <c r="BX1672" s="156"/>
      <c r="BY1672" s="156"/>
      <c r="BZ1672" s="156"/>
      <c r="CA1672" s="156"/>
      <c r="CB1672" s="156"/>
      <c r="CC1672" s="156"/>
      <c r="CD1672" s="156"/>
      <c r="CE1672" s="156"/>
    </row>
    <row r="1673" spans="1:83" ht="25.5" customHeight="1" x14ac:dyDescent="0.25">
      <c r="A1673" s="45"/>
      <c r="B1673" s="45"/>
      <c r="C1673" s="45"/>
      <c r="D1673" s="47"/>
      <c r="E1673" s="158"/>
      <c r="F1673" s="45"/>
      <c r="G1673" s="130"/>
      <c r="H1673" s="130"/>
      <c r="I1673" s="83"/>
      <c r="J1673" s="45"/>
      <c r="K1673" s="130"/>
      <c r="L1673" s="95"/>
      <c r="M1673" s="95"/>
      <c r="N1673" s="95"/>
      <c r="O1673" s="103"/>
      <c r="P1673" s="104"/>
      <c r="Q1673" s="83"/>
      <c r="R1673" s="83"/>
      <c r="S1673" s="83"/>
      <c r="T1673" s="83"/>
      <c r="U1673" s="83"/>
      <c r="V1673" s="103"/>
      <c r="W1673" s="103"/>
      <c r="X1673" s="103"/>
      <c r="Y1673" s="102"/>
      <c r="Z1673" s="102"/>
      <c r="AA1673" s="90"/>
      <c r="AB1673" s="100"/>
      <c r="AC1673" s="90"/>
      <c r="AD1673" s="100"/>
      <c r="AE1673" s="100"/>
      <c r="AF1673" s="91"/>
      <c r="AG1673" s="91"/>
      <c r="AH1673" s="101"/>
      <c r="AI1673" s="45"/>
      <c r="AJ1673" s="45"/>
      <c r="AK1673" s="45"/>
      <c r="AL1673" s="45"/>
      <c r="AM1673" s="45"/>
      <c r="AN1673" s="83"/>
      <c r="AO1673" s="160"/>
      <c r="AP1673" s="160"/>
      <c r="AQ1673" s="94"/>
      <c r="AR1673" s="45"/>
      <c r="AS1673" s="102"/>
      <c r="AT1673" s="102"/>
      <c r="AU1673" s="95"/>
      <c r="AV1673" s="95"/>
      <c r="AW1673" s="159"/>
      <c r="AX1673" s="159"/>
      <c r="AY1673" s="156"/>
      <c r="AZ1673" s="156"/>
      <c r="BA1673" s="156"/>
      <c r="BB1673" s="156"/>
      <c r="BC1673" s="156"/>
      <c r="BD1673" s="156"/>
      <c r="BE1673" s="156"/>
      <c r="BF1673" s="156"/>
      <c r="BG1673" s="156"/>
      <c r="BH1673" s="156"/>
      <c r="BI1673" s="156"/>
      <c r="BJ1673" s="156"/>
      <c r="BK1673" s="156"/>
      <c r="BL1673" s="156"/>
      <c r="BM1673" s="156"/>
      <c r="BN1673" s="156"/>
      <c r="BO1673" s="156"/>
      <c r="BP1673" s="156"/>
      <c r="BQ1673" s="156"/>
      <c r="BR1673" s="156"/>
      <c r="BS1673" s="156"/>
      <c r="BT1673" s="156"/>
      <c r="BU1673" s="156"/>
      <c r="BV1673" s="156"/>
      <c r="BW1673" s="156"/>
      <c r="BX1673" s="156"/>
      <c r="BY1673" s="156"/>
      <c r="BZ1673" s="156"/>
      <c r="CA1673" s="156"/>
      <c r="CB1673" s="156"/>
      <c r="CC1673" s="156"/>
      <c r="CD1673" s="156"/>
      <c r="CE1673" s="156"/>
    </row>
    <row r="1674" spans="1:83" ht="25.5" customHeight="1" x14ac:dyDescent="0.25">
      <c r="A1674" s="45"/>
      <c r="B1674" s="45"/>
      <c r="C1674" s="45"/>
      <c r="D1674" s="47"/>
      <c r="E1674" s="158"/>
      <c r="F1674" s="45"/>
      <c r="G1674" s="130"/>
      <c r="H1674" s="130"/>
      <c r="I1674" s="83"/>
      <c r="J1674" s="45"/>
      <c r="K1674" s="130"/>
      <c r="L1674" s="95"/>
      <c r="M1674" s="95"/>
      <c r="N1674" s="95"/>
      <c r="O1674" s="103"/>
      <c r="P1674" s="104"/>
      <c r="Q1674" s="83"/>
      <c r="R1674" s="83"/>
      <c r="S1674" s="83"/>
      <c r="T1674" s="83"/>
      <c r="U1674" s="83"/>
      <c r="V1674" s="103"/>
      <c r="W1674" s="103"/>
      <c r="X1674" s="103"/>
      <c r="Y1674" s="102"/>
      <c r="Z1674" s="102"/>
      <c r="AA1674" s="90"/>
      <c r="AB1674" s="100"/>
      <c r="AC1674" s="90"/>
      <c r="AD1674" s="100"/>
      <c r="AE1674" s="100"/>
      <c r="AF1674" s="91"/>
      <c r="AG1674" s="91"/>
      <c r="AH1674" s="101"/>
      <c r="AI1674" s="45"/>
      <c r="AJ1674" s="45"/>
      <c r="AK1674" s="45"/>
      <c r="AL1674" s="45"/>
      <c r="AM1674" s="45"/>
      <c r="AN1674" s="83"/>
      <c r="AO1674" s="160"/>
      <c r="AP1674" s="160"/>
      <c r="AQ1674" s="94"/>
      <c r="AR1674" s="45"/>
      <c r="AS1674" s="102"/>
      <c r="AT1674" s="102"/>
      <c r="AU1674" s="95"/>
      <c r="AV1674" s="95"/>
      <c r="AW1674" s="159"/>
      <c r="AX1674" s="159"/>
      <c r="AY1674" s="156"/>
      <c r="AZ1674" s="156"/>
      <c r="BA1674" s="156"/>
      <c r="BB1674" s="156"/>
      <c r="BC1674" s="156"/>
      <c r="BD1674" s="156"/>
      <c r="BE1674" s="156"/>
      <c r="BF1674" s="156"/>
      <c r="BG1674" s="156"/>
      <c r="BH1674" s="156"/>
      <c r="BI1674" s="156"/>
      <c r="BJ1674" s="156"/>
      <c r="BK1674" s="156"/>
      <c r="BL1674" s="156"/>
      <c r="BM1674" s="156"/>
      <c r="BN1674" s="156"/>
      <c r="BO1674" s="156"/>
      <c r="BP1674" s="156"/>
      <c r="BQ1674" s="156"/>
      <c r="BR1674" s="156"/>
      <c r="BS1674" s="156"/>
      <c r="BT1674" s="156"/>
      <c r="BU1674" s="156"/>
      <c r="BV1674" s="156"/>
      <c r="BW1674" s="156"/>
      <c r="BX1674" s="156"/>
      <c r="BY1674" s="156"/>
      <c r="BZ1674" s="156"/>
      <c r="CA1674" s="156"/>
      <c r="CB1674" s="156"/>
      <c r="CC1674" s="156"/>
      <c r="CD1674" s="156"/>
      <c r="CE1674" s="156"/>
    </row>
    <row r="1675" spans="1:83" ht="25.5" customHeight="1" x14ac:dyDescent="0.25">
      <c r="A1675" s="45"/>
      <c r="B1675" s="45"/>
      <c r="C1675" s="45"/>
      <c r="D1675" s="47"/>
      <c r="E1675" s="158"/>
      <c r="F1675" s="45"/>
      <c r="G1675" s="130"/>
      <c r="H1675" s="130"/>
      <c r="I1675" s="83"/>
      <c r="J1675" s="45"/>
      <c r="K1675" s="130"/>
      <c r="L1675" s="95"/>
      <c r="M1675" s="95"/>
      <c r="N1675" s="95"/>
      <c r="O1675" s="103"/>
      <c r="P1675" s="104"/>
      <c r="Q1675" s="83"/>
      <c r="R1675" s="83"/>
      <c r="S1675" s="83"/>
      <c r="T1675" s="83"/>
      <c r="U1675" s="83"/>
      <c r="V1675" s="103"/>
      <c r="W1675" s="103"/>
      <c r="X1675" s="103"/>
      <c r="Y1675" s="102"/>
      <c r="Z1675" s="102"/>
      <c r="AA1675" s="90"/>
      <c r="AB1675" s="100"/>
      <c r="AC1675" s="90"/>
      <c r="AD1675" s="100"/>
      <c r="AE1675" s="100"/>
      <c r="AF1675" s="91"/>
      <c r="AG1675" s="91"/>
      <c r="AH1675" s="101"/>
      <c r="AI1675" s="45"/>
      <c r="AJ1675" s="45"/>
      <c r="AK1675" s="45"/>
      <c r="AL1675" s="45"/>
      <c r="AM1675" s="45"/>
      <c r="AN1675" s="83"/>
      <c r="AO1675" s="160"/>
      <c r="AP1675" s="160"/>
      <c r="AQ1675" s="94"/>
      <c r="AR1675" s="45"/>
      <c r="AS1675" s="102"/>
      <c r="AT1675" s="102"/>
      <c r="AU1675" s="95"/>
      <c r="AV1675" s="95"/>
      <c r="AW1675" s="159"/>
      <c r="AX1675" s="159"/>
      <c r="AY1675" s="156"/>
      <c r="AZ1675" s="156"/>
      <c r="BA1675" s="156"/>
      <c r="BB1675" s="156"/>
      <c r="BC1675" s="156"/>
      <c r="BD1675" s="156"/>
      <c r="BE1675" s="156"/>
      <c r="BF1675" s="156"/>
      <c r="BG1675" s="156"/>
      <c r="BH1675" s="156"/>
      <c r="BI1675" s="156"/>
      <c r="BJ1675" s="156"/>
      <c r="BK1675" s="156"/>
      <c r="BL1675" s="156"/>
      <c r="BM1675" s="156"/>
      <c r="BN1675" s="156"/>
      <c r="BO1675" s="156"/>
      <c r="BP1675" s="156"/>
      <c r="BQ1675" s="156"/>
      <c r="BR1675" s="156"/>
      <c r="BS1675" s="156"/>
      <c r="BT1675" s="156"/>
      <c r="BU1675" s="156"/>
      <c r="BV1675" s="156"/>
      <c r="BW1675" s="156"/>
      <c r="BX1675" s="156"/>
      <c r="BY1675" s="156"/>
      <c r="BZ1675" s="156"/>
      <c r="CA1675" s="156"/>
      <c r="CB1675" s="156"/>
      <c r="CC1675" s="156"/>
      <c r="CD1675" s="156"/>
      <c r="CE1675" s="156"/>
    </row>
    <row r="1676" spans="1:83" ht="25.5" customHeight="1" x14ac:dyDescent="0.25">
      <c r="A1676" s="45"/>
      <c r="B1676" s="45"/>
      <c r="C1676" s="45"/>
      <c r="D1676" s="47"/>
      <c r="E1676" s="158"/>
      <c r="F1676" s="45"/>
      <c r="G1676" s="130"/>
      <c r="H1676" s="130"/>
      <c r="I1676" s="83"/>
      <c r="J1676" s="45"/>
      <c r="K1676" s="130"/>
      <c r="L1676" s="95"/>
      <c r="M1676" s="95"/>
      <c r="N1676" s="95"/>
      <c r="O1676" s="103"/>
      <c r="P1676" s="104"/>
      <c r="Q1676" s="83"/>
      <c r="R1676" s="83"/>
      <c r="S1676" s="83"/>
      <c r="T1676" s="83"/>
      <c r="U1676" s="83"/>
      <c r="V1676" s="103"/>
      <c r="W1676" s="103"/>
      <c r="X1676" s="103"/>
      <c r="Y1676" s="102"/>
      <c r="Z1676" s="102"/>
      <c r="AA1676" s="90"/>
      <c r="AB1676" s="100"/>
      <c r="AC1676" s="90"/>
      <c r="AD1676" s="100"/>
      <c r="AE1676" s="100"/>
      <c r="AF1676" s="91"/>
      <c r="AG1676" s="91"/>
      <c r="AH1676" s="101"/>
      <c r="AI1676" s="45"/>
      <c r="AJ1676" s="45"/>
      <c r="AK1676" s="45"/>
      <c r="AL1676" s="45"/>
      <c r="AM1676" s="45"/>
      <c r="AN1676" s="83"/>
      <c r="AO1676" s="160"/>
      <c r="AP1676" s="160"/>
      <c r="AQ1676" s="94"/>
      <c r="AR1676" s="45"/>
      <c r="AS1676" s="102"/>
      <c r="AT1676" s="102"/>
      <c r="AU1676" s="95"/>
      <c r="AV1676" s="95"/>
      <c r="AW1676" s="159"/>
      <c r="AX1676" s="159"/>
      <c r="AY1676" s="156"/>
      <c r="AZ1676" s="156"/>
      <c r="BA1676" s="156"/>
      <c r="BB1676" s="156"/>
      <c r="BC1676" s="156"/>
      <c r="BD1676" s="156"/>
      <c r="BE1676" s="156"/>
      <c r="BF1676" s="156"/>
      <c r="BG1676" s="156"/>
      <c r="BH1676" s="156"/>
      <c r="BI1676" s="156"/>
      <c r="BJ1676" s="156"/>
      <c r="BK1676" s="156"/>
      <c r="BL1676" s="156"/>
      <c r="BM1676" s="156"/>
      <c r="BN1676" s="156"/>
      <c r="BO1676" s="156"/>
      <c r="BP1676" s="156"/>
      <c r="BQ1676" s="156"/>
      <c r="BR1676" s="156"/>
      <c r="BS1676" s="156"/>
      <c r="BT1676" s="156"/>
      <c r="BU1676" s="156"/>
      <c r="BV1676" s="156"/>
      <c r="BW1676" s="156"/>
      <c r="BX1676" s="156"/>
      <c r="BY1676" s="156"/>
      <c r="BZ1676" s="156"/>
      <c r="CA1676" s="156"/>
      <c r="CB1676" s="156"/>
      <c r="CC1676" s="156"/>
      <c r="CD1676" s="156"/>
      <c r="CE1676" s="156"/>
    </row>
    <row r="1677" spans="1:83" ht="25.5" customHeight="1" x14ac:dyDescent="0.25">
      <c r="A1677" s="45"/>
      <c r="B1677" s="45"/>
      <c r="C1677" s="45"/>
      <c r="D1677" s="47"/>
      <c r="E1677" s="158"/>
      <c r="F1677" s="45"/>
      <c r="G1677" s="130"/>
      <c r="H1677" s="130"/>
      <c r="I1677" s="83"/>
      <c r="J1677" s="45"/>
      <c r="K1677" s="130"/>
      <c r="L1677" s="95"/>
      <c r="M1677" s="95"/>
      <c r="N1677" s="95"/>
      <c r="O1677" s="103"/>
      <c r="P1677" s="104"/>
      <c r="Q1677" s="83"/>
      <c r="R1677" s="83"/>
      <c r="S1677" s="83"/>
      <c r="T1677" s="83"/>
      <c r="U1677" s="83"/>
      <c r="V1677" s="103"/>
      <c r="W1677" s="103"/>
      <c r="X1677" s="103"/>
      <c r="Y1677" s="102"/>
      <c r="Z1677" s="102"/>
      <c r="AA1677" s="90"/>
      <c r="AB1677" s="100"/>
      <c r="AC1677" s="90"/>
      <c r="AD1677" s="100"/>
      <c r="AE1677" s="100"/>
      <c r="AF1677" s="91"/>
      <c r="AG1677" s="91"/>
      <c r="AH1677" s="101"/>
      <c r="AI1677" s="45"/>
      <c r="AJ1677" s="45"/>
      <c r="AK1677" s="45"/>
      <c r="AL1677" s="45"/>
      <c r="AM1677" s="45"/>
      <c r="AN1677" s="83"/>
      <c r="AO1677" s="160"/>
      <c r="AP1677" s="160"/>
      <c r="AQ1677" s="94"/>
      <c r="AR1677" s="45"/>
      <c r="AS1677" s="102"/>
      <c r="AT1677" s="102"/>
      <c r="AU1677" s="95"/>
      <c r="AV1677" s="95"/>
      <c r="AW1677" s="159"/>
      <c r="AX1677" s="159"/>
      <c r="AY1677" s="156"/>
      <c r="AZ1677" s="156"/>
      <c r="BA1677" s="156"/>
      <c r="BB1677" s="156"/>
      <c r="BC1677" s="156"/>
      <c r="BD1677" s="156"/>
      <c r="BE1677" s="156"/>
      <c r="BF1677" s="156"/>
      <c r="BG1677" s="156"/>
      <c r="BH1677" s="156"/>
      <c r="BI1677" s="156"/>
      <c r="BJ1677" s="156"/>
      <c r="BK1677" s="156"/>
      <c r="BL1677" s="156"/>
      <c r="BM1677" s="156"/>
      <c r="BN1677" s="156"/>
      <c r="BO1677" s="156"/>
      <c r="BP1677" s="156"/>
      <c r="BQ1677" s="156"/>
      <c r="BR1677" s="156"/>
      <c r="BS1677" s="156"/>
      <c r="BT1677" s="156"/>
      <c r="BU1677" s="156"/>
      <c r="BV1677" s="156"/>
      <c r="BW1677" s="156"/>
      <c r="BX1677" s="156"/>
      <c r="BY1677" s="156"/>
      <c r="BZ1677" s="156"/>
      <c r="CA1677" s="156"/>
      <c r="CB1677" s="156"/>
      <c r="CC1677" s="156"/>
      <c r="CD1677" s="156"/>
      <c r="CE1677" s="156"/>
    </row>
    <row r="1678" spans="1:83" ht="25.5" customHeight="1" x14ac:dyDescent="0.25">
      <c r="A1678" s="45"/>
      <c r="B1678" s="45"/>
      <c r="C1678" s="45"/>
      <c r="D1678" s="47"/>
      <c r="E1678" s="158"/>
      <c r="F1678" s="45"/>
      <c r="G1678" s="130"/>
      <c r="H1678" s="130"/>
      <c r="I1678" s="83"/>
      <c r="J1678" s="45"/>
      <c r="K1678" s="130"/>
      <c r="L1678" s="95"/>
      <c r="M1678" s="95"/>
      <c r="N1678" s="95"/>
      <c r="O1678" s="103"/>
      <c r="P1678" s="104"/>
      <c r="Q1678" s="83"/>
      <c r="R1678" s="83"/>
      <c r="S1678" s="83"/>
      <c r="T1678" s="83"/>
      <c r="U1678" s="83"/>
      <c r="V1678" s="103"/>
      <c r="W1678" s="103"/>
      <c r="X1678" s="103"/>
      <c r="Y1678" s="102"/>
      <c r="Z1678" s="102"/>
      <c r="AA1678" s="90"/>
      <c r="AB1678" s="100"/>
      <c r="AC1678" s="90"/>
      <c r="AD1678" s="100"/>
      <c r="AE1678" s="100"/>
      <c r="AF1678" s="91"/>
      <c r="AG1678" s="91"/>
      <c r="AH1678" s="101"/>
      <c r="AI1678" s="45"/>
      <c r="AJ1678" s="45"/>
      <c r="AK1678" s="45"/>
      <c r="AL1678" s="45"/>
      <c r="AM1678" s="45"/>
      <c r="AN1678" s="83"/>
      <c r="AO1678" s="160"/>
      <c r="AP1678" s="160"/>
      <c r="AQ1678" s="94"/>
      <c r="AR1678" s="45"/>
      <c r="AS1678" s="102"/>
      <c r="AT1678" s="102"/>
      <c r="AU1678" s="95"/>
      <c r="AV1678" s="95"/>
      <c r="AW1678" s="159"/>
      <c r="AX1678" s="159"/>
      <c r="AY1678" s="156"/>
      <c r="AZ1678" s="156"/>
      <c r="BA1678" s="156"/>
      <c r="BB1678" s="156"/>
      <c r="BC1678" s="156"/>
      <c r="BD1678" s="156"/>
      <c r="BE1678" s="156"/>
      <c r="BF1678" s="156"/>
      <c r="BG1678" s="156"/>
      <c r="BH1678" s="156"/>
      <c r="BI1678" s="156"/>
      <c r="BJ1678" s="156"/>
      <c r="BK1678" s="156"/>
      <c r="BL1678" s="156"/>
      <c r="BM1678" s="156"/>
      <c r="BN1678" s="156"/>
      <c r="BO1678" s="156"/>
      <c r="BP1678" s="156"/>
      <c r="BQ1678" s="156"/>
      <c r="BR1678" s="156"/>
      <c r="BS1678" s="156"/>
      <c r="BT1678" s="156"/>
      <c r="BU1678" s="156"/>
      <c r="BV1678" s="156"/>
      <c r="BW1678" s="156"/>
      <c r="BX1678" s="156"/>
      <c r="BY1678" s="156"/>
      <c r="BZ1678" s="156"/>
      <c r="CA1678" s="156"/>
      <c r="CB1678" s="156"/>
      <c r="CC1678" s="156"/>
      <c r="CD1678" s="156"/>
      <c r="CE1678" s="156"/>
    </row>
    <row r="1679" spans="1:83" ht="25.5" customHeight="1" x14ac:dyDescent="0.25">
      <c r="A1679" s="45"/>
      <c r="B1679" s="45"/>
      <c r="C1679" s="45"/>
      <c r="D1679" s="47"/>
      <c r="E1679" s="158"/>
      <c r="F1679" s="45"/>
      <c r="G1679" s="130"/>
      <c r="H1679" s="130"/>
      <c r="I1679" s="83"/>
      <c r="J1679" s="45"/>
      <c r="K1679" s="130"/>
      <c r="L1679" s="95"/>
      <c r="M1679" s="95"/>
      <c r="N1679" s="95"/>
      <c r="O1679" s="103"/>
      <c r="P1679" s="104"/>
      <c r="Q1679" s="83"/>
      <c r="R1679" s="83"/>
      <c r="S1679" s="83"/>
      <c r="T1679" s="83"/>
      <c r="U1679" s="83"/>
      <c r="V1679" s="103"/>
      <c r="W1679" s="103"/>
      <c r="X1679" s="103"/>
      <c r="Y1679" s="102"/>
      <c r="Z1679" s="102"/>
      <c r="AA1679" s="90"/>
      <c r="AB1679" s="100"/>
      <c r="AC1679" s="90"/>
      <c r="AD1679" s="100"/>
      <c r="AE1679" s="100"/>
      <c r="AF1679" s="91"/>
      <c r="AG1679" s="91"/>
      <c r="AH1679" s="101"/>
      <c r="AI1679" s="45"/>
      <c r="AJ1679" s="45"/>
      <c r="AK1679" s="45"/>
      <c r="AL1679" s="45"/>
      <c r="AM1679" s="45"/>
      <c r="AN1679" s="83"/>
      <c r="AO1679" s="160"/>
      <c r="AP1679" s="160"/>
      <c r="AQ1679" s="94"/>
      <c r="AR1679" s="45"/>
      <c r="AS1679" s="102"/>
      <c r="AT1679" s="102"/>
      <c r="AU1679" s="95"/>
      <c r="AV1679" s="95"/>
      <c r="AW1679" s="159"/>
      <c r="AX1679" s="159"/>
      <c r="AY1679" s="156"/>
      <c r="AZ1679" s="156"/>
      <c r="BA1679" s="156"/>
      <c r="BB1679" s="156"/>
      <c r="BC1679" s="156"/>
      <c r="BD1679" s="156"/>
      <c r="BE1679" s="156"/>
      <c r="BF1679" s="156"/>
      <c r="BG1679" s="156"/>
      <c r="BH1679" s="156"/>
      <c r="BI1679" s="156"/>
      <c r="BJ1679" s="156"/>
      <c r="BK1679" s="156"/>
      <c r="BL1679" s="156"/>
      <c r="BM1679" s="156"/>
      <c r="BN1679" s="156"/>
      <c r="BO1679" s="156"/>
      <c r="BP1679" s="156"/>
      <c r="BQ1679" s="156"/>
      <c r="BR1679" s="156"/>
      <c r="BS1679" s="156"/>
      <c r="BT1679" s="156"/>
      <c r="BU1679" s="156"/>
      <c r="BV1679" s="156"/>
      <c r="BW1679" s="156"/>
      <c r="BX1679" s="156"/>
      <c r="BY1679" s="156"/>
      <c r="BZ1679" s="156"/>
      <c r="CA1679" s="156"/>
      <c r="CB1679" s="156"/>
      <c r="CC1679" s="156"/>
      <c r="CD1679" s="156"/>
      <c r="CE1679" s="156"/>
    </row>
    <row r="1680" spans="1:83" ht="25.5" customHeight="1" x14ac:dyDescent="0.25">
      <c r="A1680" s="45"/>
      <c r="B1680" s="45"/>
      <c r="C1680" s="45"/>
      <c r="D1680" s="47"/>
      <c r="E1680" s="158"/>
      <c r="F1680" s="45"/>
      <c r="G1680" s="130"/>
      <c r="H1680" s="130"/>
      <c r="I1680" s="83"/>
      <c r="J1680" s="45"/>
      <c r="K1680" s="130"/>
      <c r="L1680" s="95"/>
      <c r="M1680" s="95"/>
      <c r="N1680" s="95"/>
      <c r="O1680" s="103"/>
      <c r="P1680" s="104"/>
      <c r="Q1680" s="83"/>
      <c r="R1680" s="83"/>
      <c r="S1680" s="83"/>
      <c r="T1680" s="83"/>
      <c r="U1680" s="83"/>
      <c r="V1680" s="103"/>
      <c r="W1680" s="103"/>
      <c r="X1680" s="103"/>
      <c r="Y1680" s="102"/>
      <c r="Z1680" s="102"/>
      <c r="AA1680" s="90"/>
      <c r="AB1680" s="100"/>
      <c r="AC1680" s="90"/>
      <c r="AD1680" s="100"/>
      <c r="AE1680" s="100"/>
      <c r="AF1680" s="91"/>
      <c r="AG1680" s="91"/>
      <c r="AH1680" s="101"/>
      <c r="AI1680" s="45"/>
      <c r="AJ1680" s="45"/>
      <c r="AK1680" s="45"/>
      <c r="AL1680" s="45"/>
      <c r="AM1680" s="45"/>
      <c r="AN1680" s="83"/>
      <c r="AO1680" s="160"/>
      <c r="AP1680" s="160"/>
      <c r="AQ1680" s="94"/>
      <c r="AR1680" s="45"/>
      <c r="AS1680" s="102"/>
      <c r="AT1680" s="102"/>
      <c r="AU1680" s="95"/>
      <c r="AV1680" s="95"/>
      <c r="AW1680" s="159"/>
      <c r="AX1680" s="159"/>
      <c r="AY1680" s="156"/>
      <c r="AZ1680" s="156"/>
      <c r="BA1680" s="156"/>
      <c r="BB1680" s="156"/>
      <c r="BC1680" s="156"/>
      <c r="BD1680" s="156"/>
      <c r="BE1680" s="156"/>
      <c r="BF1680" s="156"/>
      <c r="BG1680" s="156"/>
      <c r="BH1680" s="156"/>
      <c r="BI1680" s="156"/>
      <c r="BJ1680" s="156"/>
      <c r="BK1680" s="156"/>
      <c r="BL1680" s="156"/>
      <c r="BM1680" s="156"/>
      <c r="BN1680" s="156"/>
      <c r="BO1680" s="156"/>
      <c r="BP1680" s="156"/>
      <c r="BQ1680" s="156"/>
      <c r="BR1680" s="156"/>
      <c r="BS1680" s="156"/>
      <c r="BT1680" s="156"/>
      <c r="BU1680" s="156"/>
      <c r="BV1680" s="156"/>
      <c r="BW1680" s="156"/>
      <c r="BX1680" s="156"/>
      <c r="BY1680" s="156"/>
      <c r="BZ1680" s="156"/>
      <c r="CA1680" s="156"/>
      <c r="CB1680" s="156"/>
      <c r="CC1680" s="156"/>
      <c r="CD1680" s="156"/>
      <c r="CE1680" s="156"/>
    </row>
    <row r="1681" spans="1:83" ht="25.5" customHeight="1" x14ac:dyDescent="0.25">
      <c r="A1681" s="45"/>
      <c r="B1681" s="45"/>
      <c r="C1681" s="45"/>
      <c r="D1681" s="47"/>
      <c r="E1681" s="158"/>
      <c r="F1681" s="45"/>
      <c r="G1681" s="130"/>
      <c r="H1681" s="130"/>
      <c r="I1681" s="83"/>
      <c r="J1681" s="45"/>
      <c r="K1681" s="130"/>
      <c r="L1681" s="95"/>
      <c r="M1681" s="95"/>
      <c r="N1681" s="95"/>
      <c r="O1681" s="103"/>
      <c r="P1681" s="104"/>
      <c r="Q1681" s="83"/>
      <c r="R1681" s="83"/>
      <c r="S1681" s="83"/>
      <c r="T1681" s="83"/>
      <c r="U1681" s="83"/>
      <c r="V1681" s="103"/>
      <c r="W1681" s="103"/>
      <c r="X1681" s="103"/>
      <c r="Y1681" s="102"/>
      <c r="Z1681" s="102"/>
      <c r="AA1681" s="90"/>
      <c r="AB1681" s="100"/>
      <c r="AC1681" s="90"/>
      <c r="AD1681" s="100"/>
      <c r="AE1681" s="100"/>
      <c r="AF1681" s="91"/>
      <c r="AG1681" s="91"/>
      <c r="AH1681" s="101"/>
      <c r="AI1681" s="45"/>
      <c r="AJ1681" s="45"/>
      <c r="AK1681" s="45"/>
      <c r="AL1681" s="45"/>
      <c r="AM1681" s="45"/>
      <c r="AN1681" s="83"/>
      <c r="AO1681" s="160"/>
      <c r="AP1681" s="160"/>
      <c r="AQ1681" s="94"/>
      <c r="AR1681" s="45"/>
      <c r="AS1681" s="102"/>
      <c r="AT1681" s="102"/>
      <c r="AU1681" s="95"/>
      <c r="AV1681" s="95"/>
      <c r="AW1681" s="159"/>
      <c r="AX1681" s="159"/>
      <c r="AY1681" s="156"/>
      <c r="AZ1681" s="156"/>
      <c r="BA1681" s="156"/>
      <c r="BB1681" s="156"/>
      <c r="BC1681" s="156"/>
      <c r="BD1681" s="156"/>
      <c r="BE1681" s="156"/>
      <c r="BF1681" s="156"/>
      <c r="BG1681" s="156"/>
      <c r="BH1681" s="156"/>
      <c r="BI1681" s="156"/>
      <c r="BJ1681" s="156"/>
      <c r="BK1681" s="156"/>
      <c r="BL1681" s="156"/>
      <c r="BM1681" s="156"/>
      <c r="BN1681" s="156"/>
      <c r="BO1681" s="156"/>
      <c r="BP1681" s="156"/>
      <c r="BQ1681" s="156"/>
      <c r="BR1681" s="156"/>
      <c r="BS1681" s="156"/>
      <c r="BT1681" s="156"/>
      <c r="BU1681" s="156"/>
      <c r="BV1681" s="156"/>
      <c r="BW1681" s="156"/>
      <c r="BX1681" s="156"/>
      <c r="BY1681" s="156"/>
      <c r="BZ1681" s="156"/>
      <c r="CA1681" s="156"/>
      <c r="CB1681" s="156"/>
      <c r="CC1681" s="156"/>
      <c r="CD1681" s="156"/>
      <c r="CE1681" s="156"/>
    </row>
    <row r="1682" spans="1:83" ht="25.5" customHeight="1" x14ac:dyDescent="0.25">
      <c r="A1682" s="45"/>
      <c r="B1682" s="45"/>
      <c r="C1682" s="45"/>
      <c r="D1682" s="47"/>
      <c r="E1682" s="158"/>
      <c r="F1682" s="45"/>
      <c r="G1682" s="130"/>
      <c r="H1682" s="130"/>
      <c r="I1682" s="83"/>
      <c r="J1682" s="45"/>
      <c r="K1682" s="130"/>
      <c r="L1682" s="95"/>
      <c r="M1682" s="95"/>
      <c r="N1682" s="95"/>
      <c r="O1682" s="103"/>
      <c r="P1682" s="104"/>
      <c r="Q1682" s="83"/>
      <c r="R1682" s="83"/>
      <c r="S1682" s="83"/>
      <c r="T1682" s="83"/>
      <c r="U1682" s="83"/>
      <c r="V1682" s="103"/>
      <c r="W1682" s="103"/>
      <c r="X1682" s="103"/>
      <c r="Y1682" s="102"/>
      <c r="Z1682" s="102"/>
      <c r="AA1682" s="90"/>
      <c r="AB1682" s="100"/>
      <c r="AC1682" s="90"/>
      <c r="AD1682" s="100"/>
      <c r="AE1682" s="100"/>
      <c r="AF1682" s="91"/>
      <c r="AG1682" s="91"/>
      <c r="AH1682" s="101"/>
      <c r="AI1682" s="45"/>
      <c r="AJ1682" s="45"/>
      <c r="AK1682" s="45"/>
      <c r="AL1682" s="45"/>
      <c r="AM1682" s="45"/>
      <c r="AN1682" s="83"/>
      <c r="AO1682" s="160"/>
      <c r="AP1682" s="160"/>
      <c r="AQ1682" s="94"/>
      <c r="AR1682" s="45"/>
      <c r="AS1682" s="102"/>
      <c r="AT1682" s="102"/>
      <c r="AU1682" s="95"/>
      <c r="AV1682" s="95"/>
      <c r="AW1682" s="159"/>
      <c r="AX1682" s="159"/>
      <c r="AY1682" s="156"/>
      <c r="AZ1682" s="156"/>
      <c r="BA1682" s="156"/>
      <c r="BB1682" s="156"/>
      <c r="BC1682" s="156"/>
      <c r="BD1682" s="156"/>
      <c r="BE1682" s="156"/>
      <c r="BF1682" s="156"/>
      <c r="BG1682" s="156"/>
      <c r="BH1682" s="156"/>
      <c r="BI1682" s="156"/>
      <c r="BJ1682" s="156"/>
      <c r="BK1682" s="156"/>
      <c r="BL1682" s="156"/>
      <c r="BM1682" s="156"/>
      <c r="BN1682" s="156"/>
      <c r="BO1682" s="156"/>
      <c r="BP1682" s="156"/>
      <c r="BQ1682" s="156"/>
      <c r="BR1682" s="156"/>
      <c r="BS1682" s="156"/>
      <c r="BT1682" s="156"/>
      <c r="BU1682" s="156"/>
      <c r="BV1682" s="156"/>
      <c r="BW1682" s="156"/>
      <c r="BX1682" s="156"/>
      <c r="BY1682" s="156"/>
      <c r="BZ1682" s="156"/>
      <c r="CA1682" s="156"/>
      <c r="CB1682" s="156"/>
      <c r="CC1682" s="156"/>
      <c r="CD1682" s="156"/>
      <c r="CE1682" s="156"/>
    </row>
    <row r="1683" spans="1:83" ht="25.5" customHeight="1" x14ac:dyDescent="0.25">
      <c r="A1683" s="45"/>
      <c r="B1683" s="45"/>
      <c r="C1683" s="45"/>
      <c r="D1683" s="47"/>
      <c r="E1683" s="158"/>
      <c r="F1683" s="45"/>
      <c r="G1683" s="130"/>
      <c r="H1683" s="130"/>
      <c r="I1683" s="83"/>
      <c r="J1683" s="45"/>
      <c r="K1683" s="130"/>
      <c r="L1683" s="95"/>
      <c r="M1683" s="95"/>
      <c r="N1683" s="95"/>
      <c r="O1683" s="103"/>
      <c r="P1683" s="104"/>
      <c r="Q1683" s="83"/>
      <c r="R1683" s="83"/>
      <c r="S1683" s="83"/>
      <c r="T1683" s="83"/>
      <c r="U1683" s="83"/>
      <c r="V1683" s="103"/>
      <c r="W1683" s="103"/>
      <c r="X1683" s="103"/>
      <c r="Y1683" s="102"/>
      <c r="Z1683" s="102"/>
      <c r="AA1683" s="90"/>
      <c r="AB1683" s="100"/>
      <c r="AC1683" s="90"/>
      <c r="AD1683" s="100"/>
      <c r="AE1683" s="100"/>
      <c r="AF1683" s="91"/>
      <c r="AG1683" s="91"/>
      <c r="AH1683" s="101"/>
      <c r="AI1683" s="45"/>
      <c r="AJ1683" s="45"/>
      <c r="AK1683" s="45"/>
      <c r="AL1683" s="45"/>
      <c r="AM1683" s="45"/>
      <c r="AN1683" s="83"/>
      <c r="AO1683" s="160"/>
      <c r="AP1683" s="160"/>
      <c r="AQ1683" s="94"/>
      <c r="AR1683" s="45"/>
      <c r="AS1683" s="102"/>
      <c r="AT1683" s="102"/>
      <c r="AU1683" s="95"/>
      <c r="AV1683" s="95"/>
      <c r="AW1683" s="159"/>
      <c r="AX1683" s="159"/>
      <c r="AY1683" s="156"/>
      <c r="AZ1683" s="156"/>
      <c r="BA1683" s="156"/>
      <c r="BB1683" s="156"/>
      <c r="BC1683" s="156"/>
      <c r="BD1683" s="156"/>
      <c r="BE1683" s="156"/>
      <c r="BF1683" s="156"/>
      <c r="BG1683" s="156"/>
      <c r="BH1683" s="156"/>
      <c r="BI1683" s="156"/>
      <c r="BJ1683" s="156"/>
      <c r="BK1683" s="156"/>
      <c r="BL1683" s="156"/>
      <c r="BM1683" s="156"/>
      <c r="BN1683" s="156"/>
      <c r="BO1683" s="156"/>
      <c r="BP1683" s="156"/>
      <c r="BQ1683" s="156"/>
      <c r="BR1683" s="156"/>
      <c r="BS1683" s="156"/>
      <c r="BT1683" s="156"/>
      <c r="BU1683" s="156"/>
      <c r="BV1683" s="156"/>
      <c r="BW1683" s="156"/>
      <c r="BX1683" s="156"/>
      <c r="BY1683" s="156"/>
      <c r="BZ1683" s="156"/>
      <c r="CA1683" s="156"/>
      <c r="CB1683" s="156"/>
      <c r="CC1683" s="156"/>
      <c r="CD1683" s="156"/>
      <c r="CE1683" s="156"/>
    </row>
    <row r="1684" spans="1:83" ht="25.5" customHeight="1" x14ac:dyDescent="0.25">
      <c r="A1684" s="45"/>
      <c r="B1684" s="45"/>
      <c r="C1684" s="45"/>
      <c r="D1684" s="47"/>
      <c r="E1684" s="158"/>
      <c r="F1684" s="45"/>
      <c r="G1684" s="130"/>
      <c r="H1684" s="130"/>
      <c r="I1684" s="83"/>
      <c r="J1684" s="45"/>
      <c r="K1684" s="130"/>
      <c r="L1684" s="95"/>
      <c r="M1684" s="95"/>
      <c r="N1684" s="95"/>
      <c r="O1684" s="103"/>
      <c r="P1684" s="104"/>
      <c r="Q1684" s="83"/>
      <c r="R1684" s="83"/>
      <c r="S1684" s="83"/>
      <c r="T1684" s="83"/>
      <c r="U1684" s="83"/>
      <c r="V1684" s="103"/>
      <c r="W1684" s="103"/>
      <c r="X1684" s="103"/>
      <c r="Y1684" s="102"/>
      <c r="Z1684" s="102"/>
      <c r="AA1684" s="90"/>
      <c r="AB1684" s="100"/>
      <c r="AC1684" s="90"/>
      <c r="AD1684" s="100"/>
      <c r="AE1684" s="100"/>
      <c r="AF1684" s="91"/>
      <c r="AG1684" s="91"/>
      <c r="AH1684" s="101"/>
      <c r="AI1684" s="45"/>
      <c r="AJ1684" s="45"/>
      <c r="AK1684" s="45"/>
      <c r="AL1684" s="45"/>
      <c r="AM1684" s="45"/>
      <c r="AN1684" s="83"/>
      <c r="AO1684" s="160"/>
      <c r="AP1684" s="160"/>
      <c r="AQ1684" s="94"/>
      <c r="AR1684" s="45"/>
      <c r="AS1684" s="102"/>
      <c r="AT1684" s="102"/>
      <c r="AU1684" s="95"/>
      <c r="AV1684" s="95"/>
      <c r="AW1684" s="159"/>
      <c r="AX1684" s="159"/>
      <c r="AY1684" s="156"/>
      <c r="AZ1684" s="156"/>
      <c r="BA1684" s="156"/>
      <c r="BB1684" s="156"/>
      <c r="BC1684" s="156"/>
      <c r="BD1684" s="156"/>
      <c r="BE1684" s="156"/>
      <c r="BF1684" s="156"/>
      <c r="BG1684" s="156"/>
      <c r="BH1684" s="156"/>
      <c r="BI1684" s="156"/>
      <c r="BJ1684" s="156"/>
      <c r="BK1684" s="156"/>
      <c r="BL1684" s="156"/>
      <c r="BM1684" s="156"/>
      <c r="BN1684" s="156"/>
      <c r="BO1684" s="156"/>
      <c r="BP1684" s="156"/>
      <c r="BQ1684" s="156"/>
      <c r="BR1684" s="156"/>
      <c r="BS1684" s="156"/>
      <c r="BT1684" s="156"/>
      <c r="BU1684" s="156"/>
      <c r="BV1684" s="156"/>
      <c r="BW1684" s="156"/>
      <c r="BX1684" s="156"/>
      <c r="BY1684" s="156"/>
      <c r="BZ1684" s="156"/>
      <c r="CA1684" s="156"/>
      <c r="CB1684" s="156"/>
      <c r="CC1684" s="156"/>
      <c r="CD1684" s="156"/>
      <c r="CE1684" s="156"/>
    </row>
    <row r="1685" spans="1:83" ht="25.5" customHeight="1" x14ac:dyDescent="0.25">
      <c r="A1685" s="45"/>
      <c r="B1685" s="45"/>
      <c r="C1685" s="45"/>
      <c r="D1685" s="47"/>
      <c r="E1685" s="158"/>
      <c r="F1685" s="45"/>
      <c r="G1685" s="130"/>
      <c r="H1685" s="130"/>
      <c r="I1685" s="83"/>
      <c r="J1685" s="45"/>
      <c r="K1685" s="130"/>
      <c r="L1685" s="95"/>
      <c r="M1685" s="95"/>
      <c r="N1685" s="95"/>
      <c r="O1685" s="103"/>
      <c r="P1685" s="104"/>
      <c r="Q1685" s="83"/>
      <c r="R1685" s="83"/>
      <c r="S1685" s="83"/>
      <c r="T1685" s="83"/>
      <c r="U1685" s="83"/>
      <c r="V1685" s="103"/>
      <c r="W1685" s="103"/>
      <c r="X1685" s="103"/>
      <c r="Y1685" s="102"/>
      <c r="Z1685" s="102"/>
      <c r="AA1685" s="90"/>
      <c r="AB1685" s="100"/>
      <c r="AC1685" s="90"/>
      <c r="AD1685" s="100"/>
      <c r="AE1685" s="100"/>
      <c r="AF1685" s="91"/>
      <c r="AG1685" s="91"/>
      <c r="AH1685" s="101"/>
      <c r="AI1685" s="45"/>
      <c r="AJ1685" s="45"/>
      <c r="AK1685" s="45"/>
      <c r="AL1685" s="45"/>
      <c r="AM1685" s="45"/>
      <c r="AN1685" s="83"/>
      <c r="AO1685" s="160"/>
      <c r="AP1685" s="160"/>
      <c r="AQ1685" s="94"/>
      <c r="AR1685" s="45"/>
      <c r="AS1685" s="102"/>
      <c r="AT1685" s="102"/>
      <c r="AU1685" s="95"/>
      <c r="AV1685" s="95"/>
      <c r="AW1685" s="159"/>
      <c r="AX1685" s="159"/>
      <c r="AY1685" s="156"/>
      <c r="AZ1685" s="156"/>
      <c r="BA1685" s="156"/>
      <c r="BB1685" s="156"/>
      <c r="BC1685" s="156"/>
      <c r="BD1685" s="156"/>
      <c r="BE1685" s="156"/>
      <c r="BF1685" s="156"/>
      <c r="BG1685" s="156"/>
      <c r="BH1685" s="156"/>
      <c r="BI1685" s="156"/>
      <c r="BJ1685" s="156"/>
      <c r="BK1685" s="156"/>
      <c r="BL1685" s="156"/>
      <c r="BM1685" s="156"/>
      <c r="BN1685" s="156"/>
      <c r="BO1685" s="156"/>
      <c r="BP1685" s="156"/>
      <c r="BQ1685" s="156"/>
      <c r="BR1685" s="156"/>
      <c r="BS1685" s="156"/>
      <c r="BT1685" s="156"/>
      <c r="BU1685" s="156"/>
      <c r="BV1685" s="156"/>
      <c r="BW1685" s="156"/>
      <c r="BX1685" s="156"/>
      <c r="BY1685" s="156"/>
      <c r="BZ1685" s="156"/>
      <c r="CA1685" s="156"/>
      <c r="CB1685" s="156"/>
      <c r="CC1685" s="156"/>
      <c r="CD1685" s="156"/>
      <c r="CE1685" s="156"/>
    </row>
    <row r="1686" spans="1:83" ht="25.5" customHeight="1" x14ac:dyDescent="0.25">
      <c r="A1686" s="45"/>
      <c r="B1686" s="45"/>
      <c r="C1686" s="45"/>
      <c r="D1686" s="47"/>
      <c r="E1686" s="158"/>
      <c r="F1686" s="45"/>
      <c r="G1686" s="130"/>
      <c r="H1686" s="130"/>
      <c r="I1686" s="83"/>
      <c r="J1686" s="45"/>
      <c r="K1686" s="130"/>
      <c r="L1686" s="95"/>
      <c r="M1686" s="95"/>
      <c r="N1686" s="95"/>
      <c r="O1686" s="103"/>
      <c r="P1686" s="104"/>
      <c r="Q1686" s="83"/>
      <c r="R1686" s="83"/>
      <c r="S1686" s="83"/>
      <c r="T1686" s="83"/>
      <c r="U1686" s="83"/>
      <c r="V1686" s="103"/>
      <c r="W1686" s="103"/>
      <c r="X1686" s="103"/>
      <c r="Y1686" s="102"/>
      <c r="Z1686" s="102"/>
      <c r="AA1686" s="90"/>
      <c r="AB1686" s="100"/>
      <c r="AC1686" s="90"/>
      <c r="AD1686" s="100"/>
      <c r="AE1686" s="100"/>
      <c r="AF1686" s="91"/>
      <c r="AG1686" s="91"/>
      <c r="AH1686" s="101"/>
      <c r="AI1686" s="45"/>
      <c r="AJ1686" s="45"/>
      <c r="AK1686" s="45"/>
      <c r="AL1686" s="45"/>
      <c r="AM1686" s="45"/>
      <c r="AN1686" s="83"/>
      <c r="AO1686" s="160"/>
      <c r="AP1686" s="160"/>
      <c r="AQ1686" s="94"/>
      <c r="AR1686" s="45"/>
      <c r="AS1686" s="102"/>
      <c r="AT1686" s="102"/>
      <c r="AU1686" s="95"/>
      <c r="AV1686" s="95"/>
      <c r="AW1686" s="159"/>
      <c r="AX1686" s="159"/>
      <c r="AY1686" s="156"/>
      <c r="AZ1686" s="156"/>
      <c r="BA1686" s="156"/>
      <c r="BB1686" s="156"/>
      <c r="BC1686" s="156"/>
      <c r="BD1686" s="156"/>
      <c r="BE1686" s="156"/>
      <c r="BF1686" s="156"/>
      <c r="BG1686" s="156"/>
      <c r="BH1686" s="156"/>
      <c r="BI1686" s="156"/>
      <c r="BJ1686" s="156"/>
      <c r="BK1686" s="156"/>
      <c r="BL1686" s="156"/>
      <c r="BM1686" s="156"/>
      <c r="BN1686" s="156"/>
      <c r="BO1686" s="156"/>
      <c r="BP1686" s="156"/>
      <c r="BQ1686" s="156"/>
      <c r="BR1686" s="156"/>
      <c r="BS1686" s="156"/>
      <c r="BT1686" s="156"/>
      <c r="BU1686" s="156"/>
      <c r="BV1686" s="156"/>
      <c r="BW1686" s="156"/>
      <c r="BX1686" s="156"/>
      <c r="BY1686" s="156"/>
      <c r="BZ1686" s="156"/>
      <c r="CA1686" s="156"/>
      <c r="CB1686" s="156"/>
      <c r="CC1686" s="156"/>
      <c r="CD1686" s="156"/>
      <c r="CE1686" s="156"/>
    </row>
    <row r="1687" spans="1:83" ht="25.5" customHeight="1" x14ac:dyDescent="0.25">
      <c r="A1687" s="45"/>
      <c r="B1687" s="45"/>
      <c r="C1687" s="45"/>
      <c r="D1687" s="47"/>
      <c r="E1687" s="158"/>
      <c r="F1687" s="45"/>
      <c r="G1687" s="130"/>
      <c r="H1687" s="130"/>
      <c r="I1687" s="83"/>
      <c r="J1687" s="45"/>
      <c r="K1687" s="130"/>
      <c r="L1687" s="95"/>
      <c r="M1687" s="95"/>
      <c r="N1687" s="95"/>
      <c r="O1687" s="103"/>
      <c r="P1687" s="104"/>
      <c r="Q1687" s="83"/>
      <c r="R1687" s="83"/>
      <c r="S1687" s="83"/>
      <c r="T1687" s="83"/>
      <c r="U1687" s="83"/>
      <c r="V1687" s="103"/>
      <c r="W1687" s="103"/>
      <c r="X1687" s="103"/>
      <c r="Y1687" s="102"/>
      <c r="Z1687" s="102"/>
      <c r="AA1687" s="90"/>
      <c r="AB1687" s="100"/>
      <c r="AC1687" s="90"/>
      <c r="AD1687" s="100"/>
      <c r="AE1687" s="100"/>
      <c r="AF1687" s="91"/>
      <c r="AG1687" s="91"/>
      <c r="AH1687" s="101"/>
      <c r="AI1687" s="45"/>
      <c r="AJ1687" s="45"/>
      <c r="AK1687" s="45"/>
      <c r="AL1687" s="45"/>
      <c r="AM1687" s="45"/>
      <c r="AN1687" s="83"/>
      <c r="AO1687" s="160"/>
      <c r="AP1687" s="160"/>
      <c r="AQ1687" s="94"/>
      <c r="AR1687" s="45"/>
      <c r="AS1687" s="102"/>
      <c r="AT1687" s="102"/>
      <c r="AU1687" s="95"/>
      <c r="AV1687" s="95"/>
      <c r="AW1687" s="159"/>
      <c r="AX1687" s="159"/>
      <c r="AY1687" s="156"/>
      <c r="AZ1687" s="156"/>
      <c r="BA1687" s="156"/>
      <c r="BB1687" s="156"/>
      <c r="BC1687" s="156"/>
      <c r="BD1687" s="156"/>
      <c r="BE1687" s="156"/>
      <c r="BF1687" s="156"/>
      <c r="BG1687" s="156"/>
      <c r="BH1687" s="156"/>
      <c r="BI1687" s="156"/>
      <c r="BJ1687" s="156"/>
      <c r="BK1687" s="156"/>
      <c r="BL1687" s="156"/>
      <c r="BM1687" s="156"/>
      <c r="BN1687" s="156"/>
      <c r="BO1687" s="156"/>
      <c r="BP1687" s="156"/>
      <c r="BQ1687" s="156"/>
      <c r="BR1687" s="156"/>
      <c r="BS1687" s="156"/>
      <c r="BT1687" s="156"/>
      <c r="BU1687" s="156"/>
      <c r="BV1687" s="156"/>
      <c r="BW1687" s="156"/>
      <c r="BX1687" s="156"/>
      <c r="BY1687" s="156"/>
      <c r="BZ1687" s="156"/>
      <c r="CA1687" s="156"/>
      <c r="CB1687" s="156"/>
      <c r="CC1687" s="156"/>
      <c r="CD1687" s="156"/>
      <c r="CE1687" s="156"/>
    </row>
    <row r="1688" spans="1:83" ht="25.5" customHeight="1" x14ac:dyDescent="0.25">
      <c r="A1688" s="45"/>
      <c r="B1688" s="45"/>
      <c r="C1688" s="45"/>
      <c r="D1688" s="47"/>
      <c r="E1688" s="158"/>
      <c r="F1688" s="45"/>
      <c r="G1688" s="130"/>
      <c r="H1688" s="130"/>
      <c r="I1688" s="83"/>
      <c r="J1688" s="45"/>
      <c r="K1688" s="130"/>
      <c r="L1688" s="95"/>
      <c r="M1688" s="95"/>
      <c r="N1688" s="95"/>
      <c r="O1688" s="103"/>
      <c r="P1688" s="104"/>
      <c r="Q1688" s="83"/>
      <c r="R1688" s="83"/>
      <c r="S1688" s="83"/>
      <c r="T1688" s="83"/>
      <c r="U1688" s="83"/>
      <c r="V1688" s="103"/>
      <c r="W1688" s="103"/>
      <c r="X1688" s="103"/>
      <c r="Y1688" s="102"/>
      <c r="Z1688" s="102"/>
      <c r="AA1688" s="90"/>
      <c r="AB1688" s="100"/>
      <c r="AC1688" s="90"/>
      <c r="AD1688" s="100"/>
      <c r="AE1688" s="100"/>
      <c r="AF1688" s="91"/>
      <c r="AG1688" s="91"/>
      <c r="AH1688" s="101"/>
      <c r="AI1688" s="45"/>
      <c r="AJ1688" s="45"/>
      <c r="AK1688" s="45"/>
      <c r="AL1688" s="45"/>
      <c r="AM1688" s="45"/>
      <c r="AN1688" s="83"/>
      <c r="AO1688" s="160"/>
      <c r="AP1688" s="160"/>
      <c r="AQ1688" s="94"/>
      <c r="AR1688" s="45"/>
      <c r="AS1688" s="102"/>
      <c r="AT1688" s="102"/>
      <c r="AU1688" s="95"/>
      <c r="AV1688" s="95"/>
      <c r="AW1688" s="159"/>
      <c r="AX1688" s="159"/>
      <c r="AY1688" s="156"/>
      <c r="AZ1688" s="156"/>
      <c r="BA1688" s="156"/>
      <c r="BB1688" s="156"/>
      <c r="BC1688" s="156"/>
      <c r="BD1688" s="156"/>
      <c r="BE1688" s="156"/>
      <c r="BF1688" s="156"/>
      <c r="BG1688" s="156"/>
      <c r="BH1688" s="156"/>
      <c r="BI1688" s="156"/>
      <c r="BJ1688" s="156"/>
      <c r="BK1688" s="156"/>
      <c r="BL1688" s="156"/>
      <c r="BM1688" s="156"/>
      <c r="BN1688" s="156"/>
      <c r="BO1688" s="156"/>
      <c r="BP1688" s="156"/>
      <c r="BQ1688" s="156"/>
      <c r="BR1688" s="156"/>
      <c r="BS1688" s="156"/>
      <c r="BT1688" s="156"/>
      <c r="BU1688" s="156"/>
      <c r="BV1688" s="156"/>
      <c r="BW1688" s="156"/>
      <c r="BX1688" s="156"/>
      <c r="BY1688" s="156"/>
      <c r="BZ1688" s="156"/>
      <c r="CA1688" s="156"/>
      <c r="CB1688" s="156"/>
      <c r="CC1688" s="156"/>
      <c r="CD1688" s="156"/>
      <c r="CE1688" s="156"/>
    </row>
    <row r="1689" spans="1:83" ht="25.5" customHeight="1" x14ac:dyDescent="0.25">
      <c r="A1689" s="45"/>
      <c r="B1689" s="45"/>
      <c r="C1689" s="45"/>
      <c r="D1689" s="47"/>
      <c r="E1689" s="158"/>
      <c r="F1689" s="45"/>
      <c r="G1689" s="130"/>
      <c r="H1689" s="130"/>
      <c r="I1689" s="83"/>
      <c r="J1689" s="45"/>
      <c r="K1689" s="130"/>
      <c r="L1689" s="95"/>
      <c r="M1689" s="95"/>
      <c r="N1689" s="95"/>
      <c r="O1689" s="103"/>
      <c r="P1689" s="104"/>
      <c r="Q1689" s="83"/>
      <c r="R1689" s="83"/>
      <c r="S1689" s="83"/>
      <c r="T1689" s="83"/>
      <c r="U1689" s="83"/>
      <c r="V1689" s="103"/>
      <c r="W1689" s="103"/>
      <c r="X1689" s="103"/>
      <c r="Y1689" s="102"/>
      <c r="Z1689" s="102"/>
      <c r="AA1689" s="90"/>
      <c r="AB1689" s="100"/>
      <c r="AC1689" s="90"/>
      <c r="AD1689" s="100"/>
      <c r="AE1689" s="100"/>
      <c r="AF1689" s="91"/>
      <c r="AG1689" s="91"/>
      <c r="AH1689" s="101"/>
      <c r="AI1689" s="45"/>
      <c r="AJ1689" s="45"/>
      <c r="AK1689" s="45"/>
      <c r="AL1689" s="45"/>
      <c r="AM1689" s="45"/>
      <c r="AN1689" s="83"/>
      <c r="AO1689" s="160"/>
      <c r="AP1689" s="160"/>
      <c r="AQ1689" s="94"/>
      <c r="AR1689" s="45"/>
      <c r="AS1689" s="102"/>
      <c r="AT1689" s="102"/>
      <c r="AU1689" s="95"/>
      <c r="AV1689" s="95"/>
      <c r="AW1689" s="159"/>
      <c r="AX1689" s="159"/>
      <c r="AY1689" s="156"/>
      <c r="AZ1689" s="156"/>
      <c r="BA1689" s="156"/>
      <c r="BB1689" s="156"/>
      <c r="BC1689" s="156"/>
      <c r="BD1689" s="156"/>
      <c r="BE1689" s="156"/>
      <c r="BF1689" s="156"/>
      <c r="BG1689" s="156"/>
      <c r="BH1689" s="156"/>
      <c r="BI1689" s="156"/>
      <c r="BJ1689" s="156"/>
      <c r="BK1689" s="156"/>
      <c r="BL1689" s="156"/>
      <c r="BM1689" s="156"/>
      <c r="BN1689" s="156"/>
      <c r="BO1689" s="156"/>
      <c r="BP1689" s="156"/>
      <c r="BQ1689" s="156"/>
      <c r="BR1689" s="156"/>
      <c r="BS1689" s="156"/>
      <c r="BT1689" s="156"/>
      <c r="BU1689" s="156"/>
      <c r="BV1689" s="156"/>
      <c r="BW1689" s="156"/>
      <c r="BX1689" s="156"/>
      <c r="BY1689" s="156"/>
      <c r="BZ1689" s="156"/>
      <c r="CA1689" s="156"/>
      <c r="CB1689" s="156"/>
      <c r="CC1689" s="156"/>
      <c r="CD1689" s="156"/>
      <c r="CE1689" s="156"/>
    </row>
    <row r="1690" spans="1:83" ht="25.5" customHeight="1" x14ac:dyDescent="0.25">
      <c r="A1690" s="45"/>
      <c r="B1690" s="45"/>
      <c r="C1690" s="45"/>
      <c r="D1690" s="47"/>
      <c r="E1690" s="158"/>
      <c r="F1690" s="45"/>
      <c r="G1690" s="130"/>
      <c r="H1690" s="130"/>
      <c r="I1690" s="83"/>
      <c r="J1690" s="45"/>
      <c r="K1690" s="130"/>
      <c r="L1690" s="95"/>
      <c r="M1690" s="95"/>
      <c r="N1690" s="95"/>
      <c r="O1690" s="103"/>
      <c r="P1690" s="104"/>
      <c r="Q1690" s="83"/>
      <c r="R1690" s="83"/>
      <c r="S1690" s="83"/>
      <c r="T1690" s="83"/>
      <c r="U1690" s="83"/>
      <c r="V1690" s="103"/>
      <c r="W1690" s="103"/>
      <c r="X1690" s="103"/>
      <c r="Y1690" s="102"/>
      <c r="Z1690" s="102"/>
      <c r="AA1690" s="90"/>
      <c r="AB1690" s="100"/>
      <c r="AC1690" s="90"/>
      <c r="AD1690" s="100"/>
      <c r="AE1690" s="100"/>
      <c r="AF1690" s="91"/>
      <c r="AG1690" s="91"/>
      <c r="AH1690" s="101"/>
      <c r="AI1690" s="45"/>
      <c r="AJ1690" s="45"/>
      <c r="AK1690" s="45"/>
      <c r="AL1690" s="45"/>
      <c r="AM1690" s="45"/>
      <c r="AN1690" s="83"/>
      <c r="AO1690" s="160"/>
      <c r="AP1690" s="160"/>
      <c r="AQ1690" s="94"/>
      <c r="AR1690" s="45"/>
      <c r="AS1690" s="102"/>
      <c r="AT1690" s="102"/>
      <c r="AU1690" s="95"/>
      <c r="AV1690" s="95"/>
      <c r="AW1690" s="159"/>
      <c r="AX1690" s="159"/>
      <c r="AY1690" s="156"/>
      <c r="AZ1690" s="156"/>
      <c r="BA1690" s="156"/>
      <c r="BB1690" s="156"/>
      <c r="BC1690" s="156"/>
      <c r="BD1690" s="156"/>
      <c r="BE1690" s="156"/>
      <c r="BF1690" s="156"/>
      <c r="BG1690" s="156"/>
      <c r="BH1690" s="156"/>
      <c r="BI1690" s="156"/>
      <c r="BJ1690" s="156"/>
      <c r="BK1690" s="156"/>
      <c r="BL1690" s="156"/>
      <c r="BM1690" s="156"/>
      <c r="BN1690" s="156"/>
      <c r="BO1690" s="156"/>
      <c r="BP1690" s="156"/>
      <c r="BQ1690" s="156"/>
      <c r="BR1690" s="156"/>
      <c r="BS1690" s="156"/>
      <c r="BT1690" s="156"/>
      <c r="BU1690" s="156"/>
      <c r="BV1690" s="156"/>
      <c r="BW1690" s="156"/>
      <c r="BX1690" s="156"/>
      <c r="BY1690" s="156"/>
      <c r="BZ1690" s="156"/>
      <c r="CA1690" s="156"/>
      <c r="CB1690" s="156"/>
      <c r="CC1690" s="156"/>
      <c r="CD1690" s="156"/>
      <c r="CE1690" s="156"/>
    </row>
    <row r="1691" spans="1:83" ht="25.5" customHeight="1" x14ac:dyDescent="0.25">
      <c r="A1691" s="45"/>
      <c r="B1691" s="45"/>
      <c r="C1691" s="45"/>
      <c r="D1691" s="47"/>
      <c r="E1691" s="158"/>
      <c r="F1691" s="45"/>
      <c r="G1691" s="130"/>
      <c r="H1691" s="130"/>
      <c r="I1691" s="83"/>
      <c r="J1691" s="45"/>
      <c r="K1691" s="130"/>
      <c r="L1691" s="95"/>
      <c r="M1691" s="95"/>
      <c r="N1691" s="95"/>
      <c r="O1691" s="103"/>
      <c r="P1691" s="104"/>
      <c r="Q1691" s="83"/>
      <c r="R1691" s="83"/>
      <c r="S1691" s="83"/>
      <c r="T1691" s="83"/>
      <c r="U1691" s="83"/>
      <c r="V1691" s="103"/>
      <c r="W1691" s="103"/>
      <c r="X1691" s="103"/>
      <c r="Y1691" s="102"/>
      <c r="Z1691" s="102"/>
      <c r="AA1691" s="90"/>
      <c r="AB1691" s="100"/>
      <c r="AC1691" s="90"/>
      <c r="AD1691" s="100"/>
      <c r="AE1691" s="100"/>
      <c r="AF1691" s="91"/>
      <c r="AG1691" s="91"/>
      <c r="AH1691" s="101"/>
      <c r="AI1691" s="45"/>
      <c r="AJ1691" s="45"/>
      <c r="AK1691" s="45"/>
      <c r="AL1691" s="45"/>
      <c r="AM1691" s="45"/>
      <c r="AN1691" s="83"/>
      <c r="AO1691" s="160"/>
      <c r="AP1691" s="160"/>
      <c r="AQ1691" s="94"/>
      <c r="AR1691" s="45"/>
      <c r="AS1691" s="102"/>
      <c r="AT1691" s="102"/>
      <c r="AU1691" s="95"/>
      <c r="AV1691" s="95"/>
      <c r="AW1691" s="159"/>
      <c r="AX1691" s="159"/>
      <c r="AY1691" s="156"/>
      <c r="AZ1691" s="156"/>
      <c r="BA1691" s="156"/>
      <c r="BB1691" s="156"/>
      <c r="BC1691" s="156"/>
      <c r="BD1691" s="156"/>
      <c r="BE1691" s="156"/>
      <c r="BF1691" s="156"/>
      <c r="BG1691" s="156"/>
      <c r="BH1691" s="156"/>
      <c r="BI1691" s="156"/>
      <c r="BJ1691" s="156"/>
      <c r="BK1691" s="156"/>
      <c r="BL1691" s="156"/>
      <c r="BM1691" s="156"/>
      <c r="BN1691" s="156"/>
      <c r="BO1691" s="156"/>
      <c r="BP1691" s="156"/>
      <c r="BQ1691" s="156"/>
      <c r="BR1691" s="156"/>
      <c r="BS1691" s="156"/>
      <c r="BT1691" s="156"/>
      <c r="BU1691" s="156"/>
      <c r="BV1691" s="156"/>
      <c r="BW1691" s="156"/>
      <c r="BX1691" s="156"/>
      <c r="BY1691" s="156"/>
      <c r="BZ1691" s="156"/>
      <c r="CA1691" s="156"/>
      <c r="CB1691" s="156"/>
      <c r="CC1691" s="156"/>
      <c r="CD1691" s="156"/>
      <c r="CE1691" s="156"/>
    </row>
    <row r="1692" spans="1:83" ht="25.5" customHeight="1" x14ac:dyDescent="0.25">
      <c r="A1692" s="45"/>
      <c r="B1692" s="45"/>
      <c r="C1692" s="45"/>
      <c r="D1692" s="47"/>
      <c r="E1692" s="158"/>
      <c r="F1692" s="45"/>
      <c r="G1692" s="130"/>
      <c r="H1692" s="130"/>
      <c r="I1692" s="83"/>
      <c r="J1692" s="45"/>
      <c r="K1692" s="130"/>
      <c r="L1692" s="95"/>
      <c r="M1692" s="95"/>
      <c r="N1692" s="95"/>
      <c r="O1692" s="103"/>
      <c r="P1692" s="104"/>
      <c r="Q1692" s="83"/>
      <c r="R1692" s="83"/>
      <c r="S1692" s="83"/>
      <c r="T1692" s="83"/>
      <c r="U1692" s="83"/>
      <c r="V1692" s="103"/>
      <c r="W1692" s="103"/>
      <c r="X1692" s="103"/>
      <c r="Y1692" s="102"/>
      <c r="Z1692" s="102"/>
      <c r="AA1692" s="90"/>
      <c r="AB1692" s="100"/>
      <c r="AC1692" s="90"/>
      <c r="AD1692" s="100"/>
      <c r="AE1692" s="100"/>
      <c r="AF1692" s="91"/>
      <c r="AG1692" s="91"/>
      <c r="AH1692" s="101"/>
      <c r="AI1692" s="45"/>
      <c r="AJ1692" s="45"/>
      <c r="AK1692" s="45"/>
      <c r="AL1692" s="45"/>
      <c r="AM1692" s="45"/>
      <c r="AN1692" s="83"/>
      <c r="AO1692" s="160"/>
      <c r="AP1692" s="160"/>
      <c r="AQ1692" s="94"/>
      <c r="AR1692" s="45"/>
      <c r="AS1692" s="102"/>
      <c r="AT1692" s="102"/>
      <c r="AU1692" s="95"/>
      <c r="AV1692" s="95"/>
      <c r="AW1692" s="159"/>
      <c r="AX1692" s="159"/>
      <c r="AY1692" s="156"/>
      <c r="AZ1692" s="156"/>
      <c r="BA1692" s="156"/>
      <c r="BB1692" s="156"/>
      <c r="BC1692" s="156"/>
      <c r="BD1692" s="156"/>
      <c r="BE1692" s="156"/>
      <c r="BF1692" s="156"/>
      <c r="BG1692" s="156"/>
      <c r="BH1692" s="156"/>
      <c r="BI1692" s="156"/>
      <c r="BJ1692" s="156"/>
      <c r="BK1692" s="156"/>
      <c r="BL1692" s="156"/>
      <c r="BM1692" s="156"/>
      <c r="BN1692" s="156"/>
      <c r="BO1692" s="156"/>
      <c r="BP1692" s="156"/>
      <c r="BQ1692" s="156"/>
      <c r="BR1692" s="156"/>
      <c r="BS1692" s="156"/>
      <c r="BT1692" s="156"/>
      <c r="BU1692" s="156"/>
      <c r="BV1692" s="156"/>
      <c r="BW1692" s="156"/>
      <c r="BX1692" s="156"/>
      <c r="BY1692" s="156"/>
      <c r="BZ1692" s="156"/>
      <c r="CA1692" s="156"/>
      <c r="CB1692" s="156"/>
      <c r="CC1692" s="156"/>
      <c r="CD1692" s="156"/>
      <c r="CE1692" s="156"/>
    </row>
    <row r="1693" spans="1:83" ht="25.5" customHeight="1" x14ac:dyDescent="0.25">
      <c r="A1693" s="45"/>
      <c r="B1693" s="45"/>
      <c r="C1693" s="45"/>
      <c r="D1693" s="47"/>
      <c r="E1693" s="158"/>
      <c r="F1693" s="45"/>
      <c r="G1693" s="130"/>
      <c r="H1693" s="130"/>
      <c r="I1693" s="83"/>
      <c r="J1693" s="45"/>
      <c r="K1693" s="130"/>
      <c r="L1693" s="95"/>
      <c r="M1693" s="95"/>
      <c r="N1693" s="95"/>
      <c r="O1693" s="103"/>
      <c r="P1693" s="104"/>
      <c r="Q1693" s="83"/>
      <c r="R1693" s="83"/>
      <c r="S1693" s="83"/>
      <c r="T1693" s="83"/>
      <c r="U1693" s="83"/>
      <c r="V1693" s="103"/>
      <c r="W1693" s="103"/>
      <c r="X1693" s="103"/>
      <c r="Y1693" s="102"/>
      <c r="Z1693" s="102"/>
      <c r="AA1693" s="90"/>
      <c r="AB1693" s="100"/>
      <c r="AC1693" s="90"/>
      <c r="AD1693" s="100"/>
      <c r="AE1693" s="100"/>
      <c r="AF1693" s="91"/>
      <c r="AG1693" s="91"/>
      <c r="AH1693" s="101"/>
      <c r="AI1693" s="45"/>
      <c r="AJ1693" s="45"/>
      <c r="AK1693" s="45"/>
      <c r="AL1693" s="45"/>
      <c r="AM1693" s="45"/>
      <c r="AN1693" s="83"/>
      <c r="AO1693" s="160"/>
      <c r="AP1693" s="160"/>
      <c r="AQ1693" s="94"/>
      <c r="AR1693" s="45"/>
      <c r="AS1693" s="102"/>
      <c r="AT1693" s="102"/>
      <c r="AU1693" s="95"/>
      <c r="AV1693" s="95"/>
      <c r="AW1693" s="159"/>
      <c r="AX1693" s="159"/>
      <c r="AY1693" s="156"/>
      <c r="AZ1693" s="156"/>
      <c r="BA1693" s="156"/>
      <c r="BB1693" s="156"/>
      <c r="BC1693" s="156"/>
      <c r="BD1693" s="156"/>
      <c r="BE1693" s="156"/>
      <c r="BF1693" s="156"/>
      <c r="BG1693" s="156"/>
      <c r="BH1693" s="156"/>
      <c r="BI1693" s="156"/>
      <c r="BJ1693" s="156"/>
      <c r="BK1693" s="156"/>
      <c r="BL1693" s="156"/>
      <c r="BM1693" s="156"/>
      <c r="BN1693" s="156"/>
      <c r="BO1693" s="156"/>
      <c r="BP1693" s="156"/>
      <c r="BQ1693" s="156"/>
      <c r="BR1693" s="156"/>
      <c r="BS1693" s="156"/>
      <c r="BT1693" s="156"/>
      <c r="BU1693" s="156"/>
      <c r="BV1693" s="156"/>
      <c r="BW1693" s="156"/>
      <c r="BX1693" s="156"/>
      <c r="BY1693" s="156"/>
      <c r="BZ1693" s="156"/>
      <c r="CA1693" s="156"/>
      <c r="CB1693" s="156"/>
      <c r="CC1693" s="156"/>
      <c r="CD1693" s="156"/>
      <c r="CE1693" s="156"/>
    </row>
    <row r="1694" spans="1:83" ht="25.5" customHeight="1" x14ac:dyDescent="0.25">
      <c r="A1694" s="45"/>
      <c r="B1694" s="45"/>
      <c r="C1694" s="45"/>
      <c r="D1694" s="47"/>
      <c r="E1694" s="158"/>
      <c r="F1694" s="45"/>
      <c r="G1694" s="130"/>
      <c r="H1694" s="130"/>
      <c r="I1694" s="83"/>
      <c r="J1694" s="45"/>
      <c r="K1694" s="130"/>
      <c r="L1694" s="95"/>
      <c r="M1694" s="95"/>
      <c r="N1694" s="95"/>
      <c r="O1694" s="103"/>
      <c r="P1694" s="104"/>
      <c r="Q1694" s="83"/>
      <c r="R1694" s="83"/>
      <c r="S1694" s="83"/>
      <c r="T1694" s="83"/>
      <c r="U1694" s="83"/>
      <c r="V1694" s="103"/>
      <c r="W1694" s="103"/>
      <c r="X1694" s="103"/>
      <c r="Y1694" s="102"/>
      <c r="Z1694" s="102"/>
      <c r="AA1694" s="90"/>
      <c r="AB1694" s="100"/>
      <c r="AC1694" s="90"/>
      <c r="AD1694" s="100"/>
      <c r="AE1694" s="100"/>
      <c r="AF1694" s="91"/>
      <c r="AG1694" s="91"/>
      <c r="AH1694" s="101"/>
      <c r="AI1694" s="45"/>
      <c r="AJ1694" s="45"/>
      <c r="AK1694" s="45"/>
      <c r="AL1694" s="45"/>
      <c r="AM1694" s="45"/>
      <c r="AN1694" s="83"/>
      <c r="AO1694" s="160"/>
      <c r="AP1694" s="160"/>
      <c r="AQ1694" s="94"/>
      <c r="AR1694" s="45"/>
      <c r="AS1694" s="102"/>
      <c r="AT1694" s="102"/>
      <c r="AU1694" s="95"/>
      <c r="AV1694" s="95"/>
      <c r="AW1694" s="159"/>
      <c r="AX1694" s="159"/>
      <c r="AY1694" s="156"/>
      <c r="AZ1694" s="156"/>
      <c r="BA1694" s="156"/>
      <c r="BB1694" s="156"/>
      <c r="BC1694" s="156"/>
      <c r="BD1694" s="156"/>
      <c r="BE1694" s="156"/>
      <c r="BF1694" s="156"/>
      <c r="BG1694" s="156"/>
      <c r="BH1694" s="156"/>
      <c r="BI1694" s="156"/>
      <c r="BJ1694" s="156"/>
      <c r="BK1694" s="156"/>
      <c r="BL1694" s="156"/>
      <c r="BM1694" s="156"/>
      <c r="BN1694" s="156"/>
      <c r="BO1694" s="156"/>
      <c r="BP1694" s="156"/>
      <c r="BQ1694" s="156"/>
      <c r="BR1694" s="156"/>
      <c r="BS1694" s="156"/>
      <c r="BT1694" s="156"/>
      <c r="BU1694" s="156"/>
      <c r="BV1694" s="156"/>
      <c r="BW1694" s="156"/>
      <c r="BX1694" s="156"/>
      <c r="BY1694" s="156"/>
      <c r="BZ1694" s="156"/>
      <c r="CA1694" s="156"/>
      <c r="CB1694" s="156"/>
      <c r="CC1694" s="156"/>
      <c r="CD1694" s="156"/>
      <c r="CE1694" s="156"/>
    </row>
    <row r="1695" spans="1:83" ht="25.5" customHeight="1" x14ac:dyDescent="0.25">
      <c r="A1695" s="45"/>
      <c r="B1695" s="45"/>
      <c r="C1695" s="45"/>
      <c r="D1695" s="47"/>
      <c r="E1695" s="158"/>
      <c r="F1695" s="45"/>
      <c r="G1695" s="130"/>
      <c r="H1695" s="130"/>
      <c r="I1695" s="83"/>
      <c r="J1695" s="45"/>
      <c r="K1695" s="130"/>
      <c r="L1695" s="95"/>
      <c r="M1695" s="95"/>
      <c r="N1695" s="95"/>
      <c r="O1695" s="103"/>
      <c r="P1695" s="104"/>
      <c r="Q1695" s="83"/>
      <c r="R1695" s="83"/>
      <c r="S1695" s="83"/>
      <c r="T1695" s="83"/>
      <c r="U1695" s="83"/>
      <c r="V1695" s="103"/>
      <c r="W1695" s="103"/>
      <c r="X1695" s="103"/>
      <c r="Y1695" s="102"/>
      <c r="Z1695" s="102"/>
      <c r="AA1695" s="90"/>
      <c r="AB1695" s="100"/>
      <c r="AC1695" s="90"/>
      <c r="AD1695" s="100"/>
      <c r="AE1695" s="100"/>
      <c r="AF1695" s="91"/>
      <c r="AG1695" s="91"/>
      <c r="AH1695" s="101"/>
      <c r="AI1695" s="45"/>
      <c r="AJ1695" s="45"/>
      <c r="AK1695" s="45"/>
      <c r="AL1695" s="45"/>
      <c r="AM1695" s="45"/>
      <c r="AN1695" s="83"/>
      <c r="AO1695" s="160"/>
      <c r="AP1695" s="160"/>
      <c r="AQ1695" s="94"/>
      <c r="AR1695" s="45"/>
      <c r="AS1695" s="102"/>
      <c r="AT1695" s="102"/>
      <c r="AU1695" s="95"/>
      <c r="AV1695" s="95"/>
      <c r="AW1695" s="159"/>
      <c r="AX1695" s="159"/>
      <c r="AY1695" s="156"/>
      <c r="AZ1695" s="156"/>
      <c r="BA1695" s="156"/>
      <c r="BB1695" s="156"/>
      <c r="BC1695" s="156"/>
      <c r="BD1695" s="156"/>
      <c r="BE1695" s="156"/>
      <c r="BF1695" s="156"/>
      <c r="BG1695" s="156"/>
      <c r="BH1695" s="156"/>
      <c r="BI1695" s="156"/>
      <c r="BJ1695" s="156"/>
      <c r="BK1695" s="156"/>
      <c r="BL1695" s="156"/>
      <c r="BM1695" s="156"/>
      <c r="BN1695" s="156"/>
      <c r="BO1695" s="156"/>
      <c r="BP1695" s="156"/>
      <c r="BQ1695" s="156"/>
      <c r="BR1695" s="156"/>
      <c r="BS1695" s="156"/>
      <c r="BT1695" s="156"/>
      <c r="BU1695" s="156"/>
      <c r="BV1695" s="156"/>
      <c r="BW1695" s="156"/>
      <c r="BX1695" s="156"/>
      <c r="BY1695" s="156"/>
      <c r="BZ1695" s="156"/>
      <c r="CA1695" s="156"/>
      <c r="CB1695" s="156"/>
      <c r="CC1695" s="156"/>
      <c r="CD1695" s="156"/>
      <c r="CE1695" s="156"/>
    </row>
    <row r="1696" spans="1:83" ht="25.5" customHeight="1" x14ac:dyDescent="0.25">
      <c r="A1696" s="45"/>
      <c r="B1696" s="45"/>
      <c r="C1696" s="45"/>
      <c r="D1696" s="47"/>
      <c r="E1696" s="158"/>
      <c r="F1696" s="45"/>
      <c r="G1696" s="130"/>
      <c r="H1696" s="130"/>
      <c r="I1696" s="83"/>
      <c r="J1696" s="45"/>
      <c r="K1696" s="130"/>
      <c r="L1696" s="95"/>
      <c r="M1696" s="95"/>
      <c r="N1696" s="95"/>
      <c r="O1696" s="103"/>
      <c r="P1696" s="104"/>
      <c r="Q1696" s="83"/>
      <c r="R1696" s="83"/>
      <c r="S1696" s="83"/>
      <c r="T1696" s="83"/>
      <c r="U1696" s="83"/>
      <c r="V1696" s="103"/>
      <c r="W1696" s="103"/>
      <c r="X1696" s="103"/>
      <c r="Y1696" s="102"/>
      <c r="Z1696" s="102"/>
      <c r="AA1696" s="90"/>
      <c r="AB1696" s="100"/>
      <c r="AC1696" s="90"/>
      <c r="AD1696" s="100"/>
      <c r="AE1696" s="100"/>
      <c r="AF1696" s="91"/>
      <c r="AG1696" s="91"/>
      <c r="AH1696" s="101"/>
      <c r="AI1696" s="45"/>
      <c r="AJ1696" s="45"/>
      <c r="AK1696" s="45"/>
      <c r="AL1696" s="45"/>
      <c r="AM1696" s="45"/>
      <c r="AN1696" s="83"/>
      <c r="AO1696" s="160"/>
      <c r="AP1696" s="160"/>
      <c r="AQ1696" s="94"/>
      <c r="AR1696" s="45"/>
      <c r="AS1696" s="102"/>
      <c r="AT1696" s="102"/>
      <c r="AU1696" s="95"/>
      <c r="AV1696" s="95"/>
      <c r="AW1696" s="159"/>
      <c r="AX1696" s="159"/>
      <c r="AY1696" s="156"/>
      <c r="AZ1696" s="156"/>
      <c r="BA1696" s="156"/>
      <c r="BB1696" s="156"/>
      <c r="BC1696" s="156"/>
      <c r="BD1696" s="156"/>
      <c r="BE1696" s="156"/>
      <c r="BF1696" s="156"/>
      <c r="BG1696" s="156"/>
      <c r="BH1696" s="156"/>
      <c r="BI1696" s="156"/>
      <c r="BJ1696" s="156"/>
      <c r="BK1696" s="156"/>
      <c r="BL1696" s="156"/>
      <c r="BM1696" s="156"/>
      <c r="BN1696" s="156"/>
      <c r="BO1696" s="156"/>
      <c r="BP1696" s="156"/>
      <c r="BQ1696" s="156"/>
      <c r="BR1696" s="156"/>
      <c r="BS1696" s="156"/>
      <c r="BT1696" s="156"/>
      <c r="BU1696" s="156"/>
      <c r="BV1696" s="156"/>
      <c r="BW1696" s="156"/>
      <c r="BX1696" s="156"/>
      <c r="BY1696" s="156"/>
      <c r="BZ1696" s="156"/>
      <c r="CA1696" s="156"/>
      <c r="CB1696" s="156"/>
      <c r="CC1696" s="156"/>
      <c r="CD1696" s="156"/>
      <c r="CE1696" s="156"/>
    </row>
    <row r="1697" spans="1:83" ht="25.5" customHeight="1" x14ac:dyDescent="0.25">
      <c r="A1697" s="45"/>
      <c r="B1697" s="45"/>
      <c r="C1697" s="45"/>
      <c r="D1697" s="47"/>
      <c r="E1697" s="158"/>
      <c r="F1697" s="45"/>
      <c r="G1697" s="130"/>
      <c r="H1697" s="130"/>
      <c r="I1697" s="83"/>
      <c r="J1697" s="45"/>
      <c r="K1697" s="130"/>
      <c r="L1697" s="95"/>
      <c r="M1697" s="95"/>
      <c r="N1697" s="95"/>
      <c r="O1697" s="103"/>
      <c r="P1697" s="104"/>
      <c r="Q1697" s="83"/>
      <c r="R1697" s="83"/>
      <c r="S1697" s="83"/>
      <c r="T1697" s="83"/>
      <c r="U1697" s="83"/>
      <c r="V1697" s="103"/>
      <c r="W1697" s="103"/>
      <c r="X1697" s="103"/>
      <c r="Y1697" s="102"/>
      <c r="Z1697" s="102"/>
      <c r="AA1697" s="90"/>
      <c r="AB1697" s="100"/>
      <c r="AC1697" s="90"/>
      <c r="AD1697" s="100"/>
      <c r="AE1697" s="100"/>
      <c r="AF1697" s="91"/>
      <c r="AG1697" s="91"/>
      <c r="AH1697" s="101"/>
      <c r="AI1697" s="45"/>
      <c r="AJ1697" s="45"/>
      <c r="AK1697" s="45"/>
      <c r="AL1697" s="45"/>
      <c r="AM1697" s="45"/>
      <c r="AN1697" s="83"/>
      <c r="AO1697" s="160"/>
      <c r="AP1697" s="160"/>
      <c r="AQ1697" s="94"/>
      <c r="AR1697" s="45"/>
      <c r="AS1697" s="102"/>
      <c r="AT1697" s="102"/>
      <c r="AU1697" s="95"/>
      <c r="AV1697" s="95"/>
      <c r="AW1697" s="159"/>
      <c r="AX1697" s="159"/>
      <c r="AY1697" s="156"/>
      <c r="AZ1697" s="156"/>
      <c r="BA1697" s="156"/>
      <c r="BB1697" s="156"/>
      <c r="BC1697" s="156"/>
      <c r="BD1697" s="156"/>
      <c r="BE1697" s="156"/>
      <c r="BF1697" s="156"/>
      <c r="BG1697" s="156"/>
      <c r="BH1697" s="156"/>
      <c r="BI1697" s="156"/>
      <c r="BJ1697" s="156"/>
      <c r="BK1697" s="156"/>
      <c r="BL1697" s="156"/>
      <c r="BM1697" s="156"/>
      <c r="BN1697" s="156"/>
      <c r="BO1697" s="156"/>
      <c r="BP1697" s="156"/>
      <c r="BQ1697" s="156"/>
      <c r="BR1697" s="156"/>
      <c r="BS1697" s="156"/>
      <c r="BT1697" s="156"/>
      <c r="BU1697" s="156"/>
      <c r="BV1697" s="156"/>
      <c r="BW1697" s="156"/>
      <c r="BX1697" s="156"/>
      <c r="BY1697" s="156"/>
      <c r="BZ1697" s="156"/>
      <c r="CA1697" s="156"/>
      <c r="CB1697" s="156"/>
      <c r="CC1697" s="156"/>
      <c r="CD1697" s="156"/>
      <c r="CE1697" s="156"/>
    </row>
    <row r="1698" spans="1:83" ht="25.5" customHeight="1" x14ac:dyDescent="0.25">
      <c r="A1698" s="45"/>
      <c r="B1698" s="45"/>
      <c r="C1698" s="45"/>
      <c r="D1698" s="47"/>
      <c r="E1698" s="158"/>
      <c r="F1698" s="45"/>
      <c r="G1698" s="130"/>
      <c r="H1698" s="130"/>
      <c r="I1698" s="83"/>
      <c r="J1698" s="45"/>
      <c r="K1698" s="130"/>
      <c r="L1698" s="95"/>
      <c r="M1698" s="95"/>
      <c r="N1698" s="95"/>
      <c r="O1698" s="103"/>
      <c r="P1698" s="104"/>
      <c r="Q1698" s="83"/>
      <c r="R1698" s="83"/>
      <c r="S1698" s="83"/>
      <c r="T1698" s="83"/>
      <c r="U1698" s="83"/>
      <c r="V1698" s="103"/>
      <c r="W1698" s="103"/>
      <c r="X1698" s="103"/>
      <c r="Y1698" s="102"/>
      <c r="Z1698" s="102"/>
      <c r="AA1698" s="90"/>
      <c r="AB1698" s="100"/>
      <c r="AC1698" s="90"/>
      <c r="AD1698" s="100"/>
      <c r="AE1698" s="100"/>
      <c r="AF1698" s="91"/>
      <c r="AG1698" s="91"/>
      <c r="AH1698" s="101"/>
      <c r="AI1698" s="45"/>
      <c r="AJ1698" s="45"/>
      <c r="AK1698" s="45"/>
      <c r="AL1698" s="45"/>
      <c r="AM1698" s="45"/>
      <c r="AN1698" s="83"/>
      <c r="AO1698" s="160"/>
      <c r="AP1698" s="160"/>
      <c r="AQ1698" s="94"/>
      <c r="AR1698" s="45"/>
      <c r="AS1698" s="102"/>
      <c r="AT1698" s="102"/>
      <c r="AU1698" s="95"/>
      <c r="AV1698" s="95"/>
      <c r="AW1698" s="159"/>
      <c r="AX1698" s="159"/>
      <c r="AY1698" s="156"/>
      <c r="AZ1698" s="156"/>
      <c r="BA1698" s="156"/>
      <c r="BB1698" s="156"/>
      <c r="BC1698" s="156"/>
      <c r="BD1698" s="156"/>
      <c r="BE1698" s="156"/>
      <c r="BF1698" s="156"/>
      <c r="BG1698" s="156"/>
      <c r="BH1698" s="156"/>
      <c r="BI1698" s="156"/>
      <c r="BJ1698" s="156"/>
      <c r="BK1698" s="156"/>
      <c r="BL1698" s="156"/>
      <c r="BM1698" s="156"/>
      <c r="BN1698" s="156"/>
      <c r="BO1698" s="156"/>
      <c r="BP1698" s="156"/>
      <c r="BQ1698" s="156"/>
      <c r="BR1698" s="156"/>
      <c r="BS1698" s="156"/>
      <c r="BT1698" s="156"/>
      <c r="BU1698" s="156"/>
      <c r="BV1698" s="156"/>
      <c r="BW1698" s="156"/>
      <c r="BX1698" s="156"/>
      <c r="BY1698" s="156"/>
      <c r="BZ1698" s="156"/>
      <c r="CA1698" s="156"/>
      <c r="CB1698" s="156"/>
      <c r="CC1698" s="156"/>
      <c r="CD1698" s="156"/>
      <c r="CE1698" s="156"/>
    </row>
    <row r="1699" spans="1:83" ht="25.5" customHeight="1" x14ac:dyDescent="0.25">
      <c r="A1699" s="45"/>
      <c r="B1699" s="45"/>
      <c r="C1699" s="45"/>
      <c r="D1699" s="47"/>
      <c r="E1699" s="158"/>
      <c r="F1699" s="45"/>
      <c r="G1699" s="130"/>
      <c r="H1699" s="130"/>
      <c r="I1699" s="83"/>
      <c r="J1699" s="45"/>
      <c r="K1699" s="130"/>
      <c r="L1699" s="95"/>
      <c r="M1699" s="95"/>
      <c r="N1699" s="95"/>
      <c r="O1699" s="103"/>
      <c r="P1699" s="104"/>
      <c r="Q1699" s="83"/>
      <c r="R1699" s="83"/>
      <c r="S1699" s="83"/>
      <c r="T1699" s="83"/>
      <c r="U1699" s="83"/>
      <c r="V1699" s="103"/>
      <c r="W1699" s="103"/>
      <c r="X1699" s="103"/>
      <c r="Y1699" s="102"/>
      <c r="Z1699" s="102"/>
      <c r="AA1699" s="90"/>
      <c r="AB1699" s="100"/>
      <c r="AC1699" s="90"/>
      <c r="AD1699" s="100"/>
      <c r="AE1699" s="100"/>
      <c r="AF1699" s="91"/>
      <c r="AG1699" s="91"/>
      <c r="AH1699" s="101"/>
      <c r="AI1699" s="45"/>
      <c r="AJ1699" s="45"/>
      <c r="AK1699" s="45"/>
      <c r="AL1699" s="45"/>
      <c r="AM1699" s="45"/>
      <c r="AN1699" s="83"/>
      <c r="AO1699" s="160"/>
      <c r="AP1699" s="160"/>
      <c r="AQ1699" s="94"/>
      <c r="AR1699" s="45"/>
      <c r="AS1699" s="102"/>
      <c r="AT1699" s="102"/>
      <c r="AU1699" s="95"/>
      <c r="AV1699" s="95"/>
      <c r="AW1699" s="159"/>
      <c r="AX1699" s="159"/>
      <c r="AY1699" s="156"/>
      <c r="AZ1699" s="156"/>
      <c r="BA1699" s="156"/>
      <c r="BB1699" s="156"/>
      <c r="BC1699" s="156"/>
      <c r="BD1699" s="156"/>
      <c r="BE1699" s="156"/>
      <c r="BF1699" s="156"/>
      <c r="BG1699" s="156"/>
      <c r="BH1699" s="156"/>
      <c r="BI1699" s="156"/>
      <c r="BJ1699" s="156"/>
      <c r="BK1699" s="156"/>
      <c r="BL1699" s="156"/>
      <c r="BM1699" s="156"/>
      <c r="BN1699" s="156"/>
      <c r="BO1699" s="156"/>
      <c r="BP1699" s="156"/>
      <c r="BQ1699" s="156"/>
      <c r="BR1699" s="156"/>
      <c r="BS1699" s="156"/>
      <c r="BT1699" s="156"/>
      <c r="BU1699" s="156"/>
      <c r="BV1699" s="156"/>
      <c r="BW1699" s="156"/>
      <c r="BX1699" s="156"/>
      <c r="BY1699" s="156"/>
      <c r="BZ1699" s="156"/>
      <c r="CA1699" s="156"/>
      <c r="CB1699" s="156"/>
      <c r="CC1699" s="156"/>
      <c r="CD1699" s="156"/>
      <c r="CE1699" s="156"/>
    </row>
    <row r="1700" spans="1:83" ht="25.5" customHeight="1" x14ac:dyDescent="0.25">
      <c r="A1700" s="45"/>
      <c r="B1700" s="45"/>
      <c r="C1700" s="45"/>
      <c r="D1700" s="47"/>
      <c r="E1700" s="158"/>
      <c r="F1700" s="45"/>
      <c r="G1700" s="130"/>
      <c r="H1700" s="130"/>
      <c r="I1700" s="83"/>
      <c r="J1700" s="45"/>
      <c r="K1700" s="130"/>
      <c r="L1700" s="95"/>
      <c r="M1700" s="95"/>
      <c r="N1700" s="95"/>
      <c r="O1700" s="103"/>
      <c r="P1700" s="104"/>
      <c r="Q1700" s="83"/>
      <c r="R1700" s="83"/>
      <c r="S1700" s="83"/>
      <c r="T1700" s="83"/>
      <c r="U1700" s="83"/>
      <c r="V1700" s="103"/>
      <c r="W1700" s="103"/>
      <c r="X1700" s="103"/>
      <c r="Y1700" s="102"/>
      <c r="Z1700" s="102"/>
      <c r="AA1700" s="90"/>
      <c r="AB1700" s="100"/>
      <c r="AC1700" s="90"/>
      <c r="AD1700" s="100"/>
      <c r="AE1700" s="100"/>
      <c r="AF1700" s="91"/>
      <c r="AG1700" s="91"/>
      <c r="AH1700" s="101"/>
      <c r="AI1700" s="45"/>
      <c r="AJ1700" s="45"/>
      <c r="AK1700" s="45"/>
      <c r="AL1700" s="45"/>
      <c r="AM1700" s="45"/>
      <c r="AN1700" s="83"/>
      <c r="AO1700" s="160"/>
      <c r="AP1700" s="160"/>
      <c r="AQ1700" s="94"/>
      <c r="AR1700" s="45"/>
      <c r="AS1700" s="102"/>
      <c r="AT1700" s="102"/>
      <c r="AU1700" s="95"/>
      <c r="AV1700" s="95"/>
      <c r="AW1700" s="159"/>
      <c r="AX1700" s="159"/>
      <c r="AY1700" s="156"/>
      <c r="AZ1700" s="156"/>
      <c r="BA1700" s="156"/>
      <c r="BB1700" s="156"/>
      <c r="BC1700" s="156"/>
      <c r="BD1700" s="156"/>
      <c r="BE1700" s="156"/>
      <c r="BF1700" s="156"/>
      <c r="BG1700" s="156"/>
      <c r="BH1700" s="156"/>
      <c r="BI1700" s="156"/>
      <c r="BJ1700" s="156"/>
      <c r="BK1700" s="156"/>
      <c r="BL1700" s="156"/>
      <c r="BM1700" s="156"/>
      <c r="BN1700" s="156"/>
      <c r="BO1700" s="156"/>
      <c r="BP1700" s="156"/>
      <c r="BQ1700" s="156"/>
      <c r="BR1700" s="156"/>
      <c r="BS1700" s="156"/>
      <c r="BT1700" s="156"/>
      <c r="BU1700" s="156"/>
      <c r="BV1700" s="156"/>
      <c r="BW1700" s="156"/>
      <c r="BX1700" s="156"/>
      <c r="BY1700" s="156"/>
      <c r="BZ1700" s="156"/>
      <c r="CA1700" s="156"/>
      <c r="CB1700" s="156"/>
      <c r="CC1700" s="156"/>
      <c r="CD1700" s="156"/>
      <c r="CE1700" s="156"/>
    </row>
    <row r="1701" spans="1:83" ht="25.5" customHeight="1" x14ac:dyDescent="0.25">
      <c r="A1701" s="45"/>
      <c r="B1701" s="45"/>
      <c r="C1701" s="45"/>
      <c r="D1701" s="47"/>
      <c r="E1701" s="158"/>
      <c r="F1701" s="45"/>
      <c r="G1701" s="130"/>
      <c r="H1701" s="130"/>
      <c r="I1701" s="83"/>
      <c r="J1701" s="45"/>
      <c r="K1701" s="130"/>
      <c r="L1701" s="95"/>
      <c r="M1701" s="95"/>
      <c r="N1701" s="95"/>
      <c r="O1701" s="103"/>
      <c r="P1701" s="104"/>
      <c r="Q1701" s="83"/>
      <c r="R1701" s="83"/>
      <c r="S1701" s="83"/>
      <c r="T1701" s="83"/>
      <c r="U1701" s="83"/>
      <c r="V1701" s="103"/>
      <c r="W1701" s="103"/>
      <c r="X1701" s="103"/>
      <c r="Y1701" s="102"/>
      <c r="Z1701" s="102"/>
      <c r="AA1701" s="90"/>
      <c r="AB1701" s="100"/>
      <c r="AC1701" s="90"/>
      <c r="AD1701" s="100"/>
      <c r="AE1701" s="100"/>
      <c r="AF1701" s="91"/>
      <c r="AG1701" s="91"/>
      <c r="AH1701" s="101"/>
      <c r="AI1701" s="45"/>
      <c r="AJ1701" s="45"/>
      <c r="AK1701" s="45"/>
      <c r="AL1701" s="45"/>
      <c r="AM1701" s="45"/>
      <c r="AN1701" s="83"/>
      <c r="AO1701" s="160"/>
      <c r="AP1701" s="160"/>
      <c r="AQ1701" s="94"/>
      <c r="AR1701" s="45"/>
      <c r="AS1701" s="102"/>
      <c r="AT1701" s="102"/>
      <c r="AU1701" s="95"/>
      <c r="AV1701" s="95"/>
      <c r="AW1701" s="159"/>
      <c r="AX1701" s="159"/>
      <c r="AY1701" s="156"/>
      <c r="AZ1701" s="156"/>
      <c r="BA1701" s="156"/>
      <c r="BB1701" s="156"/>
      <c r="BC1701" s="156"/>
      <c r="BD1701" s="156"/>
      <c r="BE1701" s="156"/>
      <c r="BF1701" s="156"/>
      <c r="BG1701" s="156"/>
      <c r="BH1701" s="156"/>
      <c r="BI1701" s="156"/>
      <c r="BJ1701" s="156"/>
      <c r="BK1701" s="156"/>
      <c r="BL1701" s="156"/>
      <c r="BM1701" s="156"/>
      <c r="BN1701" s="156"/>
      <c r="BO1701" s="156"/>
      <c r="BP1701" s="156"/>
      <c r="BQ1701" s="156"/>
      <c r="BR1701" s="156"/>
      <c r="BS1701" s="156"/>
      <c r="BT1701" s="156"/>
      <c r="BU1701" s="156"/>
      <c r="BV1701" s="156"/>
      <c r="BW1701" s="156"/>
      <c r="BX1701" s="156"/>
      <c r="BY1701" s="156"/>
      <c r="BZ1701" s="156"/>
      <c r="CA1701" s="156"/>
      <c r="CB1701" s="156"/>
      <c r="CC1701" s="156"/>
      <c r="CD1701" s="156"/>
      <c r="CE1701" s="156"/>
    </row>
    <row r="1702" spans="1:83" ht="25.5" customHeight="1" x14ac:dyDescent="0.25">
      <c r="A1702" s="45"/>
      <c r="B1702" s="45"/>
      <c r="C1702" s="45"/>
      <c r="D1702" s="47"/>
      <c r="E1702" s="158"/>
      <c r="F1702" s="45"/>
      <c r="G1702" s="130"/>
      <c r="H1702" s="130"/>
      <c r="I1702" s="83"/>
      <c r="J1702" s="45"/>
      <c r="K1702" s="130"/>
      <c r="L1702" s="95"/>
      <c r="M1702" s="95"/>
      <c r="N1702" s="95"/>
      <c r="O1702" s="103"/>
      <c r="P1702" s="104"/>
      <c r="Q1702" s="83"/>
      <c r="R1702" s="83"/>
      <c r="S1702" s="83"/>
      <c r="T1702" s="83"/>
      <c r="U1702" s="83"/>
      <c r="V1702" s="103"/>
      <c r="W1702" s="103"/>
      <c r="X1702" s="103"/>
      <c r="Y1702" s="102"/>
      <c r="Z1702" s="102"/>
      <c r="AA1702" s="90"/>
      <c r="AB1702" s="100"/>
      <c r="AC1702" s="90"/>
      <c r="AD1702" s="100"/>
      <c r="AE1702" s="100"/>
      <c r="AF1702" s="91"/>
      <c r="AG1702" s="91"/>
      <c r="AH1702" s="101"/>
      <c r="AI1702" s="45"/>
      <c r="AJ1702" s="45"/>
      <c r="AK1702" s="45"/>
      <c r="AL1702" s="45"/>
      <c r="AM1702" s="45"/>
      <c r="AN1702" s="83"/>
      <c r="AO1702" s="160"/>
      <c r="AP1702" s="160"/>
      <c r="AQ1702" s="94"/>
      <c r="AR1702" s="45"/>
      <c r="AS1702" s="102"/>
      <c r="AT1702" s="102"/>
      <c r="AU1702" s="95"/>
      <c r="AV1702" s="95"/>
      <c r="AW1702" s="159"/>
      <c r="AX1702" s="159"/>
      <c r="AY1702" s="156"/>
      <c r="AZ1702" s="156"/>
      <c r="BA1702" s="156"/>
      <c r="BB1702" s="156"/>
      <c r="BC1702" s="156"/>
      <c r="BD1702" s="156"/>
      <c r="BE1702" s="156"/>
      <c r="BF1702" s="156"/>
      <c r="BG1702" s="156"/>
      <c r="BH1702" s="156"/>
      <c r="BI1702" s="156"/>
      <c r="BJ1702" s="156"/>
      <c r="BK1702" s="156"/>
      <c r="BL1702" s="156"/>
      <c r="BM1702" s="156"/>
      <c r="BN1702" s="156"/>
      <c r="BO1702" s="156"/>
      <c r="BP1702" s="156"/>
      <c r="BQ1702" s="156"/>
      <c r="BR1702" s="156"/>
      <c r="BS1702" s="156"/>
      <c r="BT1702" s="156"/>
      <c r="BU1702" s="156"/>
      <c r="BV1702" s="156"/>
      <c r="BW1702" s="156"/>
      <c r="BX1702" s="156"/>
      <c r="BY1702" s="156"/>
      <c r="BZ1702" s="156"/>
      <c r="CA1702" s="156"/>
      <c r="CB1702" s="156"/>
      <c r="CC1702" s="156"/>
      <c r="CD1702" s="156"/>
      <c r="CE1702" s="156"/>
    </row>
    <row r="1703" spans="1:83" ht="25.5" customHeight="1" x14ac:dyDescent="0.25">
      <c r="A1703" s="45"/>
      <c r="B1703" s="45"/>
      <c r="C1703" s="45"/>
      <c r="D1703" s="47"/>
      <c r="E1703" s="158"/>
      <c r="F1703" s="45"/>
      <c r="G1703" s="130"/>
      <c r="H1703" s="130"/>
      <c r="I1703" s="83"/>
      <c r="J1703" s="45"/>
      <c r="K1703" s="130"/>
      <c r="L1703" s="95"/>
      <c r="M1703" s="95"/>
      <c r="N1703" s="95"/>
      <c r="O1703" s="103"/>
      <c r="P1703" s="104"/>
      <c r="Q1703" s="83"/>
      <c r="R1703" s="83"/>
      <c r="S1703" s="83"/>
      <c r="T1703" s="83"/>
      <c r="U1703" s="83"/>
      <c r="V1703" s="103"/>
      <c r="W1703" s="103"/>
      <c r="X1703" s="103"/>
      <c r="Y1703" s="102"/>
      <c r="Z1703" s="102"/>
      <c r="AA1703" s="90"/>
      <c r="AB1703" s="100"/>
      <c r="AC1703" s="90"/>
      <c r="AD1703" s="100"/>
      <c r="AE1703" s="100"/>
      <c r="AF1703" s="91"/>
      <c r="AG1703" s="91"/>
      <c r="AH1703" s="101"/>
      <c r="AI1703" s="45"/>
      <c r="AJ1703" s="45"/>
      <c r="AK1703" s="45"/>
      <c r="AL1703" s="45"/>
      <c r="AM1703" s="45"/>
      <c r="AN1703" s="83"/>
      <c r="AO1703" s="160"/>
      <c r="AP1703" s="160"/>
      <c r="AQ1703" s="94"/>
      <c r="AR1703" s="45"/>
      <c r="AS1703" s="102"/>
      <c r="AT1703" s="102"/>
      <c r="AU1703" s="95"/>
      <c r="AV1703" s="95"/>
      <c r="AW1703" s="159"/>
      <c r="AX1703" s="159"/>
      <c r="AY1703" s="156"/>
      <c r="AZ1703" s="156"/>
      <c r="BA1703" s="156"/>
      <c r="BB1703" s="156"/>
      <c r="BC1703" s="156"/>
      <c r="BD1703" s="156"/>
      <c r="BE1703" s="156"/>
      <c r="BF1703" s="156"/>
      <c r="BG1703" s="156"/>
      <c r="BH1703" s="156"/>
      <c r="BI1703" s="156"/>
      <c r="BJ1703" s="156"/>
      <c r="BK1703" s="156"/>
      <c r="BL1703" s="156"/>
      <c r="BM1703" s="156"/>
      <c r="BN1703" s="156"/>
      <c r="BO1703" s="156"/>
      <c r="BP1703" s="156"/>
      <c r="BQ1703" s="156"/>
      <c r="BR1703" s="156"/>
      <c r="BS1703" s="156"/>
      <c r="BT1703" s="156"/>
      <c r="BU1703" s="156"/>
      <c r="BV1703" s="156"/>
      <c r="BW1703" s="156"/>
      <c r="BX1703" s="156"/>
      <c r="BY1703" s="156"/>
      <c r="BZ1703" s="156"/>
      <c r="CA1703" s="156"/>
      <c r="CB1703" s="156"/>
      <c r="CC1703" s="156"/>
      <c r="CD1703" s="156"/>
      <c r="CE1703" s="156"/>
    </row>
    <row r="1704" spans="1:83" ht="25.5" customHeight="1" x14ac:dyDescent="0.25">
      <c r="A1704" s="45"/>
      <c r="B1704" s="45"/>
      <c r="C1704" s="45"/>
      <c r="D1704" s="47"/>
      <c r="E1704" s="158"/>
      <c r="F1704" s="45"/>
      <c r="G1704" s="130"/>
      <c r="H1704" s="130"/>
      <c r="I1704" s="83"/>
      <c r="J1704" s="45"/>
      <c r="K1704" s="130"/>
      <c r="L1704" s="95"/>
      <c r="M1704" s="95"/>
      <c r="N1704" s="95"/>
      <c r="O1704" s="103"/>
      <c r="P1704" s="104"/>
      <c r="Q1704" s="83"/>
      <c r="R1704" s="83"/>
      <c r="S1704" s="83"/>
      <c r="T1704" s="83"/>
      <c r="U1704" s="83"/>
      <c r="V1704" s="103"/>
      <c r="W1704" s="103"/>
      <c r="X1704" s="103"/>
      <c r="Y1704" s="102"/>
      <c r="Z1704" s="102"/>
      <c r="AA1704" s="90"/>
      <c r="AB1704" s="100"/>
      <c r="AC1704" s="90"/>
      <c r="AD1704" s="100"/>
      <c r="AE1704" s="100"/>
      <c r="AF1704" s="91"/>
      <c r="AG1704" s="91"/>
      <c r="AH1704" s="101"/>
      <c r="AI1704" s="45"/>
      <c r="AJ1704" s="45"/>
      <c r="AK1704" s="45"/>
      <c r="AL1704" s="45"/>
      <c r="AM1704" s="45"/>
      <c r="AN1704" s="83"/>
      <c r="AO1704" s="160"/>
      <c r="AP1704" s="160"/>
      <c r="AQ1704" s="94"/>
      <c r="AR1704" s="45"/>
      <c r="AS1704" s="102"/>
      <c r="AT1704" s="102"/>
      <c r="AU1704" s="95"/>
      <c r="AV1704" s="95"/>
      <c r="AW1704" s="159"/>
      <c r="AX1704" s="159"/>
      <c r="AY1704" s="156"/>
      <c r="AZ1704" s="156"/>
      <c r="BA1704" s="156"/>
      <c r="BB1704" s="156"/>
      <c r="BC1704" s="156"/>
      <c r="BD1704" s="156"/>
      <c r="BE1704" s="156"/>
      <c r="BF1704" s="156"/>
      <c r="BG1704" s="156"/>
      <c r="BH1704" s="156"/>
      <c r="BI1704" s="156"/>
      <c r="BJ1704" s="156"/>
      <c r="BK1704" s="156"/>
      <c r="BL1704" s="156"/>
      <c r="BM1704" s="156"/>
      <c r="BN1704" s="156"/>
      <c r="BO1704" s="156"/>
      <c r="BP1704" s="156"/>
      <c r="BQ1704" s="156"/>
      <c r="BR1704" s="156"/>
      <c r="BS1704" s="156"/>
      <c r="BT1704" s="156"/>
      <c r="BU1704" s="156"/>
      <c r="BV1704" s="156"/>
      <c r="BW1704" s="156"/>
      <c r="BX1704" s="156"/>
      <c r="BY1704" s="156"/>
      <c r="BZ1704" s="156"/>
      <c r="CA1704" s="156"/>
      <c r="CB1704" s="156"/>
      <c r="CC1704" s="156"/>
      <c r="CD1704" s="156"/>
      <c r="CE1704" s="156"/>
    </row>
    <row r="1705" spans="1:83" ht="25.5" customHeight="1" x14ac:dyDescent="0.25">
      <c r="A1705" s="45"/>
      <c r="B1705" s="45"/>
      <c r="C1705" s="45"/>
      <c r="D1705" s="47"/>
      <c r="E1705" s="158"/>
      <c r="F1705" s="45"/>
      <c r="G1705" s="130"/>
      <c r="H1705" s="130"/>
      <c r="I1705" s="83"/>
      <c r="J1705" s="45"/>
      <c r="K1705" s="130"/>
      <c r="L1705" s="95"/>
      <c r="M1705" s="95"/>
      <c r="N1705" s="95"/>
      <c r="O1705" s="103"/>
      <c r="P1705" s="104"/>
      <c r="Q1705" s="83"/>
      <c r="R1705" s="83"/>
      <c r="S1705" s="83"/>
      <c r="T1705" s="83"/>
      <c r="U1705" s="83"/>
      <c r="V1705" s="103"/>
      <c r="W1705" s="103"/>
      <c r="X1705" s="103"/>
      <c r="Y1705" s="102"/>
      <c r="Z1705" s="102"/>
      <c r="AA1705" s="90"/>
      <c r="AB1705" s="100"/>
      <c r="AC1705" s="90"/>
      <c r="AD1705" s="100"/>
      <c r="AE1705" s="100"/>
      <c r="AF1705" s="91"/>
      <c r="AG1705" s="91"/>
      <c r="AH1705" s="101"/>
      <c r="AI1705" s="45"/>
      <c r="AJ1705" s="45"/>
      <c r="AK1705" s="45"/>
      <c r="AL1705" s="45"/>
      <c r="AM1705" s="45"/>
      <c r="AN1705" s="83"/>
      <c r="AO1705" s="160"/>
      <c r="AP1705" s="160"/>
      <c r="AQ1705" s="94"/>
      <c r="AR1705" s="45"/>
      <c r="AS1705" s="102"/>
      <c r="AT1705" s="102"/>
      <c r="AU1705" s="95"/>
      <c r="AV1705" s="95"/>
      <c r="AW1705" s="159"/>
      <c r="AX1705" s="159"/>
      <c r="AY1705" s="156"/>
      <c r="AZ1705" s="156"/>
      <c r="BA1705" s="156"/>
      <c r="BB1705" s="156"/>
      <c r="BC1705" s="156"/>
      <c r="BD1705" s="156"/>
      <c r="BE1705" s="156"/>
      <c r="BF1705" s="156"/>
      <c r="BG1705" s="156"/>
      <c r="BH1705" s="156"/>
      <c r="BI1705" s="156"/>
      <c r="BJ1705" s="156"/>
      <c r="BK1705" s="156"/>
      <c r="BL1705" s="156"/>
      <c r="BM1705" s="156"/>
      <c r="BN1705" s="156"/>
      <c r="BO1705" s="156"/>
      <c r="BP1705" s="156"/>
      <c r="BQ1705" s="156"/>
      <c r="BR1705" s="156"/>
      <c r="BS1705" s="156"/>
      <c r="BT1705" s="156"/>
      <c r="BU1705" s="156"/>
      <c r="BV1705" s="156"/>
      <c r="BW1705" s="156"/>
      <c r="BX1705" s="156"/>
      <c r="BY1705" s="156"/>
      <c r="BZ1705" s="156"/>
      <c r="CA1705" s="156"/>
      <c r="CB1705" s="156"/>
      <c r="CC1705" s="156"/>
      <c r="CD1705" s="156"/>
      <c r="CE1705" s="156"/>
    </row>
    <row r="1706" spans="1:83" ht="25.5" customHeight="1" x14ac:dyDescent="0.25">
      <c r="A1706" s="45"/>
      <c r="B1706" s="45"/>
      <c r="C1706" s="45"/>
      <c r="D1706" s="47"/>
      <c r="E1706" s="158"/>
      <c r="F1706" s="45"/>
      <c r="G1706" s="130"/>
      <c r="H1706" s="130"/>
      <c r="I1706" s="83"/>
      <c r="J1706" s="45"/>
      <c r="K1706" s="130"/>
      <c r="L1706" s="95"/>
      <c r="M1706" s="95"/>
      <c r="N1706" s="95"/>
      <c r="O1706" s="103"/>
      <c r="P1706" s="104"/>
      <c r="Q1706" s="83"/>
      <c r="R1706" s="83"/>
      <c r="S1706" s="83"/>
      <c r="T1706" s="83"/>
      <c r="U1706" s="83"/>
      <c r="V1706" s="103"/>
      <c r="W1706" s="103"/>
      <c r="X1706" s="103"/>
      <c r="Y1706" s="102"/>
      <c r="Z1706" s="102"/>
      <c r="AA1706" s="90"/>
      <c r="AB1706" s="100"/>
      <c r="AC1706" s="90"/>
      <c r="AD1706" s="100"/>
      <c r="AE1706" s="100"/>
      <c r="AF1706" s="91"/>
      <c r="AG1706" s="91"/>
      <c r="AH1706" s="101"/>
      <c r="AI1706" s="45"/>
      <c r="AJ1706" s="45"/>
      <c r="AK1706" s="45"/>
      <c r="AL1706" s="45"/>
      <c r="AM1706" s="45"/>
      <c r="AN1706" s="83"/>
      <c r="AO1706" s="160"/>
      <c r="AP1706" s="160"/>
      <c r="AQ1706" s="94"/>
      <c r="AR1706" s="45"/>
      <c r="AS1706" s="102"/>
      <c r="AT1706" s="102"/>
      <c r="AU1706" s="95"/>
      <c r="AV1706" s="95"/>
      <c r="AW1706" s="159"/>
      <c r="AX1706" s="159"/>
      <c r="AY1706" s="156"/>
      <c r="AZ1706" s="156"/>
      <c r="BA1706" s="156"/>
      <c r="BB1706" s="156"/>
      <c r="BC1706" s="156"/>
      <c r="BD1706" s="156"/>
      <c r="BE1706" s="156"/>
      <c r="BF1706" s="156"/>
      <c r="BG1706" s="156"/>
      <c r="BH1706" s="156"/>
      <c r="BI1706" s="156"/>
      <c r="BJ1706" s="156"/>
      <c r="BK1706" s="156"/>
      <c r="BL1706" s="156"/>
      <c r="BM1706" s="156"/>
      <c r="BN1706" s="156"/>
      <c r="BO1706" s="156"/>
      <c r="BP1706" s="156"/>
      <c r="BQ1706" s="156"/>
      <c r="BR1706" s="156"/>
      <c r="BS1706" s="156"/>
      <c r="BT1706" s="156"/>
      <c r="BU1706" s="156"/>
      <c r="BV1706" s="156"/>
      <c r="BW1706" s="156"/>
      <c r="BX1706" s="156"/>
      <c r="BY1706" s="156"/>
      <c r="BZ1706" s="156"/>
      <c r="CA1706" s="156"/>
      <c r="CB1706" s="156"/>
      <c r="CC1706" s="156"/>
      <c r="CD1706" s="156"/>
      <c r="CE1706" s="156"/>
    </row>
    <row r="1707" spans="1:83" ht="25.5" customHeight="1" x14ac:dyDescent="0.25">
      <c r="A1707" s="45"/>
      <c r="B1707" s="45"/>
      <c r="C1707" s="45"/>
      <c r="D1707" s="47"/>
      <c r="E1707" s="158"/>
      <c r="F1707" s="45"/>
      <c r="G1707" s="130"/>
      <c r="H1707" s="130"/>
      <c r="I1707" s="83"/>
      <c r="J1707" s="45"/>
      <c r="K1707" s="130"/>
      <c r="L1707" s="95"/>
      <c r="M1707" s="95"/>
      <c r="N1707" s="95"/>
      <c r="O1707" s="103"/>
      <c r="P1707" s="104"/>
      <c r="Q1707" s="83"/>
      <c r="R1707" s="83"/>
      <c r="S1707" s="83"/>
      <c r="T1707" s="83"/>
      <c r="U1707" s="83"/>
      <c r="V1707" s="103"/>
      <c r="W1707" s="103"/>
      <c r="X1707" s="103"/>
      <c r="Y1707" s="102"/>
      <c r="Z1707" s="102"/>
      <c r="AA1707" s="90"/>
      <c r="AB1707" s="100"/>
      <c r="AC1707" s="90"/>
      <c r="AD1707" s="100"/>
      <c r="AE1707" s="100"/>
      <c r="AF1707" s="91"/>
      <c r="AG1707" s="91"/>
      <c r="AH1707" s="101"/>
      <c r="AI1707" s="45"/>
      <c r="AJ1707" s="45"/>
      <c r="AK1707" s="45"/>
      <c r="AL1707" s="45"/>
      <c r="AM1707" s="45"/>
      <c r="AN1707" s="83"/>
      <c r="AO1707" s="160"/>
      <c r="AP1707" s="160"/>
      <c r="AQ1707" s="94"/>
      <c r="AR1707" s="45"/>
      <c r="AS1707" s="102"/>
      <c r="AT1707" s="102"/>
      <c r="AU1707" s="95"/>
      <c r="AV1707" s="95"/>
      <c r="AW1707" s="159"/>
      <c r="AX1707" s="159"/>
      <c r="AY1707" s="156"/>
      <c r="AZ1707" s="156"/>
      <c r="BA1707" s="156"/>
      <c r="BB1707" s="156"/>
      <c r="BC1707" s="156"/>
      <c r="BD1707" s="156"/>
      <c r="BE1707" s="156"/>
      <c r="BF1707" s="156"/>
      <c r="BG1707" s="156"/>
      <c r="BH1707" s="156"/>
      <c r="BI1707" s="156"/>
      <c r="BJ1707" s="156"/>
      <c r="BK1707" s="156"/>
      <c r="BL1707" s="156"/>
      <c r="BM1707" s="156"/>
      <c r="BN1707" s="156"/>
      <c r="BO1707" s="156"/>
      <c r="BP1707" s="156"/>
      <c r="BQ1707" s="156"/>
      <c r="BR1707" s="156"/>
      <c r="BS1707" s="156"/>
      <c r="BT1707" s="156"/>
      <c r="BU1707" s="156"/>
      <c r="BV1707" s="156"/>
      <c r="BW1707" s="156"/>
      <c r="BX1707" s="156"/>
      <c r="BY1707" s="156"/>
      <c r="BZ1707" s="156"/>
      <c r="CA1707" s="156"/>
      <c r="CB1707" s="156"/>
      <c r="CC1707" s="156"/>
      <c r="CD1707" s="156"/>
      <c r="CE1707" s="156"/>
    </row>
    <row r="1708" spans="1:83" ht="25.5" customHeight="1" x14ac:dyDescent="0.25">
      <c r="A1708" s="45"/>
      <c r="B1708" s="45"/>
      <c r="C1708" s="45"/>
      <c r="D1708" s="47"/>
      <c r="E1708" s="158"/>
      <c r="F1708" s="45"/>
      <c r="G1708" s="130"/>
      <c r="H1708" s="130"/>
      <c r="I1708" s="83"/>
      <c r="J1708" s="45"/>
      <c r="K1708" s="130"/>
      <c r="L1708" s="95"/>
      <c r="M1708" s="95"/>
      <c r="N1708" s="95"/>
      <c r="O1708" s="103"/>
      <c r="P1708" s="104"/>
      <c r="Q1708" s="83"/>
      <c r="R1708" s="83"/>
      <c r="S1708" s="83"/>
      <c r="T1708" s="83"/>
      <c r="U1708" s="83"/>
      <c r="V1708" s="103"/>
      <c r="W1708" s="103"/>
      <c r="X1708" s="103"/>
      <c r="Y1708" s="102"/>
      <c r="Z1708" s="102"/>
      <c r="AA1708" s="90"/>
      <c r="AB1708" s="100"/>
      <c r="AC1708" s="90"/>
      <c r="AD1708" s="100"/>
      <c r="AE1708" s="100"/>
      <c r="AF1708" s="91"/>
      <c r="AG1708" s="91"/>
      <c r="AH1708" s="101"/>
      <c r="AI1708" s="45"/>
      <c r="AJ1708" s="45"/>
      <c r="AK1708" s="45"/>
      <c r="AL1708" s="45"/>
      <c r="AM1708" s="45"/>
      <c r="AN1708" s="83"/>
      <c r="AO1708" s="160"/>
      <c r="AP1708" s="160"/>
      <c r="AQ1708" s="94"/>
      <c r="AR1708" s="45"/>
      <c r="AS1708" s="102"/>
      <c r="AT1708" s="102"/>
      <c r="AU1708" s="95"/>
      <c r="AV1708" s="95"/>
      <c r="AW1708" s="159"/>
      <c r="AX1708" s="159"/>
      <c r="AY1708" s="156"/>
      <c r="AZ1708" s="156"/>
      <c r="BA1708" s="156"/>
      <c r="BB1708" s="156"/>
      <c r="BC1708" s="156"/>
      <c r="BD1708" s="156"/>
      <c r="BE1708" s="156"/>
      <c r="BF1708" s="156"/>
      <c r="BG1708" s="156"/>
      <c r="BH1708" s="156"/>
      <c r="BI1708" s="156"/>
      <c r="BJ1708" s="156"/>
      <c r="BK1708" s="156"/>
      <c r="BL1708" s="156"/>
      <c r="BM1708" s="156"/>
      <c r="BN1708" s="156"/>
      <c r="BO1708" s="156"/>
      <c r="BP1708" s="156"/>
      <c r="BQ1708" s="156"/>
      <c r="BR1708" s="156"/>
      <c r="BS1708" s="156"/>
      <c r="BT1708" s="156"/>
      <c r="BU1708" s="156"/>
      <c r="BV1708" s="156"/>
      <c r="BW1708" s="156"/>
      <c r="BX1708" s="156"/>
      <c r="BY1708" s="156"/>
      <c r="BZ1708" s="156"/>
      <c r="CA1708" s="156"/>
      <c r="CB1708" s="156"/>
      <c r="CC1708" s="156"/>
      <c r="CD1708" s="156"/>
      <c r="CE1708" s="156"/>
    </row>
    <row r="1709" spans="1:83" ht="25.5" customHeight="1" x14ac:dyDescent="0.25">
      <c r="A1709" s="45"/>
      <c r="B1709" s="45"/>
      <c r="C1709" s="45"/>
      <c r="D1709" s="47"/>
      <c r="E1709" s="158"/>
      <c r="F1709" s="45"/>
      <c r="G1709" s="130"/>
      <c r="H1709" s="130"/>
      <c r="I1709" s="83"/>
      <c r="J1709" s="45"/>
      <c r="K1709" s="130"/>
      <c r="L1709" s="95"/>
      <c r="M1709" s="95"/>
      <c r="N1709" s="95"/>
      <c r="O1709" s="103"/>
      <c r="P1709" s="104"/>
      <c r="Q1709" s="83"/>
      <c r="R1709" s="83"/>
      <c r="S1709" s="83"/>
      <c r="T1709" s="83"/>
      <c r="U1709" s="83"/>
      <c r="V1709" s="103"/>
      <c r="W1709" s="103"/>
      <c r="X1709" s="103"/>
      <c r="Y1709" s="102"/>
      <c r="Z1709" s="102"/>
      <c r="AA1709" s="90"/>
      <c r="AB1709" s="100"/>
      <c r="AC1709" s="90"/>
      <c r="AD1709" s="100"/>
      <c r="AE1709" s="100"/>
      <c r="AF1709" s="91"/>
      <c r="AG1709" s="91"/>
      <c r="AH1709" s="101"/>
      <c r="AI1709" s="45"/>
      <c r="AJ1709" s="45"/>
      <c r="AK1709" s="45"/>
      <c r="AL1709" s="45"/>
      <c r="AM1709" s="45"/>
      <c r="AN1709" s="83"/>
      <c r="AO1709" s="160"/>
      <c r="AP1709" s="160"/>
      <c r="AQ1709" s="94"/>
      <c r="AR1709" s="45"/>
      <c r="AS1709" s="102"/>
      <c r="AT1709" s="102"/>
      <c r="AU1709" s="95"/>
      <c r="AV1709" s="95"/>
      <c r="AW1709" s="159"/>
      <c r="AX1709" s="159"/>
      <c r="AY1709" s="156"/>
      <c r="AZ1709" s="156"/>
      <c r="BA1709" s="156"/>
      <c r="BB1709" s="156"/>
      <c r="BC1709" s="156"/>
      <c r="BD1709" s="156"/>
      <c r="BE1709" s="156"/>
      <c r="BF1709" s="156"/>
      <c r="BG1709" s="156"/>
      <c r="BH1709" s="156"/>
      <c r="BI1709" s="156"/>
      <c r="BJ1709" s="156"/>
      <c r="BK1709" s="156"/>
      <c r="BL1709" s="156"/>
      <c r="BM1709" s="156"/>
      <c r="BN1709" s="156"/>
      <c r="BO1709" s="156"/>
      <c r="BP1709" s="156"/>
      <c r="BQ1709" s="156"/>
      <c r="BR1709" s="156"/>
      <c r="BS1709" s="156"/>
      <c r="BT1709" s="156"/>
      <c r="BU1709" s="156"/>
      <c r="BV1709" s="156"/>
      <c r="BW1709" s="156"/>
      <c r="BX1709" s="156"/>
      <c r="BY1709" s="156"/>
      <c r="BZ1709" s="156"/>
      <c r="CA1709" s="156"/>
      <c r="CB1709" s="156"/>
      <c r="CC1709" s="156"/>
      <c r="CD1709" s="156"/>
      <c r="CE1709" s="156"/>
    </row>
    <row r="1710" spans="1:83" ht="25.5" customHeight="1" x14ac:dyDescent="0.25">
      <c r="A1710" s="45"/>
      <c r="B1710" s="45"/>
      <c r="C1710" s="45"/>
      <c r="D1710" s="47"/>
      <c r="E1710" s="158"/>
      <c r="F1710" s="45"/>
      <c r="G1710" s="130"/>
      <c r="H1710" s="130"/>
      <c r="I1710" s="83"/>
      <c r="J1710" s="45"/>
      <c r="K1710" s="130"/>
      <c r="L1710" s="95"/>
      <c r="M1710" s="95"/>
      <c r="N1710" s="95"/>
      <c r="O1710" s="103"/>
      <c r="P1710" s="104"/>
      <c r="Q1710" s="83"/>
      <c r="R1710" s="83"/>
      <c r="S1710" s="83"/>
      <c r="T1710" s="83"/>
      <c r="U1710" s="83"/>
      <c r="V1710" s="103"/>
      <c r="W1710" s="103"/>
      <c r="X1710" s="103"/>
      <c r="Y1710" s="102"/>
      <c r="Z1710" s="102"/>
      <c r="AA1710" s="90"/>
      <c r="AB1710" s="100"/>
      <c r="AC1710" s="90"/>
      <c r="AD1710" s="100"/>
      <c r="AE1710" s="100"/>
      <c r="AF1710" s="91"/>
      <c r="AG1710" s="91"/>
      <c r="AH1710" s="101"/>
      <c r="AI1710" s="45"/>
      <c r="AJ1710" s="45"/>
      <c r="AK1710" s="45"/>
      <c r="AL1710" s="45"/>
      <c r="AM1710" s="45"/>
      <c r="AN1710" s="83"/>
      <c r="AO1710" s="160"/>
      <c r="AP1710" s="160"/>
      <c r="AQ1710" s="94"/>
      <c r="AR1710" s="45"/>
      <c r="AS1710" s="102"/>
      <c r="AT1710" s="102"/>
      <c r="AU1710" s="95"/>
      <c r="AV1710" s="95"/>
      <c r="AW1710" s="159"/>
      <c r="AX1710" s="159"/>
      <c r="AY1710" s="156"/>
      <c r="AZ1710" s="156"/>
      <c r="BA1710" s="156"/>
      <c r="BB1710" s="156"/>
      <c r="BC1710" s="156"/>
      <c r="BD1710" s="156"/>
      <c r="BE1710" s="156"/>
      <c r="BF1710" s="156"/>
      <c r="BG1710" s="156"/>
      <c r="BH1710" s="156"/>
      <c r="BI1710" s="156"/>
      <c r="BJ1710" s="156"/>
      <c r="BK1710" s="156"/>
      <c r="BL1710" s="156"/>
      <c r="BM1710" s="156"/>
      <c r="BN1710" s="156"/>
      <c r="BO1710" s="156"/>
      <c r="BP1710" s="156"/>
      <c r="BQ1710" s="156"/>
      <c r="BR1710" s="156"/>
      <c r="BS1710" s="156"/>
      <c r="BT1710" s="156"/>
      <c r="BU1710" s="156"/>
      <c r="BV1710" s="156"/>
      <c r="BW1710" s="156"/>
      <c r="BX1710" s="156"/>
      <c r="BY1710" s="156"/>
      <c r="BZ1710" s="156"/>
      <c r="CA1710" s="156"/>
      <c r="CB1710" s="156"/>
      <c r="CC1710" s="156"/>
      <c r="CD1710" s="156"/>
      <c r="CE1710" s="156"/>
    </row>
    <row r="1711" spans="1:83" ht="25.5" customHeight="1" x14ac:dyDescent="0.25">
      <c r="A1711" s="45"/>
      <c r="B1711" s="45"/>
      <c r="C1711" s="45"/>
      <c r="D1711" s="47"/>
      <c r="E1711" s="158"/>
      <c r="F1711" s="45"/>
      <c r="G1711" s="130"/>
      <c r="H1711" s="130"/>
      <c r="I1711" s="83"/>
      <c r="J1711" s="45"/>
      <c r="K1711" s="130"/>
      <c r="L1711" s="95"/>
      <c r="M1711" s="95"/>
      <c r="N1711" s="95"/>
      <c r="O1711" s="103"/>
      <c r="P1711" s="104"/>
      <c r="Q1711" s="83"/>
      <c r="R1711" s="83"/>
      <c r="S1711" s="83"/>
      <c r="T1711" s="83"/>
      <c r="U1711" s="83"/>
      <c r="V1711" s="103"/>
      <c r="W1711" s="103"/>
      <c r="X1711" s="103"/>
      <c r="Y1711" s="102"/>
      <c r="Z1711" s="102"/>
      <c r="AA1711" s="90"/>
      <c r="AB1711" s="100"/>
      <c r="AC1711" s="90"/>
      <c r="AD1711" s="100"/>
      <c r="AE1711" s="100"/>
      <c r="AF1711" s="91"/>
      <c r="AG1711" s="91"/>
      <c r="AH1711" s="101"/>
      <c r="AI1711" s="45"/>
      <c r="AJ1711" s="45"/>
      <c r="AK1711" s="45"/>
      <c r="AL1711" s="45"/>
      <c r="AM1711" s="45"/>
      <c r="AN1711" s="83"/>
      <c r="AO1711" s="160"/>
      <c r="AP1711" s="160"/>
      <c r="AQ1711" s="94"/>
      <c r="AR1711" s="45"/>
      <c r="AS1711" s="102"/>
      <c r="AT1711" s="102"/>
      <c r="AU1711" s="95"/>
      <c r="AV1711" s="95"/>
      <c r="AW1711" s="159"/>
      <c r="AX1711" s="159"/>
      <c r="AY1711" s="156"/>
      <c r="AZ1711" s="156"/>
      <c r="BA1711" s="156"/>
      <c r="BB1711" s="156"/>
      <c r="BC1711" s="156"/>
      <c r="BD1711" s="156"/>
      <c r="BE1711" s="156"/>
      <c r="BF1711" s="156"/>
      <c r="BG1711" s="156"/>
      <c r="BH1711" s="156"/>
      <c r="BI1711" s="156"/>
      <c r="BJ1711" s="156"/>
      <c r="BK1711" s="156"/>
      <c r="BL1711" s="156"/>
      <c r="BM1711" s="156"/>
      <c r="BN1711" s="156"/>
      <c r="BO1711" s="156"/>
      <c r="BP1711" s="156"/>
      <c r="BQ1711" s="156"/>
      <c r="BR1711" s="156"/>
      <c r="BS1711" s="156"/>
      <c r="BT1711" s="156"/>
      <c r="BU1711" s="156"/>
      <c r="BV1711" s="156"/>
      <c r="BW1711" s="156"/>
      <c r="BX1711" s="156"/>
      <c r="BY1711" s="156"/>
      <c r="BZ1711" s="156"/>
      <c r="CA1711" s="156"/>
      <c r="CB1711" s="156"/>
      <c r="CC1711" s="156"/>
      <c r="CD1711" s="156"/>
      <c r="CE1711" s="156"/>
    </row>
    <row r="1712" spans="1:83" ht="25.5" customHeight="1" x14ac:dyDescent="0.25">
      <c r="A1712" s="45"/>
      <c r="B1712" s="45"/>
      <c r="C1712" s="45"/>
      <c r="D1712" s="47"/>
      <c r="E1712" s="158"/>
      <c r="F1712" s="45"/>
      <c r="G1712" s="130"/>
      <c r="H1712" s="130"/>
      <c r="I1712" s="83"/>
      <c r="J1712" s="45"/>
      <c r="K1712" s="130"/>
      <c r="L1712" s="95"/>
      <c r="M1712" s="95"/>
      <c r="N1712" s="95"/>
      <c r="O1712" s="103"/>
      <c r="P1712" s="104"/>
      <c r="Q1712" s="83"/>
      <c r="R1712" s="83"/>
      <c r="S1712" s="83"/>
      <c r="T1712" s="83"/>
      <c r="U1712" s="83"/>
      <c r="V1712" s="103"/>
      <c r="W1712" s="103"/>
      <c r="X1712" s="103"/>
      <c r="Y1712" s="102"/>
      <c r="Z1712" s="102"/>
      <c r="AA1712" s="90"/>
      <c r="AB1712" s="100"/>
      <c r="AC1712" s="90"/>
      <c r="AD1712" s="100"/>
      <c r="AE1712" s="100"/>
      <c r="AF1712" s="91"/>
      <c r="AG1712" s="91"/>
      <c r="AH1712" s="101"/>
      <c r="AI1712" s="45"/>
      <c r="AJ1712" s="45"/>
      <c r="AK1712" s="45"/>
      <c r="AL1712" s="45"/>
      <c r="AM1712" s="45"/>
      <c r="AN1712" s="83"/>
      <c r="AO1712" s="160"/>
      <c r="AP1712" s="160"/>
      <c r="AQ1712" s="94"/>
      <c r="AR1712" s="45"/>
      <c r="AS1712" s="102"/>
      <c r="AT1712" s="102"/>
      <c r="AU1712" s="95"/>
      <c r="AV1712" s="95"/>
      <c r="AW1712" s="159"/>
      <c r="AX1712" s="159"/>
      <c r="AY1712" s="156"/>
      <c r="AZ1712" s="156"/>
      <c r="BA1712" s="156"/>
      <c r="BB1712" s="156"/>
      <c r="BC1712" s="156"/>
      <c r="BD1712" s="156"/>
      <c r="BE1712" s="156"/>
      <c r="BF1712" s="156"/>
      <c r="BG1712" s="156"/>
      <c r="BH1712" s="156"/>
      <c r="BI1712" s="156"/>
      <c r="BJ1712" s="156"/>
      <c r="BK1712" s="156"/>
      <c r="BL1712" s="156"/>
      <c r="BM1712" s="156"/>
      <c r="BN1712" s="156"/>
      <c r="BO1712" s="156"/>
      <c r="BP1712" s="156"/>
      <c r="BQ1712" s="156"/>
      <c r="BR1712" s="156"/>
      <c r="BS1712" s="156"/>
      <c r="BT1712" s="156"/>
      <c r="BU1712" s="156"/>
      <c r="BV1712" s="156"/>
      <c r="BW1712" s="156"/>
      <c r="BX1712" s="156"/>
      <c r="BY1712" s="156"/>
      <c r="BZ1712" s="156"/>
      <c r="CA1712" s="156"/>
      <c r="CB1712" s="156"/>
      <c r="CC1712" s="156"/>
      <c r="CD1712" s="156"/>
      <c r="CE1712" s="156"/>
    </row>
    <row r="1713" spans="1:83" ht="25.5" customHeight="1" x14ac:dyDescent="0.25">
      <c r="A1713" s="45"/>
      <c r="B1713" s="45"/>
      <c r="C1713" s="45"/>
      <c r="D1713" s="47"/>
      <c r="E1713" s="158"/>
      <c r="F1713" s="45"/>
      <c r="G1713" s="130"/>
      <c r="H1713" s="130"/>
      <c r="I1713" s="83"/>
      <c r="J1713" s="45"/>
      <c r="K1713" s="130"/>
      <c r="L1713" s="95"/>
      <c r="M1713" s="95"/>
      <c r="N1713" s="95"/>
      <c r="O1713" s="103"/>
      <c r="P1713" s="104"/>
      <c r="Q1713" s="83"/>
      <c r="R1713" s="83"/>
      <c r="S1713" s="83"/>
      <c r="T1713" s="83"/>
      <c r="U1713" s="83"/>
      <c r="V1713" s="103"/>
      <c r="W1713" s="103"/>
      <c r="X1713" s="103"/>
      <c r="Y1713" s="102"/>
      <c r="Z1713" s="102"/>
      <c r="AA1713" s="90"/>
      <c r="AB1713" s="100"/>
      <c r="AC1713" s="90"/>
      <c r="AD1713" s="100"/>
      <c r="AE1713" s="100"/>
      <c r="AF1713" s="91"/>
      <c r="AG1713" s="91"/>
      <c r="AH1713" s="101"/>
      <c r="AI1713" s="45"/>
      <c r="AJ1713" s="45"/>
      <c r="AK1713" s="45"/>
      <c r="AL1713" s="45"/>
      <c r="AM1713" s="45"/>
      <c r="AN1713" s="83"/>
      <c r="AO1713" s="160"/>
      <c r="AP1713" s="160"/>
      <c r="AQ1713" s="94"/>
      <c r="AR1713" s="45"/>
      <c r="AS1713" s="102"/>
      <c r="AT1713" s="102"/>
      <c r="AU1713" s="95"/>
      <c r="AV1713" s="95"/>
      <c r="AW1713" s="159"/>
      <c r="AX1713" s="159"/>
      <c r="AY1713" s="156"/>
      <c r="AZ1713" s="156"/>
      <c r="BA1713" s="156"/>
      <c r="BB1713" s="156"/>
      <c r="BC1713" s="156"/>
      <c r="BD1713" s="156"/>
      <c r="BE1713" s="156"/>
      <c r="BF1713" s="156"/>
      <c r="BG1713" s="156"/>
      <c r="BH1713" s="156"/>
      <c r="BI1713" s="156"/>
      <c r="BJ1713" s="156"/>
      <c r="BK1713" s="156"/>
      <c r="BL1713" s="156"/>
      <c r="BM1713" s="156"/>
      <c r="BN1713" s="156"/>
      <c r="BO1713" s="156"/>
      <c r="BP1713" s="156"/>
      <c r="BQ1713" s="156"/>
      <c r="BR1713" s="156"/>
      <c r="BS1713" s="156"/>
      <c r="BT1713" s="156"/>
      <c r="BU1713" s="156"/>
      <c r="BV1713" s="156"/>
      <c r="BW1713" s="156"/>
      <c r="BX1713" s="156"/>
      <c r="BY1713" s="156"/>
      <c r="BZ1713" s="156"/>
      <c r="CA1713" s="156"/>
      <c r="CB1713" s="156"/>
      <c r="CC1713" s="156"/>
      <c r="CD1713" s="156"/>
      <c r="CE1713" s="156"/>
    </row>
    <row r="1714" spans="1:83" ht="25.5" customHeight="1" x14ac:dyDescent="0.25">
      <c r="A1714" s="45"/>
      <c r="B1714" s="45"/>
      <c r="C1714" s="45"/>
      <c r="D1714" s="47"/>
      <c r="E1714" s="158"/>
      <c r="F1714" s="45"/>
      <c r="G1714" s="130"/>
      <c r="H1714" s="130"/>
      <c r="I1714" s="83"/>
      <c r="J1714" s="45"/>
      <c r="K1714" s="130"/>
      <c r="L1714" s="95"/>
      <c r="M1714" s="95"/>
      <c r="N1714" s="95"/>
      <c r="O1714" s="103"/>
      <c r="P1714" s="104"/>
      <c r="Q1714" s="83"/>
      <c r="R1714" s="83"/>
      <c r="S1714" s="83"/>
      <c r="T1714" s="83"/>
      <c r="U1714" s="83"/>
      <c r="V1714" s="103"/>
      <c r="W1714" s="103"/>
      <c r="X1714" s="103"/>
      <c r="Y1714" s="102"/>
      <c r="Z1714" s="102"/>
      <c r="AA1714" s="90"/>
      <c r="AB1714" s="100"/>
      <c r="AC1714" s="90"/>
      <c r="AD1714" s="100"/>
      <c r="AE1714" s="100"/>
      <c r="AF1714" s="91"/>
      <c r="AG1714" s="91"/>
      <c r="AH1714" s="101"/>
      <c r="AI1714" s="45"/>
      <c r="AJ1714" s="45"/>
      <c r="AK1714" s="45"/>
      <c r="AL1714" s="45"/>
      <c r="AM1714" s="45"/>
      <c r="AN1714" s="83"/>
      <c r="AO1714" s="160"/>
      <c r="AP1714" s="160"/>
      <c r="AQ1714" s="94"/>
      <c r="AR1714" s="45"/>
      <c r="AS1714" s="102"/>
      <c r="AT1714" s="102"/>
      <c r="AU1714" s="95"/>
      <c r="AV1714" s="95"/>
      <c r="AW1714" s="159"/>
      <c r="AX1714" s="159"/>
      <c r="AY1714" s="156"/>
      <c r="AZ1714" s="156"/>
      <c r="BA1714" s="156"/>
      <c r="BB1714" s="156"/>
      <c r="BC1714" s="156"/>
      <c r="BD1714" s="156"/>
      <c r="BE1714" s="156"/>
      <c r="BF1714" s="156"/>
      <c r="BG1714" s="156"/>
      <c r="BH1714" s="156"/>
      <c r="BI1714" s="156"/>
      <c r="BJ1714" s="156"/>
      <c r="BK1714" s="156"/>
      <c r="BL1714" s="156"/>
      <c r="BM1714" s="156"/>
      <c r="BN1714" s="156"/>
      <c r="BO1714" s="156"/>
      <c r="BP1714" s="156"/>
      <c r="BQ1714" s="156"/>
      <c r="BR1714" s="156"/>
      <c r="BS1714" s="156"/>
      <c r="BT1714" s="156"/>
      <c r="BU1714" s="156"/>
      <c r="BV1714" s="156"/>
      <c r="BW1714" s="156"/>
      <c r="BX1714" s="156"/>
      <c r="BY1714" s="156"/>
      <c r="BZ1714" s="156"/>
      <c r="CA1714" s="156"/>
      <c r="CB1714" s="156"/>
      <c r="CC1714" s="156"/>
      <c r="CD1714" s="156"/>
      <c r="CE1714" s="156"/>
    </row>
    <row r="1715" spans="1:83" ht="25.5" customHeight="1" x14ac:dyDescent="0.25">
      <c r="A1715" s="45"/>
      <c r="B1715" s="45"/>
      <c r="C1715" s="45"/>
      <c r="D1715" s="47"/>
      <c r="E1715" s="158"/>
      <c r="F1715" s="45"/>
      <c r="G1715" s="130"/>
      <c r="H1715" s="130"/>
      <c r="I1715" s="83"/>
      <c r="J1715" s="45"/>
      <c r="K1715" s="130"/>
      <c r="L1715" s="95"/>
      <c r="M1715" s="95"/>
      <c r="N1715" s="95"/>
      <c r="O1715" s="103"/>
      <c r="P1715" s="104"/>
      <c r="Q1715" s="83"/>
      <c r="R1715" s="83"/>
      <c r="S1715" s="83"/>
      <c r="T1715" s="83"/>
      <c r="U1715" s="83"/>
      <c r="V1715" s="103"/>
      <c r="W1715" s="103"/>
      <c r="X1715" s="103"/>
      <c r="Y1715" s="102"/>
      <c r="Z1715" s="102"/>
      <c r="AA1715" s="90"/>
      <c r="AB1715" s="100"/>
      <c r="AC1715" s="90"/>
      <c r="AD1715" s="100"/>
      <c r="AE1715" s="100"/>
      <c r="AF1715" s="91"/>
      <c r="AG1715" s="91"/>
      <c r="AH1715" s="101"/>
      <c r="AI1715" s="45"/>
      <c r="AJ1715" s="45"/>
      <c r="AK1715" s="45"/>
      <c r="AL1715" s="45"/>
      <c r="AM1715" s="45"/>
      <c r="AN1715" s="83"/>
      <c r="AO1715" s="160"/>
      <c r="AP1715" s="160"/>
      <c r="AQ1715" s="94"/>
      <c r="AR1715" s="45"/>
      <c r="AS1715" s="102"/>
      <c r="AT1715" s="102"/>
      <c r="AU1715" s="95"/>
      <c r="AV1715" s="95"/>
      <c r="AW1715" s="159"/>
      <c r="AX1715" s="159"/>
      <c r="AY1715" s="156"/>
      <c r="AZ1715" s="156"/>
      <c r="BA1715" s="156"/>
      <c r="BB1715" s="156"/>
      <c r="BC1715" s="156"/>
      <c r="BD1715" s="156"/>
      <c r="BE1715" s="156"/>
      <c r="BF1715" s="156"/>
      <c r="BG1715" s="156"/>
      <c r="BH1715" s="156"/>
      <c r="BI1715" s="156"/>
      <c r="BJ1715" s="156"/>
      <c r="BK1715" s="156"/>
      <c r="BL1715" s="156"/>
      <c r="BM1715" s="156"/>
      <c r="BN1715" s="156"/>
      <c r="BO1715" s="156"/>
      <c r="BP1715" s="156"/>
      <c r="BQ1715" s="156"/>
      <c r="BR1715" s="156"/>
      <c r="BS1715" s="156"/>
      <c r="BT1715" s="156"/>
      <c r="BU1715" s="156"/>
      <c r="BV1715" s="156"/>
      <c r="BW1715" s="156"/>
      <c r="BX1715" s="156"/>
      <c r="BY1715" s="156"/>
      <c r="BZ1715" s="156"/>
      <c r="CA1715" s="156"/>
      <c r="CB1715" s="156"/>
      <c r="CC1715" s="156"/>
      <c r="CD1715" s="156"/>
      <c r="CE1715" s="156"/>
    </row>
    <row r="1716" spans="1:83" ht="25.5" customHeight="1" x14ac:dyDescent="0.25">
      <c r="A1716" s="45"/>
      <c r="B1716" s="45"/>
      <c r="C1716" s="45"/>
      <c r="D1716" s="47"/>
      <c r="E1716" s="158"/>
      <c r="F1716" s="45"/>
      <c r="G1716" s="130"/>
      <c r="H1716" s="130"/>
      <c r="I1716" s="83"/>
      <c r="J1716" s="45"/>
      <c r="K1716" s="130"/>
      <c r="L1716" s="95"/>
      <c r="M1716" s="95"/>
      <c r="N1716" s="95"/>
      <c r="O1716" s="103"/>
      <c r="P1716" s="104"/>
      <c r="Q1716" s="83"/>
      <c r="R1716" s="83"/>
      <c r="S1716" s="83"/>
      <c r="T1716" s="83"/>
      <c r="U1716" s="83"/>
      <c r="V1716" s="103"/>
      <c r="W1716" s="103"/>
      <c r="X1716" s="103"/>
      <c r="Y1716" s="102"/>
      <c r="Z1716" s="102"/>
      <c r="AA1716" s="90"/>
      <c r="AB1716" s="100"/>
      <c r="AC1716" s="90"/>
      <c r="AD1716" s="100"/>
      <c r="AE1716" s="100"/>
      <c r="AF1716" s="91"/>
      <c r="AG1716" s="91"/>
      <c r="AH1716" s="101"/>
      <c r="AI1716" s="45"/>
      <c r="AJ1716" s="45"/>
      <c r="AK1716" s="45"/>
      <c r="AL1716" s="45"/>
      <c r="AM1716" s="45"/>
      <c r="AN1716" s="83"/>
      <c r="AO1716" s="160"/>
      <c r="AP1716" s="160"/>
      <c r="AQ1716" s="94"/>
      <c r="AR1716" s="45"/>
      <c r="AS1716" s="102"/>
      <c r="AT1716" s="102"/>
      <c r="AU1716" s="95"/>
      <c r="AV1716" s="95"/>
      <c r="AW1716" s="159"/>
      <c r="AX1716" s="159"/>
      <c r="AY1716" s="156"/>
      <c r="AZ1716" s="156"/>
      <c r="BA1716" s="156"/>
      <c r="BB1716" s="156"/>
      <c r="BC1716" s="156"/>
      <c r="BD1716" s="156"/>
      <c r="BE1716" s="156"/>
      <c r="BF1716" s="156"/>
      <c r="BG1716" s="156"/>
      <c r="BH1716" s="156"/>
      <c r="BI1716" s="156"/>
      <c r="BJ1716" s="156"/>
      <c r="BK1716" s="156"/>
      <c r="BL1716" s="156"/>
      <c r="BM1716" s="156"/>
      <c r="BN1716" s="156"/>
      <c r="BO1716" s="156"/>
      <c r="BP1716" s="156"/>
      <c r="BQ1716" s="156"/>
      <c r="BR1716" s="156"/>
      <c r="BS1716" s="156"/>
      <c r="BT1716" s="156"/>
      <c r="BU1716" s="156"/>
      <c r="BV1716" s="156"/>
      <c r="BW1716" s="156"/>
      <c r="BX1716" s="156"/>
      <c r="BY1716" s="156"/>
      <c r="BZ1716" s="156"/>
      <c r="CA1716" s="156"/>
      <c r="CB1716" s="156"/>
      <c r="CC1716" s="156"/>
      <c r="CD1716" s="156"/>
      <c r="CE1716" s="156"/>
    </row>
    <row r="1717" spans="1:83" ht="25.5" customHeight="1" x14ac:dyDescent="0.25">
      <c r="A1717" s="45"/>
      <c r="B1717" s="45"/>
      <c r="C1717" s="45"/>
      <c r="D1717" s="47"/>
      <c r="E1717" s="158"/>
      <c r="F1717" s="45"/>
      <c r="G1717" s="130"/>
      <c r="H1717" s="130"/>
      <c r="I1717" s="83"/>
      <c r="J1717" s="45"/>
      <c r="K1717" s="130"/>
      <c r="L1717" s="95"/>
      <c r="M1717" s="95"/>
      <c r="N1717" s="95"/>
      <c r="O1717" s="103"/>
      <c r="P1717" s="104"/>
      <c r="Q1717" s="83"/>
      <c r="R1717" s="83"/>
      <c r="S1717" s="83"/>
      <c r="T1717" s="83"/>
      <c r="U1717" s="83"/>
      <c r="V1717" s="103"/>
      <c r="W1717" s="103"/>
      <c r="X1717" s="103"/>
      <c r="Y1717" s="102"/>
      <c r="Z1717" s="102"/>
      <c r="AA1717" s="90"/>
      <c r="AB1717" s="100"/>
      <c r="AC1717" s="90"/>
      <c r="AD1717" s="100"/>
      <c r="AE1717" s="100"/>
      <c r="AF1717" s="91"/>
      <c r="AG1717" s="91"/>
      <c r="AH1717" s="101"/>
      <c r="AI1717" s="45"/>
      <c r="AJ1717" s="45"/>
      <c r="AK1717" s="45"/>
      <c r="AL1717" s="45"/>
      <c r="AM1717" s="45"/>
      <c r="AN1717" s="83"/>
      <c r="AO1717" s="160"/>
      <c r="AP1717" s="160"/>
      <c r="AQ1717" s="94"/>
      <c r="AR1717" s="45"/>
      <c r="AS1717" s="102"/>
      <c r="AT1717" s="102"/>
      <c r="AU1717" s="95"/>
      <c r="AV1717" s="95"/>
      <c r="AW1717" s="159"/>
      <c r="AX1717" s="159"/>
      <c r="AY1717" s="156"/>
      <c r="AZ1717" s="156"/>
      <c r="BA1717" s="156"/>
      <c r="BB1717" s="156"/>
      <c r="BC1717" s="156"/>
      <c r="BD1717" s="156"/>
      <c r="BE1717" s="156"/>
      <c r="BF1717" s="156"/>
      <c r="BG1717" s="156"/>
      <c r="BH1717" s="156"/>
      <c r="BI1717" s="156"/>
      <c r="BJ1717" s="156"/>
      <c r="BK1717" s="156"/>
      <c r="BL1717" s="156"/>
      <c r="BM1717" s="156"/>
      <c r="BN1717" s="156"/>
      <c r="BO1717" s="156"/>
      <c r="BP1717" s="156"/>
      <c r="BQ1717" s="156"/>
      <c r="BR1717" s="156"/>
      <c r="BS1717" s="156"/>
      <c r="BT1717" s="156"/>
      <c r="BU1717" s="156"/>
      <c r="BV1717" s="156"/>
      <c r="BW1717" s="156"/>
      <c r="BX1717" s="156"/>
      <c r="BY1717" s="156"/>
      <c r="BZ1717" s="156"/>
      <c r="CA1717" s="156"/>
      <c r="CB1717" s="156"/>
      <c r="CC1717" s="156"/>
      <c r="CD1717" s="156"/>
      <c r="CE1717" s="156"/>
    </row>
    <row r="1718" spans="1:83" ht="25.5" customHeight="1" x14ac:dyDescent="0.25">
      <c r="A1718" s="45"/>
      <c r="B1718" s="45"/>
      <c r="C1718" s="45"/>
      <c r="D1718" s="47"/>
      <c r="E1718" s="158"/>
      <c r="F1718" s="45"/>
      <c r="G1718" s="130"/>
      <c r="H1718" s="130"/>
      <c r="I1718" s="83"/>
      <c r="J1718" s="45"/>
      <c r="K1718" s="130"/>
      <c r="L1718" s="95"/>
      <c r="M1718" s="95"/>
      <c r="N1718" s="95"/>
      <c r="O1718" s="103"/>
      <c r="P1718" s="104"/>
      <c r="Q1718" s="83"/>
      <c r="R1718" s="83"/>
      <c r="S1718" s="83"/>
      <c r="T1718" s="83"/>
      <c r="U1718" s="83"/>
      <c r="V1718" s="103"/>
      <c r="W1718" s="103"/>
      <c r="X1718" s="103"/>
      <c r="Y1718" s="102"/>
      <c r="Z1718" s="102"/>
      <c r="AA1718" s="90"/>
      <c r="AB1718" s="100"/>
      <c r="AC1718" s="90"/>
      <c r="AD1718" s="100"/>
      <c r="AE1718" s="100"/>
      <c r="AF1718" s="91"/>
      <c r="AG1718" s="91"/>
      <c r="AH1718" s="101"/>
      <c r="AI1718" s="45"/>
      <c r="AJ1718" s="45"/>
      <c r="AK1718" s="45"/>
      <c r="AL1718" s="45"/>
      <c r="AM1718" s="45"/>
      <c r="AN1718" s="83"/>
      <c r="AO1718" s="160"/>
      <c r="AP1718" s="160"/>
      <c r="AQ1718" s="94"/>
      <c r="AR1718" s="45"/>
      <c r="AS1718" s="102"/>
      <c r="AT1718" s="102"/>
      <c r="AU1718" s="95"/>
      <c r="AV1718" s="95"/>
      <c r="AW1718" s="159"/>
      <c r="AX1718" s="159"/>
      <c r="AY1718" s="156"/>
      <c r="AZ1718" s="156"/>
      <c r="BA1718" s="156"/>
      <c r="BB1718" s="156"/>
      <c r="BC1718" s="156"/>
      <c r="BD1718" s="156"/>
      <c r="BE1718" s="156"/>
      <c r="BF1718" s="156"/>
      <c r="BG1718" s="156"/>
      <c r="BH1718" s="156"/>
      <c r="BI1718" s="156"/>
      <c r="BJ1718" s="156"/>
      <c r="BK1718" s="156"/>
      <c r="BL1718" s="156"/>
      <c r="BM1718" s="156"/>
      <c r="BN1718" s="156"/>
      <c r="BO1718" s="156"/>
      <c r="BP1718" s="156"/>
      <c r="BQ1718" s="156"/>
      <c r="BR1718" s="156"/>
      <c r="BS1718" s="156"/>
      <c r="BT1718" s="156"/>
      <c r="BU1718" s="156"/>
      <c r="BV1718" s="156"/>
      <c r="BW1718" s="156"/>
      <c r="BX1718" s="156"/>
      <c r="BY1718" s="156"/>
      <c r="BZ1718" s="156"/>
      <c r="CA1718" s="156"/>
      <c r="CB1718" s="156"/>
      <c r="CC1718" s="156"/>
      <c r="CD1718" s="156"/>
      <c r="CE1718" s="156"/>
    </row>
    <row r="1719" spans="1:83" ht="25.5" customHeight="1" x14ac:dyDescent="0.25">
      <c r="A1719" s="45"/>
      <c r="B1719" s="45"/>
      <c r="C1719" s="45"/>
      <c r="D1719" s="47"/>
      <c r="E1719" s="158"/>
      <c r="F1719" s="45"/>
      <c r="G1719" s="130"/>
      <c r="H1719" s="130"/>
      <c r="I1719" s="83"/>
      <c r="J1719" s="45"/>
      <c r="K1719" s="130"/>
      <c r="L1719" s="95"/>
      <c r="M1719" s="95"/>
      <c r="N1719" s="95"/>
      <c r="O1719" s="103"/>
      <c r="P1719" s="104"/>
      <c r="Q1719" s="83"/>
      <c r="R1719" s="83"/>
      <c r="S1719" s="83"/>
      <c r="T1719" s="83"/>
      <c r="U1719" s="83"/>
      <c r="V1719" s="103"/>
      <c r="W1719" s="103"/>
      <c r="X1719" s="103"/>
      <c r="Y1719" s="102"/>
      <c r="Z1719" s="102"/>
      <c r="AA1719" s="90"/>
      <c r="AB1719" s="100"/>
      <c r="AC1719" s="90"/>
      <c r="AD1719" s="100"/>
      <c r="AE1719" s="100"/>
      <c r="AF1719" s="91"/>
      <c r="AG1719" s="91"/>
      <c r="AH1719" s="101"/>
      <c r="AI1719" s="45"/>
      <c r="AJ1719" s="45"/>
      <c r="AK1719" s="45"/>
      <c r="AL1719" s="45"/>
      <c r="AM1719" s="45"/>
      <c r="AN1719" s="83"/>
      <c r="AO1719" s="160"/>
      <c r="AP1719" s="160"/>
      <c r="AQ1719" s="94"/>
      <c r="AR1719" s="45"/>
      <c r="AS1719" s="102"/>
      <c r="AT1719" s="102"/>
      <c r="AU1719" s="95"/>
      <c r="AV1719" s="95"/>
      <c r="AW1719" s="159"/>
      <c r="AX1719" s="159"/>
      <c r="AY1719" s="156"/>
      <c r="AZ1719" s="156"/>
      <c r="BA1719" s="156"/>
      <c r="BB1719" s="156"/>
      <c r="BC1719" s="156"/>
      <c r="BD1719" s="156"/>
      <c r="BE1719" s="156"/>
      <c r="BF1719" s="156"/>
      <c r="BG1719" s="156"/>
      <c r="BH1719" s="156"/>
      <c r="BI1719" s="156"/>
      <c r="BJ1719" s="156"/>
      <c r="BK1719" s="156"/>
      <c r="BL1719" s="156"/>
      <c r="BM1719" s="156"/>
      <c r="BN1719" s="156"/>
      <c r="BO1719" s="156"/>
      <c r="BP1719" s="156"/>
      <c r="BQ1719" s="156"/>
      <c r="BR1719" s="156"/>
      <c r="BS1719" s="156"/>
      <c r="BT1719" s="156"/>
      <c r="BU1719" s="156"/>
      <c r="BV1719" s="156"/>
      <c r="BW1719" s="156"/>
      <c r="BX1719" s="156"/>
      <c r="BY1719" s="156"/>
      <c r="BZ1719" s="156"/>
      <c r="CA1719" s="156"/>
      <c r="CB1719" s="156"/>
      <c r="CC1719" s="156"/>
      <c r="CD1719" s="156"/>
      <c r="CE1719" s="156"/>
    </row>
    <row r="1720" spans="1:83" ht="25.5" customHeight="1" x14ac:dyDescent="0.25">
      <c r="A1720" s="45"/>
      <c r="B1720" s="45"/>
      <c r="C1720" s="45"/>
      <c r="D1720" s="47"/>
      <c r="E1720" s="158"/>
      <c r="F1720" s="45"/>
      <c r="G1720" s="130"/>
      <c r="H1720" s="130"/>
      <c r="I1720" s="83"/>
      <c r="J1720" s="45"/>
      <c r="K1720" s="130"/>
      <c r="L1720" s="95"/>
      <c r="M1720" s="95"/>
      <c r="N1720" s="95"/>
      <c r="O1720" s="103"/>
      <c r="P1720" s="104"/>
      <c r="Q1720" s="83"/>
      <c r="R1720" s="83"/>
      <c r="S1720" s="83"/>
      <c r="T1720" s="83"/>
      <c r="U1720" s="83"/>
      <c r="V1720" s="103"/>
      <c r="W1720" s="103"/>
      <c r="X1720" s="103"/>
      <c r="Y1720" s="102"/>
      <c r="Z1720" s="102"/>
      <c r="AA1720" s="90"/>
      <c r="AB1720" s="100"/>
      <c r="AC1720" s="90"/>
      <c r="AD1720" s="100"/>
      <c r="AE1720" s="100"/>
      <c r="AF1720" s="91"/>
      <c r="AG1720" s="91"/>
      <c r="AH1720" s="101"/>
      <c r="AI1720" s="45"/>
      <c r="AJ1720" s="45"/>
      <c r="AK1720" s="45"/>
      <c r="AL1720" s="45"/>
      <c r="AM1720" s="45"/>
      <c r="AN1720" s="83"/>
      <c r="AO1720" s="160"/>
      <c r="AP1720" s="160"/>
      <c r="AQ1720" s="94"/>
      <c r="AR1720" s="45"/>
      <c r="AS1720" s="102"/>
      <c r="AT1720" s="102"/>
      <c r="AU1720" s="95"/>
      <c r="AV1720" s="95"/>
      <c r="AW1720" s="159"/>
      <c r="AX1720" s="159"/>
      <c r="AY1720" s="156"/>
      <c r="AZ1720" s="156"/>
      <c r="BA1720" s="156"/>
      <c r="BB1720" s="156"/>
      <c r="BC1720" s="156"/>
      <c r="BD1720" s="156"/>
      <c r="BE1720" s="156"/>
      <c r="BF1720" s="156"/>
      <c r="BG1720" s="156"/>
      <c r="BH1720" s="156"/>
      <c r="BI1720" s="156"/>
      <c r="BJ1720" s="156"/>
      <c r="BK1720" s="156"/>
      <c r="BL1720" s="156"/>
      <c r="BM1720" s="156"/>
      <c r="BN1720" s="156"/>
      <c r="BO1720" s="156"/>
      <c r="BP1720" s="156"/>
      <c r="BQ1720" s="156"/>
      <c r="BR1720" s="156"/>
      <c r="BS1720" s="156"/>
      <c r="BT1720" s="156"/>
      <c r="BU1720" s="156"/>
      <c r="BV1720" s="156"/>
      <c r="BW1720" s="156"/>
      <c r="BX1720" s="156"/>
      <c r="BY1720" s="156"/>
      <c r="BZ1720" s="156"/>
      <c r="CA1720" s="156"/>
      <c r="CB1720" s="156"/>
      <c r="CC1720" s="156"/>
      <c r="CD1720" s="156"/>
      <c r="CE1720" s="156"/>
    </row>
    <row r="1721" spans="1:83" ht="25.5" customHeight="1" x14ac:dyDescent="0.25">
      <c r="A1721" s="45"/>
      <c r="B1721" s="45"/>
      <c r="C1721" s="45"/>
      <c r="D1721" s="47"/>
      <c r="E1721" s="158"/>
      <c r="F1721" s="45"/>
      <c r="G1721" s="130"/>
      <c r="H1721" s="130"/>
      <c r="I1721" s="83"/>
      <c r="J1721" s="45"/>
      <c r="K1721" s="130"/>
      <c r="L1721" s="95"/>
      <c r="M1721" s="95"/>
      <c r="N1721" s="95"/>
      <c r="O1721" s="103"/>
      <c r="P1721" s="104"/>
      <c r="Q1721" s="83"/>
      <c r="R1721" s="83"/>
      <c r="S1721" s="83"/>
      <c r="T1721" s="83"/>
      <c r="U1721" s="83"/>
      <c r="V1721" s="103"/>
      <c r="W1721" s="103"/>
      <c r="X1721" s="103"/>
      <c r="Y1721" s="102"/>
      <c r="Z1721" s="102"/>
      <c r="AA1721" s="90"/>
      <c r="AB1721" s="100"/>
      <c r="AC1721" s="90"/>
      <c r="AD1721" s="100"/>
      <c r="AE1721" s="100"/>
      <c r="AF1721" s="91"/>
      <c r="AG1721" s="91"/>
      <c r="AH1721" s="101"/>
      <c r="AI1721" s="45"/>
      <c r="AJ1721" s="45"/>
      <c r="AK1721" s="45"/>
      <c r="AL1721" s="45"/>
      <c r="AM1721" s="45"/>
      <c r="AN1721" s="83"/>
      <c r="AO1721" s="160"/>
      <c r="AP1721" s="160"/>
      <c r="AQ1721" s="94"/>
      <c r="AR1721" s="45"/>
      <c r="AS1721" s="102"/>
      <c r="AT1721" s="102"/>
      <c r="AU1721" s="95"/>
      <c r="AV1721" s="95"/>
      <c r="AW1721" s="159"/>
      <c r="AX1721" s="159"/>
      <c r="AY1721" s="156"/>
      <c r="AZ1721" s="156"/>
      <c r="BA1721" s="156"/>
      <c r="BB1721" s="156"/>
      <c r="BC1721" s="156"/>
      <c r="BD1721" s="156"/>
      <c r="BE1721" s="156"/>
      <c r="BF1721" s="156"/>
      <c r="BG1721" s="156"/>
      <c r="BH1721" s="156"/>
      <c r="BI1721" s="156"/>
      <c r="BJ1721" s="156"/>
      <c r="BK1721" s="156"/>
      <c r="BL1721" s="156"/>
      <c r="BM1721" s="156"/>
      <c r="BN1721" s="156"/>
      <c r="BO1721" s="156"/>
      <c r="BP1721" s="156"/>
      <c r="BQ1721" s="156"/>
      <c r="BR1721" s="156"/>
      <c r="BS1721" s="156"/>
      <c r="BT1721" s="156"/>
      <c r="BU1721" s="156"/>
      <c r="BV1721" s="156"/>
      <c r="BW1721" s="156"/>
      <c r="BX1721" s="156"/>
      <c r="BY1721" s="156"/>
      <c r="BZ1721" s="156"/>
      <c r="CA1721" s="156"/>
      <c r="CB1721" s="156"/>
      <c r="CC1721" s="156"/>
      <c r="CD1721" s="156"/>
      <c r="CE1721" s="156"/>
    </row>
    <row r="1722" spans="1:83" ht="25.5" customHeight="1" x14ac:dyDescent="0.25">
      <c r="A1722" s="45"/>
      <c r="B1722" s="45"/>
      <c r="C1722" s="45"/>
      <c r="D1722" s="47"/>
      <c r="E1722" s="158"/>
      <c r="F1722" s="45"/>
      <c r="G1722" s="130"/>
      <c r="H1722" s="130"/>
      <c r="I1722" s="83"/>
      <c r="J1722" s="45"/>
      <c r="K1722" s="130"/>
      <c r="L1722" s="95"/>
      <c r="M1722" s="95"/>
      <c r="N1722" s="95"/>
      <c r="O1722" s="103"/>
      <c r="P1722" s="104"/>
      <c r="Q1722" s="83"/>
      <c r="R1722" s="83"/>
      <c r="S1722" s="83"/>
      <c r="T1722" s="83"/>
      <c r="U1722" s="83"/>
      <c r="V1722" s="103"/>
      <c r="W1722" s="103"/>
      <c r="X1722" s="103"/>
      <c r="Y1722" s="102"/>
      <c r="Z1722" s="102"/>
      <c r="AA1722" s="90"/>
      <c r="AB1722" s="100"/>
      <c r="AC1722" s="90"/>
      <c r="AD1722" s="100"/>
      <c r="AE1722" s="100"/>
      <c r="AF1722" s="91"/>
      <c r="AG1722" s="91"/>
      <c r="AH1722" s="101"/>
      <c r="AI1722" s="45"/>
      <c r="AJ1722" s="45"/>
      <c r="AK1722" s="45"/>
      <c r="AL1722" s="45"/>
      <c r="AM1722" s="45"/>
      <c r="AN1722" s="83"/>
      <c r="AO1722" s="160"/>
      <c r="AP1722" s="160"/>
      <c r="AQ1722" s="94"/>
      <c r="AR1722" s="45"/>
      <c r="AS1722" s="102"/>
      <c r="AT1722" s="102"/>
      <c r="AU1722" s="95"/>
      <c r="AV1722" s="95"/>
      <c r="AW1722" s="159"/>
      <c r="AX1722" s="159"/>
      <c r="AY1722" s="156"/>
      <c r="AZ1722" s="156"/>
      <c r="BA1722" s="156"/>
      <c r="BB1722" s="156"/>
      <c r="BC1722" s="156"/>
      <c r="BD1722" s="156"/>
      <c r="BE1722" s="156"/>
      <c r="BF1722" s="156"/>
      <c r="BG1722" s="156"/>
      <c r="BH1722" s="156"/>
      <c r="BI1722" s="156"/>
      <c r="BJ1722" s="156"/>
      <c r="BK1722" s="156"/>
      <c r="BL1722" s="156"/>
      <c r="BM1722" s="156"/>
      <c r="BN1722" s="156"/>
      <c r="BO1722" s="156"/>
      <c r="BP1722" s="156"/>
      <c r="BQ1722" s="156"/>
      <c r="BR1722" s="156"/>
      <c r="BS1722" s="156"/>
      <c r="BT1722" s="156"/>
      <c r="BU1722" s="156"/>
      <c r="BV1722" s="156"/>
      <c r="BW1722" s="156"/>
      <c r="BX1722" s="156"/>
      <c r="BY1722" s="156"/>
      <c r="BZ1722" s="156"/>
      <c r="CA1722" s="156"/>
      <c r="CB1722" s="156"/>
      <c r="CC1722" s="156"/>
      <c r="CD1722" s="156"/>
      <c r="CE1722" s="156"/>
    </row>
    <row r="1723" spans="1:83" ht="25.5" customHeight="1" x14ac:dyDescent="0.25">
      <c r="A1723" s="45"/>
      <c r="B1723" s="45"/>
      <c r="C1723" s="45"/>
      <c r="D1723" s="47"/>
      <c r="E1723" s="158"/>
      <c r="F1723" s="45"/>
      <c r="G1723" s="130"/>
      <c r="H1723" s="130"/>
      <c r="I1723" s="83"/>
      <c r="J1723" s="45"/>
      <c r="K1723" s="130"/>
      <c r="L1723" s="95"/>
      <c r="M1723" s="95"/>
      <c r="N1723" s="95"/>
      <c r="O1723" s="103"/>
      <c r="P1723" s="104"/>
      <c r="Q1723" s="83"/>
      <c r="R1723" s="83"/>
      <c r="S1723" s="83"/>
      <c r="T1723" s="83"/>
      <c r="U1723" s="83"/>
      <c r="V1723" s="103"/>
      <c r="W1723" s="103"/>
      <c r="X1723" s="103"/>
      <c r="Y1723" s="102"/>
      <c r="Z1723" s="102"/>
      <c r="AA1723" s="90"/>
      <c r="AB1723" s="100"/>
      <c r="AC1723" s="90"/>
      <c r="AD1723" s="100"/>
      <c r="AE1723" s="100"/>
      <c r="AF1723" s="91"/>
      <c r="AG1723" s="91"/>
      <c r="AH1723" s="101"/>
      <c r="AI1723" s="45"/>
      <c r="AJ1723" s="45"/>
      <c r="AK1723" s="45"/>
      <c r="AL1723" s="45"/>
      <c r="AM1723" s="45"/>
      <c r="AN1723" s="83"/>
      <c r="AO1723" s="160"/>
      <c r="AP1723" s="160"/>
      <c r="AQ1723" s="94"/>
      <c r="AR1723" s="45"/>
      <c r="AS1723" s="102"/>
      <c r="AT1723" s="102"/>
      <c r="AU1723" s="95"/>
      <c r="AV1723" s="95"/>
      <c r="AW1723" s="159"/>
      <c r="AX1723" s="159"/>
      <c r="AY1723" s="156"/>
      <c r="AZ1723" s="156"/>
      <c r="BA1723" s="156"/>
      <c r="BB1723" s="156"/>
      <c r="BC1723" s="156"/>
      <c r="BD1723" s="156"/>
      <c r="BE1723" s="156"/>
      <c r="BF1723" s="156"/>
      <c r="BG1723" s="156"/>
      <c r="BH1723" s="156"/>
      <c r="BI1723" s="156"/>
      <c r="BJ1723" s="156"/>
      <c r="BK1723" s="156"/>
      <c r="BL1723" s="156"/>
      <c r="BM1723" s="156"/>
      <c r="BN1723" s="156"/>
      <c r="BO1723" s="156"/>
      <c r="BP1723" s="156"/>
      <c r="BQ1723" s="156"/>
      <c r="BR1723" s="156"/>
      <c r="BS1723" s="156"/>
      <c r="BT1723" s="156"/>
      <c r="BU1723" s="156"/>
      <c r="BV1723" s="156"/>
      <c r="BW1723" s="156"/>
      <c r="BX1723" s="156"/>
      <c r="BY1723" s="156"/>
      <c r="BZ1723" s="156"/>
      <c r="CA1723" s="156"/>
      <c r="CB1723" s="156"/>
      <c r="CC1723" s="156"/>
      <c r="CD1723" s="156"/>
      <c r="CE1723" s="156"/>
    </row>
    <row r="1724" spans="1:83" ht="25.5" customHeight="1" x14ac:dyDescent="0.25">
      <c r="A1724" s="45"/>
      <c r="B1724" s="45"/>
      <c r="C1724" s="45"/>
      <c r="D1724" s="47"/>
      <c r="E1724" s="158"/>
      <c r="F1724" s="45"/>
      <c r="G1724" s="130"/>
      <c r="H1724" s="130"/>
      <c r="I1724" s="83"/>
      <c r="J1724" s="45"/>
      <c r="K1724" s="130"/>
      <c r="L1724" s="95"/>
      <c r="M1724" s="95"/>
      <c r="N1724" s="95"/>
      <c r="O1724" s="103"/>
      <c r="P1724" s="104"/>
      <c r="Q1724" s="83"/>
      <c r="R1724" s="83"/>
      <c r="S1724" s="83"/>
      <c r="T1724" s="83"/>
      <c r="U1724" s="83"/>
      <c r="V1724" s="103"/>
      <c r="W1724" s="103"/>
      <c r="X1724" s="103"/>
      <c r="Y1724" s="102"/>
      <c r="Z1724" s="102"/>
      <c r="AA1724" s="90"/>
      <c r="AB1724" s="100"/>
      <c r="AC1724" s="90"/>
      <c r="AD1724" s="100"/>
      <c r="AE1724" s="100"/>
      <c r="AF1724" s="91"/>
      <c r="AG1724" s="91"/>
      <c r="AH1724" s="101"/>
      <c r="AI1724" s="45"/>
      <c r="AJ1724" s="45"/>
      <c r="AK1724" s="45"/>
      <c r="AL1724" s="45"/>
      <c r="AM1724" s="45"/>
      <c r="AN1724" s="83"/>
      <c r="AO1724" s="160"/>
      <c r="AP1724" s="160"/>
      <c r="AQ1724" s="94"/>
      <c r="AR1724" s="45"/>
      <c r="AS1724" s="102"/>
      <c r="AT1724" s="102"/>
      <c r="AU1724" s="95"/>
      <c r="AV1724" s="95"/>
      <c r="AW1724" s="159"/>
      <c r="AX1724" s="159"/>
      <c r="AY1724" s="156"/>
      <c r="AZ1724" s="156"/>
      <c r="BA1724" s="156"/>
      <c r="BB1724" s="156"/>
      <c r="BC1724" s="156"/>
      <c r="BD1724" s="156"/>
      <c r="BE1724" s="156"/>
      <c r="BF1724" s="156"/>
      <c r="BG1724" s="156"/>
      <c r="BH1724" s="156"/>
      <c r="BI1724" s="156"/>
      <c r="BJ1724" s="156"/>
      <c r="BK1724" s="156"/>
      <c r="BL1724" s="156"/>
      <c r="BM1724" s="156"/>
      <c r="BN1724" s="156"/>
      <c r="BO1724" s="156"/>
      <c r="BP1724" s="156"/>
      <c r="BQ1724" s="156"/>
      <c r="BR1724" s="156"/>
      <c r="BS1724" s="156"/>
      <c r="BT1724" s="156"/>
      <c r="BU1724" s="156"/>
      <c r="BV1724" s="156"/>
      <c r="BW1724" s="156"/>
      <c r="BX1724" s="156"/>
      <c r="BY1724" s="156"/>
      <c r="BZ1724" s="156"/>
      <c r="CA1724" s="156"/>
      <c r="CB1724" s="156"/>
      <c r="CC1724" s="156"/>
      <c r="CD1724" s="156"/>
      <c r="CE1724" s="156"/>
    </row>
    <row r="1725" spans="1:83" ht="25.5" customHeight="1" x14ac:dyDescent="0.25">
      <c r="A1725" s="45"/>
      <c r="B1725" s="45"/>
      <c r="C1725" s="45"/>
      <c r="D1725" s="47"/>
      <c r="E1725" s="158"/>
      <c r="F1725" s="45"/>
      <c r="G1725" s="130"/>
      <c r="H1725" s="130"/>
      <c r="I1725" s="83"/>
      <c r="J1725" s="45"/>
      <c r="K1725" s="130"/>
      <c r="L1725" s="95"/>
      <c r="M1725" s="95"/>
      <c r="N1725" s="95"/>
      <c r="O1725" s="103"/>
      <c r="P1725" s="104"/>
      <c r="Q1725" s="83"/>
      <c r="R1725" s="83"/>
      <c r="S1725" s="83"/>
      <c r="T1725" s="83"/>
      <c r="U1725" s="83"/>
      <c r="V1725" s="103"/>
      <c r="W1725" s="103"/>
      <c r="X1725" s="103"/>
      <c r="Y1725" s="102"/>
      <c r="Z1725" s="102"/>
      <c r="AA1725" s="90"/>
      <c r="AB1725" s="100"/>
      <c r="AC1725" s="90"/>
      <c r="AD1725" s="100"/>
      <c r="AE1725" s="100"/>
      <c r="AF1725" s="91"/>
      <c r="AG1725" s="91"/>
      <c r="AH1725" s="101"/>
      <c r="AI1725" s="45"/>
      <c r="AJ1725" s="45"/>
      <c r="AK1725" s="45"/>
      <c r="AL1725" s="45"/>
      <c r="AM1725" s="45"/>
      <c r="AN1725" s="83"/>
      <c r="AO1725" s="160"/>
      <c r="AP1725" s="160"/>
      <c r="AQ1725" s="94"/>
      <c r="AR1725" s="45"/>
      <c r="AS1725" s="102"/>
      <c r="AT1725" s="102"/>
      <c r="AU1725" s="95"/>
      <c r="AV1725" s="95"/>
      <c r="AW1725" s="159"/>
      <c r="AX1725" s="159"/>
      <c r="AY1725" s="156"/>
      <c r="AZ1725" s="156"/>
      <c r="BA1725" s="156"/>
      <c r="BB1725" s="156"/>
      <c r="BC1725" s="156"/>
      <c r="BD1725" s="156"/>
      <c r="BE1725" s="156"/>
      <c r="BF1725" s="156"/>
      <c r="BG1725" s="156"/>
      <c r="BH1725" s="156"/>
      <c r="BI1725" s="156"/>
      <c r="BJ1725" s="156"/>
      <c r="BK1725" s="156"/>
      <c r="BL1725" s="156"/>
      <c r="BM1725" s="156"/>
      <c r="BN1725" s="156"/>
      <c r="BO1725" s="156"/>
      <c r="BP1725" s="156"/>
      <c r="BQ1725" s="156"/>
      <c r="BR1725" s="156"/>
      <c r="BS1725" s="156"/>
      <c r="BT1725" s="156"/>
      <c r="BU1725" s="156"/>
      <c r="BV1725" s="156"/>
      <c r="BW1725" s="156"/>
      <c r="BX1725" s="156"/>
      <c r="BY1725" s="156"/>
      <c r="BZ1725" s="156"/>
      <c r="CA1725" s="156"/>
      <c r="CB1725" s="156"/>
      <c r="CC1725" s="156"/>
      <c r="CD1725" s="156"/>
      <c r="CE1725" s="156"/>
    </row>
    <row r="1726" spans="1:83" ht="25.5" customHeight="1" x14ac:dyDescent="0.25">
      <c r="A1726" s="45"/>
      <c r="B1726" s="45"/>
      <c r="C1726" s="45"/>
      <c r="D1726" s="47"/>
      <c r="E1726" s="158"/>
      <c r="F1726" s="45"/>
      <c r="G1726" s="130"/>
      <c r="H1726" s="130"/>
      <c r="I1726" s="83"/>
      <c r="J1726" s="45"/>
      <c r="K1726" s="130"/>
      <c r="L1726" s="95"/>
      <c r="M1726" s="95"/>
      <c r="N1726" s="95"/>
      <c r="O1726" s="103"/>
      <c r="P1726" s="104"/>
      <c r="Q1726" s="83"/>
      <c r="R1726" s="83"/>
      <c r="S1726" s="83"/>
      <c r="T1726" s="83"/>
      <c r="U1726" s="83"/>
      <c r="V1726" s="103"/>
      <c r="W1726" s="103"/>
      <c r="X1726" s="103"/>
      <c r="Y1726" s="102"/>
      <c r="Z1726" s="102"/>
      <c r="AA1726" s="90"/>
      <c r="AB1726" s="100"/>
      <c r="AC1726" s="90"/>
      <c r="AD1726" s="100"/>
      <c r="AE1726" s="100"/>
      <c r="AF1726" s="91"/>
      <c r="AG1726" s="91"/>
      <c r="AH1726" s="101"/>
      <c r="AI1726" s="45"/>
      <c r="AJ1726" s="45"/>
      <c r="AK1726" s="45"/>
      <c r="AL1726" s="45"/>
      <c r="AM1726" s="45"/>
      <c r="AN1726" s="83"/>
      <c r="AO1726" s="160"/>
      <c r="AP1726" s="160"/>
      <c r="AQ1726" s="94"/>
      <c r="AR1726" s="45"/>
      <c r="AS1726" s="102"/>
      <c r="AT1726" s="102"/>
      <c r="AU1726" s="95"/>
      <c r="AV1726" s="95"/>
      <c r="AW1726" s="159"/>
      <c r="AX1726" s="159"/>
      <c r="AY1726" s="156"/>
      <c r="AZ1726" s="156"/>
      <c r="BA1726" s="156"/>
      <c r="BB1726" s="156"/>
      <c r="BC1726" s="156"/>
      <c r="BD1726" s="156"/>
      <c r="BE1726" s="156"/>
      <c r="BF1726" s="156"/>
      <c r="BG1726" s="156"/>
      <c r="BH1726" s="156"/>
      <c r="BI1726" s="156"/>
      <c r="BJ1726" s="156"/>
      <c r="BK1726" s="156"/>
      <c r="BL1726" s="156"/>
      <c r="BM1726" s="156"/>
      <c r="BN1726" s="156"/>
      <c r="BO1726" s="156"/>
      <c r="BP1726" s="156"/>
      <c r="BQ1726" s="156"/>
      <c r="BR1726" s="156"/>
      <c r="BS1726" s="156"/>
      <c r="BT1726" s="156"/>
      <c r="BU1726" s="156"/>
      <c r="BV1726" s="156"/>
      <c r="BW1726" s="156"/>
      <c r="BX1726" s="156"/>
      <c r="BY1726" s="156"/>
      <c r="BZ1726" s="156"/>
      <c r="CA1726" s="156"/>
      <c r="CB1726" s="156"/>
      <c r="CC1726" s="156"/>
      <c r="CD1726" s="156"/>
      <c r="CE1726" s="156"/>
    </row>
    <row r="1727" spans="1:83" ht="25.5" customHeight="1" x14ac:dyDescent="0.25">
      <c r="A1727" s="45"/>
      <c r="B1727" s="45"/>
      <c r="C1727" s="45"/>
      <c r="D1727" s="47"/>
      <c r="E1727" s="158"/>
      <c r="F1727" s="45"/>
      <c r="G1727" s="130"/>
      <c r="H1727" s="130"/>
      <c r="I1727" s="83"/>
      <c r="J1727" s="45"/>
      <c r="K1727" s="130"/>
      <c r="L1727" s="95"/>
      <c r="M1727" s="95"/>
      <c r="N1727" s="95"/>
      <c r="O1727" s="103"/>
      <c r="P1727" s="104"/>
      <c r="Q1727" s="83"/>
      <c r="R1727" s="83"/>
      <c r="S1727" s="83"/>
      <c r="T1727" s="83"/>
      <c r="U1727" s="83"/>
      <c r="V1727" s="103"/>
      <c r="W1727" s="103"/>
      <c r="X1727" s="103"/>
      <c r="Y1727" s="102"/>
      <c r="Z1727" s="102"/>
      <c r="AA1727" s="90"/>
      <c r="AB1727" s="100"/>
      <c r="AC1727" s="90"/>
      <c r="AD1727" s="100"/>
      <c r="AE1727" s="100"/>
      <c r="AF1727" s="91"/>
      <c r="AG1727" s="91"/>
      <c r="AH1727" s="101"/>
      <c r="AI1727" s="45"/>
      <c r="AJ1727" s="45"/>
      <c r="AK1727" s="45"/>
      <c r="AL1727" s="45"/>
      <c r="AM1727" s="45"/>
      <c r="AN1727" s="83"/>
      <c r="AO1727" s="160"/>
      <c r="AP1727" s="160"/>
      <c r="AQ1727" s="94"/>
      <c r="AR1727" s="45"/>
      <c r="AS1727" s="102"/>
      <c r="AT1727" s="102"/>
      <c r="AU1727" s="95"/>
      <c r="AV1727" s="95"/>
      <c r="AW1727" s="159"/>
      <c r="AX1727" s="159"/>
      <c r="AY1727" s="156"/>
      <c r="AZ1727" s="156"/>
      <c r="BA1727" s="156"/>
      <c r="BB1727" s="156"/>
      <c r="BC1727" s="156"/>
      <c r="BD1727" s="156"/>
      <c r="BE1727" s="156"/>
      <c r="BF1727" s="156"/>
      <c r="BG1727" s="156"/>
      <c r="BH1727" s="156"/>
      <c r="BI1727" s="156"/>
      <c r="BJ1727" s="156"/>
      <c r="BK1727" s="156"/>
      <c r="BL1727" s="156"/>
      <c r="BM1727" s="156"/>
      <c r="BN1727" s="156"/>
      <c r="BO1727" s="156"/>
      <c r="BP1727" s="156"/>
      <c r="BQ1727" s="156"/>
      <c r="BR1727" s="156"/>
      <c r="BS1727" s="156"/>
      <c r="BT1727" s="156"/>
      <c r="BU1727" s="156"/>
      <c r="BV1727" s="156"/>
      <c r="BW1727" s="156"/>
      <c r="BX1727" s="156"/>
      <c r="BY1727" s="156"/>
      <c r="BZ1727" s="156"/>
      <c r="CA1727" s="156"/>
      <c r="CB1727" s="156"/>
      <c r="CC1727" s="156"/>
      <c r="CD1727" s="156"/>
      <c r="CE1727" s="156"/>
    </row>
    <row r="1728" spans="1:83" ht="25.5" customHeight="1" x14ac:dyDescent="0.25">
      <c r="A1728" s="45"/>
      <c r="B1728" s="45"/>
      <c r="C1728" s="45"/>
      <c r="D1728" s="47"/>
      <c r="E1728" s="158"/>
      <c r="F1728" s="45"/>
      <c r="G1728" s="130"/>
      <c r="H1728" s="130"/>
      <c r="I1728" s="83"/>
      <c r="J1728" s="45"/>
      <c r="K1728" s="130"/>
      <c r="L1728" s="95"/>
      <c r="M1728" s="95"/>
      <c r="N1728" s="95"/>
      <c r="O1728" s="103"/>
      <c r="P1728" s="104"/>
      <c r="Q1728" s="83"/>
      <c r="R1728" s="83"/>
      <c r="S1728" s="83"/>
      <c r="T1728" s="83"/>
      <c r="U1728" s="83"/>
      <c r="V1728" s="103"/>
      <c r="W1728" s="103"/>
      <c r="X1728" s="103"/>
      <c r="Y1728" s="102"/>
      <c r="Z1728" s="102"/>
      <c r="AA1728" s="90"/>
      <c r="AB1728" s="100"/>
      <c r="AC1728" s="90"/>
      <c r="AD1728" s="100"/>
      <c r="AE1728" s="100"/>
      <c r="AF1728" s="91"/>
      <c r="AG1728" s="91"/>
      <c r="AH1728" s="101"/>
      <c r="AI1728" s="45"/>
      <c r="AJ1728" s="45"/>
      <c r="AK1728" s="45"/>
      <c r="AL1728" s="45"/>
      <c r="AM1728" s="45"/>
      <c r="AN1728" s="83"/>
      <c r="AO1728" s="160"/>
      <c r="AP1728" s="160"/>
      <c r="AQ1728" s="94"/>
      <c r="AR1728" s="45"/>
      <c r="AS1728" s="102"/>
      <c r="AT1728" s="102"/>
      <c r="AU1728" s="95"/>
      <c r="AV1728" s="95"/>
      <c r="AW1728" s="159"/>
      <c r="AX1728" s="159"/>
      <c r="AY1728" s="156"/>
      <c r="AZ1728" s="156"/>
      <c r="BA1728" s="156"/>
      <c r="BB1728" s="156"/>
      <c r="BC1728" s="156"/>
      <c r="BD1728" s="156"/>
      <c r="BE1728" s="156"/>
      <c r="BF1728" s="156"/>
      <c r="BG1728" s="156"/>
      <c r="BH1728" s="156"/>
      <c r="BI1728" s="156"/>
      <c r="BJ1728" s="156"/>
      <c r="BK1728" s="156"/>
      <c r="BL1728" s="156"/>
      <c r="BM1728" s="156"/>
      <c r="BN1728" s="156"/>
      <c r="BO1728" s="156"/>
      <c r="BP1728" s="156"/>
      <c r="BQ1728" s="156"/>
      <c r="BR1728" s="156"/>
      <c r="BS1728" s="156"/>
      <c r="BT1728" s="156"/>
      <c r="BU1728" s="156"/>
      <c r="BV1728" s="156"/>
      <c r="BW1728" s="156"/>
      <c r="BX1728" s="156"/>
      <c r="BY1728" s="156"/>
      <c r="BZ1728" s="156"/>
      <c r="CA1728" s="156"/>
      <c r="CB1728" s="156"/>
      <c r="CC1728" s="156"/>
      <c r="CD1728" s="156"/>
      <c r="CE1728" s="156"/>
    </row>
    <row r="1729" spans="1:83" ht="25.5" customHeight="1" x14ac:dyDescent="0.25">
      <c r="A1729" s="45"/>
      <c r="B1729" s="45"/>
      <c r="C1729" s="45"/>
      <c r="D1729" s="47"/>
      <c r="E1729" s="158"/>
      <c r="F1729" s="45"/>
      <c r="G1729" s="130"/>
      <c r="H1729" s="130"/>
      <c r="I1729" s="83"/>
      <c r="J1729" s="45"/>
      <c r="K1729" s="130"/>
      <c r="L1729" s="95"/>
      <c r="M1729" s="95"/>
      <c r="N1729" s="95"/>
      <c r="O1729" s="103"/>
      <c r="P1729" s="104"/>
      <c r="Q1729" s="83"/>
      <c r="R1729" s="83"/>
      <c r="S1729" s="83"/>
      <c r="T1729" s="83"/>
      <c r="U1729" s="83"/>
      <c r="V1729" s="103"/>
      <c r="W1729" s="103"/>
      <c r="X1729" s="103"/>
      <c r="Y1729" s="102"/>
      <c r="Z1729" s="102"/>
      <c r="AA1729" s="90"/>
      <c r="AB1729" s="100"/>
      <c r="AC1729" s="90"/>
      <c r="AD1729" s="100"/>
      <c r="AE1729" s="100"/>
      <c r="AF1729" s="91"/>
      <c r="AG1729" s="91"/>
      <c r="AH1729" s="101"/>
      <c r="AI1729" s="45"/>
      <c r="AJ1729" s="45"/>
      <c r="AK1729" s="45"/>
      <c r="AL1729" s="45"/>
      <c r="AM1729" s="45"/>
      <c r="AN1729" s="83"/>
      <c r="AO1729" s="160"/>
      <c r="AP1729" s="160"/>
      <c r="AQ1729" s="94"/>
      <c r="AR1729" s="45"/>
      <c r="AS1729" s="102"/>
      <c r="AT1729" s="102"/>
      <c r="AU1729" s="95"/>
      <c r="AV1729" s="95"/>
      <c r="AW1729" s="159"/>
      <c r="AX1729" s="159"/>
      <c r="AY1729" s="156"/>
      <c r="AZ1729" s="156"/>
      <c r="BA1729" s="156"/>
      <c r="BB1729" s="156"/>
      <c r="BC1729" s="156"/>
      <c r="BD1729" s="156"/>
      <c r="BE1729" s="156"/>
      <c r="BF1729" s="156"/>
      <c r="BG1729" s="156"/>
      <c r="BH1729" s="156"/>
      <c r="BI1729" s="156"/>
      <c r="BJ1729" s="156"/>
      <c r="BK1729" s="156"/>
      <c r="BL1729" s="156"/>
      <c r="BM1729" s="156"/>
      <c r="BN1729" s="156"/>
      <c r="BO1729" s="156"/>
      <c r="BP1729" s="156"/>
      <c r="BQ1729" s="156"/>
      <c r="BR1729" s="156"/>
      <c r="BS1729" s="156"/>
      <c r="BT1729" s="156"/>
      <c r="BU1729" s="156"/>
      <c r="BV1729" s="156"/>
      <c r="BW1729" s="156"/>
      <c r="BX1729" s="156"/>
      <c r="BY1729" s="156"/>
      <c r="BZ1729" s="156"/>
      <c r="CA1729" s="156"/>
      <c r="CB1729" s="156"/>
      <c r="CC1729" s="156"/>
      <c r="CD1729" s="156"/>
      <c r="CE1729" s="156"/>
    </row>
    <row r="1730" spans="1:83" ht="25.5" customHeight="1" x14ac:dyDescent="0.25">
      <c r="A1730" s="45"/>
      <c r="B1730" s="45"/>
      <c r="C1730" s="45"/>
      <c r="D1730" s="47"/>
      <c r="E1730" s="158"/>
      <c r="F1730" s="45"/>
      <c r="G1730" s="130"/>
      <c r="H1730" s="130"/>
      <c r="I1730" s="83"/>
      <c r="J1730" s="45"/>
      <c r="K1730" s="130"/>
      <c r="L1730" s="95"/>
      <c r="M1730" s="95"/>
      <c r="N1730" s="95"/>
      <c r="O1730" s="103"/>
      <c r="P1730" s="104"/>
      <c r="Q1730" s="83"/>
      <c r="R1730" s="83"/>
      <c r="S1730" s="83"/>
      <c r="T1730" s="83"/>
      <c r="U1730" s="83"/>
      <c r="V1730" s="103"/>
      <c r="W1730" s="103"/>
      <c r="X1730" s="103"/>
      <c r="Y1730" s="102"/>
      <c r="Z1730" s="102"/>
      <c r="AA1730" s="90"/>
      <c r="AB1730" s="100"/>
      <c r="AC1730" s="90"/>
      <c r="AD1730" s="100"/>
      <c r="AE1730" s="100"/>
      <c r="AF1730" s="91"/>
      <c r="AG1730" s="91"/>
      <c r="AH1730" s="101"/>
      <c r="AI1730" s="45"/>
      <c r="AJ1730" s="45"/>
      <c r="AK1730" s="45"/>
      <c r="AL1730" s="45"/>
      <c r="AM1730" s="45"/>
      <c r="AN1730" s="83"/>
      <c r="AO1730" s="160"/>
      <c r="AP1730" s="160"/>
      <c r="AQ1730" s="94"/>
      <c r="AR1730" s="45"/>
      <c r="AS1730" s="102"/>
      <c r="AT1730" s="102"/>
      <c r="AU1730" s="95"/>
      <c r="AV1730" s="95"/>
      <c r="AW1730" s="159"/>
      <c r="AX1730" s="159"/>
      <c r="AY1730" s="156"/>
      <c r="AZ1730" s="156"/>
      <c r="BA1730" s="156"/>
      <c r="BB1730" s="156"/>
      <c r="BC1730" s="156"/>
      <c r="BD1730" s="156"/>
      <c r="BE1730" s="156"/>
      <c r="BF1730" s="156"/>
      <c r="BG1730" s="156"/>
      <c r="BH1730" s="156"/>
      <c r="BI1730" s="156"/>
      <c r="BJ1730" s="156"/>
      <c r="BK1730" s="156"/>
      <c r="BL1730" s="156"/>
      <c r="BM1730" s="156"/>
      <c r="BN1730" s="156"/>
      <c r="BO1730" s="156"/>
      <c r="BP1730" s="156"/>
      <c r="BQ1730" s="156"/>
      <c r="BR1730" s="156"/>
      <c r="BS1730" s="156"/>
      <c r="BT1730" s="156"/>
      <c r="BU1730" s="156"/>
      <c r="BV1730" s="156"/>
      <c r="BW1730" s="156"/>
      <c r="BX1730" s="156"/>
      <c r="BY1730" s="156"/>
      <c r="BZ1730" s="156"/>
      <c r="CA1730" s="156"/>
      <c r="CB1730" s="156"/>
      <c r="CC1730" s="156"/>
      <c r="CD1730" s="156"/>
      <c r="CE1730" s="156"/>
    </row>
    <row r="1731" spans="1:83" ht="25.5" customHeight="1" x14ac:dyDescent="0.25">
      <c r="A1731" s="45"/>
      <c r="B1731" s="45"/>
      <c r="C1731" s="45"/>
      <c r="D1731" s="47"/>
      <c r="E1731" s="158"/>
      <c r="F1731" s="45"/>
      <c r="G1731" s="130"/>
      <c r="H1731" s="130"/>
      <c r="I1731" s="83"/>
      <c r="J1731" s="45"/>
      <c r="K1731" s="130"/>
      <c r="L1731" s="95"/>
      <c r="M1731" s="95"/>
      <c r="N1731" s="95"/>
      <c r="O1731" s="103"/>
      <c r="P1731" s="104"/>
      <c r="Q1731" s="83"/>
      <c r="R1731" s="83"/>
      <c r="S1731" s="83"/>
      <c r="T1731" s="83"/>
      <c r="U1731" s="83"/>
      <c r="V1731" s="103"/>
      <c r="W1731" s="103"/>
      <c r="X1731" s="103"/>
      <c r="Y1731" s="102"/>
      <c r="Z1731" s="102"/>
      <c r="AA1731" s="90"/>
      <c r="AB1731" s="100"/>
      <c r="AC1731" s="90"/>
      <c r="AD1731" s="100"/>
      <c r="AE1731" s="100"/>
      <c r="AF1731" s="91"/>
      <c r="AG1731" s="91"/>
      <c r="AH1731" s="101"/>
      <c r="AI1731" s="45"/>
      <c r="AJ1731" s="45"/>
      <c r="AK1731" s="45"/>
      <c r="AL1731" s="45"/>
      <c r="AM1731" s="45"/>
      <c r="AN1731" s="83"/>
      <c r="AO1731" s="160"/>
      <c r="AP1731" s="160"/>
      <c r="AQ1731" s="94"/>
      <c r="AR1731" s="45"/>
      <c r="AS1731" s="102"/>
      <c r="AT1731" s="102"/>
      <c r="AU1731" s="95"/>
      <c r="AV1731" s="95"/>
      <c r="AW1731" s="159"/>
      <c r="AX1731" s="159"/>
      <c r="AY1731" s="156"/>
      <c r="AZ1731" s="156"/>
      <c r="BA1731" s="156"/>
      <c r="BB1731" s="156"/>
      <c r="BC1731" s="156"/>
      <c r="BD1731" s="156"/>
      <c r="BE1731" s="156"/>
      <c r="BF1731" s="156"/>
      <c r="BG1731" s="156"/>
      <c r="BH1731" s="156"/>
      <c r="BI1731" s="156"/>
      <c r="BJ1731" s="156"/>
      <c r="BK1731" s="156"/>
      <c r="BL1731" s="156"/>
      <c r="BM1731" s="156"/>
      <c r="BN1731" s="156"/>
      <c r="BO1731" s="156"/>
      <c r="BP1731" s="156"/>
      <c r="BQ1731" s="156"/>
      <c r="BR1731" s="156"/>
      <c r="BS1731" s="156"/>
      <c r="BT1731" s="156"/>
      <c r="BU1731" s="156"/>
      <c r="BV1731" s="156"/>
      <c r="BW1731" s="156"/>
      <c r="BX1731" s="156"/>
      <c r="BY1731" s="156"/>
      <c r="BZ1731" s="156"/>
      <c r="CA1731" s="156"/>
      <c r="CB1731" s="156"/>
      <c r="CC1731" s="156"/>
      <c r="CD1731" s="156"/>
      <c r="CE1731" s="156"/>
    </row>
    <row r="1732" spans="1:83" ht="25.5" customHeight="1" x14ac:dyDescent="0.25">
      <c r="A1732" s="45"/>
      <c r="B1732" s="45"/>
      <c r="C1732" s="45"/>
      <c r="D1732" s="47"/>
      <c r="E1732" s="158"/>
      <c r="F1732" s="45"/>
      <c r="G1732" s="130"/>
      <c r="H1732" s="130"/>
      <c r="I1732" s="83"/>
      <c r="J1732" s="45"/>
      <c r="K1732" s="130"/>
      <c r="L1732" s="95"/>
      <c r="M1732" s="95"/>
      <c r="N1732" s="95"/>
      <c r="O1732" s="103"/>
      <c r="P1732" s="104"/>
      <c r="Q1732" s="83"/>
      <c r="R1732" s="83"/>
      <c r="S1732" s="83"/>
      <c r="T1732" s="83"/>
      <c r="U1732" s="83"/>
      <c r="V1732" s="103"/>
      <c r="W1732" s="103"/>
      <c r="X1732" s="103"/>
      <c r="Y1732" s="102"/>
      <c r="Z1732" s="102"/>
      <c r="AA1732" s="90"/>
      <c r="AB1732" s="100"/>
      <c r="AC1732" s="90"/>
      <c r="AD1732" s="100"/>
      <c r="AE1732" s="100"/>
      <c r="AF1732" s="91"/>
      <c r="AG1732" s="91"/>
      <c r="AH1732" s="101"/>
      <c r="AI1732" s="45"/>
      <c r="AJ1732" s="45"/>
      <c r="AK1732" s="45"/>
      <c r="AL1732" s="45"/>
      <c r="AM1732" s="45"/>
      <c r="AN1732" s="83"/>
      <c r="AO1732" s="160"/>
      <c r="AP1732" s="160"/>
      <c r="AQ1732" s="94"/>
      <c r="AR1732" s="45"/>
      <c r="AS1732" s="102"/>
      <c r="AT1732" s="102"/>
      <c r="AU1732" s="95"/>
      <c r="AV1732" s="95"/>
      <c r="AW1732" s="159"/>
      <c r="AX1732" s="159"/>
      <c r="AY1732" s="156"/>
      <c r="AZ1732" s="156"/>
      <c r="BA1732" s="156"/>
      <c r="BB1732" s="156"/>
      <c r="BC1732" s="156"/>
      <c r="BD1732" s="156"/>
      <c r="BE1732" s="156"/>
      <c r="BF1732" s="156"/>
      <c r="BG1732" s="156"/>
      <c r="BH1732" s="156"/>
      <c r="BI1732" s="156"/>
      <c r="BJ1732" s="156"/>
      <c r="BK1732" s="156"/>
      <c r="BL1732" s="156"/>
      <c r="BM1732" s="156"/>
      <c r="BN1732" s="156"/>
      <c r="BO1732" s="156"/>
      <c r="BP1732" s="156"/>
      <c r="BQ1732" s="156"/>
      <c r="BR1732" s="156"/>
      <c r="BS1732" s="156"/>
      <c r="BT1732" s="156"/>
      <c r="BU1732" s="156"/>
      <c r="BV1732" s="156"/>
      <c r="BW1732" s="156"/>
      <c r="BX1732" s="156"/>
      <c r="BY1732" s="156"/>
      <c r="BZ1732" s="156"/>
      <c r="CA1732" s="156"/>
      <c r="CB1732" s="156"/>
      <c r="CC1732" s="156"/>
      <c r="CD1732" s="156"/>
      <c r="CE1732" s="156"/>
    </row>
    <row r="1733" spans="1:83" ht="25.5" customHeight="1" x14ac:dyDescent="0.25">
      <c r="A1733" s="45"/>
      <c r="B1733" s="45"/>
      <c r="C1733" s="45"/>
      <c r="D1733" s="47"/>
      <c r="E1733" s="158"/>
      <c r="F1733" s="45"/>
      <c r="G1733" s="130"/>
      <c r="H1733" s="130"/>
      <c r="I1733" s="83"/>
      <c r="J1733" s="45"/>
      <c r="K1733" s="130"/>
      <c r="L1733" s="95"/>
      <c r="M1733" s="95"/>
      <c r="N1733" s="95"/>
      <c r="O1733" s="103"/>
      <c r="P1733" s="104"/>
      <c r="Q1733" s="83"/>
      <c r="R1733" s="83"/>
      <c r="S1733" s="83"/>
      <c r="T1733" s="83"/>
      <c r="U1733" s="83"/>
      <c r="V1733" s="103"/>
      <c r="W1733" s="103"/>
      <c r="X1733" s="103"/>
      <c r="Y1733" s="102"/>
      <c r="Z1733" s="102"/>
      <c r="AA1733" s="90"/>
      <c r="AB1733" s="100"/>
      <c r="AC1733" s="90"/>
      <c r="AD1733" s="100"/>
      <c r="AE1733" s="100"/>
      <c r="AF1733" s="91"/>
      <c r="AG1733" s="91"/>
      <c r="AH1733" s="101"/>
      <c r="AI1733" s="45"/>
      <c r="AJ1733" s="45"/>
      <c r="AK1733" s="45"/>
      <c r="AL1733" s="45"/>
      <c r="AM1733" s="45"/>
      <c r="AN1733" s="83"/>
      <c r="AO1733" s="160"/>
      <c r="AP1733" s="160"/>
      <c r="AQ1733" s="94"/>
      <c r="AR1733" s="45"/>
      <c r="AS1733" s="102"/>
      <c r="AT1733" s="102"/>
      <c r="AU1733" s="95"/>
      <c r="AV1733" s="95"/>
      <c r="AW1733" s="159"/>
      <c r="AX1733" s="159"/>
      <c r="AY1733" s="156"/>
      <c r="AZ1733" s="156"/>
      <c r="BA1733" s="156"/>
      <c r="BB1733" s="156"/>
      <c r="BC1733" s="156"/>
      <c r="BD1733" s="156"/>
      <c r="BE1733" s="156"/>
      <c r="BF1733" s="156"/>
      <c r="BG1733" s="156"/>
      <c r="BH1733" s="156"/>
      <c r="BI1733" s="156"/>
      <c r="BJ1733" s="156"/>
      <c r="BK1733" s="156"/>
      <c r="BL1733" s="156"/>
      <c r="BM1733" s="156"/>
      <c r="BN1733" s="156"/>
      <c r="BO1733" s="156"/>
      <c r="BP1733" s="156"/>
      <c r="BQ1733" s="156"/>
      <c r="BR1733" s="156"/>
      <c r="BS1733" s="156"/>
      <c r="BT1733" s="156"/>
      <c r="BU1733" s="156"/>
      <c r="BV1733" s="156"/>
      <c r="BW1733" s="156"/>
      <c r="BX1733" s="156"/>
      <c r="BY1733" s="156"/>
      <c r="BZ1733" s="156"/>
      <c r="CA1733" s="156"/>
      <c r="CB1733" s="156"/>
      <c r="CC1733" s="156"/>
      <c r="CD1733" s="156"/>
      <c r="CE1733" s="156"/>
    </row>
    <row r="1734" spans="1:83" ht="25.5" customHeight="1" x14ac:dyDescent="0.25">
      <c r="A1734" s="45"/>
      <c r="B1734" s="45"/>
      <c r="C1734" s="45"/>
      <c r="D1734" s="47"/>
      <c r="E1734" s="158"/>
      <c r="F1734" s="45"/>
      <c r="G1734" s="130"/>
      <c r="H1734" s="130"/>
      <c r="I1734" s="83"/>
      <c r="J1734" s="45"/>
      <c r="K1734" s="130"/>
      <c r="L1734" s="95"/>
      <c r="M1734" s="95"/>
      <c r="N1734" s="95"/>
      <c r="O1734" s="103"/>
      <c r="P1734" s="104"/>
      <c r="Q1734" s="83"/>
      <c r="R1734" s="83"/>
      <c r="S1734" s="83"/>
      <c r="T1734" s="83"/>
      <c r="U1734" s="83"/>
      <c r="V1734" s="103"/>
      <c r="W1734" s="103"/>
      <c r="X1734" s="103"/>
      <c r="Y1734" s="102"/>
      <c r="Z1734" s="102"/>
      <c r="AA1734" s="90"/>
      <c r="AB1734" s="100"/>
      <c r="AC1734" s="90"/>
      <c r="AD1734" s="100"/>
      <c r="AE1734" s="100"/>
      <c r="AF1734" s="91"/>
      <c r="AG1734" s="91"/>
      <c r="AH1734" s="101"/>
      <c r="AI1734" s="45"/>
      <c r="AJ1734" s="45"/>
      <c r="AK1734" s="45"/>
      <c r="AL1734" s="45"/>
      <c r="AM1734" s="45"/>
      <c r="AN1734" s="83"/>
      <c r="AO1734" s="160"/>
      <c r="AP1734" s="160"/>
      <c r="AQ1734" s="94"/>
      <c r="AR1734" s="45"/>
      <c r="AS1734" s="102"/>
      <c r="AT1734" s="102"/>
      <c r="AU1734" s="95"/>
      <c r="AV1734" s="95"/>
      <c r="AW1734" s="159"/>
      <c r="AX1734" s="159"/>
      <c r="AY1734" s="156"/>
      <c r="AZ1734" s="156"/>
      <c r="BA1734" s="156"/>
      <c r="BB1734" s="156"/>
      <c r="BC1734" s="156"/>
      <c r="BD1734" s="156"/>
      <c r="BE1734" s="156"/>
      <c r="BF1734" s="156"/>
      <c r="BG1734" s="156"/>
      <c r="BH1734" s="156"/>
      <c r="BI1734" s="156"/>
      <c r="BJ1734" s="156"/>
      <c r="BK1734" s="156"/>
      <c r="BL1734" s="156"/>
      <c r="BM1734" s="156"/>
      <c r="BN1734" s="156"/>
      <c r="BO1734" s="156"/>
      <c r="BP1734" s="156"/>
      <c r="BQ1734" s="156"/>
      <c r="BR1734" s="156"/>
      <c r="BS1734" s="156"/>
      <c r="BT1734" s="156"/>
      <c r="BU1734" s="156"/>
      <c r="BV1734" s="156"/>
      <c r="BW1734" s="156"/>
      <c r="BX1734" s="156"/>
      <c r="BY1734" s="156"/>
      <c r="BZ1734" s="156"/>
      <c r="CA1734" s="156"/>
      <c r="CB1734" s="156"/>
      <c r="CC1734" s="156"/>
      <c r="CD1734" s="156"/>
      <c r="CE1734" s="156"/>
    </row>
    <row r="1735" spans="1:83" ht="25.5" customHeight="1" x14ac:dyDescent="0.25">
      <c r="A1735" s="45"/>
      <c r="B1735" s="45"/>
      <c r="C1735" s="45"/>
      <c r="D1735" s="47"/>
      <c r="E1735" s="158"/>
      <c r="F1735" s="45"/>
      <c r="G1735" s="130"/>
      <c r="H1735" s="130"/>
      <c r="I1735" s="83"/>
      <c r="J1735" s="45"/>
      <c r="K1735" s="130"/>
      <c r="L1735" s="95"/>
      <c r="M1735" s="95"/>
      <c r="N1735" s="95"/>
      <c r="O1735" s="103"/>
      <c r="P1735" s="104"/>
      <c r="Q1735" s="83"/>
      <c r="R1735" s="83"/>
      <c r="S1735" s="83"/>
      <c r="T1735" s="83"/>
      <c r="U1735" s="83"/>
      <c r="V1735" s="103"/>
      <c r="W1735" s="103"/>
      <c r="X1735" s="103"/>
      <c r="Y1735" s="102"/>
      <c r="Z1735" s="102"/>
      <c r="AA1735" s="90"/>
      <c r="AB1735" s="100"/>
      <c r="AC1735" s="90"/>
      <c r="AD1735" s="100"/>
      <c r="AE1735" s="100"/>
      <c r="AF1735" s="91"/>
      <c r="AG1735" s="91"/>
      <c r="AH1735" s="101"/>
      <c r="AI1735" s="45"/>
      <c r="AJ1735" s="45"/>
      <c r="AK1735" s="45"/>
      <c r="AL1735" s="45"/>
      <c r="AM1735" s="45"/>
      <c r="AN1735" s="83"/>
      <c r="AO1735" s="160"/>
      <c r="AP1735" s="160"/>
      <c r="AQ1735" s="94"/>
      <c r="AR1735" s="45"/>
      <c r="AS1735" s="102"/>
      <c r="AT1735" s="102"/>
      <c r="AU1735" s="95"/>
      <c r="AV1735" s="95"/>
      <c r="AW1735" s="159"/>
      <c r="AX1735" s="159"/>
      <c r="AY1735" s="156"/>
      <c r="AZ1735" s="156"/>
      <c r="BA1735" s="156"/>
      <c r="BB1735" s="156"/>
      <c r="BC1735" s="156"/>
      <c r="BD1735" s="156"/>
      <c r="BE1735" s="156"/>
      <c r="BF1735" s="156"/>
      <c r="BG1735" s="156"/>
      <c r="BH1735" s="156"/>
      <c r="BI1735" s="156"/>
      <c r="BJ1735" s="156"/>
      <c r="BK1735" s="156"/>
      <c r="BL1735" s="156"/>
      <c r="BM1735" s="156"/>
      <c r="BN1735" s="156"/>
      <c r="BO1735" s="156"/>
      <c r="BP1735" s="156"/>
      <c r="BQ1735" s="156"/>
      <c r="BR1735" s="156"/>
      <c r="BS1735" s="156"/>
      <c r="BT1735" s="156"/>
      <c r="BU1735" s="156"/>
      <c r="BV1735" s="156"/>
      <c r="BW1735" s="156"/>
      <c r="BX1735" s="156"/>
      <c r="BY1735" s="156"/>
      <c r="BZ1735" s="156"/>
      <c r="CA1735" s="156"/>
      <c r="CB1735" s="156"/>
      <c r="CC1735" s="156"/>
      <c r="CD1735" s="156"/>
      <c r="CE1735" s="156"/>
    </row>
    <row r="1736" spans="1:83" ht="25.5" customHeight="1" x14ac:dyDescent="0.25">
      <c r="A1736" s="45"/>
      <c r="B1736" s="45"/>
      <c r="C1736" s="45"/>
      <c r="D1736" s="47"/>
      <c r="E1736" s="158"/>
      <c r="F1736" s="45"/>
      <c r="G1736" s="130"/>
      <c r="H1736" s="130"/>
      <c r="I1736" s="83"/>
      <c r="J1736" s="45"/>
      <c r="K1736" s="130"/>
      <c r="L1736" s="95"/>
      <c r="M1736" s="95"/>
      <c r="N1736" s="95"/>
      <c r="O1736" s="103"/>
      <c r="P1736" s="104"/>
      <c r="Q1736" s="83"/>
      <c r="R1736" s="83"/>
      <c r="S1736" s="83"/>
      <c r="T1736" s="83"/>
      <c r="U1736" s="83"/>
      <c r="V1736" s="103"/>
      <c r="W1736" s="103"/>
      <c r="X1736" s="103"/>
      <c r="Y1736" s="102"/>
      <c r="Z1736" s="102"/>
      <c r="AA1736" s="90"/>
      <c r="AB1736" s="100"/>
      <c r="AC1736" s="90"/>
      <c r="AD1736" s="100"/>
      <c r="AE1736" s="100"/>
      <c r="AF1736" s="91"/>
      <c r="AG1736" s="91"/>
      <c r="AH1736" s="101"/>
      <c r="AI1736" s="45"/>
      <c r="AJ1736" s="45"/>
      <c r="AK1736" s="45"/>
      <c r="AL1736" s="45"/>
      <c r="AM1736" s="45"/>
      <c r="AN1736" s="83"/>
      <c r="AO1736" s="160"/>
      <c r="AP1736" s="160"/>
      <c r="AQ1736" s="94"/>
      <c r="AR1736" s="45"/>
      <c r="AS1736" s="102"/>
      <c r="AT1736" s="102"/>
      <c r="AU1736" s="95"/>
      <c r="AV1736" s="95"/>
      <c r="AW1736" s="159"/>
      <c r="AX1736" s="159"/>
      <c r="AY1736" s="156"/>
      <c r="AZ1736" s="156"/>
      <c r="BA1736" s="156"/>
      <c r="BB1736" s="156"/>
      <c r="BC1736" s="156"/>
      <c r="BD1736" s="156"/>
      <c r="BE1736" s="156"/>
      <c r="BF1736" s="156"/>
      <c r="BG1736" s="156"/>
      <c r="BH1736" s="156"/>
      <c r="BI1736" s="156"/>
      <c r="BJ1736" s="156"/>
      <c r="BK1736" s="156"/>
      <c r="BL1736" s="156"/>
      <c r="BM1736" s="156"/>
      <c r="BN1736" s="156"/>
      <c r="BO1736" s="156"/>
      <c r="BP1736" s="156"/>
      <c r="BQ1736" s="156"/>
      <c r="BR1736" s="156"/>
      <c r="BS1736" s="156"/>
      <c r="BT1736" s="156"/>
      <c r="BU1736" s="156"/>
      <c r="BV1736" s="156"/>
      <c r="BW1736" s="156"/>
      <c r="BX1736" s="156"/>
      <c r="BY1736" s="156"/>
      <c r="BZ1736" s="156"/>
      <c r="CA1736" s="156"/>
      <c r="CB1736" s="156"/>
      <c r="CC1736" s="156"/>
      <c r="CD1736" s="156"/>
      <c r="CE1736" s="156"/>
    </row>
    <row r="1737" spans="1:83" ht="25.5" customHeight="1" x14ac:dyDescent="0.25">
      <c r="A1737" s="45"/>
      <c r="B1737" s="45"/>
      <c r="C1737" s="45"/>
      <c r="D1737" s="47"/>
      <c r="E1737" s="158"/>
      <c r="F1737" s="45"/>
      <c r="G1737" s="130"/>
      <c r="H1737" s="130"/>
      <c r="I1737" s="83"/>
      <c r="J1737" s="45"/>
      <c r="K1737" s="130"/>
      <c r="L1737" s="95"/>
      <c r="M1737" s="95"/>
      <c r="N1737" s="95"/>
      <c r="O1737" s="103"/>
      <c r="P1737" s="104"/>
      <c r="Q1737" s="83"/>
      <c r="R1737" s="83"/>
      <c r="S1737" s="83"/>
      <c r="T1737" s="83"/>
      <c r="U1737" s="83"/>
      <c r="V1737" s="103"/>
      <c r="W1737" s="103"/>
      <c r="X1737" s="103"/>
      <c r="Y1737" s="102"/>
      <c r="Z1737" s="102"/>
      <c r="AA1737" s="90"/>
      <c r="AB1737" s="100"/>
      <c r="AC1737" s="90"/>
      <c r="AD1737" s="100"/>
      <c r="AE1737" s="100"/>
      <c r="AF1737" s="91"/>
      <c r="AG1737" s="91"/>
      <c r="AH1737" s="101"/>
      <c r="AI1737" s="45"/>
      <c r="AJ1737" s="45"/>
      <c r="AK1737" s="45"/>
      <c r="AL1737" s="45"/>
      <c r="AM1737" s="45"/>
      <c r="AN1737" s="83"/>
      <c r="AO1737" s="160"/>
      <c r="AP1737" s="160"/>
      <c r="AQ1737" s="94"/>
      <c r="AR1737" s="45"/>
      <c r="AS1737" s="102"/>
      <c r="AT1737" s="102"/>
      <c r="AU1737" s="95"/>
      <c r="AV1737" s="95"/>
      <c r="AW1737" s="159"/>
      <c r="AX1737" s="159"/>
      <c r="AY1737" s="156"/>
      <c r="AZ1737" s="156"/>
      <c r="BA1737" s="156"/>
      <c r="BB1737" s="156"/>
      <c r="BC1737" s="156"/>
      <c r="BD1737" s="156"/>
      <c r="BE1737" s="156"/>
      <c r="BF1737" s="156"/>
      <c r="BG1737" s="156"/>
      <c r="BH1737" s="156"/>
      <c r="BI1737" s="156"/>
      <c r="BJ1737" s="156"/>
      <c r="BK1737" s="156"/>
      <c r="BL1737" s="156"/>
      <c r="BM1737" s="156"/>
      <c r="BN1737" s="156"/>
      <c r="BO1737" s="156"/>
      <c r="BP1737" s="156"/>
      <c r="BQ1737" s="156"/>
      <c r="BR1737" s="156"/>
      <c r="BS1737" s="156"/>
      <c r="BT1737" s="156"/>
      <c r="BU1737" s="156"/>
      <c r="BV1737" s="156"/>
      <c r="BW1737" s="156"/>
      <c r="BX1737" s="156"/>
      <c r="BY1737" s="156"/>
      <c r="BZ1737" s="156"/>
      <c r="CA1737" s="156"/>
      <c r="CB1737" s="156"/>
      <c r="CC1737" s="156"/>
      <c r="CD1737" s="156"/>
      <c r="CE1737" s="156"/>
    </row>
    <row r="1738" spans="1:83" ht="25.5" customHeight="1" x14ac:dyDescent="0.25">
      <c r="A1738" s="45"/>
      <c r="B1738" s="45"/>
      <c r="C1738" s="45"/>
      <c r="D1738" s="47"/>
      <c r="E1738" s="158"/>
      <c r="F1738" s="45"/>
      <c r="G1738" s="130"/>
      <c r="H1738" s="130"/>
      <c r="I1738" s="83"/>
      <c r="J1738" s="45"/>
      <c r="K1738" s="130"/>
      <c r="L1738" s="95"/>
      <c r="M1738" s="95"/>
      <c r="N1738" s="95"/>
      <c r="O1738" s="103"/>
      <c r="P1738" s="104"/>
      <c r="Q1738" s="83"/>
      <c r="R1738" s="83"/>
      <c r="S1738" s="83"/>
      <c r="T1738" s="83"/>
      <c r="U1738" s="83"/>
      <c r="V1738" s="103"/>
      <c r="W1738" s="103"/>
      <c r="X1738" s="103"/>
      <c r="Y1738" s="102"/>
      <c r="Z1738" s="102"/>
      <c r="AA1738" s="90"/>
      <c r="AB1738" s="100"/>
      <c r="AC1738" s="90"/>
      <c r="AD1738" s="100"/>
      <c r="AE1738" s="100"/>
      <c r="AF1738" s="91"/>
      <c r="AG1738" s="91"/>
      <c r="AH1738" s="101"/>
      <c r="AI1738" s="45"/>
      <c r="AJ1738" s="45"/>
      <c r="AK1738" s="45"/>
      <c r="AL1738" s="45"/>
      <c r="AM1738" s="45"/>
      <c r="AN1738" s="83"/>
      <c r="AO1738" s="160"/>
      <c r="AP1738" s="160"/>
      <c r="AQ1738" s="94"/>
      <c r="AR1738" s="45"/>
      <c r="AS1738" s="102"/>
      <c r="AT1738" s="102"/>
      <c r="AU1738" s="95"/>
      <c r="AV1738" s="95"/>
      <c r="AW1738" s="159"/>
      <c r="AX1738" s="159"/>
      <c r="AY1738" s="156"/>
      <c r="AZ1738" s="156"/>
      <c r="BA1738" s="156"/>
      <c r="BB1738" s="156"/>
      <c r="BC1738" s="156"/>
      <c r="BD1738" s="156"/>
      <c r="BE1738" s="156"/>
      <c r="BF1738" s="156"/>
      <c r="BG1738" s="156"/>
      <c r="BH1738" s="156"/>
      <c r="BI1738" s="156"/>
      <c r="BJ1738" s="156"/>
      <c r="BK1738" s="156"/>
      <c r="BL1738" s="156"/>
      <c r="BM1738" s="156"/>
      <c r="BN1738" s="156"/>
      <c r="BO1738" s="156"/>
      <c r="BP1738" s="156"/>
      <c r="BQ1738" s="156"/>
      <c r="BR1738" s="156"/>
      <c r="BS1738" s="156"/>
      <c r="BT1738" s="156"/>
      <c r="BU1738" s="156"/>
      <c r="BV1738" s="156"/>
      <c r="BW1738" s="156"/>
      <c r="BX1738" s="156"/>
      <c r="BY1738" s="156"/>
      <c r="BZ1738" s="156"/>
      <c r="CA1738" s="156"/>
      <c r="CB1738" s="156"/>
      <c r="CC1738" s="156"/>
      <c r="CD1738" s="156"/>
      <c r="CE1738" s="156"/>
    </row>
    <row r="1739" spans="1:83" ht="25.5" customHeight="1" x14ac:dyDescent="0.25">
      <c r="A1739" s="45"/>
      <c r="B1739" s="45"/>
      <c r="C1739" s="45"/>
      <c r="D1739" s="47"/>
      <c r="E1739" s="158"/>
      <c r="F1739" s="45"/>
      <c r="G1739" s="130"/>
      <c r="H1739" s="130"/>
      <c r="I1739" s="83"/>
      <c r="J1739" s="45"/>
      <c r="K1739" s="130"/>
      <c r="L1739" s="95"/>
      <c r="M1739" s="95"/>
      <c r="N1739" s="95"/>
      <c r="O1739" s="103"/>
      <c r="P1739" s="104"/>
      <c r="Q1739" s="83"/>
      <c r="R1739" s="83"/>
      <c r="S1739" s="83"/>
      <c r="T1739" s="83"/>
      <c r="U1739" s="83"/>
      <c r="V1739" s="103"/>
      <c r="W1739" s="103"/>
      <c r="X1739" s="103"/>
      <c r="Y1739" s="102"/>
      <c r="Z1739" s="102"/>
      <c r="AA1739" s="90"/>
      <c r="AB1739" s="100"/>
      <c r="AC1739" s="90"/>
      <c r="AD1739" s="100"/>
      <c r="AE1739" s="100"/>
      <c r="AF1739" s="91"/>
      <c r="AG1739" s="91"/>
      <c r="AH1739" s="101"/>
      <c r="AI1739" s="45"/>
      <c r="AJ1739" s="45"/>
      <c r="AK1739" s="45"/>
      <c r="AL1739" s="45"/>
      <c r="AM1739" s="45"/>
      <c r="AN1739" s="83"/>
      <c r="AO1739" s="160"/>
      <c r="AP1739" s="160"/>
      <c r="AQ1739" s="94"/>
      <c r="AR1739" s="45"/>
      <c r="AS1739" s="102"/>
      <c r="AT1739" s="102"/>
      <c r="AU1739" s="95"/>
      <c r="AV1739" s="95"/>
      <c r="AW1739" s="159"/>
      <c r="AX1739" s="159"/>
      <c r="AY1739" s="156"/>
      <c r="AZ1739" s="156"/>
      <c r="BA1739" s="156"/>
      <c r="BB1739" s="156"/>
      <c r="BC1739" s="156"/>
      <c r="BD1739" s="156"/>
      <c r="BE1739" s="156"/>
      <c r="BF1739" s="156"/>
      <c r="BG1739" s="156"/>
      <c r="BH1739" s="156"/>
      <c r="BI1739" s="156"/>
      <c r="BJ1739" s="156"/>
      <c r="BK1739" s="156"/>
      <c r="BL1739" s="156"/>
      <c r="BM1739" s="156"/>
      <c r="BN1739" s="156"/>
      <c r="BO1739" s="156"/>
      <c r="BP1739" s="156"/>
      <c r="BQ1739" s="156"/>
      <c r="BR1739" s="156"/>
      <c r="BS1739" s="156"/>
      <c r="BT1739" s="156"/>
      <c r="BU1739" s="156"/>
      <c r="BV1739" s="156"/>
      <c r="BW1739" s="156"/>
      <c r="BX1739" s="156"/>
      <c r="BY1739" s="156"/>
      <c r="BZ1739" s="156"/>
      <c r="CA1739" s="156"/>
      <c r="CB1739" s="156"/>
      <c r="CC1739" s="156"/>
      <c r="CD1739" s="156"/>
      <c r="CE1739" s="156"/>
    </row>
    <row r="1740" spans="1:83" ht="25.5" customHeight="1" x14ac:dyDescent="0.25">
      <c r="A1740" s="45"/>
      <c r="B1740" s="45"/>
      <c r="C1740" s="45"/>
      <c r="D1740" s="47"/>
      <c r="E1740" s="158"/>
      <c r="F1740" s="45"/>
      <c r="G1740" s="130"/>
      <c r="H1740" s="130"/>
      <c r="I1740" s="83"/>
      <c r="J1740" s="45"/>
      <c r="K1740" s="130"/>
      <c r="L1740" s="95"/>
      <c r="M1740" s="95"/>
      <c r="N1740" s="95"/>
      <c r="O1740" s="103"/>
      <c r="P1740" s="104"/>
      <c r="Q1740" s="83"/>
      <c r="R1740" s="83"/>
      <c r="S1740" s="83"/>
      <c r="T1740" s="83"/>
      <c r="U1740" s="83"/>
      <c r="V1740" s="103"/>
      <c r="W1740" s="103"/>
      <c r="X1740" s="103"/>
      <c r="Y1740" s="102"/>
      <c r="Z1740" s="102"/>
      <c r="AA1740" s="90"/>
      <c r="AB1740" s="100"/>
      <c r="AC1740" s="90"/>
      <c r="AD1740" s="100"/>
      <c r="AE1740" s="100"/>
      <c r="AF1740" s="91"/>
      <c r="AG1740" s="91"/>
      <c r="AH1740" s="101"/>
      <c r="AI1740" s="45"/>
      <c r="AJ1740" s="45"/>
      <c r="AK1740" s="45"/>
      <c r="AL1740" s="45"/>
      <c r="AM1740" s="45"/>
      <c r="AN1740" s="83"/>
      <c r="AO1740" s="160"/>
      <c r="AP1740" s="160"/>
      <c r="AQ1740" s="94"/>
      <c r="AR1740" s="45"/>
      <c r="AS1740" s="102"/>
      <c r="AT1740" s="102"/>
      <c r="AU1740" s="95"/>
      <c r="AV1740" s="95"/>
      <c r="AW1740" s="159"/>
      <c r="AX1740" s="159"/>
      <c r="AY1740" s="156"/>
      <c r="AZ1740" s="156"/>
      <c r="BA1740" s="156"/>
      <c r="BB1740" s="156"/>
      <c r="BC1740" s="156"/>
      <c r="BD1740" s="156"/>
      <c r="BE1740" s="156"/>
      <c r="BF1740" s="156"/>
      <c r="BG1740" s="156"/>
      <c r="BH1740" s="156"/>
      <c r="BI1740" s="156"/>
      <c r="BJ1740" s="156"/>
      <c r="BK1740" s="156"/>
      <c r="BL1740" s="156"/>
      <c r="BM1740" s="156"/>
      <c r="BN1740" s="156"/>
      <c r="BO1740" s="156"/>
      <c r="BP1740" s="156"/>
      <c r="BQ1740" s="156"/>
      <c r="BR1740" s="156"/>
      <c r="BS1740" s="156"/>
      <c r="BT1740" s="156"/>
      <c r="BU1740" s="156"/>
      <c r="BV1740" s="156"/>
      <c r="BW1740" s="156"/>
      <c r="BX1740" s="156"/>
      <c r="BY1740" s="156"/>
      <c r="BZ1740" s="156"/>
      <c r="CA1740" s="156"/>
      <c r="CB1740" s="156"/>
      <c r="CC1740" s="156"/>
      <c r="CD1740" s="156"/>
      <c r="CE1740" s="156"/>
    </row>
    <row r="1741" spans="1:83" ht="25.5" customHeight="1" x14ac:dyDescent="0.25">
      <c r="A1741" s="45"/>
      <c r="B1741" s="45"/>
      <c r="C1741" s="45"/>
      <c r="D1741" s="47"/>
      <c r="E1741" s="158"/>
      <c r="F1741" s="45"/>
      <c r="G1741" s="130"/>
      <c r="H1741" s="130"/>
      <c r="I1741" s="83"/>
      <c r="J1741" s="45"/>
      <c r="K1741" s="130"/>
      <c r="L1741" s="95"/>
      <c r="M1741" s="95"/>
      <c r="N1741" s="95"/>
      <c r="O1741" s="103"/>
      <c r="P1741" s="104"/>
      <c r="Q1741" s="83"/>
      <c r="R1741" s="83"/>
      <c r="S1741" s="83"/>
      <c r="T1741" s="83"/>
      <c r="U1741" s="83"/>
      <c r="V1741" s="103"/>
      <c r="W1741" s="103"/>
      <c r="X1741" s="103"/>
      <c r="Y1741" s="102"/>
      <c r="Z1741" s="102"/>
      <c r="AA1741" s="90"/>
      <c r="AB1741" s="100"/>
      <c r="AC1741" s="90"/>
      <c r="AD1741" s="100"/>
      <c r="AE1741" s="100"/>
      <c r="AF1741" s="91"/>
      <c r="AG1741" s="91"/>
      <c r="AH1741" s="101"/>
      <c r="AI1741" s="45"/>
      <c r="AJ1741" s="45"/>
      <c r="AK1741" s="45"/>
      <c r="AL1741" s="45"/>
      <c r="AM1741" s="45"/>
      <c r="AN1741" s="83"/>
      <c r="AO1741" s="160"/>
      <c r="AP1741" s="160"/>
      <c r="AQ1741" s="94"/>
      <c r="AR1741" s="45"/>
      <c r="AS1741" s="102"/>
      <c r="AT1741" s="102"/>
      <c r="AU1741" s="95"/>
      <c r="AV1741" s="95"/>
      <c r="AW1741" s="159"/>
      <c r="AX1741" s="159"/>
      <c r="AY1741" s="156"/>
      <c r="AZ1741" s="156"/>
      <c r="BA1741" s="156"/>
      <c r="BB1741" s="156"/>
      <c r="BC1741" s="156"/>
      <c r="BD1741" s="156"/>
      <c r="BE1741" s="156"/>
      <c r="BF1741" s="156"/>
      <c r="BG1741" s="156"/>
      <c r="BH1741" s="156"/>
      <c r="BI1741" s="156"/>
      <c r="BJ1741" s="156"/>
      <c r="BK1741" s="156"/>
      <c r="BL1741" s="156"/>
      <c r="BM1741" s="156"/>
      <c r="BN1741" s="156"/>
      <c r="BO1741" s="156"/>
      <c r="BP1741" s="156"/>
      <c r="BQ1741" s="156"/>
      <c r="BR1741" s="156"/>
      <c r="BS1741" s="156"/>
      <c r="BT1741" s="156"/>
      <c r="BU1741" s="156"/>
      <c r="BV1741" s="156"/>
      <c r="BW1741" s="156"/>
      <c r="BX1741" s="156"/>
      <c r="BY1741" s="156"/>
      <c r="BZ1741" s="156"/>
      <c r="CA1741" s="156"/>
      <c r="CB1741" s="156"/>
      <c r="CC1741" s="156"/>
      <c r="CD1741" s="156"/>
      <c r="CE1741" s="156"/>
    </row>
    <row r="1742" spans="1:83" ht="25.5" customHeight="1" x14ac:dyDescent="0.25">
      <c r="A1742" s="45"/>
      <c r="B1742" s="45"/>
      <c r="C1742" s="45"/>
      <c r="D1742" s="47"/>
      <c r="E1742" s="158"/>
      <c r="F1742" s="45"/>
      <c r="G1742" s="130"/>
      <c r="H1742" s="130"/>
      <c r="I1742" s="83"/>
      <c r="J1742" s="45"/>
      <c r="K1742" s="130"/>
      <c r="L1742" s="95"/>
      <c r="M1742" s="95"/>
      <c r="N1742" s="95"/>
      <c r="O1742" s="103"/>
      <c r="P1742" s="104"/>
      <c r="Q1742" s="83"/>
      <c r="R1742" s="83"/>
      <c r="S1742" s="83"/>
      <c r="T1742" s="83"/>
      <c r="U1742" s="83"/>
      <c r="V1742" s="103"/>
      <c r="W1742" s="103"/>
      <c r="X1742" s="103"/>
      <c r="Y1742" s="102"/>
      <c r="Z1742" s="102"/>
      <c r="AA1742" s="90"/>
      <c r="AB1742" s="100"/>
      <c r="AC1742" s="90"/>
      <c r="AD1742" s="100"/>
      <c r="AE1742" s="100"/>
      <c r="AF1742" s="91"/>
      <c r="AG1742" s="91"/>
      <c r="AH1742" s="101"/>
      <c r="AI1742" s="45"/>
      <c r="AJ1742" s="45"/>
      <c r="AK1742" s="45"/>
      <c r="AL1742" s="45"/>
      <c r="AM1742" s="45"/>
      <c r="AN1742" s="83"/>
      <c r="AO1742" s="160"/>
      <c r="AP1742" s="160"/>
      <c r="AQ1742" s="94"/>
      <c r="AR1742" s="45"/>
      <c r="AS1742" s="102"/>
      <c r="AT1742" s="102"/>
      <c r="AU1742" s="95"/>
      <c r="AV1742" s="95"/>
      <c r="AW1742" s="159"/>
      <c r="AX1742" s="159"/>
      <c r="AY1742" s="156"/>
      <c r="AZ1742" s="156"/>
      <c r="BA1742" s="156"/>
      <c r="BB1742" s="156"/>
      <c r="BC1742" s="156"/>
      <c r="BD1742" s="156"/>
      <c r="BE1742" s="156"/>
      <c r="BF1742" s="156"/>
      <c r="BG1742" s="156"/>
      <c r="BH1742" s="156"/>
      <c r="BI1742" s="156"/>
      <c r="BJ1742" s="156"/>
      <c r="BK1742" s="156"/>
      <c r="BL1742" s="156"/>
      <c r="BM1742" s="156"/>
      <c r="BN1742" s="156"/>
      <c r="BO1742" s="156"/>
      <c r="BP1742" s="156"/>
      <c r="BQ1742" s="156"/>
      <c r="BR1742" s="156"/>
      <c r="BS1742" s="156"/>
      <c r="BT1742" s="156"/>
      <c r="BU1742" s="156"/>
      <c r="BV1742" s="156"/>
      <c r="BW1742" s="156"/>
      <c r="BX1742" s="156"/>
      <c r="BY1742" s="156"/>
      <c r="BZ1742" s="156"/>
      <c r="CA1742" s="156"/>
      <c r="CB1742" s="156"/>
      <c r="CC1742" s="156"/>
      <c r="CD1742" s="156"/>
      <c r="CE1742" s="156"/>
    </row>
    <row r="1743" spans="1:83" ht="25.5" customHeight="1" x14ac:dyDescent="0.25">
      <c r="A1743" s="45"/>
      <c r="B1743" s="45"/>
      <c r="C1743" s="45"/>
      <c r="D1743" s="47"/>
      <c r="E1743" s="158"/>
      <c r="F1743" s="45"/>
      <c r="G1743" s="130"/>
      <c r="H1743" s="130"/>
      <c r="I1743" s="83"/>
      <c r="J1743" s="45"/>
      <c r="K1743" s="130"/>
      <c r="L1743" s="95"/>
      <c r="M1743" s="95"/>
      <c r="N1743" s="95"/>
      <c r="O1743" s="103"/>
      <c r="P1743" s="104"/>
      <c r="Q1743" s="83"/>
      <c r="R1743" s="83"/>
      <c r="S1743" s="83"/>
      <c r="T1743" s="83"/>
      <c r="U1743" s="83"/>
      <c r="V1743" s="103"/>
      <c r="W1743" s="103"/>
      <c r="X1743" s="103"/>
      <c r="Y1743" s="102"/>
      <c r="Z1743" s="102"/>
      <c r="AA1743" s="90"/>
      <c r="AB1743" s="100"/>
      <c r="AC1743" s="90"/>
      <c r="AD1743" s="100"/>
      <c r="AE1743" s="100"/>
      <c r="AF1743" s="91"/>
      <c r="AG1743" s="91"/>
      <c r="AH1743" s="101"/>
      <c r="AI1743" s="45"/>
      <c r="AJ1743" s="45"/>
      <c r="AK1743" s="45"/>
      <c r="AL1743" s="45"/>
      <c r="AM1743" s="45"/>
      <c r="AN1743" s="83"/>
      <c r="AO1743" s="160"/>
      <c r="AP1743" s="160"/>
      <c r="AQ1743" s="94"/>
      <c r="AR1743" s="45"/>
      <c r="AS1743" s="102"/>
      <c r="AT1743" s="102"/>
      <c r="AU1743" s="95"/>
      <c r="AV1743" s="95"/>
      <c r="AW1743" s="159"/>
      <c r="AX1743" s="159"/>
      <c r="AY1743" s="156"/>
      <c r="AZ1743" s="156"/>
      <c r="BA1743" s="156"/>
      <c r="BB1743" s="156"/>
      <c r="BC1743" s="156"/>
      <c r="BD1743" s="156"/>
      <c r="BE1743" s="156"/>
      <c r="BF1743" s="156"/>
      <c r="BG1743" s="156"/>
      <c r="BH1743" s="156"/>
      <c r="BI1743" s="156"/>
      <c r="BJ1743" s="156"/>
      <c r="BK1743" s="156"/>
      <c r="BL1743" s="156"/>
      <c r="BM1743" s="156"/>
      <c r="BN1743" s="156"/>
      <c r="BO1743" s="156"/>
      <c r="BP1743" s="156"/>
      <c r="BQ1743" s="156"/>
      <c r="BR1743" s="156"/>
      <c r="BS1743" s="156"/>
      <c r="BT1743" s="156"/>
      <c r="BU1743" s="156"/>
      <c r="BV1743" s="156"/>
      <c r="BW1743" s="156"/>
      <c r="BX1743" s="156"/>
      <c r="BY1743" s="156"/>
      <c r="BZ1743" s="156"/>
      <c r="CA1743" s="156"/>
      <c r="CB1743" s="156"/>
      <c r="CC1743" s="156"/>
      <c r="CD1743" s="156"/>
      <c r="CE1743" s="156"/>
    </row>
    <row r="1744" spans="1:83" ht="25.5" customHeight="1" x14ac:dyDescent="0.25">
      <c r="A1744" s="45"/>
      <c r="B1744" s="45"/>
      <c r="C1744" s="45"/>
      <c r="D1744" s="47"/>
      <c r="E1744" s="158"/>
      <c r="F1744" s="45"/>
      <c r="G1744" s="130"/>
      <c r="H1744" s="130"/>
      <c r="I1744" s="83"/>
      <c r="J1744" s="45"/>
      <c r="K1744" s="130"/>
      <c r="L1744" s="95"/>
      <c r="M1744" s="95"/>
      <c r="N1744" s="95"/>
      <c r="O1744" s="103"/>
      <c r="P1744" s="104"/>
      <c r="Q1744" s="83"/>
      <c r="R1744" s="83"/>
      <c r="S1744" s="83"/>
      <c r="T1744" s="83"/>
      <c r="U1744" s="83"/>
      <c r="V1744" s="103"/>
      <c r="W1744" s="103"/>
      <c r="X1744" s="103"/>
      <c r="Y1744" s="102"/>
      <c r="Z1744" s="102"/>
      <c r="AA1744" s="90"/>
      <c r="AB1744" s="100"/>
      <c r="AC1744" s="90"/>
      <c r="AD1744" s="100"/>
      <c r="AE1744" s="100"/>
      <c r="AF1744" s="91"/>
      <c r="AG1744" s="91"/>
      <c r="AH1744" s="101"/>
      <c r="AI1744" s="45"/>
      <c r="AJ1744" s="45"/>
      <c r="AK1744" s="45"/>
      <c r="AL1744" s="45"/>
      <c r="AM1744" s="45"/>
      <c r="AN1744" s="83"/>
      <c r="AO1744" s="160"/>
      <c r="AP1744" s="160"/>
      <c r="AQ1744" s="94"/>
      <c r="AR1744" s="45"/>
      <c r="AS1744" s="102"/>
      <c r="AT1744" s="102"/>
      <c r="AU1744" s="95"/>
      <c r="AV1744" s="95"/>
      <c r="AW1744" s="159"/>
      <c r="AX1744" s="159"/>
      <c r="AY1744" s="156"/>
      <c r="AZ1744" s="156"/>
      <c r="BA1744" s="156"/>
      <c r="BB1744" s="156"/>
      <c r="BC1744" s="156"/>
      <c r="BD1744" s="156"/>
      <c r="BE1744" s="156"/>
      <c r="BF1744" s="156"/>
      <c r="BG1744" s="156"/>
      <c r="BH1744" s="156"/>
      <c r="BI1744" s="156"/>
      <c r="BJ1744" s="156"/>
      <c r="BK1744" s="156"/>
      <c r="BL1744" s="156"/>
      <c r="BM1744" s="156"/>
      <c r="BN1744" s="156"/>
      <c r="BO1744" s="156"/>
      <c r="BP1744" s="156"/>
      <c r="BQ1744" s="156"/>
      <c r="BR1744" s="156"/>
      <c r="BS1744" s="156"/>
      <c r="BT1744" s="156"/>
      <c r="BU1744" s="156"/>
      <c r="BV1744" s="156"/>
      <c r="BW1744" s="156"/>
      <c r="BX1744" s="156"/>
      <c r="BY1744" s="156"/>
      <c r="BZ1744" s="156"/>
      <c r="CA1744" s="156"/>
      <c r="CB1744" s="156"/>
      <c r="CC1744" s="156"/>
      <c r="CD1744" s="156"/>
      <c r="CE1744" s="156"/>
    </row>
    <row r="1745" spans="1:83" ht="25.5" customHeight="1" x14ac:dyDescent="0.25">
      <c r="A1745" s="45"/>
      <c r="B1745" s="45"/>
      <c r="C1745" s="45"/>
      <c r="D1745" s="47"/>
      <c r="E1745" s="158"/>
      <c r="F1745" s="45"/>
      <c r="G1745" s="130"/>
      <c r="H1745" s="130"/>
      <c r="I1745" s="83"/>
      <c r="J1745" s="45"/>
      <c r="K1745" s="130"/>
      <c r="L1745" s="95"/>
      <c r="M1745" s="95"/>
      <c r="N1745" s="95"/>
      <c r="O1745" s="103"/>
      <c r="P1745" s="104"/>
      <c r="Q1745" s="83"/>
      <c r="R1745" s="83"/>
      <c r="S1745" s="83"/>
      <c r="T1745" s="83"/>
      <c r="U1745" s="83"/>
      <c r="V1745" s="103"/>
      <c r="W1745" s="103"/>
      <c r="X1745" s="103"/>
      <c r="Y1745" s="102"/>
      <c r="Z1745" s="102"/>
      <c r="AA1745" s="90"/>
      <c r="AB1745" s="100"/>
      <c r="AC1745" s="90"/>
      <c r="AD1745" s="100"/>
      <c r="AE1745" s="100"/>
      <c r="AF1745" s="91"/>
      <c r="AG1745" s="91"/>
      <c r="AH1745" s="101"/>
      <c r="AI1745" s="45"/>
      <c r="AJ1745" s="45"/>
      <c r="AK1745" s="45"/>
      <c r="AL1745" s="45"/>
      <c r="AM1745" s="45"/>
      <c r="AN1745" s="83"/>
      <c r="AO1745" s="160"/>
      <c r="AP1745" s="160"/>
      <c r="AQ1745" s="94"/>
      <c r="AR1745" s="45"/>
      <c r="AS1745" s="102"/>
      <c r="AT1745" s="102"/>
      <c r="AU1745" s="95"/>
      <c r="AV1745" s="95"/>
      <c r="AW1745" s="159"/>
      <c r="AX1745" s="159"/>
      <c r="AY1745" s="156"/>
      <c r="AZ1745" s="156"/>
      <c r="BA1745" s="156"/>
      <c r="BB1745" s="156"/>
      <c r="BC1745" s="156"/>
      <c r="BD1745" s="156"/>
      <c r="BE1745" s="156"/>
      <c r="BF1745" s="156"/>
      <c r="BG1745" s="156"/>
      <c r="BH1745" s="156"/>
      <c r="BI1745" s="156"/>
      <c r="BJ1745" s="156"/>
      <c r="BK1745" s="156"/>
      <c r="BL1745" s="156"/>
      <c r="BM1745" s="156"/>
      <c r="BN1745" s="156"/>
      <c r="BO1745" s="156"/>
      <c r="BP1745" s="156"/>
      <c r="BQ1745" s="156"/>
      <c r="BR1745" s="156"/>
      <c r="BS1745" s="156"/>
      <c r="BT1745" s="156"/>
      <c r="BU1745" s="156"/>
      <c r="BV1745" s="156"/>
      <c r="BW1745" s="156"/>
      <c r="BX1745" s="156"/>
      <c r="BY1745" s="156"/>
      <c r="BZ1745" s="156"/>
      <c r="CA1745" s="156"/>
      <c r="CB1745" s="156"/>
      <c r="CC1745" s="156"/>
      <c r="CD1745" s="156"/>
      <c r="CE1745" s="156"/>
    </row>
    <row r="1746" spans="1:83" ht="25.5" customHeight="1" x14ac:dyDescent="0.25">
      <c r="A1746" s="45"/>
      <c r="B1746" s="45"/>
      <c r="C1746" s="45"/>
      <c r="D1746" s="47"/>
      <c r="E1746" s="158"/>
      <c r="F1746" s="45"/>
      <c r="G1746" s="130"/>
      <c r="H1746" s="130"/>
      <c r="I1746" s="83"/>
      <c r="J1746" s="45"/>
      <c r="K1746" s="130"/>
      <c r="L1746" s="95"/>
      <c r="M1746" s="95"/>
      <c r="N1746" s="95"/>
      <c r="O1746" s="103"/>
      <c r="P1746" s="104"/>
      <c r="Q1746" s="83"/>
      <c r="R1746" s="83"/>
      <c r="S1746" s="83"/>
      <c r="T1746" s="83"/>
      <c r="U1746" s="83"/>
      <c r="V1746" s="103"/>
      <c r="W1746" s="103"/>
      <c r="X1746" s="103"/>
      <c r="Y1746" s="102"/>
      <c r="Z1746" s="102"/>
      <c r="AA1746" s="90"/>
      <c r="AB1746" s="100"/>
      <c r="AC1746" s="90"/>
      <c r="AD1746" s="100"/>
      <c r="AE1746" s="100"/>
      <c r="AF1746" s="91"/>
      <c r="AG1746" s="91"/>
      <c r="AH1746" s="101"/>
      <c r="AI1746" s="45"/>
      <c r="AJ1746" s="45"/>
      <c r="AK1746" s="45"/>
      <c r="AL1746" s="45"/>
      <c r="AM1746" s="45"/>
      <c r="AN1746" s="83"/>
      <c r="AO1746" s="160"/>
      <c r="AP1746" s="160"/>
      <c r="AQ1746" s="94"/>
      <c r="AR1746" s="45"/>
      <c r="AS1746" s="102"/>
      <c r="AT1746" s="102"/>
      <c r="AU1746" s="95"/>
      <c r="AV1746" s="95"/>
      <c r="AW1746" s="159"/>
      <c r="AX1746" s="159"/>
      <c r="AY1746" s="156"/>
      <c r="AZ1746" s="156"/>
      <c r="BA1746" s="156"/>
      <c r="BB1746" s="156"/>
      <c r="BC1746" s="156"/>
      <c r="BD1746" s="156"/>
      <c r="BE1746" s="156"/>
      <c r="BF1746" s="156"/>
      <c r="BG1746" s="156"/>
      <c r="BH1746" s="156"/>
      <c r="BI1746" s="156"/>
      <c r="BJ1746" s="156"/>
      <c r="BK1746" s="156"/>
      <c r="BL1746" s="156"/>
      <c r="BM1746" s="156"/>
      <c r="BN1746" s="156"/>
      <c r="BO1746" s="156"/>
      <c r="BP1746" s="156"/>
      <c r="BQ1746" s="156"/>
      <c r="BR1746" s="156"/>
      <c r="BS1746" s="156"/>
      <c r="BT1746" s="156"/>
      <c r="BU1746" s="156"/>
      <c r="BV1746" s="156"/>
      <c r="BW1746" s="156"/>
      <c r="BX1746" s="156"/>
      <c r="BY1746" s="156"/>
      <c r="BZ1746" s="156"/>
      <c r="CA1746" s="156"/>
      <c r="CB1746" s="156"/>
      <c r="CC1746" s="156"/>
      <c r="CD1746" s="156"/>
      <c r="CE1746" s="156"/>
    </row>
    <row r="1747" spans="1:83" ht="25.5" customHeight="1" x14ac:dyDescent="0.25">
      <c r="A1747" s="45"/>
      <c r="B1747" s="45"/>
      <c r="C1747" s="45"/>
      <c r="D1747" s="47"/>
      <c r="E1747" s="158"/>
      <c r="F1747" s="45"/>
      <c r="G1747" s="130"/>
      <c r="H1747" s="130"/>
      <c r="I1747" s="83"/>
      <c r="J1747" s="45"/>
      <c r="K1747" s="130"/>
      <c r="L1747" s="95"/>
      <c r="M1747" s="95"/>
      <c r="N1747" s="95"/>
      <c r="O1747" s="103"/>
      <c r="P1747" s="104"/>
      <c r="Q1747" s="83"/>
      <c r="R1747" s="83"/>
      <c r="S1747" s="83"/>
      <c r="T1747" s="83"/>
      <c r="U1747" s="83"/>
      <c r="V1747" s="103"/>
      <c r="W1747" s="103"/>
      <c r="X1747" s="103"/>
      <c r="Y1747" s="102"/>
      <c r="Z1747" s="102"/>
      <c r="AA1747" s="90"/>
      <c r="AB1747" s="100"/>
      <c r="AC1747" s="90"/>
      <c r="AD1747" s="100"/>
      <c r="AE1747" s="100"/>
      <c r="AF1747" s="91"/>
      <c r="AG1747" s="91"/>
      <c r="AH1747" s="101"/>
      <c r="AI1747" s="45"/>
      <c r="AJ1747" s="45"/>
      <c r="AK1747" s="45"/>
      <c r="AL1747" s="45"/>
      <c r="AM1747" s="45"/>
      <c r="AN1747" s="83"/>
      <c r="AO1747" s="160"/>
      <c r="AP1747" s="160"/>
      <c r="AQ1747" s="94"/>
      <c r="AR1747" s="45"/>
      <c r="AS1747" s="102"/>
      <c r="AT1747" s="102"/>
      <c r="AU1747" s="95"/>
      <c r="AV1747" s="95"/>
      <c r="AW1747" s="159"/>
      <c r="AX1747" s="159"/>
      <c r="AY1747" s="156"/>
      <c r="AZ1747" s="156"/>
      <c r="BA1747" s="156"/>
      <c r="BB1747" s="156"/>
      <c r="BC1747" s="156"/>
      <c r="BD1747" s="156"/>
      <c r="BE1747" s="156"/>
      <c r="BF1747" s="156"/>
      <c r="BG1747" s="156"/>
      <c r="BH1747" s="156"/>
      <c r="BI1747" s="156"/>
      <c r="BJ1747" s="156"/>
      <c r="BK1747" s="156"/>
      <c r="BL1747" s="156"/>
      <c r="BM1747" s="156"/>
      <c r="BN1747" s="156"/>
      <c r="BO1747" s="156"/>
      <c r="BP1747" s="156"/>
      <c r="BQ1747" s="156"/>
      <c r="BR1747" s="156"/>
      <c r="BS1747" s="156"/>
      <c r="BT1747" s="156"/>
      <c r="BU1747" s="156"/>
      <c r="BV1747" s="156"/>
      <c r="BW1747" s="156"/>
      <c r="BX1747" s="156"/>
      <c r="BY1747" s="156"/>
      <c r="BZ1747" s="156"/>
      <c r="CA1747" s="156"/>
      <c r="CB1747" s="156"/>
      <c r="CC1747" s="156"/>
      <c r="CD1747" s="156"/>
      <c r="CE1747" s="156"/>
    </row>
    <row r="1748" spans="1:83" ht="25.5" customHeight="1" x14ac:dyDescent="0.25">
      <c r="A1748" s="45"/>
      <c r="B1748" s="45"/>
      <c r="C1748" s="45"/>
      <c r="D1748" s="47"/>
      <c r="E1748" s="158"/>
      <c r="F1748" s="45"/>
      <c r="G1748" s="130"/>
      <c r="H1748" s="130"/>
      <c r="I1748" s="83"/>
      <c r="J1748" s="45"/>
      <c r="K1748" s="130"/>
      <c r="L1748" s="95"/>
      <c r="M1748" s="95"/>
      <c r="N1748" s="95"/>
      <c r="O1748" s="103"/>
      <c r="P1748" s="104"/>
      <c r="Q1748" s="83"/>
      <c r="R1748" s="83"/>
      <c r="S1748" s="83"/>
      <c r="T1748" s="83"/>
      <c r="U1748" s="83"/>
      <c r="V1748" s="103"/>
      <c r="W1748" s="103"/>
      <c r="X1748" s="103"/>
      <c r="Y1748" s="102"/>
      <c r="Z1748" s="102"/>
      <c r="AA1748" s="90"/>
      <c r="AB1748" s="100"/>
      <c r="AC1748" s="90"/>
      <c r="AD1748" s="100"/>
      <c r="AE1748" s="100"/>
      <c r="AF1748" s="91"/>
      <c r="AG1748" s="91"/>
      <c r="AH1748" s="101"/>
      <c r="AI1748" s="45"/>
      <c r="AJ1748" s="45"/>
      <c r="AK1748" s="45"/>
      <c r="AL1748" s="45"/>
      <c r="AM1748" s="45"/>
      <c r="AN1748" s="83"/>
      <c r="AO1748" s="160"/>
      <c r="AP1748" s="160"/>
      <c r="AQ1748" s="94"/>
      <c r="AR1748" s="45"/>
      <c r="AS1748" s="102"/>
      <c r="AT1748" s="102"/>
      <c r="AU1748" s="95"/>
      <c r="AV1748" s="95"/>
      <c r="AW1748" s="159"/>
      <c r="AX1748" s="159"/>
      <c r="AY1748" s="156"/>
      <c r="AZ1748" s="156"/>
      <c r="BA1748" s="156"/>
      <c r="BB1748" s="156"/>
      <c r="BC1748" s="156"/>
      <c r="BD1748" s="156"/>
      <c r="BE1748" s="156"/>
      <c r="BF1748" s="156"/>
      <c r="BG1748" s="156"/>
      <c r="BH1748" s="156"/>
      <c r="BI1748" s="156"/>
      <c r="BJ1748" s="156"/>
      <c r="BK1748" s="156"/>
      <c r="BL1748" s="156"/>
      <c r="BM1748" s="156"/>
      <c r="BN1748" s="156"/>
      <c r="BO1748" s="156"/>
      <c r="BP1748" s="156"/>
      <c r="BQ1748" s="156"/>
      <c r="BR1748" s="156"/>
      <c r="BS1748" s="156"/>
      <c r="BT1748" s="156"/>
      <c r="BU1748" s="156"/>
      <c r="BV1748" s="156"/>
      <c r="BW1748" s="156"/>
      <c r="BX1748" s="156"/>
      <c r="BY1748" s="156"/>
      <c r="BZ1748" s="156"/>
      <c r="CA1748" s="156"/>
      <c r="CB1748" s="156"/>
      <c r="CC1748" s="156"/>
      <c r="CD1748" s="156"/>
      <c r="CE1748" s="156"/>
    </row>
    <row r="1749" spans="1:83" ht="25.5" customHeight="1" x14ac:dyDescent="0.25">
      <c r="A1749" s="45"/>
      <c r="B1749" s="45"/>
      <c r="C1749" s="45"/>
      <c r="D1749" s="47"/>
      <c r="E1749" s="158"/>
      <c r="F1749" s="45"/>
      <c r="G1749" s="130"/>
      <c r="H1749" s="130"/>
      <c r="I1749" s="83"/>
      <c r="J1749" s="45"/>
      <c r="K1749" s="130"/>
      <c r="L1749" s="95"/>
      <c r="M1749" s="95"/>
      <c r="N1749" s="95"/>
      <c r="O1749" s="103"/>
      <c r="P1749" s="104"/>
      <c r="Q1749" s="83"/>
      <c r="R1749" s="83"/>
      <c r="S1749" s="83"/>
      <c r="T1749" s="83"/>
      <c r="U1749" s="83"/>
      <c r="V1749" s="103"/>
      <c r="W1749" s="103"/>
      <c r="X1749" s="103"/>
      <c r="Y1749" s="102"/>
      <c r="Z1749" s="102"/>
      <c r="AA1749" s="90"/>
      <c r="AB1749" s="100"/>
      <c r="AC1749" s="90"/>
      <c r="AD1749" s="100"/>
      <c r="AE1749" s="100"/>
      <c r="AF1749" s="91"/>
      <c r="AG1749" s="91"/>
      <c r="AH1749" s="101"/>
      <c r="AI1749" s="45"/>
      <c r="AJ1749" s="45"/>
      <c r="AK1749" s="45"/>
      <c r="AL1749" s="45"/>
      <c r="AM1749" s="45"/>
      <c r="AN1749" s="83"/>
      <c r="AO1749" s="160"/>
      <c r="AP1749" s="160"/>
      <c r="AQ1749" s="94"/>
      <c r="AR1749" s="45"/>
      <c r="AS1749" s="102"/>
      <c r="AT1749" s="102"/>
      <c r="AU1749" s="95"/>
      <c r="AV1749" s="95"/>
      <c r="AW1749" s="159"/>
      <c r="AX1749" s="159"/>
      <c r="AY1749" s="156"/>
      <c r="AZ1749" s="156"/>
      <c r="BA1749" s="156"/>
      <c r="BB1749" s="156"/>
      <c r="BC1749" s="156"/>
      <c r="BD1749" s="156"/>
      <c r="BE1749" s="156"/>
      <c r="BF1749" s="156"/>
      <c r="BG1749" s="156"/>
      <c r="BH1749" s="156"/>
      <c r="BI1749" s="156"/>
      <c r="BJ1749" s="156"/>
      <c r="BK1749" s="156"/>
      <c r="BL1749" s="156"/>
      <c r="BM1749" s="156"/>
      <c r="BN1749" s="156"/>
      <c r="BO1749" s="156"/>
      <c r="BP1749" s="156"/>
      <c r="BQ1749" s="156"/>
      <c r="BR1749" s="156"/>
      <c r="BS1749" s="156"/>
      <c r="BT1749" s="156"/>
      <c r="BU1749" s="156"/>
      <c r="BV1749" s="156"/>
      <c r="BW1749" s="156"/>
      <c r="BX1749" s="156"/>
      <c r="BY1749" s="156"/>
      <c r="BZ1749" s="156"/>
      <c r="CA1749" s="156"/>
      <c r="CB1749" s="156"/>
      <c r="CC1749" s="156"/>
      <c r="CD1749" s="156"/>
      <c r="CE1749" s="156"/>
    </row>
    <row r="1750" spans="1:83" ht="25.5" customHeight="1" x14ac:dyDescent="0.25">
      <c r="A1750" s="45"/>
      <c r="B1750" s="45"/>
      <c r="C1750" s="45"/>
      <c r="D1750" s="47"/>
      <c r="E1750" s="158"/>
      <c r="F1750" s="45"/>
      <c r="G1750" s="130"/>
      <c r="H1750" s="130"/>
      <c r="I1750" s="83"/>
      <c r="J1750" s="45"/>
      <c r="K1750" s="130"/>
      <c r="L1750" s="95"/>
      <c r="M1750" s="95"/>
      <c r="N1750" s="95"/>
      <c r="O1750" s="103"/>
      <c r="P1750" s="104"/>
      <c r="Q1750" s="83"/>
      <c r="R1750" s="83"/>
      <c r="S1750" s="83"/>
      <c r="T1750" s="83"/>
      <c r="U1750" s="83"/>
      <c r="V1750" s="103"/>
      <c r="W1750" s="103"/>
      <c r="X1750" s="103"/>
      <c r="Y1750" s="102"/>
      <c r="Z1750" s="102"/>
      <c r="AA1750" s="90"/>
      <c r="AB1750" s="100"/>
      <c r="AC1750" s="90"/>
      <c r="AD1750" s="100"/>
      <c r="AE1750" s="100"/>
      <c r="AF1750" s="91"/>
      <c r="AG1750" s="91"/>
      <c r="AH1750" s="101"/>
      <c r="AI1750" s="45"/>
      <c r="AJ1750" s="45"/>
      <c r="AK1750" s="45"/>
      <c r="AL1750" s="45"/>
      <c r="AM1750" s="45"/>
      <c r="AN1750" s="83"/>
      <c r="AO1750" s="160"/>
      <c r="AP1750" s="160"/>
      <c r="AQ1750" s="94"/>
      <c r="AR1750" s="45"/>
      <c r="AS1750" s="102"/>
      <c r="AT1750" s="102"/>
      <c r="AU1750" s="95"/>
      <c r="AV1750" s="95"/>
      <c r="AW1750" s="159"/>
      <c r="AX1750" s="159"/>
      <c r="AY1750" s="156"/>
      <c r="AZ1750" s="156"/>
      <c r="BA1750" s="156"/>
      <c r="BB1750" s="156"/>
      <c r="BC1750" s="156"/>
      <c r="BD1750" s="156"/>
      <c r="BE1750" s="156"/>
      <c r="BF1750" s="156"/>
      <c r="BG1750" s="156"/>
      <c r="BH1750" s="156"/>
      <c r="BI1750" s="156"/>
      <c r="BJ1750" s="156"/>
      <c r="BK1750" s="156"/>
      <c r="BL1750" s="156"/>
      <c r="BM1750" s="156"/>
      <c r="BN1750" s="156"/>
      <c r="BO1750" s="156"/>
      <c r="BP1750" s="156"/>
      <c r="BQ1750" s="156"/>
      <c r="BR1750" s="156"/>
      <c r="BS1750" s="156"/>
      <c r="BT1750" s="156"/>
      <c r="BU1750" s="156"/>
      <c r="BV1750" s="156"/>
      <c r="BW1750" s="156"/>
      <c r="BX1750" s="156"/>
      <c r="BY1750" s="156"/>
      <c r="BZ1750" s="156"/>
      <c r="CA1750" s="156"/>
      <c r="CB1750" s="156"/>
      <c r="CC1750" s="156"/>
      <c r="CD1750" s="156"/>
      <c r="CE1750" s="156"/>
    </row>
    <row r="1751" spans="1:83" ht="25.5" customHeight="1" x14ac:dyDescent="0.25">
      <c r="A1751" s="45"/>
      <c r="B1751" s="45"/>
      <c r="C1751" s="45"/>
      <c r="D1751" s="47"/>
      <c r="E1751" s="158"/>
      <c r="F1751" s="45"/>
      <c r="G1751" s="130"/>
      <c r="H1751" s="130"/>
      <c r="I1751" s="83"/>
      <c r="J1751" s="45"/>
      <c r="K1751" s="130"/>
      <c r="L1751" s="95"/>
      <c r="M1751" s="95"/>
      <c r="N1751" s="95"/>
      <c r="O1751" s="103"/>
      <c r="P1751" s="104"/>
      <c r="Q1751" s="83"/>
      <c r="R1751" s="83"/>
      <c r="S1751" s="83"/>
      <c r="T1751" s="83"/>
      <c r="U1751" s="83"/>
      <c r="V1751" s="103"/>
      <c r="W1751" s="103"/>
      <c r="X1751" s="103"/>
      <c r="Y1751" s="102"/>
      <c r="Z1751" s="102"/>
      <c r="AA1751" s="90"/>
      <c r="AB1751" s="100"/>
      <c r="AC1751" s="90"/>
      <c r="AD1751" s="100"/>
      <c r="AE1751" s="100"/>
      <c r="AF1751" s="91"/>
      <c r="AG1751" s="91"/>
      <c r="AH1751" s="101"/>
      <c r="AI1751" s="45"/>
      <c r="AJ1751" s="45"/>
      <c r="AK1751" s="45"/>
      <c r="AL1751" s="45"/>
      <c r="AM1751" s="45"/>
      <c r="AN1751" s="83"/>
      <c r="AO1751" s="160"/>
      <c r="AP1751" s="160"/>
      <c r="AQ1751" s="94"/>
      <c r="AR1751" s="45"/>
      <c r="AS1751" s="102"/>
      <c r="AT1751" s="102"/>
      <c r="AU1751" s="95"/>
      <c r="AV1751" s="95"/>
      <c r="AW1751" s="159"/>
      <c r="AX1751" s="159"/>
      <c r="AY1751" s="156"/>
      <c r="AZ1751" s="156"/>
      <c r="BA1751" s="156"/>
      <c r="BB1751" s="156"/>
      <c r="BC1751" s="156"/>
      <c r="BD1751" s="156"/>
      <c r="BE1751" s="156"/>
      <c r="BF1751" s="156"/>
      <c r="BG1751" s="156"/>
      <c r="BH1751" s="156"/>
      <c r="BI1751" s="156"/>
      <c r="BJ1751" s="156"/>
      <c r="BK1751" s="156"/>
      <c r="BL1751" s="156"/>
      <c r="BM1751" s="156"/>
      <c r="BN1751" s="156"/>
      <c r="BO1751" s="156"/>
      <c r="BP1751" s="156"/>
      <c r="BQ1751" s="156"/>
      <c r="BR1751" s="156"/>
      <c r="BS1751" s="156"/>
      <c r="BT1751" s="156"/>
      <c r="BU1751" s="156"/>
      <c r="BV1751" s="156"/>
      <c r="BW1751" s="156"/>
      <c r="BX1751" s="156"/>
      <c r="BY1751" s="156"/>
      <c r="BZ1751" s="156"/>
      <c r="CA1751" s="156"/>
      <c r="CB1751" s="156"/>
      <c r="CC1751" s="156"/>
      <c r="CD1751" s="156"/>
      <c r="CE1751" s="156"/>
    </row>
    <row r="1752" spans="1:83" ht="25.5" customHeight="1" x14ac:dyDescent="0.25">
      <c r="A1752" s="45"/>
      <c r="B1752" s="45"/>
      <c r="C1752" s="45"/>
      <c r="D1752" s="47"/>
      <c r="E1752" s="158"/>
      <c r="F1752" s="45"/>
      <c r="G1752" s="130"/>
      <c r="H1752" s="130"/>
      <c r="I1752" s="83"/>
      <c r="J1752" s="45"/>
      <c r="K1752" s="130"/>
      <c r="L1752" s="95"/>
      <c r="M1752" s="95"/>
      <c r="N1752" s="95"/>
      <c r="O1752" s="103"/>
      <c r="P1752" s="104"/>
      <c r="Q1752" s="83"/>
      <c r="R1752" s="83"/>
      <c r="S1752" s="83"/>
      <c r="T1752" s="83"/>
      <c r="U1752" s="83"/>
      <c r="V1752" s="103"/>
      <c r="W1752" s="103"/>
      <c r="X1752" s="103"/>
      <c r="Y1752" s="102"/>
      <c r="Z1752" s="102"/>
      <c r="AA1752" s="90"/>
      <c r="AB1752" s="100"/>
      <c r="AC1752" s="90"/>
      <c r="AD1752" s="100"/>
      <c r="AE1752" s="100"/>
      <c r="AF1752" s="91"/>
      <c r="AG1752" s="91"/>
      <c r="AH1752" s="101"/>
      <c r="AI1752" s="45"/>
      <c r="AJ1752" s="45"/>
      <c r="AK1752" s="45"/>
      <c r="AL1752" s="45"/>
      <c r="AM1752" s="45"/>
      <c r="AN1752" s="83"/>
      <c r="AO1752" s="160"/>
      <c r="AP1752" s="160"/>
      <c r="AQ1752" s="94"/>
      <c r="AR1752" s="45"/>
      <c r="AS1752" s="102"/>
      <c r="AT1752" s="102"/>
      <c r="AU1752" s="95"/>
      <c r="AV1752" s="95"/>
      <c r="AW1752" s="159"/>
      <c r="AX1752" s="159"/>
      <c r="AY1752" s="156"/>
      <c r="AZ1752" s="156"/>
      <c r="BA1752" s="156"/>
      <c r="BB1752" s="156"/>
      <c r="BC1752" s="156"/>
      <c r="BD1752" s="156"/>
      <c r="BE1752" s="156"/>
      <c r="BF1752" s="156"/>
      <c r="BG1752" s="156"/>
      <c r="BH1752" s="156"/>
      <c r="BI1752" s="156"/>
      <c r="BJ1752" s="156"/>
      <c r="BK1752" s="156"/>
      <c r="BL1752" s="156"/>
      <c r="BM1752" s="156"/>
      <c r="BN1752" s="156"/>
      <c r="BO1752" s="156"/>
      <c r="BP1752" s="156"/>
      <c r="BQ1752" s="156"/>
      <c r="BR1752" s="156"/>
      <c r="BS1752" s="156"/>
      <c r="BT1752" s="156"/>
      <c r="BU1752" s="156"/>
      <c r="BV1752" s="156"/>
      <c r="BW1752" s="156"/>
      <c r="BX1752" s="156"/>
      <c r="BY1752" s="156"/>
      <c r="BZ1752" s="156"/>
      <c r="CA1752" s="156"/>
      <c r="CB1752" s="156"/>
      <c r="CC1752" s="156"/>
      <c r="CD1752" s="156"/>
      <c r="CE1752" s="156"/>
    </row>
    <row r="1753" spans="1:83" ht="25.5" customHeight="1" x14ac:dyDescent="0.25">
      <c r="A1753" s="45"/>
      <c r="B1753" s="45"/>
      <c r="C1753" s="45"/>
      <c r="D1753" s="47"/>
      <c r="E1753" s="158"/>
      <c r="F1753" s="45"/>
      <c r="G1753" s="130"/>
      <c r="H1753" s="130"/>
      <c r="I1753" s="83"/>
      <c r="J1753" s="45"/>
      <c r="K1753" s="130"/>
      <c r="L1753" s="95"/>
      <c r="M1753" s="95"/>
      <c r="N1753" s="95"/>
      <c r="O1753" s="103"/>
      <c r="P1753" s="104"/>
      <c r="Q1753" s="83"/>
      <c r="R1753" s="83"/>
      <c r="S1753" s="83"/>
      <c r="T1753" s="83"/>
      <c r="U1753" s="83"/>
      <c r="V1753" s="103"/>
      <c r="W1753" s="103"/>
      <c r="X1753" s="103"/>
      <c r="Y1753" s="102"/>
      <c r="Z1753" s="102"/>
      <c r="AA1753" s="90"/>
      <c r="AB1753" s="100"/>
      <c r="AC1753" s="90"/>
      <c r="AD1753" s="100"/>
      <c r="AE1753" s="100"/>
      <c r="AF1753" s="91"/>
      <c r="AG1753" s="91"/>
      <c r="AH1753" s="101"/>
      <c r="AI1753" s="45"/>
      <c r="AJ1753" s="45"/>
      <c r="AK1753" s="45"/>
      <c r="AL1753" s="45"/>
      <c r="AM1753" s="45"/>
      <c r="AN1753" s="83"/>
      <c r="AO1753" s="160"/>
      <c r="AP1753" s="160"/>
      <c r="AQ1753" s="94"/>
      <c r="AR1753" s="45"/>
      <c r="AS1753" s="102"/>
      <c r="AT1753" s="102"/>
      <c r="AU1753" s="95"/>
      <c r="AV1753" s="95"/>
      <c r="AW1753" s="159"/>
      <c r="AX1753" s="159"/>
      <c r="AY1753" s="156"/>
      <c r="AZ1753" s="156"/>
      <c r="BA1753" s="156"/>
      <c r="BB1753" s="156"/>
      <c r="BC1753" s="156"/>
      <c r="BD1753" s="156"/>
      <c r="BE1753" s="156"/>
      <c r="BF1753" s="156"/>
      <c r="BG1753" s="156"/>
      <c r="BH1753" s="156"/>
      <c r="BI1753" s="156"/>
      <c r="BJ1753" s="156"/>
      <c r="BK1753" s="156"/>
      <c r="BL1753" s="156"/>
      <c r="BM1753" s="156"/>
      <c r="BN1753" s="156"/>
      <c r="BO1753" s="156"/>
      <c r="BP1753" s="156"/>
      <c r="BQ1753" s="156"/>
      <c r="BR1753" s="156"/>
      <c r="BS1753" s="156"/>
      <c r="BT1753" s="156"/>
      <c r="BU1753" s="156"/>
      <c r="BV1753" s="156"/>
      <c r="BW1753" s="156"/>
      <c r="BX1753" s="156"/>
      <c r="BY1753" s="156"/>
      <c r="BZ1753" s="156"/>
      <c r="CA1753" s="156"/>
      <c r="CB1753" s="156"/>
      <c r="CC1753" s="156"/>
      <c r="CD1753" s="156"/>
      <c r="CE1753" s="156"/>
    </row>
    <row r="1754" spans="1:83" ht="25.5" customHeight="1" x14ac:dyDescent="0.25">
      <c r="A1754" s="45"/>
      <c r="B1754" s="45"/>
      <c r="C1754" s="45"/>
      <c r="D1754" s="47"/>
      <c r="E1754" s="158"/>
      <c r="F1754" s="45"/>
      <c r="G1754" s="130"/>
      <c r="H1754" s="130"/>
      <c r="I1754" s="83"/>
      <c r="J1754" s="45"/>
      <c r="K1754" s="130"/>
      <c r="L1754" s="95"/>
      <c r="M1754" s="95"/>
      <c r="N1754" s="95"/>
      <c r="O1754" s="103"/>
      <c r="P1754" s="104"/>
      <c r="Q1754" s="83"/>
      <c r="R1754" s="83"/>
      <c r="S1754" s="83"/>
      <c r="T1754" s="83"/>
      <c r="U1754" s="83"/>
      <c r="V1754" s="103"/>
      <c r="W1754" s="103"/>
      <c r="X1754" s="103"/>
      <c r="Y1754" s="102"/>
      <c r="Z1754" s="102"/>
      <c r="AA1754" s="90"/>
      <c r="AB1754" s="100"/>
      <c r="AC1754" s="90"/>
      <c r="AD1754" s="100"/>
      <c r="AE1754" s="100"/>
      <c r="AF1754" s="91"/>
      <c r="AG1754" s="91"/>
      <c r="AH1754" s="101"/>
      <c r="AI1754" s="45"/>
      <c r="AJ1754" s="45"/>
      <c r="AK1754" s="45"/>
      <c r="AL1754" s="45"/>
      <c r="AM1754" s="45"/>
      <c r="AN1754" s="83"/>
      <c r="AO1754" s="160"/>
      <c r="AP1754" s="160"/>
      <c r="AQ1754" s="94"/>
      <c r="AR1754" s="45"/>
      <c r="AS1754" s="102"/>
      <c r="AT1754" s="102"/>
      <c r="AU1754" s="95"/>
      <c r="AV1754" s="95"/>
      <c r="AW1754" s="159"/>
      <c r="AX1754" s="159"/>
      <c r="AY1754" s="156"/>
      <c r="AZ1754" s="156"/>
      <c r="BA1754" s="156"/>
      <c r="BB1754" s="156"/>
      <c r="BC1754" s="156"/>
      <c r="BD1754" s="156"/>
      <c r="BE1754" s="156"/>
      <c r="BF1754" s="156"/>
      <c r="BG1754" s="156"/>
      <c r="BH1754" s="156"/>
      <c r="BI1754" s="156"/>
      <c r="BJ1754" s="156"/>
      <c r="BK1754" s="156"/>
      <c r="BL1754" s="156"/>
      <c r="BM1754" s="156"/>
      <c r="BN1754" s="156"/>
      <c r="BO1754" s="156"/>
      <c r="BP1754" s="156"/>
      <c r="BQ1754" s="156"/>
      <c r="BR1754" s="156"/>
      <c r="BS1754" s="156"/>
      <c r="BT1754" s="156"/>
      <c r="BU1754" s="156"/>
      <c r="BV1754" s="156"/>
      <c r="BW1754" s="156"/>
      <c r="BX1754" s="156"/>
      <c r="BY1754" s="156"/>
      <c r="BZ1754" s="156"/>
      <c r="CA1754" s="156"/>
      <c r="CB1754" s="156"/>
      <c r="CC1754" s="156"/>
      <c r="CD1754" s="156"/>
      <c r="CE1754" s="156"/>
    </row>
    <row r="1755" spans="1:83" ht="25.5" customHeight="1" x14ac:dyDescent="0.25">
      <c r="A1755" s="45"/>
      <c r="B1755" s="45"/>
      <c r="C1755" s="45"/>
      <c r="D1755" s="47"/>
      <c r="E1755" s="158"/>
      <c r="F1755" s="45"/>
      <c r="G1755" s="130"/>
      <c r="H1755" s="130"/>
      <c r="I1755" s="83"/>
      <c r="J1755" s="45"/>
      <c r="K1755" s="130"/>
      <c r="L1755" s="95"/>
      <c r="M1755" s="95"/>
      <c r="N1755" s="95"/>
      <c r="O1755" s="103"/>
      <c r="P1755" s="104"/>
      <c r="Q1755" s="83"/>
      <c r="R1755" s="83"/>
      <c r="S1755" s="83"/>
      <c r="T1755" s="83"/>
      <c r="U1755" s="83"/>
      <c r="V1755" s="103"/>
      <c r="W1755" s="103"/>
      <c r="X1755" s="103"/>
      <c r="Y1755" s="102"/>
      <c r="Z1755" s="102"/>
      <c r="AA1755" s="90"/>
      <c r="AB1755" s="100"/>
      <c r="AC1755" s="90"/>
      <c r="AD1755" s="100"/>
      <c r="AE1755" s="100"/>
      <c r="AF1755" s="91"/>
      <c r="AG1755" s="91"/>
      <c r="AH1755" s="101"/>
      <c r="AI1755" s="45"/>
      <c r="AJ1755" s="45"/>
      <c r="AK1755" s="45"/>
      <c r="AL1755" s="45"/>
      <c r="AM1755" s="45"/>
      <c r="AN1755" s="83"/>
      <c r="AO1755" s="160"/>
      <c r="AP1755" s="160"/>
      <c r="AQ1755" s="94"/>
      <c r="AR1755" s="45"/>
      <c r="AS1755" s="102"/>
      <c r="AT1755" s="102"/>
      <c r="AU1755" s="95"/>
      <c r="AV1755" s="95"/>
      <c r="AW1755" s="159"/>
      <c r="AX1755" s="159"/>
      <c r="AY1755" s="156"/>
      <c r="AZ1755" s="156"/>
      <c r="BA1755" s="156"/>
      <c r="BB1755" s="156"/>
      <c r="BC1755" s="156"/>
      <c r="BD1755" s="156"/>
      <c r="BE1755" s="156"/>
      <c r="BF1755" s="156"/>
      <c r="BG1755" s="156"/>
      <c r="BH1755" s="156"/>
      <c r="BI1755" s="156"/>
      <c r="BJ1755" s="156"/>
      <c r="BK1755" s="156"/>
      <c r="BL1755" s="156"/>
      <c r="BM1755" s="156"/>
      <c r="BN1755" s="156"/>
      <c r="BO1755" s="156"/>
      <c r="BP1755" s="156"/>
      <c r="BQ1755" s="156"/>
      <c r="BR1755" s="156"/>
      <c r="BS1755" s="156"/>
      <c r="BT1755" s="156"/>
      <c r="BU1755" s="156"/>
      <c r="BV1755" s="156"/>
      <c r="BW1755" s="156"/>
      <c r="BX1755" s="156"/>
      <c r="BY1755" s="156"/>
      <c r="BZ1755" s="156"/>
      <c r="CA1755" s="156"/>
      <c r="CB1755" s="156"/>
      <c r="CC1755" s="156"/>
      <c r="CD1755" s="156"/>
      <c r="CE1755" s="156"/>
    </row>
    <row r="1756" spans="1:83" ht="25.5" customHeight="1" x14ac:dyDescent="0.25">
      <c r="A1756" s="45"/>
      <c r="B1756" s="45"/>
      <c r="C1756" s="45"/>
      <c r="D1756" s="47"/>
      <c r="E1756" s="158"/>
      <c r="F1756" s="45"/>
      <c r="G1756" s="130"/>
      <c r="H1756" s="130"/>
      <c r="I1756" s="83"/>
      <c r="J1756" s="45"/>
      <c r="K1756" s="130"/>
      <c r="L1756" s="95"/>
      <c r="M1756" s="95"/>
      <c r="N1756" s="95"/>
      <c r="O1756" s="103"/>
      <c r="P1756" s="104"/>
      <c r="Q1756" s="83"/>
      <c r="R1756" s="83"/>
      <c r="S1756" s="83"/>
      <c r="T1756" s="83"/>
      <c r="U1756" s="83"/>
      <c r="V1756" s="103"/>
      <c r="W1756" s="103"/>
      <c r="X1756" s="103"/>
      <c r="Y1756" s="102"/>
      <c r="Z1756" s="102"/>
      <c r="AA1756" s="90"/>
      <c r="AB1756" s="100"/>
      <c r="AC1756" s="90"/>
      <c r="AD1756" s="100"/>
      <c r="AE1756" s="100"/>
      <c r="AF1756" s="91"/>
      <c r="AG1756" s="91"/>
      <c r="AH1756" s="101"/>
      <c r="AI1756" s="45"/>
      <c r="AJ1756" s="45"/>
      <c r="AK1756" s="45"/>
      <c r="AL1756" s="45"/>
      <c r="AM1756" s="45"/>
      <c r="AN1756" s="83"/>
      <c r="AO1756" s="160"/>
      <c r="AP1756" s="160"/>
      <c r="AQ1756" s="94"/>
      <c r="AR1756" s="45"/>
      <c r="AS1756" s="102"/>
      <c r="AT1756" s="102"/>
      <c r="AU1756" s="95"/>
      <c r="AV1756" s="95"/>
      <c r="AW1756" s="159"/>
      <c r="AX1756" s="159"/>
      <c r="AY1756" s="156"/>
      <c r="AZ1756" s="156"/>
      <c r="BA1756" s="156"/>
      <c r="BB1756" s="156"/>
      <c r="BC1756" s="156"/>
      <c r="BD1756" s="156"/>
      <c r="BE1756" s="156"/>
      <c r="BF1756" s="156"/>
      <c r="BG1756" s="156"/>
      <c r="BH1756" s="156"/>
      <c r="BI1756" s="156"/>
      <c r="BJ1756" s="156"/>
      <c r="BK1756" s="156"/>
      <c r="BL1756" s="156"/>
      <c r="BM1756" s="156"/>
      <c r="BN1756" s="156"/>
      <c r="BO1756" s="156"/>
      <c r="BP1756" s="156"/>
      <c r="BQ1756" s="156"/>
      <c r="BR1756" s="156"/>
      <c r="BS1756" s="156"/>
      <c r="BT1756" s="156"/>
      <c r="BU1756" s="156"/>
      <c r="BV1756" s="156"/>
      <c r="BW1756" s="156"/>
      <c r="BX1756" s="156"/>
      <c r="BY1756" s="156"/>
      <c r="BZ1756" s="156"/>
      <c r="CA1756" s="156"/>
      <c r="CB1756" s="156"/>
      <c r="CC1756" s="156"/>
      <c r="CD1756" s="156"/>
      <c r="CE1756" s="156"/>
    </row>
    <row r="1757" spans="1:83" ht="25.5" customHeight="1" x14ac:dyDescent="0.25">
      <c r="A1757" s="45"/>
      <c r="B1757" s="45"/>
      <c r="C1757" s="45"/>
      <c r="D1757" s="47"/>
      <c r="E1757" s="158"/>
      <c r="F1757" s="45"/>
      <c r="G1757" s="130"/>
      <c r="H1757" s="130"/>
      <c r="I1757" s="83"/>
      <c r="J1757" s="45"/>
      <c r="K1757" s="130"/>
      <c r="L1757" s="95"/>
      <c r="M1757" s="95"/>
      <c r="N1757" s="95"/>
      <c r="O1757" s="103"/>
      <c r="P1757" s="104"/>
      <c r="Q1757" s="83"/>
      <c r="R1757" s="83"/>
      <c r="S1757" s="83"/>
      <c r="T1757" s="83"/>
      <c r="U1757" s="83"/>
      <c r="V1757" s="103"/>
      <c r="W1757" s="103"/>
      <c r="X1757" s="103"/>
      <c r="Y1757" s="102"/>
      <c r="Z1757" s="102"/>
      <c r="AA1757" s="90"/>
      <c r="AB1757" s="100"/>
      <c r="AC1757" s="90"/>
      <c r="AD1757" s="100"/>
      <c r="AE1757" s="100"/>
      <c r="AF1757" s="91"/>
      <c r="AG1757" s="91"/>
      <c r="AH1757" s="101"/>
      <c r="AI1757" s="45"/>
      <c r="AJ1757" s="45"/>
      <c r="AK1757" s="45"/>
      <c r="AL1757" s="45"/>
      <c r="AM1757" s="45"/>
      <c r="AN1757" s="83"/>
      <c r="AO1757" s="160"/>
      <c r="AP1757" s="160"/>
      <c r="AQ1757" s="94"/>
      <c r="AR1757" s="45"/>
      <c r="AS1757" s="102"/>
      <c r="AT1757" s="102"/>
      <c r="AU1757" s="95"/>
      <c r="AV1757" s="95"/>
      <c r="AW1757" s="159"/>
      <c r="AX1757" s="159"/>
      <c r="AY1757" s="156"/>
      <c r="AZ1757" s="156"/>
      <c r="BA1757" s="156"/>
      <c r="BB1757" s="156"/>
      <c r="BC1757" s="156"/>
      <c r="BD1757" s="156"/>
      <c r="BE1757" s="156"/>
      <c r="BF1757" s="156"/>
      <c r="BG1757" s="156"/>
      <c r="BH1757" s="156"/>
      <c r="BI1757" s="156"/>
      <c r="BJ1757" s="156"/>
      <c r="BK1757" s="156"/>
      <c r="BL1757" s="156"/>
      <c r="BM1757" s="156"/>
      <c r="BN1757" s="156"/>
      <c r="BO1757" s="156"/>
      <c r="BP1757" s="156"/>
      <c r="BQ1757" s="156"/>
      <c r="BR1757" s="156"/>
      <c r="BS1757" s="156"/>
      <c r="BT1757" s="156"/>
      <c r="BU1757" s="156"/>
      <c r="BV1757" s="156"/>
      <c r="BW1757" s="156"/>
      <c r="BX1757" s="156"/>
      <c r="BY1757" s="156"/>
      <c r="BZ1757" s="156"/>
      <c r="CA1757" s="156"/>
      <c r="CB1757" s="156"/>
      <c r="CC1757" s="156"/>
      <c r="CD1757" s="156"/>
      <c r="CE1757" s="156"/>
    </row>
    <row r="1758" spans="1:83" ht="25.5" customHeight="1" x14ac:dyDescent="0.25">
      <c r="A1758" s="45"/>
      <c r="B1758" s="45"/>
      <c r="C1758" s="45"/>
      <c r="D1758" s="47"/>
      <c r="E1758" s="158"/>
      <c r="F1758" s="45"/>
      <c r="G1758" s="130"/>
      <c r="H1758" s="130"/>
      <c r="I1758" s="83"/>
      <c r="J1758" s="45"/>
      <c r="K1758" s="130"/>
      <c r="L1758" s="95"/>
      <c r="M1758" s="95"/>
      <c r="N1758" s="95"/>
      <c r="O1758" s="103"/>
      <c r="P1758" s="104"/>
      <c r="Q1758" s="83"/>
      <c r="R1758" s="83"/>
      <c r="S1758" s="83"/>
      <c r="T1758" s="83"/>
      <c r="U1758" s="83"/>
      <c r="V1758" s="103"/>
      <c r="W1758" s="103"/>
      <c r="X1758" s="103"/>
      <c r="Y1758" s="102"/>
      <c r="Z1758" s="102"/>
      <c r="AA1758" s="90"/>
      <c r="AB1758" s="100"/>
      <c r="AC1758" s="90"/>
      <c r="AD1758" s="100"/>
      <c r="AE1758" s="100"/>
      <c r="AF1758" s="91"/>
      <c r="AG1758" s="91"/>
      <c r="AH1758" s="101"/>
      <c r="AI1758" s="45"/>
      <c r="AJ1758" s="45"/>
      <c r="AK1758" s="45"/>
      <c r="AL1758" s="45"/>
      <c r="AM1758" s="45"/>
      <c r="AN1758" s="83"/>
      <c r="AO1758" s="160"/>
      <c r="AP1758" s="160"/>
      <c r="AQ1758" s="94"/>
      <c r="AR1758" s="45"/>
      <c r="AS1758" s="102"/>
      <c r="AT1758" s="102"/>
      <c r="AU1758" s="95"/>
      <c r="AV1758" s="95"/>
      <c r="AW1758" s="159"/>
      <c r="AX1758" s="159"/>
      <c r="AY1758" s="156"/>
      <c r="AZ1758" s="156"/>
      <c r="BA1758" s="156"/>
      <c r="BB1758" s="156"/>
      <c r="BC1758" s="156"/>
      <c r="BD1758" s="156"/>
      <c r="BE1758" s="156"/>
      <c r="BF1758" s="156"/>
      <c r="BG1758" s="156"/>
      <c r="BH1758" s="156"/>
      <c r="BI1758" s="156"/>
      <c r="BJ1758" s="156"/>
      <c r="BK1758" s="156"/>
      <c r="BL1758" s="156"/>
      <c r="BM1758" s="156"/>
      <c r="BN1758" s="156"/>
      <c r="BO1758" s="156"/>
      <c r="BP1758" s="156"/>
      <c r="BQ1758" s="156"/>
      <c r="BR1758" s="156"/>
      <c r="BS1758" s="156"/>
      <c r="BT1758" s="156"/>
      <c r="BU1758" s="156"/>
      <c r="BV1758" s="156"/>
      <c r="BW1758" s="156"/>
      <c r="BX1758" s="156"/>
      <c r="BY1758" s="156"/>
      <c r="BZ1758" s="156"/>
      <c r="CA1758" s="156"/>
      <c r="CB1758" s="156"/>
      <c r="CC1758" s="156"/>
      <c r="CD1758" s="156"/>
      <c r="CE1758" s="156"/>
    </row>
    <row r="1759" spans="1:83" ht="25.5" customHeight="1" x14ac:dyDescent="0.25">
      <c r="A1759" s="45"/>
      <c r="B1759" s="45"/>
      <c r="C1759" s="45"/>
      <c r="D1759" s="47"/>
      <c r="E1759" s="158"/>
      <c r="F1759" s="45"/>
      <c r="G1759" s="130"/>
      <c r="H1759" s="130"/>
      <c r="I1759" s="83"/>
      <c r="J1759" s="45"/>
      <c r="K1759" s="130"/>
      <c r="L1759" s="95"/>
      <c r="M1759" s="95"/>
      <c r="N1759" s="95"/>
      <c r="O1759" s="103"/>
      <c r="P1759" s="104"/>
      <c r="Q1759" s="83"/>
      <c r="R1759" s="83"/>
      <c r="S1759" s="83"/>
      <c r="T1759" s="83"/>
      <c r="U1759" s="83"/>
      <c r="V1759" s="103"/>
      <c r="W1759" s="103"/>
      <c r="X1759" s="103"/>
      <c r="Y1759" s="102"/>
      <c r="Z1759" s="102"/>
      <c r="AA1759" s="90"/>
      <c r="AB1759" s="100"/>
      <c r="AC1759" s="90"/>
      <c r="AD1759" s="100"/>
      <c r="AE1759" s="100"/>
      <c r="AF1759" s="91"/>
      <c r="AG1759" s="91"/>
      <c r="AH1759" s="101"/>
      <c r="AI1759" s="45"/>
      <c r="AJ1759" s="45"/>
      <c r="AK1759" s="45"/>
      <c r="AL1759" s="45"/>
      <c r="AM1759" s="45"/>
      <c r="AN1759" s="83"/>
      <c r="AO1759" s="160"/>
      <c r="AP1759" s="160"/>
      <c r="AQ1759" s="94"/>
      <c r="AR1759" s="45"/>
      <c r="AS1759" s="102"/>
      <c r="AT1759" s="102"/>
      <c r="AU1759" s="95"/>
      <c r="AV1759" s="95"/>
      <c r="AW1759" s="159"/>
      <c r="AX1759" s="159"/>
      <c r="AY1759" s="156"/>
      <c r="AZ1759" s="156"/>
      <c r="BA1759" s="156"/>
      <c r="BB1759" s="156"/>
      <c r="BC1759" s="156"/>
      <c r="BD1759" s="156"/>
      <c r="BE1759" s="156"/>
      <c r="BF1759" s="156"/>
      <c r="BG1759" s="156"/>
      <c r="BH1759" s="156"/>
      <c r="BI1759" s="156"/>
      <c r="BJ1759" s="156"/>
      <c r="BK1759" s="156"/>
      <c r="BL1759" s="156"/>
      <c r="BM1759" s="156"/>
      <c r="BN1759" s="156"/>
      <c r="BO1759" s="156"/>
      <c r="BP1759" s="156"/>
      <c r="BQ1759" s="156"/>
      <c r="BR1759" s="156"/>
      <c r="BS1759" s="156"/>
      <c r="BT1759" s="156"/>
      <c r="BU1759" s="156"/>
      <c r="BV1759" s="156"/>
      <c r="BW1759" s="156"/>
      <c r="BX1759" s="156"/>
      <c r="BY1759" s="156"/>
      <c r="BZ1759" s="156"/>
      <c r="CA1759" s="156"/>
      <c r="CB1759" s="156"/>
      <c r="CC1759" s="156"/>
      <c r="CD1759" s="156"/>
      <c r="CE1759" s="156"/>
    </row>
    <row r="1760" spans="1:83" ht="25.5" customHeight="1" x14ac:dyDescent="0.25">
      <c r="A1760" s="45"/>
      <c r="B1760" s="45"/>
      <c r="C1760" s="45"/>
      <c r="D1760" s="47"/>
      <c r="E1760" s="158"/>
      <c r="F1760" s="45"/>
      <c r="G1760" s="130"/>
      <c r="H1760" s="130"/>
      <c r="I1760" s="83"/>
      <c r="J1760" s="45"/>
      <c r="K1760" s="130"/>
      <c r="L1760" s="95"/>
      <c r="M1760" s="95"/>
      <c r="N1760" s="95"/>
      <c r="O1760" s="103"/>
      <c r="P1760" s="104"/>
      <c r="Q1760" s="83"/>
      <c r="R1760" s="83"/>
      <c r="S1760" s="83"/>
      <c r="T1760" s="83"/>
      <c r="U1760" s="83"/>
      <c r="V1760" s="103"/>
      <c r="W1760" s="103"/>
      <c r="X1760" s="103"/>
      <c r="Y1760" s="102"/>
      <c r="Z1760" s="102"/>
      <c r="AA1760" s="90"/>
      <c r="AB1760" s="100"/>
      <c r="AC1760" s="90"/>
      <c r="AD1760" s="100"/>
      <c r="AE1760" s="100"/>
      <c r="AF1760" s="91"/>
      <c r="AG1760" s="91"/>
      <c r="AH1760" s="101"/>
      <c r="AI1760" s="45"/>
      <c r="AJ1760" s="45"/>
      <c r="AK1760" s="45"/>
      <c r="AL1760" s="45"/>
      <c r="AM1760" s="45"/>
      <c r="AN1760" s="83"/>
      <c r="AO1760" s="160"/>
      <c r="AP1760" s="160"/>
      <c r="AQ1760" s="94"/>
      <c r="AR1760" s="45"/>
      <c r="AS1760" s="102"/>
      <c r="AT1760" s="102"/>
      <c r="AU1760" s="95"/>
      <c r="AV1760" s="95"/>
      <c r="AW1760" s="159"/>
      <c r="AX1760" s="159"/>
      <c r="AY1760" s="156"/>
      <c r="AZ1760" s="156"/>
      <c r="BA1760" s="156"/>
      <c r="BB1760" s="156"/>
      <c r="BC1760" s="156"/>
      <c r="BD1760" s="156"/>
      <c r="BE1760" s="156"/>
      <c r="BF1760" s="156"/>
      <c r="BG1760" s="156"/>
      <c r="BH1760" s="156"/>
      <c r="BI1760" s="156"/>
      <c r="BJ1760" s="156"/>
      <c r="BK1760" s="156"/>
      <c r="BL1760" s="156"/>
      <c r="BM1760" s="156"/>
      <c r="BN1760" s="156"/>
      <c r="BO1760" s="156"/>
      <c r="BP1760" s="156"/>
      <c r="BQ1760" s="156"/>
      <c r="BR1760" s="156"/>
      <c r="BS1760" s="156"/>
      <c r="BT1760" s="156"/>
      <c r="BU1760" s="156"/>
      <c r="BV1760" s="156"/>
      <c r="BW1760" s="156"/>
      <c r="BX1760" s="156"/>
      <c r="BY1760" s="156"/>
      <c r="BZ1760" s="156"/>
      <c r="CA1760" s="156"/>
      <c r="CB1760" s="156"/>
      <c r="CC1760" s="156"/>
      <c r="CD1760" s="156"/>
      <c r="CE1760" s="156"/>
    </row>
    <row r="1761" spans="1:83" ht="25.5" customHeight="1" x14ac:dyDescent="0.25">
      <c r="A1761" s="45"/>
      <c r="B1761" s="45"/>
      <c r="C1761" s="45"/>
      <c r="D1761" s="47"/>
      <c r="E1761" s="158"/>
      <c r="F1761" s="45"/>
      <c r="G1761" s="130"/>
      <c r="H1761" s="130"/>
      <c r="I1761" s="83"/>
      <c r="J1761" s="45"/>
      <c r="K1761" s="130"/>
      <c r="L1761" s="95"/>
      <c r="M1761" s="95"/>
      <c r="N1761" s="95"/>
      <c r="O1761" s="103"/>
      <c r="P1761" s="104"/>
      <c r="Q1761" s="83"/>
      <c r="R1761" s="83"/>
      <c r="S1761" s="83"/>
      <c r="T1761" s="83"/>
      <c r="U1761" s="83"/>
      <c r="V1761" s="103"/>
      <c r="W1761" s="103"/>
      <c r="X1761" s="103"/>
      <c r="Y1761" s="102"/>
      <c r="Z1761" s="102"/>
      <c r="AA1761" s="90"/>
      <c r="AB1761" s="100"/>
      <c r="AC1761" s="90"/>
      <c r="AD1761" s="100"/>
      <c r="AE1761" s="100"/>
      <c r="AF1761" s="91"/>
      <c r="AG1761" s="91"/>
      <c r="AH1761" s="101"/>
      <c r="AI1761" s="45"/>
      <c r="AJ1761" s="45"/>
      <c r="AK1761" s="45"/>
      <c r="AL1761" s="45"/>
      <c r="AM1761" s="45"/>
      <c r="AN1761" s="83"/>
      <c r="AO1761" s="160"/>
      <c r="AP1761" s="160"/>
      <c r="AQ1761" s="94"/>
      <c r="AR1761" s="45"/>
      <c r="AS1761" s="102"/>
      <c r="AT1761" s="102"/>
      <c r="AU1761" s="95"/>
      <c r="AV1761" s="95"/>
      <c r="AW1761" s="159"/>
      <c r="AX1761" s="159"/>
      <c r="AY1761" s="156"/>
      <c r="AZ1761" s="156"/>
      <c r="BA1761" s="156"/>
      <c r="BB1761" s="156"/>
      <c r="BC1761" s="156"/>
      <c r="BD1761" s="156"/>
      <c r="BE1761" s="156"/>
      <c r="BF1761" s="156"/>
      <c r="BG1761" s="156"/>
      <c r="BH1761" s="156"/>
      <c r="BI1761" s="156"/>
      <c r="BJ1761" s="156"/>
      <c r="BK1761" s="156"/>
      <c r="BL1761" s="156"/>
      <c r="BM1761" s="156"/>
      <c r="BN1761" s="156"/>
      <c r="BO1761" s="156"/>
      <c r="BP1761" s="156"/>
      <c r="BQ1761" s="156"/>
      <c r="BR1761" s="156"/>
      <c r="BS1761" s="156"/>
      <c r="BT1761" s="156"/>
      <c r="BU1761" s="156"/>
      <c r="BV1761" s="156"/>
      <c r="BW1761" s="156"/>
      <c r="BX1761" s="156"/>
      <c r="BY1761" s="156"/>
      <c r="BZ1761" s="156"/>
      <c r="CA1761" s="156"/>
      <c r="CB1761" s="156"/>
      <c r="CC1761" s="156"/>
      <c r="CD1761" s="156"/>
      <c r="CE1761" s="156"/>
    </row>
    <row r="1762" spans="1:83" ht="25.5" customHeight="1" x14ac:dyDescent="0.25">
      <c r="A1762" s="45"/>
      <c r="B1762" s="45"/>
      <c r="C1762" s="45"/>
      <c r="D1762" s="47"/>
      <c r="E1762" s="158"/>
      <c r="F1762" s="45"/>
      <c r="G1762" s="130"/>
      <c r="H1762" s="130"/>
      <c r="I1762" s="83"/>
      <c r="J1762" s="45"/>
      <c r="K1762" s="130"/>
      <c r="L1762" s="95"/>
      <c r="M1762" s="95"/>
      <c r="N1762" s="95"/>
      <c r="O1762" s="103"/>
      <c r="P1762" s="104"/>
      <c r="Q1762" s="83"/>
      <c r="R1762" s="83"/>
      <c r="S1762" s="83"/>
      <c r="T1762" s="83"/>
      <c r="U1762" s="83"/>
      <c r="V1762" s="103"/>
      <c r="W1762" s="103"/>
      <c r="X1762" s="103"/>
      <c r="Y1762" s="102"/>
      <c r="Z1762" s="102"/>
      <c r="AA1762" s="90"/>
      <c r="AB1762" s="100"/>
      <c r="AC1762" s="90"/>
      <c r="AD1762" s="100"/>
      <c r="AE1762" s="100"/>
      <c r="AF1762" s="91"/>
      <c r="AG1762" s="91"/>
      <c r="AH1762" s="101"/>
      <c r="AI1762" s="45"/>
      <c r="AJ1762" s="45"/>
      <c r="AK1762" s="45"/>
      <c r="AL1762" s="45"/>
      <c r="AM1762" s="45"/>
      <c r="AN1762" s="83"/>
      <c r="AO1762" s="160"/>
      <c r="AP1762" s="160"/>
      <c r="AQ1762" s="94"/>
      <c r="AR1762" s="45"/>
      <c r="AS1762" s="102"/>
      <c r="AT1762" s="102"/>
      <c r="AU1762" s="95"/>
      <c r="AV1762" s="95"/>
      <c r="AW1762" s="159"/>
      <c r="AX1762" s="159"/>
      <c r="AY1762" s="156"/>
      <c r="AZ1762" s="156"/>
      <c r="BA1762" s="156"/>
      <c r="BB1762" s="156"/>
      <c r="BC1762" s="156"/>
      <c r="BD1762" s="156"/>
      <c r="BE1762" s="156"/>
      <c r="BF1762" s="156"/>
      <c r="BG1762" s="156"/>
      <c r="BH1762" s="156"/>
      <c r="BI1762" s="156"/>
      <c r="BJ1762" s="156"/>
      <c r="BK1762" s="156"/>
      <c r="BL1762" s="156"/>
      <c r="BM1762" s="156"/>
      <c r="BN1762" s="156"/>
      <c r="BO1762" s="156"/>
      <c r="BP1762" s="156"/>
      <c r="BQ1762" s="156"/>
      <c r="BR1762" s="156"/>
      <c r="BS1762" s="156"/>
      <c r="BT1762" s="156"/>
      <c r="BU1762" s="156"/>
      <c r="BV1762" s="156"/>
      <c r="BW1762" s="156"/>
      <c r="BX1762" s="156"/>
      <c r="BY1762" s="156"/>
      <c r="BZ1762" s="156"/>
      <c r="CA1762" s="156"/>
      <c r="CB1762" s="156"/>
      <c r="CC1762" s="156"/>
      <c r="CD1762" s="156"/>
      <c r="CE1762" s="156"/>
    </row>
    <row r="1763" spans="1:83" ht="25.5" customHeight="1" x14ac:dyDescent="0.25">
      <c r="A1763" s="45"/>
      <c r="B1763" s="45"/>
      <c r="C1763" s="45"/>
      <c r="D1763" s="47"/>
      <c r="E1763" s="158"/>
      <c r="F1763" s="45"/>
      <c r="G1763" s="130"/>
      <c r="H1763" s="130"/>
      <c r="I1763" s="83"/>
      <c r="J1763" s="45"/>
      <c r="K1763" s="130"/>
      <c r="L1763" s="95"/>
      <c r="M1763" s="95"/>
      <c r="N1763" s="95"/>
      <c r="O1763" s="103"/>
      <c r="P1763" s="104"/>
      <c r="Q1763" s="83"/>
      <c r="R1763" s="83"/>
      <c r="S1763" s="83"/>
      <c r="T1763" s="83"/>
      <c r="U1763" s="83"/>
      <c r="V1763" s="103"/>
      <c r="W1763" s="103"/>
      <c r="X1763" s="103"/>
      <c r="Y1763" s="102"/>
      <c r="Z1763" s="102"/>
      <c r="AA1763" s="90"/>
      <c r="AB1763" s="100"/>
      <c r="AC1763" s="90"/>
      <c r="AD1763" s="100"/>
      <c r="AE1763" s="100"/>
      <c r="AF1763" s="91"/>
      <c r="AG1763" s="91"/>
      <c r="AH1763" s="101"/>
      <c r="AI1763" s="45"/>
      <c r="AJ1763" s="45"/>
      <c r="AK1763" s="45"/>
      <c r="AL1763" s="45"/>
      <c r="AM1763" s="45"/>
      <c r="AN1763" s="83"/>
      <c r="AO1763" s="160"/>
      <c r="AP1763" s="160"/>
      <c r="AQ1763" s="94"/>
      <c r="AR1763" s="45"/>
      <c r="AS1763" s="102"/>
      <c r="AT1763" s="102"/>
      <c r="AU1763" s="95"/>
      <c r="AV1763" s="95"/>
      <c r="AW1763" s="159"/>
      <c r="AX1763" s="159"/>
      <c r="AY1763" s="156"/>
      <c r="AZ1763" s="156"/>
      <c r="BA1763" s="156"/>
      <c r="BB1763" s="156"/>
      <c r="BC1763" s="156"/>
      <c r="BD1763" s="156"/>
      <c r="BE1763" s="156"/>
      <c r="BF1763" s="156"/>
      <c r="BG1763" s="156"/>
      <c r="BH1763" s="156"/>
      <c r="BI1763" s="156"/>
      <c r="BJ1763" s="156"/>
      <c r="BK1763" s="156"/>
      <c r="BL1763" s="156"/>
      <c r="BM1763" s="156"/>
      <c r="BN1763" s="156"/>
      <c r="BO1763" s="156"/>
      <c r="BP1763" s="156"/>
      <c r="BQ1763" s="156"/>
      <c r="BR1763" s="156"/>
      <c r="BS1763" s="156"/>
      <c r="BT1763" s="156"/>
      <c r="BU1763" s="156"/>
      <c r="BV1763" s="156"/>
      <c r="BW1763" s="156"/>
      <c r="BX1763" s="156"/>
      <c r="BY1763" s="156"/>
      <c r="BZ1763" s="156"/>
      <c r="CA1763" s="156"/>
      <c r="CB1763" s="156"/>
      <c r="CC1763" s="156"/>
      <c r="CD1763" s="156"/>
      <c r="CE1763" s="156"/>
    </row>
    <row r="1764" spans="1:83" ht="25.5" customHeight="1" x14ac:dyDescent="0.25">
      <c r="A1764" s="45"/>
      <c r="B1764" s="45"/>
      <c r="C1764" s="45"/>
      <c r="D1764" s="47"/>
      <c r="E1764" s="158"/>
      <c r="F1764" s="45"/>
      <c r="G1764" s="130"/>
      <c r="H1764" s="130"/>
      <c r="I1764" s="83"/>
      <c r="J1764" s="45"/>
      <c r="K1764" s="130"/>
      <c r="L1764" s="95"/>
      <c r="M1764" s="95"/>
      <c r="N1764" s="95"/>
      <c r="O1764" s="103"/>
      <c r="P1764" s="104"/>
      <c r="Q1764" s="83"/>
      <c r="R1764" s="83"/>
      <c r="S1764" s="83"/>
      <c r="T1764" s="83"/>
      <c r="U1764" s="83"/>
      <c r="V1764" s="103"/>
      <c r="W1764" s="103"/>
      <c r="X1764" s="103"/>
      <c r="Y1764" s="102"/>
      <c r="Z1764" s="102"/>
      <c r="AA1764" s="90"/>
      <c r="AB1764" s="100"/>
      <c r="AC1764" s="90"/>
      <c r="AD1764" s="100"/>
      <c r="AE1764" s="100"/>
      <c r="AF1764" s="91"/>
      <c r="AG1764" s="91"/>
      <c r="AH1764" s="101"/>
      <c r="AI1764" s="45"/>
      <c r="AJ1764" s="45"/>
      <c r="AK1764" s="45"/>
      <c r="AL1764" s="45"/>
      <c r="AM1764" s="45"/>
      <c r="AN1764" s="83"/>
      <c r="AO1764" s="160"/>
      <c r="AP1764" s="160"/>
      <c r="AQ1764" s="94"/>
      <c r="AR1764" s="45"/>
      <c r="AS1764" s="102"/>
      <c r="AT1764" s="102"/>
      <c r="AU1764" s="95"/>
      <c r="AV1764" s="95"/>
      <c r="AW1764" s="159"/>
      <c r="AX1764" s="159"/>
      <c r="AY1764" s="156"/>
      <c r="AZ1764" s="156"/>
      <c r="BA1764" s="156"/>
      <c r="BB1764" s="156"/>
      <c r="BC1764" s="156"/>
      <c r="BD1764" s="156"/>
      <c r="BE1764" s="156"/>
      <c r="BF1764" s="156"/>
      <c r="BG1764" s="156"/>
      <c r="BH1764" s="156"/>
      <c r="BI1764" s="156"/>
      <c r="BJ1764" s="156"/>
      <c r="BK1764" s="156"/>
      <c r="BL1764" s="156"/>
      <c r="BM1764" s="156"/>
      <c r="BN1764" s="156"/>
      <c r="BO1764" s="156"/>
      <c r="BP1764" s="156"/>
      <c r="BQ1764" s="156"/>
      <c r="BR1764" s="156"/>
      <c r="BS1764" s="156"/>
      <c r="BT1764" s="156"/>
      <c r="BU1764" s="156"/>
      <c r="BV1764" s="156"/>
      <c r="BW1764" s="156"/>
      <c r="BX1764" s="156"/>
      <c r="BY1764" s="156"/>
      <c r="BZ1764" s="156"/>
      <c r="CA1764" s="156"/>
      <c r="CB1764" s="156"/>
      <c r="CC1764" s="156"/>
      <c r="CD1764" s="156"/>
      <c r="CE1764" s="156"/>
    </row>
    <row r="1765" spans="1:83" ht="25.5" customHeight="1" x14ac:dyDescent="0.25">
      <c r="A1765" s="45"/>
      <c r="B1765" s="45"/>
      <c r="C1765" s="45"/>
      <c r="D1765" s="47"/>
      <c r="E1765" s="158"/>
      <c r="F1765" s="45"/>
      <c r="G1765" s="130"/>
      <c r="H1765" s="130"/>
      <c r="I1765" s="83"/>
      <c r="J1765" s="45"/>
      <c r="K1765" s="130"/>
      <c r="L1765" s="95"/>
      <c r="M1765" s="95"/>
      <c r="N1765" s="95"/>
      <c r="O1765" s="103"/>
      <c r="P1765" s="104"/>
      <c r="Q1765" s="83"/>
      <c r="R1765" s="83"/>
      <c r="S1765" s="83"/>
      <c r="T1765" s="83"/>
      <c r="U1765" s="83"/>
      <c r="V1765" s="103"/>
      <c r="W1765" s="103"/>
      <c r="X1765" s="103"/>
      <c r="Y1765" s="102"/>
      <c r="Z1765" s="102"/>
      <c r="AA1765" s="90"/>
      <c r="AB1765" s="100"/>
      <c r="AC1765" s="90"/>
      <c r="AD1765" s="100"/>
      <c r="AE1765" s="100"/>
      <c r="AF1765" s="91"/>
      <c r="AG1765" s="91"/>
      <c r="AH1765" s="101"/>
      <c r="AI1765" s="45"/>
      <c r="AJ1765" s="45"/>
      <c r="AK1765" s="45"/>
      <c r="AL1765" s="45"/>
      <c r="AM1765" s="45"/>
      <c r="AN1765" s="83"/>
      <c r="AO1765" s="160"/>
      <c r="AP1765" s="160"/>
      <c r="AQ1765" s="94"/>
      <c r="AR1765" s="45"/>
      <c r="AS1765" s="102"/>
      <c r="AT1765" s="102"/>
      <c r="AU1765" s="95"/>
      <c r="AV1765" s="95"/>
      <c r="AW1765" s="159"/>
      <c r="AX1765" s="159"/>
      <c r="AY1765" s="156"/>
      <c r="AZ1765" s="156"/>
      <c r="BA1765" s="156"/>
      <c r="BB1765" s="156"/>
      <c r="BC1765" s="156"/>
      <c r="BD1765" s="156"/>
      <c r="BE1765" s="156"/>
      <c r="BF1765" s="156"/>
      <c r="BG1765" s="156"/>
      <c r="BH1765" s="156"/>
      <c r="BI1765" s="156"/>
      <c r="BJ1765" s="156"/>
      <c r="BK1765" s="156"/>
      <c r="BL1765" s="156"/>
      <c r="BM1765" s="156"/>
      <c r="BN1765" s="156"/>
      <c r="BO1765" s="156"/>
      <c r="BP1765" s="156"/>
      <c r="BQ1765" s="156"/>
      <c r="BR1765" s="156"/>
      <c r="BS1765" s="156"/>
      <c r="BT1765" s="156"/>
      <c r="BU1765" s="156"/>
      <c r="BV1765" s="156"/>
      <c r="BW1765" s="156"/>
      <c r="BX1765" s="156"/>
      <c r="BY1765" s="156"/>
      <c r="BZ1765" s="156"/>
      <c r="CA1765" s="156"/>
      <c r="CB1765" s="156"/>
      <c r="CC1765" s="156"/>
      <c r="CD1765" s="156"/>
      <c r="CE1765" s="156"/>
    </row>
    <row r="1766" spans="1:83" ht="25.5" customHeight="1" x14ac:dyDescent="0.25">
      <c r="A1766" s="45"/>
      <c r="B1766" s="45"/>
      <c r="C1766" s="45"/>
      <c r="D1766" s="47"/>
      <c r="E1766" s="158"/>
      <c r="F1766" s="45"/>
      <c r="G1766" s="130"/>
      <c r="H1766" s="130"/>
      <c r="I1766" s="83"/>
      <c r="J1766" s="45"/>
      <c r="K1766" s="130"/>
      <c r="L1766" s="95"/>
      <c r="M1766" s="95"/>
      <c r="N1766" s="95"/>
      <c r="O1766" s="103"/>
      <c r="P1766" s="104"/>
      <c r="Q1766" s="83"/>
      <c r="R1766" s="83"/>
      <c r="S1766" s="83"/>
      <c r="T1766" s="83"/>
      <c r="U1766" s="83"/>
      <c r="V1766" s="103"/>
      <c r="W1766" s="103"/>
      <c r="X1766" s="103"/>
      <c r="Y1766" s="102"/>
      <c r="Z1766" s="102"/>
      <c r="AA1766" s="90"/>
      <c r="AB1766" s="100"/>
      <c r="AC1766" s="90"/>
      <c r="AD1766" s="100"/>
      <c r="AE1766" s="100"/>
      <c r="AF1766" s="91"/>
      <c r="AG1766" s="91"/>
      <c r="AH1766" s="101"/>
      <c r="AI1766" s="45"/>
      <c r="AJ1766" s="45"/>
      <c r="AK1766" s="45"/>
      <c r="AL1766" s="45"/>
      <c r="AM1766" s="45"/>
      <c r="AN1766" s="83"/>
      <c r="AO1766" s="160"/>
      <c r="AP1766" s="160"/>
      <c r="AQ1766" s="94"/>
      <c r="AR1766" s="45"/>
      <c r="AS1766" s="102"/>
      <c r="AT1766" s="102"/>
      <c r="AU1766" s="95"/>
      <c r="AV1766" s="95"/>
      <c r="AW1766" s="159"/>
      <c r="AX1766" s="159"/>
      <c r="AY1766" s="156"/>
      <c r="AZ1766" s="156"/>
      <c r="BA1766" s="156"/>
      <c r="BB1766" s="156"/>
      <c r="BC1766" s="156"/>
      <c r="BD1766" s="156"/>
      <c r="BE1766" s="156"/>
      <c r="BF1766" s="156"/>
      <c r="BG1766" s="156"/>
      <c r="BH1766" s="156"/>
      <c r="BI1766" s="156"/>
      <c r="BJ1766" s="156"/>
      <c r="BK1766" s="156"/>
      <c r="BL1766" s="156"/>
      <c r="BM1766" s="156"/>
      <c r="BN1766" s="156"/>
      <c r="BO1766" s="156"/>
      <c r="BP1766" s="156"/>
      <c r="BQ1766" s="156"/>
      <c r="BR1766" s="156"/>
      <c r="BS1766" s="156"/>
      <c r="BT1766" s="156"/>
      <c r="BU1766" s="156"/>
      <c r="BV1766" s="156"/>
      <c r="BW1766" s="156"/>
      <c r="BX1766" s="156"/>
      <c r="BY1766" s="156"/>
      <c r="BZ1766" s="156"/>
      <c r="CA1766" s="156"/>
      <c r="CB1766" s="156"/>
      <c r="CC1766" s="156"/>
      <c r="CD1766" s="156"/>
      <c r="CE1766" s="156"/>
    </row>
    <row r="1767" spans="1:83" ht="25.5" customHeight="1" x14ac:dyDescent="0.25">
      <c r="A1767" s="45"/>
      <c r="B1767" s="45"/>
      <c r="C1767" s="45"/>
      <c r="D1767" s="47"/>
      <c r="E1767" s="158"/>
      <c r="F1767" s="45"/>
      <c r="G1767" s="130"/>
      <c r="H1767" s="130"/>
      <c r="I1767" s="83"/>
      <c r="J1767" s="45"/>
      <c r="K1767" s="130"/>
      <c r="L1767" s="95"/>
      <c r="M1767" s="95"/>
      <c r="N1767" s="95"/>
      <c r="O1767" s="103"/>
      <c r="P1767" s="104"/>
      <c r="Q1767" s="83"/>
      <c r="R1767" s="83"/>
      <c r="S1767" s="83"/>
      <c r="T1767" s="83"/>
      <c r="U1767" s="83"/>
      <c r="V1767" s="103"/>
      <c r="W1767" s="103"/>
      <c r="X1767" s="103"/>
      <c r="Y1767" s="102"/>
      <c r="Z1767" s="102"/>
      <c r="AA1767" s="90"/>
      <c r="AB1767" s="100"/>
      <c r="AC1767" s="90"/>
      <c r="AD1767" s="100"/>
      <c r="AE1767" s="100"/>
      <c r="AF1767" s="91"/>
      <c r="AG1767" s="91"/>
      <c r="AH1767" s="101"/>
      <c r="AI1767" s="45"/>
      <c r="AJ1767" s="45"/>
      <c r="AK1767" s="45"/>
      <c r="AL1767" s="45"/>
      <c r="AM1767" s="45"/>
      <c r="AN1767" s="83"/>
      <c r="AO1767" s="160"/>
      <c r="AP1767" s="160"/>
      <c r="AQ1767" s="94"/>
      <c r="AR1767" s="45"/>
      <c r="AS1767" s="102"/>
      <c r="AT1767" s="102"/>
      <c r="AU1767" s="95"/>
      <c r="AV1767" s="95"/>
      <c r="AW1767" s="159"/>
      <c r="AX1767" s="159"/>
      <c r="AY1767" s="156"/>
      <c r="AZ1767" s="156"/>
      <c r="BA1767" s="156"/>
      <c r="BB1767" s="156"/>
      <c r="BC1767" s="156"/>
      <c r="BD1767" s="156"/>
      <c r="BE1767" s="156"/>
      <c r="BF1767" s="156"/>
      <c r="BG1767" s="156"/>
      <c r="BH1767" s="156"/>
      <c r="BI1767" s="156"/>
      <c r="BJ1767" s="156"/>
      <c r="BK1767" s="156"/>
      <c r="BL1767" s="156"/>
      <c r="BM1767" s="156"/>
      <c r="BN1767" s="156"/>
      <c r="BO1767" s="156"/>
      <c r="BP1767" s="156"/>
      <c r="BQ1767" s="156"/>
      <c r="BR1767" s="156"/>
      <c r="BS1767" s="156"/>
      <c r="BT1767" s="156"/>
      <c r="BU1767" s="156"/>
      <c r="BV1767" s="156"/>
      <c r="BW1767" s="156"/>
      <c r="BX1767" s="156"/>
      <c r="BY1767" s="156"/>
      <c r="BZ1767" s="156"/>
      <c r="CA1767" s="156"/>
      <c r="CB1767" s="156"/>
      <c r="CC1767" s="156"/>
      <c r="CD1767" s="156"/>
      <c r="CE1767" s="156"/>
    </row>
    <row r="1768" spans="1:83" ht="25.5" customHeight="1" x14ac:dyDescent="0.25">
      <c r="A1768" s="45"/>
      <c r="B1768" s="45"/>
      <c r="C1768" s="45"/>
      <c r="D1768" s="47"/>
      <c r="E1768" s="158"/>
      <c r="F1768" s="45"/>
      <c r="G1768" s="130"/>
      <c r="H1768" s="130"/>
      <c r="I1768" s="83"/>
      <c r="J1768" s="45"/>
      <c r="K1768" s="130"/>
      <c r="L1768" s="95"/>
      <c r="M1768" s="95"/>
      <c r="N1768" s="95"/>
      <c r="O1768" s="103"/>
      <c r="P1768" s="104"/>
      <c r="Q1768" s="83"/>
      <c r="R1768" s="83"/>
      <c r="S1768" s="83"/>
      <c r="T1768" s="83"/>
      <c r="U1768" s="83"/>
      <c r="V1768" s="103"/>
      <c r="W1768" s="103"/>
      <c r="X1768" s="103"/>
      <c r="Y1768" s="102"/>
      <c r="Z1768" s="102"/>
      <c r="AA1768" s="90"/>
      <c r="AB1768" s="100"/>
      <c r="AC1768" s="90"/>
      <c r="AD1768" s="100"/>
      <c r="AE1768" s="100"/>
      <c r="AF1768" s="91"/>
      <c r="AG1768" s="91"/>
      <c r="AH1768" s="101"/>
      <c r="AI1768" s="45"/>
      <c r="AJ1768" s="45"/>
      <c r="AK1768" s="45"/>
      <c r="AL1768" s="45"/>
      <c r="AM1768" s="45"/>
      <c r="AN1768" s="83"/>
      <c r="AO1768" s="160"/>
      <c r="AP1768" s="160"/>
      <c r="AQ1768" s="94"/>
      <c r="AR1768" s="45"/>
      <c r="AS1768" s="102"/>
      <c r="AT1768" s="102"/>
      <c r="AU1768" s="95"/>
      <c r="AV1768" s="95"/>
      <c r="AW1768" s="159"/>
      <c r="AX1768" s="159"/>
      <c r="AY1768" s="156"/>
      <c r="AZ1768" s="156"/>
      <c r="BA1768" s="156"/>
      <c r="BB1768" s="156"/>
      <c r="BC1768" s="156"/>
      <c r="BD1768" s="156"/>
      <c r="BE1768" s="156"/>
      <c r="BF1768" s="156"/>
      <c r="BG1768" s="156"/>
      <c r="BH1768" s="156"/>
      <c r="BI1768" s="156"/>
      <c r="BJ1768" s="156"/>
      <c r="BK1768" s="156"/>
      <c r="BL1768" s="156"/>
      <c r="BM1768" s="156"/>
      <c r="BN1768" s="156"/>
      <c r="BO1768" s="156"/>
      <c r="BP1768" s="156"/>
      <c r="BQ1768" s="156"/>
      <c r="BR1768" s="156"/>
      <c r="BS1768" s="156"/>
      <c r="BT1768" s="156"/>
      <c r="BU1768" s="156"/>
      <c r="BV1768" s="156"/>
      <c r="BW1768" s="156"/>
      <c r="BX1768" s="156"/>
      <c r="BY1768" s="156"/>
      <c r="BZ1768" s="156"/>
      <c r="CA1768" s="156"/>
      <c r="CB1768" s="156"/>
      <c r="CC1768" s="156"/>
      <c r="CD1768" s="156"/>
      <c r="CE1768" s="156"/>
    </row>
    <row r="1769" spans="1:83" ht="25.5" customHeight="1" x14ac:dyDescent="0.25">
      <c r="A1769" s="45"/>
      <c r="B1769" s="45"/>
      <c r="C1769" s="45"/>
      <c r="D1769" s="47"/>
      <c r="E1769" s="158"/>
      <c r="F1769" s="45"/>
      <c r="G1769" s="130"/>
      <c r="H1769" s="130"/>
      <c r="I1769" s="83"/>
      <c r="J1769" s="45"/>
      <c r="K1769" s="130"/>
      <c r="L1769" s="95"/>
      <c r="M1769" s="95"/>
      <c r="N1769" s="95"/>
      <c r="O1769" s="103"/>
      <c r="P1769" s="104"/>
      <c r="Q1769" s="83"/>
      <c r="R1769" s="83"/>
      <c r="S1769" s="83"/>
      <c r="T1769" s="83"/>
      <c r="U1769" s="83"/>
      <c r="V1769" s="103"/>
      <c r="W1769" s="103"/>
      <c r="X1769" s="103"/>
      <c r="Y1769" s="102"/>
      <c r="Z1769" s="102"/>
      <c r="AA1769" s="90"/>
      <c r="AB1769" s="100"/>
      <c r="AC1769" s="90"/>
      <c r="AD1769" s="100"/>
      <c r="AE1769" s="100"/>
      <c r="AF1769" s="91"/>
      <c r="AG1769" s="91"/>
      <c r="AH1769" s="101"/>
      <c r="AI1769" s="45"/>
      <c r="AJ1769" s="45"/>
      <c r="AK1769" s="45"/>
      <c r="AL1769" s="45"/>
      <c r="AM1769" s="45"/>
      <c r="AN1769" s="83"/>
      <c r="AO1769" s="160"/>
      <c r="AP1769" s="160"/>
      <c r="AQ1769" s="94"/>
      <c r="AR1769" s="45"/>
      <c r="AS1769" s="102"/>
      <c r="AT1769" s="102"/>
      <c r="AU1769" s="95"/>
      <c r="AV1769" s="95"/>
      <c r="AW1769" s="159"/>
      <c r="AX1769" s="159"/>
      <c r="AY1769" s="156"/>
      <c r="AZ1769" s="156"/>
      <c r="BA1769" s="156"/>
      <c r="BB1769" s="156"/>
      <c r="BC1769" s="156"/>
      <c r="BD1769" s="156"/>
      <c r="BE1769" s="156"/>
      <c r="BF1769" s="156"/>
      <c r="BG1769" s="156"/>
      <c r="BH1769" s="156"/>
      <c r="BI1769" s="156"/>
      <c r="BJ1769" s="156"/>
      <c r="BK1769" s="156"/>
      <c r="BL1769" s="156"/>
      <c r="BM1769" s="156"/>
      <c r="BN1769" s="156"/>
      <c r="BO1769" s="156"/>
      <c r="BP1769" s="156"/>
      <c r="BQ1769" s="156"/>
      <c r="BR1769" s="156"/>
      <c r="BS1769" s="156"/>
      <c r="BT1769" s="156"/>
      <c r="BU1769" s="156"/>
      <c r="BV1769" s="156"/>
      <c r="BW1769" s="156"/>
      <c r="BX1769" s="156"/>
      <c r="BY1769" s="156"/>
      <c r="BZ1769" s="156"/>
      <c r="CA1769" s="156"/>
      <c r="CB1769" s="156"/>
      <c r="CC1769" s="156"/>
      <c r="CD1769" s="156"/>
      <c r="CE1769" s="156"/>
    </row>
    <row r="1770" spans="1:83" ht="25.5" customHeight="1" x14ac:dyDescent="0.25">
      <c r="A1770" s="45"/>
      <c r="B1770" s="45"/>
      <c r="C1770" s="45"/>
      <c r="D1770" s="47"/>
      <c r="E1770" s="158"/>
      <c r="F1770" s="45"/>
      <c r="G1770" s="130"/>
      <c r="H1770" s="130"/>
      <c r="I1770" s="83"/>
      <c r="J1770" s="45"/>
      <c r="K1770" s="130"/>
      <c r="L1770" s="95"/>
      <c r="M1770" s="95"/>
      <c r="N1770" s="95"/>
      <c r="O1770" s="103"/>
      <c r="P1770" s="104"/>
      <c r="Q1770" s="83"/>
      <c r="R1770" s="83"/>
      <c r="S1770" s="83"/>
      <c r="T1770" s="83"/>
      <c r="U1770" s="83"/>
      <c r="V1770" s="103"/>
      <c r="W1770" s="103"/>
      <c r="X1770" s="103"/>
      <c r="Y1770" s="102"/>
      <c r="Z1770" s="102"/>
      <c r="AA1770" s="90"/>
      <c r="AB1770" s="100"/>
      <c r="AC1770" s="90"/>
      <c r="AD1770" s="100"/>
      <c r="AE1770" s="100"/>
      <c r="AF1770" s="91"/>
      <c r="AG1770" s="91"/>
      <c r="AH1770" s="101"/>
      <c r="AI1770" s="45"/>
      <c r="AJ1770" s="45"/>
      <c r="AK1770" s="45"/>
      <c r="AL1770" s="45"/>
      <c r="AM1770" s="45"/>
      <c r="AN1770" s="83"/>
      <c r="AO1770" s="160"/>
      <c r="AP1770" s="160"/>
      <c r="AQ1770" s="94"/>
      <c r="AR1770" s="45"/>
      <c r="AS1770" s="102"/>
      <c r="AT1770" s="102"/>
      <c r="AU1770" s="95"/>
      <c r="AV1770" s="95"/>
      <c r="AW1770" s="159"/>
      <c r="AX1770" s="159"/>
      <c r="AY1770" s="156"/>
      <c r="AZ1770" s="156"/>
      <c r="BA1770" s="156"/>
      <c r="BB1770" s="156"/>
      <c r="BC1770" s="156"/>
      <c r="BD1770" s="156"/>
      <c r="BE1770" s="156"/>
      <c r="BF1770" s="156"/>
      <c r="BG1770" s="156"/>
      <c r="BH1770" s="156"/>
      <c r="BI1770" s="156"/>
      <c r="BJ1770" s="156"/>
      <c r="BK1770" s="156"/>
      <c r="BL1770" s="156"/>
      <c r="BM1770" s="156"/>
      <c r="BN1770" s="156"/>
      <c r="BO1770" s="156"/>
      <c r="BP1770" s="156"/>
      <c r="BQ1770" s="156"/>
      <c r="BR1770" s="156"/>
      <c r="BS1770" s="156"/>
      <c r="BT1770" s="156"/>
      <c r="BU1770" s="156"/>
      <c r="BV1770" s="156"/>
      <c r="BW1770" s="156"/>
      <c r="BX1770" s="156"/>
      <c r="BY1770" s="156"/>
      <c r="BZ1770" s="156"/>
      <c r="CA1770" s="156"/>
      <c r="CB1770" s="156"/>
      <c r="CC1770" s="156"/>
      <c r="CD1770" s="156"/>
      <c r="CE1770" s="156"/>
    </row>
    <row r="1771" spans="1:83" ht="25.5" customHeight="1" x14ac:dyDescent="0.25">
      <c r="A1771" s="45"/>
      <c r="B1771" s="45"/>
      <c r="C1771" s="45"/>
      <c r="D1771" s="47"/>
      <c r="E1771" s="158"/>
      <c r="F1771" s="45"/>
      <c r="G1771" s="130"/>
      <c r="H1771" s="130"/>
      <c r="I1771" s="83"/>
      <c r="J1771" s="45"/>
      <c r="K1771" s="130"/>
      <c r="L1771" s="95"/>
      <c r="M1771" s="95"/>
      <c r="N1771" s="95"/>
      <c r="O1771" s="103"/>
      <c r="P1771" s="104"/>
      <c r="Q1771" s="83"/>
      <c r="R1771" s="83"/>
      <c r="S1771" s="83"/>
      <c r="T1771" s="83"/>
      <c r="U1771" s="83"/>
      <c r="V1771" s="103"/>
      <c r="W1771" s="103"/>
      <c r="X1771" s="103"/>
      <c r="Y1771" s="102"/>
      <c r="Z1771" s="102"/>
      <c r="AA1771" s="90"/>
      <c r="AB1771" s="100"/>
      <c r="AC1771" s="90"/>
      <c r="AD1771" s="100"/>
      <c r="AE1771" s="100"/>
      <c r="AF1771" s="91"/>
      <c r="AG1771" s="91"/>
      <c r="AH1771" s="101"/>
      <c r="AI1771" s="45"/>
      <c r="AJ1771" s="45"/>
      <c r="AK1771" s="45"/>
      <c r="AL1771" s="45"/>
      <c r="AM1771" s="45"/>
      <c r="AN1771" s="83"/>
      <c r="AO1771" s="160"/>
      <c r="AP1771" s="160"/>
      <c r="AQ1771" s="94"/>
      <c r="AR1771" s="45"/>
      <c r="AS1771" s="102"/>
      <c r="AT1771" s="102"/>
      <c r="AU1771" s="95"/>
      <c r="AV1771" s="95"/>
      <c r="AW1771" s="159"/>
      <c r="AX1771" s="159"/>
      <c r="AY1771" s="156"/>
      <c r="AZ1771" s="156"/>
      <c r="BA1771" s="156"/>
      <c r="BB1771" s="156"/>
      <c r="BC1771" s="156"/>
      <c r="BD1771" s="156"/>
      <c r="BE1771" s="156"/>
      <c r="BF1771" s="156"/>
      <c r="BG1771" s="156"/>
      <c r="BH1771" s="156"/>
      <c r="BI1771" s="156"/>
      <c r="BJ1771" s="156"/>
      <c r="BK1771" s="156"/>
      <c r="BL1771" s="156"/>
      <c r="BM1771" s="156"/>
      <c r="BN1771" s="156"/>
      <c r="BO1771" s="156"/>
      <c r="BP1771" s="156"/>
      <c r="BQ1771" s="156"/>
      <c r="BR1771" s="156"/>
      <c r="BS1771" s="156"/>
      <c r="BT1771" s="156"/>
      <c r="BU1771" s="156"/>
      <c r="BV1771" s="156"/>
      <c r="BW1771" s="156"/>
      <c r="BX1771" s="156"/>
      <c r="BY1771" s="156"/>
      <c r="BZ1771" s="156"/>
      <c r="CA1771" s="156"/>
      <c r="CB1771" s="156"/>
      <c r="CC1771" s="156"/>
      <c r="CD1771" s="156"/>
      <c r="CE1771" s="156"/>
    </row>
    <row r="1772" spans="1:83" ht="25.5" customHeight="1" x14ac:dyDescent="0.25">
      <c r="A1772" s="45"/>
      <c r="B1772" s="45"/>
      <c r="C1772" s="45"/>
      <c r="D1772" s="47"/>
      <c r="E1772" s="158"/>
      <c r="F1772" s="45"/>
      <c r="G1772" s="130"/>
      <c r="H1772" s="130"/>
      <c r="I1772" s="83"/>
      <c r="J1772" s="45"/>
      <c r="K1772" s="130"/>
      <c r="L1772" s="95"/>
      <c r="M1772" s="95"/>
      <c r="N1772" s="95"/>
      <c r="O1772" s="103"/>
      <c r="P1772" s="104"/>
      <c r="Q1772" s="83"/>
      <c r="R1772" s="83"/>
      <c r="S1772" s="83"/>
      <c r="T1772" s="83"/>
      <c r="U1772" s="83"/>
      <c r="V1772" s="103"/>
      <c r="W1772" s="103"/>
      <c r="X1772" s="103"/>
      <c r="Y1772" s="102"/>
      <c r="Z1772" s="102"/>
      <c r="AA1772" s="90"/>
      <c r="AB1772" s="100"/>
      <c r="AC1772" s="90"/>
      <c r="AD1772" s="100"/>
      <c r="AE1772" s="100"/>
      <c r="AF1772" s="91"/>
      <c r="AG1772" s="91"/>
      <c r="AH1772" s="101"/>
      <c r="AI1772" s="45"/>
      <c r="AJ1772" s="45"/>
      <c r="AK1772" s="45"/>
      <c r="AL1772" s="45"/>
      <c r="AM1772" s="45"/>
      <c r="AN1772" s="83"/>
      <c r="AO1772" s="160"/>
      <c r="AP1772" s="160"/>
      <c r="AQ1772" s="94"/>
      <c r="AR1772" s="45"/>
      <c r="AS1772" s="102"/>
      <c r="AT1772" s="102"/>
      <c r="AU1772" s="95"/>
      <c r="AV1772" s="95"/>
      <c r="AW1772" s="159"/>
      <c r="AX1772" s="159"/>
      <c r="AY1772" s="156"/>
      <c r="AZ1772" s="156"/>
      <c r="BA1772" s="156"/>
      <c r="BB1772" s="156"/>
      <c r="BC1772" s="156"/>
      <c r="BD1772" s="156"/>
      <c r="BE1772" s="156"/>
      <c r="BF1772" s="156"/>
      <c r="BG1772" s="156"/>
      <c r="BH1772" s="156"/>
      <c r="BI1772" s="156"/>
      <c r="BJ1772" s="156"/>
      <c r="BK1772" s="156"/>
      <c r="BL1772" s="156"/>
      <c r="BM1772" s="156"/>
      <c r="BN1772" s="156"/>
      <c r="BO1772" s="156"/>
      <c r="BP1772" s="156"/>
      <c r="BQ1772" s="156"/>
      <c r="BR1772" s="156"/>
      <c r="BS1772" s="156"/>
      <c r="BT1772" s="156"/>
      <c r="BU1772" s="156"/>
      <c r="BV1772" s="156"/>
      <c r="BW1772" s="156"/>
      <c r="BX1772" s="156"/>
      <c r="BY1772" s="156"/>
      <c r="BZ1772" s="156"/>
      <c r="CA1772" s="156"/>
      <c r="CB1772" s="156"/>
      <c r="CC1772" s="156"/>
      <c r="CD1772" s="156"/>
      <c r="CE1772" s="156"/>
    </row>
    <row r="1773" spans="1:83" ht="25.5" customHeight="1" x14ac:dyDescent="0.25">
      <c r="A1773" s="45"/>
      <c r="B1773" s="45"/>
      <c r="C1773" s="45"/>
      <c r="D1773" s="47"/>
      <c r="E1773" s="158"/>
      <c r="F1773" s="45"/>
      <c r="G1773" s="130"/>
      <c r="H1773" s="130"/>
      <c r="I1773" s="83"/>
      <c r="J1773" s="45"/>
      <c r="K1773" s="130"/>
      <c r="L1773" s="95"/>
      <c r="M1773" s="95"/>
      <c r="N1773" s="95"/>
      <c r="O1773" s="103"/>
      <c r="P1773" s="104"/>
      <c r="Q1773" s="83"/>
      <c r="R1773" s="83"/>
      <c r="S1773" s="83"/>
      <c r="T1773" s="83"/>
      <c r="U1773" s="83"/>
      <c r="V1773" s="103"/>
      <c r="W1773" s="103"/>
      <c r="X1773" s="103"/>
      <c r="Y1773" s="102"/>
      <c r="Z1773" s="102"/>
      <c r="AA1773" s="90"/>
      <c r="AB1773" s="100"/>
      <c r="AC1773" s="90"/>
      <c r="AD1773" s="100"/>
      <c r="AE1773" s="100"/>
      <c r="AF1773" s="91"/>
      <c r="AG1773" s="91"/>
      <c r="AH1773" s="101"/>
      <c r="AI1773" s="45"/>
      <c r="AJ1773" s="45"/>
      <c r="AK1773" s="45"/>
      <c r="AL1773" s="45"/>
      <c r="AM1773" s="45"/>
      <c r="AN1773" s="83"/>
      <c r="AO1773" s="160"/>
      <c r="AP1773" s="160"/>
      <c r="AQ1773" s="94"/>
      <c r="AR1773" s="45"/>
      <c r="AS1773" s="102"/>
      <c r="AT1773" s="102"/>
      <c r="AU1773" s="95"/>
      <c r="AV1773" s="95"/>
      <c r="AW1773" s="159"/>
      <c r="AX1773" s="159"/>
      <c r="AY1773" s="156"/>
      <c r="AZ1773" s="156"/>
      <c r="BA1773" s="156"/>
      <c r="BB1773" s="156"/>
      <c r="BC1773" s="156"/>
      <c r="BD1773" s="156"/>
      <c r="BE1773" s="156"/>
      <c r="BF1773" s="156"/>
      <c r="BG1773" s="156"/>
      <c r="BH1773" s="156"/>
      <c r="BI1773" s="156"/>
      <c r="BJ1773" s="156"/>
      <c r="BK1773" s="156"/>
      <c r="BL1773" s="156"/>
      <c r="BM1773" s="156"/>
      <c r="BN1773" s="156"/>
      <c r="BO1773" s="156"/>
      <c r="BP1773" s="156"/>
      <c r="BQ1773" s="156"/>
      <c r="BR1773" s="156"/>
      <c r="BS1773" s="156"/>
      <c r="BT1773" s="156"/>
      <c r="BU1773" s="156"/>
      <c r="BV1773" s="156"/>
      <c r="BW1773" s="156"/>
      <c r="BX1773" s="156"/>
      <c r="BY1773" s="156"/>
      <c r="BZ1773" s="156"/>
      <c r="CA1773" s="156"/>
      <c r="CB1773" s="156"/>
      <c r="CC1773" s="156"/>
      <c r="CD1773" s="156"/>
      <c r="CE1773" s="156"/>
    </row>
    <row r="1774" spans="1:83" ht="25.5" customHeight="1" x14ac:dyDescent="0.25">
      <c r="A1774" s="45"/>
      <c r="B1774" s="45"/>
      <c r="C1774" s="45"/>
      <c r="D1774" s="47"/>
      <c r="E1774" s="158"/>
      <c r="F1774" s="45"/>
      <c r="G1774" s="130"/>
      <c r="H1774" s="130"/>
      <c r="I1774" s="83"/>
      <c r="J1774" s="45"/>
      <c r="K1774" s="130"/>
      <c r="L1774" s="95"/>
      <c r="M1774" s="95"/>
      <c r="N1774" s="95"/>
      <c r="O1774" s="103"/>
      <c r="P1774" s="104"/>
      <c r="Q1774" s="83"/>
      <c r="R1774" s="83"/>
      <c r="S1774" s="83"/>
      <c r="T1774" s="83"/>
      <c r="U1774" s="83"/>
      <c r="V1774" s="103"/>
      <c r="W1774" s="103"/>
      <c r="X1774" s="103"/>
      <c r="Y1774" s="102"/>
      <c r="Z1774" s="102"/>
      <c r="AA1774" s="90"/>
      <c r="AB1774" s="100"/>
      <c r="AC1774" s="90"/>
      <c r="AD1774" s="100"/>
      <c r="AE1774" s="100"/>
      <c r="AF1774" s="91"/>
      <c r="AG1774" s="91"/>
      <c r="AH1774" s="101"/>
      <c r="AI1774" s="45"/>
      <c r="AJ1774" s="45"/>
      <c r="AK1774" s="45"/>
      <c r="AL1774" s="45"/>
      <c r="AM1774" s="45"/>
      <c r="AN1774" s="83"/>
      <c r="AO1774" s="160"/>
      <c r="AP1774" s="160"/>
      <c r="AQ1774" s="94"/>
      <c r="AR1774" s="45"/>
      <c r="AS1774" s="102"/>
      <c r="AT1774" s="102"/>
      <c r="AU1774" s="95"/>
      <c r="AV1774" s="95"/>
      <c r="AW1774" s="159"/>
      <c r="AX1774" s="159"/>
      <c r="AY1774" s="156"/>
      <c r="AZ1774" s="156"/>
      <c r="BA1774" s="156"/>
      <c r="BB1774" s="156"/>
      <c r="BC1774" s="156"/>
      <c r="BD1774" s="156"/>
      <c r="BE1774" s="156"/>
      <c r="BF1774" s="156"/>
      <c r="BG1774" s="156"/>
      <c r="BH1774" s="156"/>
      <c r="BI1774" s="156"/>
      <c r="BJ1774" s="156"/>
      <c r="BK1774" s="156"/>
      <c r="BL1774" s="156"/>
      <c r="BM1774" s="156"/>
      <c r="BN1774" s="156"/>
      <c r="BO1774" s="156"/>
      <c r="BP1774" s="156"/>
      <c r="BQ1774" s="156"/>
      <c r="BR1774" s="156"/>
      <c r="BS1774" s="156"/>
      <c r="BT1774" s="156"/>
      <c r="BU1774" s="156"/>
      <c r="BV1774" s="156"/>
      <c r="BW1774" s="156"/>
      <c r="BX1774" s="156"/>
      <c r="BY1774" s="156"/>
      <c r="BZ1774" s="156"/>
      <c r="CA1774" s="156"/>
      <c r="CB1774" s="156"/>
      <c r="CC1774" s="156"/>
      <c r="CD1774" s="156"/>
      <c r="CE1774" s="156"/>
    </row>
    <row r="1775" spans="1:83" ht="25.5" customHeight="1" x14ac:dyDescent="0.25">
      <c r="A1775" s="45"/>
      <c r="B1775" s="45"/>
      <c r="C1775" s="45"/>
      <c r="D1775" s="47"/>
      <c r="E1775" s="158"/>
      <c r="F1775" s="45"/>
      <c r="G1775" s="130"/>
      <c r="H1775" s="130"/>
      <c r="I1775" s="83"/>
      <c r="J1775" s="45"/>
      <c r="K1775" s="130"/>
      <c r="L1775" s="95"/>
      <c r="M1775" s="95"/>
      <c r="N1775" s="95"/>
      <c r="O1775" s="103"/>
      <c r="P1775" s="104"/>
      <c r="Q1775" s="83"/>
      <c r="R1775" s="83"/>
      <c r="S1775" s="83"/>
      <c r="T1775" s="83"/>
      <c r="U1775" s="83"/>
      <c r="V1775" s="103"/>
      <c r="W1775" s="103"/>
      <c r="X1775" s="103"/>
      <c r="Y1775" s="102"/>
      <c r="Z1775" s="102"/>
      <c r="AA1775" s="90"/>
      <c r="AB1775" s="100"/>
      <c r="AC1775" s="90"/>
      <c r="AD1775" s="100"/>
      <c r="AE1775" s="100"/>
      <c r="AF1775" s="91"/>
      <c r="AG1775" s="91"/>
      <c r="AH1775" s="101"/>
      <c r="AI1775" s="45"/>
      <c r="AJ1775" s="45"/>
      <c r="AK1775" s="45"/>
      <c r="AL1775" s="45"/>
      <c r="AM1775" s="45"/>
      <c r="AN1775" s="83"/>
      <c r="AO1775" s="160"/>
      <c r="AP1775" s="160"/>
      <c r="AQ1775" s="94"/>
      <c r="AR1775" s="45"/>
      <c r="AS1775" s="102"/>
      <c r="AT1775" s="102"/>
      <c r="AU1775" s="95"/>
      <c r="AV1775" s="95"/>
      <c r="AW1775" s="159"/>
      <c r="AX1775" s="159"/>
      <c r="AY1775" s="156"/>
      <c r="AZ1775" s="156"/>
      <c r="BA1775" s="156"/>
      <c r="BB1775" s="156"/>
      <c r="BC1775" s="156"/>
      <c r="BD1775" s="156"/>
      <c r="BE1775" s="156"/>
      <c r="BF1775" s="156"/>
      <c r="BG1775" s="156"/>
      <c r="BH1775" s="156"/>
      <c r="BI1775" s="156"/>
      <c r="BJ1775" s="156"/>
      <c r="BK1775" s="156"/>
      <c r="BL1775" s="156"/>
      <c r="BM1775" s="156"/>
      <c r="BN1775" s="156"/>
      <c r="BO1775" s="156"/>
      <c r="BP1775" s="156"/>
      <c r="BQ1775" s="156"/>
      <c r="BR1775" s="156"/>
      <c r="BS1775" s="156"/>
      <c r="BT1775" s="156"/>
      <c r="BU1775" s="156"/>
      <c r="BV1775" s="156"/>
      <c r="BW1775" s="156"/>
      <c r="BX1775" s="156"/>
      <c r="BY1775" s="156"/>
      <c r="BZ1775" s="156"/>
      <c r="CA1775" s="156"/>
      <c r="CB1775" s="156"/>
      <c r="CC1775" s="156"/>
      <c r="CD1775" s="156"/>
      <c r="CE1775" s="156"/>
    </row>
    <row r="1776" spans="1:83" ht="25.5" customHeight="1" x14ac:dyDescent="0.25">
      <c r="A1776" s="45"/>
      <c r="B1776" s="45"/>
      <c r="C1776" s="45"/>
      <c r="D1776" s="47"/>
      <c r="E1776" s="158"/>
      <c r="F1776" s="45"/>
      <c r="G1776" s="130"/>
      <c r="H1776" s="130"/>
      <c r="I1776" s="83"/>
      <c r="J1776" s="45"/>
      <c r="K1776" s="130"/>
      <c r="L1776" s="95"/>
      <c r="M1776" s="95"/>
      <c r="N1776" s="95"/>
      <c r="O1776" s="103"/>
      <c r="P1776" s="104"/>
      <c r="Q1776" s="83"/>
      <c r="R1776" s="83"/>
      <c r="S1776" s="83"/>
      <c r="T1776" s="83"/>
      <c r="U1776" s="83"/>
      <c r="V1776" s="103"/>
      <c r="W1776" s="103"/>
      <c r="X1776" s="103"/>
      <c r="Y1776" s="102"/>
      <c r="Z1776" s="102"/>
      <c r="AA1776" s="90"/>
      <c r="AB1776" s="100"/>
      <c r="AC1776" s="90"/>
      <c r="AD1776" s="100"/>
      <c r="AE1776" s="100"/>
      <c r="AF1776" s="91"/>
      <c r="AG1776" s="91"/>
      <c r="AH1776" s="101"/>
      <c r="AI1776" s="45"/>
      <c r="AJ1776" s="45"/>
      <c r="AK1776" s="45"/>
      <c r="AL1776" s="45"/>
      <c r="AM1776" s="45"/>
      <c r="AN1776" s="83"/>
      <c r="AO1776" s="160"/>
      <c r="AP1776" s="160"/>
      <c r="AQ1776" s="94"/>
      <c r="AR1776" s="45"/>
      <c r="AS1776" s="102"/>
      <c r="AT1776" s="102"/>
      <c r="AU1776" s="95"/>
      <c r="AV1776" s="95"/>
      <c r="AW1776" s="159"/>
      <c r="AX1776" s="159"/>
      <c r="AY1776" s="156"/>
      <c r="AZ1776" s="156"/>
      <c r="BA1776" s="156"/>
      <c r="BB1776" s="156"/>
      <c r="BC1776" s="156"/>
      <c r="BD1776" s="156"/>
      <c r="BE1776" s="156"/>
      <c r="BF1776" s="156"/>
      <c r="BG1776" s="156"/>
      <c r="BH1776" s="156"/>
      <c r="BI1776" s="156"/>
      <c r="BJ1776" s="156"/>
      <c r="BK1776" s="156"/>
      <c r="BL1776" s="156"/>
      <c r="BM1776" s="156"/>
      <c r="BN1776" s="156"/>
      <c r="BO1776" s="156"/>
      <c r="BP1776" s="156"/>
      <c r="BQ1776" s="156"/>
      <c r="BR1776" s="156"/>
      <c r="BS1776" s="156"/>
      <c r="BT1776" s="156"/>
      <c r="BU1776" s="156"/>
      <c r="BV1776" s="156"/>
      <c r="BW1776" s="156"/>
      <c r="BX1776" s="156"/>
      <c r="BY1776" s="156"/>
      <c r="BZ1776" s="156"/>
      <c r="CA1776" s="156"/>
      <c r="CB1776" s="156"/>
      <c r="CC1776" s="156"/>
      <c r="CD1776" s="156"/>
      <c r="CE1776" s="156"/>
    </row>
    <row r="1777" spans="1:83" ht="25.5" customHeight="1" x14ac:dyDescent="0.25">
      <c r="A1777" s="45"/>
      <c r="B1777" s="45"/>
      <c r="C1777" s="45"/>
      <c r="D1777" s="47"/>
      <c r="E1777" s="158"/>
      <c r="F1777" s="45"/>
      <c r="G1777" s="130"/>
      <c r="H1777" s="130"/>
      <c r="I1777" s="83"/>
      <c r="J1777" s="45"/>
      <c r="K1777" s="130"/>
      <c r="L1777" s="95"/>
      <c r="M1777" s="95"/>
      <c r="N1777" s="95"/>
      <c r="O1777" s="103"/>
      <c r="P1777" s="104"/>
      <c r="Q1777" s="83"/>
      <c r="R1777" s="83"/>
      <c r="S1777" s="83"/>
      <c r="T1777" s="83"/>
      <c r="U1777" s="83"/>
      <c r="V1777" s="103"/>
      <c r="W1777" s="103"/>
      <c r="X1777" s="103"/>
      <c r="Y1777" s="102"/>
      <c r="Z1777" s="102"/>
      <c r="AA1777" s="90"/>
      <c r="AB1777" s="100"/>
      <c r="AC1777" s="90"/>
      <c r="AD1777" s="100"/>
      <c r="AE1777" s="100"/>
      <c r="AF1777" s="91"/>
      <c r="AG1777" s="91"/>
      <c r="AH1777" s="101"/>
      <c r="AI1777" s="45"/>
      <c r="AJ1777" s="45"/>
      <c r="AK1777" s="45"/>
      <c r="AL1777" s="45"/>
      <c r="AM1777" s="45"/>
      <c r="AN1777" s="83"/>
      <c r="AO1777" s="160"/>
      <c r="AP1777" s="160"/>
      <c r="AQ1777" s="94"/>
      <c r="AR1777" s="45"/>
      <c r="AS1777" s="102"/>
      <c r="AT1777" s="102"/>
      <c r="AU1777" s="95"/>
      <c r="AV1777" s="95"/>
      <c r="AW1777" s="159"/>
      <c r="AX1777" s="159"/>
      <c r="AY1777" s="156"/>
      <c r="AZ1777" s="156"/>
      <c r="BA1777" s="156"/>
      <c r="BB1777" s="156"/>
      <c r="BC1777" s="156"/>
      <c r="BD1777" s="156"/>
      <c r="BE1777" s="156"/>
      <c r="BF1777" s="156"/>
      <c r="BG1777" s="156"/>
      <c r="BH1777" s="156"/>
      <c r="BI1777" s="156"/>
      <c r="BJ1777" s="156"/>
      <c r="BK1777" s="156"/>
      <c r="BL1777" s="156"/>
      <c r="BM1777" s="156"/>
      <c r="BN1777" s="156"/>
      <c r="BO1777" s="156"/>
      <c r="BP1777" s="156"/>
      <c r="BQ1777" s="156"/>
      <c r="BR1777" s="156"/>
      <c r="BS1777" s="156"/>
      <c r="BT1777" s="156"/>
      <c r="BU1777" s="156"/>
      <c r="BV1777" s="156"/>
      <c r="BW1777" s="156"/>
      <c r="BX1777" s="156"/>
      <c r="BY1777" s="156"/>
      <c r="BZ1777" s="156"/>
      <c r="CA1777" s="156"/>
      <c r="CB1777" s="156"/>
      <c r="CC1777" s="156"/>
      <c r="CD1777" s="156"/>
      <c r="CE1777" s="156"/>
    </row>
    <row r="1778" spans="1:83" ht="25.5" customHeight="1" x14ac:dyDescent="0.25">
      <c r="A1778" s="45"/>
      <c r="B1778" s="45"/>
      <c r="C1778" s="45"/>
      <c r="D1778" s="47"/>
      <c r="E1778" s="158"/>
      <c r="F1778" s="45"/>
      <c r="G1778" s="130"/>
      <c r="H1778" s="130"/>
      <c r="I1778" s="83"/>
      <c r="J1778" s="45"/>
      <c r="K1778" s="130"/>
      <c r="L1778" s="95"/>
      <c r="M1778" s="95"/>
      <c r="N1778" s="95"/>
      <c r="O1778" s="103"/>
      <c r="P1778" s="104"/>
      <c r="Q1778" s="83"/>
      <c r="R1778" s="83"/>
      <c r="S1778" s="83"/>
      <c r="T1778" s="83"/>
      <c r="U1778" s="83"/>
      <c r="V1778" s="103"/>
      <c r="W1778" s="103"/>
      <c r="X1778" s="103"/>
      <c r="Y1778" s="102"/>
      <c r="Z1778" s="102"/>
      <c r="AA1778" s="90"/>
      <c r="AB1778" s="100"/>
      <c r="AC1778" s="90"/>
      <c r="AD1778" s="100"/>
      <c r="AE1778" s="100"/>
      <c r="AF1778" s="91"/>
      <c r="AG1778" s="91"/>
      <c r="AH1778" s="101"/>
      <c r="AI1778" s="45"/>
      <c r="AJ1778" s="45"/>
      <c r="AK1778" s="45"/>
      <c r="AL1778" s="45"/>
      <c r="AM1778" s="45"/>
      <c r="AN1778" s="83"/>
      <c r="AO1778" s="160"/>
      <c r="AP1778" s="160"/>
      <c r="AQ1778" s="94"/>
      <c r="AR1778" s="45"/>
      <c r="AS1778" s="102"/>
      <c r="AT1778" s="102"/>
      <c r="AU1778" s="95"/>
      <c r="AV1778" s="95"/>
      <c r="AW1778" s="159"/>
      <c r="AX1778" s="159"/>
      <c r="AY1778" s="156"/>
      <c r="AZ1778" s="156"/>
      <c r="BA1778" s="156"/>
      <c r="BB1778" s="156"/>
      <c r="BC1778" s="156"/>
      <c r="BD1778" s="156"/>
      <c r="BE1778" s="156"/>
      <c r="BF1778" s="156"/>
      <c r="BG1778" s="156"/>
      <c r="BH1778" s="156"/>
      <c r="BI1778" s="156"/>
      <c r="BJ1778" s="156"/>
      <c r="BK1778" s="156"/>
      <c r="BL1778" s="156"/>
      <c r="BM1778" s="156"/>
      <c r="BN1778" s="156"/>
      <c r="BO1778" s="156"/>
      <c r="BP1778" s="156"/>
      <c r="BQ1778" s="156"/>
      <c r="BR1778" s="156"/>
      <c r="BS1778" s="156"/>
      <c r="BT1778" s="156"/>
      <c r="BU1778" s="156"/>
      <c r="BV1778" s="156"/>
      <c r="BW1778" s="156"/>
      <c r="BX1778" s="156"/>
      <c r="BY1778" s="156"/>
      <c r="BZ1778" s="156"/>
      <c r="CA1778" s="156"/>
      <c r="CB1778" s="156"/>
      <c r="CC1778" s="156"/>
      <c r="CD1778" s="156"/>
      <c r="CE1778" s="156"/>
    </row>
    <row r="1779" spans="1:83" ht="25.5" customHeight="1" x14ac:dyDescent="0.25">
      <c r="A1779" s="45"/>
      <c r="B1779" s="45"/>
      <c r="C1779" s="45"/>
      <c r="D1779" s="47"/>
      <c r="E1779" s="158"/>
      <c r="F1779" s="45"/>
      <c r="G1779" s="130"/>
      <c r="H1779" s="130"/>
      <c r="I1779" s="83"/>
      <c r="J1779" s="45"/>
      <c r="K1779" s="130"/>
      <c r="L1779" s="95"/>
      <c r="M1779" s="95"/>
      <c r="N1779" s="95"/>
      <c r="O1779" s="103"/>
      <c r="P1779" s="104"/>
      <c r="Q1779" s="83"/>
      <c r="R1779" s="83"/>
      <c r="S1779" s="83"/>
      <c r="T1779" s="83"/>
      <c r="U1779" s="83"/>
      <c r="V1779" s="103"/>
      <c r="W1779" s="103"/>
      <c r="X1779" s="103"/>
      <c r="Y1779" s="102"/>
      <c r="Z1779" s="102"/>
      <c r="AA1779" s="90"/>
      <c r="AB1779" s="100"/>
      <c r="AC1779" s="90"/>
      <c r="AD1779" s="100"/>
      <c r="AE1779" s="100"/>
      <c r="AF1779" s="91"/>
      <c r="AG1779" s="91"/>
      <c r="AH1779" s="101"/>
      <c r="AI1779" s="45"/>
      <c r="AJ1779" s="45"/>
      <c r="AK1779" s="45"/>
      <c r="AL1779" s="45"/>
      <c r="AM1779" s="45"/>
      <c r="AN1779" s="83"/>
      <c r="AO1779" s="160"/>
      <c r="AP1779" s="160"/>
      <c r="AQ1779" s="94"/>
      <c r="AR1779" s="45"/>
      <c r="AS1779" s="102"/>
      <c r="AT1779" s="102"/>
      <c r="AU1779" s="95"/>
      <c r="AV1779" s="95"/>
      <c r="AW1779" s="159"/>
      <c r="AX1779" s="159"/>
      <c r="AY1779" s="156"/>
      <c r="AZ1779" s="156"/>
      <c r="BA1779" s="156"/>
      <c r="BB1779" s="156"/>
      <c r="BC1779" s="156"/>
      <c r="BD1779" s="156"/>
      <c r="BE1779" s="156"/>
      <c r="BF1779" s="156"/>
      <c r="BG1779" s="156"/>
      <c r="BH1779" s="156"/>
      <c r="BI1779" s="156"/>
      <c r="BJ1779" s="156"/>
      <c r="BK1779" s="156"/>
      <c r="BL1779" s="156"/>
      <c r="BM1779" s="156"/>
      <c r="BN1779" s="156"/>
      <c r="BO1779" s="156"/>
      <c r="BP1779" s="156"/>
      <c r="BQ1779" s="156"/>
      <c r="BR1779" s="156"/>
      <c r="BS1779" s="156"/>
      <c r="BT1779" s="156"/>
      <c r="BU1779" s="156"/>
      <c r="BV1779" s="156"/>
      <c r="BW1779" s="156"/>
      <c r="BX1779" s="156"/>
      <c r="BY1779" s="156"/>
      <c r="BZ1779" s="156"/>
      <c r="CA1779" s="156"/>
      <c r="CB1779" s="156"/>
      <c r="CC1779" s="156"/>
      <c r="CD1779" s="156"/>
      <c r="CE1779" s="156"/>
    </row>
    <row r="1780" spans="1:83" ht="25.5" customHeight="1" x14ac:dyDescent="0.25">
      <c r="A1780" s="45"/>
      <c r="B1780" s="45"/>
      <c r="C1780" s="45"/>
      <c r="D1780" s="47"/>
      <c r="E1780" s="158"/>
      <c r="F1780" s="45"/>
      <c r="G1780" s="130"/>
      <c r="H1780" s="130"/>
      <c r="I1780" s="83"/>
      <c r="J1780" s="45"/>
      <c r="K1780" s="130"/>
      <c r="L1780" s="95"/>
      <c r="M1780" s="95"/>
      <c r="N1780" s="95"/>
      <c r="O1780" s="103"/>
      <c r="P1780" s="104"/>
      <c r="Q1780" s="83"/>
      <c r="R1780" s="83"/>
      <c r="S1780" s="83"/>
      <c r="T1780" s="83"/>
      <c r="U1780" s="83"/>
      <c r="V1780" s="103"/>
      <c r="W1780" s="103"/>
      <c r="X1780" s="103"/>
      <c r="Y1780" s="102"/>
      <c r="Z1780" s="102"/>
      <c r="AA1780" s="90"/>
      <c r="AB1780" s="100"/>
      <c r="AC1780" s="90"/>
      <c r="AD1780" s="100"/>
      <c r="AE1780" s="100"/>
      <c r="AF1780" s="91"/>
      <c r="AG1780" s="91"/>
      <c r="AH1780" s="101"/>
      <c r="AI1780" s="45"/>
      <c r="AJ1780" s="45"/>
      <c r="AK1780" s="45"/>
      <c r="AL1780" s="45"/>
      <c r="AM1780" s="45"/>
      <c r="AN1780" s="83"/>
      <c r="AO1780" s="160"/>
      <c r="AP1780" s="160"/>
      <c r="AQ1780" s="94"/>
      <c r="AR1780" s="45"/>
      <c r="AS1780" s="102"/>
      <c r="AT1780" s="102"/>
      <c r="AU1780" s="95"/>
      <c r="AV1780" s="95"/>
      <c r="AW1780" s="159"/>
      <c r="AX1780" s="159"/>
      <c r="AY1780" s="156"/>
      <c r="AZ1780" s="156"/>
      <c r="BA1780" s="156"/>
      <c r="BB1780" s="156"/>
      <c r="BC1780" s="156"/>
      <c r="BD1780" s="156"/>
      <c r="BE1780" s="156"/>
      <c r="BF1780" s="156"/>
      <c r="BG1780" s="156"/>
      <c r="BH1780" s="156"/>
      <c r="BI1780" s="156"/>
      <c r="BJ1780" s="156"/>
      <c r="BK1780" s="156"/>
      <c r="BL1780" s="156"/>
      <c r="BM1780" s="156"/>
      <c r="BN1780" s="156"/>
      <c r="BO1780" s="156"/>
      <c r="BP1780" s="156"/>
      <c r="BQ1780" s="156"/>
      <c r="BR1780" s="156"/>
      <c r="BS1780" s="156"/>
      <c r="BT1780" s="156"/>
      <c r="BU1780" s="156"/>
      <c r="BV1780" s="156"/>
      <c r="BW1780" s="156"/>
      <c r="BX1780" s="156"/>
      <c r="BY1780" s="156"/>
      <c r="BZ1780" s="156"/>
      <c r="CA1780" s="156"/>
      <c r="CB1780" s="156"/>
      <c r="CC1780" s="156"/>
      <c r="CD1780" s="156"/>
      <c r="CE1780" s="156"/>
    </row>
    <row r="1781" spans="1:83" ht="25.5" customHeight="1" x14ac:dyDescent="0.25">
      <c r="A1781" s="45"/>
      <c r="B1781" s="45"/>
      <c r="C1781" s="45"/>
      <c r="D1781" s="47"/>
      <c r="E1781" s="158"/>
      <c r="F1781" s="45"/>
      <c r="G1781" s="130"/>
      <c r="H1781" s="130"/>
      <c r="I1781" s="83"/>
      <c r="J1781" s="45"/>
      <c r="K1781" s="130"/>
      <c r="L1781" s="95"/>
      <c r="M1781" s="95"/>
      <c r="N1781" s="95"/>
      <c r="O1781" s="103"/>
      <c r="P1781" s="104"/>
      <c r="Q1781" s="83"/>
      <c r="R1781" s="83"/>
      <c r="S1781" s="83"/>
      <c r="T1781" s="83"/>
      <c r="U1781" s="83"/>
      <c r="V1781" s="103"/>
      <c r="W1781" s="103"/>
      <c r="X1781" s="103"/>
      <c r="Y1781" s="102"/>
      <c r="Z1781" s="102"/>
      <c r="AA1781" s="90"/>
      <c r="AB1781" s="100"/>
      <c r="AC1781" s="90"/>
      <c r="AD1781" s="100"/>
      <c r="AE1781" s="100"/>
      <c r="AF1781" s="91"/>
      <c r="AG1781" s="91"/>
      <c r="AH1781" s="101"/>
      <c r="AI1781" s="45"/>
      <c r="AJ1781" s="45"/>
      <c r="AK1781" s="45"/>
      <c r="AL1781" s="45"/>
      <c r="AM1781" s="45"/>
      <c r="AN1781" s="83"/>
      <c r="AO1781" s="160"/>
      <c r="AP1781" s="160"/>
      <c r="AQ1781" s="94"/>
      <c r="AR1781" s="45"/>
      <c r="AS1781" s="102"/>
      <c r="AT1781" s="102"/>
      <c r="AU1781" s="95"/>
      <c r="AV1781" s="95"/>
      <c r="AW1781" s="159"/>
      <c r="AX1781" s="159"/>
      <c r="AY1781" s="156"/>
      <c r="AZ1781" s="156"/>
      <c r="BA1781" s="156"/>
      <c r="BB1781" s="156"/>
      <c r="BC1781" s="156"/>
      <c r="BD1781" s="156"/>
      <c r="BE1781" s="156"/>
      <c r="BF1781" s="156"/>
      <c r="BG1781" s="156"/>
      <c r="BH1781" s="156"/>
      <c r="BI1781" s="156"/>
      <c r="BJ1781" s="156"/>
      <c r="BK1781" s="156"/>
      <c r="BL1781" s="156"/>
      <c r="BM1781" s="156"/>
      <c r="BN1781" s="156"/>
      <c r="BO1781" s="156"/>
      <c r="BP1781" s="156"/>
      <c r="BQ1781" s="156"/>
      <c r="BR1781" s="156"/>
      <c r="BS1781" s="156"/>
      <c r="BT1781" s="156"/>
      <c r="BU1781" s="156"/>
      <c r="BV1781" s="156"/>
      <c r="BW1781" s="156"/>
      <c r="BX1781" s="156"/>
      <c r="BY1781" s="156"/>
      <c r="BZ1781" s="156"/>
      <c r="CA1781" s="156"/>
      <c r="CB1781" s="156"/>
      <c r="CC1781" s="156"/>
      <c r="CD1781" s="156"/>
      <c r="CE1781" s="156"/>
    </row>
    <row r="1782" spans="1:83" ht="25.5" customHeight="1" x14ac:dyDescent="0.25">
      <c r="A1782" s="45"/>
      <c r="B1782" s="45"/>
      <c r="C1782" s="45"/>
      <c r="D1782" s="47"/>
      <c r="E1782" s="158"/>
      <c r="F1782" s="45"/>
      <c r="G1782" s="130"/>
      <c r="H1782" s="130"/>
      <c r="I1782" s="83"/>
      <c r="J1782" s="45"/>
      <c r="K1782" s="130"/>
      <c r="L1782" s="95"/>
      <c r="M1782" s="95"/>
      <c r="N1782" s="95"/>
      <c r="O1782" s="103"/>
      <c r="P1782" s="104"/>
      <c r="Q1782" s="83"/>
      <c r="R1782" s="83"/>
      <c r="S1782" s="83"/>
      <c r="T1782" s="83"/>
      <c r="U1782" s="83"/>
      <c r="V1782" s="103"/>
      <c r="W1782" s="103"/>
      <c r="X1782" s="103"/>
      <c r="Y1782" s="102"/>
      <c r="Z1782" s="102"/>
      <c r="AA1782" s="90"/>
      <c r="AB1782" s="100"/>
      <c r="AC1782" s="90"/>
      <c r="AD1782" s="100"/>
      <c r="AE1782" s="100"/>
      <c r="AF1782" s="91"/>
      <c r="AG1782" s="91"/>
      <c r="AH1782" s="101"/>
      <c r="AI1782" s="45"/>
      <c r="AJ1782" s="45"/>
      <c r="AK1782" s="45"/>
      <c r="AL1782" s="45"/>
      <c r="AM1782" s="45"/>
      <c r="AN1782" s="83"/>
      <c r="AO1782" s="160"/>
      <c r="AP1782" s="160"/>
      <c r="AQ1782" s="94"/>
      <c r="AR1782" s="45"/>
      <c r="AS1782" s="102"/>
      <c r="AT1782" s="102"/>
      <c r="AU1782" s="95"/>
      <c r="AV1782" s="95"/>
      <c r="AW1782" s="159"/>
      <c r="AX1782" s="159"/>
      <c r="AY1782" s="156"/>
      <c r="AZ1782" s="156"/>
      <c r="BA1782" s="156"/>
      <c r="BB1782" s="156"/>
      <c r="BC1782" s="156"/>
      <c r="BD1782" s="156"/>
      <c r="BE1782" s="156"/>
      <c r="BF1782" s="156"/>
      <c r="BG1782" s="156"/>
      <c r="BH1782" s="156"/>
      <c r="BI1782" s="156"/>
      <c r="BJ1782" s="156"/>
      <c r="BK1782" s="156"/>
      <c r="BL1782" s="156"/>
      <c r="BM1782" s="156"/>
      <c r="BN1782" s="156"/>
      <c r="BO1782" s="156"/>
      <c r="BP1782" s="156"/>
      <c r="BQ1782" s="156"/>
      <c r="BR1782" s="156"/>
      <c r="BS1782" s="156"/>
      <c r="BT1782" s="156"/>
      <c r="BU1782" s="156"/>
      <c r="BV1782" s="156"/>
      <c r="BW1782" s="156"/>
      <c r="BX1782" s="156"/>
      <c r="BY1782" s="156"/>
      <c r="BZ1782" s="156"/>
      <c r="CA1782" s="156"/>
      <c r="CB1782" s="156"/>
      <c r="CC1782" s="156"/>
      <c r="CD1782" s="156"/>
      <c r="CE1782" s="156"/>
    </row>
    <row r="1783" spans="1:83" ht="25.5" customHeight="1" x14ac:dyDescent="0.25">
      <c r="A1783" s="45"/>
      <c r="B1783" s="45"/>
      <c r="C1783" s="45"/>
      <c r="D1783" s="47"/>
      <c r="E1783" s="158"/>
      <c r="F1783" s="45"/>
      <c r="G1783" s="130"/>
      <c r="H1783" s="130"/>
      <c r="I1783" s="83"/>
      <c r="J1783" s="45"/>
      <c r="K1783" s="130"/>
      <c r="L1783" s="95"/>
      <c r="M1783" s="95"/>
      <c r="N1783" s="95"/>
      <c r="O1783" s="103"/>
      <c r="P1783" s="104"/>
      <c r="Q1783" s="83"/>
      <c r="R1783" s="83"/>
      <c r="S1783" s="83"/>
      <c r="T1783" s="83"/>
      <c r="U1783" s="83"/>
      <c r="V1783" s="103"/>
      <c r="W1783" s="103"/>
      <c r="X1783" s="103"/>
      <c r="Y1783" s="102"/>
      <c r="Z1783" s="102"/>
      <c r="AA1783" s="90"/>
      <c r="AB1783" s="100"/>
      <c r="AC1783" s="90"/>
      <c r="AD1783" s="100"/>
      <c r="AE1783" s="100"/>
      <c r="AF1783" s="91"/>
      <c r="AG1783" s="91"/>
      <c r="AH1783" s="101"/>
      <c r="AI1783" s="45"/>
      <c r="AJ1783" s="45"/>
      <c r="AK1783" s="45"/>
      <c r="AL1783" s="45"/>
      <c r="AM1783" s="45"/>
      <c r="AN1783" s="83"/>
      <c r="AO1783" s="160"/>
      <c r="AP1783" s="160"/>
      <c r="AQ1783" s="94"/>
      <c r="AR1783" s="45"/>
      <c r="AS1783" s="102"/>
      <c r="AT1783" s="102"/>
      <c r="AU1783" s="95"/>
      <c r="AV1783" s="95"/>
      <c r="AW1783" s="159"/>
      <c r="AX1783" s="159"/>
      <c r="AY1783" s="156"/>
      <c r="AZ1783" s="156"/>
      <c r="BA1783" s="156"/>
      <c r="BB1783" s="156"/>
      <c r="BC1783" s="156"/>
      <c r="BD1783" s="156"/>
      <c r="BE1783" s="156"/>
      <c r="BF1783" s="156"/>
      <c r="BG1783" s="156"/>
      <c r="BH1783" s="156"/>
      <c r="BI1783" s="156"/>
      <c r="BJ1783" s="156"/>
      <c r="BK1783" s="156"/>
      <c r="BL1783" s="156"/>
      <c r="BM1783" s="156"/>
      <c r="BN1783" s="156"/>
      <c r="BO1783" s="156"/>
      <c r="BP1783" s="156"/>
      <c r="BQ1783" s="156"/>
      <c r="BR1783" s="156"/>
      <c r="BS1783" s="156"/>
      <c r="BT1783" s="156"/>
      <c r="BU1783" s="156"/>
      <c r="BV1783" s="156"/>
      <c r="BW1783" s="156"/>
      <c r="BX1783" s="156"/>
      <c r="BY1783" s="156"/>
      <c r="BZ1783" s="156"/>
      <c r="CA1783" s="156"/>
      <c r="CB1783" s="156"/>
      <c r="CC1783" s="156"/>
      <c r="CD1783" s="156"/>
      <c r="CE1783" s="156"/>
    </row>
    <row r="1784" spans="1:83" ht="25.5" customHeight="1" x14ac:dyDescent="0.25">
      <c r="A1784" s="45"/>
      <c r="B1784" s="45"/>
      <c r="C1784" s="45"/>
      <c r="D1784" s="47"/>
      <c r="E1784" s="158"/>
      <c r="F1784" s="45"/>
      <c r="G1784" s="130"/>
      <c r="H1784" s="130"/>
      <c r="I1784" s="83"/>
      <c r="J1784" s="45"/>
      <c r="K1784" s="130"/>
      <c r="L1784" s="95"/>
      <c r="M1784" s="95"/>
      <c r="N1784" s="95"/>
      <c r="O1784" s="103"/>
      <c r="P1784" s="104"/>
      <c r="Q1784" s="83"/>
      <c r="R1784" s="83"/>
      <c r="S1784" s="83"/>
      <c r="T1784" s="83"/>
      <c r="U1784" s="83"/>
      <c r="V1784" s="103"/>
      <c r="W1784" s="103"/>
      <c r="X1784" s="103"/>
      <c r="Y1784" s="102"/>
      <c r="Z1784" s="102"/>
      <c r="AA1784" s="90"/>
      <c r="AB1784" s="100"/>
      <c r="AC1784" s="90"/>
      <c r="AD1784" s="100"/>
      <c r="AE1784" s="100"/>
      <c r="AF1784" s="91"/>
      <c r="AG1784" s="91"/>
      <c r="AH1784" s="101"/>
      <c r="AI1784" s="45"/>
      <c r="AJ1784" s="45"/>
      <c r="AK1784" s="45"/>
      <c r="AL1784" s="45"/>
      <c r="AM1784" s="45"/>
      <c r="AN1784" s="83"/>
      <c r="AO1784" s="160"/>
      <c r="AP1784" s="160"/>
      <c r="AQ1784" s="94"/>
      <c r="AR1784" s="45"/>
      <c r="AS1784" s="102"/>
      <c r="AT1784" s="102"/>
      <c r="AU1784" s="95"/>
      <c r="AV1784" s="95"/>
      <c r="AW1784" s="159"/>
      <c r="AX1784" s="159"/>
      <c r="AY1784" s="156"/>
      <c r="AZ1784" s="156"/>
      <c r="BA1784" s="156"/>
      <c r="BB1784" s="156"/>
      <c r="BC1784" s="156"/>
      <c r="BD1784" s="156"/>
      <c r="BE1784" s="156"/>
      <c r="BF1784" s="156"/>
      <c r="BG1784" s="156"/>
      <c r="BH1784" s="156"/>
      <c r="BI1784" s="156"/>
      <c r="BJ1784" s="156"/>
      <c r="BK1784" s="156"/>
      <c r="BL1784" s="156"/>
      <c r="BM1784" s="156"/>
      <c r="BN1784" s="156"/>
      <c r="BO1784" s="156"/>
      <c r="BP1784" s="156"/>
      <c r="BQ1784" s="156"/>
      <c r="BR1784" s="156"/>
      <c r="BS1784" s="156"/>
      <c r="BT1784" s="156"/>
      <c r="BU1784" s="156"/>
      <c r="BV1784" s="156"/>
      <c r="BW1784" s="156"/>
      <c r="BX1784" s="156"/>
      <c r="BY1784" s="156"/>
      <c r="BZ1784" s="156"/>
      <c r="CA1784" s="156"/>
      <c r="CB1784" s="156"/>
      <c r="CC1784" s="156"/>
      <c r="CD1784" s="156"/>
      <c r="CE1784" s="156"/>
    </row>
    <row r="1785" spans="1:83" ht="25.5" customHeight="1" x14ac:dyDescent="0.25">
      <c r="A1785" s="45"/>
      <c r="B1785" s="45"/>
      <c r="C1785" s="45"/>
      <c r="D1785" s="47"/>
      <c r="E1785" s="158"/>
      <c r="F1785" s="45"/>
      <c r="G1785" s="130"/>
      <c r="H1785" s="130"/>
      <c r="I1785" s="83"/>
      <c r="J1785" s="45"/>
      <c r="K1785" s="130"/>
      <c r="L1785" s="95"/>
      <c r="M1785" s="95"/>
      <c r="N1785" s="95"/>
      <c r="O1785" s="103"/>
      <c r="P1785" s="104"/>
      <c r="Q1785" s="83"/>
      <c r="R1785" s="83"/>
      <c r="S1785" s="83"/>
      <c r="T1785" s="83"/>
      <c r="U1785" s="83"/>
      <c r="V1785" s="103"/>
      <c r="W1785" s="103"/>
      <c r="X1785" s="103"/>
      <c r="Y1785" s="102"/>
      <c r="Z1785" s="102"/>
      <c r="AA1785" s="90"/>
      <c r="AB1785" s="100"/>
      <c r="AC1785" s="90"/>
      <c r="AD1785" s="100"/>
      <c r="AE1785" s="100"/>
      <c r="AF1785" s="91"/>
      <c r="AG1785" s="91"/>
      <c r="AH1785" s="101"/>
      <c r="AI1785" s="45"/>
      <c r="AJ1785" s="45"/>
      <c r="AK1785" s="45"/>
      <c r="AL1785" s="45"/>
      <c r="AM1785" s="45"/>
      <c r="AN1785" s="83"/>
      <c r="AO1785" s="160"/>
      <c r="AP1785" s="160"/>
      <c r="AQ1785" s="94"/>
      <c r="AR1785" s="45"/>
      <c r="AS1785" s="102"/>
      <c r="AT1785" s="102"/>
      <c r="AU1785" s="95"/>
      <c r="AV1785" s="95"/>
      <c r="AW1785" s="159"/>
      <c r="AX1785" s="159"/>
      <c r="AY1785" s="156"/>
      <c r="AZ1785" s="156"/>
      <c r="BA1785" s="156"/>
      <c r="BB1785" s="156"/>
      <c r="BC1785" s="156"/>
      <c r="BD1785" s="156"/>
      <c r="BE1785" s="156"/>
      <c r="BF1785" s="156"/>
      <c r="BG1785" s="156"/>
      <c r="BH1785" s="156"/>
      <c r="BI1785" s="156"/>
      <c r="BJ1785" s="156"/>
      <c r="BK1785" s="156"/>
      <c r="BL1785" s="156"/>
      <c r="BM1785" s="156"/>
      <c r="BN1785" s="156"/>
      <c r="BO1785" s="156"/>
      <c r="BP1785" s="156"/>
      <c r="BQ1785" s="156"/>
      <c r="BR1785" s="156"/>
      <c r="BS1785" s="156"/>
      <c r="BT1785" s="156"/>
      <c r="BU1785" s="156"/>
      <c r="BV1785" s="156"/>
      <c r="BW1785" s="156"/>
      <c r="BX1785" s="156"/>
      <c r="BY1785" s="156"/>
      <c r="BZ1785" s="156"/>
      <c r="CA1785" s="156"/>
      <c r="CB1785" s="156"/>
      <c r="CC1785" s="156"/>
      <c r="CD1785" s="156"/>
      <c r="CE1785" s="156"/>
    </row>
    <row r="1786" spans="1:83" ht="25.5" customHeight="1" x14ac:dyDescent="0.25">
      <c r="A1786" s="45"/>
      <c r="B1786" s="45"/>
      <c r="C1786" s="45"/>
      <c r="D1786" s="47"/>
      <c r="E1786" s="158"/>
      <c r="F1786" s="45"/>
      <c r="G1786" s="130"/>
      <c r="H1786" s="130"/>
      <c r="I1786" s="83"/>
      <c r="J1786" s="45"/>
      <c r="K1786" s="130"/>
      <c r="L1786" s="95"/>
      <c r="M1786" s="95"/>
      <c r="N1786" s="95"/>
      <c r="O1786" s="103"/>
      <c r="P1786" s="104"/>
      <c r="Q1786" s="83"/>
      <c r="R1786" s="83"/>
      <c r="S1786" s="83"/>
      <c r="T1786" s="83"/>
      <c r="U1786" s="83"/>
      <c r="V1786" s="103"/>
      <c r="W1786" s="103"/>
      <c r="X1786" s="103"/>
      <c r="Y1786" s="102"/>
      <c r="Z1786" s="102"/>
      <c r="AA1786" s="90"/>
      <c r="AB1786" s="100"/>
      <c r="AC1786" s="90"/>
      <c r="AD1786" s="100"/>
      <c r="AE1786" s="100"/>
      <c r="AF1786" s="91"/>
      <c r="AG1786" s="91"/>
      <c r="AH1786" s="101"/>
      <c r="AI1786" s="45"/>
      <c r="AJ1786" s="45"/>
      <c r="AK1786" s="45"/>
      <c r="AL1786" s="45"/>
      <c r="AM1786" s="45"/>
      <c r="AN1786" s="83"/>
      <c r="AO1786" s="160"/>
      <c r="AP1786" s="160"/>
      <c r="AQ1786" s="94"/>
      <c r="AR1786" s="45"/>
      <c r="AS1786" s="102"/>
      <c r="AT1786" s="102"/>
      <c r="AU1786" s="95"/>
      <c r="AV1786" s="95"/>
      <c r="AW1786" s="159"/>
      <c r="AX1786" s="159"/>
      <c r="AY1786" s="156"/>
      <c r="AZ1786" s="156"/>
      <c r="BA1786" s="156"/>
      <c r="BB1786" s="156"/>
      <c r="BC1786" s="156"/>
      <c r="BD1786" s="156"/>
      <c r="BE1786" s="156"/>
      <c r="BF1786" s="156"/>
      <c r="BG1786" s="156"/>
      <c r="BH1786" s="156"/>
      <c r="BI1786" s="156"/>
      <c r="BJ1786" s="156"/>
      <c r="BK1786" s="156"/>
      <c r="BL1786" s="156"/>
      <c r="BM1786" s="156"/>
      <c r="BN1786" s="156"/>
      <c r="BO1786" s="156"/>
      <c r="BP1786" s="156"/>
      <c r="BQ1786" s="156"/>
      <c r="BR1786" s="156"/>
      <c r="BS1786" s="156"/>
      <c r="BT1786" s="156"/>
      <c r="BU1786" s="156"/>
      <c r="BV1786" s="156"/>
      <c r="BW1786" s="156"/>
      <c r="BX1786" s="156"/>
      <c r="BY1786" s="156"/>
      <c r="BZ1786" s="156"/>
      <c r="CA1786" s="156"/>
      <c r="CB1786" s="156"/>
      <c r="CC1786" s="156"/>
      <c r="CD1786" s="156"/>
      <c r="CE1786" s="156"/>
    </row>
    <row r="1787" spans="1:83" ht="25.5" customHeight="1" x14ac:dyDescent="0.25">
      <c r="A1787" s="45"/>
      <c r="B1787" s="45"/>
      <c r="C1787" s="45"/>
      <c r="D1787" s="47"/>
      <c r="E1787" s="158"/>
      <c r="F1787" s="45"/>
      <c r="G1787" s="130"/>
      <c r="H1787" s="130"/>
      <c r="I1787" s="83"/>
      <c r="J1787" s="45"/>
      <c r="K1787" s="130"/>
      <c r="L1787" s="95"/>
      <c r="M1787" s="95"/>
      <c r="N1787" s="95"/>
      <c r="O1787" s="103"/>
      <c r="P1787" s="104"/>
      <c r="Q1787" s="83"/>
      <c r="R1787" s="83"/>
      <c r="S1787" s="83"/>
      <c r="T1787" s="83"/>
      <c r="U1787" s="83"/>
      <c r="V1787" s="103"/>
      <c r="W1787" s="103"/>
      <c r="X1787" s="103"/>
      <c r="Y1787" s="102"/>
      <c r="Z1787" s="102"/>
      <c r="AA1787" s="90"/>
      <c r="AB1787" s="100"/>
      <c r="AC1787" s="90"/>
      <c r="AD1787" s="100"/>
      <c r="AE1787" s="100"/>
      <c r="AF1787" s="91"/>
      <c r="AG1787" s="91"/>
      <c r="AH1787" s="101"/>
      <c r="AI1787" s="45"/>
      <c r="AJ1787" s="45"/>
      <c r="AK1787" s="45"/>
      <c r="AL1787" s="45"/>
      <c r="AM1787" s="45"/>
      <c r="AN1787" s="83"/>
      <c r="AO1787" s="160"/>
      <c r="AP1787" s="160"/>
      <c r="AQ1787" s="94"/>
      <c r="AR1787" s="45"/>
      <c r="AS1787" s="102"/>
      <c r="AT1787" s="102"/>
      <c r="AU1787" s="95"/>
      <c r="AV1787" s="95"/>
      <c r="AW1787" s="159"/>
      <c r="AX1787" s="159"/>
      <c r="AY1787" s="156"/>
      <c r="AZ1787" s="156"/>
      <c r="BA1787" s="156"/>
      <c r="BB1787" s="156"/>
      <c r="BC1787" s="156"/>
      <c r="BD1787" s="156"/>
      <c r="BE1787" s="156"/>
      <c r="BF1787" s="156"/>
      <c r="BG1787" s="156"/>
      <c r="BH1787" s="156"/>
      <c r="BI1787" s="156"/>
      <c r="BJ1787" s="156"/>
      <c r="BK1787" s="156"/>
      <c r="BL1787" s="156"/>
      <c r="BM1787" s="156"/>
      <c r="BN1787" s="156"/>
      <c r="BO1787" s="156"/>
      <c r="BP1787" s="156"/>
      <c r="BQ1787" s="156"/>
      <c r="BR1787" s="156"/>
      <c r="BS1787" s="156"/>
      <c r="BT1787" s="156"/>
      <c r="BU1787" s="156"/>
      <c r="BV1787" s="156"/>
      <c r="BW1787" s="156"/>
      <c r="BX1787" s="156"/>
      <c r="BY1787" s="156"/>
      <c r="BZ1787" s="156"/>
      <c r="CA1787" s="156"/>
      <c r="CB1787" s="156"/>
      <c r="CC1787" s="156"/>
      <c r="CD1787" s="156"/>
      <c r="CE1787" s="156"/>
    </row>
    <row r="1788" spans="1:83" ht="25.5" customHeight="1" x14ac:dyDescent="0.25">
      <c r="A1788" s="45"/>
      <c r="B1788" s="45"/>
      <c r="C1788" s="45"/>
      <c r="D1788" s="47"/>
      <c r="E1788" s="158"/>
      <c r="F1788" s="45"/>
      <c r="G1788" s="130"/>
      <c r="H1788" s="130"/>
      <c r="I1788" s="83"/>
      <c r="J1788" s="45"/>
      <c r="K1788" s="130"/>
      <c r="L1788" s="95"/>
      <c r="M1788" s="95"/>
      <c r="N1788" s="95"/>
      <c r="O1788" s="103"/>
      <c r="P1788" s="104"/>
      <c r="Q1788" s="83"/>
      <c r="R1788" s="83"/>
      <c r="S1788" s="83"/>
      <c r="T1788" s="83"/>
      <c r="U1788" s="83"/>
      <c r="V1788" s="103"/>
      <c r="W1788" s="103"/>
      <c r="X1788" s="103"/>
      <c r="Y1788" s="102"/>
      <c r="Z1788" s="102"/>
      <c r="AA1788" s="90"/>
      <c r="AB1788" s="100"/>
      <c r="AC1788" s="90"/>
      <c r="AD1788" s="100"/>
      <c r="AE1788" s="100"/>
      <c r="AF1788" s="91"/>
      <c r="AG1788" s="91"/>
      <c r="AH1788" s="101"/>
      <c r="AI1788" s="45"/>
      <c r="AJ1788" s="45"/>
      <c r="AK1788" s="45"/>
      <c r="AL1788" s="45"/>
      <c r="AM1788" s="45"/>
      <c r="AN1788" s="83"/>
      <c r="AO1788" s="160"/>
      <c r="AP1788" s="160"/>
      <c r="AQ1788" s="94"/>
      <c r="AR1788" s="45"/>
      <c r="AS1788" s="102"/>
      <c r="AT1788" s="102"/>
      <c r="AU1788" s="95"/>
      <c r="AV1788" s="95"/>
      <c r="AW1788" s="159"/>
      <c r="AX1788" s="159"/>
      <c r="AY1788" s="156"/>
      <c r="AZ1788" s="156"/>
      <c r="BA1788" s="156"/>
      <c r="BB1788" s="156"/>
      <c r="BC1788" s="156"/>
      <c r="BD1788" s="156"/>
      <c r="BE1788" s="156"/>
      <c r="BF1788" s="156"/>
      <c r="BG1788" s="156"/>
      <c r="BH1788" s="156"/>
      <c r="BI1788" s="156"/>
      <c r="BJ1788" s="156"/>
      <c r="BK1788" s="156"/>
      <c r="BL1788" s="156"/>
      <c r="BM1788" s="156"/>
      <c r="BN1788" s="156"/>
      <c r="BO1788" s="156"/>
      <c r="BP1788" s="156"/>
      <c r="BQ1788" s="156"/>
      <c r="BR1788" s="156"/>
      <c r="BS1788" s="156"/>
      <c r="BT1788" s="156"/>
      <c r="BU1788" s="156"/>
      <c r="BV1788" s="156"/>
      <c r="BW1788" s="156"/>
      <c r="BX1788" s="156"/>
      <c r="BY1788" s="156"/>
      <c r="BZ1788" s="156"/>
      <c r="CA1788" s="156"/>
      <c r="CB1788" s="156"/>
      <c r="CC1788" s="156"/>
      <c r="CD1788" s="156"/>
      <c r="CE1788" s="156"/>
    </row>
    <row r="1789" spans="1:83" ht="25.5" customHeight="1" x14ac:dyDescent="0.25">
      <c r="A1789" s="45"/>
      <c r="B1789" s="45"/>
      <c r="C1789" s="45"/>
      <c r="D1789" s="47"/>
      <c r="E1789" s="158"/>
      <c r="F1789" s="45"/>
      <c r="G1789" s="130"/>
      <c r="H1789" s="130"/>
      <c r="I1789" s="83"/>
      <c r="J1789" s="45"/>
      <c r="K1789" s="130"/>
      <c r="L1789" s="95"/>
      <c r="M1789" s="95"/>
      <c r="N1789" s="95"/>
      <c r="O1789" s="103"/>
      <c r="P1789" s="104"/>
      <c r="Q1789" s="83"/>
      <c r="R1789" s="83"/>
      <c r="S1789" s="83"/>
      <c r="T1789" s="83"/>
      <c r="U1789" s="83"/>
      <c r="V1789" s="103"/>
      <c r="W1789" s="103"/>
      <c r="X1789" s="103"/>
      <c r="Y1789" s="102"/>
      <c r="Z1789" s="102"/>
      <c r="AA1789" s="90"/>
      <c r="AB1789" s="100"/>
      <c r="AC1789" s="90"/>
      <c r="AD1789" s="100"/>
      <c r="AE1789" s="100"/>
      <c r="AF1789" s="91"/>
      <c r="AG1789" s="91"/>
      <c r="AH1789" s="101"/>
      <c r="AI1789" s="45"/>
      <c r="AJ1789" s="45"/>
      <c r="AK1789" s="45"/>
      <c r="AL1789" s="45"/>
      <c r="AM1789" s="45"/>
      <c r="AN1789" s="83"/>
      <c r="AO1789" s="160"/>
      <c r="AP1789" s="160"/>
      <c r="AQ1789" s="94"/>
      <c r="AR1789" s="45"/>
      <c r="AS1789" s="102"/>
      <c r="AT1789" s="102"/>
      <c r="AU1789" s="95"/>
      <c r="AV1789" s="95"/>
      <c r="AW1789" s="159"/>
      <c r="AX1789" s="159"/>
      <c r="AY1789" s="156"/>
      <c r="AZ1789" s="156"/>
      <c r="BA1789" s="156"/>
      <c r="BB1789" s="156"/>
      <c r="BC1789" s="156"/>
      <c r="BD1789" s="156"/>
      <c r="BE1789" s="156"/>
      <c r="BF1789" s="156"/>
      <c r="BG1789" s="156"/>
      <c r="BH1789" s="156"/>
      <c r="BI1789" s="156"/>
      <c r="BJ1789" s="156"/>
      <c r="BK1789" s="156"/>
      <c r="BL1789" s="156"/>
      <c r="BM1789" s="156"/>
      <c r="BN1789" s="156"/>
      <c r="BO1789" s="156"/>
      <c r="BP1789" s="156"/>
      <c r="BQ1789" s="156"/>
      <c r="BR1789" s="156"/>
      <c r="BS1789" s="156"/>
      <c r="BT1789" s="156"/>
      <c r="BU1789" s="156"/>
      <c r="BV1789" s="156"/>
      <c r="BW1789" s="156"/>
      <c r="BX1789" s="156"/>
      <c r="BY1789" s="156"/>
      <c r="BZ1789" s="156"/>
      <c r="CA1789" s="156"/>
      <c r="CB1789" s="156"/>
      <c r="CC1789" s="156"/>
      <c r="CD1789" s="156"/>
      <c r="CE1789" s="156"/>
    </row>
    <row r="1790" spans="1:83" ht="25.5" customHeight="1" x14ac:dyDescent="0.25">
      <c r="A1790" s="45"/>
      <c r="B1790" s="45"/>
      <c r="C1790" s="45"/>
      <c r="D1790" s="47"/>
      <c r="E1790" s="158"/>
      <c r="F1790" s="45"/>
      <c r="G1790" s="130"/>
      <c r="H1790" s="130"/>
      <c r="I1790" s="83"/>
      <c r="J1790" s="45"/>
      <c r="K1790" s="130"/>
      <c r="L1790" s="95"/>
      <c r="M1790" s="95"/>
      <c r="N1790" s="95"/>
      <c r="O1790" s="103"/>
      <c r="P1790" s="104"/>
      <c r="Q1790" s="83"/>
      <c r="R1790" s="83"/>
      <c r="S1790" s="83"/>
      <c r="T1790" s="83"/>
      <c r="U1790" s="83"/>
      <c r="V1790" s="103"/>
      <c r="W1790" s="103"/>
      <c r="X1790" s="103"/>
      <c r="Y1790" s="102"/>
      <c r="Z1790" s="102"/>
      <c r="AA1790" s="90"/>
      <c r="AB1790" s="100"/>
      <c r="AC1790" s="90"/>
      <c r="AD1790" s="100"/>
      <c r="AE1790" s="100"/>
      <c r="AF1790" s="91"/>
      <c r="AG1790" s="91"/>
      <c r="AH1790" s="101"/>
      <c r="AI1790" s="45"/>
      <c r="AJ1790" s="45"/>
      <c r="AK1790" s="45"/>
      <c r="AL1790" s="45"/>
      <c r="AM1790" s="45"/>
      <c r="AN1790" s="83"/>
      <c r="AO1790" s="160"/>
      <c r="AP1790" s="160"/>
      <c r="AQ1790" s="94"/>
      <c r="AR1790" s="45"/>
      <c r="AS1790" s="102"/>
      <c r="AT1790" s="102"/>
      <c r="AU1790" s="95"/>
      <c r="AV1790" s="95"/>
      <c r="AW1790" s="159"/>
      <c r="AX1790" s="159"/>
      <c r="AY1790" s="156"/>
      <c r="AZ1790" s="156"/>
      <c r="BA1790" s="156"/>
      <c r="BB1790" s="156"/>
      <c r="BC1790" s="156"/>
      <c r="BD1790" s="156"/>
      <c r="BE1790" s="156"/>
      <c r="BF1790" s="156"/>
      <c r="BG1790" s="156"/>
      <c r="BH1790" s="156"/>
      <c r="BI1790" s="156"/>
      <c r="BJ1790" s="156"/>
      <c r="BK1790" s="156"/>
      <c r="BL1790" s="156"/>
      <c r="BM1790" s="156"/>
      <c r="BN1790" s="156"/>
      <c r="BO1790" s="156"/>
      <c r="BP1790" s="156"/>
      <c r="BQ1790" s="156"/>
      <c r="BR1790" s="156"/>
      <c r="BS1790" s="156"/>
      <c r="BT1790" s="156"/>
      <c r="BU1790" s="156"/>
      <c r="BV1790" s="156"/>
      <c r="BW1790" s="156"/>
      <c r="BX1790" s="156"/>
      <c r="BY1790" s="156"/>
      <c r="BZ1790" s="156"/>
      <c r="CA1790" s="156"/>
      <c r="CB1790" s="156"/>
      <c r="CC1790" s="156"/>
      <c r="CD1790" s="156"/>
      <c r="CE1790" s="156"/>
    </row>
    <row r="1791" spans="1:83" ht="25.5" customHeight="1" x14ac:dyDescent="0.25">
      <c r="A1791" s="45"/>
      <c r="B1791" s="45"/>
      <c r="C1791" s="45"/>
      <c r="D1791" s="47"/>
      <c r="E1791" s="158"/>
      <c r="F1791" s="45"/>
      <c r="G1791" s="130"/>
      <c r="H1791" s="130"/>
      <c r="I1791" s="83"/>
      <c r="J1791" s="45"/>
      <c r="K1791" s="130"/>
      <c r="L1791" s="95"/>
      <c r="M1791" s="95"/>
      <c r="N1791" s="95"/>
      <c r="O1791" s="103"/>
      <c r="P1791" s="104"/>
      <c r="Q1791" s="83"/>
      <c r="R1791" s="83"/>
      <c r="S1791" s="83"/>
      <c r="T1791" s="83"/>
      <c r="U1791" s="83"/>
      <c r="V1791" s="103"/>
      <c r="W1791" s="103"/>
      <c r="X1791" s="103"/>
      <c r="Y1791" s="102"/>
      <c r="Z1791" s="102"/>
      <c r="AA1791" s="90"/>
      <c r="AB1791" s="100"/>
      <c r="AC1791" s="90"/>
      <c r="AD1791" s="100"/>
      <c r="AE1791" s="100"/>
      <c r="AF1791" s="91"/>
      <c r="AG1791" s="91"/>
      <c r="AH1791" s="101"/>
      <c r="AI1791" s="45"/>
      <c r="AJ1791" s="45"/>
      <c r="AK1791" s="45"/>
      <c r="AL1791" s="45"/>
      <c r="AM1791" s="45"/>
      <c r="AN1791" s="83"/>
      <c r="AO1791" s="160"/>
      <c r="AP1791" s="160"/>
      <c r="AQ1791" s="94"/>
      <c r="AR1791" s="45"/>
      <c r="AS1791" s="102"/>
      <c r="AT1791" s="102"/>
      <c r="AU1791" s="95"/>
      <c r="AV1791" s="95"/>
      <c r="AW1791" s="159"/>
      <c r="AX1791" s="159"/>
      <c r="AY1791" s="156"/>
      <c r="AZ1791" s="156"/>
      <c r="BA1791" s="156"/>
      <c r="BB1791" s="156"/>
      <c r="BC1791" s="156"/>
      <c r="BD1791" s="156"/>
      <c r="BE1791" s="156"/>
      <c r="BF1791" s="156"/>
      <c r="BG1791" s="156"/>
      <c r="BH1791" s="156"/>
      <c r="BI1791" s="156"/>
      <c r="BJ1791" s="156"/>
      <c r="BK1791" s="156"/>
      <c r="BL1791" s="156"/>
      <c r="BM1791" s="156"/>
      <c r="BN1791" s="156"/>
      <c r="BO1791" s="156"/>
      <c r="BP1791" s="156"/>
      <c r="BQ1791" s="156"/>
      <c r="BR1791" s="156"/>
      <c r="BS1791" s="156"/>
      <c r="BT1791" s="156"/>
      <c r="BU1791" s="156"/>
      <c r="BV1791" s="156"/>
      <c r="BW1791" s="156"/>
      <c r="BX1791" s="156"/>
      <c r="BY1791" s="156"/>
      <c r="BZ1791" s="156"/>
      <c r="CA1791" s="156"/>
      <c r="CB1791" s="156"/>
      <c r="CC1791" s="156"/>
      <c r="CD1791" s="156"/>
      <c r="CE1791" s="156"/>
    </row>
    <row r="1792" spans="1:83" ht="25.5" customHeight="1" x14ac:dyDescent="0.25">
      <c r="A1792" s="45"/>
      <c r="B1792" s="45"/>
      <c r="C1792" s="45"/>
      <c r="D1792" s="47"/>
      <c r="E1792" s="158"/>
      <c r="F1792" s="45"/>
      <c r="G1792" s="130"/>
      <c r="H1792" s="130"/>
      <c r="I1792" s="83"/>
      <c r="J1792" s="45"/>
      <c r="K1792" s="130"/>
      <c r="L1792" s="95"/>
      <c r="M1792" s="95"/>
      <c r="N1792" s="95"/>
      <c r="O1792" s="103"/>
      <c r="P1792" s="104"/>
      <c r="Q1792" s="83"/>
      <c r="R1792" s="83"/>
      <c r="S1792" s="83"/>
      <c r="T1792" s="83"/>
      <c r="U1792" s="83"/>
      <c r="V1792" s="103"/>
      <c r="W1792" s="103"/>
      <c r="X1792" s="103"/>
      <c r="Y1792" s="102"/>
      <c r="Z1792" s="102"/>
      <c r="AA1792" s="90"/>
      <c r="AB1792" s="100"/>
      <c r="AC1792" s="90"/>
      <c r="AD1792" s="100"/>
      <c r="AE1792" s="100"/>
      <c r="AF1792" s="91"/>
      <c r="AG1792" s="91"/>
      <c r="AH1792" s="101"/>
      <c r="AI1792" s="45"/>
      <c r="AJ1792" s="45"/>
      <c r="AK1792" s="45"/>
      <c r="AL1792" s="45"/>
      <c r="AM1792" s="45"/>
      <c r="AN1792" s="83"/>
      <c r="AO1792" s="160"/>
      <c r="AP1792" s="160"/>
      <c r="AQ1792" s="94"/>
      <c r="AR1792" s="45"/>
      <c r="AS1792" s="102"/>
      <c r="AT1792" s="102"/>
      <c r="AU1792" s="95"/>
      <c r="AV1792" s="95"/>
      <c r="AW1792" s="159"/>
      <c r="AX1792" s="159"/>
      <c r="AY1792" s="156"/>
      <c r="AZ1792" s="156"/>
      <c r="BA1792" s="156"/>
      <c r="BB1792" s="156"/>
      <c r="BC1792" s="156"/>
      <c r="BD1792" s="156"/>
      <c r="BE1792" s="156"/>
      <c r="BF1792" s="156"/>
      <c r="BG1792" s="156"/>
      <c r="BH1792" s="156"/>
      <c r="BI1792" s="156"/>
      <c r="BJ1792" s="156"/>
      <c r="BK1792" s="156"/>
      <c r="BL1792" s="156"/>
      <c r="BM1792" s="156"/>
      <c r="BN1792" s="156"/>
      <c r="BO1792" s="156"/>
      <c r="BP1792" s="156"/>
      <c r="BQ1792" s="156"/>
      <c r="BR1792" s="156"/>
      <c r="BS1792" s="156"/>
      <c r="BT1792" s="156"/>
      <c r="BU1792" s="156"/>
      <c r="BV1792" s="156"/>
      <c r="BW1792" s="156"/>
      <c r="BX1792" s="156"/>
      <c r="BY1792" s="156"/>
      <c r="BZ1792" s="156"/>
      <c r="CA1792" s="156"/>
      <c r="CB1792" s="156"/>
      <c r="CC1792" s="156"/>
      <c r="CD1792" s="156"/>
      <c r="CE1792" s="156"/>
    </row>
    <row r="1793" spans="1:83" ht="25.5" customHeight="1" x14ac:dyDescent="0.25">
      <c r="A1793" s="45"/>
      <c r="B1793" s="45"/>
      <c r="C1793" s="45"/>
      <c r="D1793" s="47"/>
      <c r="E1793" s="158"/>
      <c r="F1793" s="45"/>
      <c r="G1793" s="130"/>
      <c r="H1793" s="130"/>
      <c r="I1793" s="83"/>
      <c r="J1793" s="45"/>
      <c r="K1793" s="130"/>
      <c r="L1793" s="95"/>
      <c r="M1793" s="95"/>
      <c r="N1793" s="95"/>
      <c r="O1793" s="103"/>
      <c r="P1793" s="104"/>
      <c r="Q1793" s="83"/>
      <c r="R1793" s="83"/>
      <c r="S1793" s="83"/>
      <c r="T1793" s="83"/>
      <c r="U1793" s="83"/>
      <c r="V1793" s="103"/>
      <c r="W1793" s="103"/>
      <c r="X1793" s="103"/>
      <c r="Y1793" s="102"/>
      <c r="Z1793" s="102"/>
      <c r="AA1793" s="90"/>
      <c r="AB1793" s="100"/>
      <c r="AC1793" s="90"/>
      <c r="AD1793" s="100"/>
      <c r="AE1793" s="100"/>
      <c r="AF1793" s="91"/>
      <c r="AG1793" s="91"/>
      <c r="AH1793" s="101"/>
      <c r="AI1793" s="45"/>
      <c r="AJ1793" s="45"/>
      <c r="AK1793" s="45"/>
      <c r="AL1793" s="45"/>
      <c r="AM1793" s="45"/>
      <c r="AN1793" s="83"/>
      <c r="AO1793" s="160"/>
      <c r="AP1793" s="160"/>
      <c r="AQ1793" s="94"/>
      <c r="AR1793" s="45"/>
      <c r="AS1793" s="102"/>
      <c r="AT1793" s="102"/>
      <c r="AU1793" s="95"/>
      <c r="AV1793" s="95"/>
      <c r="AW1793" s="159"/>
      <c r="AX1793" s="159"/>
      <c r="AY1793" s="156"/>
      <c r="AZ1793" s="156"/>
      <c r="BA1793" s="156"/>
      <c r="BB1793" s="156"/>
      <c r="BC1793" s="156"/>
      <c r="BD1793" s="156"/>
      <c r="BE1793" s="156"/>
      <c r="BF1793" s="156"/>
      <c r="BG1793" s="156"/>
      <c r="BH1793" s="156"/>
      <c r="BI1793" s="156"/>
      <c r="BJ1793" s="156"/>
      <c r="BK1793" s="156"/>
      <c r="BL1793" s="156"/>
      <c r="BM1793" s="156"/>
      <c r="BN1793" s="156"/>
      <c r="BO1793" s="156"/>
      <c r="BP1793" s="156"/>
      <c r="BQ1793" s="156"/>
      <c r="BR1793" s="156"/>
      <c r="BS1793" s="156"/>
      <c r="BT1793" s="156"/>
      <c r="BU1793" s="156"/>
      <c r="BV1793" s="156"/>
      <c r="BW1793" s="156"/>
      <c r="BX1793" s="156"/>
      <c r="BY1793" s="156"/>
      <c r="BZ1793" s="156"/>
      <c r="CA1793" s="156"/>
      <c r="CB1793" s="156"/>
      <c r="CC1793" s="156"/>
      <c r="CD1793" s="156"/>
      <c r="CE1793" s="156"/>
    </row>
    <row r="1794" spans="1:83" ht="25.5" customHeight="1" x14ac:dyDescent="0.25">
      <c r="A1794" s="45"/>
      <c r="B1794" s="45"/>
      <c r="C1794" s="45"/>
      <c r="D1794" s="47"/>
      <c r="E1794" s="158"/>
      <c r="F1794" s="45"/>
      <c r="G1794" s="130"/>
      <c r="H1794" s="130"/>
      <c r="I1794" s="83"/>
      <c r="J1794" s="45"/>
      <c r="K1794" s="130"/>
      <c r="L1794" s="95"/>
      <c r="M1794" s="95"/>
      <c r="N1794" s="95"/>
      <c r="O1794" s="103"/>
      <c r="P1794" s="104"/>
      <c r="Q1794" s="83"/>
      <c r="R1794" s="83"/>
      <c r="S1794" s="83"/>
      <c r="T1794" s="83"/>
      <c r="U1794" s="83"/>
      <c r="V1794" s="103"/>
      <c r="W1794" s="103"/>
      <c r="X1794" s="103"/>
      <c r="Y1794" s="102"/>
      <c r="Z1794" s="102"/>
      <c r="AA1794" s="90"/>
      <c r="AB1794" s="100"/>
      <c r="AC1794" s="90"/>
      <c r="AD1794" s="100"/>
      <c r="AE1794" s="100"/>
      <c r="AF1794" s="91"/>
      <c r="AG1794" s="91"/>
      <c r="AH1794" s="101"/>
      <c r="AI1794" s="45"/>
      <c r="AJ1794" s="45"/>
      <c r="AK1794" s="45"/>
      <c r="AL1794" s="45"/>
      <c r="AM1794" s="45"/>
      <c r="AN1794" s="83"/>
      <c r="AO1794" s="160"/>
      <c r="AP1794" s="160"/>
      <c r="AQ1794" s="94"/>
      <c r="AR1794" s="45"/>
      <c r="AS1794" s="102"/>
      <c r="AT1794" s="102"/>
      <c r="AU1794" s="95"/>
      <c r="AV1794" s="95"/>
      <c r="AW1794" s="159"/>
      <c r="AX1794" s="159"/>
      <c r="AY1794" s="156"/>
      <c r="AZ1794" s="156"/>
      <c r="BA1794" s="156"/>
      <c r="BB1794" s="156"/>
      <c r="BC1794" s="156"/>
      <c r="BD1794" s="156"/>
      <c r="BE1794" s="156"/>
      <c r="BF1794" s="156"/>
      <c r="BG1794" s="156"/>
      <c r="BH1794" s="156"/>
      <c r="BI1794" s="156"/>
      <c r="BJ1794" s="156"/>
      <c r="BK1794" s="156"/>
      <c r="BL1794" s="156"/>
      <c r="BM1794" s="156"/>
      <c r="BN1794" s="156"/>
      <c r="BO1794" s="156"/>
      <c r="BP1794" s="156"/>
      <c r="BQ1794" s="156"/>
      <c r="BR1794" s="156"/>
      <c r="BS1794" s="156"/>
      <c r="BT1794" s="156"/>
      <c r="BU1794" s="156"/>
      <c r="BV1794" s="156"/>
      <c r="BW1794" s="156"/>
      <c r="BX1794" s="156"/>
      <c r="BY1794" s="156"/>
      <c r="BZ1794" s="156"/>
      <c r="CA1794" s="156"/>
      <c r="CB1794" s="156"/>
      <c r="CC1794" s="156"/>
      <c r="CD1794" s="156"/>
      <c r="CE1794" s="156"/>
    </row>
    <row r="1795" spans="1:83" ht="25.5" customHeight="1" x14ac:dyDescent="0.25">
      <c r="A1795" s="45"/>
      <c r="B1795" s="45"/>
      <c r="C1795" s="45"/>
      <c r="D1795" s="47"/>
      <c r="E1795" s="158"/>
      <c r="F1795" s="45"/>
      <c r="G1795" s="130"/>
      <c r="H1795" s="130"/>
      <c r="I1795" s="83"/>
      <c r="J1795" s="45"/>
      <c r="K1795" s="130"/>
      <c r="L1795" s="95"/>
      <c r="M1795" s="95"/>
      <c r="N1795" s="95"/>
      <c r="O1795" s="103"/>
      <c r="P1795" s="104"/>
      <c r="Q1795" s="83"/>
      <c r="R1795" s="83"/>
      <c r="S1795" s="83"/>
      <c r="T1795" s="83"/>
      <c r="U1795" s="83"/>
      <c r="V1795" s="103"/>
      <c r="W1795" s="103"/>
      <c r="X1795" s="103"/>
      <c r="Y1795" s="102"/>
      <c r="Z1795" s="102"/>
      <c r="AA1795" s="90"/>
      <c r="AB1795" s="100"/>
      <c r="AC1795" s="90"/>
      <c r="AD1795" s="100"/>
      <c r="AE1795" s="100"/>
      <c r="AF1795" s="91"/>
      <c r="AG1795" s="91"/>
      <c r="AH1795" s="101"/>
      <c r="AI1795" s="45"/>
      <c r="AJ1795" s="45"/>
      <c r="AK1795" s="45"/>
      <c r="AL1795" s="45"/>
      <c r="AM1795" s="45"/>
      <c r="AN1795" s="83"/>
      <c r="AO1795" s="160"/>
      <c r="AP1795" s="160"/>
      <c r="AQ1795" s="94"/>
      <c r="AR1795" s="45"/>
      <c r="AS1795" s="102"/>
      <c r="AT1795" s="102"/>
      <c r="AU1795" s="95"/>
      <c r="AV1795" s="95"/>
      <c r="AW1795" s="159"/>
      <c r="AX1795" s="159"/>
      <c r="AY1795" s="156"/>
      <c r="AZ1795" s="156"/>
      <c r="BA1795" s="156"/>
      <c r="BB1795" s="156"/>
      <c r="BC1795" s="156"/>
      <c r="BD1795" s="156"/>
      <c r="BE1795" s="156"/>
      <c r="BF1795" s="156"/>
      <c r="BG1795" s="156"/>
      <c r="BH1795" s="156"/>
      <c r="BI1795" s="156"/>
      <c r="BJ1795" s="156"/>
      <c r="BK1795" s="156"/>
      <c r="BL1795" s="156"/>
      <c r="BM1795" s="156"/>
      <c r="BN1795" s="156"/>
      <c r="BO1795" s="156"/>
      <c r="BP1795" s="156"/>
      <c r="BQ1795" s="156"/>
      <c r="BR1795" s="156"/>
      <c r="BS1795" s="156"/>
      <c r="BT1795" s="156"/>
      <c r="BU1795" s="156"/>
      <c r="BV1795" s="156"/>
      <c r="BW1795" s="156"/>
      <c r="BX1795" s="156"/>
      <c r="BY1795" s="156"/>
      <c r="BZ1795" s="156"/>
      <c r="CA1795" s="156"/>
      <c r="CB1795" s="156"/>
      <c r="CC1795" s="156"/>
      <c r="CD1795" s="156"/>
      <c r="CE1795" s="156"/>
    </row>
    <row r="1796" spans="1:83" ht="25.5" customHeight="1" x14ac:dyDescent="0.25">
      <c r="A1796" s="45"/>
      <c r="B1796" s="45"/>
      <c r="C1796" s="45"/>
      <c r="D1796" s="47"/>
      <c r="E1796" s="158"/>
      <c r="F1796" s="45"/>
      <c r="G1796" s="130"/>
      <c r="H1796" s="130"/>
      <c r="I1796" s="83"/>
      <c r="J1796" s="45"/>
      <c r="K1796" s="130"/>
      <c r="L1796" s="95"/>
      <c r="M1796" s="95"/>
      <c r="N1796" s="95"/>
      <c r="O1796" s="103"/>
      <c r="P1796" s="104"/>
      <c r="Q1796" s="83"/>
      <c r="R1796" s="83"/>
      <c r="S1796" s="83"/>
      <c r="T1796" s="83"/>
      <c r="U1796" s="83"/>
      <c r="V1796" s="103"/>
      <c r="W1796" s="103"/>
      <c r="X1796" s="103"/>
      <c r="Y1796" s="102"/>
      <c r="Z1796" s="102"/>
      <c r="AA1796" s="90"/>
      <c r="AB1796" s="100"/>
      <c r="AC1796" s="90"/>
      <c r="AD1796" s="100"/>
      <c r="AE1796" s="100"/>
      <c r="AF1796" s="91"/>
      <c r="AG1796" s="91"/>
      <c r="AH1796" s="101"/>
      <c r="AI1796" s="45"/>
      <c r="AJ1796" s="45"/>
      <c r="AK1796" s="45"/>
      <c r="AL1796" s="45"/>
      <c r="AM1796" s="45"/>
      <c r="AN1796" s="83"/>
      <c r="AO1796" s="160"/>
      <c r="AP1796" s="160"/>
      <c r="AQ1796" s="94"/>
      <c r="AR1796" s="45"/>
      <c r="AS1796" s="102"/>
      <c r="AT1796" s="102"/>
      <c r="AU1796" s="95"/>
      <c r="AV1796" s="95"/>
      <c r="AW1796" s="159"/>
      <c r="AX1796" s="159"/>
      <c r="AY1796" s="156"/>
      <c r="AZ1796" s="156"/>
      <c r="BA1796" s="156"/>
      <c r="BB1796" s="156"/>
      <c r="BC1796" s="156"/>
      <c r="BD1796" s="156"/>
      <c r="BE1796" s="156"/>
      <c r="BF1796" s="156"/>
      <c r="BG1796" s="156"/>
      <c r="BH1796" s="156"/>
      <c r="BI1796" s="156"/>
      <c r="BJ1796" s="156"/>
      <c r="BK1796" s="156"/>
      <c r="BL1796" s="156"/>
      <c r="BM1796" s="156"/>
      <c r="BN1796" s="156"/>
      <c r="BO1796" s="156"/>
      <c r="BP1796" s="156"/>
      <c r="BQ1796" s="156"/>
      <c r="BR1796" s="156"/>
      <c r="BS1796" s="156"/>
      <c r="BT1796" s="156"/>
      <c r="BU1796" s="156"/>
      <c r="BV1796" s="156"/>
      <c r="BW1796" s="156"/>
      <c r="BX1796" s="156"/>
      <c r="BY1796" s="156"/>
      <c r="BZ1796" s="156"/>
      <c r="CA1796" s="156"/>
      <c r="CB1796" s="156"/>
      <c r="CC1796" s="156"/>
      <c r="CD1796" s="156"/>
      <c r="CE1796" s="156"/>
    </row>
    <row r="1797" spans="1:83" ht="25.5" customHeight="1" x14ac:dyDescent="0.25">
      <c r="A1797" s="45"/>
      <c r="B1797" s="45"/>
      <c r="C1797" s="45"/>
      <c r="D1797" s="47"/>
      <c r="E1797" s="158"/>
      <c r="F1797" s="45"/>
      <c r="G1797" s="130"/>
      <c r="H1797" s="130"/>
      <c r="I1797" s="83"/>
      <c r="J1797" s="45"/>
      <c r="K1797" s="130"/>
      <c r="L1797" s="95"/>
      <c r="M1797" s="95"/>
      <c r="N1797" s="95"/>
      <c r="O1797" s="103"/>
      <c r="P1797" s="104"/>
      <c r="Q1797" s="83"/>
      <c r="R1797" s="83"/>
      <c r="S1797" s="83"/>
      <c r="T1797" s="83"/>
      <c r="U1797" s="83"/>
      <c r="V1797" s="103"/>
      <c r="W1797" s="103"/>
      <c r="X1797" s="103"/>
      <c r="Y1797" s="102"/>
      <c r="Z1797" s="102"/>
      <c r="AA1797" s="90"/>
      <c r="AB1797" s="100"/>
      <c r="AC1797" s="90"/>
      <c r="AD1797" s="100"/>
      <c r="AE1797" s="100"/>
      <c r="AF1797" s="91"/>
      <c r="AG1797" s="91"/>
      <c r="AH1797" s="101"/>
      <c r="AI1797" s="45"/>
      <c r="AJ1797" s="45"/>
      <c r="AK1797" s="45"/>
      <c r="AL1797" s="45"/>
      <c r="AM1797" s="45"/>
      <c r="AN1797" s="83"/>
      <c r="AO1797" s="160"/>
      <c r="AP1797" s="160"/>
      <c r="AQ1797" s="94"/>
      <c r="AR1797" s="45"/>
      <c r="AS1797" s="102"/>
      <c r="AT1797" s="102"/>
      <c r="AU1797" s="95"/>
      <c r="AV1797" s="95"/>
      <c r="AW1797" s="159"/>
      <c r="AX1797" s="159"/>
      <c r="AY1797" s="156"/>
      <c r="AZ1797" s="156"/>
      <c r="BA1797" s="156"/>
      <c r="BB1797" s="156"/>
      <c r="BC1797" s="156"/>
      <c r="BD1797" s="156"/>
      <c r="BE1797" s="156"/>
      <c r="BF1797" s="156"/>
      <c r="BG1797" s="156"/>
      <c r="BH1797" s="156"/>
      <c r="BI1797" s="156"/>
      <c r="BJ1797" s="156"/>
      <c r="BK1797" s="156"/>
      <c r="BL1797" s="156"/>
      <c r="BM1797" s="156"/>
      <c r="BN1797" s="156"/>
      <c r="BO1797" s="156"/>
      <c r="BP1797" s="156"/>
      <c r="BQ1797" s="156"/>
      <c r="BR1797" s="156"/>
      <c r="BS1797" s="156"/>
      <c r="BT1797" s="156"/>
      <c r="BU1797" s="156"/>
      <c r="BV1797" s="156"/>
      <c r="BW1797" s="156"/>
      <c r="BX1797" s="156"/>
      <c r="BY1797" s="156"/>
      <c r="BZ1797" s="156"/>
      <c r="CA1797" s="156"/>
      <c r="CB1797" s="156"/>
      <c r="CC1797" s="156"/>
      <c r="CD1797" s="156"/>
      <c r="CE1797" s="156"/>
    </row>
    <row r="1798" spans="1:83" ht="25.5" customHeight="1" x14ac:dyDescent="0.25">
      <c r="A1798" s="45"/>
      <c r="B1798" s="45"/>
      <c r="C1798" s="45"/>
      <c r="D1798" s="47"/>
      <c r="E1798" s="158"/>
      <c r="F1798" s="45"/>
      <c r="G1798" s="130"/>
      <c r="H1798" s="130"/>
      <c r="I1798" s="83"/>
      <c r="J1798" s="45"/>
      <c r="K1798" s="130"/>
      <c r="L1798" s="95"/>
      <c r="M1798" s="95"/>
      <c r="N1798" s="95"/>
      <c r="O1798" s="103"/>
      <c r="P1798" s="104"/>
      <c r="Q1798" s="83"/>
      <c r="R1798" s="83"/>
      <c r="S1798" s="83"/>
      <c r="T1798" s="83"/>
      <c r="U1798" s="83"/>
      <c r="V1798" s="103"/>
      <c r="W1798" s="103"/>
      <c r="X1798" s="103"/>
      <c r="Y1798" s="102"/>
      <c r="Z1798" s="102"/>
      <c r="AA1798" s="90"/>
      <c r="AB1798" s="100"/>
      <c r="AC1798" s="90"/>
      <c r="AD1798" s="100"/>
      <c r="AE1798" s="100"/>
      <c r="AF1798" s="91"/>
      <c r="AG1798" s="91"/>
      <c r="AH1798" s="101"/>
      <c r="AI1798" s="45"/>
      <c r="AJ1798" s="45"/>
      <c r="AK1798" s="45"/>
      <c r="AL1798" s="45"/>
      <c r="AM1798" s="45"/>
      <c r="AN1798" s="83"/>
      <c r="AO1798" s="160"/>
      <c r="AP1798" s="160"/>
      <c r="AQ1798" s="94"/>
      <c r="AR1798" s="45"/>
      <c r="AS1798" s="102"/>
      <c r="AT1798" s="102"/>
      <c r="AU1798" s="95"/>
      <c r="AV1798" s="95"/>
      <c r="AW1798" s="159"/>
      <c r="AX1798" s="159"/>
      <c r="AY1798" s="156"/>
      <c r="AZ1798" s="156"/>
      <c r="BA1798" s="156"/>
      <c r="BB1798" s="156"/>
      <c r="BC1798" s="156"/>
      <c r="BD1798" s="156"/>
      <c r="BE1798" s="156"/>
      <c r="BF1798" s="156"/>
      <c r="BG1798" s="156"/>
      <c r="BH1798" s="156"/>
      <c r="BI1798" s="156"/>
      <c r="BJ1798" s="156"/>
      <c r="BK1798" s="156"/>
      <c r="BL1798" s="156"/>
      <c r="BM1798" s="156"/>
      <c r="BN1798" s="156"/>
      <c r="BO1798" s="156"/>
      <c r="BP1798" s="156"/>
      <c r="BQ1798" s="156"/>
      <c r="BR1798" s="156"/>
      <c r="BS1798" s="156"/>
      <c r="BT1798" s="156"/>
      <c r="BU1798" s="156"/>
      <c r="BV1798" s="156"/>
      <c r="BW1798" s="156"/>
      <c r="BX1798" s="156"/>
      <c r="BY1798" s="156"/>
      <c r="BZ1798" s="156"/>
      <c r="CA1798" s="156"/>
      <c r="CB1798" s="156"/>
      <c r="CC1798" s="156"/>
      <c r="CD1798" s="156"/>
      <c r="CE1798" s="156"/>
    </row>
    <row r="1799" spans="1:83" ht="25.5" customHeight="1" x14ac:dyDescent="0.25">
      <c r="A1799" s="45"/>
      <c r="B1799" s="45"/>
      <c r="C1799" s="45"/>
      <c r="D1799" s="47"/>
      <c r="E1799" s="158"/>
      <c r="F1799" s="45"/>
      <c r="G1799" s="130"/>
      <c r="H1799" s="130"/>
      <c r="I1799" s="83"/>
      <c r="J1799" s="45"/>
      <c r="K1799" s="130"/>
      <c r="L1799" s="95"/>
      <c r="M1799" s="95"/>
      <c r="N1799" s="95"/>
      <c r="O1799" s="103"/>
      <c r="P1799" s="104"/>
      <c r="Q1799" s="83"/>
      <c r="R1799" s="83"/>
      <c r="S1799" s="83"/>
      <c r="T1799" s="83"/>
      <c r="U1799" s="83"/>
      <c r="V1799" s="103"/>
      <c r="W1799" s="103"/>
      <c r="X1799" s="103"/>
      <c r="Y1799" s="102"/>
      <c r="Z1799" s="102"/>
      <c r="AA1799" s="90"/>
      <c r="AB1799" s="100"/>
      <c r="AC1799" s="90"/>
      <c r="AD1799" s="100"/>
      <c r="AE1799" s="100"/>
      <c r="AF1799" s="91"/>
      <c r="AG1799" s="91"/>
      <c r="AH1799" s="101"/>
      <c r="AI1799" s="45"/>
      <c r="AJ1799" s="45"/>
      <c r="AK1799" s="45"/>
      <c r="AL1799" s="45"/>
      <c r="AM1799" s="45"/>
      <c r="AN1799" s="83"/>
      <c r="AO1799" s="160"/>
      <c r="AP1799" s="160"/>
      <c r="AQ1799" s="94"/>
      <c r="AR1799" s="45"/>
      <c r="AS1799" s="102"/>
      <c r="AT1799" s="102"/>
      <c r="AU1799" s="95"/>
      <c r="AV1799" s="95"/>
      <c r="AW1799" s="159"/>
      <c r="AX1799" s="159"/>
      <c r="AY1799" s="156"/>
      <c r="AZ1799" s="156"/>
      <c r="BA1799" s="156"/>
      <c r="BB1799" s="156"/>
      <c r="BC1799" s="156"/>
      <c r="BD1799" s="156"/>
      <c r="BE1799" s="156"/>
      <c r="BF1799" s="156"/>
      <c r="BG1799" s="156"/>
      <c r="BH1799" s="156"/>
      <c r="BI1799" s="156"/>
      <c r="BJ1799" s="156"/>
      <c r="BK1799" s="156"/>
      <c r="BL1799" s="156"/>
      <c r="BM1799" s="156"/>
      <c r="BN1799" s="156"/>
      <c r="BO1799" s="156"/>
      <c r="BP1799" s="156"/>
      <c r="BQ1799" s="156"/>
      <c r="BR1799" s="156"/>
      <c r="BS1799" s="156"/>
      <c r="BT1799" s="156"/>
      <c r="BU1799" s="156"/>
      <c r="BV1799" s="156"/>
      <c r="BW1799" s="156"/>
      <c r="BX1799" s="156"/>
      <c r="BY1799" s="156"/>
      <c r="BZ1799" s="156"/>
      <c r="CA1799" s="156"/>
      <c r="CB1799" s="156"/>
      <c r="CC1799" s="156"/>
      <c r="CD1799" s="156"/>
      <c r="CE1799" s="156"/>
    </row>
    <row r="1800" spans="1:83" ht="25.5" customHeight="1" x14ac:dyDescent="0.25">
      <c r="A1800" s="45"/>
      <c r="B1800" s="45"/>
      <c r="C1800" s="45"/>
      <c r="D1800" s="47"/>
      <c r="E1800" s="158"/>
      <c r="F1800" s="45"/>
      <c r="G1800" s="130"/>
      <c r="H1800" s="130"/>
      <c r="I1800" s="83"/>
      <c r="J1800" s="45"/>
      <c r="K1800" s="130"/>
      <c r="L1800" s="95"/>
      <c r="M1800" s="95"/>
      <c r="N1800" s="95"/>
      <c r="O1800" s="103"/>
      <c r="P1800" s="104"/>
      <c r="Q1800" s="83"/>
      <c r="R1800" s="83"/>
      <c r="S1800" s="83"/>
      <c r="T1800" s="83"/>
      <c r="U1800" s="83"/>
      <c r="V1800" s="103"/>
      <c r="W1800" s="103"/>
      <c r="X1800" s="103"/>
      <c r="Y1800" s="102"/>
      <c r="Z1800" s="102"/>
      <c r="AA1800" s="90"/>
      <c r="AB1800" s="100"/>
      <c r="AC1800" s="90"/>
      <c r="AD1800" s="100"/>
      <c r="AE1800" s="100"/>
      <c r="AF1800" s="91"/>
      <c r="AG1800" s="91"/>
      <c r="AH1800" s="101"/>
      <c r="AI1800" s="45"/>
      <c r="AJ1800" s="45"/>
      <c r="AK1800" s="45"/>
      <c r="AL1800" s="45"/>
      <c r="AM1800" s="45"/>
      <c r="AN1800" s="83"/>
      <c r="AO1800" s="160"/>
      <c r="AP1800" s="160"/>
      <c r="AQ1800" s="94"/>
      <c r="AR1800" s="45"/>
      <c r="AS1800" s="102"/>
      <c r="AT1800" s="102"/>
      <c r="AU1800" s="95"/>
      <c r="AV1800" s="95"/>
      <c r="AW1800" s="159"/>
      <c r="AX1800" s="159"/>
      <c r="AY1800" s="156"/>
      <c r="AZ1800" s="156"/>
      <c r="BA1800" s="156"/>
      <c r="BB1800" s="156"/>
      <c r="BC1800" s="156"/>
      <c r="BD1800" s="156"/>
      <c r="BE1800" s="156"/>
      <c r="BF1800" s="156"/>
      <c r="BG1800" s="156"/>
      <c r="BH1800" s="156"/>
      <c r="BI1800" s="156"/>
      <c r="BJ1800" s="156"/>
      <c r="BK1800" s="156"/>
      <c r="BL1800" s="156"/>
      <c r="BM1800" s="156"/>
      <c r="BN1800" s="156"/>
      <c r="BO1800" s="156"/>
      <c r="BP1800" s="156"/>
      <c r="BQ1800" s="156"/>
      <c r="BR1800" s="156"/>
      <c r="BS1800" s="156"/>
      <c r="BT1800" s="156"/>
      <c r="BU1800" s="156"/>
      <c r="BV1800" s="156"/>
      <c r="BW1800" s="156"/>
      <c r="BX1800" s="156"/>
      <c r="BY1800" s="156"/>
      <c r="BZ1800" s="156"/>
      <c r="CA1800" s="156"/>
      <c r="CB1800" s="156"/>
      <c r="CC1800" s="156"/>
      <c r="CD1800" s="156"/>
      <c r="CE1800" s="156"/>
    </row>
    <row r="1801" spans="1:83" ht="25.5" customHeight="1" x14ac:dyDescent="0.25">
      <c r="A1801" s="45"/>
      <c r="B1801" s="45"/>
      <c r="C1801" s="45"/>
      <c r="D1801" s="47"/>
      <c r="E1801" s="158"/>
      <c r="F1801" s="45"/>
      <c r="G1801" s="130"/>
      <c r="H1801" s="130"/>
      <c r="I1801" s="83"/>
      <c r="J1801" s="45"/>
      <c r="K1801" s="130"/>
      <c r="L1801" s="95"/>
      <c r="M1801" s="95"/>
      <c r="N1801" s="95"/>
      <c r="O1801" s="103"/>
      <c r="P1801" s="104"/>
      <c r="Q1801" s="83"/>
      <c r="R1801" s="83"/>
      <c r="S1801" s="83"/>
      <c r="T1801" s="83"/>
      <c r="U1801" s="83"/>
      <c r="V1801" s="103"/>
      <c r="W1801" s="103"/>
      <c r="X1801" s="103"/>
      <c r="Y1801" s="102"/>
      <c r="Z1801" s="102"/>
      <c r="AA1801" s="90"/>
      <c r="AB1801" s="100"/>
      <c r="AC1801" s="90"/>
      <c r="AD1801" s="100"/>
      <c r="AE1801" s="100"/>
      <c r="AF1801" s="91"/>
      <c r="AG1801" s="91"/>
      <c r="AH1801" s="101"/>
      <c r="AI1801" s="45"/>
      <c r="AJ1801" s="45"/>
      <c r="AK1801" s="45"/>
      <c r="AL1801" s="45"/>
      <c r="AM1801" s="45"/>
      <c r="AN1801" s="83"/>
      <c r="AO1801" s="160"/>
      <c r="AP1801" s="160"/>
      <c r="AQ1801" s="94"/>
      <c r="AR1801" s="45"/>
      <c r="AS1801" s="102"/>
      <c r="AT1801" s="102"/>
      <c r="AU1801" s="95"/>
      <c r="AV1801" s="95"/>
      <c r="AW1801" s="159"/>
      <c r="AX1801" s="159"/>
      <c r="AY1801" s="156"/>
      <c r="AZ1801" s="156"/>
      <c r="BA1801" s="156"/>
      <c r="BB1801" s="156"/>
      <c r="BC1801" s="156"/>
      <c r="BD1801" s="156"/>
      <c r="BE1801" s="156"/>
      <c r="BF1801" s="156"/>
      <c r="BG1801" s="156"/>
      <c r="BH1801" s="156"/>
      <c r="BI1801" s="156"/>
      <c r="BJ1801" s="156"/>
      <c r="BK1801" s="156"/>
      <c r="BL1801" s="156"/>
      <c r="BM1801" s="156"/>
      <c r="BN1801" s="156"/>
      <c r="BO1801" s="156"/>
      <c r="BP1801" s="156"/>
      <c r="BQ1801" s="156"/>
      <c r="BR1801" s="156"/>
      <c r="BS1801" s="156"/>
      <c r="BT1801" s="156"/>
      <c r="BU1801" s="156"/>
      <c r="BV1801" s="156"/>
      <c r="BW1801" s="156"/>
      <c r="BX1801" s="156"/>
      <c r="BY1801" s="156"/>
      <c r="BZ1801" s="156"/>
      <c r="CA1801" s="156"/>
      <c r="CB1801" s="156"/>
      <c r="CC1801" s="156"/>
      <c r="CD1801" s="156"/>
      <c r="CE1801" s="156"/>
    </row>
    <row r="1802" spans="1:83" ht="25.5" customHeight="1" x14ac:dyDescent="0.25">
      <c r="A1802" s="45"/>
      <c r="B1802" s="45"/>
      <c r="C1802" s="45"/>
      <c r="D1802" s="47"/>
      <c r="E1802" s="158"/>
      <c r="F1802" s="45"/>
      <c r="G1802" s="130"/>
      <c r="H1802" s="130"/>
      <c r="I1802" s="83"/>
      <c r="J1802" s="45"/>
      <c r="K1802" s="130"/>
      <c r="L1802" s="95"/>
      <c r="M1802" s="95"/>
      <c r="N1802" s="95"/>
      <c r="O1802" s="103"/>
      <c r="P1802" s="104"/>
      <c r="Q1802" s="83"/>
      <c r="R1802" s="83"/>
      <c r="S1802" s="83"/>
      <c r="T1802" s="83"/>
      <c r="U1802" s="83"/>
      <c r="V1802" s="103"/>
      <c r="W1802" s="103"/>
      <c r="X1802" s="103"/>
      <c r="Y1802" s="102"/>
      <c r="Z1802" s="102"/>
      <c r="AA1802" s="90"/>
      <c r="AB1802" s="100"/>
      <c r="AC1802" s="90"/>
      <c r="AD1802" s="100"/>
      <c r="AE1802" s="100"/>
      <c r="AF1802" s="91"/>
      <c r="AG1802" s="91"/>
      <c r="AH1802" s="101"/>
      <c r="AI1802" s="45"/>
      <c r="AJ1802" s="45"/>
      <c r="AK1802" s="45"/>
      <c r="AL1802" s="45"/>
      <c r="AM1802" s="45"/>
      <c r="AN1802" s="83"/>
      <c r="AO1802" s="160"/>
      <c r="AP1802" s="160"/>
      <c r="AQ1802" s="94"/>
      <c r="AR1802" s="45"/>
      <c r="AS1802" s="102"/>
      <c r="AT1802" s="102"/>
      <c r="AU1802" s="95"/>
      <c r="AV1802" s="95"/>
      <c r="AW1802" s="159"/>
      <c r="AX1802" s="159"/>
      <c r="AY1802" s="156"/>
      <c r="AZ1802" s="156"/>
      <c r="BA1802" s="156"/>
      <c r="BB1802" s="156"/>
      <c r="BC1802" s="156"/>
      <c r="BD1802" s="156"/>
      <c r="BE1802" s="156"/>
      <c r="BF1802" s="156"/>
      <c r="BG1802" s="156"/>
      <c r="BH1802" s="156"/>
      <c r="BI1802" s="156"/>
      <c r="BJ1802" s="156"/>
      <c r="BK1802" s="156"/>
      <c r="BL1802" s="156"/>
      <c r="BM1802" s="156"/>
      <c r="BN1802" s="156"/>
      <c r="BO1802" s="156"/>
      <c r="BP1802" s="156"/>
      <c r="BQ1802" s="156"/>
      <c r="BR1802" s="156"/>
      <c r="BS1802" s="156"/>
      <c r="BT1802" s="156"/>
      <c r="BU1802" s="156"/>
      <c r="BV1802" s="156"/>
      <c r="BW1802" s="156"/>
      <c r="BX1802" s="156"/>
      <c r="BY1802" s="156"/>
      <c r="BZ1802" s="156"/>
      <c r="CA1802" s="156"/>
      <c r="CB1802" s="156"/>
      <c r="CC1802" s="156"/>
      <c r="CD1802" s="156"/>
      <c r="CE1802" s="156"/>
    </row>
    <row r="1803" spans="1:83" ht="25.5" customHeight="1" x14ac:dyDescent="0.25">
      <c r="A1803" s="45"/>
      <c r="B1803" s="45"/>
      <c r="C1803" s="45"/>
      <c r="D1803" s="47"/>
      <c r="E1803" s="158"/>
      <c r="F1803" s="45"/>
      <c r="G1803" s="130"/>
      <c r="H1803" s="130"/>
      <c r="I1803" s="83"/>
      <c r="J1803" s="45"/>
      <c r="K1803" s="130"/>
      <c r="L1803" s="95"/>
      <c r="M1803" s="95"/>
      <c r="N1803" s="95"/>
      <c r="O1803" s="103"/>
      <c r="P1803" s="104"/>
      <c r="Q1803" s="83"/>
      <c r="R1803" s="83"/>
      <c r="S1803" s="83"/>
      <c r="T1803" s="83"/>
      <c r="U1803" s="83"/>
      <c r="V1803" s="103"/>
      <c r="W1803" s="103"/>
      <c r="X1803" s="103"/>
      <c r="Y1803" s="102"/>
      <c r="Z1803" s="102"/>
      <c r="AA1803" s="90"/>
      <c r="AB1803" s="100"/>
      <c r="AC1803" s="90"/>
      <c r="AD1803" s="100"/>
      <c r="AE1803" s="100"/>
      <c r="AF1803" s="91"/>
      <c r="AG1803" s="91"/>
      <c r="AH1803" s="101"/>
      <c r="AI1803" s="45"/>
      <c r="AJ1803" s="45"/>
      <c r="AK1803" s="45"/>
      <c r="AL1803" s="45"/>
      <c r="AM1803" s="45"/>
      <c r="AN1803" s="83"/>
      <c r="AO1803" s="160"/>
      <c r="AP1803" s="160"/>
      <c r="AQ1803" s="94"/>
      <c r="AR1803" s="45"/>
      <c r="AS1803" s="102"/>
      <c r="AT1803" s="102"/>
      <c r="AU1803" s="95"/>
      <c r="AV1803" s="95"/>
      <c r="AW1803" s="159"/>
      <c r="AX1803" s="159"/>
      <c r="AY1803" s="156"/>
      <c r="AZ1803" s="156"/>
      <c r="BA1803" s="156"/>
      <c r="BB1803" s="156"/>
      <c r="BC1803" s="156"/>
      <c r="BD1803" s="156"/>
      <c r="BE1803" s="156"/>
      <c r="BF1803" s="156"/>
      <c r="BG1803" s="156"/>
      <c r="BH1803" s="156"/>
      <c r="BI1803" s="156"/>
      <c r="BJ1803" s="156"/>
      <c r="BK1803" s="156"/>
      <c r="BL1803" s="156"/>
      <c r="BM1803" s="156"/>
      <c r="BN1803" s="156"/>
      <c r="BO1803" s="156"/>
      <c r="BP1803" s="156"/>
      <c r="BQ1803" s="156"/>
      <c r="BR1803" s="156"/>
      <c r="BS1803" s="156"/>
      <c r="BT1803" s="156"/>
      <c r="BU1803" s="156"/>
      <c r="BV1803" s="156"/>
      <c r="BW1803" s="156"/>
      <c r="BX1803" s="156"/>
      <c r="BY1803" s="156"/>
      <c r="BZ1803" s="156"/>
      <c r="CA1803" s="156"/>
      <c r="CB1803" s="156"/>
      <c r="CC1803" s="156"/>
      <c r="CD1803" s="156"/>
      <c r="CE1803" s="156"/>
    </row>
    <row r="1804" spans="1:83" ht="25.5" customHeight="1" x14ac:dyDescent="0.25">
      <c r="A1804" s="45"/>
      <c r="B1804" s="45"/>
      <c r="C1804" s="45"/>
      <c r="D1804" s="47"/>
      <c r="E1804" s="158"/>
      <c r="F1804" s="45"/>
      <c r="G1804" s="130"/>
      <c r="H1804" s="130"/>
      <c r="I1804" s="83"/>
      <c r="J1804" s="45"/>
      <c r="K1804" s="130"/>
      <c r="L1804" s="95"/>
      <c r="M1804" s="95"/>
      <c r="N1804" s="95"/>
      <c r="O1804" s="103"/>
      <c r="P1804" s="104"/>
      <c r="Q1804" s="83"/>
      <c r="R1804" s="83"/>
      <c r="S1804" s="83"/>
      <c r="T1804" s="83"/>
      <c r="U1804" s="83"/>
      <c r="V1804" s="103"/>
      <c r="W1804" s="103"/>
      <c r="X1804" s="103"/>
      <c r="Y1804" s="102"/>
      <c r="Z1804" s="102"/>
      <c r="AA1804" s="90"/>
      <c r="AB1804" s="100"/>
      <c r="AC1804" s="90"/>
      <c r="AD1804" s="100"/>
      <c r="AE1804" s="100"/>
      <c r="AF1804" s="91"/>
      <c r="AG1804" s="91"/>
      <c r="AH1804" s="101"/>
      <c r="AI1804" s="45"/>
      <c r="AJ1804" s="45"/>
      <c r="AK1804" s="45"/>
      <c r="AL1804" s="45"/>
      <c r="AM1804" s="45"/>
      <c r="AN1804" s="83"/>
      <c r="AO1804" s="160"/>
      <c r="AP1804" s="160"/>
      <c r="AQ1804" s="94"/>
      <c r="AR1804" s="45"/>
      <c r="AS1804" s="102"/>
      <c r="AT1804" s="102"/>
      <c r="AU1804" s="95"/>
      <c r="AV1804" s="95"/>
      <c r="AW1804" s="159"/>
      <c r="AX1804" s="159"/>
      <c r="AY1804" s="156"/>
      <c r="AZ1804" s="156"/>
      <c r="BA1804" s="156"/>
      <c r="BB1804" s="156"/>
      <c r="BC1804" s="156"/>
      <c r="BD1804" s="156"/>
      <c r="BE1804" s="156"/>
      <c r="BF1804" s="156"/>
      <c r="BG1804" s="156"/>
      <c r="BH1804" s="156"/>
      <c r="BI1804" s="156"/>
      <c r="BJ1804" s="156"/>
      <c r="BK1804" s="156"/>
      <c r="BL1804" s="156"/>
      <c r="BM1804" s="156"/>
      <c r="BN1804" s="156"/>
      <c r="BO1804" s="156"/>
      <c r="BP1804" s="156"/>
      <c r="BQ1804" s="156"/>
      <c r="BR1804" s="156"/>
      <c r="BS1804" s="156"/>
      <c r="BT1804" s="156"/>
      <c r="BU1804" s="156"/>
      <c r="BV1804" s="156"/>
      <c r="BW1804" s="156"/>
      <c r="BX1804" s="156"/>
      <c r="BY1804" s="156"/>
      <c r="BZ1804" s="156"/>
      <c r="CA1804" s="156"/>
      <c r="CB1804" s="156"/>
      <c r="CC1804" s="156"/>
      <c r="CD1804" s="156"/>
      <c r="CE1804" s="156"/>
    </row>
    <row r="1805" spans="1:83" ht="25.5" customHeight="1" x14ac:dyDescent="0.25">
      <c r="A1805" s="45"/>
      <c r="B1805" s="45"/>
      <c r="C1805" s="45"/>
      <c r="D1805" s="47"/>
      <c r="E1805" s="158"/>
      <c r="F1805" s="45"/>
      <c r="G1805" s="130"/>
      <c r="H1805" s="130"/>
      <c r="I1805" s="83"/>
      <c r="J1805" s="45"/>
      <c r="K1805" s="130"/>
      <c r="L1805" s="95"/>
      <c r="M1805" s="95"/>
      <c r="N1805" s="95"/>
      <c r="O1805" s="103"/>
      <c r="P1805" s="104"/>
      <c r="Q1805" s="83"/>
      <c r="R1805" s="83"/>
      <c r="S1805" s="83"/>
      <c r="T1805" s="83"/>
      <c r="U1805" s="83"/>
      <c r="V1805" s="103"/>
      <c r="W1805" s="103"/>
      <c r="X1805" s="103"/>
      <c r="Y1805" s="102"/>
      <c r="Z1805" s="102"/>
      <c r="AA1805" s="90"/>
      <c r="AB1805" s="100"/>
      <c r="AC1805" s="90"/>
      <c r="AD1805" s="100"/>
      <c r="AE1805" s="100"/>
      <c r="AF1805" s="91"/>
      <c r="AG1805" s="91"/>
      <c r="AH1805" s="101"/>
      <c r="AI1805" s="45"/>
      <c r="AJ1805" s="45"/>
      <c r="AK1805" s="45"/>
      <c r="AL1805" s="45"/>
      <c r="AM1805" s="45"/>
      <c r="AN1805" s="83"/>
      <c r="AO1805" s="160"/>
      <c r="AP1805" s="160"/>
      <c r="AQ1805" s="94"/>
      <c r="AR1805" s="45"/>
      <c r="AS1805" s="102"/>
      <c r="AT1805" s="102"/>
      <c r="AU1805" s="95"/>
      <c r="AV1805" s="95"/>
      <c r="AW1805" s="159"/>
      <c r="AX1805" s="159"/>
      <c r="AY1805" s="156"/>
      <c r="AZ1805" s="156"/>
      <c r="BA1805" s="156"/>
      <c r="BB1805" s="156"/>
      <c r="BC1805" s="156"/>
      <c r="BD1805" s="156"/>
      <c r="BE1805" s="156"/>
      <c r="BF1805" s="156"/>
      <c r="BG1805" s="156"/>
      <c r="BH1805" s="156"/>
      <c r="BI1805" s="156"/>
      <c r="BJ1805" s="156"/>
      <c r="BK1805" s="156"/>
      <c r="BL1805" s="156"/>
      <c r="BM1805" s="156"/>
      <c r="BN1805" s="156"/>
      <c r="BO1805" s="156"/>
      <c r="BP1805" s="156"/>
      <c r="BQ1805" s="156"/>
      <c r="BR1805" s="156"/>
      <c r="BS1805" s="156"/>
      <c r="BT1805" s="156"/>
      <c r="BU1805" s="156"/>
      <c r="BV1805" s="156"/>
      <c r="BW1805" s="156"/>
      <c r="BX1805" s="156"/>
      <c r="BY1805" s="156"/>
      <c r="BZ1805" s="156"/>
      <c r="CA1805" s="156"/>
      <c r="CB1805" s="156"/>
      <c r="CC1805" s="156"/>
      <c r="CD1805" s="156"/>
      <c r="CE1805" s="156"/>
    </row>
    <row r="1806" spans="1:83" ht="25.5" customHeight="1" x14ac:dyDescent="0.25">
      <c r="A1806" s="45"/>
      <c r="B1806" s="45"/>
      <c r="C1806" s="45"/>
      <c r="D1806" s="47"/>
      <c r="E1806" s="158"/>
      <c r="F1806" s="45"/>
      <c r="G1806" s="130"/>
      <c r="H1806" s="130"/>
      <c r="I1806" s="83"/>
      <c r="J1806" s="45"/>
      <c r="K1806" s="130"/>
      <c r="L1806" s="95"/>
      <c r="M1806" s="95"/>
      <c r="N1806" s="95"/>
      <c r="O1806" s="103"/>
      <c r="P1806" s="104"/>
      <c r="Q1806" s="83"/>
      <c r="R1806" s="83"/>
      <c r="S1806" s="83"/>
      <c r="T1806" s="83"/>
      <c r="U1806" s="83"/>
      <c r="V1806" s="103"/>
      <c r="W1806" s="103"/>
      <c r="X1806" s="103"/>
      <c r="Y1806" s="102"/>
      <c r="Z1806" s="102"/>
      <c r="AA1806" s="90"/>
      <c r="AB1806" s="100"/>
      <c r="AC1806" s="90"/>
      <c r="AD1806" s="100"/>
      <c r="AE1806" s="100"/>
      <c r="AF1806" s="91"/>
      <c r="AG1806" s="91"/>
      <c r="AH1806" s="101"/>
      <c r="AI1806" s="45"/>
      <c r="AJ1806" s="45"/>
      <c r="AK1806" s="45"/>
      <c r="AL1806" s="45"/>
      <c r="AM1806" s="45"/>
      <c r="AN1806" s="83"/>
      <c r="AO1806" s="160"/>
      <c r="AP1806" s="160"/>
      <c r="AQ1806" s="94"/>
      <c r="AR1806" s="45"/>
      <c r="AS1806" s="102"/>
      <c r="AT1806" s="102"/>
      <c r="AU1806" s="95"/>
      <c r="AV1806" s="95"/>
      <c r="AW1806" s="159"/>
      <c r="AX1806" s="159"/>
      <c r="AY1806" s="156"/>
      <c r="AZ1806" s="156"/>
      <c r="BA1806" s="156"/>
      <c r="BB1806" s="156"/>
      <c r="BC1806" s="156"/>
      <c r="BD1806" s="156"/>
      <c r="BE1806" s="156"/>
      <c r="BF1806" s="156"/>
      <c r="BG1806" s="156"/>
      <c r="BH1806" s="156"/>
      <c r="BI1806" s="156"/>
      <c r="BJ1806" s="156"/>
      <c r="BK1806" s="156"/>
      <c r="BL1806" s="156"/>
      <c r="BM1806" s="156"/>
      <c r="BN1806" s="156"/>
      <c r="BO1806" s="156"/>
      <c r="BP1806" s="156"/>
      <c r="BQ1806" s="156"/>
      <c r="BR1806" s="156"/>
      <c r="BS1806" s="156"/>
      <c r="BT1806" s="156"/>
      <c r="BU1806" s="156"/>
      <c r="BV1806" s="156"/>
      <c r="BW1806" s="156"/>
      <c r="BX1806" s="156"/>
      <c r="BY1806" s="156"/>
      <c r="BZ1806" s="156"/>
      <c r="CA1806" s="156"/>
      <c r="CB1806" s="156"/>
      <c r="CC1806" s="156"/>
      <c r="CD1806" s="156"/>
      <c r="CE1806" s="156"/>
    </row>
    <row r="1807" spans="1:83" ht="25.5" customHeight="1" x14ac:dyDescent="0.25">
      <c r="A1807" s="45"/>
      <c r="B1807" s="45"/>
      <c r="C1807" s="45"/>
      <c r="D1807" s="47"/>
      <c r="E1807" s="158"/>
      <c r="F1807" s="45"/>
      <c r="G1807" s="130"/>
      <c r="H1807" s="130"/>
      <c r="I1807" s="83"/>
      <c r="J1807" s="45"/>
      <c r="K1807" s="130"/>
      <c r="L1807" s="95"/>
      <c r="M1807" s="95"/>
      <c r="N1807" s="95"/>
      <c r="O1807" s="103"/>
      <c r="P1807" s="104"/>
      <c r="Q1807" s="83"/>
      <c r="R1807" s="83"/>
      <c r="S1807" s="83"/>
      <c r="T1807" s="83"/>
      <c r="U1807" s="83"/>
      <c r="V1807" s="103"/>
      <c r="W1807" s="103"/>
      <c r="X1807" s="103"/>
      <c r="Y1807" s="102"/>
      <c r="Z1807" s="102"/>
      <c r="AA1807" s="90"/>
      <c r="AB1807" s="100"/>
      <c r="AC1807" s="90"/>
      <c r="AD1807" s="100"/>
      <c r="AE1807" s="100"/>
      <c r="AF1807" s="91"/>
      <c r="AG1807" s="91"/>
      <c r="AH1807" s="101"/>
      <c r="AI1807" s="45"/>
      <c r="AJ1807" s="45"/>
      <c r="AK1807" s="45"/>
      <c r="AL1807" s="45"/>
      <c r="AM1807" s="45"/>
      <c r="AN1807" s="83"/>
      <c r="AO1807" s="160"/>
      <c r="AP1807" s="160"/>
      <c r="AQ1807" s="94"/>
      <c r="AR1807" s="45"/>
      <c r="AS1807" s="102"/>
      <c r="AT1807" s="102"/>
      <c r="AU1807" s="95"/>
      <c r="AV1807" s="95"/>
      <c r="AW1807" s="159"/>
      <c r="AX1807" s="159"/>
      <c r="AY1807" s="156"/>
      <c r="AZ1807" s="156"/>
      <c r="BA1807" s="156"/>
      <c r="BB1807" s="156"/>
      <c r="BC1807" s="156"/>
      <c r="BD1807" s="156"/>
      <c r="BE1807" s="156"/>
      <c r="BF1807" s="156"/>
      <c r="BG1807" s="156"/>
      <c r="BH1807" s="156"/>
      <c r="BI1807" s="156"/>
      <c r="BJ1807" s="156"/>
      <c r="BK1807" s="156"/>
      <c r="BL1807" s="156"/>
      <c r="BM1807" s="156"/>
      <c r="BN1807" s="156"/>
      <c r="BO1807" s="156"/>
      <c r="BP1807" s="156"/>
      <c r="BQ1807" s="156"/>
      <c r="BR1807" s="156"/>
      <c r="BS1807" s="156"/>
      <c r="BT1807" s="156"/>
      <c r="BU1807" s="156"/>
      <c r="BV1807" s="156"/>
      <c r="BW1807" s="156"/>
      <c r="BX1807" s="156"/>
      <c r="BY1807" s="156"/>
      <c r="BZ1807" s="156"/>
      <c r="CA1807" s="156"/>
      <c r="CB1807" s="156"/>
      <c r="CC1807" s="156"/>
      <c r="CD1807" s="156"/>
      <c r="CE1807" s="156"/>
    </row>
    <row r="1808" spans="1:83" ht="25.5" customHeight="1" x14ac:dyDescent="0.25">
      <c r="A1808" s="45"/>
      <c r="B1808" s="45"/>
      <c r="C1808" s="45"/>
      <c r="D1808" s="47"/>
      <c r="E1808" s="158"/>
      <c r="F1808" s="45"/>
      <c r="G1808" s="130"/>
      <c r="H1808" s="130"/>
      <c r="I1808" s="83"/>
      <c r="J1808" s="45"/>
      <c r="K1808" s="130"/>
      <c r="L1808" s="95"/>
      <c r="M1808" s="95"/>
      <c r="N1808" s="95"/>
      <c r="O1808" s="103"/>
      <c r="P1808" s="104"/>
      <c r="Q1808" s="83"/>
      <c r="R1808" s="83"/>
      <c r="S1808" s="83"/>
      <c r="T1808" s="83"/>
      <c r="U1808" s="83"/>
      <c r="V1808" s="103"/>
      <c r="W1808" s="103"/>
      <c r="X1808" s="103"/>
      <c r="Y1808" s="102"/>
      <c r="Z1808" s="102"/>
      <c r="AA1808" s="90"/>
      <c r="AB1808" s="100"/>
      <c r="AC1808" s="90"/>
      <c r="AD1808" s="100"/>
      <c r="AE1808" s="100"/>
      <c r="AF1808" s="91"/>
      <c r="AG1808" s="91"/>
      <c r="AH1808" s="101"/>
      <c r="AI1808" s="45"/>
      <c r="AJ1808" s="45"/>
      <c r="AK1808" s="45"/>
      <c r="AL1808" s="45"/>
      <c r="AM1808" s="45"/>
      <c r="AN1808" s="83"/>
      <c r="AO1808" s="160"/>
      <c r="AP1808" s="160"/>
      <c r="AQ1808" s="94"/>
      <c r="AR1808" s="45"/>
      <c r="AS1808" s="102"/>
      <c r="AT1808" s="102"/>
      <c r="AU1808" s="95"/>
      <c r="AV1808" s="95"/>
      <c r="AW1808" s="159"/>
      <c r="AX1808" s="159"/>
      <c r="AY1808" s="156"/>
      <c r="AZ1808" s="156"/>
      <c r="BA1808" s="156"/>
      <c r="BB1808" s="156"/>
      <c r="BC1808" s="156"/>
      <c r="BD1808" s="156"/>
      <c r="BE1808" s="156"/>
      <c r="BF1808" s="156"/>
      <c r="BG1808" s="156"/>
      <c r="BH1808" s="156"/>
      <c r="BI1808" s="156"/>
      <c r="BJ1808" s="156"/>
      <c r="BK1808" s="156"/>
      <c r="BL1808" s="156"/>
      <c r="BM1808" s="156"/>
      <c r="BN1808" s="156"/>
      <c r="BO1808" s="156"/>
      <c r="BP1808" s="156"/>
      <c r="BQ1808" s="156"/>
      <c r="BR1808" s="156"/>
      <c r="BS1808" s="156"/>
      <c r="BT1808" s="156"/>
      <c r="BU1808" s="156"/>
      <c r="BV1808" s="156"/>
      <c r="BW1808" s="156"/>
      <c r="BX1808" s="156"/>
      <c r="BY1808" s="156"/>
      <c r="BZ1808" s="156"/>
      <c r="CA1808" s="156"/>
      <c r="CB1808" s="156"/>
      <c r="CC1808" s="156"/>
      <c r="CD1808" s="156"/>
      <c r="CE1808" s="156"/>
    </row>
    <row r="1809" spans="1:83" ht="25.5" customHeight="1" x14ac:dyDescent="0.25">
      <c r="A1809" s="45"/>
      <c r="B1809" s="45"/>
      <c r="C1809" s="45"/>
      <c r="D1809" s="47"/>
      <c r="E1809" s="158"/>
      <c r="F1809" s="45"/>
      <c r="G1809" s="130"/>
      <c r="H1809" s="130"/>
      <c r="I1809" s="83"/>
      <c r="J1809" s="45"/>
      <c r="K1809" s="130"/>
      <c r="L1809" s="95"/>
      <c r="M1809" s="95"/>
      <c r="N1809" s="95"/>
      <c r="O1809" s="103"/>
      <c r="P1809" s="104"/>
      <c r="Q1809" s="83"/>
      <c r="R1809" s="83"/>
      <c r="S1809" s="83"/>
      <c r="T1809" s="83"/>
      <c r="U1809" s="83"/>
      <c r="V1809" s="103"/>
      <c r="W1809" s="103"/>
      <c r="X1809" s="103"/>
      <c r="Y1809" s="102"/>
      <c r="Z1809" s="102"/>
      <c r="AA1809" s="90"/>
      <c r="AB1809" s="100"/>
      <c r="AC1809" s="90"/>
      <c r="AD1809" s="100"/>
      <c r="AE1809" s="100"/>
      <c r="AF1809" s="91"/>
      <c r="AG1809" s="91"/>
      <c r="AH1809" s="101"/>
      <c r="AI1809" s="45"/>
      <c r="AJ1809" s="45"/>
      <c r="AK1809" s="45"/>
      <c r="AL1809" s="45"/>
      <c r="AM1809" s="45"/>
      <c r="AN1809" s="83"/>
      <c r="AO1809" s="160"/>
      <c r="AP1809" s="160"/>
      <c r="AQ1809" s="94"/>
      <c r="AR1809" s="45"/>
      <c r="AS1809" s="102"/>
      <c r="AT1809" s="102"/>
      <c r="AU1809" s="95"/>
      <c r="AV1809" s="95"/>
      <c r="AW1809" s="159"/>
      <c r="AX1809" s="159"/>
      <c r="AY1809" s="156"/>
      <c r="AZ1809" s="156"/>
      <c r="BA1809" s="156"/>
      <c r="BB1809" s="156"/>
      <c r="BC1809" s="156"/>
      <c r="BD1809" s="156"/>
      <c r="BE1809" s="156"/>
      <c r="BF1809" s="156"/>
      <c r="BG1809" s="156"/>
      <c r="BH1809" s="156"/>
      <c r="BI1809" s="156"/>
      <c r="BJ1809" s="156"/>
      <c r="BK1809" s="156"/>
      <c r="BL1809" s="156"/>
      <c r="BM1809" s="156"/>
      <c r="BN1809" s="156"/>
      <c r="BO1809" s="156"/>
      <c r="BP1809" s="156"/>
      <c r="BQ1809" s="156"/>
      <c r="BR1809" s="156"/>
      <c r="BS1809" s="156"/>
      <c r="BT1809" s="156"/>
      <c r="BU1809" s="156"/>
      <c r="BV1809" s="156"/>
      <c r="BW1809" s="156"/>
      <c r="BX1809" s="156"/>
      <c r="BY1809" s="156"/>
      <c r="BZ1809" s="156"/>
      <c r="CA1809" s="156"/>
      <c r="CB1809" s="156"/>
      <c r="CC1809" s="156"/>
      <c r="CD1809" s="156"/>
      <c r="CE1809" s="156"/>
    </row>
    <row r="1810" spans="1:83" ht="25.5" customHeight="1" x14ac:dyDescent="0.25">
      <c r="A1810" s="45"/>
      <c r="B1810" s="45"/>
      <c r="C1810" s="45"/>
      <c r="D1810" s="47"/>
      <c r="E1810" s="158"/>
      <c r="F1810" s="45"/>
      <c r="G1810" s="130"/>
      <c r="H1810" s="130"/>
      <c r="I1810" s="83"/>
      <c r="J1810" s="45"/>
      <c r="K1810" s="130"/>
      <c r="L1810" s="95"/>
      <c r="M1810" s="95"/>
      <c r="N1810" s="95"/>
      <c r="O1810" s="103"/>
      <c r="P1810" s="104"/>
      <c r="Q1810" s="83"/>
      <c r="R1810" s="83"/>
      <c r="S1810" s="83"/>
      <c r="T1810" s="83"/>
      <c r="U1810" s="83"/>
      <c r="V1810" s="103"/>
      <c r="W1810" s="103"/>
      <c r="X1810" s="103"/>
      <c r="Y1810" s="102"/>
      <c r="Z1810" s="102"/>
      <c r="AA1810" s="90"/>
      <c r="AB1810" s="100"/>
      <c r="AC1810" s="90"/>
      <c r="AD1810" s="100"/>
      <c r="AE1810" s="100"/>
      <c r="AF1810" s="91"/>
      <c r="AG1810" s="91"/>
      <c r="AH1810" s="101"/>
      <c r="AI1810" s="45"/>
      <c r="AJ1810" s="45"/>
      <c r="AK1810" s="45"/>
      <c r="AL1810" s="45"/>
      <c r="AM1810" s="45"/>
      <c r="AN1810" s="83"/>
      <c r="AO1810" s="160"/>
      <c r="AP1810" s="160"/>
      <c r="AQ1810" s="94"/>
      <c r="AR1810" s="45"/>
      <c r="AS1810" s="102"/>
      <c r="AT1810" s="102"/>
      <c r="AU1810" s="95"/>
      <c r="AV1810" s="95"/>
      <c r="AW1810" s="159"/>
      <c r="AX1810" s="159"/>
      <c r="AY1810" s="156"/>
      <c r="AZ1810" s="156"/>
      <c r="BA1810" s="156"/>
      <c r="BB1810" s="156"/>
      <c r="BC1810" s="156"/>
      <c r="BD1810" s="156"/>
      <c r="BE1810" s="156"/>
      <c r="BF1810" s="156"/>
      <c r="BG1810" s="156"/>
      <c r="BH1810" s="156"/>
      <c r="BI1810" s="156"/>
      <c r="BJ1810" s="156"/>
      <c r="BK1810" s="156"/>
      <c r="BL1810" s="156"/>
      <c r="BM1810" s="156"/>
      <c r="BN1810" s="156"/>
      <c r="BO1810" s="156"/>
      <c r="BP1810" s="156"/>
      <c r="BQ1810" s="156"/>
      <c r="BR1810" s="156"/>
      <c r="BS1810" s="156"/>
      <c r="BT1810" s="156"/>
      <c r="BU1810" s="156"/>
      <c r="BV1810" s="156"/>
      <c r="BW1810" s="156"/>
      <c r="BX1810" s="156"/>
      <c r="BY1810" s="156"/>
      <c r="BZ1810" s="156"/>
      <c r="CA1810" s="156"/>
      <c r="CB1810" s="156"/>
      <c r="CC1810" s="156"/>
      <c r="CD1810" s="156"/>
      <c r="CE1810" s="156"/>
    </row>
    <row r="1811" spans="1:83" ht="25.5" customHeight="1" x14ac:dyDescent="0.25">
      <c r="A1811" s="45"/>
      <c r="B1811" s="45"/>
      <c r="C1811" s="45"/>
      <c r="D1811" s="47"/>
      <c r="E1811" s="158"/>
      <c r="F1811" s="45"/>
      <c r="G1811" s="130"/>
      <c r="H1811" s="130"/>
      <c r="I1811" s="83"/>
      <c r="J1811" s="45"/>
      <c r="K1811" s="130"/>
      <c r="L1811" s="95"/>
      <c r="M1811" s="95"/>
      <c r="N1811" s="95"/>
      <c r="O1811" s="103"/>
      <c r="P1811" s="104"/>
      <c r="Q1811" s="83"/>
      <c r="R1811" s="83"/>
      <c r="S1811" s="83"/>
      <c r="T1811" s="83"/>
      <c r="U1811" s="83"/>
      <c r="V1811" s="103"/>
      <c r="W1811" s="103"/>
      <c r="X1811" s="103"/>
      <c r="Y1811" s="102"/>
      <c r="Z1811" s="102"/>
      <c r="AA1811" s="90"/>
      <c r="AB1811" s="100"/>
      <c r="AC1811" s="90"/>
      <c r="AD1811" s="100"/>
      <c r="AE1811" s="100"/>
      <c r="AF1811" s="91"/>
      <c r="AG1811" s="91"/>
      <c r="AH1811" s="101"/>
      <c r="AI1811" s="45"/>
      <c r="AJ1811" s="45"/>
      <c r="AK1811" s="45"/>
      <c r="AL1811" s="45"/>
      <c r="AM1811" s="45"/>
      <c r="AN1811" s="83"/>
      <c r="AO1811" s="160"/>
      <c r="AP1811" s="160"/>
      <c r="AQ1811" s="94"/>
      <c r="AR1811" s="45"/>
      <c r="AS1811" s="102"/>
      <c r="AT1811" s="102"/>
      <c r="AU1811" s="95"/>
      <c r="AV1811" s="95"/>
      <c r="AW1811" s="159"/>
      <c r="AX1811" s="159"/>
      <c r="AY1811" s="156"/>
      <c r="AZ1811" s="156"/>
      <c r="BA1811" s="156"/>
      <c r="BB1811" s="156"/>
      <c r="BC1811" s="156"/>
      <c r="BD1811" s="156"/>
      <c r="BE1811" s="156"/>
      <c r="BF1811" s="156"/>
      <c r="BG1811" s="156"/>
      <c r="BH1811" s="156"/>
      <c r="BI1811" s="156"/>
      <c r="BJ1811" s="156"/>
      <c r="BK1811" s="156"/>
      <c r="BL1811" s="156"/>
      <c r="BM1811" s="156"/>
      <c r="BN1811" s="156"/>
      <c r="BO1811" s="156"/>
      <c r="BP1811" s="156"/>
      <c r="BQ1811" s="156"/>
      <c r="BR1811" s="156"/>
      <c r="BS1811" s="156"/>
      <c r="BT1811" s="156"/>
      <c r="BU1811" s="156"/>
      <c r="BV1811" s="156"/>
      <c r="BW1811" s="156"/>
      <c r="BX1811" s="156"/>
      <c r="BY1811" s="156"/>
      <c r="BZ1811" s="156"/>
      <c r="CA1811" s="156"/>
      <c r="CB1811" s="156"/>
      <c r="CC1811" s="156"/>
      <c r="CD1811" s="156"/>
      <c r="CE1811" s="156"/>
    </row>
    <row r="1812" spans="1:83" ht="25.5" customHeight="1" x14ac:dyDescent="0.25">
      <c r="A1812" s="45"/>
      <c r="B1812" s="45"/>
      <c r="C1812" s="45"/>
      <c r="D1812" s="47"/>
      <c r="E1812" s="158"/>
      <c r="F1812" s="45"/>
      <c r="G1812" s="130"/>
      <c r="H1812" s="130"/>
      <c r="I1812" s="83"/>
      <c r="J1812" s="45"/>
      <c r="K1812" s="130"/>
      <c r="L1812" s="95"/>
      <c r="M1812" s="95"/>
      <c r="N1812" s="95"/>
      <c r="O1812" s="103"/>
      <c r="P1812" s="104"/>
      <c r="Q1812" s="83"/>
      <c r="R1812" s="83"/>
      <c r="S1812" s="83"/>
      <c r="T1812" s="83"/>
      <c r="U1812" s="83"/>
      <c r="V1812" s="103"/>
      <c r="W1812" s="103"/>
      <c r="X1812" s="103"/>
      <c r="Y1812" s="102"/>
      <c r="Z1812" s="102"/>
      <c r="AA1812" s="90"/>
      <c r="AB1812" s="100"/>
      <c r="AC1812" s="90"/>
      <c r="AD1812" s="100"/>
      <c r="AE1812" s="100"/>
      <c r="AF1812" s="91"/>
      <c r="AG1812" s="91"/>
      <c r="AH1812" s="101"/>
      <c r="AI1812" s="45"/>
      <c r="AJ1812" s="45"/>
      <c r="AK1812" s="45"/>
      <c r="AL1812" s="45"/>
      <c r="AM1812" s="45"/>
      <c r="AN1812" s="83"/>
      <c r="AO1812" s="160"/>
      <c r="AP1812" s="160"/>
      <c r="AQ1812" s="94"/>
      <c r="AR1812" s="45"/>
      <c r="AS1812" s="102"/>
      <c r="AT1812" s="102"/>
      <c r="AU1812" s="95"/>
      <c r="AV1812" s="95"/>
      <c r="AW1812" s="159"/>
      <c r="AX1812" s="159"/>
      <c r="AY1812" s="156"/>
      <c r="AZ1812" s="156"/>
      <c r="BA1812" s="156"/>
      <c r="BB1812" s="156"/>
      <c r="BC1812" s="156"/>
      <c r="BD1812" s="156"/>
      <c r="BE1812" s="156"/>
      <c r="BF1812" s="156"/>
      <c r="BG1812" s="156"/>
      <c r="BH1812" s="156"/>
      <c r="BI1812" s="156"/>
      <c r="BJ1812" s="156"/>
      <c r="BK1812" s="156"/>
      <c r="BL1812" s="156"/>
      <c r="BM1812" s="156"/>
      <c r="BN1812" s="156"/>
      <c r="BO1812" s="156"/>
      <c r="BP1812" s="156"/>
      <c r="BQ1812" s="156"/>
      <c r="BR1812" s="156"/>
      <c r="BS1812" s="156"/>
      <c r="BT1812" s="156"/>
      <c r="BU1812" s="156"/>
      <c r="BV1812" s="156"/>
      <c r="BW1812" s="156"/>
      <c r="BX1812" s="156"/>
      <c r="BY1812" s="156"/>
      <c r="BZ1812" s="156"/>
      <c r="CA1812" s="156"/>
      <c r="CB1812" s="156"/>
      <c r="CC1812" s="156"/>
      <c r="CD1812" s="156"/>
      <c r="CE1812" s="156"/>
    </row>
    <row r="1813" spans="1:83" ht="25.5" customHeight="1" x14ac:dyDescent="0.25">
      <c r="A1813" s="45"/>
      <c r="B1813" s="45"/>
      <c r="C1813" s="45"/>
      <c r="D1813" s="47"/>
      <c r="E1813" s="158"/>
      <c r="F1813" s="45"/>
      <c r="G1813" s="130"/>
      <c r="H1813" s="130"/>
      <c r="I1813" s="83"/>
      <c r="J1813" s="45"/>
      <c r="K1813" s="130"/>
      <c r="L1813" s="95"/>
      <c r="M1813" s="95"/>
      <c r="N1813" s="95"/>
      <c r="O1813" s="103"/>
      <c r="P1813" s="104"/>
      <c r="Q1813" s="83"/>
      <c r="R1813" s="83"/>
      <c r="S1813" s="83"/>
      <c r="T1813" s="83"/>
      <c r="U1813" s="83"/>
      <c r="V1813" s="103"/>
      <c r="W1813" s="103"/>
      <c r="X1813" s="103"/>
      <c r="Y1813" s="102"/>
      <c r="Z1813" s="102"/>
      <c r="AA1813" s="90"/>
      <c r="AB1813" s="100"/>
      <c r="AC1813" s="90"/>
      <c r="AD1813" s="100"/>
      <c r="AE1813" s="100"/>
      <c r="AF1813" s="91"/>
      <c r="AG1813" s="91"/>
      <c r="AH1813" s="101"/>
      <c r="AI1813" s="45"/>
      <c r="AJ1813" s="45"/>
      <c r="AK1813" s="45"/>
      <c r="AL1813" s="45"/>
      <c r="AM1813" s="45"/>
      <c r="AN1813" s="83"/>
      <c r="AO1813" s="160"/>
      <c r="AP1813" s="160"/>
      <c r="AQ1813" s="94"/>
      <c r="AR1813" s="45"/>
      <c r="AS1813" s="102"/>
      <c r="AT1813" s="102"/>
      <c r="AU1813" s="95"/>
      <c r="AV1813" s="95"/>
      <c r="AW1813" s="159"/>
      <c r="AX1813" s="159"/>
      <c r="AY1813" s="156"/>
      <c r="AZ1813" s="156"/>
      <c r="BA1813" s="156"/>
      <c r="BB1813" s="156"/>
      <c r="BC1813" s="156"/>
      <c r="BD1813" s="156"/>
      <c r="BE1813" s="156"/>
      <c r="BF1813" s="156"/>
      <c r="BG1813" s="156"/>
      <c r="BH1813" s="156"/>
      <c r="BI1813" s="156"/>
      <c r="BJ1813" s="156"/>
      <c r="BK1813" s="156"/>
      <c r="BL1813" s="156"/>
      <c r="BM1813" s="156"/>
      <c r="BN1813" s="156"/>
      <c r="BO1813" s="156"/>
      <c r="BP1813" s="156"/>
      <c r="BQ1813" s="156"/>
      <c r="BR1813" s="156"/>
      <c r="BS1813" s="156"/>
      <c r="BT1813" s="156"/>
      <c r="BU1813" s="156"/>
      <c r="BV1813" s="156"/>
      <c r="BW1813" s="156"/>
      <c r="BX1813" s="156"/>
      <c r="BY1813" s="156"/>
      <c r="BZ1813" s="156"/>
      <c r="CA1813" s="156"/>
      <c r="CB1813" s="156"/>
      <c r="CC1813" s="156"/>
      <c r="CD1813" s="156"/>
      <c r="CE1813" s="156"/>
    </row>
    <row r="1814" spans="1:83" ht="25.5" customHeight="1" x14ac:dyDescent="0.25">
      <c r="A1814" s="45"/>
      <c r="B1814" s="45"/>
      <c r="C1814" s="45"/>
      <c r="D1814" s="47"/>
      <c r="E1814" s="158"/>
      <c r="F1814" s="45"/>
      <c r="G1814" s="130"/>
      <c r="H1814" s="130"/>
      <c r="I1814" s="83"/>
      <c r="J1814" s="45"/>
      <c r="K1814" s="130"/>
      <c r="L1814" s="95"/>
      <c r="M1814" s="95"/>
      <c r="N1814" s="95"/>
      <c r="O1814" s="103"/>
      <c r="P1814" s="104"/>
      <c r="Q1814" s="83"/>
      <c r="R1814" s="83"/>
      <c r="S1814" s="83"/>
      <c r="T1814" s="83"/>
      <c r="U1814" s="83"/>
      <c r="V1814" s="103"/>
      <c r="W1814" s="103"/>
      <c r="X1814" s="103"/>
      <c r="Y1814" s="102"/>
      <c r="Z1814" s="102"/>
      <c r="AA1814" s="90"/>
      <c r="AB1814" s="100"/>
      <c r="AC1814" s="90"/>
      <c r="AD1814" s="100"/>
      <c r="AE1814" s="100"/>
      <c r="AF1814" s="91"/>
      <c r="AG1814" s="91"/>
      <c r="AH1814" s="101"/>
      <c r="AI1814" s="45"/>
      <c r="AJ1814" s="45"/>
      <c r="AK1814" s="45"/>
      <c r="AL1814" s="45"/>
      <c r="AM1814" s="45"/>
      <c r="AN1814" s="83"/>
      <c r="AO1814" s="160"/>
      <c r="AP1814" s="160"/>
      <c r="AQ1814" s="94"/>
      <c r="AR1814" s="45"/>
      <c r="AS1814" s="102"/>
      <c r="AT1814" s="102"/>
      <c r="AU1814" s="95"/>
      <c r="AV1814" s="95"/>
      <c r="AW1814" s="159"/>
      <c r="AX1814" s="159"/>
      <c r="AY1814" s="156"/>
      <c r="AZ1814" s="156"/>
      <c r="BA1814" s="156"/>
      <c r="BB1814" s="156"/>
      <c r="BC1814" s="156"/>
      <c r="BD1814" s="156"/>
      <c r="BE1814" s="156"/>
      <c r="BF1814" s="156"/>
      <c r="BG1814" s="156"/>
      <c r="BH1814" s="156"/>
      <c r="BI1814" s="156"/>
      <c r="BJ1814" s="156"/>
      <c r="BK1814" s="156"/>
      <c r="BL1814" s="156"/>
      <c r="BM1814" s="156"/>
      <c r="BN1814" s="156"/>
      <c r="BO1814" s="156"/>
      <c r="BP1814" s="156"/>
      <c r="BQ1814" s="156"/>
      <c r="BR1814" s="156"/>
      <c r="BS1814" s="156"/>
      <c r="BT1814" s="156"/>
      <c r="BU1814" s="156"/>
      <c r="BV1814" s="156"/>
      <c r="BW1814" s="156"/>
      <c r="BX1814" s="156"/>
      <c r="BY1814" s="156"/>
      <c r="BZ1814" s="156"/>
      <c r="CA1814" s="156"/>
      <c r="CB1814" s="156"/>
      <c r="CC1814" s="156"/>
      <c r="CD1814" s="156"/>
      <c r="CE1814" s="156"/>
    </row>
    <row r="1815" spans="1:83" ht="25.5" customHeight="1" x14ac:dyDescent="0.25">
      <c r="A1815" s="45"/>
      <c r="B1815" s="45"/>
      <c r="C1815" s="45"/>
      <c r="D1815" s="47"/>
      <c r="E1815" s="158"/>
      <c r="F1815" s="45"/>
      <c r="G1815" s="130"/>
      <c r="H1815" s="130"/>
      <c r="I1815" s="83"/>
      <c r="J1815" s="45"/>
      <c r="K1815" s="130"/>
      <c r="L1815" s="95"/>
      <c r="M1815" s="95"/>
      <c r="N1815" s="95"/>
      <c r="O1815" s="103"/>
      <c r="P1815" s="104"/>
      <c r="Q1815" s="83"/>
      <c r="R1815" s="83"/>
      <c r="S1815" s="83"/>
      <c r="T1815" s="83"/>
      <c r="U1815" s="83"/>
      <c r="V1815" s="103"/>
      <c r="W1815" s="103"/>
      <c r="X1815" s="103"/>
      <c r="Y1815" s="102"/>
      <c r="Z1815" s="102"/>
      <c r="AA1815" s="90"/>
      <c r="AB1815" s="100"/>
      <c r="AC1815" s="90"/>
      <c r="AD1815" s="100"/>
      <c r="AE1815" s="100"/>
      <c r="AF1815" s="91"/>
      <c r="AG1815" s="91"/>
      <c r="AH1815" s="101"/>
      <c r="AI1815" s="45"/>
      <c r="AJ1815" s="45"/>
      <c r="AK1815" s="45"/>
      <c r="AL1815" s="45"/>
      <c r="AM1815" s="45"/>
      <c r="AN1815" s="83"/>
      <c r="AO1815" s="160"/>
      <c r="AP1815" s="160"/>
      <c r="AQ1815" s="94"/>
      <c r="AR1815" s="45"/>
      <c r="AS1815" s="102"/>
      <c r="AT1815" s="102"/>
      <c r="AU1815" s="95"/>
      <c r="AV1815" s="95"/>
      <c r="AW1815" s="159"/>
      <c r="AX1815" s="159"/>
      <c r="AY1815" s="156"/>
      <c r="AZ1815" s="156"/>
      <c r="BA1815" s="156"/>
      <c r="BB1815" s="156"/>
      <c r="BC1815" s="156"/>
      <c r="BD1815" s="156"/>
      <c r="BE1815" s="156"/>
      <c r="BF1815" s="156"/>
      <c r="BG1815" s="156"/>
      <c r="BH1815" s="156"/>
      <c r="BI1815" s="156"/>
      <c r="BJ1815" s="156"/>
      <c r="BK1815" s="156"/>
      <c r="BL1815" s="156"/>
      <c r="BM1815" s="156"/>
      <c r="BN1815" s="156"/>
      <c r="BO1815" s="156"/>
      <c r="BP1815" s="156"/>
      <c r="BQ1815" s="156"/>
      <c r="BR1815" s="156"/>
      <c r="BS1815" s="156"/>
      <c r="BT1815" s="156"/>
      <c r="BU1815" s="156"/>
      <c r="BV1815" s="156"/>
      <c r="BW1815" s="156"/>
      <c r="BX1815" s="156"/>
      <c r="BY1815" s="156"/>
      <c r="BZ1815" s="156"/>
      <c r="CA1815" s="156"/>
      <c r="CB1815" s="156"/>
      <c r="CC1815" s="156"/>
      <c r="CD1815" s="156"/>
      <c r="CE1815" s="156"/>
    </row>
    <row r="1816" spans="1:83" ht="25.5" customHeight="1" x14ac:dyDescent="0.25">
      <c r="A1816" s="45"/>
      <c r="B1816" s="45"/>
      <c r="C1816" s="45"/>
      <c r="D1816" s="47"/>
      <c r="E1816" s="158"/>
      <c r="F1816" s="45"/>
      <c r="G1816" s="130"/>
      <c r="H1816" s="130"/>
      <c r="I1816" s="83"/>
      <c r="J1816" s="45"/>
      <c r="K1816" s="130"/>
      <c r="L1816" s="95"/>
      <c r="M1816" s="95"/>
      <c r="N1816" s="95"/>
      <c r="O1816" s="103"/>
      <c r="P1816" s="104"/>
      <c r="Q1816" s="83"/>
      <c r="R1816" s="83"/>
      <c r="S1816" s="83"/>
      <c r="T1816" s="83"/>
      <c r="U1816" s="83"/>
      <c r="V1816" s="103"/>
      <c r="W1816" s="103"/>
      <c r="X1816" s="103"/>
      <c r="Y1816" s="102"/>
      <c r="Z1816" s="102"/>
      <c r="AA1816" s="90"/>
      <c r="AB1816" s="100"/>
      <c r="AC1816" s="90"/>
      <c r="AD1816" s="100"/>
      <c r="AE1816" s="100"/>
      <c r="AF1816" s="91"/>
      <c r="AG1816" s="91"/>
      <c r="AH1816" s="101"/>
      <c r="AI1816" s="45"/>
      <c r="AJ1816" s="45"/>
      <c r="AK1816" s="45"/>
      <c r="AL1816" s="45"/>
      <c r="AM1816" s="45"/>
      <c r="AN1816" s="83"/>
      <c r="AO1816" s="160"/>
      <c r="AP1816" s="160"/>
      <c r="AQ1816" s="94"/>
      <c r="AR1816" s="45"/>
      <c r="AS1816" s="102"/>
      <c r="AT1816" s="102"/>
      <c r="AU1816" s="95"/>
      <c r="AV1816" s="95"/>
      <c r="AW1816" s="159"/>
      <c r="AX1816" s="159"/>
      <c r="AY1816" s="156"/>
      <c r="AZ1816" s="156"/>
      <c r="BA1816" s="156"/>
      <c r="BB1816" s="156"/>
      <c r="BC1816" s="156"/>
      <c r="BD1816" s="156"/>
      <c r="BE1816" s="156"/>
      <c r="BF1816" s="156"/>
      <c r="BG1816" s="156"/>
      <c r="BH1816" s="156"/>
      <c r="BI1816" s="156"/>
      <c r="BJ1816" s="156"/>
      <c r="BK1816" s="156"/>
      <c r="BL1816" s="156"/>
      <c r="BM1816" s="156"/>
      <c r="BN1816" s="156"/>
      <c r="BO1816" s="156"/>
      <c r="BP1816" s="156"/>
      <c r="BQ1816" s="156"/>
      <c r="BR1816" s="156"/>
      <c r="BS1816" s="156"/>
      <c r="BT1816" s="156"/>
      <c r="BU1816" s="156"/>
      <c r="BV1816" s="156"/>
      <c r="BW1816" s="156"/>
      <c r="BX1816" s="156"/>
      <c r="BY1816" s="156"/>
      <c r="BZ1816" s="156"/>
      <c r="CA1816" s="156"/>
      <c r="CB1816" s="156"/>
      <c r="CC1816" s="156"/>
      <c r="CD1816" s="156"/>
      <c r="CE1816" s="156"/>
    </row>
    <row r="1817" spans="1:83" ht="25.5" customHeight="1" x14ac:dyDescent="0.25">
      <c r="A1817" s="45"/>
      <c r="B1817" s="45"/>
      <c r="C1817" s="45"/>
      <c r="D1817" s="47"/>
      <c r="E1817" s="158"/>
      <c r="F1817" s="45"/>
      <c r="G1817" s="130"/>
      <c r="H1817" s="130"/>
      <c r="I1817" s="83"/>
      <c r="J1817" s="45"/>
      <c r="K1817" s="130"/>
      <c r="L1817" s="95"/>
      <c r="M1817" s="95"/>
      <c r="N1817" s="95"/>
      <c r="O1817" s="103"/>
      <c r="P1817" s="104"/>
      <c r="Q1817" s="83"/>
      <c r="R1817" s="83"/>
      <c r="S1817" s="83"/>
      <c r="T1817" s="83"/>
      <c r="U1817" s="83"/>
      <c r="V1817" s="103"/>
      <c r="W1817" s="103"/>
      <c r="X1817" s="103"/>
      <c r="Y1817" s="102"/>
      <c r="Z1817" s="102"/>
      <c r="AA1817" s="90"/>
      <c r="AB1817" s="100"/>
      <c r="AC1817" s="90"/>
      <c r="AD1817" s="100"/>
      <c r="AE1817" s="100"/>
      <c r="AF1817" s="91"/>
      <c r="AG1817" s="91"/>
      <c r="AH1817" s="101"/>
      <c r="AI1817" s="45"/>
      <c r="AJ1817" s="45"/>
      <c r="AK1817" s="45"/>
      <c r="AL1817" s="45"/>
      <c r="AM1817" s="45"/>
      <c r="AN1817" s="83"/>
      <c r="AO1817" s="160"/>
      <c r="AP1817" s="160"/>
      <c r="AQ1817" s="94"/>
      <c r="AR1817" s="45"/>
      <c r="AS1817" s="102"/>
      <c r="AT1817" s="102"/>
      <c r="AU1817" s="95"/>
      <c r="AV1817" s="95"/>
      <c r="AW1817" s="159"/>
      <c r="AX1817" s="159"/>
      <c r="AY1817" s="156"/>
      <c r="AZ1817" s="156"/>
      <c r="BA1817" s="156"/>
      <c r="BB1817" s="156"/>
      <c r="BC1817" s="156"/>
      <c r="BD1817" s="156"/>
      <c r="BE1817" s="156"/>
      <c r="BF1817" s="156"/>
      <c r="BG1817" s="156"/>
      <c r="BH1817" s="156"/>
      <c r="BI1817" s="156"/>
      <c r="BJ1817" s="156"/>
      <c r="BK1817" s="156"/>
      <c r="BL1817" s="156"/>
      <c r="BM1817" s="156"/>
      <c r="BN1817" s="156"/>
      <c r="BO1817" s="156"/>
      <c r="BP1817" s="156"/>
      <c r="BQ1817" s="156"/>
      <c r="BR1817" s="156"/>
      <c r="BS1817" s="156"/>
      <c r="BT1817" s="156"/>
      <c r="BU1817" s="156"/>
      <c r="BV1817" s="156"/>
      <c r="BW1817" s="156"/>
      <c r="BX1817" s="156"/>
      <c r="BY1817" s="156"/>
      <c r="BZ1817" s="156"/>
      <c r="CA1817" s="156"/>
      <c r="CB1817" s="156"/>
      <c r="CC1817" s="156"/>
      <c r="CD1817" s="156"/>
      <c r="CE1817" s="156"/>
    </row>
    <row r="1818" spans="1:83" ht="25.5" customHeight="1" x14ac:dyDescent="0.25">
      <c r="A1818" s="45"/>
      <c r="B1818" s="45"/>
      <c r="C1818" s="45"/>
      <c r="D1818" s="47"/>
      <c r="E1818" s="158"/>
      <c r="F1818" s="45"/>
      <c r="G1818" s="130"/>
      <c r="H1818" s="130"/>
      <c r="I1818" s="83"/>
      <c r="J1818" s="45"/>
      <c r="K1818" s="130"/>
      <c r="L1818" s="95"/>
      <c r="M1818" s="95"/>
      <c r="N1818" s="95"/>
      <c r="O1818" s="103"/>
      <c r="P1818" s="104"/>
      <c r="Q1818" s="83"/>
      <c r="R1818" s="83"/>
      <c r="S1818" s="83"/>
      <c r="T1818" s="83"/>
      <c r="U1818" s="83"/>
      <c r="V1818" s="103"/>
      <c r="W1818" s="103"/>
      <c r="X1818" s="103"/>
      <c r="Y1818" s="102"/>
      <c r="Z1818" s="102"/>
      <c r="AA1818" s="90"/>
      <c r="AB1818" s="100"/>
      <c r="AC1818" s="90"/>
      <c r="AD1818" s="100"/>
      <c r="AE1818" s="100"/>
      <c r="AF1818" s="91"/>
      <c r="AG1818" s="91"/>
      <c r="AH1818" s="101"/>
      <c r="AI1818" s="45"/>
      <c r="AJ1818" s="45"/>
      <c r="AK1818" s="45"/>
      <c r="AL1818" s="45"/>
      <c r="AM1818" s="45"/>
      <c r="AN1818" s="83"/>
      <c r="AO1818" s="160"/>
      <c r="AP1818" s="160"/>
      <c r="AQ1818" s="94"/>
      <c r="AR1818" s="45"/>
      <c r="AS1818" s="102"/>
      <c r="AT1818" s="102"/>
      <c r="AU1818" s="95"/>
      <c r="AV1818" s="95"/>
      <c r="AW1818" s="159"/>
      <c r="AX1818" s="159"/>
      <c r="AY1818" s="156"/>
      <c r="AZ1818" s="156"/>
      <c r="BA1818" s="156"/>
      <c r="BB1818" s="156"/>
      <c r="BC1818" s="156"/>
      <c r="BD1818" s="156"/>
      <c r="BE1818" s="156"/>
      <c r="BF1818" s="156"/>
      <c r="BG1818" s="156"/>
      <c r="BH1818" s="156"/>
      <c r="BI1818" s="156"/>
      <c r="BJ1818" s="156"/>
      <c r="BK1818" s="156"/>
      <c r="BL1818" s="156"/>
      <c r="BM1818" s="156"/>
      <c r="BN1818" s="156"/>
      <c r="BO1818" s="156"/>
      <c r="BP1818" s="156"/>
      <c r="BQ1818" s="156"/>
      <c r="BR1818" s="156"/>
      <c r="BS1818" s="156"/>
      <c r="BT1818" s="156"/>
      <c r="BU1818" s="156"/>
      <c r="BV1818" s="156"/>
      <c r="BW1818" s="156"/>
      <c r="BX1818" s="156"/>
      <c r="BY1818" s="156"/>
      <c r="BZ1818" s="156"/>
      <c r="CA1818" s="156"/>
      <c r="CB1818" s="156"/>
      <c r="CC1818" s="156"/>
      <c r="CD1818" s="156"/>
      <c r="CE1818" s="156"/>
    </row>
    <row r="1819" spans="1:83" ht="25.5" customHeight="1" x14ac:dyDescent="0.25">
      <c r="A1819" s="45"/>
      <c r="B1819" s="45"/>
      <c r="C1819" s="45"/>
      <c r="D1819" s="47"/>
      <c r="E1819" s="158"/>
      <c r="F1819" s="45"/>
      <c r="G1819" s="130"/>
      <c r="H1819" s="130"/>
      <c r="I1819" s="83"/>
      <c r="J1819" s="45"/>
      <c r="K1819" s="130"/>
      <c r="L1819" s="95"/>
      <c r="M1819" s="95"/>
      <c r="N1819" s="95"/>
      <c r="O1819" s="103"/>
      <c r="P1819" s="104"/>
      <c r="Q1819" s="83"/>
      <c r="R1819" s="83"/>
      <c r="S1819" s="83"/>
      <c r="T1819" s="83"/>
      <c r="U1819" s="83"/>
      <c r="V1819" s="103"/>
      <c r="W1819" s="103"/>
      <c r="X1819" s="103"/>
      <c r="Y1819" s="102"/>
      <c r="Z1819" s="102"/>
      <c r="AA1819" s="90"/>
      <c r="AB1819" s="100"/>
      <c r="AC1819" s="90"/>
      <c r="AD1819" s="100"/>
      <c r="AE1819" s="100"/>
      <c r="AF1819" s="91"/>
      <c r="AG1819" s="91"/>
      <c r="AH1819" s="101"/>
      <c r="AI1819" s="45"/>
      <c r="AJ1819" s="45"/>
      <c r="AK1819" s="45"/>
      <c r="AL1819" s="45"/>
      <c r="AM1819" s="45"/>
      <c r="AN1819" s="83"/>
      <c r="AO1819" s="160"/>
      <c r="AP1819" s="160"/>
      <c r="AQ1819" s="94"/>
      <c r="AR1819" s="45"/>
      <c r="AS1819" s="102"/>
      <c r="AT1819" s="102"/>
      <c r="AU1819" s="95"/>
      <c r="AV1819" s="95"/>
      <c r="AW1819" s="159"/>
      <c r="AX1819" s="159"/>
      <c r="AY1819" s="156"/>
      <c r="AZ1819" s="156"/>
      <c r="BA1819" s="156"/>
      <c r="BB1819" s="156"/>
      <c r="BC1819" s="156"/>
      <c r="BD1819" s="156"/>
      <c r="BE1819" s="156"/>
      <c r="BF1819" s="156"/>
      <c r="BG1819" s="156"/>
      <c r="BH1819" s="156"/>
      <c r="BI1819" s="156"/>
      <c r="BJ1819" s="156"/>
      <c r="BK1819" s="156"/>
      <c r="BL1819" s="156"/>
      <c r="BM1819" s="156"/>
      <c r="BN1819" s="156"/>
      <c r="BO1819" s="156"/>
      <c r="BP1819" s="156"/>
      <c r="BQ1819" s="156"/>
      <c r="BR1819" s="156"/>
      <c r="BS1819" s="156"/>
      <c r="BT1819" s="156"/>
      <c r="BU1819" s="156"/>
      <c r="BV1819" s="156"/>
      <c r="BW1819" s="156"/>
      <c r="BX1819" s="156"/>
      <c r="BY1819" s="156"/>
      <c r="BZ1819" s="156"/>
      <c r="CA1819" s="156"/>
      <c r="CB1819" s="156"/>
      <c r="CC1819" s="156"/>
      <c r="CD1819" s="156"/>
      <c r="CE1819" s="156"/>
    </row>
    <row r="1820" spans="1:83" ht="25.5" customHeight="1" x14ac:dyDescent="0.25">
      <c r="A1820" s="45"/>
      <c r="B1820" s="45"/>
      <c r="C1820" s="45"/>
      <c r="D1820" s="47"/>
      <c r="E1820" s="158"/>
      <c r="F1820" s="45"/>
      <c r="G1820" s="130"/>
      <c r="H1820" s="130"/>
      <c r="I1820" s="83"/>
      <c r="J1820" s="45"/>
      <c r="K1820" s="130"/>
      <c r="L1820" s="95"/>
      <c r="M1820" s="95"/>
      <c r="N1820" s="95"/>
      <c r="O1820" s="103"/>
      <c r="P1820" s="104"/>
      <c r="Q1820" s="83"/>
      <c r="R1820" s="83"/>
      <c r="S1820" s="83"/>
      <c r="T1820" s="83"/>
      <c r="U1820" s="83"/>
      <c r="V1820" s="103"/>
      <c r="W1820" s="103"/>
      <c r="X1820" s="103"/>
      <c r="Y1820" s="102"/>
      <c r="Z1820" s="102"/>
      <c r="AA1820" s="90"/>
      <c r="AB1820" s="100"/>
      <c r="AC1820" s="90"/>
      <c r="AD1820" s="100"/>
      <c r="AE1820" s="100"/>
      <c r="AF1820" s="91"/>
      <c r="AG1820" s="91"/>
      <c r="AH1820" s="101"/>
      <c r="AI1820" s="45"/>
      <c r="AJ1820" s="45"/>
      <c r="AK1820" s="45"/>
      <c r="AL1820" s="45"/>
      <c r="AM1820" s="45"/>
      <c r="AN1820" s="83"/>
      <c r="AO1820" s="160"/>
      <c r="AP1820" s="160"/>
      <c r="AQ1820" s="94"/>
      <c r="AR1820" s="45"/>
      <c r="AS1820" s="102"/>
      <c r="AT1820" s="102"/>
      <c r="AU1820" s="95"/>
      <c r="AV1820" s="95"/>
      <c r="AW1820" s="159"/>
      <c r="AX1820" s="159"/>
      <c r="AY1820" s="156"/>
      <c r="AZ1820" s="156"/>
      <c r="BA1820" s="156"/>
      <c r="BB1820" s="156"/>
      <c r="BC1820" s="156"/>
      <c r="BD1820" s="156"/>
      <c r="BE1820" s="156"/>
      <c r="BF1820" s="156"/>
      <c r="BG1820" s="156"/>
      <c r="BH1820" s="156"/>
      <c r="BI1820" s="156"/>
      <c r="BJ1820" s="156"/>
      <c r="BK1820" s="156"/>
      <c r="BL1820" s="156"/>
      <c r="BM1820" s="156"/>
      <c r="BN1820" s="156"/>
      <c r="BO1820" s="156"/>
      <c r="BP1820" s="156"/>
      <c r="BQ1820" s="156"/>
      <c r="BR1820" s="156"/>
      <c r="BS1820" s="156"/>
      <c r="BT1820" s="156"/>
      <c r="BU1820" s="156"/>
      <c r="BV1820" s="156"/>
      <c r="BW1820" s="156"/>
      <c r="BX1820" s="156"/>
      <c r="BY1820" s="156"/>
      <c r="BZ1820" s="156"/>
      <c r="CA1820" s="156"/>
      <c r="CB1820" s="156"/>
      <c r="CC1820" s="156"/>
      <c r="CD1820" s="156"/>
      <c r="CE1820" s="156"/>
    </row>
    <row r="1821" spans="1:83" ht="25.5" customHeight="1" x14ac:dyDescent="0.25">
      <c r="A1821" s="45"/>
      <c r="B1821" s="45"/>
      <c r="C1821" s="45"/>
      <c r="D1821" s="47"/>
      <c r="E1821" s="158"/>
      <c r="F1821" s="45"/>
      <c r="G1821" s="130"/>
      <c r="H1821" s="130"/>
      <c r="I1821" s="83"/>
      <c r="J1821" s="45"/>
      <c r="K1821" s="130"/>
      <c r="L1821" s="95"/>
      <c r="M1821" s="95"/>
      <c r="N1821" s="95"/>
      <c r="O1821" s="103"/>
      <c r="P1821" s="104"/>
      <c r="Q1821" s="83"/>
      <c r="R1821" s="83"/>
      <c r="S1821" s="83"/>
      <c r="T1821" s="83"/>
      <c r="U1821" s="83"/>
      <c r="V1821" s="103"/>
      <c r="W1821" s="103"/>
      <c r="X1821" s="103"/>
      <c r="Y1821" s="102"/>
      <c r="Z1821" s="102"/>
      <c r="AA1821" s="90"/>
      <c r="AB1821" s="100"/>
      <c r="AC1821" s="90"/>
      <c r="AD1821" s="100"/>
      <c r="AE1821" s="100"/>
      <c r="AF1821" s="91"/>
      <c r="AG1821" s="91"/>
      <c r="AH1821" s="101"/>
      <c r="AI1821" s="45"/>
      <c r="AJ1821" s="45"/>
      <c r="AK1821" s="45"/>
      <c r="AL1821" s="45"/>
      <c r="AM1821" s="45"/>
      <c r="AN1821" s="83"/>
      <c r="AO1821" s="160"/>
      <c r="AP1821" s="160"/>
      <c r="AQ1821" s="94"/>
      <c r="AR1821" s="45"/>
      <c r="AS1821" s="102"/>
      <c r="AT1821" s="102"/>
      <c r="AU1821" s="95"/>
      <c r="AV1821" s="95"/>
      <c r="AW1821" s="159"/>
      <c r="AX1821" s="159"/>
      <c r="AY1821" s="156"/>
      <c r="AZ1821" s="156"/>
      <c r="BA1821" s="156"/>
      <c r="BB1821" s="156"/>
      <c r="BC1821" s="156"/>
      <c r="BD1821" s="156"/>
      <c r="BE1821" s="156"/>
      <c r="BF1821" s="156"/>
      <c r="BG1821" s="156"/>
      <c r="BH1821" s="156"/>
      <c r="BI1821" s="156"/>
      <c r="BJ1821" s="156"/>
      <c r="BK1821" s="156"/>
      <c r="BL1821" s="156"/>
      <c r="BM1821" s="156"/>
      <c r="BN1821" s="156"/>
      <c r="BO1821" s="156"/>
      <c r="BP1821" s="156"/>
      <c r="BQ1821" s="156"/>
      <c r="BR1821" s="156"/>
      <c r="BS1821" s="156"/>
      <c r="BT1821" s="156"/>
      <c r="BU1821" s="156"/>
      <c r="BV1821" s="156"/>
      <c r="BW1821" s="156"/>
      <c r="BX1821" s="156"/>
      <c r="BY1821" s="156"/>
      <c r="BZ1821" s="156"/>
      <c r="CA1821" s="156"/>
      <c r="CB1821" s="156"/>
      <c r="CC1821" s="156"/>
      <c r="CD1821" s="156"/>
      <c r="CE1821" s="156"/>
    </row>
    <row r="1822" spans="1:83" ht="25.5" customHeight="1" x14ac:dyDescent="0.25">
      <c r="A1822" s="45"/>
      <c r="B1822" s="45"/>
      <c r="C1822" s="45"/>
      <c r="D1822" s="47"/>
      <c r="E1822" s="158"/>
      <c r="F1822" s="45"/>
      <c r="G1822" s="130"/>
      <c r="H1822" s="130"/>
      <c r="I1822" s="83"/>
      <c r="J1822" s="45"/>
      <c r="K1822" s="130"/>
      <c r="L1822" s="95"/>
      <c r="M1822" s="95"/>
      <c r="N1822" s="95"/>
      <c r="O1822" s="103"/>
      <c r="P1822" s="104"/>
      <c r="Q1822" s="83"/>
      <c r="R1822" s="83"/>
      <c r="S1822" s="83"/>
      <c r="T1822" s="83"/>
      <c r="U1822" s="83"/>
      <c r="V1822" s="103"/>
      <c r="W1822" s="103"/>
      <c r="X1822" s="103"/>
      <c r="Y1822" s="102"/>
      <c r="Z1822" s="102"/>
      <c r="AA1822" s="90"/>
      <c r="AB1822" s="100"/>
      <c r="AC1822" s="90"/>
      <c r="AD1822" s="100"/>
      <c r="AE1822" s="100"/>
      <c r="AF1822" s="91"/>
      <c r="AG1822" s="91"/>
      <c r="AH1822" s="101"/>
      <c r="AI1822" s="45"/>
      <c r="AJ1822" s="45"/>
      <c r="AK1822" s="45"/>
      <c r="AL1822" s="45"/>
      <c r="AM1822" s="45"/>
      <c r="AN1822" s="83"/>
      <c r="AO1822" s="160"/>
      <c r="AP1822" s="160"/>
      <c r="AQ1822" s="94"/>
      <c r="AR1822" s="45"/>
      <c r="AS1822" s="102"/>
      <c r="AT1822" s="102"/>
      <c r="AU1822" s="95"/>
      <c r="AV1822" s="95"/>
      <c r="AW1822" s="159"/>
      <c r="AX1822" s="159"/>
      <c r="AY1822" s="156"/>
      <c r="AZ1822" s="156"/>
      <c r="BA1822" s="156"/>
      <c r="BB1822" s="156"/>
      <c r="BC1822" s="156"/>
      <c r="BD1822" s="156"/>
      <c r="BE1822" s="156"/>
      <c r="BF1822" s="156"/>
      <c r="BG1822" s="156"/>
      <c r="BH1822" s="156"/>
      <c r="BI1822" s="156"/>
      <c r="BJ1822" s="156"/>
      <c r="BK1822" s="156"/>
      <c r="BL1822" s="156"/>
      <c r="BM1822" s="156"/>
      <c r="BN1822" s="156"/>
      <c r="BO1822" s="156"/>
      <c r="BP1822" s="156"/>
      <c r="BQ1822" s="156"/>
      <c r="BR1822" s="156"/>
      <c r="BS1822" s="156"/>
      <c r="BT1822" s="156"/>
      <c r="BU1822" s="156"/>
      <c r="BV1822" s="156"/>
      <c r="BW1822" s="156"/>
      <c r="BX1822" s="156"/>
      <c r="BY1822" s="156"/>
      <c r="BZ1822" s="156"/>
      <c r="CA1822" s="156"/>
      <c r="CB1822" s="156"/>
      <c r="CC1822" s="156"/>
      <c r="CD1822" s="156"/>
      <c r="CE1822" s="156"/>
    </row>
    <row r="1823" spans="1:83" ht="25.5" customHeight="1" x14ac:dyDescent="0.25">
      <c r="A1823" s="45"/>
      <c r="B1823" s="45"/>
      <c r="C1823" s="45"/>
      <c r="D1823" s="47"/>
      <c r="E1823" s="158"/>
      <c r="F1823" s="45"/>
      <c r="G1823" s="130"/>
      <c r="H1823" s="130"/>
      <c r="I1823" s="83"/>
      <c r="J1823" s="45"/>
      <c r="K1823" s="130"/>
      <c r="L1823" s="95"/>
      <c r="M1823" s="95"/>
      <c r="N1823" s="95"/>
      <c r="O1823" s="103"/>
      <c r="P1823" s="104"/>
      <c r="Q1823" s="83"/>
      <c r="R1823" s="83"/>
      <c r="S1823" s="83"/>
      <c r="T1823" s="83"/>
      <c r="U1823" s="83"/>
      <c r="V1823" s="103"/>
      <c r="W1823" s="103"/>
      <c r="X1823" s="103"/>
      <c r="Y1823" s="102"/>
      <c r="Z1823" s="102"/>
      <c r="AA1823" s="90"/>
      <c r="AB1823" s="100"/>
      <c r="AC1823" s="90"/>
      <c r="AD1823" s="100"/>
      <c r="AE1823" s="100"/>
      <c r="AF1823" s="91"/>
      <c r="AG1823" s="91"/>
      <c r="AH1823" s="101"/>
      <c r="AI1823" s="45"/>
      <c r="AJ1823" s="45"/>
      <c r="AK1823" s="45"/>
      <c r="AL1823" s="45"/>
      <c r="AM1823" s="45"/>
      <c r="AN1823" s="83"/>
      <c r="AO1823" s="160"/>
      <c r="AP1823" s="160"/>
      <c r="AQ1823" s="94"/>
      <c r="AR1823" s="45"/>
      <c r="AS1823" s="102"/>
      <c r="AT1823" s="102"/>
      <c r="AU1823" s="95"/>
      <c r="AV1823" s="95"/>
      <c r="AW1823" s="159"/>
      <c r="AX1823" s="159"/>
      <c r="AY1823" s="156"/>
      <c r="AZ1823" s="156"/>
      <c r="BA1823" s="156"/>
      <c r="BB1823" s="156"/>
      <c r="BC1823" s="156"/>
      <c r="BD1823" s="156"/>
      <c r="BE1823" s="156"/>
      <c r="BF1823" s="156"/>
      <c r="BG1823" s="156"/>
      <c r="BH1823" s="156"/>
      <c r="BI1823" s="156"/>
      <c r="BJ1823" s="156"/>
      <c r="BK1823" s="156"/>
      <c r="BL1823" s="156"/>
      <c r="BM1823" s="156"/>
      <c r="BN1823" s="156"/>
      <c r="BO1823" s="156"/>
      <c r="BP1823" s="156"/>
      <c r="BQ1823" s="156"/>
      <c r="BR1823" s="156"/>
      <c r="BS1823" s="156"/>
      <c r="BT1823" s="156"/>
      <c r="BU1823" s="156"/>
      <c r="BV1823" s="156"/>
      <c r="BW1823" s="156"/>
      <c r="BX1823" s="156"/>
      <c r="BY1823" s="156"/>
      <c r="BZ1823" s="156"/>
      <c r="CA1823" s="156"/>
      <c r="CB1823" s="156"/>
      <c r="CC1823" s="156"/>
      <c r="CD1823" s="156"/>
      <c r="CE1823" s="156"/>
    </row>
    <row r="1824" spans="1:83" ht="25.5" customHeight="1" x14ac:dyDescent="0.25">
      <c r="A1824" s="45"/>
      <c r="B1824" s="45"/>
      <c r="C1824" s="45"/>
      <c r="D1824" s="47"/>
      <c r="E1824" s="158"/>
      <c r="F1824" s="45"/>
      <c r="G1824" s="130"/>
      <c r="H1824" s="130"/>
      <c r="I1824" s="83"/>
      <c r="J1824" s="45"/>
      <c r="K1824" s="130"/>
      <c r="L1824" s="95"/>
      <c r="M1824" s="95"/>
      <c r="N1824" s="95"/>
      <c r="O1824" s="103"/>
      <c r="P1824" s="104"/>
      <c r="Q1824" s="83"/>
      <c r="R1824" s="83"/>
      <c r="S1824" s="83"/>
      <c r="T1824" s="83"/>
      <c r="U1824" s="83"/>
      <c r="V1824" s="103"/>
      <c r="W1824" s="103"/>
      <c r="X1824" s="103"/>
      <c r="Y1824" s="102"/>
      <c r="Z1824" s="102"/>
      <c r="AA1824" s="90"/>
      <c r="AB1824" s="100"/>
      <c r="AC1824" s="90"/>
      <c r="AD1824" s="100"/>
      <c r="AE1824" s="100"/>
      <c r="AF1824" s="91"/>
      <c r="AG1824" s="91"/>
      <c r="AH1824" s="101"/>
      <c r="AI1824" s="45"/>
      <c r="AJ1824" s="45"/>
      <c r="AK1824" s="45"/>
      <c r="AL1824" s="45"/>
      <c r="AM1824" s="45"/>
      <c r="AN1824" s="83"/>
      <c r="AO1824" s="160"/>
      <c r="AP1824" s="160"/>
      <c r="AQ1824" s="94"/>
      <c r="AR1824" s="45"/>
      <c r="AS1824" s="102"/>
      <c r="AT1824" s="102"/>
      <c r="AU1824" s="95"/>
      <c r="AV1824" s="95"/>
      <c r="AW1824" s="159"/>
      <c r="AX1824" s="159"/>
      <c r="AY1824" s="156"/>
      <c r="AZ1824" s="156"/>
      <c r="BA1824" s="156"/>
      <c r="BB1824" s="156"/>
      <c r="BC1824" s="156"/>
      <c r="BD1824" s="156"/>
      <c r="BE1824" s="156"/>
      <c r="BF1824" s="156"/>
      <c r="BG1824" s="156"/>
      <c r="BH1824" s="156"/>
      <c r="BI1824" s="156"/>
      <c r="BJ1824" s="156"/>
      <c r="BK1824" s="156"/>
      <c r="BL1824" s="156"/>
      <c r="BM1824" s="156"/>
      <c r="BN1824" s="156"/>
      <c r="BO1824" s="156"/>
      <c r="BP1824" s="156"/>
      <c r="BQ1824" s="156"/>
      <c r="BR1824" s="156"/>
      <c r="BS1824" s="156"/>
      <c r="BT1824" s="156"/>
      <c r="BU1824" s="156"/>
      <c r="BV1824" s="156"/>
      <c r="BW1824" s="156"/>
      <c r="BX1824" s="156"/>
      <c r="BY1824" s="156"/>
      <c r="BZ1824" s="156"/>
      <c r="CA1824" s="156"/>
      <c r="CB1824" s="156"/>
      <c r="CC1824" s="156"/>
      <c r="CD1824" s="156"/>
      <c r="CE1824" s="156"/>
    </row>
    <row r="1825" spans="1:83" ht="25.5" customHeight="1" x14ac:dyDescent="0.25">
      <c r="A1825" s="45"/>
      <c r="B1825" s="45"/>
      <c r="C1825" s="45"/>
      <c r="D1825" s="47"/>
      <c r="E1825" s="158"/>
      <c r="F1825" s="45"/>
      <c r="G1825" s="130"/>
      <c r="H1825" s="130"/>
      <c r="I1825" s="83"/>
      <c r="J1825" s="45"/>
      <c r="K1825" s="130"/>
      <c r="L1825" s="95"/>
      <c r="M1825" s="95"/>
      <c r="N1825" s="95"/>
      <c r="O1825" s="103"/>
      <c r="P1825" s="104"/>
      <c r="Q1825" s="83"/>
      <c r="R1825" s="83"/>
      <c r="S1825" s="83"/>
      <c r="T1825" s="83"/>
      <c r="U1825" s="83"/>
      <c r="V1825" s="103"/>
      <c r="W1825" s="103"/>
      <c r="X1825" s="103"/>
      <c r="Y1825" s="102"/>
      <c r="Z1825" s="102"/>
      <c r="AA1825" s="90"/>
      <c r="AB1825" s="100"/>
      <c r="AC1825" s="90"/>
      <c r="AD1825" s="100"/>
      <c r="AE1825" s="100"/>
      <c r="AF1825" s="91"/>
      <c r="AG1825" s="91"/>
      <c r="AH1825" s="101"/>
      <c r="AI1825" s="45"/>
      <c r="AJ1825" s="45"/>
      <c r="AK1825" s="45"/>
      <c r="AL1825" s="45"/>
      <c r="AM1825" s="45"/>
      <c r="AN1825" s="83"/>
      <c r="AO1825" s="160"/>
      <c r="AP1825" s="160"/>
      <c r="AQ1825" s="94"/>
      <c r="AR1825" s="45"/>
      <c r="AS1825" s="102"/>
      <c r="AT1825" s="102"/>
      <c r="AU1825" s="95"/>
      <c r="AV1825" s="95"/>
      <c r="AW1825" s="159"/>
      <c r="AX1825" s="159"/>
      <c r="AY1825" s="156"/>
      <c r="AZ1825" s="156"/>
      <c r="BA1825" s="156"/>
      <c r="BB1825" s="156"/>
      <c r="BC1825" s="156"/>
      <c r="BD1825" s="156"/>
      <c r="BE1825" s="156"/>
      <c r="BF1825" s="156"/>
      <c r="BG1825" s="156"/>
      <c r="BH1825" s="156"/>
      <c r="BI1825" s="156"/>
      <c r="BJ1825" s="156"/>
      <c r="BK1825" s="156"/>
      <c r="BL1825" s="156"/>
      <c r="BM1825" s="156"/>
      <c r="BN1825" s="156"/>
      <c r="BO1825" s="156"/>
      <c r="BP1825" s="156"/>
      <c r="BQ1825" s="156"/>
      <c r="BR1825" s="156"/>
      <c r="BS1825" s="156"/>
      <c r="BT1825" s="156"/>
      <c r="BU1825" s="156"/>
      <c r="BV1825" s="156"/>
      <c r="BW1825" s="156"/>
      <c r="BX1825" s="156"/>
      <c r="BY1825" s="156"/>
      <c r="BZ1825" s="156"/>
      <c r="CA1825" s="156"/>
      <c r="CB1825" s="156"/>
      <c r="CC1825" s="156"/>
      <c r="CD1825" s="156"/>
      <c r="CE1825" s="156"/>
    </row>
    <row r="1826" spans="1:83" ht="25.5" customHeight="1" x14ac:dyDescent="0.25">
      <c r="A1826" s="45"/>
      <c r="B1826" s="45"/>
      <c r="C1826" s="45"/>
      <c r="D1826" s="47"/>
      <c r="E1826" s="158"/>
      <c r="F1826" s="45"/>
      <c r="G1826" s="130"/>
      <c r="H1826" s="130"/>
      <c r="I1826" s="83"/>
      <c r="J1826" s="45"/>
      <c r="K1826" s="130"/>
      <c r="L1826" s="95"/>
      <c r="M1826" s="95"/>
      <c r="N1826" s="95"/>
      <c r="O1826" s="103"/>
      <c r="P1826" s="104"/>
      <c r="Q1826" s="83"/>
      <c r="R1826" s="83"/>
      <c r="S1826" s="83"/>
      <c r="T1826" s="83"/>
      <c r="U1826" s="83"/>
      <c r="V1826" s="103"/>
      <c r="W1826" s="103"/>
      <c r="X1826" s="103"/>
      <c r="Y1826" s="102"/>
      <c r="Z1826" s="102"/>
      <c r="AA1826" s="90"/>
      <c r="AB1826" s="100"/>
      <c r="AC1826" s="90"/>
      <c r="AD1826" s="100"/>
      <c r="AE1826" s="100"/>
      <c r="AF1826" s="91"/>
      <c r="AG1826" s="91"/>
      <c r="AH1826" s="101"/>
      <c r="AI1826" s="45"/>
      <c r="AJ1826" s="45"/>
      <c r="AK1826" s="45"/>
      <c r="AL1826" s="45"/>
      <c r="AM1826" s="45"/>
      <c r="AN1826" s="83"/>
      <c r="AO1826" s="160"/>
      <c r="AP1826" s="160"/>
      <c r="AQ1826" s="94"/>
      <c r="AR1826" s="45"/>
      <c r="AS1826" s="102"/>
      <c r="AT1826" s="102"/>
      <c r="AU1826" s="95"/>
      <c r="AV1826" s="95"/>
      <c r="AW1826" s="159"/>
      <c r="AX1826" s="159"/>
      <c r="AY1826" s="156"/>
      <c r="AZ1826" s="156"/>
      <c r="BA1826" s="156"/>
      <c r="BB1826" s="156"/>
      <c r="BC1826" s="156"/>
      <c r="BD1826" s="156"/>
      <c r="BE1826" s="156"/>
      <c r="BF1826" s="156"/>
      <c r="BG1826" s="156"/>
      <c r="BH1826" s="156"/>
      <c r="BI1826" s="156"/>
      <c r="BJ1826" s="156"/>
      <c r="BK1826" s="156"/>
      <c r="BL1826" s="156"/>
      <c r="BM1826" s="156"/>
      <c r="BN1826" s="156"/>
      <c r="BO1826" s="156"/>
      <c r="BP1826" s="156"/>
      <c r="BQ1826" s="156"/>
      <c r="BR1826" s="156"/>
      <c r="BS1826" s="156"/>
      <c r="BT1826" s="156"/>
      <c r="BU1826" s="156"/>
      <c r="BV1826" s="156"/>
      <c r="BW1826" s="156"/>
      <c r="BX1826" s="156"/>
      <c r="BY1826" s="156"/>
      <c r="BZ1826" s="156"/>
      <c r="CA1826" s="156"/>
      <c r="CB1826" s="156"/>
      <c r="CC1826" s="156"/>
      <c r="CD1826" s="156"/>
      <c r="CE1826" s="156"/>
    </row>
    <row r="1827" spans="1:83" ht="25.5" customHeight="1" x14ac:dyDescent="0.25">
      <c r="A1827" s="45"/>
      <c r="B1827" s="45"/>
      <c r="C1827" s="45"/>
      <c r="D1827" s="47"/>
      <c r="E1827" s="158"/>
      <c r="F1827" s="45"/>
      <c r="G1827" s="130"/>
      <c r="H1827" s="130"/>
      <c r="I1827" s="83"/>
      <c r="J1827" s="45"/>
      <c r="K1827" s="130"/>
      <c r="L1827" s="95"/>
      <c r="M1827" s="95"/>
      <c r="N1827" s="95"/>
      <c r="O1827" s="103"/>
      <c r="P1827" s="104"/>
      <c r="Q1827" s="83"/>
      <c r="R1827" s="83"/>
      <c r="S1827" s="83"/>
      <c r="T1827" s="83"/>
      <c r="U1827" s="83"/>
      <c r="V1827" s="103"/>
      <c r="W1827" s="103"/>
      <c r="X1827" s="103"/>
      <c r="Y1827" s="102"/>
      <c r="Z1827" s="102"/>
      <c r="AA1827" s="90"/>
      <c r="AB1827" s="100"/>
      <c r="AC1827" s="90"/>
      <c r="AD1827" s="100"/>
      <c r="AE1827" s="100"/>
      <c r="AF1827" s="91"/>
      <c r="AG1827" s="91"/>
      <c r="AH1827" s="101"/>
      <c r="AI1827" s="45"/>
      <c r="AJ1827" s="45"/>
      <c r="AK1827" s="45"/>
      <c r="AL1827" s="45"/>
      <c r="AM1827" s="45"/>
      <c r="AN1827" s="83"/>
      <c r="AO1827" s="160"/>
      <c r="AP1827" s="160"/>
      <c r="AQ1827" s="94"/>
      <c r="AR1827" s="45"/>
      <c r="AS1827" s="102"/>
      <c r="AT1827" s="102"/>
      <c r="AU1827" s="95"/>
      <c r="AV1827" s="95"/>
      <c r="AW1827" s="159"/>
      <c r="AX1827" s="159"/>
      <c r="AY1827" s="156"/>
      <c r="AZ1827" s="156"/>
      <c r="BA1827" s="156"/>
      <c r="BB1827" s="156"/>
      <c r="BC1827" s="156"/>
      <c r="BD1827" s="156"/>
      <c r="BE1827" s="156"/>
      <c r="BF1827" s="156"/>
      <c r="BG1827" s="156"/>
      <c r="BH1827" s="156"/>
      <c r="BI1827" s="156"/>
      <c r="BJ1827" s="156"/>
      <c r="BK1827" s="156"/>
      <c r="BL1827" s="156"/>
      <c r="BM1827" s="156"/>
      <c r="BN1827" s="156"/>
      <c r="BO1827" s="156"/>
      <c r="BP1827" s="156"/>
      <c r="BQ1827" s="156"/>
      <c r="BR1827" s="156"/>
      <c r="BS1827" s="156"/>
      <c r="BT1827" s="156"/>
      <c r="BU1827" s="156"/>
      <c r="BV1827" s="156"/>
      <c r="BW1827" s="156"/>
      <c r="BX1827" s="156"/>
      <c r="BY1827" s="156"/>
      <c r="BZ1827" s="156"/>
      <c r="CA1827" s="156"/>
      <c r="CB1827" s="156"/>
      <c r="CC1827" s="156"/>
      <c r="CD1827" s="156"/>
      <c r="CE1827" s="156"/>
    </row>
    <row r="1828" spans="1:83" ht="25.5" customHeight="1" x14ac:dyDescent="0.25">
      <c r="A1828" s="45"/>
      <c r="B1828" s="45"/>
      <c r="C1828" s="45"/>
      <c r="D1828" s="47"/>
      <c r="E1828" s="158"/>
      <c r="F1828" s="45"/>
      <c r="G1828" s="130"/>
      <c r="H1828" s="130"/>
      <c r="I1828" s="83"/>
      <c r="J1828" s="45"/>
      <c r="K1828" s="130"/>
      <c r="L1828" s="95"/>
      <c r="M1828" s="95"/>
      <c r="N1828" s="95"/>
      <c r="O1828" s="103"/>
      <c r="P1828" s="104"/>
      <c r="Q1828" s="83"/>
      <c r="R1828" s="83"/>
      <c r="S1828" s="83"/>
      <c r="T1828" s="83"/>
      <c r="U1828" s="83"/>
      <c r="V1828" s="103"/>
      <c r="W1828" s="103"/>
      <c r="X1828" s="103"/>
      <c r="Y1828" s="102"/>
      <c r="Z1828" s="102"/>
      <c r="AA1828" s="90"/>
      <c r="AB1828" s="100"/>
      <c r="AC1828" s="90"/>
      <c r="AD1828" s="100"/>
      <c r="AE1828" s="100"/>
      <c r="AF1828" s="91"/>
      <c r="AG1828" s="91"/>
      <c r="AH1828" s="101"/>
      <c r="AI1828" s="45"/>
      <c r="AJ1828" s="45"/>
      <c r="AK1828" s="45"/>
      <c r="AL1828" s="45"/>
      <c r="AM1828" s="45"/>
      <c r="AN1828" s="83"/>
      <c r="AO1828" s="160"/>
      <c r="AP1828" s="160"/>
      <c r="AQ1828" s="94"/>
      <c r="AR1828" s="45"/>
      <c r="AS1828" s="102"/>
      <c r="AT1828" s="102"/>
      <c r="AU1828" s="95"/>
      <c r="AV1828" s="95"/>
      <c r="AW1828" s="159"/>
      <c r="AX1828" s="159"/>
      <c r="AY1828" s="156"/>
      <c r="AZ1828" s="156"/>
      <c r="BA1828" s="156"/>
      <c r="BB1828" s="156"/>
      <c r="BC1828" s="156"/>
      <c r="BD1828" s="156"/>
      <c r="BE1828" s="156"/>
      <c r="BF1828" s="156"/>
      <c r="BG1828" s="156"/>
      <c r="BH1828" s="156"/>
      <c r="BI1828" s="156"/>
      <c r="BJ1828" s="156"/>
      <c r="BK1828" s="156"/>
      <c r="BL1828" s="156"/>
      <c r="BM1828" s="156"/>
      <c r="BN1828" s="156"/>
      <c r="BO1828" s="156"/>
      <c r="BP1828" s="156"/>
      <c r="BQ1828" s="156"/>
      <c r="BR1828" s="156"/>
      <c r="BS1828" s="156"/>
      <c r="BT1828" s="156"/>
      <c r="BU1828" s="156"/>
      <c r="BV1828" s="156"/>
      <c r="BW1828" s="156"/>
      <c r="BX1828" s="156"/>
      <c r="BY1828" s="156"/>
      <c r="BZ1828" s="156"/>
      <c r="CA1828" s="156"/>
      <c r="CB1828" s="156"/>
      <c r="CC1828" s="156"/>
      <c r="CD1828" s="156"/>
      <c r="CE1828" s="156"/>
    </row>
    <row r="1829" spans="1:83" ht="25.5" customHeight="1" x14ac:dyDescent="0.25">
      <c r="A1829" s="45"/>
      <c r="B1829" s="45"/>
      <c r="C1829" s="45"/>
      <c r="D1829" s="47"/>
      <c r="E1829" s="158"/>
      <c r="F1829" s="45"/>
      <c r="G1829" s="130"/>
      <c r="H1829" s="130"/>
      <c r="I1829" s="83"/>
      <c r="J1829" s="45"/>
      <c r="K1829" s="130"/>
      <c r="L1829" s="95"/>
      <c r="M1829" s="95"/>
      <c r="N1829" s="95"/>
      <c r="O1829" s="103"/>
      <c r="P1829" s="104"/>
      <c r="Q1829" s="83"/>
      <c r="R1829" s="83"/>
      <c r="S1829" s="83"/>
      <c r="T1829" s="83"/>
      <c r="U1829" s="83"/>
      <c r="V1829" s="103"/>
      <c r="W1829" s="103"/>
      <c r="X1829" s="103"/>
      <c r="Y1829" s="102"/>
      <c r="Z1829" s="102"/>
      <c r="AA1829" s="90"/>
      <c r="AB1829" s="100"/>
      <c r="AC1829" s="90"/>
      <c r="AD1829" s="100"/>
      <c r="AE1829" s="100"/>
      <c r="AF1829" s="91"/>
      <c r="AG1829" s="91"/>
      <c r="AH1829" s="101"/>
      <c r="AI1829" s="45"/>
      <c r="AJ1829" s="45"/>
      <c r="AK1829" s="45"/>
      <c r="AL1829" s="45"/>
      <c r="AM1829" s="45"/>
      <c r="AN1829" s="83"/>
      <c r="AO1829" s="160"/>
      <c r="AP1829" s="160"/>
      <c r="AQ1829" s="94"/>
      <c r="AR1829" s="45"/>
      <c r="AS1829" s="102"/>
      <c r="AT1829" s="102"/>
      <c r="AU1829" s="95"/>
      <c r="AV1829" s="95"/>
      <c r="AW1829" s="159"/>
      <c r="AX1829" s="159"/>
      <c r="AY1829" s="156"/>
      <c r="AZ1829" s="156"/>
      <c r="BA1829" s="156"/>
      <c r="BB1829" s="156"/>
      <c r="BC1829" s="156"/>
      <c r="BD1829" s="156"/>
      <c r="BE1829" s="156"/>
      <c r="BF1829" s="156"/>
      <c r="BG1829" s="156"/>
      <c r="BH1829" s="156"/>
      <c r="BI1829" s="156"/>
      <c r="BJ1829" s="156"/>
      <c r="BK1829" s="156"/>
      <c r="BL1829" s="156"/>
      <c r="BM1829" s="156"/>
      <c r="BN1829" s="156"/>
      <c r="BO1829" s="156"/>
      <c r="BP1829" s="156"/>
      <c r="BQ1829" s="156"/>
      <c r="BR1829" s="156"/>
      <c r="BS1829" s="156"/>
      <c r="BT1829" s="156"/>
      <c r="BU1829" s="156"/>
      <c r="BV1829" s="156"/>
      <c r="BW1829" s="156"/>
      <c r="BX1829" s="156"/>
      <c r="BY1829" s="156"/>
      <c r="BZ1829" s="156"/>
      <c r="CA1829" s="156"/>
      <c r="CB1829" s="156"/>
      <c r="CC1829" s="156"/>
      <c r="CD1829" s="156"/>
      <c r="CE1829" s="156"/>
    </row>
    <row r="1830" spans="1:83" ht="25.5" customHeight="1" x14ac:dyDescent="0.25">
      <c r="A1830" s="45"/>
      <c r="B1830" s="45"/>
      <c r="C1830" s="45"/>
      <c r="D1830" s="47"/>
      <c r="E1830" s="158"/>
      <c r="F1830" s="45"/>
      <c r="G1830" s="130"/>
      <c r="H1830" s="130"/>
      <c r="I1830" s="83"/>
      <c r="J1830" s="45"/>
      <c r="K1830" s="130"/>
      <c r="L1830" s="95"/>
      <c r="M1830" s="95"/>
      <c r="N1830" s="95"/>
      <c r="O1830" s="103"/>
      <c r="P1830" s="104"/>
      <c r="Q1830" s="83"/>
      <c r="R1830" s="83"/>
      <c r="S1830" s="83"/>
      <c r="T1830" s="83"/>
      <c r="U1830" s="83"/>
      <c r="V1830" s="103"/>
      <c r="W1830" s="103"/>
      <c r="X1830" s="103"/>
      <c r="Y1830" s="102"/>
      <c r="Z1830" s="102"/>
      <c r="AA1830" s="90"/>
      <c r="AB1830" s="100"/>
      <c r="AC1830" s="90"/>
      <c r="AD1830" s="100"/>
      <c r="AE1830" s="100"/>
      <c r="AF1830" s="91"/>
      <c r="AG1830" s="91"/>
      <c r="AH1830" s="101"/>
      <c r="AI1830" s="45"/>
      <c r="AJ1830" s="45"/>
      <c r="AK1830" s="45"/>
      <c r="AL1830" s="45"/>
      <c r="AM1830" s="45"/>
      <c r="AN1830" s="83"/>
      <c r="AO1830" s="160"/>
      <c r="AP1830" s="160"/>
      <c r="AQ1830" s="94"/>
      <c r="AR1830" s="45"/>
      <c r="AS1830" s="102"/>
      <c r="AT1830" s="102"/>
      <c r="AU1830" s="95"/>
      <c r="AV1830" s="95"/>
      <c r="AW1830" s="159"/>
      <c r="AX1830" s="159"/>
      <c r="AY1830" s="156"/>
      <c r="AZ1830" s="156"/>
      <c r="BA1830" s="156"/>
      <c r="BB1830" s="156"/>
      <c r="BC1830" s="156"/>
      <c r="BD1830" s="156"/>
      <c r="BE1830" s="156"/>
      <c r="BF1830" s="156"/>
      <c r="BG1830" s="156"/>
      <c r="BH1830" s="156"/>
      <c r="BI1830" s="156"/>
      <c r="BJ1830" s="156"/>
      <c r="BK1830" s="156"/>
      <c r="BL1830" s="156"/>
      <c r="BM1830" s="156"/>
      <c r="BN1830" s="156"/>
      <c r="BO1830" s="156"/>
      <c r="BP1830" s="156"/>
      <c r="BQ1830" s="156"/>
      <c r="BR1830" s="156"/>
      <c r="BS1830" s="156"/>
      <c r="BT1830" s="156"/>
      <c r="BU1830" s="156"/>
      <c r="BV1830" s="156"/>
      <c r="BW1830" s="156"/>
      <c r="BX1830" s="156"/>
      <c r="BY1830" s="156"/>
      <c r="BZ1830" s="156"/>
      <c r="CA1830" s="156"/>
      <c r="CB1830" s="156"/>
      <c r="CC1830" s="156"/>
      <c r="CD1830" s="156"/>
      <c r="CE1830" s="156"/>
    </row>
    <row r="1831" spans="1:83" ht="25.5" customHeight="1" x14ac:dyDescent="0.25">
      <c r="A1831" s="45"/>
      <c r="B1831" s="45"/>
      <c r="C1831" s="45"/>
      <c r="D1831" s="47"/>
      <c r="E1831" s="158"/>
      <c r="F1831" s="45"/>
      <c r="G1831" s="130"/>
      <c r="H1831" s="130"/>
      <c r="I1831" s="83"/>
      <c r="J1831" s="45"/>
      <c r="K1831" s="130"/>
      <c r="L1831" s="95"/>
      <c r="M1831" s="95"/>
      <c r="N1831" s="95"/>
      <c r="O1831" s="103"/>
      <c r="P1831" s="104"/>
      <c r="Q1831" s="83"/>
      <c r="R1831" s="83"/>
      <c r="S1831" s="83"/>
      <c r="T1831" s="83"/>
      <c r="U1831" s="83"/>
      <c r="V1831" s="103"/>
      <c r="W1831" s="103"/>
      <c r="X1831" s="103"/>
      <c r="Y1831" s="102"/>
      <c r="Z1831" s="102"/>
      <c r="AA1831" s="90"/>
      <c r="AB1831" s="100"/>
      <c r="AC1831" s="90"/>
      <c r="AD1831" s="100"/>
      <c r="AE1831" s="100"/>
      <c r="AF1831" s="91"/>
      <c r="AG1831" s="91"/>
      <c r="AH1831" s="101"/>
      <c r="AI1831" s="45"/>
      <c r="AJ1831" s="45"/>
      <c r="AK1831" s="45"/>
      <c r="AL1831" s="45"/>
      <c r="AM1831" s="45"/>
      <c r="AN1831" s="83"/>
      <c r="AO1831" s="160"/>
      <c r="AP1831" s="160"/>
      <c r="AQ1831" s="94"/>
      <c r="AR1831" s="45"/>
      <c r="AS1831" s="102"/>
      <c r="AT1831" s="102"/>
      <c r="AU1831" s="95"/>
      <c r="AV1831" s="95"/>
      <c r="AW1831" s="159"/>
      <c r="AX1831" s="159"/>
      <c r="AY1831" s="156"/>
      <c r="AZ1831" s="156"/>
      <c r="BA1831" s="156"/>
      <c r="BB1831" s="156"/>
      <c r="BC1831" s="156"/>
      <c r="BD1831" s="156"/>
      <c r="BE1831" s="156"/>
      <c r="BF1831" s="156"/>
      <c r="BG1831" s="156"/>
      <c r="BH1831" s="156"/>
      <c r="BI1831" s="156"/>
      <c r="BJ1831" s="156"/>
      <c r="BK1831" s="156"/>
      <c r="BL1831" s="156"/>
      <c r="BM1831" s="156"/>
      <c r="BN1831" s="156"/>
      <c r="BO1831" s="156"/>
      <c r="BP1831" s="156"/>
      <c r="BQ1831" s="156"/>
      <c r="BR1831" s="156"/>
      <c r="BS1831" s="156"/>
      <c r="BT1831" s="156"/>
      <c r="BU1831" s="156"/>
      <c r="BV1831" s="156"/>
      <c r="BW1831" s="156"/>
      <c r="BX1831" s="156"/>
      <c r="BY1831" s="156"/>
      <c r="BZ1831" s="156"/>
      <c r="CA1831" s="156"/>
      <c r="CB1831" s="156"/>
      <c r="CC1831" s="156"/>
      <c r="CD1831" s="156"/>
      <c r="CE1831" s="156"/>
    </row>
    <row r="1832" spans="1:83" ht="25.5" customHeight="1" x14ac:dyDescent="0.25">
      <c r="A1832" s="45"/>
      <c r="B1832" s="45"/>
      <c r="C1832" s="45"/>
      <c r="D1832" s="47"/>
      <c r="E1832" s="158"/>
      <c r="F1832" s="45"/>
      <c r="G1832" s="130"/>
      <c r="H1832" s="130"/>
      <c r="I1832" s="83"/>
      <c r="J1832" s="45"/>
      <c r="K1832" s="130"/>
      <c r="L1832" s="95"/>
      <c r="M1832" s="95"/>
      <c r="N1832" s="95"/>
      <c r="O1832" s="103"/>
      <c r="P1832" s="104"/>
      <c r="Q1832" s="83"/>
      <c r="R1832" s="83"/>
      <c r="S1832" s="83"/>
      <c r="T1832" s="83"/>
      <c r="U1832" s="83"/>
      <c r="V1832" s="103"/>
      <c r="W1832" s="103"/>
      <c r="X1832" s="103"/>
      <c r="Y1832" s="102"/>
      <c r="Z1832" s="102"/>
      <c r="AA1832" s="90"/>
      <c r="AB1832" s="100"/>
      <c r="AC1832" s="90"/>
      <c r="AD1832" s="100"/>
      <c r="AE1832" s="100"/>
      <c r="AF1832" s="91"/>
      <c r="AG1832" s="91"/>
      <c r="AH1832" s="101"/>
      <c r="AI1832" s="45"/>
      <c r="AJ1832" s="45"/>
      <c r="AK1832" s="45"/>
      <c r="AL1832" s="45"/>
      <c r="AM1832" s="45"/>
      <c r="AN1832" s="83"/>
      <c r="AO1832" s="160"/>
      <c r="AP1832" s="160"/>
      <c r="AQ1832" s="94"/>
      <c r="AR1832" s="45"/>
      <c r="AS1832" s="102"/>
      <c r="AT1832" s="102"/>
      <c r="AU1832" s="95"/>
      <c r="AV1832" s="95"/>
      <c r="AW1832" s="159"/>
      <c r="AX1832" s="159"/>
      <c r="AY1832" s="156"/>
      <c r="AZ1832" s="156"/>
      <c r="BA1832" s="156"/>
      <c r="BB1832" s="156"/>
      <c r="BC1832" s="156"/>
      <c r="BD1832" s="156"/>
      <c r="BE1832" s="156"/>
      <c r="BF1832" s="156"/>
      <c r="BG1832" s="156"/>
      <c r="BH1832" s="156"/>
      <c r="BI1832" s="156"/>
      <c r="BJ1832" s="156"/>
      <c r="BK1832" s="156"/>
      <c r="BL1832" s="156"/>
      <c r="BM1832" s="156"/>
      <c r="BN1832" s="156"/>
      <c r="BO1832" s="156"/>
      <c r="BP1832" s="156"/>
      <c r="BQ1832" s="156"/>
      <c r="BR1832" s="156"/>
      <c r="BS1832" s="156"/>
      <c r="BT1832" s="156"/>
      <c r="BU1832" s="156"/>
      <c r="BV1832" s="156"/>
      <c r="BW1832" s="156"/>
      <c r="BX1832" s="156"/>
      <c r="BY1832" s="156"/>
      <c r="BZ1832" s="156"/>
      <c r="CA1832" s="156"/>
      <c r="CB1832" s="156"/>
      <c r="CC1832" s="156"/>
      <c r="CD1832" s="156"/>
      <c r="CE1832" s="156"/>
    </row>
    <row r="1833" spans="1:83" ht="25.5" customHeight="1" x14ac:dyDescent="0.25">
      <c r="A1833" s="45"/>
      <c r="B1833" s="45"/>
      <c r="C1833" s="45"/>
      <c r="D1833" s="47"/>
      <c r="E1833" s="158"/>
      <c r="F1833" s="45"/>
      <c r="G1833" s="130"/>
      <c r="H1833" s="130"/>
      <c r="I1833" s="83"/>
      <c r="J1833" s="45"/>
      <c r="K1833" s="130"/>
      <c r="L1833" s="95"/>
      <c r="M1833" s="95"/>
      <c r="N1833" s="95"/>
      <c r="O1833" s="103"/>
      <c r="P1833" s="104"/>
      <c r="Q1833" s="83"/>
      <c r="R1833" s="83"/>
      <c r="S1833" s="83"/>
      <c r="T1833" s="83"/>
      <c r="U1833" s="83"/>
      <c r="V1833" s="103"/>
      <c r="W1833" s="103"/>
      <c r="X1833" s="103"/>
      <c r="Y1833" s="102"/>
      <c r="Z1833" s="102"/>
      <c r="AA1833" s="90"/>
      <c r="AB1833" s="100"/>
      <c r="AC1833" s="90"/>
      <c r="AD1833" s="100"/>
      <c r="AE1833" s="100"/>
      <c r="AF1833" s="91"/>
      <c r="AG1833" s="91"/>
      <c r="AH1833" s="101"/>
      <c r="AI1833" s="45"/>
      <c r="AJ1833" s="45"/>
      <c r="AK1833" s="45"/>
      <c r="AL1833" s="45"/>
      <c r="AM1833" s="45"/>
      <c r="AN1833" s="83"/>
      <c r="AO1833" s="160"/>
      <c r="AP1833" s="160"/>
      <c r="AQ1833" s="94"/>
      <c r="AR1833" s="45"/>
      <c r="AS1833" s="102"/>
      <c r="AT1833" s="102"/>
      <c r="AU1833" s="95"/>
      <c r="AV1833" s="95"/>
      <c r="AW1833" s="159"/>
      <c r="AX1833" s="159"/>
      <c r="AY1833" s="156"/>
      <c r="AZ1833" s="156"/>
      <c r="BA1833" s="156"/>
      <c r="BB1833" s="156"/>
      <c r="BC1833" s="156"/>
      <c r="BD1833" s="156"/>
      <c r="BE1833" s="156"/>
      <c r="BF1833" s="156"/>
      <c r="BG1833" s="156"/>
      <c r="BH1833" s="156"/>
      <c r="BI1833" s="156"/>
      <c r="BJ1833" s="156"/>
      <c r="BK1833" s="156"/>
      <c r="BL1833" s="156"/>
      <c r="BM1833" s="156"/>
      <c r="BN1833" s="156"/>
      <c r="BO1833" s="156"/>
      <c r="BP1833" s="156"/>
      <c r="BQ1833" s="156"/>
      <c r="BR1833" s="156"/>
      <c r="BS1833" s="156"/>
      <c r="BT1833" s="156"/>
      <c r="BU1833" s="156"/>
      <c r="BV1833" s="156"/>
      <c r="BW1833" s="156"/>
      <c r="BX1833" s="156"/>
      <c r="BY1833" s="156"/>
      <c r="BZ1833" s="156"/>
      <c r="CA1833" s="156"/>
      <c r="CB1833" s="156"/>
      <c r="CC1833" s="156"/>
      <c r="CD1833" s="156"/>
      <c r="CE1833" s="156"/>
    </row>
    <row r="1834" spans="1:83" ht="25.5" customHeight="1" x14ac:dyDescent="0.25">
      <c r="A1834" s="45"/>
      <c r="B1834" s="45"/>
      <c r="C1834" s="45"/>
      <c r="D1834" s="47"/>
      <c r="E1834" s="158"/>
      <c r="F1834" s="45"/>
      <c r="G1834" s="130"/>
      <c r="H1834" s="130"/>
      <c r="I1834" s="83"/>
      <c r="J1834" s="45"/>
      <c r="K1834" s="130"/>
      <c r="L1834" s="95"/>
      <c r="M1834" s="95"/>
      <c r="N1834" s="95"/>
      <c r="O1834" s="103"/>
      <c r="P1834" s="104"/>
      <c r="Q1834" s="83"/>
      <c r="R1834" s="83"/>
      <c r="S1834" s="83"/>
      <c r="T1834" s="83"/>
      <c r="U1834" s="83"/>
      <c r="V1834" s="103"/>
      <c r="W1834" s="103"/>
      <c r="X1834" s="103"/>
      <c r="Y1834" s="102"/>
      <c r="Z1834" s="102"/>
      <c r="AA1834" s="90"/>
      <c r="AB1834" s="100"/>
      <c r="AC1834" s="90"/>
      <c r="AD1834" s="100"/>
      <c r="AE1834" s="100"/>
      <c r="AF1834" s="91"/>
      <c r="AG1834" s="91"/>
      <c r="AH1834" s="101"/>
      <c r="AI1834" s="45"/>
      <c r="AJ1834" s="45"/>
      <c r="AK1834" s="45"/>
      <c r="AL1834" s="45"/>
      <c r="AM1834" s="45"/>
      <c r="AN1834" s="83"/>
      <c r="AO1834" s="160"/>
      <c r="AP1834" s="160"/>
      <c r="AQ1834" s="94"/>
      <c r="AR1834" s="45"/>
      <c r="AS1834" s="102"/>
      <c r="AT1834" s="102"/>
      <c r="AU1834" s="95"/>
      <c r="AV1834" s="95"/>
      <c r="AW1834" s="159"/>
      <c r="AX1834" s="159"/>
      <c r="AY1834" s="156"/>
      <c r="AZ1834" s="156"/>
      <c r="BA1834" s="156"/>
      <c r="BB1834" s="156"/>
      <c r="BC1834" s="156"/>
      <c r="BD1834" s="156"/>
      <c r="BE1834" s="156"/>
      <c r="BF1834" s="156"/>
      <c r="BG1834" s="156"/>
      <c r="BH1834" s="156"/>
      <c r="BI1834" s="156"/>
      <c r="BJ1834" s="156"/>
      <c r="BK1834" s="156"/>
      <c r="BL1834" s="156"/>
      <c r="BM1834" s="156"/>
      <c r="BN1834" s="156"/>
      <c r="BO1834" s="156"/>
      <c r="BP1834" s="156"/>
      <c r="BQ1834" s="156"/>
      <c r="BR1834" s="156"/>
      <c r="BS1834" s="156"/>
      <c r="BT1834" s="156"/>
      <c r="BU1834" s="156"/>
      <c r="BV1834" s="156"/>
      <c r="BW1834" s="156"/>
      <c r="BX1834" s="156"/>
      <c r="BY1834" s="156"/>
      <c r="BZ1834" s="156"/>
      <c r="CA1834" s="156"/>
      <c r="CB1834" s="156"/>
      <c r="CC1834" s="156"/>
      <c r="CD1834" s="156"/>
      <c r="CE1834" s="156"/>
    </row>
    <row r="1835" spans="1:83" ht="25.5" customHeight="1" x14ac:dyDescent="0.25">
      <c r="A1835" s="45"/>
      <c r="B1835" s="45"/>
      <c r="C1835" s="45"/>
      <c r="D1835" s="47"/>
      <c r="E1835" s="158"/>
      <c r="F1835" s="45"/>
      <c r="G1835" s="130"/>
      <c r="H1835" s="130"/>
      <c r="I1835" s="83"/>
      <c r="J1835" s="45"/>
      <c r="K1835" s="130"/>
      <c r="L1835" s="95"/>
      <c r="M1835" s="95"/>
      <c r="N1835" s="95"/>
      <c r="O1835" s="103"/>
      <c r="P1835" s="104"/>
      <c r="Q1835" s="83"/>
      <c r="R1835" s="83"/>
      <c r="S1835" s="83"/>
      <c r="T1835" s="83"/>
      <c r="U1835" s="83"/>
      <c r="V1835" s="103"/>
      <c r="W1835" s="103"/>
      <c r="X1835" s="103"/>
      <c r="Y1835" s="102"/>
      <c r="Z1835" s="102"/>
      <c r="AA1835" s="90"/>
      <c r="AB1835" s="100"/>
      <c r="AC1835" s="90"/>
      <c r="AD1835" s="100"/>
      <c r="AE1835" s="100"/>
      <c r="AF1835" s="91"/>
      <c r="AG1835" s="91"/>
      <c r="AH1835" s="101"/>
      <c r="AI1835" s="45"/>
      <c r="AJ1835" s="45"/>
      <c r="AK1835" s="45"/>
      <c r="AL1835" s="45"/>
      <c r="AM1835" s="45"/>
      <c r="AN1835" s="83"/>
      <c r="AO1835" s="160"/>
      <c r="AP1835" s="160"/>
      <c r="AQ1835" s="94"/>
      <c r="AR1835" s="45"/>
      <c r="AS1835" s="102"/>
      <c r="AT1835" s="102"/>
      <c r="AU1835" s="95"/>
      <c r="AV1835" s="95"/>
      <c r="AW1835" s="159"/>
      <c r="AX1835" s="159"/>
      <c r="AY1835" s="156"/>
      <c r="AZ1835" s="156"/>
      <c r="BA1835" s="156"/>
      <c r="BB1835" s="156"/>
      <c r="BC1835" s="156"/>
      <c r="BD1835" s="156"/>
      <c r="BE1835" s="156"/>
      <c r="BF1835" s="156"/>
      <c r="BG1835" s="156"/>
      <c r="BH1835" s="156"/>
      <c r="BI1835" s="156"/>
      <c r="BJ1835" s="156"/>
      <c r="BK1835" s="156"/>
      <c r="BL1835" s="156"/>
      <c r="BM1835" s="156"/>
      <c r="BN1835" s="156"/>
      <c r="BO1835" s="156"/>
      <c r="BP1835" s="156"/>
      <c r="BQ1835" s="156"/>
      <c r="BR1835" s="156"/>
      <c r="BS1835" s="156"/>
      <c r="BT1835" s="156"/>
      <c r="BU1835" s="156"/>
      <c r="BV1835" s="156"/>
      <c r="BW1835" s="156"/>
      <c r="BX1835" s="156"/>
      <c r="BY1835" s="156"/>
      <c r="BZ1835" s="156"/>
      <c r="CA1835" s="156"/>
      <c r="CB1835" s="156"/>
      <c r="CC1835" s="156"/>
      <c r="CD1835" s="156"/>
      <c r="CE1835" s="156"/>
    </row>
    <row r="1836" spans="1:83" ht="25.5" customHeight="1" x14ac:dyDescent="0.25">
      <c r="A1836" s="45"/>
      <c r="B1836" s="45"/>
      <c r="C1836" s="45"/>
      <c r="D1836" s="47"/>
      <c r="E1836" s="158"/>
      <c r="F1836" s="45"/>
      <c r="G1836" s="130"/>
      <c r="H1836" s="130"/>
      <c r="I1836" s="83"/>
      <c r="J1836" s="45"/>
      <c r="K1836" s="130"/>
      <c r="L1836" s="95"/>
      <c r="M1836" s="95"/>
      <c r="N1836" s="95"/>
      <c r="O1836" s="103"/>
      <c r="P1836" s="104"/>
      <c r="Q1836" s="83"/>
      <c r="R1836" s="83"/>
      <c r="S1836" s="83"/>
      <c r="T1836" s="83"/>
      <c r="U1836" s="83"/>
      <c r="V1836" s="103"/>
      <c r="W1836" s="103"/>
      <c r="X1836" s="103"/>
      <c r="Y1836" s="102"/>
      <c r="Z1836" s="102"/>
      <c r="AA1836" s="90"/>
      <c r="AB1836" s="100"/>
      <c r="AC1836" s="90"/>
      <c r="AD1836" s="100"/>
      <c r="AE1836" s="100"/>
      <c r="AF1836" s="91"/>
      <c r="AG1836" s="91"/>
      <c r="AH1836" s="101"/>
      <c r="AI1836" s="45"/>
      <c r="AJ1836" s="45"/>
      <c r="AK1836" s="45"/>
      <c r="AL1836" s="45"/>
      <c r="AM1836" s="45"/>
      <c r="AN1836" s="83"/>
      <c r="AO1836" s="160"/>
      <c r="AP1836" s="160"/>
      <c r="AQ1836" s="94"/>
      <c r="AR1836" s="45"/>
      <c r="AS1836" s="102"/>
      <c r="AT1836" s="102"/>
      <c r="AU1836" s="95"/>
      <c r="AV1836" s="95"/>
      <c r="AW1836" s="159"/>
      <c r="AX1836" s="159"/>
      <c r="AY1836" s="156"/>
      <c r="AZ1836" s="156"/>
      <c r="BA1836" s="156"/>
      <c r="BB1836" s="156"/>
      <c r="BC1836" s="156"/>
      <c r="BD1836" s="156"/>
      <c r="BE1836" s="156"/>
      <c r="BF1836" s="156"/>
      <c r="BG1836" s="156"/>
      <c r="BH1836" s="156"/>
      <c r="BI1836" s="156"/>
      <c r="BJ1836" s="156"/>
      <c r="BK1836" s="156"/>
      <c r="BL1836" s="156"/>
      <c r="BM1836" s="156"/>
      <c r="BN1836" s="156"/>
      <c r="BO1836" s="156"/>
      <c r="BP1836" s="156"/>
      <c r="BQ1836" s="156"/>
      <c r="BR1836" s="156"/>
      <c r="BS1836" s="156"/>
      <c r="BT1836" s="156"/>
      <c r="BU1836" s="156"/>
      <c r="BV1836" s="156"/>
      <c r="BW1836" s="156"/>
      <c r="BX1836" s="156"/>
      <c r="BY1836" s="156"/>
      <c r="BZ1836" s="156"/>
      <c r="CA1836" s="156"/>
      <c r="CB1836" s="156"/>
      <c r="CC1836" s="156"/>
      <c r="CD1836" s="156"/>
      <c r="CE1836" s="156"/>
    </row>
    <row r="1837" spans="1:83" ht="25.5" customHeight="1" x14ac:dyDescent="0.25">
      <c r="A1837" s="45"/>
      <c r="B1837" s="45"/>
      <c r="C1837" s="45"/>
      <c r="D1837" s="47"/>
      <c r="E1837" s="158"/>
      <c r="F1837" s="45"/>
      <c r="G1837" s="130"/>
      <c r="H1837" s="130"/>
      <c r="I1837" s="83"/>
      <c r="J1837" s="45"/>
      <c r="K1837" s="130"/>
      <c r="L1837" s="95"/>
      <c r="M1837" s="95"/>
      <c r="N1837" s="95"/>
      <c r="O1837" s="103"/>
      <c r="P1837" s="104"/>
      <c r="Q1837" s="83"/>
      <c r="R1837" s="83"/>
      <c r="S1837" s="83"/>
      <c r="T1837" s="83"/>
      <c r="U1837" s="83"/>
      <c r="V1837" s="103"/>
      <c r="W1837" s="103"/>
      <c r="X1837" s="103"/>
      <c r="Y1837" s="102"/>
      <c r="Z1837" s="102"/>
      <c r="AA1837" s="90"/>
      <c r="AB1837" s="100"/>
      <c r="AC1837" s="90"/>
      <c r="AD1837" s="100"/>
      <c r="AE1837" s="100"/>
      <c r="AF1837" s="91"/>
      <c r="AG1837" s="91"/>
      <c r="AH1837" s="101"/>
      <c r="AI1837" s="45"/>
      <c r="AJ1837" s="45"/>
      <c r="AK1837" s="45"/>
      <c r="AL1837" s="45"/>
      <c r="AM1837" s="45"/>
      <c r="AN1837" s="83"/>
      <c r="AO1837" s="160"/>
      <c r="AP1837" s="160"/>
      <c r="AQ1837" s="94"/>
      <c r="AR1837" s="45"/>
      <c r="AS1837" s="102"/>
      <c r="AT1837" s="102"/>
      <c r="AU1837" s="95"/>
      <c r="AV1837" s="95"/>
      <c r="AW1837" s="159"/>
      <c r="AX1837" s="159"/>
      <c r="AY1837" s="156"/>
      <c r="AZ1837" s="156"/>
      <c r="BA1837" s="156"/>
      <c r="BB1837" s="156"/>
      <c r="BC1837" s="156"/>
      <c r="BD1837" s="156"/>
      <c r="BE1837" s="156"/>
      <c r="BF1837" s="156"/>
      <c r="BG1837" s="156"/>
      <c r="BH1837" s="156"/>
      <c r="BI1837" s="156"/>
      <c r="BJ1837" s="156"/>
      <c r="BK1837" s="156"/>
      <c r="BL1837" s="156"/>
      <c r="BM1837" s="156"/>
      <c r="BN1837" s="156"/>
      <c r="BO1837" s="156"/>
      <c r="BP1837" s="156"/>
      <c r="BQ1837" s="156"/>
      <c r="BR1837" s="156"/>
      <c r="BS1837" s="156"/>
      <c r="BT1837" s="156"/>
      <c r="BU1837" s="156"/>
      <c r="BV1837" s="156"/>
      <c r="BW1837" s="156"/>
      <c r="BX1837" s="156"/>
      <c r="BY1837" s="156"/>
      <c r="BZ1837" s="156"/>
      <c r="CA1837" s="156"/>
      <c r="CB1837" s="156"/>
      <c r="CC1837" s="156"/>
      <c r="CD1837" s="156"/>
      <c r="CE1837" s="156"/>
    </row>
    <row r="1838" spans="1:83" ht="25.5" customHeight="1" x14ac:dyDescent="0.25">
      <c r="A1838" s="45"/>
      <c r="B1838" s="45"/>
      <c r="C1838" s="45"/>
      <c r="D1838" s="47"/>
      <c r="E1838" s="158"/>
      <c r="F1838" s="45"/>
      <c r="G1838" s="130"/>
      <c r="H1838" s="130"/>
      <c r="I1838" s="83"/>
      <c r="J1838" s="45"/>
      <c r="K1838" s="130"/>
      <c r="L1838" s="95"/>
      <c r="M1838" s="95"/>
      <c r="N1838" s="95"/>
      <c r="O1838" s="103"/>
      <c r="P1838" s="104"/>
      <c r="Q1838" s="83"/>
      <c r="R1838" s="83"/>
      <c r="S1838" s="83"/>
      <c r="T1838" s="83"/>
      <c r="U1838" s="83"/>
      <c r="V1838" s="103"/>
      <c r="W1838" s="103"/>
      <c r="X1838" s="103"/>
      <c r="Y1838" s="102"/>
      <c r="Z1838" s="102"/>
      <c r="AA1838" s="90"/>
      <c r="AB1838" s="100"/>
      <c r="AC1838" s="90"/>
      <c r="AD1838" s="100"/>
      <c r="AE1838" s="100"/>
      <c r="AF1838" s="91"/>
      <c r="AG1838" s="91"/>
      <c r="AH1838" s="101"/>
      <c r="AI1838" s="45"/>
      <c r="AJ1838" s="45"/>
      <c r="AK1838" s="45"/>
      <c r="AL1838" s="45"/>
      <c r="AM1838" s="45"/>
      <c r="AN1838" s="83"/>
      <c r="AO1838" s="160"/>
      <c r="AP1838" s="160"/>
      <c r="AQ1838" s="94"/>
      <c r="AR1838" s="45"/>
      <c r="AS1838" s="102"/>
      <c r="AT1838" s="102"/>
      <c r="AU1838" s="95"/>
      <c r="AV1838" s="95"/>
      <c r="AW1838" s="159"/>
      <c r="AX1838" s="159"/>
      <c r="AY1838" s="156"/>
      <c r="AZ1838" s="156"/>
      <c r="BA1838" s="156"/>
      <c r="BB1838" s="156"/>
      <c r="BC1838" s="156"/>
      <c r="BD1838" s="156"/>
      <c r="BE1838" s="156"/>
      <c r="BF1838" s="156"/>
      <c r="BG1838" s="156"/>
      <c r="BH1838" s="156"/>
      <c r="BI1838" s="156"/>
      <c r="BJ1838" s="156"/>
      <c r="BK1838" s="156"/>
      <c r="BL1838" s="156"/>
      <c r="BM1838" s="156"/>
      <c r="BN1838" s="156"/>
      <c r="BO1838" s="156"/>
      <c r="BP1838" s="156"/>
      <c r="BQ1838" s="156"/>
      <c r="BR1838" s="156"/>
      <c r="BS1838" s="156"/>
      <c r="BT1838" s="156"/>
      <c r="BU1838" s="156"/>
      <c r="BV1838" s="156"/>
      <c r="BW1838" s="156"/>
      <c r="BX1838" s="156"/>
      <c r="BY1838" s="156"/>
      <c r="BZ1838" s="156"/>
      <c r="CA1838" s="156"/>
      <c r="CB1838" s="156"/>
      <c r="CC1838" s="156"/>
      <c r="CD1838" s="156"/>
      <c r="CE1838" s="156"/>
    </row>
    <row r="1839" spans="1:83" ht="25.5" customHeight="1" x14ac:dyDescent="0.25">
      <c r="A1839" s="45"/>
      <c r="B1839" s="45"/>
      <c r="C1839" s="45"/>
      <c r="D1839" s="47"/>
      <c r="E1839" s="158"/>
      <c r="F1839" s="45"/>
      <c r="G1839" s="130"/>
      <c r="H1839" s="130"/>
      <c r="I1839" s="83"/>
      <c r="J1839" s="45"/>
      <c r="K1839" s="130"/>
      <c r="L1839" s="95"/>
      <c r="M1839" s="95"/>
      <c r="N1839" s="95"/>
      <c r="O1839" s="103"/>
      <c r="P1839" s="104"/>
      <c r="Q1839" s="83"/>
      <c r="R1839" s="83"/>
      <c r="S1839" s="83"/>
      <c r="T1839" s="83"/>
      <c r="U1839" s="83"/>
      <c r="V1839" s="103"/>
      <c r="W1839" s="103"/>
      <c r="X1839" s="103"/>
      <c r="Y1839" s="102"/>
      <c r="Z1839" s="102"/>
      <c r="AA1839" s="90"/>
      <c r="AB1839" s="100"/>
      <c r="AC1839" s="90"/>
      <c r="AD1839" s="100"/>
      <c r="AE1839" s="100"/>
      <c r="AF1839" s="91"/>
      <c r="AG1839" s="91"/>
      <c r="AH1839" s="101"/>
      <c r="AI1839" s="45"/>
      <c r="AJ1839" s="45"/>
      <c r="AK1839" s="45"/>
      <c r="AL1839" s="45"/>
      <c r="AM1839" s="45"/>
      <c r="AN1839" s="83"/>
      <c r="AO1839" s="160"/>
      <c r="AP1839" s="160"/>
      <c r="AQ1839" s="94"/>
      <c r="AR1839" s="45"/>
      <c r="AS1839" s="102"/>
      <c r="AT1839" s="102"/>
      <c r="AU1839" s="95"/>
      <c r="AV1839" s="95"/>
      <c r="AW1839" s="159"/>
      <c r="AX1839" s="159"/>
      <c r="AY1839" s="156"/>
      <c r="AZ1839" s="156"/>
      <c r="BA1839" s="156"/>
      <c r="BB1839" s="156"/>
      <c r="BC1839" s="156"/>
      <c r="BD1839" s="156"/>
      <c r="BE1839" s="156"/>
      <c r="BF1839" s="156"/>
      <c r="BG1839" s="156"/>
      <c r="BH1839" s="156"/>
      <c r="BI1839" s="156"/>
      <c r="BJ1839" s="156"/>
      <c r="BK1839" s="156"/>
      <c r="BL1839" s="156"/>
      <c r="BM1839" s="156"/>
      <c r="BN1839" s="156"/>
      <c r="BO1839" s="156"/>
      <c r="BP1839" s="156"/>
      <c r="BQ1839" s="156"/>
      <c r="BR1839" s="156"/>
      <c r="BS1839" s="156"/>
      <c r="BT1839" s="156"/>
      <c r="BU1839" s="156"/>
      <c r="BV1839" s="156"/>
      <c r="BW1839" s="156"/>
      <c r="BX1839" s="156"/>
      <c r="BY1839" s="156"/>
      <c r="BZ1839" s="156"/>
      <c r="CA1839" s="156"/>
      <c r="CB1839" s="156"/>
      <c r="CC1839" s="156"/>
      <c r="CD1839" s="156"/>
      <c r="CE1839" s="156"/>
    </row>
    <row r="1840" spans="1:83" ht="25.5" customHeight="1" x14ac:dyDescent="0.25">
      <c r="A1840" s="45"/>
      <c r="B1840" s="45"/>
      <c r="C1840" s="45"/>
      <c r="D1840" s="47"/>
      <c r="E1840" s="158"/>
      <c r="F1840" s="45"/>
      <c r="G1840" s="130"/>
      <c r="H1840" s="130"/>
      <c r="I1840" s="83"/>
      <c r="J1840" s="45"/>
      <c r="K1840" s="130"/>
      <c r="L1840" s="95"/>
      <c r="M1840" s="95"/>
      <c r="N1840" s="95"/>
      <c r="O1840" s="103"/>
      <c r="P1840" s="104"/>
      <c r="Q1840" s="83"/>
      <c r="R1840" s="83"/>
      <c r="S1840" s="83"/>
      <c r="T1840" s="83"/>
      <c r="U1840" s="83"/>
      <c r="V1840" s="103"/>
      <c r="W1840" s="103"/>
      <c r="X1840" s="103"/>
      <c r="Y1840" s="102"/>
      <c r="Z1840" s="102"/>
      <c r="AA1840" s="90"/>
      <c r="AB1840" s="100"/>
      <c r="AC1840" s="90"/>
      <c r="AD1840" s="100"/>
      <c r="AE1840" s="100"/>
      <c r="AF1840" s="91"/>
      <c r="AG1840" s="91"/>
      <c r="AH1840" s="101"/>
      <c r="AI1840" s="45"/>
      <c r="AJ1840" s="45"/>
      <c r="AK1840" s="45"/>
      <c r="AL1840" s="45"/>
      <c r="AM1840" s="45"/>
      <c r="AN1840" s="83"/>
      <c r="AO1840" s="160"/>
      <c r="AP1840" s="160"/>
      <c r="AQ1840" s="94"/>
      <c r="AR1840" s="45"/>
      <c r="AS1840" s="102"/>
      <c r="AT1840" s="102"/>
      <c r="AU1840" s="95"/>
      <c r="AV1840" s="95"/>
      <c r="AW1840" s="159"/>
      <c r="AX1840" s="159"/>
      <c r="AY1840" s="156"/>
      <c r="AZ1840" s="156"/>
      <c r="BA1840" s="156"/>
      <c r="BB1840" s="156"/>
      <c r="BC1840" s="156"/>
      <c r="BD1840" s="156"/>
      <c r="BE1840" s="156"/>
      <c r="BF1840" s="156"/>
      <c r="BG1840" s="156"/>
      <c r="BH1840" s="156"/>
      <c r="BI1840" s="156"/>
      <c r="BJ1840" s="156"/>
      <c r="BK1840" s="156"/>
      <c r="BL1840" s="156"/>
      <c r="BM1840" s="156"/>
      <c r="BN1840" s="156"/>
      <c r="BO1840" s="156"/>
      <c r="BP1840" s="156"/>
      <c r="BQ1840" s="156"/>
      <c r="BR1840" s="156"/>
      <c r="BS1840" s="156"/>
      <c r="BT1840" s="156"/>
      <c r="BU1840" s="156"/>
      <c r="BV1840" s="156"/>
      <c r="BW1840" s="156"/>
      <c r="BX1840" s="156"/>
      <c r="BY1840" s="156"/>
      <c r="BZ1840" s="156"/>
      <c r="CA1840" s="156"/>
      <c r="CB1840" s="156"/>
      <c r="CC1840" s="156"/>
      <c r="CD1840" s="156"/>
      <c r="CE1840" s="156"/>
    </row>
    <row r="1841" spans="1:83" ht="25.5" customHeight="1" x14ac:dyDescent="0.25">
      <c r="A1841" s="45"/>
      <c r="B1841" s="45"/>
      <c r="C1841" s="45"/>
      <c r="D1841" s="47"/>
      <c r="E1841" s="158"/>
      <c r="F1841" s="45"/>
      <c r="G1841" s="130"/>
      <c r="H1841" s="130"/>
      <c r="I1841" s="83"/>
      <c r="J1841" s="45"/>
      <c r="K1841" s="130"/>
      <c r="L1841" s="95"/>
      <c r="M1841" s="95"/>
      <c r="N1841" s="95"/>
      <c r="O1841" s="103"/>
      <c r="P1841" s="104"/>
      <c r="Q1841" s="83"/>
      <c r="R1841" s="83"/>
      <c r="S1841" s="83"/>
      <c r="T1841" s="83"/>
      <c r="U1841" s="83"/>
      <c r="V1841" s="103"/>
      <c r="W1841" s="103"/>
      <c r="X1841" s="103"/>
      <c r="Y1841" s="102"/>
      <c r="Z1841" s="102"/>
      <c r="AA1841" s="90"/>
      <c r="AB1841" s="100"/>
      <c r="AC1841" s="90"/>
      <c r="AD1841" s="100"/>
      <c r="AE1841" s="100"/>
      <c r="AF1841" s="91"/>
      <c r="AG1841" s="91"/>
      <c r="AH1841" s="101"/>
      <c r="AI1841" s="45"/>
      <c r="AJ1841" s="45"/>
      <c r="AK1841" s="45"/>
      <c r="AL1841" s="45"/>
      <c r="AM1841" s="45"/>
      <c r="AN1841" s="83"/>
      <c r="AO1841" s="160"/>
      <c r="AP1841" s="160"/>
      <c r="AQ1841" s="94"/>
      <c r="AR1841" s="45"/>
      <c r="AS1841" s="102"/>
      <c r="AT1841" s="102"/>
      <c r="AU1841" s="95"/>
      <c r="AV1841" s="95"/>
      <c r="AW1841" s="159"/>
      <c r="AX1841" s="159"/>
      <c r="AY1841" s="156"/>
      <c r="AZ1841" s="156"/>
      <c r="BA1841" s="156"/>
      <c r="BB1841" s="156"/>
      <c r="BC1841" s="156"/>
      <c r="BD1841" s="156"/>
      <c r="BE1841" s="156"/>
      <c r="BF1841" s="156"/>
      <c r="BG1841" s="156"/>
      <c r="BH1841" s="156"/>
      <c r="BI1841" s="156"/>
      <c r="BJ1841" s="156"/>
      <c r="BK1841" s="156"/>
      <c r="BL1841" s="156"/>
      <c r="BM1841" s="156"/>
      <c r="BN1841" s="156"/>
      <c r="BO1841" s="156"/>
      <c r="BP1841" s="156"/>
      <c r="BQ1841" s="156"/>
      <c r="BR1841" s="156"/>
      <c r="BS1841" s="156"/>
      <c r="BT1841" s="156"/>
      <c r="BU1841" s="156"/>
      <c r="BV1841" s="156"/>
      <c r="BW1841" s="156"/>
      <c r="BX1841" s="156"/>
      <c r="BY1841" s="156"/>
      <c r="BZ1841" s="156"/>
      <c r="CA1841" s="156"/>
      <c r="CB1841" s="156"/>
      <c r="CC1841" s="156"/>
      <c r="CD1841" s="156"/>
      <c r="CE1841" s="156"/>
    </row>
    <row r="1842" spans="1:83" ht="25.5" customHeight="1" x14ac:dyDescent="0.25">
      <c r="A1842" s="45"/>
      <c r="B1842" s="45"/>
      <c r="C1842" s="45"/>
      <c r="D1842" s="47"/>
      <c r="E1842" s="158"/>
      <c r="F1842" s="45"/>
      <c r="G1842" s="130"/>
      <c r="H1842" s="130"/>
      <c r="I1842" s="83"/>
      <c r="J1842" s="45"/>
      <c r="K1842" s="130"/>
      <c r="L1842" s="95"/>
      <c r="M1842" s="95"/>
      <c r="N1842" s="95"/>
      <c r="O1842" s="103"/>
      <c r="P1842" s="104"/>
      <c r="Q1842" s="83"/>
      <c r="R1842" s="83"/>
      <c r="S1842" s="83"/>
      <c r="T1842" s="83"/>
      <c r="U1842" s="83"/>
      <c r="V1842" s="103"/>
      <c r="W1842" s="103"/>
      <c r="X1842" s="103"/>
      <c r="Y1842" s="102"/>
      <c r="Z1842" s="102"/>
      <c r="AA1842" s="90"/>
      <c r="AB1842" s="100"/>
      <c r="AC1842" s="90"/>
      <c r="AD1842" s="100"/>
      <c r="AE1842" s="100"/>
      <c r="AF1842" s="91"/>
      <c r="AG1842" s="91"/>
      <c r="AH1842" s="101"/>
      <c r="AI1842" s="45"/>
      <c r="AJ1842" s="45"/>
      <c r="AK1842" s="45"/>
      <c r="AL1842" s="45"/>
      <c r="AM1842" s="45"/>
      <c r="AN1842" s="83"/>
      <c r="AO1842" s="160"/>
      <c r="AP1842" s="160"/>
      <c r="AQ1842" s="94"/>
      <c r="AR1842" s="45"/>
      <c r="AS1842" s="102"/>
      <c r="AT1842" s="102"/>
      <c r="AU1842" s="95"/>
      <c r="AV1842" s="95"/>
      <c r="AW1842" s="159"/>
      <c r="AX1842" s="159"/>
      <c r="AY1842" s="156"/>
      <c r="AZ1842" s="156"/>
      <c r="BA1842" s="156"/>
      <c r="BB1842" s="156"/>
      <c r="BC1842" s="156"/>
      <c r="BD1842" s="156"/>
      <c r="BE1842" s="156"/>
      <c r="BF1842" s="156"/>
      <c r="BG1842" s="156"/>
      <c r="BH1842" s="156"/>
      <c r="BI1842" s="156"/>
      <c r="BJ1842" s="156"/>
      <c r="BK1842" s="156"/>
      <c r="BL1842" s="156"/>
      <c r="BM1842" s="156"/>
      <c r="BN1842" s="156"/>
      <c r="BO1842" s="156"/>
      <c r="BP1842" s="156"/>
      <c r="BQ1842" s="156"/>
      <c r="BR1842" s="156"/>
      <c r="BS1842" s="156"/>
      <c r="BT1842" s="156"/>
      <c r="BU1842" s="156"/>
      <c r="BV1842" s="156"/>
      <c r="BW1842" s="156"/>
      <c r="BX1842" s="156"/>
      <c r="BY1842" s="156"/>
      <c r="BZ1842" s="156"/>
      <c r="CA1842" s="156"/>
      <c r="CB1842" s="156"/>
      <c r="CC1842" s="156"/>
      <c r="CD1842" s="156"/>
      <c r="CE1842" s="156"/>
    </row>
    <row r="1843" spans="1:83" ht="25.5" customHeight="1" x14ac:dyDescent="0.25">
      <c r="A1843" s="45"/>
      <c r="B1843" s="45"/>
      <c r="C1843" s="45"/>
      <c r="D1843" s="47"/>
      <c r="E1843" s="158"/>
      <c r="F1843" s="45"/>
      <c r="G1843" s="130"/>
      <c r="H1843" s="130"/>
      <c r="I1843" s="83"/>
      <c r="J1843" s="45"/>
      <c r="K1843" s="130"/>
      <c r="L1843" s="95"/>
      <c r="M1843" s="95"/>
      <c r="N1843" s="95"/>
      <c r="O1843" s="103"/>
      <c r="P1843" s="104"/>
      <c r="Q1843" s="83"/>
      <c r="R1843" s="83"/>
      <c r="S1843" s="83"/>
      <c r="T1843" s="83"/>
      <c r="U1843" s="83"/>
      <c r="V1843" s="103"/>
      <c r="W1843" s="103"/>
      <c r="X1843" s="103"/>
      <c r="Y1843" s="102"/>
      <c r="Z1843" s="102"/>
      <c r="AA1843" s="90"/>
      <c r="AB1843" s="100"/>
      <c r="AC1843" s="90"/>
      <c r="AD1843" s="100"/>
      <c r="AE1843" s="100"/>
      <c r="AF1843" s="91"/>
      <c r="AG1843" s="91"/>
      <c r="AH1843" s="101"/>
      <c r="AI1843" s="45"/>
      <c r="AJ1843" s="45"/>
      <c r="AK1843" s="45"/>
      <c r="AL1843" s="45"/>
      <c r="AM1843" s="45"/>
      <c r="AN1843" s="83"/>
      <c r="AO1843" s="160"/>
      <c r="AP1843" s="160"/>
      <c r="AQ1843" s="94"/>
      <c r="AR1843" s="45"/>
      <c r="AS1843" s="102"/>
      <c r="AT1843" s="102"/>
      <c r="AU1843" s="95"/>
      <c r="AV1843" s="95"/>
      <c r="AW1843" s="159"/>
      <c r="AX1843" s="159"/>
      <c r="AY1843" s="156"/>
      <c r="AZ1843" s="156"/>
      <c r="BA1843" s="156"/>
      <c r="BB1843" s="156"/>
      <c r="BC1843" s="156"/>
      <c r="BD1843" s="156"/>
      <c r="BE1843" s="156"/>
      <c r="BF1843" s="156"/>
      <c r="BG1843" s="156"/>
      <c r="BH1843" s="156"/>
      <c r="BI1843" s="156"/>
      <c r="BJ1843" s="156"/>
      <c r="BK1843" s="156"/>
      <c r="BL1843" s="156"/>
      <c r="BM1843" s="156"/>
      <c r="BN1843" s="156"/>
      <c r="BO1843" s="156"/>
      <c r="BP1843" s="156"/>
      <c r="BQ1843" s="156"/>
      <c r="BR1843" s="156"/>
      <c r="BS1843" s="156"/>
      <c r="BT1843" s="156"/>
      <c r="BU1843" s="156"/>
      <c r="BV1843" s="156"/>
      <c r="BW1843" s="156"/>
      <c r="BX1843" s="156"/>
      <c r="BY1843" s="156"/>
      <c r="BZ1843" s="156"/>
      <c r="CA1843" s="156"/>
      <c r="CB1843" s="156"/>
      <c r="CC1843" s="156"/>
      <c r="CD1843" s="156"/>
      <c r="CE1843" s="156"/>
    </row>
    <row r="1844" spans="1:83" ht="25.5" customHeight="1" x14ac:dyDescent="0.25">
      <c r="A1844" s="45"/>
      <c r="B1844" s="45"/>
      <c r="C1844" s="45"/>
      <c r="D1844" s="47"/>
      <c r="E1844" s="158"/>
      <c r="F1844" s="45"/>
      <c r="G1844" s="130"/>
      <c r="H1844" s="130"/>
      <c r="I1844" s="83"/>
      <c r="J1844" s="45"/>
      <c r="K1844" s="130"/>
      <c r="L1844" s="95"/>
      <c r="M1844" s="95"/>
      <c r="N1844" s="95"/>
      <c r="O1844" s="103"/>
      <c r="P1844" s="104"/>
      <c r="Q1844" s="83"/>
      <c r="R1844" s="83"/>
      <c r="S1844" s="83"/>
      <c r="T1844" s="83"/>
      <c r="U1844" s="83"/>
      <c r="V1844" s="103"/>
      <c r="W1844" s="103"/>
      <c r="X1844" s="103"/>
      <c r="Y1844" s="102"/>
      <c r="Z1844" s="102"/>
      <c r="AA1844" s="90"/>
      <c r="AB1844" s="100"/>
      <c r="AC1844" s="90"/>
      <c r="AD1844" s="100"/>
      <c r="AE1844" s="100"/>
      <c r="AF1844" s="91"/>
      <c r="AG1844" s="91"/>
      <c r="AH1844" s="101"/>
      <c r="AI1844" s="45"/>
      <c r="AJ1844" s="45"/>
      <c r="AK1844" s="45"/>
      <c r="AL1844" s="45"/>
      <c r="AM1844" s="45"/>
      <c r="AN1844" s="83"/>
      <c r="AO1844" s="160"/>
      <c r="AP1844" s="160"/>
      <c r="AQ1844" s="94"/>
      <c r="AR1844" s="45"/>
      <c r="AS1844" s="102"/>
      <c r="AT1844" s="102"/>
      <c r="AU1844" s="95"/>
      <c r="AV1844" s="95"/>
      <c r="AW1844" s="159"/>
      <c r="AX1844" s="159"/>
      <c r="AY1844" s="156"/>
      <c r="AZ1844" s="156"/>
      <c r="BA1844" s="156"/>
      <c r="BB1844" s="156"/>
      <c r="BC1844" s="156"/>
      <c r="BD1844" s="156"/>
      <c r="BE1844" s="156"/>
      <c r="BF1844" s="156"/>
      <c r="BG1844" s="156"/>
      <c r="BH1844" s="156"/>
      <c r="BI1844" s="156"/>
      <c r="BJ1844" s="156"/>
      <c r="BK1844" s="156"/>
      <c r="BL1844" s="156"/>
      <c r="BM1844" s="156"/>
      <c r="BN1844" s="156"/>
      <c r="BO1844" s="156"/>
      <c r="BP1844" s="156"/>
      <c r="BQ1844" s="156"/>
      <c r="BR1844" s="156"/>
      <c r="BS1844" s="156"/>
      <c r="BT1844" s="156"/>
      <c r="BU1844" s="156"/>
      <c r="BV1844" s="156"/>
      <c r="BW1844" s="156"/>
      <c r="BX1844" s="156"/>
      <c r="BY1844" s="156"/>
      <c r="BZ1844" s="156"/>
      <c r="CA1844" s="156"/>
      <c r="CB1844" s="156"/>
      <c r="CC1844" s="156"/>
      <c r="CD1844" s="156"/>
      <c r="CE1844" s="156"/>
    </row>
    <row r="1845" spans="1:83" ht="25.5" customHeight="1" x14ac:dyDescent="0.25">
      <c r="A1845" s="45"/>
      <c r="B1845" s="45"/>
      <c r="C1845" s="45"/>
      <c r="D1845" s="47"/>
      <c r="E1845" s="158"/>
      <c r="F1845" s="45"/>
      <c r="G1845" s="130"/>
      <c r="H1845" s="130"/>
      <c r="I1845" s="83"/>
      <c r="J1845" s="45"/>
      <c r="K1845" s="130"/>
      <c r="L1845" s="95"/>
      <c r="M1845" s="95"/>
      <c r="N1845" s="95"/>
      <c r="O1845" s="103"/>
      <c r="P1845" s="104"/>
      <c r="Q1845" s="83"/>
      <c r="R1845" s="83"/>
      <c r="S1845" s="83"/>
      <c r="T1845" s="83"/>
      <c r="U1845" s="83"/>
      <c r="V1845" s="103"/>
      <c r="W1845" s="103"/>
      <c r="X1845" s="103"/>
      <c r="Y1845" s="102"/>
      <c r="Z1845" s="102"/>
      <c r="AA1845" s="90"/>
      <c r="AB1845" s="100"/>
      <c r="AC1845" s="90"/>
      <c r="AD1845" s="100"/>
      <c r="AE1845" s="100"/>
      <c r="AF1845" s="91"/>
      <c r="AG1845" s="91"/>
      <c r="AH1845" s="101"/>
      <c r="AI1845" s="45"/>
      <c r="AJ1845" s="45"/>
      <c r="AK1845" s="45"/>
      <c r="AL1845" s="45"/>
      <c r="AM1845" s="45"/>
      <c r="AN1845" s="83"/>
      <c r="AO1845" s="160"/>
      <c r="AP1845" s="160"/>
      <c r="AQ1845" s="94"/>
      <c r="AR1845" s="45"/>
      <c r="AS1845" s="102"/>
      <c r="AT1845" s="102"/>
      <c r="AU1845" s="95"/>
      <c r="AV1845" s="95"/>
      <c r="AW1845" s="159"/>
      <c r="AX1845" s="159"/>
      <c r="AY1845" s="156"/>
      <c r="AZ1845" s="156"/>
      <c r="BA1845" s="156"/>
      <c r="BB1845" s="156"/>
      <c r="BC1845" s="156"/>
      <c r="BD1845" s="156"/>
      <c r="BE1845" s="156"/>
      <c r="BF1845" s="156"/>
      <c r="BG1845" s="156"/>
      <c r="BH1845" s="156"/>
      <c r="BI1845" s="156"/>
      <c r="BJ1845" s="156"/>
      <c r="BK1845" s="156"/>
      <c r="BL1845" s="156"/>
      <c r="BM1845" s="156"/>
      <c r="BN1845" s="156"/>
      <c r="BO1845" s="156"/>
      <c r="BP1845" s="156"/>
      <c r="BQ1845" s="156"/>
      <c r="BR1845" s="156"/>
      <c r="BS1845" s="156"/>
      <c r="BT1845" s="156"/>
      <c r="BU1845" s="156"/>
      <c r="BV1845" s="156"/>
      <c r="BW1845" s="156"/>
      <c r="BX1845" s="156"/>
      <c r="BY1845" s="156"/>
      <c r="BZ1845" s="156"/>
      <c r="CA1845" s="156"/>
      <c r="CB1845" s="156"/>
      <c r="CC1845" s="156"/>
      <c r="CD1845" s="156"/>
      <c r="CE1845" s="156"/>
    </row>
    <row r="1846" spans="1:83" ht="25.5" customHeight="1" x14ac:dyDescent="0.25">
      <c r="A1846" s="45"/>
      <c r="B1846" s="45"/>
      <c r="C1846" s="45"/>
      <c r="D1846" s="47"/>
      <c r="E1846" s="158"/>
      <c r="F1846" s="45"/>
      <c r="G1846" s="130"/>
      <c r="H1846" s="130"/>
      <c r="I1846" s="83"/>
      <c r="J1846" s="45"/>
      <c r="K1846" s="130"/>
      <c r="L1846" s="95"/>
      <c r="M1846" s="95"/>
      <c r="N1846" s="95"/>
      <c r="O1846" s="103"/>
      <c r="P1846" s="104"/>
      <c r="Q1846" s="83"/>
      <c r="R1846" s="83"/>
      <c r="S1846" s="83"/>
      <c r="T1846" s="83"/>
      <c r="U1846" s="83"/>
      <c r="V1846" s="103"/>
      <c r="W1846" s="103"/>
      <c r="X1846" s="103"/>
      <c r="Y1846" s="102"/>
      <c r="Z1846" s="102"/>
      <c r="AA1846" s="90"/>
      <c r="AB1846" s="100"/>
      <c r="AC1846" s="90"/>
      <c r="AD1846" s="100"/>
      <c r="AE1846" s="100"/>
      <c r="AF1846" s="91"/>
      <c r="AG1846" s="91"/>
      <c r="AH1846" s="101"/>
      <c r="AI1846" s="45"/>
      <c r="AJ1846" s="45"/>
      <c r="AK1846" s="45"/>
      <c r="AL1846" s="45"/>
      <c r="AM1846" s="45"/>
      <c r="AN1846" s="83"/>
      <c r="AO1846" s="160"/>
      <c r="AP1846" s="160"/>
      <c r="AQ1846" s="94"/>
      <c r="AR1846" s="45"/>
      <c r="AS1846" s="102"/>
      <c r="AT1846" s="102"/>
      <c r="AU1846" s="95"/>
      <c r="AV1846" s="95"/>
      <c r="AW1846" s="159"/>
      <c r="AX1846" s="159"/>
      <c r="AY1846" s="156"/>
      <c r="AZ1846" s="156"/>
      <c r="BA1846" s="156"/>
      <c r="BB1846" s="156"/>
      <c r="BC1846" s="156"/>
      <c r="BD1846" s="156"/>
      <c r="BE1846" s="156"/>
      <c r="BF1846" s="156"/>
      <c r="BG1846" s="156"/>
      <c r="BH1846" s="156"/>
      <c r="BI1846" s="156"/>
      <c r="BJ1846" s="156"/>
      <c r="BK1846" s="156"/>
      <c r="BL1846" s="156"/>
      <c r="BM1846" s="156"/>
      <c r="BN1846" s="156"/>
      <c r="BO1846" s="156"/>
      <c r="BP1846" s="156"/>
      <c r="BQ1846" s="156"/>
      <c r="BR1846" s="156"/>
      <c r="BS1846" s="156"/>
      <c r="BT1846" s="156"/>
      <c r="BU1846" s="156"/>
      <c r="BV1846" s="156"/>
      <c r="BW1846" s="156"/>
      <c r="BX1846" s="156"/>
      <c r="BY1846" s="156"/>
      <c r="BZ1846" s="156"/>
      <c r="CA1846" s="156"/>
      <c r="CB1846" s="156"/>
      <c r="CC1846" s="156"/>
      <c r="CD1846" s="156"/>
      <c r="CE1846" s="156"/>
    </row>
    <row r="1847" spans="1:83" ht="25.5" customHeight="1" x14ac:dyDescent="0.25">
      <c r="A1847" s="45"/>
      <c r="B1847" s="45"/>
      <c r="C1847" s="45"/>
      <c r="D1847" s="47"/>
      <c r="E1847" s="158"/>
      <c r="F1847" s="45"/>
      <c r="G1847" s="130"/>
      <c r="H1847" s="130"/>
      <c r="I1847" s="83"/>
      <c r="J1847" s="45"/>
      <c r="K1847" s="130"/>
      <c r="L1847" s="95"/>
      <c r="M1847" s="95"/>
      <c r="N1847" s="95"/>
      <c r="O1847" s="103"/>
      <c r="P1847" s="104"/>
      <c r="Q1847" s="83"/>
      <c r="R1847" s="83"/>
      <c r="S1847" s="83"/>
      <c r="T1847" s="83"/>
      <c r="U1847" s="83"/>
      <c r="V1847" s="103"/>
      <c r="W1847" s="103"/>
      <c r="X1847" s="103"/>
      <c r="Y1847" s="102"/>
      <c r="Z1847" s="102"/>
      <c r="AA1847" s="90"/>
      <c r="AB1847" s="100"/>
      <c r="AC1847" s="90"/>
      <c r="AD1847" s="100"/>
      <c r="AE1847" s="100"/>
      <c r="AF1847" s="91"/>
      <c r="AG1847" s="91"/>
      <c r="AH1847" s="101"/>
      <c r="AI1847" s="45"/>
      <c r="AJ1847" s="45"/>
      <c r="AK1847" s="45"/>
      <c r="AL1847" s="45"/>
      <c r="AM1847" s="45"/>
      <c r="AN1847" s="83"/>
      <c r="AO1847" s="160"/>
      <c r="AP1847" s="160"/>
      <c r="AQ1847" s="94"/>
      <c r="AR1847" s="45"/>
      <c r="AS1847" s="102"/>
      <c r="AT1847" s="102"/>
      <c r="AU1847" s="95"/>
      <c r="AV1847" s="95"/>
      <c r="AW1847" s="159"/>
      <c r="AX1847" s="159"/>
      <c r="AY1847" s="156"/>
      <c r="AZ1847" s="156"/>
      <c r="BA1847" s="156"/>
      <c r="BB1847" s="156"/>
      <c r="BC1847" s="156"/>
      <c r="BD1847" s="156"/>
      <c r="BE1847" s="156"/>
      <c r="BF1847" s="156"/>
      <c r="BG1847" s="156"/>
      <c r="BH1847" s="156"/>
      <c r="BI1847" s="156"/>
      <c r="BJ1847" s="156"/>
      <c r="BK1847" s="156"/>
      <c r="BL1847" s="156"/>
      <c r="BM1847" s="156"/>
      <c r="BN1847" s="156"/>
      <c r="BO1847" s="156"/>
      <c r="BP1847" s="156"/>
      <c r="BQ1847" s="156"/>
      <c r="BR1847" s="156"/>
      <c r="BS1847" s="156"/>
      <c r="BT1847" s="156"/>
      <c r="BU1847" s="156"/>
      <c r="BV1847" s="156"/>
      <c r="BW1847" s="156"/>
      <c r="BX1847" s="156"/>
      <c r="BY1847" s="156"/>
      <c r="BZ1847" s="156"/>
      <c r="CA1847" s="156"/>
      <c r="CB1847" s="156"/>
      <c r="CC1847" s="156"/>
      <c r="CD1847" s="156"/>
      <c r="CE1847" s="156"/>
    </row>
    <row r="1848" spans="1:83" ht="25.5" customHeight="1" x14ac:dyDescent="0.25">
      <c r="A1848" s="45"/>
      <c r="B1848" s="45"/>
      <c r="C1848" s="45"/>
      <c r="D1848" s="47"/>
      <c r="E1848" s="158"/>
      <c r="F1848" s="45"/>
      <c r="G1848" s="130"/>
      <c r="H1848" s="130"/>
      <c r="I1848" s="83"/>
      <c r="J1848" s="45"/>
      <c r="K1848" s="130"/>
      <c r="L1848" s="95"/>
      <c r="M1848" s="95"/>
      <c r="N1848" s="95"/>
      <c r="O1848" s="103"/>
      <c r="P1848" s="104"/>
      <c r="Q1848" s="83"/>
      <c r="R1848" s="83"/>
      <c r="S1848" s="83"/>
      <c r="T1848" s="83"/>
      <c r="U1848" s="83"/>
      <c r="V1848" s="103"/>
      <c r="W1848" s="103"/>
      <c r="X1848" s="103"/>
      <c r="Y1848" s="102"/>
      <c r="Z1848" s="102"/>
      <c r="AA1848" s="90"/>
      <c r="AB1848" s="100"/>
      <c r="AC1848" s="90"/>
      <c r="AD1848" s="100"/>
      <c r="AE1848" s="100"/>
      <c r="AF1848" s="91"/>
      <c r="AG1848" s="91"/>
      <c r="AH1848" s="101"/>
      <c r="AI1848" s="45"/>
      <c r="AJ1848" s="45"/>
      <c r="AK1848" s="45"/>
      <c r="AL1848" s="45"/>
      <c r="AM1848" s="45"/>
      <c r="AN1848" s="83"/>
      <c r="AO1848" s="160"/>
      <c r="AP1848" s="160"/>
      <c r="AQ1848" s="94"/>
      <c r="AR1848" s="45"/>
      <c r="AS1848" s="102"/>
      <c r="AT1848" s="102"/>
      <c r="AU1848" s="95"/>
      <c r="AV1848" s="95"/>
      <c r="AW1848" s="159"/>
      <c r="AX1848" s="159"/>
      <c r="AY1848" s="156"/>
      <c r="AZ1848" s="156"/>
      <c r="BA1848" s="156"/>
      <c r="BB1848" s="156"/>
      <c r="BC1848" s="156"/>
      <c r="BD1848" s="156"/>
      <c r="BE1848" s="156"/>
      <c r="BF1848" s="156"/>
      <c r="BG1848" s="156"/>
      <c r="BH1848" s="156"/>
      <c r="BI1848" s="156"/>
      <c r="BJ1848" s="156"/>
      <c r="BK1848" s="156"/>
      <c r="BL1848" s="156"/>
      <c r="BM1848" s="156"/>
      <c r="BN1848" s="156"/>
      <c r="BO1848" s="156"/>
      <c r="BP1848" s="156"/>
      <c r="BQ1848" s="156"/>
      <c r="BR1848" s="156"/>
      <c r="BS1848" s="156"/>
      <c r="BT1848" s="156"/>
      <c r="BU1848" s="156"/>
      <c r="BV1848" s="156"/>
      <c r="BW1848" s="156"/>
      <c r="BX1848" s="156"/>
      <c r="BY1848" s="156"/>
      <c r="BZ1848" s="156"/>
      <c r="CA1848" s="156"/>
      <c r="CB1848" s="156"/>
      <c r="CC1848" s="156"/>
      <c r="CD1848" s="156"/>
      <c r="CE1848" s="156"/>
    </row>
    <row r="1849" spans="1:83" ht="25.5" customHeight="1" x14ac:dyDescent="0.25">
      <c r="A1849" s="45"/>
      <c r="B1849" s="45"/>
      <c r="C1849" s="45"/>
      <c r="D1849" s="47"/>
      <c r="E1849" s="158"/>
      <c r="F1849" s="45"/>
      <c r="G1849" s="130"/>
      <c r="H1849" s="130"/>
      <c r="I1849" s="83"/>
      <c r="J1849" s="45"/>
      <c r="K1849" s="130"/>
      <c r="L1849" s="95"/>
      <c r="M1849" s="95"/>
      <c r="N1849" s="95"/>
      <c r="O1849" s="103"/>
      <c r="P1849" s="104"/>
      <c r="Q1849" s="83"/>
      <c r="R1849" s="83"/>
      <c r="S1849" s="83"/>
      <c r="T1849" s="83"/>
      <c r="U1849" s="83"/>
      <c r="V1849" s="103"/>
      <c r="W1849" s="103"/>
      <c r="X1849" s="103"/>
      <c r="Y1849" s="102"/>
      <c r="Z1849" s="102"/>
      <c r="AA1849" s="90"/>
      <c r="AB1849" s="100"/>
      <c r="AC1849" s="90"/>
      <c r="AD1849" s="100"/>
      <c r="AE1849" s="100"/>
      <c r="AF1849" s="91"/>
      <c r="AG1849" s="91"/>
      <c r="AH1849" s="101"/>
      <c r="AI1849" s="45"/>
      <c r="AJ1849" s="45"/>
      <c r="AK1849" s="45"/>
      <c r="AL1849" s="45"/>
      <c r="AM1849" s="45"/>
      <c r="AN1849" s="83"/>
      <c r="AO1849" s="160"/>
      <c r="AP1849" s="160"/>
      <c r="AQ1849" s="94"/>
      <c r="AR1849" s="45"/>
      <c r="AS1849" s="102"/>
      <c r="AT1849" s="102"/>
      <c r="AU1849" s="95"/>
      <c r="AV1849" s="95"/>
      <c r="AW1849" s="159"/>
      <c r="AX1849" s="159"/>
      <c r="AY1849" s="156"/>
      <c r="AZ1849" s="156"/>
      <c r="BA1849" s="156"/>
      <c r="BB1849" s="156"/>
      <c r="BC1849" s="156"/>
      <c r="BD1849" s="156"/>
      <c r="BE1849" s="156"/>
      <c r="BF1849" s="156"/>
      <c r="BG1849" s="156"/>
      <c r="BH1849" s="156"/>
      <c r="BI1849" s="156"/>
      <c r="BJ1849" s="156"/>
      <c r="BK1849" s="156"/>
      <c r="BL1849" s="156"/>
      <c r="BM1849" s="156"/>
      <c r="BN1849" s="156"/>
      <c r="BO1849" s="156"/>
      <c r="BP1849" s="156"/>
      <c r="BQ1849" s="156"/>
      <c r="BR1849" s="156"/>
      <c r="BS1849" s="156"/>
      <c r="BT1849" s="156"/>
      <c r="BU1849" s="156"/>
      <c r="BV1849" s="156"/>
      <c r="BW1849" s="156"/>
      <c r="BX1849" s="156"/>
      <c r="BY1849" s="156"/>
      <c r="BZ1849" s="156"/>
      <c r="CA1849" s="156"/>
      <c r="CB1849" s="156"/>
      <c r="CC1849" s="156"/>
      <c r="CD1849" s="156"/>
      <c r="CE1849" s="156"/>
    </row>
    <row r="1850" spans="1:83" ht="25.5" customHeight="1" x14ac:dyDescent="0.25">
      <c r="A1850" s="45"/>
      <c r="B1850" s="45"/>
      <c r="C1850" s="45"/>
      <c r="D1850" s="47"/>
      <c r="E1850" s="158"/>
      <c r="F1850" s="45"/>
      <c r="G1850" s="130"/>
      <c r="H1850" s="130"/>
      <c r="I1850" s="83"/>
      <c r="J1850" s="45"/>
      <c r="K1850" s="130"/>
      <c r="L1850" s="95"/>
      <c r="M1850" s="95"/>
      <c r="N1850" s="95"/>
      <c r="O1850" s="103"/>
      <c r="P1850" s="104"/>
      <c r="Q1850" s="83"/>
      <c r="R1850" s="83"/>
      <c r="S1850" s="83"/>
      <c r="T1850" s="83"/>
      <c r="U1850" s="83"/>
      <c r="V1850" s="103"/>
      <c r="W1850" s="103"/>
      <c r="X1850" s="103"/>
      <c r="Y1850" s="102"/>
      <c r="Z1850" s="102"/>
      <c r="AA1850" s="90"/>
      <c r="AB1850" s="100"/>
      <c r="AC1850" s="90"/>
      <c r="AD1850" s="100"/>
      <c r="AE1850" s="100"/>
      <c r="AF1850" s="91"/>
      <c r="AG1850" s="91"/>
      <c r="AH1850" s="101"/>
      <c r="AI1850" s="45"/>
      <c r="AJ1850" s="45"/>
      <c r="AK1850" s="45"/>
      <c r="AL1850" s="45"/>
      <c r="AM1850" s="45"/>
      <c r="AN1850" s="83"/>
      <c r="AO1850" s="160"/>
      <c r="AP1850" s="160"/>
      <c r="AQ1850" s="94"/>
      <c r="AR1850" s="45"/>
      <c r="AS1850" s="102"/>
      <c r="AT1850" s="102"/>
      <c r="AU1850" s="95"/>
      <c r="AV1850" s="95"/>
      <c r="AW1850" s="159"/>
      <c r="AX1850" s="159"/>
      <c r="AY1850" s="156"/>
      <c r="AZ1850" s="156"/>
      <c r="BA1850" s="156"/>
      <c r="BB1850" s="156"/>
      <c r="BC1850" s="156"/>
      <c r="BD1850" s="156"/>
      <c r="BE1850" s="156"/>
      <c r="BF1850" s="156"/>
      <c r="BG1850" s="156"/>
      <c r="BH1850" s="156"/>
      <c r="BI1850" s="156"/>
      <c r="BJ1850" s="156"/>
      <c r="BK1850" s="156"/>
      <c r="BL1850" s="156"/>
      <c r="BM1850" s="156"/>
      <c r="BN1850" s="156"/>
      <c r="BO1850" s="156"/>
      <c r="BP1850" s="156"/>
      <c r="BQ1850" s="156"/>
      <c r="BR1850" s="156"/>
      <c r="BS1850" s="156"/>
      <c r="BT1850" s="156"/>
      <c r="BU1850" s="156"/>
      <c r="BV1850" s="156"/>
      <c r="BW1850" s="156"/>
      <c r="BX1850" s="156"/>
      <c r="BY1850" s="156"/>
      <c r="BZ1850" s="156"/>
      <c r="CA1850" s="156"/>
      <c r="CB1850" s="156"/>
      <c r="CC1850" s="156"/>
      <c r="CD1850" s="156"/>
      <c r="CE1850" s="156"/>
    </row>
    <row r="1851" spans="1:83" ht="25.5" customHeight="1" x14ac:dyDescent="0.25">
      <c r="A1851" s="45"/>
      <c r="B1851" s="45"/>
      <c r="C1851" s="45"/>
      <c r="D1851" s="47"/>
      <c r="E1851" s="158"/>
      <c r="F1851" s="45"/>
      <c r="G1851" s="130"/>
      <c r="H1851" s="130"/>
      <c r="I1851" s="83"/>
      <c r="J1851" s="45"/>
      <c r="K1851" s="130"/>
      <c r="L1851" s="95"/>
      <c r="M1851" s="95"/>
      <c r="N1851" s="95"/>
      <c r="O1851" s="103"/>
      <c r="P1851" s="104"/>
      <c r="Q1851" s="83"/>
      <c r="R1851" s="83"/>
      <c r="S1851" s="83"/>
      <c r="T1851" s="83"/>
      <c r="U1851" s="83"/>
      <c r="V1851" s="103"/>
      <c r="W1851" s="103"/>
      <c r="X1851" s="103"/>
      <c r="Y1851" s="102"/>
      <c r="Z1851" s="102"/>
      <c r="AA1851" s="90"/>
      <c r="AB1851" s="100"/>
      <c r="AC1851" s="90"/>
      <c r="AD1851" s="100"/>
      <c r="AE1851" s="100"/>
      <c r="AF1851" s="91"/>
      <c r="AG1851" s="91"/>
      <c r="AH1851" s="101"/>
      <c r="AI1851" s="45"/>
      <c r="AJ1851" s="45"/>
      <c r="AK1851" s="45"/>
      <c r="AL1851" s="45"/>
      <c r="AM1851" s="45"/>
      <c r="AN1851" s="83"/>
      <c r="AO1851" s="160"/>
      <c r="AP1851" s="160"/>
      <c r="AQ1851" s="94"/>
      <c r="AR1851" s="45"/>
      <c r="AS1851" s="102"/>
      <c r="AT1851" s="102"/>
      <c r="AU1851" s="95"/>
      <c r="AV1851" s="95"/>
      <c r="AW1851" s="159"/>
      <c r="AX1851" s="159"/>
      <c r="AY1851" s="156"/>
      <c r="AZ1851" s="156"/>
      <c r="BA1851" s="156"/>
      <c r="BB1851" s="156"/>
      <c r="BC1851" s="156"/>
      <c r="BD1851" s="156"/>
      <c r="BE1851" s="156"/>
      <c r="BF1851" s="156"/>
      <c r="BG1851" s="156"/>
      <c r="BH1851" s="156"/>
      <c r="BI1851" s="156"/>
      <c r="BJ1851" s="156"/>
      <c r="BK1851" s="156"/>
      <c r="BL1851" s="156"/>
      <c r="BM1851" s="156"/>
      <c r="BN1851" s="156"/>
      <c r="BO1851" s="156"/>
      <c r="BP1851" s="156"/>
      <c r="BQ1851" s="156"/>
      <c r="BR1851" s="156"/>
      <c r="BS1851" s="156"/>
      <c r="BT1851" s="156"/>
      <c r="BU1851" s="156"/>
      <c r="BV1851" s="156"/>
      <c r="BW1851" s="156"/>
      <c r="BX1851" s="156"/>
      <c r="BY1851" s="156"/>
      <c r="BZ1851" s="156"/>
      <c r="CA1851" s="156"/>
      <c r="CB1851" s="156"/>
      <c r="CC1851" s="156"/>
      <c r="CD1851" s="156"/>
      <c r="CE1851" s="156"/>
    </row>
    <row r="1852" spans="1:83" ht="25.5" customHeight="1" x14ac:dyDescent="0.25">
      <c r="A1852" s="45"/>
      <c r="B1852" s="45"/>
      <c r="C1852" s="45"/>
      <c r="D1852" s="47"/>
      <c r="E1852" s="158"/>
      <c r="F1852" s="45"/>
      <c r="G1852" s="130"/>
      <c r="H1852" s="130"/>
      <c r="I1852" s="83"/>
      <c r="J1852" s="45"/>
      <c r="K1852" s="130"/>
      <c r="L1852" s="95"/>
      <c r="M1852" s="95"/>
      <c r="N1852" s="95"/>
      <c r="O1852" s="103"/>
      <c r="P1852" s="104"/>
      <c r="Q1852" s="83"/>
      <c r="R1852" s="83"/>
      <c r="S1852" s="83"/>
      <c r="T1852" s="83"/>
      <c r="U1852" s="83"/>
      <c r="V1852" s="103"/>
      <c r="W1852" s="103"/>
      <c r="X1852" s="103"/>
      <c r="Y1852" s="102"/>
      <c r="Z1852" s="102"/>
      <c r="AA1852" s="90"/>
      <c r="AB1852" s="100"/>
      <c r="AC1852" s="90"/>
      <c r="AD1852" s="100"/>
      <c r="AE1852" s="100"/>
      <c r="AF1852" s="91"/>
      <c r="AG1852" s="91"/>
      <c r="AH1852" s="101"/>
      <c r="AI1852" s="45"/>
      <c r="AJ1852" s="45"/>
      <c r="AK1852" s="45"/>
      <c r="AL1852" s="45"/>
      <c r="AM1852" s="45"/>
      <c r="AN1852" s="83"/>
      <c r="AO1852" s="160"/>
      <c r="AP1852" s="160"/>
      <c r="AQ1852" s="94"/>
      <c r="AR1852" s="45"/>
      <c r="AS1852" s="102"/>
      <c r="AT1852" s="102"/>
      <c r="AU1852" s="95"/>
      <c r="AV1852" s="95"/>
      <c r="AW1852" s="159"/>
      <c r="AX1852" s="159"/>
      <c r="AY1852" s="156"/>
      <c r="AZ1852" s="156"/>
      <c r="BA1852" s="156"/>
      <c r="BB1852" s="156"/>
      <c r="BC1852" s="156"/>
      <c r="BD1852" s="156"/>
      <c r="BE1852" s="156"/>
      <c r="BF1852" s="156"/>
      <c r="BG1852" s="156"/>
      <c r="BH1852" s="156"/>
      <c r="BI1852" s="156"/>
      <c r="BJ1852" s="156"/>
      <c r="BK1852" s="156"/>
      <c r="BL1852" s="156"/>
      <c r="BM1852" s="156"/>
      <c r="BN1852" s="156"/>
      <c r="BO1852" s="156"/>
      <c r="BP1852" s="156"/>
      <c r="BQ1852" s="156"/>
      <c r="BR1852" s="156"/>
      <c r="BS1852" s="156"/>
      <c r="BT1852" s="156"/>
      <c r="BU1852" s="156"/>
      <c r="BV1852" s="156"/>
      <c r="BW1852" s="156"/>
      <c r="BX1852" s="156"/>
      <c r="BY1852" s="156"/>
      <c r="BZ1852" s="156"/>
      <c r="CA1852" s="156"/>
      <c r="CB1852" s="156"/>
      <c r="CC1852" s="156"/>
      <c r="CD1852" s="156"/>
      <c r="CE1852" s="156"/>
    </row>
    <row r="1853" spans="1:83" ht="25.5" customHeight="1" x14ac:dyDescent="0.25">
      <c r="A1853" s="45"/>
      <c r="B1853" s="45"/>
      <c r="C1853" s="45"/>
      <c r="D1853" s="47"/>
      <c r="E1853" s="158"/>
      <c r="F1853" s="45"/>
      <c r="G1853" s="130"/>
      <c r="H1853" s="130"/>
      <c r="I1853" s="83"/>
      <c r="J1853" s="45"/>
      <c r="K1853" s="130"/>
      <c r="L1853" s="95"/>
      <c r="M1853" s="95"/>
      <c r="N1853" s="95"/>
      <c r="O1853" s="103"/>
      <c r="P1853" s="104"/>
      <c r="Q1853" s="83"/>
      <c r="R1853" s="83"/>
      <c r="S1853" s="83"/>
      <c r="T1853" s="83"/>
      <c r="U1853" s="83"/>
      <c r="V1853" s="103"/>
      <c r="W1853" s="103"/>
      <c r="X1853" s="103"/>
      <c r="Y1853" s="102"/>
      <c r="Z1853" s="102"/>
      <c r="AA1853" s="90"/>
      <c r="AB1853" s="100"/>
      <c r="AC1853" s="90"/>
      <c r="AD1853" s="100"/>
      <c r="AE1853" s="100"/>
      <c r="AF1853" s="91"/>
      <c r="AG1853" s="91"/>
      <c r="AH1853" s="101"/>
      <c r="AI1853" s="45"/>
      <c r="AJ1853" s="45"/>
      <c r="AK1853" s="45"/>
      <c r="AL1853" s="45"/>
      <c r="AM1853" s="45"/>
      <c r="AN1853" s="83"/>
      <c r="AO1853" s="160"/>
      <c r="AP1853" s="160"/>
      <c r="AQ1853" s="94"/>
      <c r="AR1853" s="45"/>
      <c r="AS1853" s="102"/>
      <c r="AT1853" s="102"/>
      <c r="AU1853" s="95"/>
      <c r="AV1853" s="95"/>
      <c r="AW1853" s="159"/>
      <c r="AX1853" s="159"/>
      <c r="AY1853" s="156"/>
      <c r="AZ1853" s="156"/>
      <c r="BA1853" s="156"/>
      <c r="BB1853" s="156"/>
      <c r="BC1853" s="156"/>
      <c r="BD1853" s="156"/>
      <c r="BE1853" s="156"/>
      <c r="BF1853" s="156"/>
      <c r="BG1853" s="156"/>
      <c r="BH1853" s="156"/>
      <c r="BI1853" s="156"/>
      <c r="BJ1853" s="156"/>
      <c r="BK1853" s="156"/>
      <c r="BL1853" s="156"/>
      <c r="BM1853" s="156"/>
      <c r="BN1853" s="156"/>
      <c r="BO1853" s="156"/>
      <c r="BP1853" s="156"/>
      <c r="BQ1853" s="156"/>
      <c r="BR1853" s="156"/>
      <c r="BS1853" s="156"/>
      <c r="BT1853" s="156"/>
      <c r="BU1853" s="156"/>
      <c r="BV1853" s="156"/>
      <c r="BW1853" s="156"/>
      <c r="BX1853" s="156"/>
      <c r="BY1853" s="156"/>
      <c r="BZ1853" s="156"/>
      <c r="CA1853" s="156"/>
      <c r="CB1853" s="156"/>
      <c r="CC1853" s="156"/>
      <c r="CD1853" s="156"/>
      <c r="CE1853" s="156"/>
    </row>
    <row r="1854" spans="1:83" ht="25.5" customHeight="1" x14ac:dyDescent="0.25">
      <c r="A1854" s="45"/>
      <c r="B1854" s="45"/>
      <c r="C1854" s="45"/>
      <c r="D1854" s="47"/>
      <c r="E1854" s="158"/>
      <c r="F1854" s="45"/>
      <c r="G1854" s="130"/>
      <c r="H1854" s="130"/>
      <c r="I1854" s="83"/>
      <c r="J1854" s="45"/>
      <c r="K1854" s="130"/>
      <c r="L1854" s="95"/>
      <c r="M1854" s="95"/>
      <c r="N1854" s="95"/>
      <c r="O1854" s="103"/>
      <c r="P1854" s="104"/>
      <c r="Q1854" s="83"/>
      <c r="R1854" s="83"/>
      <c r="S1854" s="83"/>
      <c r="T1854" s="83"/>
      <c r="U1854" s="83"/>
      <c r="V1854" s="103"/>
      <c r="W1854" s="103"/>
      <c r="X1854" s="103"/>
      <c r="Y1854" s="102"/>
      <c r="Z1854" s="102"/>
      <c r="AA1854" s="90"/>
      <c r="AB1854" s="100"/>
      <c r="AC1854" s="90"/>
      <c r="AD1854" s="100"/>
      <c r="AE1854" s="100"/>
      <c r="AF1854" s="91"/>
      <c r="AG1854" s="91"/>
      <c r="AH1854" s="101"/>
      <c r="AI1854" s="45"/>
      <c r="AJ1854" s="45"/>
      <c r="AK1854" s="45"/>
      <c r="AL1854" s="45"/>
      <c r="AM1854" s="45"/>
      <c r="AN1854" s="83"/>
      <c r="AO1854" s="160"/>
      <c r="AP1854" s="160"/>
      <c r="AQ1854" s="94"/>
      <c r="AR1854" s="45"/>
      <c r="AS1854" s="102"/>
      <c r="AT1854" s="102"/>
      <c r="AU1854" s="95"/>
      <c r="AV1854" s="95"/>
      <c r="AW1854" s="159"/>
      <c r="AX1854" s="159"/>
      <c r="AY1854" s="156"/>
      <c r="AZ1854" s="156"/>
      <c r="BA1854" s="156"/>
      <c r="BB1854" s="156"/>
      <c r="BC1854" s="156"/>
      <c r="BD1854" s="156"/>
      <c r="BE1854" s="156"/>
      <c r="BF1854" s="156"/>
      <c r="BG1854" s="156"/>
      <c r="BH1854" s="156"/>
      <c r="BI1854" s="156"/>
      <c r="BJ1854" s="156"/>
      <c r="BK1854" s="156"/>
      <c r="BL1854" s="156"/>
      <c r="BM1854" s="156"/>
      <c r="BN1854" s="156"/>
      <c r="BO1854" s="156"/>
      <c r="BP1854" s="156"/>
      <c r="BQ1854" s="156"/>
      <c r="BR1854" s="156"/>
      <c r="BS1854" s="156"/>
      <c r="BT1854" s="156"/>
      <c r="BU1854" s="156"/>
      <c r="BV1854" s="156"/>
      <c r="BW1854" s="156"/>
      <c r="BX1854" s="156"/>
      <c r="BY1854" s="156"/>
      <c r="BZ1854" s="156"/>
      <c r="CA1854" s="156"/>
      <c r="CB1854" s="156"/>
      <c r="CC1854" s="156"/>
      <c r="CD1854" s="156"/>
      <c r="CE1854" s="156"/>
    </row>
    <row r="1855" spans="1:83" ht="25.5" customHeight="1" x14ac:dyDescent="0.25">
      <c r="A1855" s="45"/>
      <c r="B1855" s="45"/>
      <c r="C1855" s="45"/>
      <c r="D1855" s="47"/>
      <c r="E1855" s="158"/>
      <c r="F1855" s="45"/>
      <c r="G1855" s="130"/>
      <c r="H1855" s="130"/>
      <c r="I1855" s="83"/>
      <c r="J1855" s="45"/>
      <c r="K1855" s="130"/>
      <c r="L1855" s="95"/>
      <c r="M1855" s="95"/>
      <c r="N1855" s="95"/>
      <c r="O1855" s="103"/>
      <c r="P1855" s="104"/>
      <c r="Q1855" s="83"/>
      <c r="R1855" s="83"/>
      <c r="S1855" s="83"/>
      <c r="T1855" s="83"/>
      <c r="U1855" s="83"/>
      <c r="V1855" s="103"/>
      <c r="W1855" s="103"/>
      <c r="X1855" s="103"/>
      <c r="Y1855" s="102"/>
      <c r="Z1855" s="102"/>
      <c r="AA1855" s="90"/>
      <c r="AB1855" s="100"/>
      <c r="AC1855" s="90"/>
      <c r="AD1855" s="100"/>
      <c r="AE1855" s="100"/>
      <c r="AF1855" s="91"/>
      <c r="AG1855" s="91"/>
      <c r="AH1855" s="101"/>
      <c r="AI1855" s="45"/>
      <c r="AJ1855" s="45"/>
      <c r="AK1855" s="45"/>
      <c r="AL1855" s="45"/>
      <c r="AM1855" s="45"/>
      <c r="AN1855" s="83"/>
      <c r="AO1855" s="160"/>
      <c r="AP1855" s="160"/>
      <c r="AQ1855" s="94"/>
      <c r="AR1855" s="45"/>
      <c r="AS1855" s="102"/>
      <c r="AT1855" s="102"/>
      <c r="AU1855" s="95"/>
      <c r="AV1855" s="95"/>
      <c r="AW1855" s="159"/>
      <c r="AX1855" s="159"/>
      <c r="AY1855" s="156"/>
      <c r="AZ1855" s="156"/>
      <c r="BA1855" s="156"/>
      <c r="BB1855" s="156"/>
      <c r="BC1855" s="156"/>
      <c r="BD1855" s="156"/>
      <c r="BE1855" s="156"/>
      <c r="BF1855" s="156"/>
      <c r="BG1855" s="156"/>
      <c r="BH1855" s="156"/>
      <c r="BI1855" s="156"/>
      <c r="BJ1855" s="156"/>
      <c r="BK1855" s="156"/>
      <c r="BL1855" s="156"/>
      <c r="BM1855" s="156"/>
      <c r="BN1855" s="156"/>
      <c r="BO1855" s="156"/>
      <c r="BP1855" s="156"/>
      <c r="BQ1855" s="156"/>
      <c r="BR1855" s="156"/>
      <c r="BS1855" s="156"/>
      <c r="BT1855" s="156"/>
      <c r="BU1855" s="156"/>
      <c r="BV1855" s="156"/>
      <c r="BW1855" s="156"/>
      <c r="BX1855" s="156"/>
      <c r="BY1855" s="156"/>
      <c r="BZ1855" s="156"/>
      <c r="CA1855" s="156"/>
      <c r="CB1855" s="156"/>
      <c r="CC1855" s="156"/>
      <c r="CD1855" s="156"/>
      <c r="CE1855" s="156"/>
    </row>
    <row r="1856" spans="1:83" ht="25.5" customHeight="1" x14ac:dyDescent="0.25">
      <c r="A1856" s="45"/>
      <c r="B1856" s="45"/>
      <c r="C1856" s="45"/>
      <c r="D1856" s="47"/>
      <c r="E1856" s="158"/>
      <c r="F1856" s="45"/>
      <c r="G1856" s="130"/>
      <c r="H1856" s="130"/>
      <c r="I1856" s="83"/>
      <c r="J1856" s="45"/>
      <c r="K1856" s="130"/>
      <c r="L1856" s="95"/>
      <c r="M1856" s="95"/>
      <c r="N1856" s="95"/>
      <c r="O1856" s="103"/>
      <c r="P1856" s="104"/>
      <c r="Q1856" s="83"/>
      <c r="R1856" s="83"/>
      <c r="S1856" s="83"/>
      <c r="T1856" s="83"/>
      <c r="U1856" s="83"/>
      <c r="V1856" s="103"/>
      <c r="W1856" s="103"/>
      <c r="X1856" s="103"/>
      <c r="Y1856" s="102"/>
      <c r="Z1856" s="102"/>
      <c r="AA1856" s="90"/>
      <c r="AB1856" s="100"/>
      <c r="AC1856" s="90"/>
      <c r="AD1856" s="100"/>
      <c r="AE1856" s="100"/>
      <c r="AF1856" s="91"/>
      <c r="AG1856" s="91"/>
      <c r="AH1856" s="101"/>
      <c r="AI1856" s="45"/>
      <c r="AJ1856" s="45"/>
      <c r="AK1856" s="45"/>
      <c r="AL1856" s="45"/>
      <c r="AM1856" s="45"/>
      <c r="AN1856" s="83"/>
      <c r="AO1856" s="160"/>
      <c r="AP1856" s="160"/>
      <c r="AQ1856" s="94"/>
      <c r="AR1856" s="45"/>
      <c r="AS1856" s="102"/>
      <c r="AT1856" s="102"/>
      <c r="AU1856" s="95"/>
      <c r="AV1856" s="95"/>
      <c r="AW1856" s="159"/>
      <c r="AX1856" s="159"/>
      <c r="AY1856" s="156"/>
      <c r="AZ1856" s="156"/>
      <c r="BA1856" s="156"/>
      <c r="BB1856" s="156"/>
      <c r="BC1856" s="156"/>
      <c r="BD1856" s="156"/>
      <c r="BE1856" s="156"/>
      <c r="BF1856" s="156"/>
      <c r="BG1856" s="156"/>
      <c r="BH1856" s="156"/>
      <c r="BI1856" s="156"/>
      <c r="BJ1856" s="156"/>
      <c r="BK1856" s="156"/>
      <c r="BL1856" s="156"/>
      <c r="BM1856" s="156"/>
      <c r="BN1856" s="156"/>
      <c r="BO1856" s="156"/>
      <c r="BP1856" s="156"/>
      <c r="BQ1856" s="156"/>
      <c r="BR1856" s="156"/>
      <c r="BS1856" s="156"/>
      <c r="BT1856" s="156"/>
      <c r="BU1856" s="156"/>
      <c r="BV1856" s="156"/>
      <c r="BW1856" s="156"/>
      <c r="BX1856" s="156"/>
      <c r="BY1856" s="156"/>
      <c r="BZ1856" s="156"/>
      <c r="CA1856" s="156"/>
      <c r="CB1856" s="156"/>
      <c r="CC1856" s="156"/>
      <c r="CD1856" s="156"/>
      <c r="CE1856" s="156"/>
    </row>
    <row r="1857" spans="1:83" ht="25.5" customHeight="1" x14ac:dyDescent="0.25">
      <c r="A1857" s="45"/>
      <c r="B1857" s="45"/>
      <c r="C1857" s="45"/>
      <c r="D1857" s="47"/>
      <c r="E1857" s="158"/>
      <c r="F1857" s="45"/>
      <c r="G1857" s="130"/>
      <c r="H1857" s="130"/>
      <c r="I1857" s="83"/>
      <c r="J1857" s="45"/>
      <c r="K1857" s="130"/>
      <c r="L1857" s="95"/>
      <c r="M1857" s="95"/>
      <c r="N1857" s="95"/>
      <c r="O1857" s="103"/>
      <c r="P1857" s="104"/>
      <c r="Q1857" s="83"/>
      <c r="R1857" s="83"/>
      <c r="S1857" s="83"/>
      <c r="T1857" s="83"/>
      <c r="U1857" s="83"/>
      <c r="V1857" s="103"/>
      <c r="W1857" s="103"/>
      <c r="X1857" s="103"/>
      <c r="Y1857" s="102"/>
      <c r="Z1857" s="102"/>
      <c r="AA1857" s="90"/>
      <c r="AB1857" s="100"/>
      <c r="AC1857" s="90"/>
      <c r="AD1857" s="100"/>
      <c r="AE1857" s="100"/>
      <c r="AF1857" s="91"/>
      <c r="AG1857" s="91"/>
      <c r="AH1857" s="101"/>
      <c r="AI1857" s="45"/>
      <c r="AJ1857" s="45"/>
      <c r="AK1857" s="45"/>
      <c r="AL1857" s="45"/>
      <c r="AM1857" s="45"/>
      <c r="AN1857" s="83"/>
      <c r="AO1857" s="160"/>
      <c r="AP1857" s="160"/>
      <c r="AQ1857" s="94"/>
      <c r="AR1857" s="45"/>
      <c r="AS1857" s="102"/>
      <c r="AT1857" s="102"/>
      <c r="AU1857" s="95"/>
      <c r="AV1857" s="95"/>
      <c r="AW1857" s="159"/>
      <c r="AX1857" s="159"/>
      <c r="AY1857" s="156"/>
      <c r="AZ1857" s="156"/>
      <c r="BA1857" s="156"/>
      <c r="BB1857" s="156"/>
      <c r="BC1857" s="156"/>
      <c r="BD1857" s="156"/>
      <c r="BE1857" s="156"/>
      <c r="BF1857" s="156"/>
      <c r="BG1857" s="156"/>
      <c r="BH1857" s="156"/>
      <c r="BI1857" s="156"/>
      <c r="BJ1857" s="156"/>
      <c r="BK1857" s="156"/>
      <c r="BL1857" s="156"/>
      <c r="BM1857" s="156"/>
      <c r="BN1857" s="156"/>
      <c r="BO1857" s="156"/>
      <c r="BP1857" s="156"/>
      <c r="BQ1857" s="156"/>
      <c r="BR1857" s="156"/>
      <c r="BS1857" s="156"/>
      <c r="BT1857" s="156"/>
      <c r="BU1857" s="156"/>
      <c r="BV1857" s="156"/>
      <c r="BW1857" s="156"/>
      <c r="BX1857" s="156"/>
      <c r="BY1857" s="156"/>
      <c r="BZ1857" s="156"/>
      <c r="CA1857" s="156"/>
      <c r="CB1857" s="156"/>
      <c r="CC1857" s="156"/>
      <c r="CD1857" s="156"/>
      <c r="CE1857" s="156"/>
    </row>
    <row r="1858" spans="1:83" ht="25.5" customHeight="1" x14ac:dyDescent="0.25">
      <c r="A1858" s="45"/>
      <c r="B1858" s="45"/>
      <c r="C1858" s="45"/>
      <c r="D1858" s="47"/>
      <c r="E1858" s="158"/>
      <c r="F1858" s="45"/>
      <c r="G1858" s="130"/>
      <c r="H1858" s="130"/>
      <c r="I1858" s="83"/>
      <c r="J1858" s="45"/>
      <c r="K1858" s="130"/>
      <c r="L1858" s="95"/>
      <c r="M1858" s="95"/>
      <c r="N1858" s="95"/>
      <c r="O1858" s="103"/>
      <c r="P1858" s="104"/>
      <c r="Q1858" s="83"/>
      <c r="R1858" s="83"/>
      <c r="S1858" s="83"/>
      <c r="T1858" s="83"/>
      <c r="U1858" s="83"/>
      <c r="V1858" s="103"/>
      <c r="W1858" s="103"/>
      <c r="X1858" s="103"/>
      <c r="Y1858" s="102"/>
      <c r="Z1858" s="102"/>
      <c r="AA1858" s="90"/>
      <c r="AB1858" s="100"/>
      <c r="AC1858" s="90"/>
      <c r="AD1858" s="100"/>
      <c r="AE1858" s="100"/>
      <c r="AF1858" s="91"/>
      <c r="AG1858" s="91"/>
      <c r="AH1858" s="101"/>
      <c r="AI1858" s="45"/>
      <c r="AJ1858" s="45"/>
      <c r="AK1858" s="45"/>
      <c r="AL1858" s="45"/>
      <c r="AM1858" s="45"/>
      <c r="AN1858" s="83"/>
      <c r="AO1858" s="160"/>
      <c r="AP1858" s="160"/>
      <c r="AQ1858" s="94"/>
      <c r="AR1858" s="45"/>
      <c r="AS1858" s="102"/>
      <c r="AT1858" s="102"/>
      <c r="AU1858" s="95"/>
      <c r="AV1858" s="95"/>
      <c r="AW1858" s="159"/>
      <c r="AX1858" s="159"/>
      <c r="AY1858" s="156"/>
      <c r="AZ1858" s="156"/>
      <c r="BA1858" s="156"/>
      <c r="BB1858" s="156"/>
      <c r="BC1858" s="156"/>
      <c r="BD1858" s="156"/>
      <c r="BE1858" s="156"/>
      <c r="BF1858" s="156"/>
      <c r="BG1858" s="156"/>
      <c r="BH1858" s="156"/>
      <c r="BI1858" s="156"/>
      <c r="BJ1858" s="156"/>
      <c r="BK1858" s="156"/>
      <c r="BL1858" s="156"/>
      <c r="BM1858" s="156"/>
      <c r="BN1858" s="156"/>
      <c r="BO1858" s="156"/>
      <c r="BP1858" s="156"/>
      <c r="BQ1858" s="156"/>
      <c r="BR1858" s="156"/>
      <c r="BS1858" s="156"/>
      <c r="BT1858" s="156"/>
      <c r="BU1858" s="156"/>
      <c r="BV1858" s="156"/>
      <c r="BW1858" s="156"/>
      <c r="BX1858" s="156"/>
      <c r="BY1858" s="156"/>
      <c r="BZ1858" s="156"/>
      <c r="CA1858" s="156"/>
      <c r="CB1858" s="156"/>
      <c r="CC1858" s="156"/>
      <c r="CD1858" s="156"/>
      <c r="CE1858" s="156"/>
    </row>
    <row r="1859" spans="1:83" ht="25.5" customHeight="1" x14ac:dyDescent="0.25">
      <c r="A1859" s="45"/>
      <c r="B1859" s="45"/>
      <c r="C1859" s="45"/>
      <c r="D1859" s="47"/>
      <c r="E1859" s="158"/>
      <c r="F1859" s="45"/>
      <c r="G1859" s="130"/>
      <c r="H1859" s="130"/>
      <c r="I1859" s="83"/>
      <c r="J1859" s="45"/>
      <c r="K1859" s="130"/>
      <c r="L1859" s="95"/>
      <c r="M1859" s="95"/>
      <c r="N1859" s="95"/>
      <c r="O1859" s="103"/>
      <c r="P1859" s="104"/>
      <c r="Q1859" s="83"/>
      <c r="R1859" s="83"/>
      <c r="S1859" s="83"/>
      <c r="T1859" s="83"/>
      <c r="U1859" s="83"/>
      <c r="V1859" s="103"/>
      <c r="W1859" s="103"/>
      <c r="X1859" s="103"/>
      <c r="Y1859" s="102"/>
      <c r="Z1859" s="102"/>
      <c r="AA1859" s="90"/>
      <c r="AB1859" s="100"/>
      <c r="AC1859" s="90"/>
      <c r="AD1859" s="100"/>
      <c r="AE1859" s="100"/>
      <c r="AF1859" s="91"/>
      <c r="AG1859" s="91"/>
      <c r="AH1859" s="101"/>
      <c r="AI1859" s="45"/>
      <c r="AJ1859" s="45"/>
      <c r="AK1859" s="45"/>
      <c r="AL1859" s="45"/>
      <c r="AM1859" s="45"/>
      <c r="AN1859" s="83"/>
      <c r="AO1859" s="160"/>
      <c r="AP1859" s="160"/>
      <c r="AQ1859" s="94"/>
      <c r="AR1859" s="45"/>
      <c r="AS1859" s="102"/>
      <c r="AT1859" s="102"/>
      <c r="AU1859" s="95"/>
      <c r="AV1859" s="95"/>
      <c r="AW1859" s="159"/>
      <c r="AX1859" s="159"/>
      <c r="AY1859" s="156"/>
      <c r="AZ1859" s="156"/>
      <c r="BA1859" s="156"/>
      <c r="BB1859" s="156"/>
      <c r="BC1859" s="156"/>
      <c r="BD1859" s="156"/>
      <c r="BE1859" s="156"/>
      <c r="BF1859" s="156"/>
      <c r="BG1859" s="156"/>
      <c r="BH1859" s="156"/>
      <c r="BI1859" s="156"/>
      <c r="BJ1859" s="156"/>
      <c r="BK1859" s="156"/>
      <c r="BL1859" s="156"/>
      <c r="BM1859" s="156"/>
      <c r="BN1859" s="156"/>
      <c r="BO1859" s="156"/>
      <c r="BP1859" s="156"/>
      <c r="BQ1859" s="156"/>
      <c r="BR1859" s="156"/>
      <c r="BS1859" s="156"/>
      <c r="BT1859" s="156"/>
      <c r="BU1859" s="156"/>
      <c r="BV1859" s="156"/>
      <c r="BW1859" s="156"/>
      <c r="BX1859" s="156"/>
      <c r="BY1859" s="156"/>
      <c r="BZ1859" s="156"/>
      <c r="CA1859" s="156"/>
      <c r="CB1859" s="156"/>
      <c r="CC1859" s="156"/>
      <c r="CD1859" s="156"/>
      <c r="CE1859" s="156"/>
    </row>
    <row r="1860" spans="1:83" ht="25.5" customHeight="1" x14ac:dyDescent="0.25">
      <c r="A1860" s="45"/>
      <c r="B1860" s="45"/>
      <c r="C1860" s="45"/>
      <c r="D1860" s="47"/>
      <c r="E1860" s="158"/>
      <c r="F1860" s="45"/>
      <c r="G1860" s="130"/>
      <c r="H1860" s="130"/>
      <c r="I1860" s="83"/>
      <c r="J1860" s="45"/>
      <c r="K1860" s="130"/>
      <c r="L1860" s="95"/>
      <c r="M1860" s="95"/>
      <c r="N1860" s="95"/>
      <c r="O1860" s="103"/>
      <c r="P1860" s="104"/>
      <c r="Q1860" s="83"/>
      <c r="R1860" s="83"/>
      <c r="S1860" s="83"/>
      <c r="T1860" s="83"/>
      <c r="U1860" s="83"/>
      <c r="V1860" s="103"/>
      <c r="W1860" s="103"/>
      <c r="X1860" s="103"/>
      <c r="Y1860" s="102"/>
      <c r="Z1860" s="102"/>
      <c r="AA1860" s="90"/>
      <c r="AB1860" s="100"/>
      <c r="AC1860" s="90"/>
      <c r="AD1860" s="100"/>
      <c r="AE1860" s="100"/>
      <c r="AF1860" s="91"/>
      <c r="AG1860" s="91"/>
      <c r="AH1860" s="101"/>
      <c r="AI1860" s="45"/>
      <c r="AJ1860" s="45"/>
      <c r="AK1860" s="45"/>
      <c r="AL1860" s="45"/>
      <c r="AM1860" s="45"/>
      <c r="AN1860" s="83"/>
      <c r="AO1860" s="160"/>
      <c r="AP1860" s="160"/>
      <c r="AQ1860" s="94"/>
      <c r="AR1860" s="45"/>
      <c r="AS1860" s="102"/>
      <c r="AT1860" s="102"/>
      <c r="AU1860" s="95"/>
      <c r="AV1860" s="95"/>
      <c r="AW1860" s="159"/>
      <c r="AX1860" s="159"/>
      <c r="AY1860" s="156"/>
      <c r="AZ1860" s="156"/>
      <c r="BA1860" s="156"/>
      <c r="BB1860" s="156"/>
      <c r="BC1860" s="156"/>
      <c r="BD1860" s="156"/>
      <c r="BE1860" s="156"/>
      <c r="BF1860" s="156"/>
      <c r="BG1860" s="156"/>
      <c r="BH1860" s="156"/>
      <c r="BI1860" s="156"/>
      <c r="BJ1860" s="156"/>
      <c r="BK1860" s="156"/>
      <c r="BL1860" s="156"/>
      <c r="BM1860" s="156"/>
      <c r="BN1860" s="156"/>
      <c r="BO1860" s="156"/>
      <c r="BP1860" s="156"/>
      <c r="BQ1860" s="156"/>
      <c r="BR1860" s="156"/>
      <c r="BS1860" s="156"/>
      <c r="BT1860" s="156"/>
      <c r="BU1860" s="156"/>
      <c r="BV1860" s="156"/>
      <c r="BW1860" s="156"/>
      <c r="BX1860" s="156"/>
      <c r="BY1860" s="156"/>
      <c r="BZ1860" s="156"/>
      <c r="CA1860" s="156"/>
      <c r="CB1860" s="156"/>
      <c r="CC1860" s="156"/>
      <c r="CD1860" s="156"/>
      <c r="CE1860" s="156"/>
    </row>
    <row r="1861" spans="1:83" ht="25.5" customHeight="1" x14ac:dyDescent="0.25">
      <c r="A1861" s="45"/>
      <c r="B1861" s="45"/>
      <c r="C1861" s="45"/>
      <c r="D1861" s="47"/>
      <c r="E1861" s="158"/>
      <c r="F1861" s="45"/>
      <c r="G1861" s="130"/>
      <c r="H1861" s="130"/>
      <c r="I1861" s="83"/>
      <c r="J1861" s="45"/>
      <c r="K1861" s="130"/>
      <c r="L1861" s="95"/>
      <c r="M1861" s="95"/>
      <c r="N1861" s="95"/>
      <c r="O1861" s="103"/>
      <c r="P1861" s="104"/>
      <c r="Q1861" s="83"/>
      <c r="R1861" s="83"/>
      <c r="S1861" s="83"/>
      <c r="T1861" s="83"/>
      <c r="U1861" s="83"/>
      <c r="V1861" s="103"/>
      <c r="W1861" s="103"/>
      <c r="X1861" s="103"/>
      <c r="Y1861" s="102"/>
      <c r="Z1861" s="102"/>
      <c r="AA1861" s="90"/>
      <c r="AB1861" s="100"/>
      <c r="AC1861" s="90"/>
      <c r="AD1861" s="100"/>
      <c r="AE1861" s="100"/>
      <c r="AF1861" s="91"/>
      <c r="AG1861" s="91"/>
      <c r="AH1861" s="101"/>
      <c r="AI1861" s="45"/>
      <c r="AJ1861" s="45"/>
      <c r="AK1861" s="45"/>
      <c r="AL1861" s="45"/>
      <c r="AM1861" s="45"/>
      <c r="AN1861" s="83"/>
      <c r="AO1861" s="160"/>
      <c r="AP1861" s="160"/>
      <c r="AQ1861" s="94"/>
      <c r="AR1861" s="45"/>
      <c r="AS1861" s="102"/>
      <c r="AT1861" s="102"/>
      <c r="AU1861" s="95"/>
      <c r="AV1861" s="95"/>
      <c r="AW1861" s="159"/>
      <c r="AX1861" s="159"/>
      <c r="AY1861" s="156"/>
      <c r="AZ1861" s="156"/>
      <c r="BA1861" s="156"/>
      <c r="BB1861" s="156"/>
      <c r="BC1861" s="156"/>
      <c r="BD1861" s="156"/>
      <c r="BE1861" s="156"/>
      <c r="BF1861" s="156"/>
      <c r="BG1861" s="156"/>
      <c r="BH1861" s="156"/>
      <c r="BI1861" s="156"/>
      <c r="BJ1861" s="156"/>
      <c r="BK1861" s="156"/>
      <c r="BL1861" s="156"/>
      <c r="BM1861" s="156"/>
      <c r="BN1861" s="156"/>
      <c r="BO1861" s="156"/>
      <c r="BP1861" s="156"/>
      <c r="BQ1861" s="156"/>
      <c r="BR1861" s="156"/>
      <c r="BS1861" s="156"/>
      <c r="BT1861" s="156"/>
      <c r="BU1861" s="156"/>
      <c r="BV1861" s="156"/>
      <c r="BW1861" s="156"/>
      <c r="BX1861" s="156"/>
      <c r="BY1861" s="156"/>
      <c r="BZ1861" s="156"/>
      <c r="CA1861" s="156"/>
      <c r="CB1861" s="156"/>
      <c r="CC1861" s="156"/>
      <c r="CD1861" s="156"/>
      <c r="CE1861" s="156"/>
    </row>
    <row r="1862" spans="1:83" ht="25.5" customHeight="1" x14ac:dyDescent="0.25">
      <c r="A1862" s="45"/>
      <c r="B1862" s="45"/>
      <c r="C1862" s="45"/>
      <c r="D1862" s="47"/>
      <c r="E1862" s="158"/>
      <c r="F1862" s="45"/>
      <c r="G1862" s="130"/>
      <c r="H1862" s="130"/>
      <c r="I1862" s="83"/>
      <c r="J1862" s="45"/>
      <c r="K1862" s="130"/>
      <c r="L1862" s="95"/>
      <c r="M1862" s="95"/>
      <c r="N1862" s="95"/>
      <c r="O1862" s="103"/>
      <c r="P1862" s="104"/>
      <c r="Q1862" s="83"/>
      <c r="R1862" s="83"/>
      <c r="S1862" s="83"/>
      <c r="T1862" s="83"/>
      <c r="U1862" s="83"/>
      <c r="V1862" s="103"/>
      <c r="W1862" s="103"/>
      <c r="X1862" s="103"/>
      <c r="Y1862" s="102"/>
      <c r="Z1862" s="102"/>
      <c r="AA1862" s="90"/>
      <c r="AB1862" s="100"/>
      <c r="AC1862" s="90"/>
      <c r="AD1862" s="100"/>
      <c r="AE1862" s="100"/>
      <c r="AF1862" s="91"/>
      <c r="AG1862" s="91"/>
      <c r="AH1862" s="101"/>
      <c r="AI1862" s="45"/>
      <c r="AJ1862" s="45"/>
      <c r="AK1862" s="45"/>
      <c r="AL1862" s="45"/>
      <c r="AM1862" s="45"/>
      <c r="AN1862" s="83"/>
      <c r="AO1862" s="160"/>
      <c r="AP1862" s="160"/>
      <c r="AQ1862" s="94"/>
      <c r="AR1862" s="45"/>
      <c r="AS1862" s="102"/>
      <c r="AT1862" s="102"/>
      <c r="AU1862" s="95"/>
      <c r="AV1862" s="95"/>
      <c r="AW1862" s="159"/>
      <c r="AX1862" s="159"/>
      <c r="AY1862" s="156"/>
      <c r="AZ1862" s="156"/>
      <c r="BA1862" s="156"/>
      <c r="BB1862" s="156"/>
      <c r="BC1862" s="156"/>
      <c r="BD1862" s="156"/>
      <c r="BE1862" s="156"/>
      <c r="BF1862" s="156"/>
      <c r="BG1862" s="156"/>
      <c r="BH1862" s="156"/>
      <c r="BI1862" s="156"/>
      <c r="BJ1862" s="156"/>
      <c r="BK1862" s="156"/>
      <c r="BL1862" s="156"/>
      <c r="BM1862" s="156"/>
      <c r="BN1862" s="156"/>
      <c r="BO1862" s="156"/>
      <c r="BP1862" s="156"/>
      <c r="BQ1862" s="156"/>
      <c r="BR1862" s="156"/>
      <c r="BS1862" s="156"/>
      <c r="BT1862" s="156"/>
      <c r="BU1862" s="156"/>
      <c r="BV1862" s="156"/>
      <c r="BW1862" s="156"/>
      <c r="BX1862" s="156"/>
      <c r="BY1862" s="156"/>
      <c r="BZ1862" s="156"/>
      <c r="CA1862" s="156"/>
      <c r="CB1862" s="156"/>
      <c r="CC1862" s="156"/>
      <c r="CD1862" s="156"/>
      <c r="CE1862" s="156"/>
    </row>
    <row r="1863" spans="1:83" ht="25.5" customHeight="1" x14ac:dyDescent="0.25">
      <c r="A1863" s="45"/>
      <c r="B1863" s="45"/>
      <c r="C1863" s="45"/>
      <c r="D1863" s="47"/>
      <c r="E1863" s="158"/>
      <c r="F1863" s="45"/>
      <c r="G1863" s="130"/>
      <c r="H1863" s="130"/>
      <c r="I1863" s="83"/>
      <c r="J1863" s="45"/>
      <c r="K1863" s="130"/>
      <c r="L1863" s="95"/>
      <c r="M1863" s="95"/>
      <c r="N1863" s="95"/>
      <c r="O1863" s="103"/>
      <c r="P1863" s="104"/>
      <c r="Q1863" s="83"/>
      <c r="R1863" s="83"/>
      <c r="S1863" s="83"/>
      <c r="T1863" s="83"/>
      <c r="U1863" s="83"/>
      <c r="V1863" s="103"/>
      <c r="W1863" s="103"/>
      <c r="X1863" s="103"/>
      <c r="Y1863" s="102"/>
      <c r="Z1863" s="102"/>
      <c r="AA1863" s="90"/>
      <c r="AB1863" s="100"/>
      <c r="AC1863" s="90"/>
      <c r="AD1863" s="100"/>
      <c r="AE1863" s="100"/>
      <c r="AF1863" s="91"/>
      <c r="AG1863" s="91"/>
      <c r="AH1863" s="101"/>
      <c r="AI1863" s="45"/>
      <c r="AJ1863" s="45"/>
      <c r="AK1863" s="45"/>
      <c r="AL1863" s="45"/>
      <c r="AM1863" s="45"/>
      <c r="AN1863" s="83"/>
      <c r="AO1863" s="160"/>
      <c r="AP1863" s="160"/>
      <c r="AQ1863" s="94"/>
      <c r="AR1863" s="45"/>
      <c r="AS1863" s="102"/>
      <c r="AT1863" s="102"/>
      <c r="AU1863" s="95"/>
      <c r="AV1863" s="95"/>
      <c r="AW1863" s="159"/>
      <c r="AX1863" s="159"/>
      <c r="AY1863" s="156"/>
      <c r="AZ1863" s="156"/>
      <c r="BA1863" s="156"/>
      <c r="BB1863" s="156"/>
      <c r="BC1863" s="156"/>
      <c r="BD1863" s="156"/>
      <c r="BE1863" s="156"/>
      <c r="BF1863" s="156"/>
      <c r="BG1863" s="156"/>
      <c r="BH1863" s="156"/>
      <c r="BI1863" s="156"/>
      <c r="BJ1863" s="156"/>
      <c r="BK1863" s="156"/>
      <c r="BL1863" s="156"/>
      <c r="BM1863" s="156"/>
      <c r="BN1863" s="156"/>
      <c r="BO1863" s="156"/>
      <c r="BP1863" s="156"/>
      <c r="BQ1863" s="156"/>
      <c r="BR1863" s="156"/>
      <c r="BS1863" s="156"/>
      <c r="BT1863" s="156"/>
      <c r="BU1863" s="156"/>
      <c r="BV1863" s="156"/>
      <c r="BW1863" s="156"/>
      <c r="BX1863" s="156"/>
      <c r="BY1863" s="156"/>
      <c r="BZ1863" s="156"/>
      <c r="CA1863" s="156"/>
      <c r="CB1863" s="156"/>
      <c r="CC1863" s="156"/>
      <c r="CD1863" s="156"/>
      <c r="CE1863" s="156"/>
    </row>
    <row r="1864" spans="1:83" ht="25.5" customHeight="1" x14ac:dyDescent="0.25">
      <c r="A1864" s="45"/>
      <c r="B1864" s="45"/>
      <c r="C1864" s="45"/>
      <c r="D1864" s="47"/>
      <c r="E1864" s="158"/>
      <c r="F1864" s="45"/>
      <c r="G1864" s="130"/>
      <c r="H1864" s="130"/>
      <c r="I1864" s="83"/>
      <c r="J1864" s="45"/>
      <c r="K1864" s="130"/>
      <c r="L1864" s="95"/>
      <c r="M1864" s="95"/>
      <c r="N1864" s="95"/>
      <c r="O1864" s="103"/>
      <c r="P1864" s="104"/>
      <c r="Q1864" s="83"/>
      <c r="R1864" s="83"/>
      <c r="S1864" s="83"/>
      <c r="T1864" s="83"/>
      <c r="U1864" s="83"/>
      <c r="V1864" s="103"/>
      <c r="W1864" s="103"/>
      <c r="X1864" s="103"/>
      <c r="Y1864" s="102"/>
      <c r="Z1864" s="102"/>
      <c r="AA1864" s="90"/>
      <c r="AB1864" s="100"/>
      <c r="AC1864" s="90"/>
      <c r="AD1864" s="100"/>
      <c r="AE1864" s="100"/>
      <c r="AF1864" s="91"/>
      <c r="AG1864" s="91"/>
      <c r="AH1864" s="101"/>
      <c r="AI1864" s="45"/>
      <c r="AJ1864" s="45"/>
      <c r="AK1864" s="45"/>
      <c r="AL1864" s="45"/>
      <c r="AM1864" s="45"/>
      <c r="AN1864" s="83"/>
      <c r="AO1864" s="160"/>
      <c r="AP1864" s="160"/>
      <c r="AQ1864" s="94"/>
      <c r="AR1864" s="45"/>
      <c r="AS1864" s="102"/>
      <c r="AT1864" s="102"/>
      <c r="AU1864" s="95"/>
      <c r="AV1864" s="95"/>
      <c r="AW1864" s="159"/>
      <c r="AX1864" s="159"/>
      <c r="AY1864" s="156"/>
      <c r="AZ1864" s="156"/>
      <c r="BA1864" s="156"/>
      <c r="BB1864" s="156"/>
      <c r="BC1864" s="156"/>
      <c r="BD1864" s="156"/>
      <c r="BE1864" s="156"/>
      <c r="BF1864" s="156"/>
      <c r="BG1864" s="156"/>
      <c r="BH1864" s="156"/>
      <c r="BI1864" s="156"/>
      <c r="BJ1864" s="156"/>
      <c r="BK1864" s="156"/>
      <c r="BL1864" s="156"/>
      <c r="BM1864" s="156"/>
      <c r="BN1864" s="156"/>
      <c r="BO1864" s="156"/>
      <c r="BP1864" s="156"/>
      <c r="BQ1864" s="156"/>
      <c r="BR1864" s="156"/>
      <c r="BS1864" s="156"/>
      <c r="BT1864" s="156"/>
      <c r="BU1864" s="156"/>
      <c r="BV1864" s="156"/>
      <c r="BW1864" s="156"/>
      <c r="BX1864" s="156"/>
      <c r="BY1864" s="156"/>
      <c r="BZ1864" s="156"/>
      <c r="CA1864" s="156"/>
      <c r="CB1864" s="156"/>
      <c r="CC1864" s="156"/>
      <c r="CD1864" s="156"/>
      <c r="CE1864" s="156"/>
    </row>
    <row r="1865" spans="1:83" ht="25.5" customHeight="1" x14ac:dyDescent="0.25">
      <c r="A1865" s="45"/>
      <c r="B1865" s="45"/>
      <c r="C1865" s="45"/>
      <c r="D1865" s="47"/>
      <c r="E1865" s="158"/>
      <c r="F1865" s="45"/>
      <c r="G1865" s="130"/>
      <c r="H1865" s="130"/>
      <c r="I1865" s="83"/>
      <c r="J1865" s="45"/>
      <c r="K1865" s="130"/>
      <c r="L1865" s="95"/>
      <c r="M1865" s="95"/>
      <c r="N1865" s="95"/>
      <c r="O1865" s="103"/>
      <c r="P1865" s="104"/>
      <c r="Q1865" s="83"/>
      <c r="R1865" s="83"/>
      <c r="S1865" s="83"/>
      <c r="T1865" s="83"/>
      <c r="U1865" s="83"/>
      <c r="V1865" s="103"/>
      <c r="W1865" s="103"/>
      <c r="X1865" s="103"/>
      <c r="Y1865" s="102"/>
      <c r="Z1865" s="102"/>
      <c r="AA1865" s="90"/>
      <c r="AB1865" s="100"/>
      <c r="AC1865" s="90"/>
      <c r="AD1865" s="100"/>
      <c r="AE1865" s="100"/>
      <c r="AF1865" s="91"/>
      <c r="AG1865" s="91"/>
      <c r="AH1865" s="101"/>
      <c r="AI1865" s="45"/>
      <c r="AJ1865" s="45"/>
      <c r="AK1865" s="45"/>
      <c r="AL1865" s="45"/>
      <c r="AM1865" s="45"/>
      <c r="AN1865" s="83"/>
      <c r="AO1865" s="160"/>
      <c r="AP1865" s="160"/>
      <c r="AQ1865" s="94"/>
      <c r="AR1865" s="45"/>
      <c r="AS1865" s="102"/>
      <c r="AT1865" s="102"/>
      <c r="AU1865" s="95"/>
      <c r="AV1865" s="95"/>
      <c r="AW1865" s="159"/>
      <c r="AX1865" s="159"/>
      <c r="AY1865" s="156"/>
      <c r="AZ1865" s="156"/>
      <c r="BA1865" s="156"/>
      <c r="BB1865" s="156"/>
      <c r="BC1865" s="156"/>
      <c r="BD1865" s="156"/>
      <c r="BE1865" s="156"/>
      <c r="BF1865" s="156"/>
      <c r="BG1865" s="156"/>
      <c r="BH1865" s="156"/>
      <c r="BI1865" s="156"/>
      <c r="BJ1865" s="156"/>
      <c r="BK1865" s="156"/>
      <c r="BL1865" s="156"/>
      <c r="BM1865" s="156"/>
      <c r="BN1865" s="156"/>
      <c r="BO1865" s="156"/>
      <c r="BP1865" s="156"/>
      <c r="BQ1865" s="156"/>
      <c r="BR1865" s="156"/>
      <c r="BS1865" s="156"/>
      <c r="BT1865" s="156"/>
      <c r="BU1865" s="156"/>
      <c r="BV1865" s="156"/>
      <c r="BW1865" s="156"/>
      <c r="BX1865" s="156"/>
      <c r="BY1865" s="156"/>
      <c r="BZ1865" s="156"/>
      <c r="CA1865" s="156"/>
      <c r="CB1865" s="156"/>
      <c r="CC1865" s="156"/>
      <c r="CD1865" s="156"/>
      <c r="CE1865" s="156"/>
    </row>
    <row r="1866" spans="1:83" ht="25.5" customHeight="1" x14ac:dyDescent="0.25">
      <c r="A1866" s="45"/>
      <c r="B1866" s="45"/>
      <c r="C1866" s="45"/>
      <c r="D1866" s="47"/>
      <c r="E1866" s="158"/>
      <c r="F1866" s="45"/>
      <c r="G1866" s="130"/>
      <c r="H1866" s="130"/>
      <c r="I1866" s="83"/>
      <c r="J1866" s="45"/>
      <c r="K1866" s="130"/>
      <c r="L1866" s="95"/>
      <c r="M1866" s="95"/>
      <c r="N1866" s="95"/>
      <c r="O1866" s="103"/>
      <c r="P1866" s="104"/>
      <c r="Q1866" s="83"/>
      <c r="R1866" s="83"/>
      <c r="S1866" s="83"/>
      <c r="T1866" s="83"/>
      <c r="U1866" s="83"/>
      <c r="V1866" s="103"/>
      <c r="W1866" s="103"/>
      <c r="X1866" s="103"/>
      <c r="Y1866" s="102"/>
      <c r="Z1866" s="102"/>
      <c r="AA1866" s="90"/>
      <c r="AB1866" s="100"/>
      <c r="AC1866" s="90"/>
      <c r="AD1866" s="100"/>
      <c r="AE1866" s="100"/>
      <c r="AF1866" s="91"/>
      <c r="AG1866" s="91"/>
      <c r="AH1866" s="101"/>
      <c r="AI1866" s="45"/>
      <c r="AJ1866" s="45"/>
      <c r="AK1866" s="45"/>
      <c r="AL1866" s="45"/>
      <c r="AM1866" s="45"/>
      <c r="AN1866" s="83"/>
      <c r="AO1866" s="160"/>
      <c r="AP1866" s="160"/>
      <c r="AQ1866" s="94"/>
      <c r="AR1866" s="45"/>
      <c r="AS1866" s="102"/>
      <c r="AT1866" s="102"/>
      <c r="AU1866" s="95"/>
      <c r="AV1866" s="95"/>
      <c r="AW1866" s="159"/>
      <c r="AX1866" s="159"/>
      <c r="AY1866" s="156"/>
      <c r="AZ1866" s="156"/>
      <c r="BA1866" s="156"/>
      <c r="BB1866" s="156"/>
      <c r="BC1866" s="156"/>
      <c r="BD1866" s="156"/>
      <c r="BE1866" s="156"/>
      <c r="BF1866" s="156"/>
      <c r="BG1866" s="156"/>
      <c r="BH1866" s="156"/>
      <c r="BI1866" s="156"/>
      <c r="BJ1866" s="156"/>
      <c r="BK1866" s="156"/>
      <c r="BL1866" s="156"/>
      <c r="BM1866" s="156"/>
      <c r="BN1866" s="156"/>
      <c r="BO1866" s="156"/>
      <c r="BP1866" s="156"/>
      <c r="BQ1866" s="156"/>
      <c r="BR1866" s="156"/>
      <c r="BS1866" s="156"/>
      <c r="BT1866" s="156"/>
      <c r="BU1866" s="156"/>
      <c r="BV1866" s="156"/>
      <c r="BW1866" s="156"/>
      <c r="BX1866" s="156"/>
      <c r="BY1866" s="156"/>
      <c r="BZ1866" s="156"/>
      <c r="CA1866" s="156"/>
      <c r="CB1866" s="156"/>
      <c r="CC1866" s="156"/>
      <c r="CD1866" s="156"/>
      <c r="CE1866" s="156"/>
    </row>
    <row r="1867" spans="1:83" ht="25.5" customHeight="1" x14ac:dyDescent="0.25">
      <c r="A1867" s="45"/>
      <c r="B1867" s="45"/>
      <c r="C1867" s="45"/>
      <c r="D1867" s="47"/>
      <c r="E1867" s="158"/>
      <c r="F1867" s="45"/>
      <c r="G1867" s="130"/>
      <c r="H1867" s="130"/>
      <c r="I1867" s="83"/>
      <c r="J1867" s="45"/>
      <c r="K1867" s="130"/>
      <c r="L1867" s="95"/>
      <c r="M1867" s="95"/>
      <c r="N1867" s="95"/>
      <c r="O1867" s="103"/>
      <c r="P1867" s="104"/>
      <c r="Q1867" s="83"/>
      <c r="R1867" s="83"/>
      <c r="S1867" s="83"/>
      <c r="T1867" s="83"/>
      <c r="U1867" s="83"/>
      <c r="V1867" s="103"/>
      <c r="W1867" s="103"/>
      <c r="X1867" s="103"/>
      <c r="Y1867" s="102"/>
      <c r="Z1867" s="102"/>
      <c r="AA1867" s="90"/>
      <c r="AB1867" s="100"/>
      <c r="AC1867" s="90"/>
      <c r="AD1867" s="100"/>
      <c r="AE1867" s="100"/>
      <c r="AF1867" s="91"/>
      <c r="AG1867" s="91"/>
      <c r="AH1867" s="101"/>
      <c r="AI1867" s="45"/>
      <c r="AJ1867" s="45"/>
      <c r="AK1867" s="45"/>
      <c r="AL1867" s="45"/>
      <c r="AM1867" s="45"/>
      <c r="AN1867" s="83"/>
      <c r="AO1867" s="160"/>
      <c r="AP1867" s="160"/>
      <c r="AQ1867" s="94"/>
      <c r="AR1867" s="45"/>
      <c r="AS1867" s="102"/>
      <c r="AT1867" s="102"/>
      <c r="AU1867" s="95"/>
      <c r="AV1867" s="95"/>
      <c r="AW1867" s="159"/>
      <c r="AX1867" s="159"/>
      <c r="AY1867" s="156"/>
      <c r="AZ1867" s="156"/>
      <c r="BA1867" s="156"/>
      <c r="BB1867" s="156"/>
      <c r="BC1867" s="156"/>
      <c r="BD1867" s="156"/>
      <c r="BE1867" s="156"/>
      <c r="BF1867" s="156"/>
      <c r="BG1867" s="156"/>
      <c r="BH1867" s="156"/>
      <c r="BI1867" s="156"/>
      <c r="BJ1867" s="156"/>
      <c r="BK1867" s="156"/>
      <c r="BL1867" s="156"/>
      <c r="BM1867" s="156"/>
      <c r="BN1867" s="156"/>
      <c r="BO1867" s="156"/>
      <c r="BP1867" s="156"/>
      <c r="BQ1867" s="156"/>
      <c r="BR1867" s="156"/>
      <c r="BS1867" s="156"/>
      <c r="BT1867" s="156"/>
      <c r="BU1867" s="156"/>
      <c r="BV1867" s="156"/>
      <c r="BW1867" s="156"/>
      <c r="BX1867" s="156"/>
      <c r="BY1867" s="156"/>
      <c r="BZ1867" s="156"/>
      <c r="CA1867" s="156"/>
      <c r="CB1867" s="156"/>
      <c r="CC1867" s="156"/>
      <c r="CD1867" s="156"/>
      <c r="CE1867" s="156"/>
    </row>
    <row r="1868" spans="1:83" ht="25.5" customHeight="1" x14ac:dyDescent="0.25">
      <c r="A1868" s="45"/>
      <c r="B1868" s="45"/>
      <c r="C1868" s="45"/>
      <c r="D1868" s="47"/>
      <c r="E1868" s="158"/>
      <c r="F1868" s="45"/>
      <c r="G1868" s="130"/>
      <c r="H1868" s="130"/>
      <c r="I1868" s="83"/>
      <c r="J1868" s="45"/>
      <c r="K1868" s="130"/>
      <c r="L1868" s="95"/>
      <c r="M1868" s="95"/>
      <c r="N1868" s="95"/>
      <c r="O1868" s="103"/>
      <c r="P1868" s="104"/>
      <c r="Q1868" s="83"/>
      <c r="R1868" s="83"/>
      <c r="S1868" s="83"/>
      <c r="T1868" s="83"/>
      <c r="U1868" s="83"/>
      <c r="V1868" s="103"/>
      <c r="W1868" s="103"/>
      <c r="X1868" s="103"/>
      <c r="Y1868" s="102"/>
      <c r="Z1868" s="102"/>
      <c r="AA1868" s="90"/>
      <c r="AB1868" s="100"/>
      <c r="AC1868" s="90"/>
      <c r="AD1868" s="100"/>
      <c r="AE1868" s="100"/>
      <c r="AF1868" s="91"/>
      <c r="AG1868" s="91"/>
      <c r="AH1868" s="101"/>
      <c r="AI1868" s="45"/>
      <c r="AJ1868" s="45"/>
      <c r="AK1868" s="45"/>
      <c r="AL1868" s="45"/>
      <c r="AM1868" s="45"/>
      <c r="AN1868" s="83"/>
      <c r="AO1868" s="160"/>
      <c r="AP1868" s="160"/>
      <c r="AQ1868" s="94"/>
      <c r="AR1868" s="45"/>
      <c r="AS1868" s="102"/>
      <c r="AT1868" s="102"/>
      <c r="AU1868" s="95"/>
      <c r="AV1868" s="95"/>
      <c r="AW1868" s="159"/>
      <c r="AX1868" s="159"/>
      <c r="AY1868" s="156"/>
      <c r="AZ1868" s="156"/>
      <c r="BA1868" s="156"/>
      <c r="BB1868" s="156"/>
      <c r="BC1868" s="156"/>
      <c r="BD1868" s="156"/>
      <c r="BE1868" s="156"/>
      <c r="BF1868" s="156"/>
      <c r="BG1868" s="156"/>
      <c r="BH1868" s="156"/>
      <c r="BI1868" s="156"/>
      <c r="BJ1868" s="156"/>
      <c r="BK1868" s="156"/>
      <c r="BL1868" s="156"/>
      <c r="BM1868" s="156"/>
      <c r="BN1868" s="156"/>
      <c r="BO1868" s="156"/>
      <c r="BP1868" s="156"/>
      <c r="BQ1868" s="156"/>
      <c r="BR1868" s="156"/>
      <c r="BS1868" s="156"/>
      <c r="BT1868" s="156"/>
      <c r="BU1868" s="156"/>
      <c r="BV1868" s="156"/>
      <c r="BW1868" s="156"/>
      <c r="BX1868" s="156"/>
      <c r="BY1868" s="156"/>
      <c r="BZ1868" s="156"/>
      <c r="CA1868" s="156"/>
      <c r="CB1868" s="156"/>
      <c r="CC1868" s="156"/>
      <c r="CD1868" s="156"/>
      <c r="CE1868" s="156"/>
    </row>
    <row r="1869" spans="1:83" ht="25.5" customHeight="1" x14ac:dyDescent="0.25">
      <c r="A1869" s="45"/>
      <c r="B1869" s="45"/>
      <c r="C1869" s="45"/>
      <c r="D1869" s="47"/>
      <c r="E1869" s="158"/>
      <c r="F1869" s="45"/>
      <c r="G1869" s="130"/>
      <c r="H1869" s="130"/>
      <c r="I1869" s="83"/>
      <c r="J1869" s="45"/>
      <c r="K1869" s="130"/>
      <c r="L1869" s="95"/>
      <c r="M1869" s="95"/>
      <c r="N1869" s="95"/>
      <c r="O1869" s="103"/>
      <c r="P1869" s="104"/>
      <c r="Q1869" s="83"/>
      <c r="R1869" s="83"/>
      <c r="S1869" s="83"/>
      <c r="T1869" s="83"/>
      <c r="U1869" s="83"/>
      <c r="V1869" s="103"/>
      <c r="W1869" s="103"/>
      <c r="X1869" s="103"/>
      <c r="Y1869" s="102"/>
      <c r="Z1869" s="102"/>
      <c r="AA1869" s="90"/>
      <c r="AB1869" s="100"/>
      <c r="AC1869" s="90"/>
      <c r="AD1869" s="100"/>
      <c r="AE1869" s="100"/>
      <c r="AF1869" s="91"/>
      <c r="AG1869" s="91"/>
      <c r="AH1869" s="101"/>
      <c r="AI1869" s="45"/>
      <c r="AJ1869" s="45"/>
      <c r="AK1869" s="45"/>
      <c r="AL1869" s="45"/>
      <c r="AM1869" s="45"/>
      <c r="AN1869" s="83"/>
      <c r="AO1869" s="160"/>
      <c r="AP1869" s="160"/>
      <c r="AQ1869" s="94"/>
      <c r="AR1869" s="45"/>
      <c r="AS1869" s="102"/>
      <c r="AT1869" s="102"/>
      <c r="AU1869" s="95"/>
      <c r="AV1869" s="95"/>
      <c r="AW1869" s="159"/>
      <c r="AX1869" s="159"/>
      <c r="AY1869" s="156"/>
      <c r="AZ1869" s="156"/>
      <c r="BA1869" s="156"/>
      <c r="BB1869" s="156"/>
      <c r="BC1869" s="156"/>
      <c r="BD1869" s="156"/>
      <c r="BE1869" s="156"/>
      <c r="BF1869" s="156"/>
      <c r="BG1869" s="156"/>
      <c r="BH1869" s="156"/>
      <c r="BI1869" s="156"/>
      <c r="BJ1869" s="156"/>
      <c r="BK1869" s="156"/>
      <c r="BL1869" s="156"/>
      <c r="BM1869" s="156"/>
      <c r="BN1869" s="156"/>
      <c r="BO1869" s="156"/>
      <c r="BP1869" s="156"/>
      <c r="BQ1869" s="156"/>
      <c r="BR1869" s="156"/>
      <c r="BS1869" s="156"/>
      <c r="BT1869" s="156"/>
      <c r="BU1869" s="156"/>
      <c r="BV1869" s="156"/>
      <c r="BW1869" s="156"/>
      <c r="BX1869" s="156"/>
      <c r="BY1869" s="156"/>
      <c r="BZ1869" s="156"/>
      <c r="CA1869" s="156"/>
      <c r="CB1869" s="156"/>
      <c r="CC1869" s="156"/>
      <c r="CD1869" s="156"/>
      <c r="CE1869" s="156"/>
    </row>
    <row r="1870" spans="1:83" ht="25.5" customHeight="1" x14ac:dyDescent="0.25">
      <c r="A1870" s="45"/>
      <c r="B1870" s="45"/>
      <c r="C1870" s="45"/>
      <c r="D1870" s="47"/>
      <c r="E1870" s="158"/>
      <c r="F1870" s="45"/>
      <c r="G1870" s="130"/>
      <c r="H1870" s="130"/>
      <c r="I1870" s="83"/>
      <c r="J1870" s="45"/>
      <c r="K1870" s="130"/>
      <c r="L1870" s="95"/>
      <c r="M1870" s="95"/>
      <c r="N1870" s="95"/>
      <c r="O1870" s="103"/>
      <c r="P1870" s="104"/>
      <c r="Q1870" s="83"/>
      <c r="R1870" s="83"/>
      <c r="S1870" s="83"/>
      <c r="T1870" s="83"/>
      <c r="U1870" s="83"/>
      <c r="V1870" s="103"/>
      <c r="W1870" s="103"/>
      <c r="X1870" s="103"/>
      <c r="Y1870" s="102"/>
      <c r="Z1870" s="102"/>
      <c r="AA1870" s="90"/>
      <c r="AB1870" s="100"/>
      <c r="AC1870" s="90"/>
      <c r="AD1870" s="100"/>
      <c r="AE1870" s="100"/>
      <c r="AF1870" s="91"/>
      <c r="AG1870" s="91"/>
      <c r="AH1870" s="101"/>
      <c r="AI1870" s="45"/>
      <c r="AJ1870" s="45"/>
      <c r="AK1870" s="45"/>
      <c r="AL1870" s="45"/>
      <c r="AM1870" s="45"/>
      <c r="AN1870" s="83"/>
      <c r="AO1870" s="160"/>
      <c r="AP1870" s="160"/>
      <c r="AQ1870" s="94"/>
      <c r="AR1870" s="45"/>
      <c r="AS1870" s="102"/>
      <c r="AT1870" s="102"/>
      <c r="AU1870" s="95"/>
      <c r="AV1870" s="95"/>
      <c r="AW1870" s="159"/>
      <c r="AX1870" s="159"/>
      <c r="AY1870" s="156"/>
      <c r="AZ1870" s="156"/>
      <c r="BA1870" s="156"/>
      <c r="BB1870" s="156"/>
      <c r="BC1870" s="156"/>
      <c r="BD1870" s="156"/>
      <c r="BE1870" s="156"/>
      <c r="BF1870" s="156"/>
      <c r="BG1870" s="156"/>
      <c r="BH1870" s="156"/>
      <c r="BI1870" s="156"/>
      <c r="BJ1870" s="156"/>
      <c r="BK1870" s="156"/>
      <c r="BL1870" s="156"/>
      <c r="BM1870" s="156"/>
      <c r="BN1870" s="156"/>
      <c r="BO1870" s="156"/>
      <c r="BP1870" s="156"/>
      <c r="BQ1870" s="156"/>
      <c r="BR1870" s="156"/>
      <c r="BS1870" s="156"/>
      <c r="BT1870" s="156"/>
      <c r="BU1870" s="156"/>
      <c r="BV1870" s="156"/>
      <c r="BW1870" s="156"/>
      <c r="BX1870" s="156"/>
      <c r="BY1870" s="156"/>
      <c r="BZ1870" s="156"/>
      <c r="CA1870" s="156"/>
      <c r="CB1870" s="156"/>
      <c r="CC1870" s="156"/>
      <c r="CD1870" s="156"/>
      <c r="CE1870" s="156"/>
    </row>
    <row r="1871" spans="1:83" ht="25.5" customHeight="1" x14ac:dyDescent="0.25">
      <c r="A1871" s="45"/>
      <c r="B1871" s="45"/>
      <c r="C1871" s="45"/>
      <c r="D1871" s="47"/>
      <c r="E1871" s="158"/>
      <c r="F1871" s="45"/>
      <c r="G1871" s="130"/>
      <c r="H1871" s="130"/>
      <c r="I1871" s="83"/>
      <c r="J1871" s="45"/>
      <c r="K1871" s="130"/>
      <c r="L1871" s="95"/>
      <c r="M1871" s="95"/>
      <c r="N1871" s="95"/>
      <c r="O1871" s="103"/>
      <c r="P1871" s="104"/>
      <c r="Q1871" s="83"/>
      <c r="R1871" s="83"/>
      <c r="S1871" s="83"/>
      <c r="T1871" s="83"/>
      <c r="U1871" s="83"/>
      <c r="V1871" s="103"/>
      <c r="W1871" s="103"/>
      <c r="X1871" s="103"/>
      <c r="Y1871" s="102"/>
      <c r="Z1871" s="102"/>
      <c r="AA1871" s="90"/>
      <c r="AB1871" s="100"/>
      <c r="AC1871" s="90"/>
      <c r="AD1871" s="100"/>
      <c r="AE1871" s="100"/>
      <c r="AF1871" s="91"/>
      <c r="AG1871" s="91"/>
      <c r="AH1871" s="101"/>
      <c r="AI1871" s="45"/>
      <c r="AJ1871" s="45"/>
      <c r="AK1871" s="45"/>
      <c r="AL1871" s="45"/>
      <c r="AM1871" s="45"/>
      <c r="AN1871" s="83"/>
      <c r="AO1871" s="160"/>
      <c r="AP1871" s="160"/>
      <c r="AQ1871" s="94"/>
      <c r="AR1871" s="45"/>
      <c r="AS1871" s="102"/>
      <c r="AT1871" s="102"/>
      <c r="AU1871" s="95"/>
      <c r="AV1871" s="95"/>
      <c r="AW1871" s="159"/>
      <c r="AX1871" s="159"/>
      <c r="AY1871" s="156"/>
      <c r="AZ1871" s="156"/>
      <c r="BA1871" s="156"/>
      <c r="BB1871" s="156"/>
      <c r="BC1871" s="156"/>
      <c r="BD1871" s="156"/>
      <c r="BE1871" s="156"/>
      <c r="BF1871" s="156"/>
      <c r="BG1871" s="156"/>
      <c r="BH1871" s="156"/>
      <c r="BI1871" s="156"/>
      <c r="BJ1871" s="156"/>
      <c r="BK1871" s="156"/>
      <c r="BL1871" s="156"/>
      <c r="BM1871" s="156"/>
      <c r="BN1871" s="156"/>
      <c r="BO1871" s="156"/>
      <c r="BP1871" s="156"/>
      <c r="BQ1871" s="156"/>
      <c r="BR1871" s="156"/>
      <c r="BS1871" s="156"/>
      <c r="BT1871" s="156"/>
      <c r="BU1871" s="156"/>
      <c r="BV1871" s="156"/>
      <c r="BW1871" s="156"/>
      <c r="BX1871" s="156"/>
      <c r="BY1871" s="156"/>
      <c r="BZ1871" s="156"/>
      <c r="CA1871" s="156"/>
      <c r="CB1871" s="156"/>
      <c r="CC1871" s="156"/>
      <c r="CD1871" s="156"/>
      <c r="CE1871" s="156"/>
    </row>
    <row r="1872" spans="1:83" ht="25.5" customHeight="1" x14ac:dyDescent="0.25">
      <c r="A1872" s="45"/>
      <c r="B1872" s="45"/>
      <c r="C1872" s="45"/>
      <c r="D1872" s="47"/>
      <c r="E1872" s="158"/>
      <c r="F1872" s="45"/>
      <c r="G1872" s="130"/>
      <c r="H1872" s="130"/>
      <c r="I1872" s="83"/>
      <c r="J1872" s="45"/>
      <c r="K1872" s="130"/>
      <c r="L1872" s="95"/>
      <c r="M1872" s="95"/>
      <c r="N1872" s="95"/>
      <c r="O1872" s="103"/>
      <c r="P1872" s="104"/>
      <c r="Q1872" s="83"/>
      <c r="R1872" s="83"/>
      <c r="S1872" s="83"/>
      <c r="T1872" s="83"/>
      <c r="U1872" s="83"/>
      <c r="V1872" s="103"/>
      <c r="W1872" s="103"/>
      <c r="X1872" s="103"/>
      <c r="Y1872" s="102"/>
      <c r="Z1872" s="102"/>
      <c r="AA1872" s="90"/>
      <c r="AB1872" s="100"/>
      <c r="AC1872" s="90"/>
      <c r="AD1872" s="100"/>
      <c r="AE1872" s="100"/>
      <c r="AF1872" s="91"/>
      <c r="AG1872" s="91"/>
      <c r="AH1872" s="101"/>
      <c r="AI1872" s="45"/>
      <c r="AJ1872" s="45"/>
      <c r="AK1872" s="45"/>
      <c r="AL1872" s="45"/>
      <c r="AM1872" s="45"/>
      <c r="AN1872" s="83"/>
      <c r="AO1872" s="160"/>
      <c r="AP1872" s="160"/>
      <c r="AQ1872" s="94"/>
      <c r="AR1872" s="45"/>
      <c r="AS1872" s="102"/>
      <c r="AT1872" s="102"/>
      <c r="AU1872" s="95"/>
      <c r="AV1872" s="95"/>
      <c r="AW1872" s="159"/>
      <c r="AX1872" s="159"/>
      <c r="AY1872" s="156"/>
      <c r="AZ1872" s="156"/>
      <c r="BA1872" s="156"/>
      <c r="BB1872" s="156"/>
      <c r="BC1872" s="156"/>
      <c r="BD1872" s="156"/>
      <c r="BE1872" s="156"/>
      <c r="BF1872" s="156"/>
      <c r="BG1872" s="156"/>
      <c r="BH1872" s="156"/>
      <c r="BI1872" s="156"/>
      <c r="BJ1872" s="156"/>
      <c r="BK1872" s="156"/>
      <c r="BL1872" s="156"/>
      <c r="BM1872" s="156"/>
      <c r="BN1872" s="156"/>
      <c r="BO1872" s="156"/>
      <c r="BP1872" s="156"/>
      <c r="BQ1872" s="156"/>
      <c r="BR1872" s="156"/>
      <c r="BS1872" s="156"/>
      <c r="BT1872" s="156"/>
      <c r="BU1872" s="156"/>
      <c r="BV1872" s="156"/>
      <c r="BW1872" s="156"/>
      <c r="BX1872" s="156"/>
      <c r="BY1872" s="156"/>
      <c r="BZ1872" s="156"/>
      <c r="CA1872" s="156"/>
      <c r="CB1872" s="156"/>
      <c r="CC1872" s="156"/>
      <c r="CD1872" s="156"/>
      <c r="CE1872" s="156"/>
    </row>
    <row r="1873" spans="1:83" ht="25.5" customHeight="1" x14ac:dyDescent="0.25">
      <c r="A1873" s="45"/>
      <c r="B1873" s="45"/>
      <c r="C1873" s="45"/>
      <c r="D1873" s="47"/>
      <c r="E1873" s="158"/>
      <c r="F1873" s="45"/>
      <c r="G1873" s="130"/>
      <c r="H1873" s="130"/>
      <c r="I1873" s="83"/>
      <c r="J1873" s="45"/>
      <c r="K1873" s="130"/>
      <c r="L1873" s="95"/>
      <c r="M1873" s="95"/>
      <c r="N1873" s="95"/>
      <c r="O1873" s="103"/>
      <c r="P1873" s="104"/>
      <c r="Q1873" s="83"/>
      <c r="R1873" s="83"/>
      <c r="S1873" s="83"/>
      <c r="T1873" s="83"/>
      <c r="U1873" s="83"/>
      <c r="V1873" s="103"/>
      <c r="W1873" s="103"/>
      <c r="X1873" s="103"/>
      <c r="Y1873" s="102"/>
      <c r="Z1873" s="102"/>
      <c r="AA1873" s="90"/>
      <c r="AB1873" s="100"/>
      <c r="AC1873" s="90"/>
      <c r="AD1873" s="100"/>
      <c r="AE1873" s="100"/>
      <c r="AF1873" s="91"/>
      <c r="AG1873" s="91"/>
      <c r="AH1873" s="101"/>
      <c r="AI1873" s="45"/>
      <c r="AJ1873" s="45"/>
      <c r="AK1873" s="45"/>
      <c r="AL1873" s="45"/>
      <c r="AM1873" s="45"/>
      <c r="AN1873" s="83"/>
      <c r="AO1873" s="160"/>
      <c r="AP1873" s="160"/>
      <c r="AQ1873" s="94"/>
      <c r="AR1873" s="45"/>
      <c r="AS1873" s="102"/>
      <c r="AT1873" s="102"/>
      <c r="AU1873" s="95"/>
      <c r="AV1873" s="95"/>
      <c r="AW1873" s="159"/>
      <c r="AX1873" s="159"/>
      <c r="AY1873" s="156"/>
      <c r="AZ1873" s="156"/>
      <c r="BA1873" s="156"/>
      <c r="BB1873" s="156"/>
      <c r="BC1873" s="156"/>
      <c r="BD1873" s="156"/>
      <c r="BE1873" s="156"/>
      <c r="BF1873" s="156"/>
      <c r="BG1873" s="156"/>
      <c r="BH1873" s="156"/>
      <c r="BI1873" s="156"/>
      <c r="BJ1873" s="156"/>
      <c r="BK1873" s="156"/>
      <c r="BL1873" s="156"/>
      <c r="BM1873" s="156"/>
      <c r="BN1873" s="156"/>
      <c r="BO1873" s="156"/>
      <c r="BP1873" s="156"/>
      <c r="BQ1873" s="156"/>
      <c r="BR1873" s="156"/>
      <c r="BS1873" s="156"/>
      <c r="BT1873" s="156"/>
      <c r="BU1873" s="156"/>
      <c r="BV1873" s="156"/>
      <c r="BW1873" s="156"/>
      <c r="BX1873" s="156"/>
      <c r="BY1873" s="156"/>
      <c r="BZ1873" s="156"/>
      <c r="CA1873" s="156"/>
      <c r="CB1873" s="156"/>
      <c r="CC1873" s="156"/>
      <c r="CD1873" s="156"/>
      <c r="CE1873" s="156"/>
    </row>
    <row r="1874" spans="1:83" ht="25.5" customHeight="1" x14ac:dyDescent="0.25">
      <c r="A1874" s="45"/>
      <c r="B1874" s="45"/>
      <c r="C1874" s="45"/>
      <c r="D1874" s="47"/>
      <c r="E1874" s="158"/>
      <c r="F1874" s="45"/>
      <c r="G1874" s="130"/>
      <c r="H1874" s="130"/>
      <c r="I1874" s="83"/>
      <c r="J1874" s="45"/>
      <c r="K1874" s="130"/>
      <c r="L1874" s="95"/>
      <c r="M1874" s="95"/>
      <c r="N1874" s="95"/>
      <c r="O1874" s="103"/>
      <c r="P1874" s="104"/>
      <c r="Q1874" s="83"/>
      <c r="R1874" s="83"/>
      <c r="S1874" s="83"/>
      <c r="T1874" s="83"/>
      <c r="U1874" s="83"/>
      <c r="V1874" s="103"/>
      <c r="W1874" s="103"/>
      <c r="X1874" s="103"/>
      <c r="Y1874" s="102"/>
      <c r="Z1874" s="102"/>
      <c r="AA1874" s="90"/>
      <c r="AB1874" s="100"/>
      <c r="AC1874" s="90"/>
      <c r="AD1874" s="100"/>
      <c r="AE1874" s="100"/>
      <c r="AF1874" s="91"/>
      <c r="AG1874" s="91"/>
      <c r="AH1874" s="101"/>
      <c r="AI1874" s="45"/>
      <c r="AJ1874" s="45"/>
      <c r="AK1874" s="45"/>
      <c r="AL1874" s="45"/>
      <c r="AM1874" s="45"/>
      <c r="AN1874" s="83"/>
      <c r="AO1874" s="160"/>
      <c r="AP1874" s="160"/>
      <c r="AQ1874" s="94"/>
      <c r="AR1874" s="45"/>
      <c r="AS1874" s="102"/>
      <c r="AT1874" s="102"/>
      <c r="AU1874" s="95"/>
      <c r="AV1874" s="95"/>
      <c r="AW1874" s="159"/>
      <c r="AX1874" s="159"/>
      <c r="AY1874" s="156"/>
      <c r="AZ1874" s="156"/>
      <c r="BA1874" s="156"/>
      <c r="BB1874" s="156"/>
      <c r="BC1874" s="156"/>
      <c r="BD1874" s="156"/>
      <c r="BE1874" s="156"/>
      <c r="BF1874" s="156"/>
      <c r="BG1874" s="156"/>
      <c r="BH1874" s="156"/>
      <c r="BI1874" s="156"/>
      <c r="BJ1874" s="156"/>
      <c r="BK1874" s="156"/>
      <c r="BL1874" s="156"/>
      <c r="BM1874" s="156"/>
      <c r="BN1874" s="156"/>
      <c r="BO1874" s="156"/>
      <c r="BP1874" s="156"/>
      <c r="BQ1874" s="156"/>
      <c r="BR1874" s="156"/>
      <c r="BS1874" s="156"/>
      <c r="BT1874" s="156"/>
      <c r="BU1874" s="156"/>
      <c r="BV1874" s="156"/>
      <c r="BW1874" s="156"/>
      <c r="BX1874" s="156"/>
      <c r="BY1874" s="156"/>
      <c r="BZ1874" s="156"/>
      <c r="CA1874" s="156"/>
      <c r="CB1874" s="156"/>
      <c r="CC1874" s="156"/>
      <c r="CD1874" s="156"/>
      <c r="CE1874" s="156"/>
    </row>
    <row r="1875" spans="1:83" ht="25.5" customHeight="1" x14ac:dyDescent="0.25">
      <c r="A1875" s="45"/>
      <c r="B1875" s="45"/>
      <c r="C1875" s="45"/>
      <c r="D1875" s="47"/>
      <c r="E1875" s="158"/>
      <c r="F1875" s="45"/>
      <c r="G1875" s="130"/>
      <c r="H1875" s="130"/>
      <c r="I1875" s="83"/>
      <c r="J1875" s="45"/>
      <c r="K1875" s="130"/>
      <c r="L1875" s="95"/>
      <c r="M1875" s="95"/>
      <c r="N1875" s="95"/>
      <c r="O1875" s="103"/>
      <c r="P1875" s="104"/>
      <c r="Q1875" s="83"/>
      <c r="R1875" s="83"/>
      <c r="S1875" s="83"/>
      <c r="T1875" s="83"/>
      <c r="U1875" s="83"/>
      <c r="V1875" s="103"/>
      <c r="W1875" s="103"/>
      <c r="X1875" s="103"/>
      <c r="Y1875" s="102"/>
      <c r="Z1875" s="102"/>
      <c r="AA1875" s="90"/>
      <c r="AB1875" s="100"/>
      <c r="AC1875" s="90"/>
      <c r="AD1875" s="100"/>
      <c r="AE1875" s="100"/>
      <c r="AF1875" s="91"/>
      <c r="AG1875" s="91"/>
      <c r="AH1875" s="101"/>
      <c r="AI1875" s="45"/>
      <c r="AJ1875" s="45"/>
      <c r="AK1875" s="45"/>
      <c r="AL1875" s="45"/>
      <c r="AM1875" s="45"/>
      <c r="AN1875" s="83"/>
      <c r="AO1875" s="160"/>
      <c r="AP1875" s="160"/>
      <c r="AQ1875" s="94"/>
      <c r="AR1875" s="45"/>
      <c r="AS1875" s="102"/>
      <c r="AT1875" s="102"/>
      <c r="AU1875" s="95"/>
      <c r="AV1875" s="95"/>
      <c r="AW1875" s="159"/>
      <c r="AX1875" s="159"/>
      <c r="AY1875" s="156"/>
      <c r="AZ1875" s="156"/>
      <c r="BA1875" s="156"/>
      <c r="BB1875" s="156"/>
      <c r="BC1875" s="156"/>
      <c r="BD1875" s="156"/>
      <c r="BE1875" s="156"/>
      <c r="BF1875" s="156"/>
      <c r="BG1875" s="156"/>
      <c r="BH1875" s="156"/>
      <c r="BI1875" s="156"/>
      <c r="BJ1875" s="156"/>
      <c r="BK1875" s="156"/>
      <c r="BL1875" s="156"/>
      <c r="BM1875" s="156"/>
      <c r="BN1875" s="156"/>
      <c r="BO1875" s="156"/>
      <c r="BP1875" s="156"/>
      <c r="BQ1875" s="156"/>
      <c r="BR1875" s="156"/>
      <c r="BS1875" s="156"/>
      <c r="BT1875" s="156"/>
      <c r="BU1875" s="156"/>
      <c r="BV1875" s="156"/>
      <c r="BW1875" s="156"/>
      <c r="BX1875" s="156"/>
      <c r="BY1875" s="156"/>
      <c r="BZ1875" s="156"/>
      <c r="CA1875" s="156"/>
      <c r="CB1875" s="156"/>
      <c r="CC1875" s="156"/>
      <c r="CD1875" s="156"/>
      <c r="CE1875" s="156"/>
    </row>
    <row r="1876" spans="1:83" ht="25.5" customHeight="1" x14ac:dyDescent="0.25">
      <c r="A1876" s="45"/>
      <c r="B1876" s="45"/>
      <c r="C1876" s="45"/>
      <c r="D1876" s="47"/>
      <c r="E1876" s="158"/>
      <c r="F1876" s="45"/>
      <c r="G1876" s="130"/>
      <c r="H1876" s="130"/>
      <c r="I1876" s="83"/>
      <c r="J1876" s="45"/>
      <c r="K1876" s="130"/>
      <c r="L1876" s="95"/>
      <c r="M1876" s="95"/>
      <c r="N1876" s="95"/>
      <c r="O1876" s="103"/>
      <c r="P1876" s="104"/>
      <c r="Q1876" s="83"/>
      <c r="R1876" s="83"/>
      <c r="S1876" s="83"/>
      <c r="T1876" s="83"/>
      <c r="U1876" s="83"/>
      <c r="V1876" s="103"/>
      <c r="W1876" s="103"/>
      <c r="X1876" s="103"/>
      <c r="Y1876" s="102"/>
      <c r="Z1876" s="102"/>
      <c r="AA1876" s="90"/>
      <c r="AB1876" s="100"/>
      <c r="AC1876" s="90"/>
      <c r="AD1876" s="100"/>
      <c r="AE1876" s="100"/>
      <c r="AF1876" s="91"/>
      <c r="AG1876" s="91"/>
      <c r="AH1876" s="101"/>
      <c r="AI1876" s="45"/>
      <c r="AJ1876" s="45"/>
      <c r="AK1876" s="45"/>
      <c r="AL1876" s="45"/>
      <c r="AM1876" s="45"/>
      <c r="AN1876" s="83"/>
      <c r="AO1876" s="160"/>
      <c r="AP1876" s="160"/>
      <c r="AQ1876" s="94"/>
      <c r="AR1876" s="45"/>
      <c r="AS1876" s="102"/>
      <c r="AT1876" s="102"/>
      <c r="AU1876" s="95"/>
      <c r="AV1876" s="95"/>
      <c r="AW1876" s="159"/>
      <c r="AX1876" s="159"/>
      <c r="AY1876" s="156"/>
      <c r="AZ1876" s="156"/>
      <c r="BA1876" s="156"/>
      <c r="BB1876" s="156"/>
      <c r="BC1876" s="156"/>
      <c r="BD1876" s="156"/>
      <c r="BE1876" s="156"/>
      <c r="BF1876" s="156"/>
      <c r="BG1876" s="156"/>
      <c r="BH1876" s="156"/>
      <c r="BI1876" s="156"/>
      <c r="BJ1876" s="156"/>
      <c r="BK1876" s="156"/>
      <c r="BL1876" s="156"/>
      <c r="BM1876" s="156"/>
      <c r="BN1876" s="156"/>
      <c r="BO1876" s="156"/>
      <c r="BP1876" s="156"/>
      <c r="BQ1876" s="156"/>
      <c r="BR1876" s="156"/>
      <c r="BS1876" s="156"/>
      <c r="BT1876" s="156"/>
      <c r="BU1876" s="156"/>
      <c r="BV1876" s="156"/>
      <c r="BW1876" s="156"/>
      <c r="BX1876" s="156"/>
      <c r="BY1876" s="156"/>
      <c r="BZ1876" s="156"/>
      <c r="CA1876" s="156"/>
      <c r="CB1876" s="156"/>
      <c r="CC1876" s="156"/>
      <c r="CD1876" s="156"/>
      <c r="CE1876" s="156"/>
    </row>
    <row r="1877" spans="1:83" ht="25.5" customHeight="1" x14ac:dyDescent="0.25">
      <c r="A1877" s="45"/>
      <c r="B1877" s="45"/>
      <c r="C1877" s="45"/>
      <c r="D1877" s="47"/>
      <c r="E1877" s="158"/>
      <c r="F1877" s="45"/>
      <c r="G1877" s="130"/>
      <c r="H1877" s="130"/>
      <c r="I1877" s="83"/>
      <c r="J1877" s="45"/>
      <c r="K1877" s="130"/>
      <c r="L1877" s="95"/>
      <c r="M1877" s="95"/>
      <c r="N1877" s="95"/>
      <c r="O1877" s="103"/>
      <c r="P1877" s="104"/>
      <c r="Q1877" s="83"/>
      <c r="R1877" s="83"/>
      <c r="S1877" s="83"/>
      <c r="T1877" s="83"/>
      <c r="U1877" s="83"/>
      <c r="V1877" s="103"/>
      <c r="W1877" s="103"/>
      <c r="X1877" s="103"/>
      <c r="Y1877" s="102"/>
      <c r="Z1877" s="102"/>
      <c r="AA1877" s="90"/>
      <c r="AB1877" s="100"/>
      <c r="AC1877" s="90"/>
      <c r="AD1877" s="100"/>
      <c r="AE1877" s="100"/>
      <c r="AF1877" s="91"/>
      <c r="AG1877" s="91"/>
      <c r="AH1877" s="101"/>
      <c r="AI1877" s="45"/>
      <c r="AJ1877" s="45"/>
      <c r="AK1877" s="45"/>
      <c r="AL1877" s="45"/>
      <c r="AM1877" s="45"/>
      <c r="AN1877" s="83"/>
      <c r="AO1877" s="160"/>
      <c r="AP1877" s="160"/>
      <c r="AQ1877" s="94"/>
      <c r="AR1877" s="45"/>
      <c r="AS1877" s="102"/>
      <c r="AT1877" s="102"/>
      <c r="AU1877" s="95"/>
      <c r="AV1877" s="95"/>
      <c r="AW1877" s="159"/>
      <c r="AX1877" s="159"/>
      <c r="AY1877" s="156"/>
      <c r="AZ1877" s="156"/>
      <c r="BA1877" s="156"/>
      <c r="BB1877" s="156"/>
      <c r="BC1877" s="156"/>
      <c r="BD1877" s="156"/>
      <c r="BE1877" s="156"/>
      <c r="BF1877" s="156"/>
      <c r="BG1877" s="156"/>
      <c r="BH1877" s="156"/>
      <c r="BI1877" s="156"/>
      <c r="BJ1877" s="156"/>
      <c r="BK1877" s="156"/>
      <c r="BL1877" s="156"/>
      <c r="BM1877" s="156"/>
      <c r="BN1877" s="156"/>
      <c r="BO1877" s="156"/>
      <c r="BP1877" s="156"/>
      <c r="BQ1877" s="156"/>
      <c r="BR1877" s="156"/>
      <c r="BS1877" s="156"/>
      <c r="BT1877" s="156"/>
      <c r="BU1877" s="156"/>
      <c r="BV1877" s="156"/>
      <c r="BW1877" s="156"/>
      <c r="BX1877" s="156"/>
      <c r="BY1877" s="156"/>
      <c r="BZ1877" s="156"/>
      <c r="CA1877" s="156"/>
      <c r="CB1877" s="156"/>
      <c r="CC1877" s="156"/>
      <c r="CD1877" s="156"/>
      <c r="CE1877" s="156"/>
    </row>
    <row r="1878" spans="1:83" ht="25.5" customHeight="1" x14ac:dyDescent="0.25">
      <c r="A1878" s="45"/>
      <c r="B1878" s="45"/>
      <c r="C1878" s="45"/>
      <c r="D1878" s="47"/>
      <c r="E1878" s="158"/>
      <c r="F1878" s="45"/>
      <c r="G1878" s="130"/>
      <c r="H1878" s="130"/>
      <c r="I1878" s="83"/>
      <c r="J1878" s="45"/>
      <c r="K1878" s="130"/>
      <c r="L1878" s="95"/>
      <c r="M1878" s="95"/>
      <c r="N1878" s="95"/>
      <c r="O1878" s="103"/>
      <c r="P1878" s="104"/>
      <c r="Q1878" s="83"/>
      <c r="R1878" s="83"/>
      <c r="S1878" s="83"/>
      <c r="T1878" s="83"/>
      <c r="U1878" s="83"/>
      <c r="V1878" s="103"/>
      <c r="W1878" s="103"/>
      <c r="X1878" s="103"/>
      <c r="Y1878" s="102"/>
      <c r="Z1878" s="102"/>
      <c r="AA1878" s="90"/>
      <c r="AB1878" s="100"/>
      <c r="AC1878" s="90"/>
      <c r="AD1878" s="100"/>
      <c r="AE1878" s="100"/>
      <c r="AF1878" s="91"/>
      <c r="AG1878" s="91"/>
      <c r="AH1878" s="101"/>
      <c r="AI1878" s="45"/>
      <c r="AJ1878" s="45"/>
      <c r="AK1878" s="45"/>
      <c r="AL1878" s="45"/>
      <c r="AM1878" s="45"/>
      <c r="AN1878" s="83"/>
      <c r="AO1878" s="160"/>
      <c r="AP1878" s="160"/>
      <c r="AQ1878" s="94"/>
      <c r="AR1878" s="45"/>
      <c r="AS1878" s="102"/>
      <c r="AT1878" s="102"/>
      <c r="AU1878" s="95"/>
      <c r="AV1878" s="95"/>
      <c r="AW1878" s="159"/>
      <c r="AX1878" s="159"/>
      <c r="AY1878" s="156"/>
      <c r="AZ1878" s="156"/>
      <c r="BA1878" s="156"/>
      <c r="BB1878" s="156"/>
      <c r="BC1878" s="156"/>
      <c r="BD1878" s="156"/>
      <c r="BE1878" s="156"/>
      <c r="BF1878" s="156"/>
      <c r="BG1878" s="156"/>
      <c r="BH1878" s="156"/>
      <c r="BI1878" s="156"/>
      <c r="BJ1878" s="156"/>
      <c r="BK1878" s="156"/>
      <c r="BL1878" s="156"/>
      <c r="BM1878" s="156"/>
      <c r="BN1878" s="156"/>
      <c r="BO1878" s="156"/>
      <c r="BP1878" s="156"/>
      <c r="BQ1878" s="156"/>
      <c r="BR1878" s="156"/>
      <c r="BS1878" s="156"/>
      <c r="BT1878" s="156"/>
      <c r="BU1878" s="156"/>
      <c r="BV1878" s="156"/>
      <c r="BW1878" s="156"/>
      <c r="BX1878" s="156"/>
      <c r="BY1878" s="156"/>
      <c r="BZ1878" s="156"/>
      <c r="CA1878" s="156"/>
      <c r="CB1878" s="156"/>
      <c r="CC1878" s="156"/>
      <c r="CD1878" s="156"/>
      <c r="CE1878" s="156"/>
    </row>
    <row r="1879" spans="1:83" ht="25.5" customHeight="1" x14ac:dyDescent="0.25">
      <c r="A1879" s="45"/>
      <c r="B1879" s="45"/>
      <c r="C1879" s="45"/>
      <c r="D1879" s="47"/>
      <c r="E1879" s="158"/>
      <c r="F1879" s="45"/>
      <c r="G1879" s="130"/>
      <c r="H1879" s="130"/>
      <c r="I1879" s="83"/>
      <c r="J1879" s="45"/>
      <c r="K1879" s="130"/>
      <c r="L1879" s="95"/>
      <c r="M1879" s="95"/>
      <c r="N1879" s="95"/>
      <c r="O1879" s="103"/>
      <c r="P1879" s="104"/>
      <c r="Q1879" s="83"/>
      <c r="R1879" s="83"/>
      <c r="S1879" s="83"/>
      <c r="T1879" s="83"/>
      <c r="U1879" s="83"/>
      <c r="V1879" s="103"/>
      <c r="W1879" s="103"/>
      <c r="X1879" s="103"/>
      <c r="Y1879" s="102"/>
      <c r="Z1879" s="102"/>
      <c r="AA1879" s="90"/>
      <c r="AB1879" s="100"/>
      <c r="AC1879" s="90"/>
      <c r="AD1879" s="100"/>
      <c r="AE1879" s="100"/>
      <c r="AF1879" s="91"/>
      <c r="AG1879" s="91"/>
      <c r="AH1879" s="101"/>
      <c r="AI1879" s="45"/>
      <c r="AJ1879" s="45"/>
      <c r="AK1879" s="45"/>
      <c r="AL1879" s="45"/>
      <c r="AM1879" s="45"/>
      <c r="AN1879" s="83"/>
      <c r="AO1879" s="160"/>
      <c r="AP1879" s="160"/>
      <c r="AQ1879" s="94"/>
      <c r="AR1879" s="45"/>
      <c r="AS1879" s="102"/>
      <c r="AT1879" s="102"/>
      <c r="AU1879" s="95"/>
      <c r="AV1879" s="95"/>
      <c r="AW1879" s="159"/>
      <c r="AX1879" s="159"/>
      <c r="AY1879" s="156"/>
      <c r="AZ1879" s="156"/>
      <c r="BA1879" s="156"/>
      <c r="BB1879" s="156"/>
      <c r="BC1879" s="156"/>
      <c r="BD1879" s="156"/>
      <c r="BE1879" s="156"/>
      <c r="BF1879" s="156"/>
      <c r="BG1879" s="156"/>
      <c r="BH1879" s="156"/>
      <c r="BI1879" s="156"/>
      <c r="BJ1879" s="156"/>
      <c r="BK1879" s="156"/>
      <c r="BL1879" s="156"/>
      <c r="BM1879" s="156"/>
      <c r="BN1879" s="156"/>
      <c r="BO1879" s="156"/>
      <c r="BP1879" s="156"/>
      <c r="BQ1879" s="156"/>
      <c r="BR1879" s="156"/>
      <c r="BS1879" s="156"/>
      <c r="BT1879" s="156"/>
      <c r="BU1879" s="156"/>
      <c r="BV1879" s="156"/>
      <c r="BW1879" s="156"/>
      <c r="BX1879" s="156"/>
      <c r="BY1879" s="156"/>
      <c r="BZ1879" s="156"/>
      <c r="CA1879" s="156"/>
      <c r="CB1879" s="156"/>
      <c r="CC1879" s="156"/>
      <c r="CD1879" s="156"/>
      <c r="CE1879" s="156"/>
    </row>
    <row r="1880" spans="1:83" ht="25.5" customHeight="1" x14ac:dyDescent="0.25">
      <c r="A1880" s="45"/>
      <c r="B1880" s="45"/>
      <c r="C1880" s="45"/>
      <c r="D1880" s="47"/>
      <c r="E1880" s="158"/>
      <c r="F1880" s="45"/>
      <c r="G1880" s="130"/>
      <c r="H1880" s="130"/>
      <c r="I1880" s="83"/>
      <c r="J1880" s="45"/>
      <c r="K1880" s="130"/>
      <c r="L1880" s="95"/>
      <c r="M1880" s="95"/>
      <c r="N1880" s="95"/>
      <c r="O1880" s="103"/>
      <c r="P1880" s="104"/>
      <c r="Q1880" s="83"/>
      <c r="R1880" s="83"/>
      <c r="S1880" s="83"/>
      <c r="T1880" s="83"/>
      <c r="U1880" s="83"/>
      <c r="V1880" s="103"/>
      <c r="W1880" s="103"/>
      <c r="X1880" s="103"/>
      <c r="Y1880" s="102"/>
      <c r="Z1880" s="102"/>
      <c r="AA1880" s="90"/>
      <c r="AB1880" s="100"/>
      <c r="AC1880" s="90"/>
      <c r="AD1880" s="100"/>
      <c r="AE1880" s="100"/>
      <c r="AF1880" s="91"/>
      <c r="AG1880" s="91"/>
      <c r="AH1880" s="101"/>
      <c r="AI1880" s="45"/>
      <c r="AJ1880" s="45"/>
      <c r="AK1880" s="45"/>
      <c r="AL1880" s="45"/>
      <c r="AM1880" s="45"/>
      <c r="AN1880" s="83"/>
      <c r="AO1880" s="160"/>
      <c r="AP1880" s="160"/>
      <c r="AQ1880" s="94"/>
      <c r="AR1880" s="45"/>
      <c r="AS1880" s="102"/>
      <c r="AT1880" s="102"/>
      <c r="AU1880" s="95"/>
      <c r="AV1880" s="95"/>
      <c r="AW1880" s="159"/>
      <c r="AX1880" s="159"/>
      <c r="AY1880" s="156"/>
      <c r="AZ1880" s="156"/>
      <c r="BA1880" s="156"/>
      <c r="BB1880" s="156"/>
      <c r="BC1880" s="156"/>
      <c r="BD1880" s="156"/>
      <c r="BE1880" s="156"/>
      <c r="BF1880" s="156"/>
      <c r="BG1880" s="156"/>
      <c r="BH1880" s="156"/>
      <c r="BI1880" s="156"/>
      <c r="BJ1880" s="156"/>
      <c r="BK1880" s="156"/>
      <c r="BL1880" s="156"/>
      <c r="BM1880" s="156"/>
      <c r="BN1880" s="156"/>
      <c r="BO1880" s="156"/>
      <c r="BP1880" s="156"/>
      <c r="BQ1880" s="156"/>
      <c r="BR1880" s="156"/>
      <c r="BS1880" s="156"/>
      <c r="BT1880" s="156"/>
      <c r="BU1880" s="156"/>
      <c r="BV1880" s="156"/>
      <c r="BW1880" s="156"/>
      <c r="BX1880" s="156"/>
      <c r="BY1880" s="156"/>
      <c r="BZ1880" s="156"/>
      <c r="CA1880" s="156"/>
      <c r="CB1880" s="156"/>
      <c r="CC1880" s="156"/>
      <c r="CD1880" s="156"/>
      <c r="CE1880" s="156"/>
    </row>
    <row r="1881" spans="1:83" ht="25.5" customHeight="1" x14ac:dyDescent="0.25">
      <c r="A1881" s="45"/>
      <c r="B1881" s="45"/>
      <c r="C1881" s="45"/>
      <c r="D1881" s="47"/>
      <c r="E1881" s="158"/>
      <c r="F1881" s="45"/>
      <c r="G1881" s="130"/>
      <c r="H1881" s="130"/>
      <c r="I1881" s="83"/>
      <c r="J1881" s="45"/>
      <c r="K1881" s="130"/>
      <c r="L1881" s="95"/>
      <c r="M1881" s="95"/>
      <c r="N1881" s="95"/>
      <c r="O1881" s="103"/>
      <c r="P1881" s="104"/>
      <c r="Q1881" s="83"/>
      <c r="R1881" s="83"/>
      <c r="S1881" s="83"/>
      <c r="T1881" s="83"/>
      <c r="U1881" s="83"/>
      <c r="V1881" s="103"/>
      <c r="W1881" s="103"/>
      <c r="X1881" s="103"/>
      <c r="Y1881" s="102"/>
      <c r="Z1881" s="102"/>
      <c r="AA1881" s="90"/>
      <c r="AB1881" s="100"/>
      <c r="AC1881" s="90"/>
      <c r="AD1881" s="100"/>
      <c r="AE1881" s="100"/>
      <c r="AF1881" s="91"/>
      <c r="AG1881" s="91"/>
      <c r="AH1881" s="101"/>
      <c r="AI1881" s="45"/>
      <c r="AJ1881" s="45"/>
      <c r="AK1881" s="45"/>
      <c r="AL1881" s="45"/>
      <c r="AM1881" s="45"/>
      <c r="AN1881" s="83"/>
      <c r="AO1881" s="160"/>
      <c r="AP1881" s="160"/>
      <c r="AQ1881" s="94"/>
      <c r="AR1881" s="45"/>
      <c r="AS1881" s="102"/>
      <c r="AT1881" s="102"/>
      <c r="AU1881" s="95"/>
      <c r="AV1881" s="95"/>
      <c r="AW1881" s="159"/>
      <c r="AX1881" s="159"/>
      <c r="AY1881" s="156"/>
      <c r="AZ1881" s="156"/>
      <c r="BA1881" s="156"/>
      <c r="BB1881" s="156"/>
      <c r="BC1881" s="156"/>
      <c r="BD1881" s="156"/>
      <c r="BE1881" s="156"/>
      <c r="BF1881" s="156"/>
      <c r="BG1881" s="156"/>
      <c r="BH1881" s="156"/>
      <c r="BI1881" s="156"/>
      <c r="BJ1881" s="156"/>
      <c r="BK1881" s="156"/>
      <c r="BL1881" s="156"/>
      <c r="BM1881" s="156"/>
      <c r="BN1881" s="156"/>
      <c r="BO1881" s="156"/>
      <c r="BP1881" s="156"/>
      <c r="BQ1881" s="156"/>
      <c r="BR1881" s="156"/>
      <c r="BS1881" s="156"/>
      <c r="BT1881" s="156"/>
      <c r="BU1881" s="156"/>
      <c r="BV1881" s="156"/>
      <c r="BW1881" s="156"/>
      <c r="BX1881" s="156"/>
      <c r="BY1881" s="156"/>
      <c r="BZ1881" s="156"/>
      <c r="CA1881" s="156"/>
      <c r="CB1881" s="156"/>
      <c r="CC1881" s="156"/>
      <c r="CD1881" s="156"/>
      <c r="CE1881" s="156"/>
    </row>
    <row r="1882" spans="1:83" ht="25.5" customHeight="1" x14ac:dyDescent="0.25">
      <c r="A1882" s="45"/>
      <c r="B1882" s="45"/>
      <c r="C1882" s="45"/>
      <c r="D1882" s="47"/>
      <c r="E1882" s="158"/>
      <c r="F1882" s="45"/>
      <c r="G1882" s="130"/>
      <c r="H1882" s="130"/>
      <c r="I1882" s="83"/>
      <c r="J1882" s="45"/>
      <c r="K1882" s="130"/>
      <c r="L1882" s="95"/>
      <c r="M1882" s="95"/>
      <c r="N1882" s="95"/>
      <c r="O1882" s="103"/>
      <c r="P1882" s="104"/>
      <c r="Q1882" s="83"/>
      <c r="R1882" s="83"/>
      <c r="S1882" s="83"/>
      <c r="T1882" s="83"/>
      <c r="U1882" s="83"/>
      <c r="V1882" s="103"/>
      <c r="W1882" s="103"/>
      <c r="X1882" s="103"/>
      <c r="Y1882" s="102"/>
      <c r="Z1882" s="102"/>
      <c r="AA1882" s="90"/>
      <c r="AB1882" s="100"/>
      <c r="AC1882" s="90"/>
      <c r="AD1882" s="100"/>
      <c r="AE1882" s="100"/>
      <c r="AF1882" s="91"/>
      <c r="AG1882" s="91"/>
      <c r="AH1882" s="101"/>
      <c r="AI1882" s="45"/>
      <c r="AJ1882" s="45"/>
      <c r="AK1882" s="45"/>
      <c r="AL1882" s="45"/>
      <c r="AM1882" s="45"/>
      <c r="AN1882" s="83"/>
      <c r="AO1882" s="160"/>
      <c r="AP1882" s="160"/>
      <c r="AQ1882" s="94"/>
      <c r="AR1882" s="45"/>
      <c r="AS1882" s="102"/>
      <c r="AT1882" s="102"/>
      <c r="AU1882" s="95"/>
      <c r="AV1882" s="95"/>
      <c r="AW1882" s="159"/>
      <c r="AX1882" s="159"/>
      <c r="AY1882" s="156"/>
      <c r="AZ1882" s="156"/>
      <c r="BA1882" s="156"/>
      <c r="BB1882" s="156"/>
      <c r="BC1882" s="156"/>
      <c r="BD1882" s="156"/>
      <c r="BE1882" s="156"/>
      <c r="BF1882" s="156"/>
      <c r="BG1882" s="156"/>
      <c r="BH1882" s="156"/>
      <c r="BI1882" s="156"/>
      <c r="BJ1882" s="156"/>
      <c r="BK1882" s="156"/>
      <c r="BL1882" s="156"/>
      <c r="BM1882" s="156"/>
      <c r="BN1882" s="156"/>
      <c r="BO1882" s="156"/>
      <c r="BP1882" s="156"/>
      <c r="BQ1882" s="156"/>
      <c r="BR1882" s="156"/>
      <c r="BS1882" s="156"/>
      <c r="BT1882" s="156"/>
      <c r="BU1882" s="156"/>
      <c r="BV1882" s="156"/>
      <c r="BW1882" s="156"/>
      <c r="BX1882" s="156"/>
      <c r="BY1882" s="156"/>
      <c r="BZ1882" s="156"/>
      <c r="CA1882" s="156"/>
      <c r="CB1882" s="156"/>
      <c r="CC1882" s="156"/>
      <c r="CD1882" s="156"/>
      <c r="CE1882" s="156"/>
    </row>
    <row r="1883" spans="1:83" ht="25.5" customHeight="1" x14ac:dyDescent="0.25">
      <c r="A1883" s="45"/>
      <c r="B1883" s="45"/>
      <c r="C1883" s="45"/>
      <c r="D1883" s="47"/>
      <c r="E1883" s="158"/>
      <c r="F1883" s="45"/>
      <c r="G1883" s="130"/>
      <c r="H1883" s="130"/>
      <c r="I1883" s="83"/>
      <c r="J1883" s="45"/>
      <c r="K1883" s="130"/>
      <c r="L1883" s="95"/>
      <c r="M1883" s="95"/>
      <c r="N1883" s="95"/>
      <c r="O1883" s="103"/>
      <c r="P1883" s="104"/>
      <c r="Q1883" s="83"/>
      <c r="R1883" s="83"/>
      <c r="S1883" s="83"/>
      <c r="T1883" s="83"/>
      <c r="U1883" s="83"/>
      <c r="V1883" s="103"/>
      <c r="W1883" s="103"/>
      <c r="X1883" s="103"/>
      <c r="Y1883" s="102"/>
      <c r="Z1883" s="102"/>
      <c r="AA1883" s="90"/>
      <c r="AB1883" s="100"/>
      <c r="AC1883" s="90"/>
      <c r="AD1883" s="100"/>
      <c r="AE1883" s="100"/>
      <c r="AF1883" s="91"/>
      <c r="AG1883" s="91"/>
      <c r="AH1883" s="101"/>
      <c r="AI1883" s="45"/>
      <c r="AJ1883" s="45"/>
      <c r="AK1883" s="45"/>
      <c r="AL1883" s="45"/>
      <c r="AM1883" s="45"/>
      <c r="AN1883" s="83"/>
      <c r="AO1883" s="160"/>
      <c r="AP1883" s="160"/>
      <c r="AQ1883" s="94"/>
      <c r="AR1883" s="45"/>
      <c r="AS1883" s="102"/>
      <c r="AT1883" s="102"/>
      <c r="AU1883" s="95"/>
      <c r="AV1883" s="95"/>
      <c r="AW1883" s="159"/>
      <c r="AX1883" s="159"/>
      <c r="AY1883" s="156"/>
      <c r="AZ1883" s="156"/>
      <c r="BA1883" s="156"/>
      <c r="BB1883" s="156"/>
      <c r="BC1883" s="156"/>
      <c r="BD1883" s="156"/>
      <c r="BE1883" s="156"/>
      <c r="BF1883" s="156"/>
      <c r="BG1883" s="156"/>
      <c r="BH1883" s="156"/>
      <c r="BI1883" s="156"/>
      <c r="BJ1883" s="156"/>
      <c r="BK1883" s="156"/>
      <c r="BL1883" s="156"/>
      <c r="BM1883" s="156"/>
      <c r="BN1883" s="156"/>
      <c r="BO1883" s="156"/>
      <c r="BP1883" s="156"/>
      <c r="BQ1883" s="156"/>
      <c r="BR1883" s="156"/>
      <c r="BS1883" s="156"/>
      <c r="BT1883" s="156"/>
      <c r="BU1883" s="156"/>
      <c r="BV1883" s="156"/>
      <c r="BW1883" s="156"/>
      <c r="BX1883" s="156"/>
      <c r="BY1883" s="156"/>
      <c r="BZ1883" s="156"/>
      <c r="CA1883" s="156"/>
      <c r="CB1883" s="156"/>
      <c r="CC1883" s="156"/>
      <c r="CD1883" s="156"/>
      <c r="CE1883" s="156"/>
    </row>
    <row r="1884" spans="1:83" ht="25.5" customHeight="1" x14ac:dyDescent="0.25">
      <c r="A1884" s="45"/>
      <c r="B1884" s="45"/>
      <c r="C1884" s="45"/>
      <c r="D1884" s="47"/>
      <c r="E1884" s="158"/>
      <c r="F1884" s="45"/>
      <c r="G1884" s="130"/>
      <c r="H1884" s="130"/>
      <c r="I1884" s="83"/>
      <c r="J1884" s="45"/>
      <c r="K1884" s="130"/>
      <c r="L1884" s="95"/>
      <c r="M1884" s="95"/>
      <c r="N1884" s="95"/>
      <c r="O1884" s="103"/>
      <c r="P1884" s="104"/>
      <c r="Q1884" s="83"/>
      <c r="R1884" s="83"/>
      <c r="S1884" s="83"/>
      <c r="T1884" s="83"/>
      <c r="U1884" s="83"/>
      <c r="V1884" s="103"/>
      <c r="W1884" s="103"/>
      <c r="X1884" s="103"/>
      <c r="Y1884" s="102"/>
      <c r="Z1884" s="102"/>
      <c r="AA1884" s="90"/>
      <c r="AB1884" s="100"/>
      <c r="AC1884" s="90"/>
      <c r="AD1884" s="100"/>
      <c r="AE1884" s="100"/>
      <c r="AF1884" s="91"/>
      <c r="AG1884" s="91"/>
      <c r="AH1884" s="101"/>
      <c r="AI1884" s="45"/>
      <c r="AJ1884" s="45"/>
      <c r="AK1884" s="45"/>
      <c r="AL1884" s="45"/>
      <c r="AM1884" s="45"/>
      <c r="AN1884" s="83"/>
      <c r="AO1884" s="160"/>
      <c r="AP1884" s="160"/>
      <c r="AQ1884" s="94"/>
      <c r="AR1884" s="45"/>
      <c r="AS1884" s="102"/>
      <c r="AT1884" s="102"/>
      <c r="AU1884" s="95"/>
      <c r="AV1884" s="95"/>
      <c r="AW1884" s="159"/>
      <c r="AX1884" s="159"/>
      <c r="AY1884" s="156"/>
      <c r="AZ1884" s="156"/>
      <c r="BA1884" s="156"/>
      <c r="BB1884" s="156"/>
      <c r="BC1884" s="156"/>
      <c r="BD1884" s="156"/>
      <c r="BE1884" s="156"/>
      <c r="BF1884" s="156"/>
      <c r="BG1884" s="156"/>
      <c r="BH1884" s="156"/>
      <c r="BI1884" s="156"/>
      <c r="BJ1884" s="156"/>
      <c r="BK1884" s="156"/>
      <c r="BL1884" s="156"/>
      <c r="BM1884" s="156"/>
      <c r="BN1884" s="156"/>
      <c r="BO1884" s="156"/>
      <c r="BP1884" s="156"/>
      <c r="BQ1884" s="156"/>
      <c r="BR1884" s="156"/>
      <c r="BS1884" s="156"/>
      <c r="BT1884" s="156"/>
      <c r="BU1884" s="156"/>
      <c r="BV1884" s="156"/>
      <c r="BW1884" s="156"/>
      <c r="BX1884" s="156"/>
      <c r="BY1884" s="156"/>
      <c r="BZ1884" s="156"/>
      <c r="CA1884" s="156"/>
      <c r="CB1884" s="156"/>
      <c r="CC1884" s="156"/>
      <c r="CD1884" s="156"/>
      <c r="CE1884" s="156"/>
    </row>
    <row r="1885" spans="1:83" ht="25.5" customHeight="1" x14ac:dyDescent="0.25">
      <c r="A1885" s="45"/>
      <c r="B1885" s="45"/>
      <c r="C1885" s="45"/>
      <c r="D1885" s="47"/>
      <c r="E1885" s="158"/>
      <c r="F1885" s="45"/>
      <c r="G1885" s="130"/>
      <c r="H1885" s="130"/>
      <c r="I1885" s="83"/>
      <c r="J1885" s="45"/>
      <c r="K1885" s="130"/>
      <c r="L1885" s="95"/>
      <c r="M1885" s="95"/>
      <c r="N1885" s="95"/>
      <c r="O1885" s="103"/>
      <c r="P1885" s="104"/>
      <c r="Q1885" s="83"/>
      <c r="R1885" s="83"/>
      <c r="S1885" s="83"/>
      <c r="T1885" s="83"/>
      <c r="U1885" s="83"/>
      <c r="V1885" s="103"/>
      <c r="W1885" s="103"/>
      <c r="X1885" s="103"/>
      <c r="Y1885" s="102"/>
      <c r="Z1885" s="102"/>
      <c r="AA1885" s="90"/>
      <c r="AB1885" s="100"/>
      <c r="AC1885" s="90"/>
      <c r="AD1885" s="100"/>
      <c r="AE1885" s="100"/>
      <c r="AF1885" s="91"/>
      <c r="AG1885" s="91"/>
      <c r="AH1885" s="101"/>
      <c r="AI1885" s="45"/>
      <c r="AJ1885" s="45"/>
      <c r="AK1885" s="45"/>
      <c r="AL1885" s="45"/>
      <c r="AM1885" s="45"/>
      <c r="AN1885" s="83"/>
      <c r="AO1885" s="160"/>
      <c r="AP1885" s="160"/>
      <c r="AQ1885" s="94"/>
      <c r="AR1885" s="45"/>
      <c r="AS1885" s="102"/>
      <c r="AT1885" s="102"/>
      <c r="AU1885" s="95"/>
      <c r="AV1885" s="95"/>
      <c r="AW1885" s="159"/>
      <c r="AX1885" s="159"/>
      <c r="AY1885" s="156"/>
      <c r="AZ1885" s="156"/>
      <c r="BA1885" s="156"/>
      <c r="BB1885" s="156"/>
      <c r="BC1885" s="156"/>
      <c r="BD1885" s="156"/>
      <c r="BE1885" s="156"/>
      <c r="BF1885" s="156"/>
      <c r="BG1885" s="156"/>
      <c r="BH1885" s="156"/>
      <c r="BI1885" s="156"/>
      <c r="BJ1885" s="156"/>
      <c r="BK1885" s="156"/>
      <c r="BL1885" s="156"/>
      <c r="BM1885" s="156"/>
      <c r="BN1885" s="156"/>
      <c r="BO1885" s="156"/>
      <c r="BP1885" s="156"/>
      <c r="BQ1885" s="156"/>
      <c r="BR1885" s="156"/>
      <c r="BS1885" s="156"/>
      <c r="BT1885" s="156"/>
      <c r="BU1885" s="156"/>
      <c r="BV1885" s="156"/>
      <c r="BW1885" s="156"/>
      <c r="BX1885" s="156"/>
      <c r="BY1885" s="156"/>
      <c r="BZ1885" s="156"/>
      <c r="CA1885" s="156"/>
      <c r="CB1885" s="156"/>
      <c r="CC1885" s="156"/>
      <c r="CD1885" s="156"/>
      <c r="CE1885" s="156"/>
    </row>
    <row r="1886" spans="1:83" ht="25.5" customHeight="1" x14ac:dyDescent="0.25">
      <c r="A1886" s="45"/>
      <c r="B1886" s="45"/>
      <c r="C1886" s="45"/>
      <c r="D1886" s="47"/>
      <c r="E1886" s="158"/>
      <c r="F1886" s="45"/>
      <c r="G1886" s="130"/>
      <c r="H1886" s="130"/>
      <c r="I1886" s="83"/>
      <c r="J1886" s="45"/>
      <c r="K1886" s="130"/>
      <c r="L1886" s="95"/>
      <c r="M1886" s="95"/>
      <c r="N1886" s="95"/>
      <c r="O1886" s="103"/>
      <c r="P1886" s="104"/>
      <c r="Q1886" s="83"/>
      <c r="R1886" s="83"/>
      <c r="S1886" s="83"/>
      <c r="T1886" s="83"/>
      <c r="U1886" s="83"/>
      <c r="V1886" s="103"/>
      <c r="W1886" s="103"/>
      <c r="X1886" s="103"/>
      <c r="Y1886" s="102"/>
      <c r="Z1886" s="102"/>
      <c r="AA1886" s="90"/>
      <c r="AB1886" s="100"/>
      <c r="AC1886" s="90"/>
      <c r="AD1886" s="100"/>
      <c r="AE1886" s="100"/>
      <c r="AF1886" s="91"/>
      <c r="AG1886" s="91"/>
      <c r="AH1886" s="101"/>
      <c r="AI1886" s="45"/>
      <c r="AJ1886" s="45"/>
      <c r="AK1886" s="45"/>
      <c r="AL1886" s="45"/>
      <c r="AM1886" s="45"/>
      <c r="AN1886" s="83"/>
      <c r="AO1886" s="160"/>
      <c r="AP1886" s="160"/>
      <c r="AQ1886" s="94"/>
      <c r="AR1886" s="45"/>
      <c r="AS1886" s="102"/>
      <c r="AT1886" s="102"/>
      <c r="AU1886" s="95"/>
      <c r="AV1886" s="95"/>
      <c r="AW1886" s="159"/>
      <c r="AX1886" s="159"/>
      <c r="AY1886" s="156"/>
      <c r="AZ1886" s="156"/>
      <c r="BA1886" s="156"/>
      <c r="BB1886" s="156"/>
      <c r="BC1886" s="156"/>
      <c r="BD1886" s="156"/>
      <c r="BE1886" s="156"/>
      <c r="BF1886" s="156"/>
      <c r="BG1886" s="156"/>
      <c r="BH1886" s="156"/>
      <c r="BI1886" s="156"/>
      <c r="BJ1886" s="156"/>
      <c r="BK1886" s="156"/>
      <c r="BL1886" s="156"/>
      <c r="BM1886" s="156"/>
      <c r="BN1886" s="156"/>
      <c r="BO1886" s="156"/>
      <c r="BP1886" s="156"/>
      <c r="BQ1886" s="156"/>
      <c r="BR1886" s="156"/>
      <c r="BS1886" s="156"/>
      <c r="BT1886" s="156"/>
      <c r="BU1886" s="156"/>
      <c r="BV1886" s="156"/>
      <c r="BW1886" s="156"/>
      <c r="BX1886" s="156"/>
      <c r="BY1886" s="156"/>
      <c r="BZ1886" s="156"/>
      <c r="CA1886" s="156"/>
      <c r="CB1886" s="156"/>
      <c r="CC1886" s="156"/>
      <c r="CD1886" s="156"/>
      <c r="CE1886" s="156"/>
    </row>
    <row r="1887" spans="1:83" ht="25.5" customHeight="1" x14ac:dyDescent="0.25">
      <c r="A1887" s="45"/>
      <c r="B1887" s="45"/>
      <c r="C1887" s="45"/>
      <c r="D1887" s="47"/>
      <c r="E1887" s="158"/>
      <c r="F1887" s="45"/>
      <c r="G1887" s="130"/>
      <c r="H1887" s="130"/>
      <c r="I1887" s="83"/>
      <c r="J1887" s="45"/>
      <c r="K1887" s="130"/>
      <c r="L1887" s="95"/>
      <c r="M1887" s="95"/>
      <c r="N1887" s="95"/>
      <c r="O1887" s="103"/>
      <c r="P1887" s="104"/>
      <c r="Q1887" s="83"/>
      <c r="R1887" s="83"/>
      <c r="S1887" s="83"/>
      <c r="T1887" s="83"/>
      <c r="U1887" s="83"/>
      <c r="V1887" s="103"/>
      <c r="W1887" s="103"/>
      <c r="X1887" s="103"/>
      <c r="Y1887" s="102"/>
      <c r="Z1887" s="102"/>
      <c r="AA1887" s="90"/>
      <c r="AB1887" s="100"/>
      <c r="AC1887" s="90"/>
      <c r="AD1887" s="100"/>
      <c r="AE1887" s="100"/>
      <c r="AF1887" s="91"/>
      <c r="AG1887" s="91"/>
      <c r="AH1887" s="101"/>
      <c r="AI1887" s="45"/>
      <c r="AJ1887" s="45"/>
      <c r="AK1887" s="45"/>
      <c r="AL1887" s="45"/>
      <c r="AM1887" s="45"/>
      <c r="AN1887" s="83"/>
      <c r="AO1887" s="160"/>
      <c r="AP1887" s="160"/>
      <c r="AQ1887" s="94"/>
      <c r="AR1887" s="45"/>
      <c r="AS1887" s="102"/>
      <c r="AT1887" s="102"/>
      <c r="AU1887" s="95"/>
      <c r="AV1887" s="95"/>
      <c r="AW1887" s="159"/>
      <c r="AX1887" s="159"/>
      <c r="AY1887" s="156"/>
      <c r="AZ1887" s="156"/>
      <c r="BA1887" s="156"/>
      <c r="BB1887" s="156"/>
      <c r="BC1887" s="156"/>
      <c r="BD1887" s="156"/>
      <c r="BE1887" s="156"/>
      <c r="BF1887" s="156"/>
      <c r="BG1887" s="156"/>
      <c r="BH1887" s="156"/>
      <c r="BI1887" s="156"/>
      <c r="BJ1887" s="156"/>
      <c r="BK1887" s="156"/>
      <c r="BL1887" s="156"/>
      <c r="BM1887" s="156"/>
      <c r="BN1887" s="156"/>
      <c r="BO1887" s="156"/>
      <c r="BP1887" s="156"/>
      <c r="BQ1887" s="156"/>
      <c r="BR1887" s="156"/>
      <c r="BS1887" s="156"/>
      <c r="BT1887" s="156"/>
      <c r="BU1887" s="156"/>
      <c r="BV1887" s="156"/>
      <c r="BW1887" s="156"/>
      <c r="BX1887" s="156"/>
      <c r="BY1887" s="156"/>
      <c r="BZ1887" s="156"/>
      <c r="CA1887" s="156"/>
      <c r="CB1887" s="156"/>
      <c r="CC1887" s="156"/>
      <c r="CD1887" s="156"/>
      <c r="CE1887" s="156"/>
    </row>
    <row r="1888" spans="1:83" ht="25.5" customHeight="1" x14ac:dyDescent="0.25">
      <c r="A1888" s="45"/>
      <c r="B1888" s="45"/>
      <c r="C1888" s="45"/>
      <c r="D1888" s="47"/>
      <c r="E1888" s="158"/>
      <c r="F1888" s="45"/>
      <c r="G1888" s="130"/>
      <c r="H1888" s="130"/>
      <c r="I1888" s="83"/>
      <c r="J1888" s="45"/>
      <c r="K1888" s="130"/>
      <c r="L1888" s="95"/>
      <c r="M1888" s="95"/>
      <c r="N1888" s="95"/>
      <c r="O1888" s="103"/>
      <c r="P1888" s="104"/>
      <c r="Q1888" s="83"/>
      <c r="R1888" s="83"/>
      <c r="S1888" s="83"/>
      <c r="T1888" s="83"/>
      <c r="U1888" s="83"/>
      <c r="V1888" s="103"/>
      <c r="W1888" s="103"/>
      <c r="X1888" s="103"/>
      <c r="Y1888" s="102"/>
      <c r="Z1888" s="102"/>
      <c r="AA1888" s="90"/>
      <c r="AB1888" s="100"/>
      <c r="AC1888" s="90"/>
      <c r="AD1888" s="100"/>
      <c r="AE1888" s="100"/>
      <c r="AF1888" s="91"/>
      <c r="AG1888" s="91"/>
      <c r="AH1888" s="101"/>
      <c r="AI1888" s="45"/>
      <c r="AJ1888" s="45"/>
      <c r="AK1888" s="45"/>
      <c r="AL1888" s="45"/>
      <c r="AM1888" s="45"/>
      <c r="AN1888" s="83"/>
      <c r="AO1888" s="160"/>
      <c r="AP1888" s="160"/>
      <c r="AQ1888" s="94"/>
      <c r="AR1888" s="45"/>
      <c r="AS1888" s="102"/>
      <c r="AT1888" s="102"/>
      <c r="AU1888" s="95"/>
      <c r="AV1888" s="95"/>
      <c r="AW1888" s="159"/>
      <c r="AX1888" s="159"/>
      <c r="AY1888" s="156"/>
      <c r="AZ1888" s="156"/>
      <c r="BA1888" s="156"/>
      <c r="BB1888" s="156"/>
      <c r="BC1888" s="156"/>
      <c r="BD1888" s="156"/>
      <c r="BE1888" s="156"/>
      <c r="BF1888" s="156"/>
      <c r="BG1888" s="156"/>
      <c r="BH1888" s="156"/>
      <c r="BI1888" s="156"/>
      <c r="BJ1888" s="156"/>
      <c r="BK1888" s="156"/>
      <c r="BL1888" s="156"/>
      <c r="BM1888" s="156"/>
      <c r="BN1888" s="156"/>
      <c r="BO1888" s="156"/>
      <c r="BP1888" s="156"/>
      <c r="BQ1888" s="156"/>
      <c r="BR1888" s="156"/>
      <c r="BS1888" s="156"/>
      <c r="BT1888" s="156"/>
      <c r="BU1888" s="156"/>
      <c r="BV1888" s="156"/>
      <c r="BW1888" s="156"/>
      <c r="BX1888" s="156"/>
      <c r="BY1888" s="156"/>
      <c r="BZ1888" s="156"/>
      <c r="CA1888" s="156"/>
      <c r="CB1888" s="156"/>
      <c r="CC1888" s="156"/>
      <c r="CD1888" s="156"/>
      <c r="CE1888" s="156"/>
    </row>
    <row r="1889" spans="1:83" ht="25.5" customHeight="1" x14ac:dyDescent="0.25">
      <c r="A1889" s="45"/>
      <c r="B1889" s="45"/>
      <c r="C1889" s="45"/>
      <c r="D1889" s="47"/>
      <c r="E1889" s="158"/>
      <c r="F1889" s="45"/>
      <c r="G1889" s="130"/>
      <c r="H1889" s="130"/>
      <c r="I1889" s="83"/>
      <c r="J1889" s="45"/>
      <c r="K1889" s="130"/>
      <c r="L1889" s="95"/>
      <c r="M1889" s="95"/>
      <c r="N1889" s="95"/>
      <c r="O1889" s="103"/>
      <c r="P1889" s="104"/>
      <c r="Q1889" s="83"/>
      <c r="R1889" s="83"/>
      <c r="S1889" s="83"/>
      <c r="T1889" s="83"/>
      <c r="U1889" s="83"/>
      <c r="V1889" s="103"/>
      <c r="W1889" s="103"/>
      <c r="X1889" s="103"/>
      <c r="Y1889" s="102"/>
      <c r="Z1889" s="102"/>
      <c r="AA1889" s="90"/>
      <c r="AB1889" s="100"/>
      <c r="AC1889" s="90"/>
      <c r="AD1889" s="100"/>
      <c r="AE1889" s="100"/>
      <c r="AF1889" s="91"/>
      <c r="AG1889" s="91"/>
      <c r="AH1889" s="101"/>
      <c r="AI1889" s="45"/>
      <c r="AJ1889" s="45"/>
      <c r="AK1889" s="45"/>
      <c r="AL1889" s="45"/>
      <c r="AM1889" s="45"/>
      <c r="AN1889" s="83"/>
      <c r="AO1889" s="160"/>
      <c r="AP1889" s="160"/>
      <c r="AQ1889" s="94"/>
      <c r="AR1889" s="45"/>
      <c r="AS1889" s="102"/>
      <c r="AT1889" s="102"/>
      <c r="AU1889" s="95"/>
      <c r="AV1889" s="95"/>
      <c r="AW1889" s="159"/>
      <c r="AX1889" s="159"/>
      <c r="AY1889" s="156"/>
      <c r="AZ1889" s="156"/>
      <c r="BA1889" s="156"/>
      <c r="BB1889" s="156"/>
      <c r="BC1889" s="156"/>
      <c r="BD1889" s="156"/>
      <c r="BE1889" s="156"/>
      <c r="BF1889" s="156"/>
      <c r="BG1889" s="156"/>
      <c r="BH1889" s="156"/>
      <c r="BI1889" s="156"/>
      <c r="BJ1889" s="156"/>
      <c r="BK1889" s="156"/>
      <c r="BL1889" s="156"/>
      <c r="BM1889" s="156"/>
      <c r="BN1889" s="156"/>
      <c r="BO1889" s="156"/>
      <c r="BP1889" s="156"/>
      <c r="BQ1889" s="156"/>
      <c r="BR1889" s="156"/>
      <c r="BS1889" s="156"/>
      <c r="BT1889" s="156"/>
      <c r="BU1889" s="156"/>
      <c r="BV1889" s="156"/>
      <c r="BW1889" s="156"/>
      <c r="BX1889" s="156"/>
      <c r="BY1889" s="156"/>
      <c r="BZ1889" s="156"/>
      <c r="CA1889" s="156"/>
      <c r="CB1889" s="156"/>
      <c r="CC1889" s="156"/>
      <c r="CD1889" s="156"/>
      <c r="CE1889" s="156"/>
    </row>
    <row r="1890" spans="1:83" ht="25.5" customHeight="1" x14ac:dyDescent="0.25">
      <c r="A1890" s="45"/>
      <c r="B1890" s="45"/>
      <c r="C1890" s="45"/>
      <c r="D1890" s="47"/>
      <c r="E1890" s="158"/>
      <c r="F1890" s="45"/>
      <c r="G1890" s="130"/>
      <c r="H1890" s="130"/>
      <c r="I1890" s="83"/>
      <c r="J1890" s="45"/>
      <c r="K1890" s="130"/>
      <c r="L1890" s="95"/>
      <c r="M1890" s="95"/>
      <c r="N1890" s="95"/>
      <c r="O1890" s="103"/>
      <c r="P1890" s="104"/>
      <c r="Q1890" s="83"/>
      <c r="R1890" s="83"/>
      <c r="S1890" s="83"/>
      <c r="T1890" s="83"/>
      <c r="U1890" s="83"/>
      <c r="V1890" s="103"/>
      <c r="W1890" s="103"/>
      <c r="X1890" s="103"/>
      <c r="Y1890" s="102"/>
      <c r="Z1890" s="102"/>
      <c r="AA1890" s="90"/>
      <c r="AB1890" s="100"/>
      <c r="AC1890" s="90"/>
      <c r="AD1890" s="100"/>
      <c r="AE1890" s="100"/>
      <c r="AF1890" s="91"/>
      <c r="AG1890" s="91"/>
      <c r="AH1890" s="101"/>
      <c r="AI1890" s="45"/>
      <c r="AJ1890" s="45"/>
      <c r="AK1890" s="45"/>
      <c r="AL1890" s="45"/>
      <c r="AM1890" s="45"/>
      <c r="AN1890" s="83"/>
      <c r="AO1890" s="160"/>
      <c r="AP1890" s="160"/>
      <c r="AQ1890" s="94"/>
      <c r="AR1890" s="45"/>
      <c r="AS1890" s="102"/>
      <c r="AT1890" s="102"/>
      <c r="AU1890" s="95"/>
      <c r="AV1890" s="95"/>
      <c r="AW1890" s="159"/>
      <c r="AX1890" s="159"/>
      <c r="AY1890" s="156"/>
      <c r="AZ1890" s="156"/>
      <c r="BA1890" s="156"/>
      <c r="BB1890" s="156"/>
      <c r="BC1890" s="156"/>
      <c r="BD1890" s="156"/>
      <c r="BE1890" s="156"/>
      <c r="BF1890" s="156"/>
      <c r="BG1890" s="156"/>
      <c r="BH1890" s="156"/>
      <c r="BI1890" s="156"/>
      <c r="BJ1890" s="156"/>
      <c r="BK1890" s="156"/>
      <c r="BL1890" s="156"/>
      <c r="BM1890" s="156"/>
      <c r="BN1890" s="156"/>
      <c r="BO1890" s="156"/>
      <c r="BP1890" s="156"/>
      <c r="BQ1890" s="156"/>
      <c r="BR1890" s="156"/>
      <c r="BS1890" s="156"/>
      <c r="BT1890" s="156"/>
      <c r="BU1890" s="156"/>
      <c r="BV1890" s="156"/>
      <c r="BW1890" s="156"/>
      <c r="BX1890" s="156"/>
      <c r="BY1890" s="156"/>
      <c r="BZ1890" s="156"/>
      <c r="CA1890" s="156"/>
      <c r="CB1890" s="156"/>
      <c r="CC1890" s="156"/>
      <c r="CD1890" s="156"/>
      <c r="CE1890" s="156"/>
    </row>
    <row r="1891" spans="1:83" ht="25.5" customHeight="1" x14ac:dyDescent="0.25">
      <c r="A1891" s="45"/>
      <c r="B1891" s="45"/>
      <c r="C1891" s="45"/>
      <c r="D1891" s="47"/>
      <c r="E1891" s="158"/>
      <c r="F1891" s="45"/>
      <c r="G1891" s="130"/>
      <c r="H1891" s="130"/>
      <c r="I1891" s="83"/>
      <c r="J1891" s="45"/>
      <c r="K1891" s="130"/>
      <c r="L1891" s="95"/>
      <c r="M1891" s="95"/>
      <c r="N1891" s="95"/>
      <c r="O1891" s="103"/>
      <c r="P1891" s="104"/>
      <c r="Q1891" s="83"/>
      <c r="R1891" s="83"/>
      <c r="S1891" s="83"/>
      <c r="T1891" s="83"/>
      <c r="U1891" s="83"/>
      <c r="V1891" s="103"/>
      <c r="W1891" s="103"/>
      <c r="X1891" s="103"/>
      <c r="Y1891" s="102"/>
      <c r="Z1891" s="102"/>
      <c r="AA1891" s="90"/>
      <c r="AB1891" s="100"/>
      <c r="AC1891" s="90"/>
      <c r="AD1891" s="100"/>
      <c r="AE1891" s="100"/>
      <c r="AF1891" s="91"/>
      <c r="AG1891" s="91"/>
      <c r="AH1891" s="101"/>
      <c r="AI1891" s="45"/>
      <c r="AJ1891" s="45"/>
      <c r="AK1891" s="45"/>
      <c r="AL1891" s="45"/>
      <c r="AM1891" s="45"/>
      <c r="AN1891" s="83"/>
      <c r="AO1891" s="160"/>
      <c r="AP1891" s="160"/>
      <c r="AQ1891" s="94"/>
      <c r="AR1891" s="45"/>
      <c r="AS1891" s="102"/>
      <c r="AT1891" s="102"/>
      <c r="AU1891" s="95"/>
      <c r="AV1891" s="95"/>
      <c r="AW1891" s="159"/>
      <c r="AX1891" s="159"/>
      <c r="AY1891" s="156"/>
      <c r="AZ1891" s="156"/>
      <c r="BA1891" s="156"/>
      <c r="BB1891" s="156"/>
      <c r="BC1891" s="156"/>
      <c r="BD1891" s="156"/>
      <c r="BE1891" s="156"/>
      <c r="BF1891" s="156"/>
      <c r="BG1891" s="156"/>
      <c r="BH1891" s="156"/>
      <c r="BI1891" s="156"/>
      <c r="BJ1891" s="156"/>
      <c r="BK1891" s="156"/>
      <c r="BL1891" s="156"/>
      <c r="BM1891" s="156"/>
      <c r="BN1891" s="156"/>
      <c r="BO1891" s="156"/>
      <c r="BP1891" s="156"/>
      <c r="BQ1891" s="156"/>
      <c r="BR1891" s="156"/>
      <c r="BS1891" s="156"/>
      <c r="BT1891" s="156"/>
      <c r="BU1891" s="156"/>
      <c r="BV1891" s="156"/>
      <c r="BW1891" s="156"/>
      <c r="BX1891" s="156"/>
      <c r="BY1891" s="156"/>
      <c r="BZ1891" s="156"/>
      <c r="CA1891" s="156"/>
      <c r="CB1891" s="156"/>
      <c r="CC1891" s="156"/>
      <c r="CD1891" s="156"/>
      <c r="CE1891" s="156"/>
    </row>
    <row r="1892" spans="1:83" ht="25.5" customHeight="1" x14ac:dyDescent="0.25">
      <c r="A1892" s="45"/>
      <c r="B1892" s="45"/>
      <c r="C1892" s="45"/>
      <c r="D1892" s="47"/>
      <c r="E1892" s="158"/>
      <c r="F1892" s="45"/>
      <c r="G1892" s="130"/>
      <c r="H1892" s="130"/>
      <c r="I1892" s="83"/>
      <c r="J1892" s="45"/>
      <c r="K1892" s="130"/>
      <c r="L1892" s="95"/>
      <c r="M1892" s="95"/>
      <c r="N1892" s="95"/>
      <c r="O1892" s="103"/>
      <c r="P1892" s="104"/>
      <c r="Q1892" s="83"/>
      <c r="R1892" s="83"/>
      <c r="S1892" s="83"/>
      <c r="T1892" s="83"/>
      <c r="U1892" s="83"/>
      <c r="V1892" s="103"/>
      <c r="W1892" s="103"/>
      <c r="X1892" s="103"/>
      <c r="Y1892" s="102"/>
      <c r="Z1892" s="102"/>
      <c r="AA1892" s="90"/>
      <c r="AB1892" s="100"/>
      <c r="AC1892" s="90"/>
      <c r="AD1892" s="100"/>
      <c r="AE1892" s="100"/>
      <c r="AF1892" s="91"/>
      <c r="AG1892" s="91"/>
      <c r="AH1892" s="101"/>
      <c r="AI1892" s="45"/>
      <c r="AJ1892" s="45"/>
      <c r="AK1892" s="45"/>
      <c r="AL1892" s="45"/>
      <c r="AM1892" s="45"/>
      <c r="AN1892" s="83"/>
      <c r="AO1892" s="160"/>
      <c r="AP1892" s="160"/>
      <c r="AQ1892" s="94"/>
      <c r="AR1892" s="45"/>
      <c r="AS1892" s="102"/>
      <c r="AT1892" s="102"/>
      <c r="AU1892" s="95"/>
      <c r="AV1892" s="95"/>
      <c r="AW1892" s="159"/>
      <c r="AX1892" s="159"/>
      <c r="AY1892" s="156"/>
      <c r="AZ1892" s="156"/>
      <c r="BA1892" s="156"/>
      <c r="BB1892" s="156"/>
      <c r="BC1892" s="156"/>
      <c r="BD1892" s="156"/>
      <c r="BE1892" s="156"/>
      <c r="BF1892" s="156"/>
      <c r="BG1892" s="156"/>
      <c r="BH1892" s="156"/>
      <c r="BI1892" s="156"/>
      <c r="BJ1892" s="156"/>
      <c r="BK1892" s="156"/>
      <c r="BL1892" s="156"/>
      <c r="BM1892" s="156"/>
      <c r="BN1892" s="156"/>
      <c r="BO1892" s="156"/>
      <c r="BP1892" s="156"/>
      <c r="BQ1892" s="156"/>
      <c r="BR1892" s="156"/>
      <c r="BS1892" s="156"/>
      <c r="BT1892" s="156"/>
      <c r="BU1892" s="156"/>
      <c r="BV1892" s="156"/>
      <c r="BW1892" s="156"/>
      <c r="BX1892" s="156"/>
      <c r="BY1892" s="156"/>
      <c r="BZ1892" s="156"/>
      <c r="CA1892" s="156"/>
      <c r="CB1892" s="156"/>
      <c r="CC1892" s="156"/>
      <c r="CD1892" s="156"/>
      <c r="CE1892" s="156"/>
    </row>
    <row r="1893" spans="1:83" ht="25.5" customHeight="1" x14ac:dyDescent="0.25">
      <c r="A1893" s="45"/>
      <c r="B1893" s="45"/>
      <c r="C1893" s="45"/>
      <c r="D1893" s="47"/>
      <c r="E1893" s="158"/>
      <c r="F1893" s="45"/>
      <c r="G1893" s="130"/>
      <c r="H1893" s="130"/>
      <c r="I1893" s="83"/>
      <c r="J1893" s="45"/>
      <c r="K1893" s="130"/>
      <c r="L1893" s="95"/>
      <c r="M1893" s="95"/>
      <c r="N1893" s="95"/>
      <c r="O1893" s="103"/>
      <c r="P1893" s="104"/>
      <c r="Q1893" s="83"/>
      <c r="R1893" s="83"/>
      <c r="S1893" s="83"/>
      <c r="T1893" s="83"/>
      <c r="U1893" s="83"/>
      <c r="V1893" s="103"/>
      <c r="W1893" s="103"/>
      <c r="X1893" s="103"/>
      <c r="Y1893" s="102"/>
      <c r="Z1893" s="102"/>
      <c r="AA1893" s="90"/>
      <c r="AB1893" s="100"/>
      <c r="AC1893" s="90"/>
      <c r="AD1893" s="100"/>
      <c r="AE1893" s="100"/>
      <c r="AF1893" s="91"/>
      <c r="AG1893" s="91"/>
      <c r="AH1893" s="101"/>
      <c r="AI1893" s="45"/>
      <c r="AJ1893" s="45"/>
      <c r="AK1893" s="45"/>
      <c r="AL1893" s="45"/>
      <c r="AM1893" s="45"/>
      <c r="AN1893" s="83"/>
      <c r="AO1893" s="160"/>
      <c r="AP1893" s="160"/>
      <c r="AQ1893" s="94"/>
      <c r="AR1893" s="45"/>
      <c r="AS1893" s="102"/>
      <c r="AT1893" s="102"/>
      <c r="AU1893" s="95"/>
      <c r="AV1893" s="95"/>
      <c r="AW1893" s="159"/>
      <c r="AX1893" s="159"/>
      <c r="AY1893" s="156"/>
      <c r="AZ1893" s="156"/>
      <c r="BA1893" s="156"/>
      <c r="BB1893" s="156"/>
      <c r="BC1893" s="156"/>
      <c r="BD1893" s="156"/>
      <c r="BE1893" s="156"/>
      <c r="BF1893" s="156"/>
      <c r="BG1893" s="156"/>
      <c r="BH1893" s="156"/>
      <c r="BI1893" s="156"/>
      <c r="BJ1893" s="156"/>
      <c r="BK1893" s="156"/>
      <c r="BL1893" s="156"/>
      <c r="BM1893" s="156"/>
      <c r="BN1893" s="156"/>
      <c r="BO1893" s="156"/>
      <c r="BP1893" s="156"/>
      <c r="BQ1893" s="156"/>
      <c r="BR1893" s="156"/>
      <c r="BS1893" s="156"/>
      <c r="BT1893" s="156"/>
      <c r="BU1893" s="156"/>
      <c r="BV1893" s="156"/>
      <c r="BW1893" s="156"/>
      <c r="BX1893" s="156"/>
      <c r="BY1893" s="156"/>
      <c r="BZ1893" s="156"/>
      <c r="CA1893" s="156"/>
      <c r="CB1893" s="156"/>
      <c r="CC1893" s="156"/>
      <c r="CD1893" s="156"/>
      <c r="CE1893" s="156"/>
    </row>
    <row r="1894" spans="1:83" ht="25.5" customHeight="1" x14ac:dyDescent="0.25">
      <c r="A1894" s="45"/>
      <c r="B1894" s="45"/>
      <c r="C1894" s="45"/>
      <c r="D1894" s="47"/>
      <c r="E1894" s="158"/>
      <c r="F1894" s="45"/>
      <c r="G1894" s="130"/>
      <c r="H1894" s="130"/>
      <c r="I1894" s="83"/>
      <c r="J1894" s="45"/>
      <c r="K1894" s="130"/>
      <c r="L1894" s="95"/>
      <c r="M1894" s="95"/>
      <c r="N1894" s="95"/>
      <c r="O1894" s="103"/>
      <c r="P1894" s="104"/>
      <c r="Q1894" s="83"/>
      <c r="R1894" s="83"/>
      <c r="S1894" s="83"/>
      <c r="T1894" s="83"/>
      <c r="U1894" s="83"/>
      <c r="V1894" s="103"/>
      <c r="W1894" s="103"/>
      <c r="X1894" s="103"/>
      <c r="Y1894" s="102"/>
      <c r="Z1894" s="102"/>
      <c r="AA1894" s="90"/>
      <c r="AB1894" s="100"/>
      <c r="AC1894" s="90"/>
      <c r="AD1894" s="100"/>
      <c r="AE1894" s="100"/>
      <c r="AF1894" s="91"/>
      <c r="AG1894" s="91"/>
      <c r="AH1894" s="101"/>
      <c r="AI1894" s="45"/>
      <c r="AJ1894" s="45"/>
      <c r="AK1894" s="45"/>
      <c r="AL1894" s="45"/>
      <c r="AM1894" s="45"/>
      <c r="AN1894" s="83"/>
      <c r="AO1894" s="160"/>
      <c r="AP1894" s="160"/>
      <c r="AQ1894" s="94"/>
      <c r="AR1894" s="45"/>
      <c r="AS1894" s="102"/>
      <c r="AT1894" s="102"/>
      <c r="AU1894" s="95"/>
      <c r="AV1894" s="95"/>
      <c r="AW1894" s="159"/>
      <c r="AX1894" s="159"/>
      <c r="AY1894" s="156"/>
      <c r="AZ1894" s="156"/>
      <c r="BA1894" s="156"/>
      <c r="BB1894" s="156"/>
      <c r="BC1894" s="156"/>
      <c r="BD1894" s="156"/>
      <c r="BE1894" s="156"/>
      <c r="BF1894" s="156"/>
      <c r="BG1894" s="156"/>
      <c r="BH1894" s="156"/>
      <c r="BI1894" s="156"/>
      <c r="BJ1894" s="156"/>
      <c r="BK1894" s="156"/>
      <c r="BL1894" s="156"/>
      <c r="BM1894" s="156"/>
      <c r="BN1894" s="156"/>
      <c r="BO1894" s="156"/>
      <c r="BP1894" s="156"/>
      <c r="BQ1894" s="156"/>
      <c r="BR1894" s="156"/>
      <c r="BS1894" s="156"/>
      <c r="BT1894" s="156"/>
      <c r="BU1894" s="156"/>
      <c r="BV1894" s="156"/>
      <c r="BW1894" s="156"/>
      <c r="BX1894" s="156"/>
      <c r="BY1894" s="156"/>
      <c r="BZ1894" s="156"/>
      <c r="CA1894" s="156"/>
      <c r="CB1894" s="156"/>
      <c r="CC1894" s="156"/>
      <c r="CD1894" s="156"/>
      <c r="CE1894" s="156"/>
    </row>
    <row r="1895" spans="1:83" ht="25.5" customHeight="1" x14ac:dyDescent="0.25">
      <c r="A1895" s="45"/>
      <c r="B1895" s="45"/>
      <c r="C1895" s="45"/>
      <c r="D1895" s="47"/>
      <c r="E1895" s="158"/>
      <c r="F1895" s="45"/>
      <c r="G1895" s="130"/>
      <c r="H1895" s="130"/>
      <c r="I1895" s="83"/>
      <c r="J1895" s="45"/>
      <c r="K1895" s="130"/>
      <c r="L1895" s="95"/>
      <c r="M1895" s="95"/>
      <c r="N1895" s="95"/>
      <c r="O1895" s="103"/>
      <c r="P1895" s="104"/>
      <c r="Q1895" s="83"/>
      <c r="R1895" s="83"/>
      <c r="S1895" s="83"/>
      <c r="T1895" s="83"/>
      <c r="U1895" s="83"/>
      <c r="V1895" s="103"/>
      <c r="W1895" s="103"/>
      <c r="X1895" s="103"/>
      <c r="Y1895" s="102"/>
      <c r="Z1895" s="102"/>
      <c r="AA1895" s="90"/>
      <c r="AB1895" s="100"/>
      <c r="AC1895" s="90"/>
      <c r="AD1895" s="100"/>
      <c r="AE1895" s="100"/>
      <c r="AF1895" s="91"/>
      <c r="AG1895" s="91"/>
      <c r="AH1895" s="101"/>
      <c r="AI1895" s="45"/>
      <c r="AJ1895" s="45"/>
      <c r="AK1895" s="45"/>
      <c r="AL1895" s="45"/>
      <c r="AM1895" s="45"/>
      <c r="AN1895" s="83"/>
      <c r="AO1895" s="160"/>
      <c r="AP1895" s="160"/>
      <c r="AQ1895" s="94"/>
      <c r="AR1895" s="45"/>
      <c r="AS1895" s="102"/>
      <c r="AT1895" s="102"/>
      <c r="AU1895" s="95"/>
      <c r="AV1895" s="95"/>
      <c r="AW1895" s="159"/>
      <c r="AX1895" s="159"/>
      <c r="AY1895" s="156"/>
      <c r="AZ1895" s="156"/>
      <c r="BA1895" s="156"/>
      <c r="BB1895" s="156"/>
      <c r="BC1895" s="156"/>
      <c r="BD1895" s="156"/>
      <c r="BE1895" s="156"/>
      <c r="BF1895" s="156"/>
      <c r="BG1895" s="156"/>
      <c r="BH1895" s="156"/>
      <c r="BI1895" s="156"/>
      <c r="BJ1895" s="156"/>
      <c r="BK1895" s="156"/>
      <c r="BL1895" s="156"/>
      <c r="BM1895" s="156"/>
      <c r="BN1895" s="156"/>
      <c r="BO1895" s="156"/>
      <c r="BP1895" s="156"/>
      <c r="BQ1895" s="156"/>
      <c r="BR1895" s="156"/>
      <c r="BS1895" s="156"/>
      <c r="BT1895" s="156"/>
      <c r="BU1895" s="156"/>
      <c r="BV1895" s="156"/>
      <c r="BW1895" s="156"/>
      <c r="BX1895" s="156"/>
      <c r="BY1895" s="156"/>
      <c r="BZ1895" s="156"/>
      <c r="CA1895" s="156"/>
      <c r="CB1895" s="156"/>
      <c r="CC1895" s="156"/>
      <c r="CD1895" s="156"/>
      <c r="CE1895" s="156"/>
    </row>
    <row r="1896" spans="1:83" ht="25.5" customHeight="1" x14ac:dyDescent="0.25">
      <c r="A1896" s="45"/>
      <c r="B1896" s="45"/>
      <c r="C1896" s="45"/>
      <c r="D1896" s="47"/>
      <c r="E1896" s="158"/>
      <c r="F1896" s="45"/>
      <c r="G1896" s="130"/>
      <c r="H1896" s="130"/>
      <c r="I1896" s="83"/>
      <c r="J1896" s="45"/>
      <c r="K1896" s="130"/>
      <c r="L1896" s="95"/>
      <c r="M1896" s="95"/>
      <c r="N1896" s="95"/>
      <c r="O1896" s="103"/>
      <c r="P1896" s="104"/>
      <c r="Q1896" s="83"/>
      <c r="R1896" s="83"/>
      <c r="S1896" s="83"/>
      <c r="T1896" s="83"/>
      <c r="U1896" s="83"/>
      <c r="V1896" s="103"/>
      <c r="W1896" s="103"/>
      <c r="X1896" s="103"/>
      <c r="Y1896" s="102"/>
      <c r="Z1896" s="102"/>
      <c r="AA1896" s="90"/>
      <c r="AB1896" s="100"/>
      <c r="AC1896" s="90"/>
      <c r="AD1896" s="100"/>
      <c r="AE1896" s="100"/>
      <c r="AF1896" s="91"/>
      <c r="AG1896" s="91"/>
      <c r="AH1896" s="101"/>
      <c r="AI1896" s="45"/>
      <c r="AJ1896" s="45"/>
      <c r="AK1896" s="45"/>
      <c r="AL1896" s="45"/>
      <c r="AM1896" s="45"/>
      <c r="AN1896" s="83"/>
      <c r="AO1896" s="160"/>
      <c r="AP1896" s="160"/>
      <c r="AQ1896" s="94"/>
      <c r="AR1896" s="45"/>
      <c r="AS1896" s="102"/>
      <c r="AT1896" s="102"/>
      <c r="AU1896" s="95"/>
      <c r="AV1896" s="95"/>
      <c r="AW1896" s="159"/>
      <c r="AX1896" s="159"/>
      <c r="AY1896" s="156"/>
      <c r="AZ1896" s="156"/>
      <c r="BA1896" s="156"/>
      <c r="BB1896" s="156"/>
      <c r="BC1896" s="156"/>
      <c r="BD1896" s="156"/>
      <c r="BE1896" s="156"/>
      <c r="BF1896" s="156"/>
      <c r="BG1896" s="156"/>
      <c r="BH1896" s="156"/>
      <c r="BI1896" s="156"/>
      <c r="BJ1896" s="156"/>
      <c r="BK1896" s="156"/>
      <c r="BL1896" s="156"/>
      <c r="BM1896" s="156"/>
      <c r="BN1896" s="156"/>
      <c r="BO1896" s="156"/>
      <c r="BP1896" s="156"/>
      <c r="BQ1896" s="156"/>
      <c r="BR1896" s="156"/>
      <c r="BS1896" s="156"/>
      <c r="BT1896" s="156"/>
      <c r="BU1896" s="156"/>
      <c r="BV1896" s="156"/>
      <c r="BW1896" s="156"/>
      <c r="BX1896" s="156"/>
      <c r="BY1896" s="156"/>
      <c r="BZ1896" s="156"/>
      <c r="CA1896" s="156"/>
      <c r="CB1896" s="156"/>
      <c r="CC1896" s="156"/>
      <c r="CD1896" s="156"/>
      <c r="CE1896" s="156"/>
    </row>
    <row r="1897" spans="1:83" ht="25.5" customHeight="1" x14ac:dyDescent="0.25">
      <c r="A1897" s="45"/>
      <c r="B1897" s="45"/>
      <c r="C1897" s="45"/>
      <c r="D1897" s="47"/>
      <c r="E1897" s="158"/>
      <c r="F1897" s="45"/>
      <c r="G1897" s="130"/>
      <c r="H1897" s="130"/>
      <c r="I1897" s="83"/>
      <c r="J1897" s="45"/>
      <c r="K1897" s="130"/>
      <c r="L1897" s="95"/>
      <c r="M1897" s="95"/>
      <c r="N1897" s="95"/>
      <c r="O1897" s="103"/>
      <c r="P1897" s="104"/>
      <c r="Q1897" s="83"/>
      <c r="R1897" s="83"/>
      <c r="S1897" s="83"/>
      <c r="T1897" s="83"/>
      <c r="U1897" s="83"/>
      <c r="V1897" s="103"/>
      <c r="W1897" s="103"/>
      <c r="X1897" s="103"/>
      <c r="Y1897" s="102"/>
      <c r="Z1897" s="102"/>
      <c r="AA1897" s="90"/>
      <c r="AB1897" s="100"/>
      <c r="AC1897" s="90"/>
      <c r="AD1897" s="100"/>
      <c r="AE1897" s="100"/>
      <c r="AF1897" s="91"/>
      <c r="AG1897" s="91"/>
      <c r="AH1897" s="101"/>
      <c r="AI1897" s="45"/>
      <c r="AJ1897" s="45"/>
      <c r="AK1897" s="45"/>
      <c r="AL1897" s="45"/>
      <c r="AM1897" s="45"/>
      <c r="AN1897" s="83"/>
      <c r="AO1897" s="160"/>
      <c r="AP1897" s="160"/>
      <c r="AQ1897" s="94"/>
      <c r="AR1897" s="45"/>
      <c r="AS1897" s="102"/>
      <c r="AT1897" s="102"/>
      <c r="AU1897" s="95"/>
      <c r="AV1897" s="95"/>
      <c r="AW1897" s="159"/>
      <c r="AX1897" s="159"/>
      <c r="AY1897" s="156"/>
      <c r="AZ1897" s="156"/>
      <c r="BA1897" s="156"/>
      <c r="BB1897" s="156"/>
      <c r="BC1897" s="156"/>
      <c r="BD1897" s="156"/>
      <c r="BE1897" s="156"/>
      <c r="BF1897" s="156"/>
      <c r="BG1897" s="156"/>
      <c r="BH1897" s="156"/>
      <c r="BI1897" s="156"/>
      <c r="BJ1897" s="156"/>
      <c r="BK1897" s="156"/>
      <c r="BL1897" s="156"/>
      <c r="BM1897" s="156"/>
      <c r="BN1897" s="156"/>
      <c r="BO1897" s="156"/>
      <c r="BP1897" s="156"/>
      <c r="BQ1897" s="156"/>
      <c r="BR1897" s="156"/>
      <c r="BS1897" s="156"/>
      <c r="BT1897" s="156"/>
      <c r="BU1897" s="156"/>
      <c r="BV1897" s="156"/>
      <c r="BW1897" s="156"/>
      <c r="BX1897" s="156"/>
      <c r="BY1897" s="156"/>
      <c r="BZ1897" s="156"/>
      <c r="CA1897" s="156"/>
      <c r="CB1897" s="156"/>
      <c r="CC1897" s="156"/>
      <c r="CD1897" s="156"/>
      <c r="CE1897" s="156"/>
    </row>
    <row r="1898" spans="1:83" ht="25.5" customHeight="1" x14ac:dyDescent="0.25">
      <c r="A1898" s="45"/>
      <c r="B1898" s="45"/>
      <c r="C1898" s="45"/>
      <c r="D1898" s="47"/>
      <c r="E1898" s="158"/>
      <c r="F1898" s="45"/>
      <c r="G1898" s="130"/>
      <c r="H1898" s="130"/>
      <c r="I1898" s="83"/>
      <c r="J1898" s="45"/>
      <c r="K1898" s="130"/>
      <c r="L1898" s="95"/>
      <c r="M1898" s="95"/>
      <c r="N1898" s="95"/>
      <c r="O1898" s="103"/>
      <c r="P1898" s="104"/>
      <c r="Q1898" s="83"/>
      <c r="R1898" s="83"/>
      <c r="S1898" s="83"/>
      <c r="T1898" s="83"/>
      <c r="U1898" s="83"/>
      <c r="V1898" s="103"/>
      <c r="W1898" s="103"/>
      <c r="X1898" s="103"/>
      <c r="Y1898" s="102"/>
      <c r="Z1898" s="102"/>
      <c r="AA1898" s="90"/>
      <c r="AB1898" s="100"/>
      <c r="AC1898" s="90"/>
      <c r="AD1898" s="100"/>
      <c r="AE1898" s="100"/>
      <c r="AF1898" s="91"/>
      <c r="AG1898" s="91"/>
      <c r="AH1898" s="101"/>
      <c r="AI1898" s="45"/>
      <c r="AJ1898" s="45"/>
      <c r="AK1898" s="45"/>
      <c r="AL1898" s="45"/>
      <c r="AM1898" s="45"/>
      <c r="AN1898" s="83"/>
      <c r="AO1898" s="160"/>
      <c r="AP1898" s="160"/>
      <c r="AQ1898" s="94"/>
      <c r="AR1898" s="45"/>
      <c r="AS1898" s="102"/>
      <c r="AT1898" s="102"/>
      <c r="AU1898" s="95"/>
      <c r="AV1898" s="95"/>
      <c r="AW1898" s="159"/>
      <c r="AX1898" s="159"/>
      <c r="AY1898" s="156"/>
      <c r="AZ1898" s="156"/>
      <c r="BA1898" s="156"/>
      <c r="BB1898" s="156"/>
      <c r="BC1898" s="156"/>
      <c r="BD1898" s="156"/>
      <c r="BE1898" s="156"/>
      <c r="BF1898" s="156"/>
      <c r="BG1898" s="156"/>
      <c r="BH1898" s="156"/>
      <c r="BI1898" s="156"/>
      <c r="BJ1898" s="156"/>
      <c r="BK1898" s="156"/>
      <c r="BL1898" s="156"/>
      <c r="BM1898" s="156"/>
      <c r="BN1898" s="156"/>
      <c r="BO1898" s="156"/>
      <c r="BP1898" s="156"/>
      <c r="BQ1898" s="156"/>
      <c r="BR1898" s="156"/>
      <c r="BS1898" s="156"/>
      <c r="BT1898" s="156"/>
      <c r="BU1898" s="156"/>
      <c r="BV1898" s="156"/>
      <c r="BW1898" s="156"/>
      <c r="BX1898" s="156"/>
      <c r="BY1898" s="156"/>
      <c r="BZ1898" s="156"/>
      <c r="CA1898" s="156"/>
      <c r="CB1898" s="156"/>
      <c r="CC1898" s="156"/>
      <c r="CD1898" s="156"/>
      <c r="CE1898" s="156"/>
    </row>
    <row r="1899" spans="1:83" ht="25.5" customHeight="1" x14ac:dyDescent="0.25">
      <c r="A1899" s="45"/>
      <c r="B1899" s="45"/>
      <c r="C1899" s="45"/>
      <c r="D1899" s="47"/>
      <c r="E1899" s="158"/>
      <c r="F1899" s="45"/>
      <c r="G1899" s="130"/>
      <c r="H1899" s="130"/>
      <c r="I1899" s="83"/>
      <c r="J1899" s="45"/>
      <c r="K1899" s="130"/>
      <c r="L1899" s="95"/>
      <c r="M1899" s="95"/>
      <c r="N1899" s="95"/>
      <c r="O1899" s="103"/>
      <c r="P1899" s="104"/>
      <c r="Q1899" s="83"/>
      <c r="R1899" s="83"/>
      <c r="S1899" s="83"/>
      <c r="T1899" s="83"/>
      <c r="U1899" s="83"/>
      <c r="V1899" s="103"/>
      <c r="W1899" s="103"/>
      <c r="X1899" s="103"/>
      <c r="Y1899" s="102"/>
      <c r="Z1899" s="102"/>
      <c r="AA1899" s="90"/>
      <c r="AB1899" s="100"/>
      <c r="AC1899" s="90"/>
      <c r="AD1899" s="100"/>
      <c r="AE1899" s="100"/>
      <c r="AF1899" s="91"/>
      <c r="AG1899" s="91"/>
      <c r="AH1899" s="101"/>
      <c r="AI1899" s="45"/>
      <c r="AJ1899" s="45"/>
      <c r="AK1899" s="45"/>
      <c r="AL1899" s="45"/>
      <c r="AM1899" s="45"/>
      <c r="AN1899" s="83"/>
      <c r="AO1899" s="160"/>
      <c r="AP1899" s="160"/>
      <c r="AQ1899" s="94"/>
      <c r="AR1899" s="45"/>
      <c r="AS1899" s="102"/>
      <c r="AT1899" s="102"/>
      <c r="AU1899" s="95"/>
      <c r="AV1899" s="95"/>
      <c r="AW1899" s="159"/>
      <c r="AX1899" s="159"/>
      <c r="AY1899" s="156"/>
      <c r="AZ1899" s="156"/>
      <c r="BA1899" s="156"/>
      <c r="BB1899" s="156"/>
      <c r="BC1899" s="156"/>
      <c r="BD1899" s="156"/>
      <c r="BE1899" s="156"/>
      <c r="BF1899" s="156"/>
      <c r="BG1899" s="156"/>
      <c r="BH1899" s="156"/>
      <c r="BI1899" s="156"/>
      <c r="BJ1899" s="156"/>
      <c r="BK1899" s="156"/>
      <c r="BL1899" s="156"/>
      <c r="BM1899" s="156"/>
      <c r="BN1899" s="156"/>
      <c r="BO1899" s="156"/>
      <c r="BP1899" s="156"/>
      <c r="BQ1899" s="156"/>
      <c r="BR1899" s="156"/>
      <c r="BS1899" s="156"/>
      <c r="BT1899" s="156"/>
      <c r="BU1899" s="156"/>
      <c r="BV1899" s="156"/>
      <c r="BW1899" s="156"/>
      <c r="BX1899" s="156"/>
      <c r="BY1899" s="156"/>
      <c r="BZ1899" s="156"/>
      <c r="CA1899" s="156"/>
      <c r="CB1899" s="156"/>
      <c r="CC1899" s="156"/>
      <c r="CD1899" s="156"/>
      <c r="CE1899" s="156"/>
    </row>
    <row r="1900" spans="1:83" ht="25.5" customHeight="1" x14ac:dyDescent="0.25">
      <c r="A1900" s="45"/>
      <c r="B1900" s="45"/>
      <c r="C1900" s="45"/>
      <c r="D1900" s="47"/>
      <c r="E1900" s="158"/>
      <c r="F1900" s="45"/>
      <c r="G1900" s="130"/>
      <c r="H1900" s="130"/>
      <c r="I1900" s="83"/>
      <c r="J1900" s="45"/>
      <c r="K1900" s="130"/>
      <c r="L1900" s="95"/>
      <c r="M1900" s="95"/>
      <c r="N1900" s="95"/>
      <c r="O1900" s="103"/>
      <c r="P1900" s="104"/>
      <c r="Q1900" s="83"/>
      <c r="R1900" s="83"/>
      <c r="S1900" s="83"/>
      <c r="T1900" s="83"/>
      <c r="U1900" s="83"/>
      <c r="V1900" s="103"/>
      <c r="W1900" s="103"/>
      <c r="X1900" s="103"/>
      <c r="Y1900" s="102"/>
      <c r="Z1900" s="102"/>
      <c r="AA1900" s="90"/>
      <c r="AB1900" s="100"/>
      <c r="AC1900" s="90"/>
      <c r="AD1900" s="100"/>
      <c r="AE1900" s="100"/>
      <c r="AF1900" s="91"/>
      <c r="AG1900" s="91"/>
      <c r="AH1900" s="101"/>
      <c r="AI1900" s="45"/>
      <c r="AJ1900" s="45"/>
      <c r="AK1900" s="45"/>
      <c r="AL1900" s="45"/>
      <c r="AM1900" s="45"/>
      <c r="AN1900" s="83"/>
      <c r="AO1900" s="160"/>
      <c r="AP1900" s="160"/>
      <c r="AQ1900" s="94"/>
      <c r="AR1900" s="45"/>
      <c r="AS1900" s="102"/>
      <c r="AT1900" s="102"/>
      <c r="AU1900" s="95"/>
      <c r="AV1900" s="95"/>
      <c r="AW1900" s="159"/>
      <c r="AX1900" s="159"/>
      <c r="AY1900" s="156"/>
      <c r="AZ1900" s="156"/>
      <c r="BA1900" s="156"/>
      <c r="BB1900" s="156"/>
      <c r="BC1900" s="156"/>
      <c r="BD1900" s="156"/>
      <c r="BE1900" s="156"/>
      <c r="BF1900" s="156"/>
      <c r="BG1900" s="156"/>
      <c r="BH1900" s="156"/>
      <c r="BI1900" s="156"/>
      <c r="BJ1900" s="156"/>
      <c r="BK1900" s="156"/>
      <c r="BL1900" s="156"/>
      <c r="BM1900" s="156"/>
      <c r="BN1900" s="156"/>
      <c r="BO1900" s="156"/>
      <c r="BP1900" s="156"/>
      <c r="BQ1900" s="156"/>
      <c r="BR1900" s="156"/>
      <c r="BS1900" s="156"/>
      <c r="BT1900" s="156"/>
      <c r="BU1900" s="156"/>
      <c r="BV1900" s="156"/>
      <c r="BW1900" s="156"/>
      <c r="BX1900" s="156"/>
      <c r="BY1900" s="156"/>
      <c r="BZ1900" s="156"/>
      <c r="CA1900" s="156"/>
      <c r="CB1900" s="156"/>
      <c r="CC1900" s="156"/>
      <c r="CD1900" s="156"/>
      <c r="CE1900" s="156"/>
    </row>
    <row r="1901" spans="1:83" ht="25.5" customHeight="1" x14ac:dyDescent="0.25">
      <c r="A1901" s="45"/>
      <c r="B1901" s="45"/>
      <c r="C1901" s="45"/>
      <c r="D1901" s="47"/>
      <c r="E1901" s="158"/>
      <c r="F1901" s="45"/>
      <c r="G1901" s="130"/>
      <c r="H1901" s="130"/>
      <c r="I1901" s="83"/>
      <c r="J1901" s="45"/>
      <c r="K1901" s="130"/>
      <c r="L1901" s="95"/>
      <c r="M1901" s="95"/>
      <c r="N1901" s="95"/>
      <c r="O1901" s="103"/>
      <c r="P1901" s="104"/>
      <c r="Q1901" s="83"/>
      <c r="R1901" s="83"/>
      <c r="S1901" s="83"/>
      <c r="T1901" s="83"/>
      <c r="U1901" s="83"/>
      <c r="V1901" s="103"/>
      <c r="W1901" s="103"/>
      <c r="X1901" s="103"/>
      <c r="Y1901" s="102"/>
      <c r="Z1901" s="102"/>
      <c r="AA1901" s="90"/>
      <c r="AB1901" s="100"/>
      <c r="AC1901" s="90"/>
      <c r="AD1901" s="100"/>
      <c r="AE1901" s="100"/>
      <c r="AF1901" s="91"/>
      <c r="AG1901" s="91"/>
      <c r="AH1901" s="101"/>
      <c r="AI1901" s="45"/>
      <c r="AJ1901" s="45"/>
      <c r="AK1901" s="45"/>
      <c r="AL1901" s="45"/>
      <c r="AM1901" s="45"/>
      <c r="AN1901" s="83"/>
      <c r="AO1901" s="160"/>
      <c r="AP1901" s="160"/>
      <c r="AQ1901" s="94"/>
      <c r="AR1901" s="45"/>
      <c r="AS1901" s="102"/>
      <c r="AT1901" s="102"/>
      <c r="AU1901" s="95"/>
      <c r="AV1901" s="95"/>
      <c r="AW1901" s="159"/>
      <c r="AX1901" s="159"/>
      <c r="AY1901" s="156"/>
      <c r="AZ1901" s="156"/>
      <c r="BA1901" s="156"/>
      <c r="BB1901" s="156"/>
      <c r="BC1901" s="156"/>
      <c r="BD1901" s="156"/>
      <c r="BE1901" s="156"/>
      <c r="BF1901" s="156"/>
      <c r="BG1901" s="156"/>
      <c r="BH1901" s="156"/>
      <c r="BI1901" s="156"/>
      <c r="BJ1901" s="156"/>
      <c r="BK1901" s="156"/>
      <c r="BL1901" s="156"/>
      <c r="BM1901" s="156"/>
      <c r="BN1901" s="156"/>
      <c r="BO1901" s="156"/>
      <c r="BP1901" s="156"/>
      <c r="BQ1901" s="156"/>
      <c r="BR1901" s="156"/>
      <c r="BS1901" s="156"/>
      <c r="BT1901" s="156"/>
      <c r="BU1901" s="156"/>
      <c r="BV1901" s="156"/>
      <c r="BW1901" s="156"/>
      <c r="BX1901" s="156"/>
      <c r="BY1901" s="156"/>
      <c r="BZ1901" s="156"/>
      <c r="CA1901" s="156"/>
      <c r="CB1901" s="156"/>
      <c r="CC1901" s="156"/>
      <c r="CD1901" s="156"/>
      <c r="CE1901" s="156"/>
    </row>
    <row r="1902" spans="1:83" ht="25.5" customHeight="1" x14ac:dyDescent="0.25">
      <c r="A1902" s="45"/>
      <c r="B1902" s="45"/>
      <c r="C1902" s="45"/>
      <c r="D1902" s="47"/>
      <c r="E1902" s="158"/>
      <c r="F1902" s="45"/>
      <c r="G1902" s="130"/>
      <c r="H1902" s="130"/>
      <c r="I1902" s="83"/>
      <c r="J1902" s="45"/>
      <c r="K1902" s="130"/>
      <c r="L1902" s="95"/>
      <c r="M1902" s="95"/>
      <c r="N1902" s="95"/>
      <c r="O1902" s="103"/>
      <c r="P1902" s="104"/>
      <c r="Q1902" s="83"/>
      <c r="R1902" s="83"/>
      <c r="S1902" s="83"/>
      <c r="T1902" s="83"/>
      <c r="U1902" s="83"/>
      <c r="V1902" s="103"/>
      <c r="W1902" s="103"/>
      <c r="X1902" s="103"/>
      <c r="Y1902" s="102"/>
      <c r="Z1902" s="102"/>
      <c r="AA1902" s="90"/>
      <c r="AB1902" s="100"/>
      <c r="AC1902" s="90"/>
      <c r="AD1902" s="100"/>
      <c r="AE1902" s="100"/>
      <c r="AF1902" s="91"/>
      <c r="AG1902" s="91"/>
      <c r="AH1902" s="101"/>
      <c r="AI1902" s="45"/>
      <c r="AJ1902" s="45"/>
      <c r="AK1902" s="45"/>
      <c r="AL1902" s="45"/>
      <c r="AM1902" s="45"/>
      <c r="AN1902" s="83"/>
      <c r="AO1902" s="160"/>
      <c r="AP1902" s="160"/>
      <c r="AQ1902" s="94"/>
      <c r="AR1902" s="45"/>
      <c r="AS1902" s="102"/>
      <c r="AT1902" s="102"/>
      <c r="AU1902" s="95"/>
      <c r="AV1902" s="95"/>
      <c r="AW1902" s="159"/>
      <c r="AX1902" s="159"/>
      <c r="AY1902" s="156"/>
      <c r="AZ1902" s="156"/>
      <c r="BA1902" s="156"/>
      <c r="BB1902" s="156"/>
      <c r="BC1902" s="156"/>
      <c r="BD1902" s="156"/>
      <c r="BE1902" s="156"/>
      <c r="BF1902" s="156"/>
      <c r="BG1902" s="156"/>
      <c r="BH1902" s="156"/>
      <c r="BI1902" s="156"/>
      <c r="BJ1902" s="156"/>
      <c r="BK1902" s="156"/>
      <c r="BL1902" s="156"/>
      <c r="BM1902" s="156"/>
      <c r="BN1902" s="156"/>
      <c r="BO1902" s="156"/>
      <c r="BP1902" s="156"/>
      <c r="BQ1902" s="156"/>
      <c r="BR1902" s="156"/>
      <c r="BS1902" s="156"/>
      <c r="BT1902" s="156"/>
      <c r="BU1902" s="156"/>
      <c r="BV1902" s="156"/>
      <c r="BW1902" s="156"/>
      <c r="BX1902" s="156"/>
      <c r="BY1902" s="156"/>
      <c r="BZ1902" s="156"/>
      <c r="CA1902" s="156"/>
      <c r="CB1902" s="156"/>
      <c r="CC1902" s="156"/>
      <c r="CD1902" s="156"/>
      <c r="CE1902" s="156"/>
    </row>
    <row r="1903" spans="1:83" ht="25.5" customHeight="1" x14ac:dyDescent="0.25">
      <c r="A1903" s="45"/>
      <c r="B1903" s="45"/>
      <c r="C1903" s="45"/>
      <c r="D1903" s="47"/>
      <c r="E1903" s="158"/>
      <c r="F1903" s="45"/>
      <c r="G1903" s="130"/>
      <c r="H1903" s="130"/>
      <c r="I1903" s="83"/>
      <c r="J1903" s="45"/>
      <c r="K1903" s="130"/>
      <c r="L1903" s="95"/>
      <c r="M1903" s="95"/>
      <c r="N1903" s="95"/>
      <c r="O1903" s="103"/>
      <c r="P1903" s="104"/>
      <c r="Q1903" s="83"/>
      <c r="R1903" s="83"/>
      <c r="S1903" s="83"/>
      <c r="T1903" s="83"/>
      <c r="U1903" s="83"/>
      <c r="V1903" s="103"/>
      <c r="W1903" s="103"/>
      <c r="X1903" s="103"/>
      <c r="Y1903" s="102"/>
      <c r="Z1903" s="102"/>
      <c r="AA1903" s="90"/>
      <c r="AB1903" s="100"/>
      <c r="AC1903" s="90"/>
      <c r="AD1903" s="100"/>
      <c r="AE1903" s="100"/>
      <c r="AF1903" s="91"/>
      <c r="AG1903" s="91"/>
      <c r="AH1903" s="101"/>
      <c r="AI1903" s="45"/>
      <c r="AJ1903" s="45"/>
      <c r="AK1903" s="45"/>
      <c r="AL1903" s="45"/>
      <c r="AM1903" s="45"/>
      <c r="AN1903" s="83"/>
      <c r="AO1903" s="160"/>
      <c r="AP1903" s="160"/>
      <c r="AQ1903" s="94"/>
      <c r="AR1903" s="45"/>
      <c r="AS1903" s="102"/>
      <c r="AT1903" s="102"/>
      <c r="AU1903" s="95"/>
      <c r="AV1903" s="95"/>
      <c r="AW1903" s="159"/>
      <c r="AX1903" s="159"/>
      <c r="AY1903" s="156"/>
      <c r="AZ1903" s="156"/>
      <c r="BA1903" s="156"/>
      <c r="BB1903" s="156"/>
      <c r="BC1903" s="156"/>
      <c r="BD1903" s="156"/>
      <c r="BE1903" s="156"/>
      <c r="BF1903" s="156"/>
      <c r="BG1903" s="156"/>
      <c r="BH1903" s="156"/>
      <c r="BI1903" s="156"/>
      <c r="BJ1903" s="156"/>
      <c r="BK1903" s="156"/>
      <c r="BL1903" s="156"/>
      <c r="BM1903" s="156"/>
      <c r="BN1903" s="156"/>
      <c r="BO1903" s="156"/>
      <c r="BP1903" s="156"/>
      <c r="BQ1903" s="156"/>
      <c r="BR1903" s="156"/>
      <c r="BS1903" s="156"/>
      <c r="BT1903" s="156"/>
      <c r="BU1903" s="156"/>
      <c r="BV1903" s="156"/>
      <c r="BW1903" s="156"/>
      <c r="BX1903" s="156"/>
      <c r="BY1903" s="156"/>
      <c r="BZ1903" s="156"/>
      <c r="CA1903" s="156"/>
      <c r="CB1903" s="156"/>
      <c r="CC1903" s="156"/>
      <c r="CD1903" s="156"/>
      <c r="CE1903" s="156"/>
    </row>
    <row r="1904" spans="1:83" ht="25.5" customHeight="1" x14ac:dyDescent="0.25">
      <c r="A1904" s="45"/>
      <c r="B1904" s="45"/>
      <c r="C1904" s="45"/>
      <c r="D1904" s="47"/>
      <c r="E1904" s="158"/>
      <c r="F1904" s="45"/>
      <c r="G1904" s="130"/>
      <c r="H1904" s="130"/>
      <c r="I1904" s="83"/>
      <c r="J1904" s="45"/>
      <c r="K1904" s="130"/>
      <c r="L1904" s="95"/>
      <c r="M1904" s="95"/>
      <c r="N1904" s="95"/>
      <c r="O1904" s="103"/>
      <c r="P1904" s="104"/>
      <c r="Q1904" s="83"/>
      <c r="R1904" s="83"/>
      <c r="S1904" s="83"/>
      <c r="T1904" s="83"/>
      <c r="U1904" s="83"/>
      <c r="V1904" s="103"/>
      <c r="W1904" s="103"/>
      <c r="X1904" s="103"/>
      <c r="Y1904" s="102"/>
      <c r="Z1904" s="102"/>
      <c r="AA1904" s="90"/>
      <c r="AB1904" s="100"/>
      <c r="AC1904" s="90"/>
      <c r="AD1904" s="100"/>
      <c r="AE1904" s="100"/>
      <c r="AF1904" s="91"/>
      <c r="AG1904" s="91"/>
      <c r="AH1904" s="101"/>
      <c r="AI1904" s="45"/>
      <c r="AJ1904" s="45"/>
      <c r="AK1904" s="45"/>
      <c r="AL1904" s="45"/>
      <c r="AM1904" s="45"/>
      <c r="AN1904" s="83"/>
      <c r="AO1904" s="160"/>
      <c r="AP1904" s="160"/>
      <c r="AQ1904" s="94"/>
      <c r="AR1904" s="45"/>
      <c r="AS1904" s="102"/>
      <c r="AT1904" s="102"/>
      <c r="AU1904" s="95"/>
      <c r="AV1904" s="95"/>
      <c r="AW1904" s="159"/>
      <c r="AX1904" s="159"/>
      <c r="AY1904" s="156"/>
      <c r="AZ1904" s="156"/>
      <c r="BA1904" s="156"/>
      <c r="BB1904" s="156"/>
      <c r="BC1904" s="156"/>
      <c r="BD1904" s="156"/>
      <c r="BE1904" s="156"/>
      <c r="BF1904" s="156"/>
      <c r="BG1904" s="156"/>
      <c r="BH1904" s="156"/>
      <c r="BI1904" s="156"/>
      <c r="BJ1904" s="156"/>
      <c r="BK1904" s="156"/>
      <c r="BL1904" s="156"/>
      <c r="BM1904" s="156"/>
      <c r="BN1904" s="156"/>
      <c r="BO1904" s="156"/>
      <c r="BP1904" s="156"/>
      <c r="BQ1904" s="156"/>
      <c r="BR1904" s="156"/>
      <c r="BS1904" s="156"/>
      <c r="BT1904" s="156"/>
      <c r="BU1904" s="156"/>
      <c r="BV1904" s="156"/>
      <c r="BW1904" s="156"/>
      <c r="BX1904" s="156"/>
      <c r="BY1904" s="156"/>
      <c r="BZ1904" s="156"/>
      <c r="CA1904" s="156"/>
      <c r="CB1904" s="156"/>
      <c r="CC1904" s="156"/>
      <c r="CD1904" s="156"/>
      <c r="CE1904" s="156"/>
    </row>
    <row r="1905" spans="1:83" ht="25.5" customHeight="1" x14ac:dyDescent="0.25">
      <c r="A1905" s="45"/>
      <c r="B1905" s="45"/>
      <c r="C1905" s="45"/>
      <c r="D1905" s="47"/>
      <c r="E1905" s="158"/>
      <c r="F1905" s="45"/>
      <c r="G1905" s="130"/>
      <c r="H1905" s="130"/>
      <c r="I1905" s="83"/>
      <c r="J1905" s="45"/>
      <c r="K1905" s="130"/>
      <c r="L1905" s="95"/>
      <c r="M1905" s="95"/>
      <c r="N1905" s="95"/>
      <c r="O1905" s="103"/>
      <c r="P1905" s="104"/>
      <c r="Q1905" s="83"/>
      <c r="R1905" s="83"/>
      <c r="S1905" s="83"/>
      <c r="T1905" s="83"/>
      <c r="U1905" s="83"/>
      <c r="V1905" s="103"/>
      <c r="W1905" s="103"/>
      <c r="X1905" s="103"/>
      <c r="Y1905" s="102"/>
      <c r="Z1905" s="102"/>
      <c r="AA1905" s="90"/>
      <c r="AB1905" s="100"/>
      <c r="AC1905" s="90"/>
      <c r="AD1905" s="100"/>
      <c r="AE1905" s="100"/>
      <c r="AF1905" s="91"/>
      <c r="AG1905" s="91"/>
      <c r="AH1905" s="101"/>
      <c r="AI1905" s="45"/>
      <c r="AJ1905" s="45"/>
      <c r="AK1905" s="45"/>
      <c r="AL1905" s="45"/>
      <c r="AM1905" s="45"/>
      <c r="AN1905" s="83"/>
      <c r="AO1905" s="160"/>
      <c r="AP1905" s="160"/>
      <c r="AQ1905" s="94"/>
      <c r="AR1905" s="45"/>
      <c r="AS1905" s="102"/>
      <c r="AT1905" s="102"/>
      <c r="AU1905" s="95"/>
      <c r="AV1905" s="95"/>
      <c r="AW1905" s="159"/>
      <c r="AX1905" s="159"/>
      <c r="AY1905" s="156"/>
      <c r="AZ1905" s="156"/>
      <c r="BA1905" s="156"/>
      <c r="BB1905" s="156"/>
      <c r="BC1905" s="156"/>
      <c r="BD1905" s="156"/>
      <c r="BE1905" s="156"/>
      <c r="BF1905" s="156"/>
      <c r="BG1905" s="156"/>
      <c r="BH1905" s="156"/>
      <c r="BI1905" s="156"/>
      <c r="BJ1905" s="156"/>
      <c r="BK1905" s="156"/>
      <c r="BL1905" s="156"/>
      <c r="BM1905" s="156"/>
      <c r="BN1905" s="156"/>
      <c r="BO1905" s="156"/>
      <c r="BP1905" s="156"/>
      <c r="BQ1905" s="156"/>
      <c r="BR1905" s="156"/>
      <c r="BS1905" s="156"/>
      <c r="BT1905" s="156"/>
      <c r="BU1905" s="156"/>
      <c r="BV1905" s="156"/>
      <c r="BW1905" s="156"/>
      <c r="BX1905" s="156"/>
      <c r="BY1905" s="156"/>
      <c r="BZ1905" s="156"/>
      <c r="CA1905" s="156"/>
      <c r="CB1905" s="156"/>
      <c r="CC1905" s="156"/>
      <c r="CD1905" s="156"/>
      <c r="CE1905" s="156"/>
    </row>
    <row r="1906" spans="1:83" ht="25.5" customHeight="1" x14ac:dyDescent="0.25">
      <c r="A1906" s="45"/>
      <c r="B1906" s="45"/>
      <c r="C1906" s="45"/>
      <c r="D1906" s="47"/>
      <c r="E1906" s="158"/>
      <c r="F1906" s="45"/>
      <c r="G1906" s="130"/>
      <c r="H1906" s="130"/>
      <c r="I1906" s="83"/>
      <c r="J1906" s="45"/>
      <c r="K1906" s="130"/>
      <c r="L1906" s="95"/>
      <c r="M1906" s="95"/>
      <c r="N1906" s="95"/>
      <c r="O1906" s="103"/>
      <c r="P1906" s="104"/>
      <c r="Q1906" s="83"/>
      <c r="R1906" s="83"/>
      <c r="S1906" s="83"/>
      <c r="T1906" s="83"/>
      <c r="U1906" s="83"/>
      <c r="V1906" s="103"/>
      <c r="W1906" s="103"/>
      <c r="X1906" s="103"/>
      <c r="Y1906" s="102"/>
      <c r="Z1906" s="102"/>
      <c r="AA1906" s="90"/>
      <c r="AB1906" s="100"/>
      <c r="AC1906" s="90"/>
      <c r="AD1906" s="100"/>
      <c r="AE1906" s="100"/>
      <c r="AF1906" s="91"/>
      <c r="AG1906" s="91"/>
      <c r="AH1906" s="101"/>
      <c r="AI1906" s="45"/>
      <c r="AJ1906" s="45"/>
      <c r="AK1906" s="45"/>
      <c r="AL1906" s="45"/>
      <c r="AM1906" s="45"/>
      <c r="AN1906" s="83"/>
      <c r="AO1906" s="160"/>
      <c r="AP1906" s="160"/>
      <c r="AQ1906" s="94"/>
      <c r="AR1906" s="45"/>
      <c r="AS1906" s="102"/>
      <c r="AT1906" s="102"/>
      <c r="AU1906" s="95"/>
      <c r="AV1906" s="95"/>
      <c r="AW1906" s="159"/>
      <c r="AX1906" s="159"/>
      <c r="AY1906" s="156"/>
      <c r="AZ1906" s="156"/>
      <c r="BA1906" s="156"/>
      <c r="BB1906" s="156"/>
      <c r="BC1906" s="156"/>
      <c r="BD1906" s="156"/>
      <c r="BE1906" s="156"/>
      <c r="BF1906" s="156"/>
      <c r="BG1906" s="156"/>
      <c r="BH1906" s="156"/>
      <c r="BI1906" s="156"/>
      <c r="BJ1906" s="156"/>
      <c r="BK1906" s="156"/>
      <c r="BL1906" s="156"/>
      <c r="BM1906" s="156"/>
      <c r="BN1906" s="156"/>
      <c r="BO1906" s="156"/>
      <c r="BP1906" s="156"/>
      <c r="BQ1906" s="156"/>
      <c r="BR1906" s="156"/>
      <c r="BS1906" s="156"/>
      <c r="BT1906" s="156"/>
      <c r="BU1906" s="156"/>
      <c r="BV1906" s="156"/>
      <c r="BW1906" s="156"/>
      <c r="BX1906" s="156"/>
      <c r="BY1906" s="156"/>
      <c r="BZ1906" s="156"/>
      <c r="CA1906" s="156"/>
      <c r="CB1906" s="156"/>
      <c r="CC1906" s="156"/>
      <c r="CD1906" s="156"/>
      <c r="CE1906" s="156"/>
    </row>
    <row r="1907" spans="1:83" ht="25.5" customHeight="1" x14ac:dyDescent="0.25">
      <c r="A1907" s="45"/>
      <c r="B1907" s="45"/>
      <c r="C1907" s="45"/>
      <c r="D1907" s="47"/>
      <c r="E1907" s="158"/>
      <c r="F1907" s="45"/>
      <c r="G1907" s="130"/>
      <c r="H1907" s="130"/>
      <c r="I1907" s="83"/>
      <c r="J1907" s="45"/>
      <c r="K1907" s="130"/>
      <c r="L1907" s="95"/>
      <c r="M1907" s="95"/>
      <c r="N1907" s="95"/>
      <c r="O1907" s="103"/>
      <c r="P1907" s="104"/>
      <c r="Q1907" s="83"/>
      <c r="R1907" s="83"/>
      <c r="S1907" s="83"/>
      <c r="T1907" s="83"/>
      <c r="U1907" s="83"/>
      <c r="V1907" s="103"/>
      <c r="W1907" s="103"/>
      <c r="X1907" s="103"/>
      <c r="Y1907" s="102"/>
      <c r="Z1907" s="102"/>
      <c r="AA1907" s="90"/>
      <c r="AB1907" s="100"/>
      <c r="AC1907" s="90"/>
      <c r="AD1907" s="100"/>
      <c r="AE1907" s="100"/>
      <c r="AF1907" s="91"/>
      <c r="AG1907" s="91"/>
      <c r="AH1907" s="101"/>
      <c r="AI1907" s="45"/>
      <c r="AJ1907" s="45"/>
      <c r="AK1907" s="45"/>
      <c r="AL1907" s="45"/>
      <c r="AM1907" s="45"/>
      <c r="AN1907" s="83"/>
      <c r="AO1907" s="160"/>
      <c r="AP1907" s="160"/>
      <c r="AQ1907" s="94"/>
      <c r="AR1907" s="45"/>
      <c r="AS1907" s="102"/>
      <c r="AT1907" s="102"/>
      <c r="AU1907" s="95"/>
      <c r="AV1907" s="95"/>
      <c r="AW1907" s="159"/>
      <c r="AX1907" s="159"/>
      <c r="AY1907" s="156"/>
      <c r="AZ1907" s="156"/>
      <c r="BA1907" s="156"/>
      <c r="BB1907" s="156"/>
      <c r="BC1907" s="156"/>
      <c r="BD1907" s="156"/>
      <c r="BE1907" s="156"/>
      <c r="BF1907" s="156"/>
      <c r="BG1907" s="156"/>
      <c r="BH1907" s="156"/>
      <c r="BI1907" s="156"/>
      <c r="BJ1907" s="156"/>
      <c r="BK1907" s="156"/>
      <c r="BL1907" s="156"/>
      <c r="BM1907" s="156"/>
      <c r="BN1907" s="156"/>
      <c r="BO1907" s="156"/>
      <c r="BP1907" s="156"/>
      <c r="BQ1907" s="156"/>
      <c r="BR1907" s="156"/>
      <c r="BS1907" s="156"/>
      <c r="BT1907" s="156"/>
      <c r="BU1907" s="156"/>
      <c r="BV1907" s="156"/>
      <c r="BW1907" s="156"/>
      <c r="BX1907" s="156"/>
      <c r="BY1907" s="156"/>
      <c r="BZ1907" s="156"/>
      <c r="CA1907" s="156"/>
      <c r="CB1907" s="156"/>
      <c r="CC1907" s="156"/>
      <c r="CD1907" s="156"/>
      <c r="CE1907" s="156"/>
    </row>
    <row r="1908" spans="1:83" ht="25.5" customHeight="1" x14ac:dyDescent="0.25">
      <c r="A1908" s="45"/>
      <c r="B1908" s="45"/>
      <c r="C1908" s="45"/>
      <c r="D1908" s="47"/>
      <c r="E1908" s="158"/>
      <c r="F1908" s="45"/>
      <c r="G1908" s="130"/>
      <c r="H1908" s="130"/>
      <c r="I1908" s="83"/>
      <c r="J1908" s="45"/>
      <c r="K1908" s="130"/>
      <c r="L1908" s="95"/>
      <c r="M1908" s="95"/>
      <c r="N1908" s="95"/>
      <c r="O1908" s="103"/>
      <c r="P1908" s="104"/>
      <c r="Q1908" s="83"/>
      <c r="R1908" s="83"/>
      <c r="S1908" s="83"/>
      <c r="T1908" s="83"/>
      <c r="U1908" s="83"/>
      <c r="V1908" s="103"/>
      <c r="W1908" s="103"/>
      <c r="X1908" s="103"/>
      <c r="Y1908" s="102"/>
      <c r="Z1908" s="102"/>
      <c r="AA1908" s="90"/>
      <c r="AB1908" s="100"/>
      <c r="AC1908" s="90"/>
      <c r="AD1908" s="100"/>
      <c r="AE1908" s="100"/>
      <c r="AF1908" s="91"/>
      <c r="AG1908" s="91"/>
      <c r="AH1908" s="101"/>
      <c r="AI1908" s="45"/>
      <c r="AJ1908" s="45"/>
      <c r="AK1908" s="45"/>
      <c r="AL1908" s="45"/>
      <c r="AM1908" s="45"/>
      <c r="AN1908" s="83"/>
      <c r="AO1908" s="160"/>
      <c r="AP1908" s="160"/>
      <c r="AQ1908" s="94"/>
      <c r="AR1908" s="45"/>
      <c r="AS1908" s="102"/>
      <c r="AT1908" s="102"/>
      <c r="AU1908" s="95"/>
      <c r="AV1908" s="95"/>
      <c r="AW1908" s="159"/>
      <c r="AX1908" s="159"/>
      <c r="AY1908" s="156"/>
      <c r="AZ1908" s="156"/>
      <c r="BA1908" s="156"/>
      <c r="BB1908" s="156"/>
      <c r="BC1908" s="156"/>
      <c r="BD1908" s="156"/>
      <c r="BE1908" s="156"/>
      <c r="BF1908" s="156"/>
      <c r="BG1908" s="156"/>
      <c r="BH1908" s="156"/>
      <c r="BI1908" s="156"/>
      <c r="BJ1908" s="156"/>
      <c r="BK1908" s="156"/>
      <c r="BL1908" s="156"/>
      <c r="BM1908" s="156"/>
      <c r="BN1908" s="156"/>
      <c r="BO1908" s="156"/>
      <c r="BP1908" s="156"/>
      <c r="BQ1908" s="156"/>
      <c r="BR1908" s="156"/>
      <c r="BS1908" s="156"/>
      <c r="BT1908" s="156"/>
      <c r="BU1908" s="156"/>
      <c r="BV1908" s="156"/>
      <c r="BW1908" s="156"/>
      <c r="BX1908" s="156"/>
      <c r="BY1908" s="156"/>
      <c r="BZ1908" s="156"/>
      <c r="CA1908" s="156"/>
      <c r="CB1908" s="156"/>
      <c r="CC1908" s="156"/>
      <c r="CD1908" s="156"/>
      <c r="CE1908" s="156"/>
    </row>
    <row r="1909" spans="1:83" ht="25.5" customHeight="1" x14ac:dyDescent="0.25">
      <c r="A1909" s="45"/>
      <c r="B1909" s="45"/>
      <c r="C1909" s="45"/>
      <c r="D1909" s="47"/>
      <c r="E1909" s="158"/>
      <c r="F1909" s="45"/>
      <c r="G1909" s="130"/>
      <c r="H1909" s="130"/>
      <c r="I1909" s="83"/>
      <c r="J1909" s="45"/>
      <c r="K1909" s="130"/>
      <c r="L1909" s="95"/>
      <c r="M1909" s="95"/>
      <c r="N1909" s="95"/>
      <c r="O1909" s="103"/>
      <c r="P1909" s="104"/>
      <c r="Q1909" s="83"/>
      <c r="R1909" s="83"/>
      <c r="S1909" s="83"/>
      <c r="T1909" s="83"/>
      <c r="U1909" s="83"/>
      <c r="V1909" s="103"/>
      <c r="W1909" s="103"/>
      <c r="X1909" s="103"/>
      <c r="Y1909" s="102"/>
      <c r="Z1909" s="102"/>
      <c r="AA1909" s="90"/>
      <c r="AB1909" s="100"/>
      <c r="AC1909" s="90"/>
      <c r="AD1909" s="100"/>
      <c r="AE1909" s="100"/>
      <c r="AF1909" s="91"/>
      <c r="AG1909" s="91"/>
      <c r="AH1909" s="101"/>
      <c r="AI1909" s="45"/>
      <c r="AJ1909" s="45"/>
      <c r="AK1909" s="45"/>
      <c r="AL1909" s="45"/>
      <c r="AM1909" s="45"/>
      <c r="AN1909" s="83"/>
      <c r="AO1909" s="160"/>
      <c r="AP1909" s="160"/>
      <c r="AQ1909" s="94"/>
      <c r="AR1909" s="45"/>
      <c r="AS1909" s="102"/>
      <c r="AT1909" s="102"/>
      <c r="AU1909" s="95"/>
      <c r="AV1909" s="95"/>
      <c r="AW1909" s="159"/>
      <c r="AX1909" s="159"/>
      <c r="AY1909" s="156"/>
      <c r="AZ1909" s="156"/>
      <c r="BA1909" s="156"/>
      <c r="BB1909" s="156"/>
      <c r="BC1909" s="156"/>
      <c r="BD1909" s="156"/>
      <c r="BE1909" s="156"/>
      <c r="BF1909" s="156"/>
      <c r="BG1909" s="156"/>
      <c r="BH1909" s="156"/>
      <c r="BI1909" s="156"/>
      <c r="BJ1909" s="156"/>
      <c r="BK1909" s="156"/>
      <c r="BL1909" s="156"/>
      <c r="BM1909" s="156"/>
      <c r="BN1909" s="156"/>
      <c r="BO1909" s="156"/>
      <c r="BP1909" s="156"/>
      <c r="BQ1909" s="156"/>
      <c r="BR1909" s="156"/>
      <c r="BS1909" s="156"/>
      <c r="BT1909" s="156"/>
      <c r="BU1909" s="156"/>
      <c r="BV1909" s="156"/>
      <c r="BW1909" s="156"/>
      <c r="BX1909" s="156"/>
      <c r="BY1909" s="156"/>
      <c r="BZ1909" s="156"/>
      <c r="CA1909" s="156"/>
      <c r="CB1909" s="156"/>
      <c r="CC1909" s="156"/>
      <c r="CD1909" s="156"/>
      <c r="CE1909" s="156"/>
    </row>
    <row r="1910" spans="1:83" ht="25.5" customHeight="1" x14ac:dyDescent="0.25">
      <c r="A1910" s="45"/>
      <c r="B1910" s="45"/>
      <c r="C1910" s="45"/>
      <c r="D1910" s="47"/>
      <c r="E1910" s="158"/>
      <c r="F1910" s="45"/>
      <c r="G1910" s="130"/>
      <c r="H1910" s="130"/>
      <c r="I1910" s="83"/>
      <c r="J1910" s="45"/>
      <c r="K1910" s="130"/>
      <c r="L1910" s="95"/>
      <c r="M1910" s="95"/>
      <c r="N1910" s="95"/>
      <c r="O1910" s="103"/>
      <c r="P1910" s="104"/>
      <c r="Q1910" s="83"/>
      <c r="R1910" s="83"/>
      <c r="S1910" s="83"/>
      <c r="T1910" s="83"/>
      <c r="U1910" s="83"/>
      <c r="V1910" s="103"/>
      <c r="W1910" s="103"/>
      <c r="X1910" s="103"/>
      <c r="Y1910" s="102"/>
      <c r="Z1910" s="102"/>
      <c r="AA1910" s="90"/>
      <c r="AB1910" s="100"/>
      <c r="AC1910" s="90"/>
      <c r="AD1910" s="100"/>
      <c r="AE1910" s="100"/>
      <c r="AF1910" s="91"/>
      <c r="AG1910" s="91"/>
      <c r="AH1910" s="101"/>
      <c r="AI1910" s="45"/>
      <c r="AJ1910" s="45"/>
      <c r="AK1910" s="45"/>
      <c r="AL1910" s="45"/>
      <c r="AM1910" s="45"/>
      <c r="AN1910" s="83"/>
      <c r="AO1910" s="160"/>
      <c r="AP1910" s="160"/>
      <c r="AQ1910" s="94"/>
      <c r="AR1910" s="45"/>
      <c r="AS1910" s="102"/>
      <c r="AT1910" s="102"/>
      <c r="AU1910" s="95"/>
      <c r="AV1910" s="95"/>
      <c r="AW1910" s="159"/>
      <c r="AX1910" s="159"/>
      <c r="AY1910" s="156"/>
      <c r="AZ1910" s="156"/>
      <c r="BA1910" s="156"/>
      <c r="BB1910" s="156"/>
      <c r="BC1910" s="156"/>
      <c r="BD1910" s="156"/>
      <c r="BE1910" s="156"/>
      <c r="BF1910" s="156"/>
      <c r="BG1910" s="156"/>
      <c r="BH1910" s="156"/>
      <c r="BI1910" s="156"/>
      <c r="BJ1910" s="156"/>
      <c r="BK1910" s="156"/>
      <c r="BL1910" s="156"/>
      <c r="BM1910" s="156"/>
      <c r="BN1910" s="156"/>
      <c r="BO1910" s="156"/>
      <c r="BP1910" s="156"/>
      <c r="BQ1910" s="156"/>
      <c r="BR1910" s="156"/>
      <c r="BS1910" s="156"/>
      <c r="BT1910" s="156"/>
      <c r="BU1910" s="156"/>
      <c r="BV1910" s="156"/>
      <c r="BW1910" s="156"/>
      <c r="BX1910" s="156"/>
      <c r="BY1910" s="156"/>
      <c r="BZ1910" s="156"/>
      <c r="CA1910" s="156"/>
      <c r="CB1910" s="156"/>
      <c r="CC1910" s="156"/>
      <c r="CD1910" s="156"/>
      <c r="CE1910" s="156"/>
    </row>
    <row r="1911" spans="1:83" ht="25.5" customHeight="1" x14ac:dyDescent="0.25">
      <c r="A1911" s="45"/>
      <c r="B1911" s="45"/>
      <c r="C1911" s="45"/>
      <c r="D1911" s="47"/>
      <c r="E1911" s="158"/>
      <c r="F1911" s="45"/>
      <c r="G1911" s="130"/>
      <c r="H1911" s="130"/>
      <c r="I1911" s="83"/>
      <c r="J1911" s="45"/>
      <c r="K1911" s="130"/>
      <c r="L1911" s="95"/>
      <c r="M1911" s="95"/>
      <c r="N1911" s="95"/>
      <c r="O1911" s="103"/>
      <c r="P1911" s="104"/>
      <c r="Q1911" s="83"/>
      <c r="R1911" s="83"/>
      <c r="S1911" s="83"/>
      <c r="T1911" s="83"/>
      <c r="U1911" s="83"/>
      <c r="V1911" s="103"/>
      <c r="W1911" s="103"/>
      <c r="X1911" s="103"/>
      <c r="Y1911" s="102"/>
      <c r="Z1911" s="102"/>
      <c r="AA1911" s="90"/>
      <c r="AB1911" s="100"/>
      <c r="AC1911" s="90"/>
      <c r="AD1911" s="100"/>
      <c r="AE1911" s="100"/>
      <c r="AF1911" s="91"/>
      <c r="AG1911" s="91"/>
      <c r="AH1911" s="101"/>
      <c r="AI1911" s="45"/>
      <c r="AJ1911" s="45"/>
      <c r="AK1911" s="45"/>
      <c r="AL1911" s="45"/>
      <c r="AM1911" s="45"/>
      <c r="AN1911" s="83"/>
      <c r="AO1911" s="160"/>
      <c r="AP1911" s="160"/>
      <c r="AQ1911" s="94"/>
      <c r="AR1911" s="45"/>
      <c r="AS1911" s="102"/>
      <c r="AT1911" s="102"/>
      <c r="AU1911" s="95"/>
      <c r="AV1911" s="95"/>
      <c r="AW1911" s="159"/>
      <c r="AX1911" s="159"/>
      <c r="AY1911" s="156"/>
      <c r="AZ1911" s="156"/>
      <c r="BA1911" s="156"/>
      <c r="BB1911" s="156"/>
      <c r="BC1911" s="156"/>
      <c r="BD1911" s="156"/>
      <c r="BE1911" s="156"/>
      <c r="BF1911" s="156"/>
      <c r="BG1911" s="156"/>
      <c r="BH1911" s="156"/>
      <c r="BI1911" s="156"/>
      <c r="BJ1911" s="156"/>
      <c r="BK1911" s="156"/>
      <c r="BL1911" s="156"/>
      <c r="BM1911" s="156"/>
      <c r="BN1911" s="156"/>
      <c r="BO1911" s="156"/>
      <c r="BP1911" s="156"/>
      <c r="BQ1911" s="156"/>
      <c r="BR1911" s="156"/>
      <c r="BS1911" s="156"/>
      <c r="BT1911" s="156"/>
      <c r="BU1911" s="156"/>
      <c r="BV1911" s="156"/>
      <c r="BW1911" s="156"/>
      <c r="BX1911" s="156"/>
      <c r="BY1911" s="156"/>
      <c r="BZ1911" s="156"/>
      <c r="CA1911" s="156"/>
      <c r="CB1911" s="156"/>
      <c r="CC1911" s="156"/>
      <c r="CD1911" s="156"/>
      <c r="CE1911" s="156"/>
    </row>
    <row r="1912" spans="1:83" ht="25.5" customHeight="1" x14ac:dyDescent="0.25">
      <c r="A1912" s="45"/>
      <c r="B1912" s="45"/>
      <c r="C1912" s="45"/>
      <c r="D1912" s="47"/>
      <c r="E1912" s="158"/>
      <c r="F1912" s="45"/>
      <c r="G1912" s="130"/>
      <c r="H1912" s="130"/>
      <c r="I1912" s="83"/>
      <c r="J1912" s="45"/>
      <c r="K1912" s="130"/>
      <c r="L1912" s="95"/>
      <c r="M1912" s="95"/>
      <c r="N1912" s="95"/>
      <c r="O1912" s="103"/>
      <c r="P1912" s="104"/>
      <c r="Q1912" s="83"/>
      <c r="R1912" s="83"/>
      <c r="S1912" s="83"/>
      <c r="T1912" s="83"/>
      <c r="U1912" s="83"/>
      <c r="V1912" s="103"/>
      <c r="W1912" s="103"/>
      <c r="X1912" s="103"/>
      <c r="Y1912" s="102"/>
      <c r="Z1912" s="102"/>
      <c r="AA1912" s="90"/>
      <c r="AB1912" s="100"/>
      <c r="AC1912" s="90"/>
      <c r="AD1912" s="100"/>
      <c r="AE1912" s="100"/>
      <c r="AF1912" s="91"/>
      <c r="AG1912" s="91"/>
      <c r="AH1912" s="101"/>
      <c r="AI1912" s="45"/>
      <c r="AJ1912" s="45"/>
      <c r="AK1912" s="45"/>
      <c r="AL1912" s="45"/>
      <c r="AM1912" s="45"/>
      <c r="AN1912" s="83"/>
      <c r="AO1912" s="160"/>
      <c r="AP1912" s="160"/>
      <c r="AQ1912" s="94"/>
      <c r="AR1912" s="45"/>
      <c r="AS1912" s="102"/>
      <c r="AT1912" s="102"/>
      <c r="AU1912" s="95"/>
      <c r="AV1912" s="95"/>
      <c r="AW1912" s="159"/>
      <c r="AX1912" s="159"/>
      <c r="AY1912" s="156"/>
      <c r="AZ1912" s="156"/>
      <c r="BA1912" s="156"/>
      <c r="BB1912" s="156"/>
      <c r="BC1912" s="156"/>
      <c r="BD1912" s="156"/>
      <c r="BE1912" s="156"/>
      <c r="BF1912" s="156"/>
      <c r="BG1912" s="156"/>
      <c r="BH1912" s="156"/>
      <c r="BI1912" s="156"/>
      <c r="BJ1912" s="156"/>
      <c r="BK1912" s="156"/>
      <c r="BL1912" s="156"/>
      <c r="BM1912" s="156"/>
      <c r="BN1912" s="156"/>
      <c r="BO1912" s="156"/>
      <c r="BP1912" s="156"/>
      <c r="BQ1912" s="156"/>
      <c r="BR1912" s="156"/>
      <c r="BS1912" s="156"/>
      <c r="BT1912" s="156"/>
      <c r="BU1912" s="156"/>
      <c r="BV1912" s="156"/>
      <c r="BW1912" s="156"/>
      <c r="BX1912" s="156"/>
      <c r="BY1912" s="156"/>
      <c r="BZ1912" s="156"/>
      <c r="CA1912" s="156"/>
      <c r="CB1912" s="156"/>
      <c r="CC1912" s="156"/>
      <c r="CD1912" s="156"/>
      <c r="CE1912" s="156"/>
    </row>
    <row r="1913" spans="1:83" ht="25.5" customHeight="1" x14ac:dyDescent="0.25">
      <c r="A1913" s="45"/>
      <c r="B1913" s="45"/>
      <c r="C1913" s="45"/>
      <c r="D1913" s="47"/>
      <c r="E1913" s="158"/>
      <c r="F1913" s="45"/>
      <c r="G1913" s="130"/>
      <c r="H1913" s="130"/>
      <c r="I1913" s="83"/>
      <c r="J1913" s="45"/>
      <c r="K1913" s="130"/>
      <c r="L1913" s="95"/>
      <c r="M1913" s="95"/>
      <c r="N1913" s="95"/>
      <c r="O1913" s="103"/>
      <c r="P1913" s="104"/>
      <c r="Q1913" s="83"/>
      <c r="R1913" s="83"/>
      <c r="S1913" s="83"/>
      <c r="T1913" s="83"/>
      <c r="U1913" s="83"/>
      <c r="V1913" s="103"/>
      <c r="W1913" s="103"/>
      <c r="X1913" s="103"/>
      <c r="Y1913" s="102"/>
      <c r="Z1913" s="102"/>
      <c r="AA1913" s="90"/>
      <c r="AB1913" s="100"/>
      <c r="AC1913" s="90"/>
      <c r="AD1913" s="100"/>
      <c r="AE1913" s="100"/>
      <c r="AF1913" s="91"/>
      <c r="AG1913" s="91"/>
      <c r="AH1913" s="101"/>
      <c r="AI1913" s="45"/>
      <c r="AJ1913" s="45"/>
      <c r="AK1913" s="45"/>
      <c r="AL1913" s="45"/>
      <c r="AM1913" s="45"/>
      <c r="AN1913" s="83"/>
      <c r="AO1913" s="160"/>
      <c r="AP1913" s="160"/>
      <c r="AQ1913" s="94"/>
      <c r="AR1913" s="45"/>
      <c r="AS1913" s="102"/>
      <c r="AT1913" s="102"/>
      <c r="AU1913" s="95"/>
      <c r="AV1913" s="95"/>
      <c r="AW1913" s="159"/>
      <c r="AX1913" s="159"/>
      <c r="AY1913" s="156"/>
      <c r="AZ1913" s="156"/>
      <c r="BA1913" s="156"/>
      <c r="BB1913" s="156"/>
      <c r="BC1913" s="156"/>
      <c r="BD1913" s="156"/>
      <c r="BE1913" s="156"/>
      <c r="BF1913" s="156"/>
      <c r="BG1913" s="156"/>
      <c r="BH1913" s="156"/>
      <c r="BI1913" s="156"/>
      <c r="BJ1913" s="156"/>
      <c r="BK1913" s="156"/>
      <c r="BL1913" s="156"/>
      <c r="BM1913" s="156"/>
      <c r="BN1913" s="156"/>
      <c r="BO1913" s="156"/>
      <c r="BP1913" s="156"/>
      <c r="BQ1913" s="156"/>
      <c r="BR1913" s="156"/>
      <c r="BS1913" s="156"/>
      <c r="BT1913" s="156"/>
      <c r="BU1913" s="156"/>
      <c r="BV1913" s="156"/>
      <c r="BW1913" s="156"/>
      <c r="BX1913" s="156"/>
      <c r="BY1913" s="156"/>
      <c r="BZ1913" s="156"/>
      <c r="CA1913" s="156"/>
      <c r="CB1913" s="156"/>
      <c r="CC1913" s="156"/>
      <c r="CD1913" s="156"/>
      <c r="CE1913" s="156"/>
    </row>
    <row r="1914" spans="1:83" ht="25.5" customHeight="1" x14ac:dyDescent="0.25">
      <c r="A1914" s="45"/>
      <c r="B1914" s="45"/>
      <c r="C1914" s="45"/>
      <c r="D1914" s="47"/>
      <c r="E1914" s="158"/>
      <c r="F1914" s="45"/>
      <c r="G1914" s="130"/>
      <c r="H1914" s="130"/>
      <c r="I1914" s="83"/>
      <c r="J1914" s="45"/>
      <c r="K1914" s="130"/>
      <c r="L1914" s="95"/>
      <c r="M1914" s="95"/>
      <c r="N1914" s="95"/>
      <c r="O1914" s="103"/>
      <c r="P1914" s="104"/>
      <c r="Q1914" s="83"/>
      <c r="R1914" s="83"/>
      <c r="S1914" s="83"/>
      <c r="T1914" s="83"/>
      <c r="U1914" s="83"/>
      <c r="V1914" s="103"/>
      <c r="W1914" s="103"/>
      <c r="X1914" s="103"/>
      <c r="Y1914" s="102"/>
      <c r="Z1914" s="102"/>
      <c r="AA1914" s="90"/>
      <c r="AB1914" s="100"/>
      <c r="AC1914" s="90"/>
      <c r="AD1914" s="100"/>
      <c r="AE1914" s="100"/>
      <c r="AF1914" s="91"/>
      <c r="AG1914" s="91"/>
      <c r="AH1914" s="101"/>
      <c r="AI1914" s="45"/>
      <c r="AJ1914" s="45"/>
      <c r="AK1914" s="45"/>
      <c r="AL1914" s="45"/>
      <c r="AM1914" s="45"/>
      <c r="AN1914" s="83"/>
      <c r="AO1914" s="160"/>
      <c r="AP1914" s="160"/>
      <c r="AQ1914" s="94"/>
      <c r="AR1914" s="45"/>
      <c r="AS1914" s="102"/>
      <c r="AT1914" s="102"/>
      <c r="AU1914" s="95"/>
      <c r="AV1914" s="95"/>
      <c r="AW1914" s="159"/>
      <c r="AX1914" s="159"/>
      <c r="AY1914" s="156"/>
      <c r="AZ1914" s="156"/>
      <c r="BA1914" s="156"/>
      <c r="BB1914" s="156"/>
      <c r="BC1914" s="156"/>
      <c r="BD1914" s="156"/>
      <c r="BE1914" s="156"/>
      <c r="BF1914" s="156"/>
      <c r="BG1914" s="156"/>
      <c r="BH1914" s="156"/>
      <c r="BI1914" s="156"/>
      <c r="BJ1914" s="156"/>
      <c r="BK1914" s="156"/>
      <c r="BL1914" s="156"/>
      <c r="BM1914" s="156"/>
      <c r="BN1914" s="156"/>
      <c r="BO1914" s="156"/>
      <c r="BP1914" s="156"/>
      <c r="BQ1914" s="156"/>
      <c r="BR1914" s="156"/>
      <c r="BS1914" s="156"/>
      <c r="BT1914" s="156"/>
      <c r="BU1914" s="156"/>
      <c r="BV1914" s="156"/>
      <c r="BW1914" s="156"/>
      <c r="BX1914" s="156"/>
      <c r="BY1914" s="156"/>
      <c r="BZ1914" s="156"/>
      <c r="CA1914" s="156"/>
      <c r="CB1914" s="156"/>
      <c r="CC1914" s="156"/>
      <c r="CD1914" s="156"/>
      <c r="CE1914" s="156"/>
    </row>
    <row r="1915" spans="1:83" ht="25.5" customHeight="1" x14ac:dyDescent="0.25">
      <c r="A1915" s="45"/>
      <c r="B1915" s="45"/>
      <c r="C1915" s="45"/>
      <c r="D1915" s="47"/>
      <c r="E1915" s="158"/>
      <c r="F1915" s="45"/>
      <c r="G1915" s="130"/>
      <c r="H1915" s="130"/>
      <c r="I1915" s="83"/>
      <c r="J1915" s="45"/>
      <c r="K1915" s="130"/>
      <c r="L1915" s="95"/>
      <c r="M1915" s="95"/>
      <c r="N1915" s="95"/>
      <c r="O1915" s="103"/>
      <c r="P1915" s="104"/>
      <c r="Q1915" s="83"/>
      <c r="R1915" s="83"/>
      <c r="S1915" s="83"/>
      <c r="T1915" s="83"/>
      <c r="U1915" s="83"/>
      <c r="V1915" s="103"/>
      <c r="W1915" s="103"/>
      <c r="X1915" s="103"/>
      <c r="Y1915" s="102"/>
      <c r="Z1915" s="102"/>
      <c r="AA1915" s="90"/>
      <c r="AB1915" s="100"/>
      <c r="AC1915" s="90"/>
      <c r="AD1915" s="100"/>
      <c r="AE1915" s="100"/>
      <c r="AF1915" s="91"/>
      <c r="AG1915" s="91"/>
      <c r="AH1915" s="101"/>
      <c r="AI1915" s="45"/>
      <c r="AJ1915" s="45"/>
      <c r="AK1915" s="45"/>
      <c r="AL1915" s="45"/>
      <c r="AM1915" s="45"/>
      <c r="AN1915" s="83"/>
      <c r="AO1915" s="160"/>
      <c r="AP1915" s="160"/>
      <c r="AQ1915" s="94"/>
      <c r="AR1915" s="45"/>
      <c r="AS1915" s="102"/>
      <c r="AT1915" s="102"/>
      <c r="AU1915" s="95"/>
      <c r="AV1915" s="95"/>
      <c r="AW1915" s="159"/>
      <c r="AX1915" s="159"/>
      <c r="AY1915" s="156"/>
      <c r="AZ1915" s="156"/>
      <c r="BA1915" s="156"/>
      <c r="BB1915" s="156"/>
      <c r="BC1915" s="156"/>
      <c r="BD1915" s="156"/>
      <c r="BE1915" s="156"/>
      <c r="BF1915" s="156"/>
      <c r="BG1915" s="156"/>
      <c r="BH1915" s="156"/>
      <c r="BI1915" s="156"/>
      <c r="BJ1915" s="156"/>
      <c r="BK1915" s="156"/>
      <c r="BL1915" s="156"/>
      <c r="BM1915" s="156"/>
      <c r="BN1915" s="156"/>
      <c r="BO1915" s="156"/>
      <c r="BP1915" s="156"/>
      <c r="BQ1915" s="156"/>
      <c r="BR1915" s="156"/>
      <c r="BS1915" s="156"/>
      <c r="BT1915" s="156"/>
      <c r="BU1915" s="156"/>
      <c r="BV1915" s="156"/>
      <c r="BW1915" s="156"/>
      <c r="BX1915" s="156"/>
      <c r="BY1915" s="156"/>
      <c r="BZ1915" s="156"/>
      <c r="CA1915" s="156"/>
      <c r="CB1915" s="156"/>
      <c r="CC1915" s="156"/>
      <c r="CD1915" s="156"/>
      <c r="CE1915" s="156"/>
    </row>
    <row r="1916" spans="1:83" ht="25.5" customHeight="1" x14ac:dyDescent="0.25">
      <c r="A1916" s="45"/>
      <c r="B1916" s="45"/>
      <c r="C1916" s="45"/>
      <c r="D1916" s="47"/>
      <c r="E1916" s="158"/>
      <c r="F1916" s="45"/>
      <c r="G1916" s="130"/>
      <c r="H1916" s="130"/>
      <c r="I1916" s="83"/>
      <c r="J1916" s="45"/>
      <c r="K1916" s="130"/>
      <c r="L1916" s="95"/>
      <c r="M1916" s="95"/>
      <c r="N1916" s="95"/>
      <c r="O1916" s="103"/>
      <c r="P1916" s="104"/>
      <c r="Q1916" s="83"/>
      <c r="R1916" s="83"/>
      <c r="S1916" s="83"/>
      <c r="T1916" s="83"/>
      <c r="U1916" s="83"/>
      <c r="V1916" s="103"/>
      <c r="W1916" s="103"/>
      <c r="X1916" s="103"/>
      <c r="Y1916" s="102"/>
      <c r="Z1916" s="102"/>
      <c r="AA1916" s="90"/>
      <c r="AB1916" s="100"/>
      <c r="AC1916" s="90"/>
      <c r="AD1916" s="100"/>
      <c r="AE1916" s="100"/>
      <c r="AF1916" s="91"/>
      <c r="AG1916" s="91"/>
      <c r="AH1916" s="101"/>
      <c r="AI1916" s="45"/>
      <c r="AJ1916" s="45"/>
      <c r="AK1916" s="45"/>
      <c r="AL1916" s="45"/>
      <c r="AM1916" s="45"/>
      <c r="AN1916" s="83"/>
      <c r="AO1916" s="160"/>
      <c r="AP1916" s="160"/>
      <c r="AQ1916" s="94"/>
      <c r="AR1916" s="45"/>
      <c r="AS1916" s="102"/>
      <c r="AT1916" s="102"/>
      <c r="AU1916" s="95"/>
      <c r="AV1916" s="95"/>
      <c r="AW1916" s="159"/>
      <c r="AX1916" s="159"/>
      <c r="AY1916" s="156"/>
      <c r="AZ1916" s="156"/>
      <c r="BA1916" s="156"/>
      <c r="BB1916" s="156"/>
      <c r="BC1916" s="156"/>
      <c r="BD1916" s="156"/>
      <c r="BE1916" s="156"/>
      <c r="BF1916" s="156"/>
      <c r="BG1916" s="156"/>
      <c r="BH1916" s="156"/>
      <c r="BI1916" s="156"/>
      <c r="BJ1916" s="156"/>
      <c r="BK1916" s="156"/>
      <c r="BL1916" s="156"/>
      <c r="BM1916" s="156"/>
      <c r="BN1916" s="156"/>
      <c r="BO1916" s="156"/>
      <c r="BP1916" s="156"/>
      <c r="BQ1916" s="156"/>
      <c r="BR1916" s="156"/>
      <c r="BS1916" s="156"/>
      <c r="BT1916" s="156"/>
      <c r="BU1916" s="156"/>
      <c r="BV1916" s="156"/>
      <c r="BW1916" s="156"/>
      <c r="BX1916" s="156"/>
      <c r="BY1916" s="156"/>
      <c r="BZ1916" s="156"/>
      <c r="CA1916" s="156"/>
      <c r="CB1916" s="156"/>
      <c r="CC1916" s="156"/>
      <c r="CD1916" s="156"/>
      <c r="CE1916" s="156"/>
    </row>
    <row r="1917" spans="1:83" ht="25.5" customHeight="1" x14ac:dyDescent="0.25">
      <c r="A1917" s="45"/>
      <c r="B1917" s="45"/>
      <c r="C1917" s="45"/>
      <c r="D1917" s="47"/>
      <c r="E1917" s="158"/>
      <c r="F1917" s="45"/>
      <c r="G1917" s="130"/>
      <c r="H1917" s="130"/>
      <c r="I1917" s="83"/>
      <c r="J1917" s="45"/>
      <c r="K1917" s="130"/>
      <c r="L1917" s="95"/>
      <c r="M1917" s="95"/>
      <c r="N1917" s="95"/>
      <c r="O1917" s="103"/>
      <c r="P1917" s="104"/>
      <c r="Q1917" s="83"/>
      <c r="R1917" s="83"/>
      <c r="S1917" s="83"/>
      <c r="T1917" s="83"/>
      <c r="U1917" s="83"/>
      <c r="V1917" s="103"/>
      <c r="W1917" s="103"/>
      <c r="X1917" s="103"/>
      <c r="Y1917" s="102"/>
      <c r="Z1917" s="102"/>
      <c r="AA1917" s="90"/>
      <c r="AB1917" s="100"/>
      <c r="AC1917" s="90"/>
      <c r="AD1917" s="100"/>
      <c r="AE1917" s="100"/>
      <c r="AF1917" s="91"/>
      <c r="AG1917" s="91"/>
      <c r="AH1917" s="101"/>
      <c r="AI1917" s="45"/>
      <c r="AJ1917" s="45"/>
      <c r="AK1917" s="45"/>
      <c r="AL1917" s="45"/>
      <c r="AM1917" s="45"/>
      <c r="AN1917" s="83"/>
      <c r="AO1917" s="160"/>
      <c r="AP1917" s="160"/>
      <c r="AQ1917" s="94"/>
      <c r="AR1917" s="45"/>
      <c r="AS1917" s="102"/>
      <c r="AT1917" s="102"/>
      <c r="AU1917" s="95"/>
      <c r="AV1917" s="95"/>
      <c r="AW1917" s="159"/>
      <c r="AX1917" s="159"/>
      <c r="AY1917" s="156"/>
      <c r="AZ1917" s="156"/>
      <c r="BA1917" s="156"/>
      <c r="BB1917" s="156"/>
      <c r="BC1917" s="156"/>
      <c r="BD1917" s="156"/>
      <c r="BE1917" s="156"/>
      <c r="BF1917" s="156"/>
      <c r="BG1917" s="156"/>
      <c r="BH1917" s="156"/>
      <c r="BI1917" s="156"/>
      <c r="BJ1917" s="156"/>
      <c r="BK1917" s="156"/>
      <c r="BL1917" s="156"/>
      <c r="BM1917" s="156"/>
      <c r="BN1917" s="156"/>
      <c r="BO1917" s="156"/>
      <c r="BP1917" s="156"/>
      <c r="BQ1917" s="156"/>
      <c r="BR1917" s="156"/>
      <c r="BS1917" s="156"/>
      <c r="BT1917" s="156"/>
      <c r="BU1917" s="156"/>
      <c r="BV1917" s="156"/>
      <c r="BW1917" s="156"/>
      <c r="BX1917" s="156"/>
      <c r="BY1917" s="156"/>
      <c r="BZ1917" s="156"/>
      <c r="CA1917" s="156"/>
      <c r="CB1917" s="156"/>
      <c r="CC1917" s="156"/>
      <c r="CD1917" s="156"/>
      <c r="CE1917" s="156"/>
    </row>
    <row r="1918" spans="1:83" ht="25.5" customHeight="1" x14ac:dyDescent="0.25">
      <c r="A1918" s="45"/>
      <c r="B1918" s="45"/>
      <c r="C1918" s="45"/>
      <c r="D1918" s="47"/>
      <c r="E1918" s="158"/>
      <c r="F1918" s="45"/>
      <c r="G1918" s="130"/>
      <c r="H1918" s="130"/>
      <c r="I1918" s="83"/>
      <c r="J1918" s="45"/>
      <c r="K1918" s="130"/>
      <c r="L1918" s="95"/>
      <c r="M1918" s="95"/>
      <c r="N1918" s="95"/>
      <c r="O1918" s="103"/>
      <c r="P1918" s="104"/>
      <c r="Q1918" s="83"/>
      <c r="R1918" s="83"/>
      <c r="S1918" s="83"/>
      <c r="T1918" s="83"/>
      <c r="U1918" s="83"/>
      <c r="V1918" s="103"/>
      <c r="W1918" s="103"/>
      <c r="X1918" s="103"/>
      <c r="Y1918" s="102"/>
      <c r="Z1918" s="102"/>
      <c r="AA1918" s="90"/>
      <c r="AB1918" s="100"/>
      <c r="AC1918" s="90"/>
      <c r="AD1918" s="100"/>
      <c r="AE1918" s="100"/>
      <c r="AF1918" s="91"/>
      <c r="AG1918" s="91"/>
      <c r="AH1918" s="101"/>
      <c r="AI1918" s="45"/>
      <c r="AJ1918" s="45"/>
      <c r="AK1918" s="45"/>
      <c r="AL1918" s="45"/>
      <c r="AM1918" s="45"/>
      <c r="AN1918" s="83"/>
      <c r="AO1918" s="160"/>
      <c r="AP1918" s="160"/>
      <c r="AQ1918" s="94"/>
      <c r="AR1918" s="45"/>
      <c r="AS1918" s="102"/>
      <c r="AT1918" s="102"/>
      <c r="AU1918" s="95"/>
      <c r="AV1918" s="95"/>
      <c r="AW1918" s="159"/>
      <c r="AX1918" s="159"/>
      <c r="AY1918" s="156"/>
      <c r="AZ1918" s="156"/>
      <c r="BA1918" s="156"/>
      <c r="BB1918" s="156"/>
      <c r="BC1918" s="156"/>
      <c r="BD1918" s="156"/>
      <c r="BE1918" s="156"/>
      <c r="BF1918" s="156"/>
      <c r="BG1918" s="156"/>
      <c r="BH1918" s="156"/>
      <c r="BI1918" s="156"/>
      <c r="BJ1918" s="156"/>
      <c r="BK1918" s="156"/>
      <c r="BL1918" s="156"/>
      <c r="BM1918" s="156"/>
      <c r="BN1918" s="156"/>
      <c r="BO1918" s="156"/>
      <c r="BP1918" s="156"/>
      <c r="BQ1918" s="156"/>
      <c r="BR1918" s="156"/>
      <c r="BS1918" s="156"/>
      <c r="BT1918" s="156"/>
      <c r="BU1918" s="156"/>
      <c r="BV1918" s="156"/>
      <c r="BW1918" s="156"/>
      <c r="BX1918" s="156"/>
      <c r="BY1918" s="156"/>
      <c r="BZ1918" s="156"/>
      <c r="CA1918" s="156"/>
      <c r="CB1918" s="156"/>
      <c r="CC1918" s="156"/>
      <c r="CD1918" s="156"/>
      <c r="CE1918" s="156"/>
    </row>
    <row r="1919" spans="1:83" ht="25.5" customHeight="1" x14ac:dyDescent="0.25">
      <c r="A1919" s="45"/>
      <c r="B1919" s="45"/>
      <c r="C1919" s="45"/>
      <c r="D1919" s="47"/>
      <c r="E1919" s="158"/>
      <c r="F1919" s="45"/>
      <c r="G1919" s="130"/>
      <c r="H1919" s="130"/>
      <c r="I1919" s="83"/>
      <c r="J1919" s="45"/>
      <c r="K1919" s="130"/>
      <c r="L1919" s="95"/>
      <c r="M1919" s="95"/>
      <c r="N1919" s="95"/>
      <c r="O1919" s="103"/>
      <c r="P1919" s="104"/>
      <c r="Q1919" s="83"/>
      <c r="R1919" s="83"/>
      <c r="S1919" s="83"/>
      <c r="T1919" s="83"/>
      <c r="U1919" s="83"/>
      <c r="V1919" s="103"/>
      <c r="W1919" s="103"/>
      <c r="X1919" s="103"/>
      <c r="Y1919" s="102"/>
      <c r="Z1919" s="102"/>
      <c r="AA1919" s="90"/>
      <c r="AB1919" s="100"/>
      <c r="AC1919" s="90"/>
      <c r="AD1919" s="100"/>
      <c r="AE1919" s="100"/>
      <c r="AF1919" s="91"/>
      <c r="AG1919" s="91"/>
      <c r="AH1919" s="101"/>
      <c r="AI1919" s="45"/>
      <c r="AJ1919" s="45"/>
      <c r="AK1919" s="45"/>
      <c r="AL1919" s="45"/>
      <c r="AM1919" s="45"/>
      <c r="AN1919" s="83"/>
      <c r="AO1919" s="160"/>
      <c r="AP1919" s="160"/>
      <c r="AQ1919" s="94"/>
      <c r="AR1919" s="45"/>
      <c r="AS1919" s="102"/>
      <c r="AT1919" s="102"/>
      <c r="AU1919" s="95"/>
      <c r="AV1919" s="95"/>
      <c r="AW1919" s="159"/>
      <c r="AX1919" s="159"/>
      <c r="AY1919" s="156"/>
      <c r="AZ1919" s="156"/>
      <c r="BA1919" s="156"/>
      <c r="BB1919" s="156"/>
      <c r="BC1919" s="156"/>
      <c r="BD1919" s="156"/>
      <c r="BE1919" s="156"/>
      <c r="BF1919" s="156"/>
      <c r="BG1919" s="156"/>
      <c r="BH1919" s="156"/>
      <c r="BI1919" s="156"/>
      <c r="BJ1919" s="156"/>
      <c r="BK1919" s="156"/>
      <c r="BL1919" s="156"/>
      <c r="BM1919" s="156"/>
      <c r="BN1919" s="156"/>
      <c r="BO1919" s="156"/>
      <c r="BP1919" s="156"/>
      <c r="BQ1919" s="156"/>
      <c r="BR1919" s="156"/>
      <c r="BS1919" s="156"/>
      <c r="BT1919" s="156"/>
      <c r="BU1919" s="156"/>
      <c r="BV1919" s="156"/>
      <c r="BW1919" s="156"/>
      <c r="BX1919" s="156"/>
      <c r="BY1919" s="156"/>
      <c r="BZ1919" s="156"/>
      <c r="CA1919" s="156"/>
      <c r="CB1919" s="156"/>
      <c r="CC1919" s="156"/>
      <c r="CD1919" s="156"/>
      <c r="CE1919" s="156"/>
    </row>
    <row r="1920" spans="1:83" ht="25.5" customHeight="1" x14ac:dyDescent="0.25">
      <c r="A1920" s="45"/>
      <c r="B1920" s="45"/>
      <c r="C1920" s="45"/>
      <c r="D1920" s="47"/>
      <c r="E1920" s="158"/>
      <c r="F1920" s="45"/>
      <c r="G1920" s="130"/>
      <c r="H1920" s="130"/>
      <c r="I1920" s="83"/>
      <c r="J1920" s="45"/>
      <c r="K1920" s="130"/>
      <c r="L1920" s="95"/>
      <c r="M1920" s="95"/>
      <c r="N1920" s="95"/>
      <c r="O1920" s="103"/>
      <c r="P1920" s="104"/>
      <c r="Q1920" s="83"/>
      <c r="R1920" s="83"/>
      <c r="S1920" s="83"/>
      <c r="T1920" s="83"/>
      <c r="U1920" s="83"/>
      <c r="V1920" s="103"/>
      <c r="W1920" s="103"/>
      <c r="X1920" s="103"/>
      <c r="Y1920" s="102"/>
      <c r="Z1920" s="102"/>
      <c r="AA1920" s="90"/>
      <c r="AB1920" s="100"/>
      <c r="AC1920" s="90"/>
      <c r="AD1920" s="100"/>
      <c r="AE1920" s="100"/>
      <c r="AF1920" s="91"/>
      <c r="AG1920" s="91"/>
      <c r="AH1920" s="101"/>
      <c r="AI1920" s="45"/>
      <c r="AJ1920" s="45"/>
      <c r="AK1920" s="45"/>
      <c r="AL1920" s="45"/>
      <c r="AM1920" s="45"/>
      <c r="AN1920" s="83"/>
      <c r="AO1920" s="160"/>
      <c r="AP1920" s="160"/>
      <c r="AQ1920" s="94"/>
      <c r="AR1920" s="45"/>
      <c r="AS1920" s="102"/>
      <c r="AT1920" s="102"/>
      <c r="AU1920" s="95"/>
      <c r="AV1920" s="95"/>
      <c r="AW1920" s="159"/>
      <c r="AX1920" s="159"/>
      <c r="AY1920" s="156"/>
      <c r="AZ1920" s="156"/>
      <c r="BA1920" s="156"/>
      <c r="BB1920" s="156"/>
      <c r="BC1920" s="156"/>
      <c r="BD1920" s="156"/>
      <c r="BE1920" s="156"/>
      <c r="BF1920" s="156"/>
      <c r="BG1920" s="156"/>
      <c r="BH1920" s="156"/>
      <c r="BI1920" s="156"/>
      <c r="BJ1920" s="156"/>
      <c r="BK1920" s="156"/>
      <c r="BL1920" s="156"/>
      <c r="BM1920" s="156"/>
      <c r="BN1920" s="156"/>
      <c r="BO1920" s="156"/>
      <c r="BP1920" s="156"/>
      <c r="BQ1920" s="156"/>
      <c r="BR1920" s="156"/>
      <c r="BS1920" s="156"/>
      <c r="BT1920" s="156"/>
      <c r="BU1920" s="156"/>
      <c r="BV1920" s="156"/>
      <c r="BW1920" s="156"/>
      <c r="BX1920" s="156"/>
      <c r="BY1920" s="156"/>
      <c r="BZ1920" s="156"/>
      <c r="CA1920" s="156"/>
      <c r="CB1920" s="156"/>
      <c r="CC1920" s="156"/>
      <c r="CD1920" s="156"/>
      <c r="CE1920" s="156"/>
    </row>
    <row r="1921" spans="1:83" ht="25.5" customHeight="1" x14ac:dyDescent="0.25">
      <c r="A1921" s="45"/>
      <c r="B1921" s="45"/>
      <c r="C1921" s="45"/>
      <c r="D1921" s="47"/>
      <c r="E1921" s="158"/>
      <c r="F1921" s="45"/>
      <c r="G1921" s="130"/>
      <c r="H1921" s="130"/>
      <c r="I1921" s="83"/>
      <c r="J1921" s="45"/>
      <c r="K1921" s="130"/>
      <c r="L1921" s="95"/>
      <c r="M1921" s="95"/>
      <c r="N1921" s="95"/>
      <c r="O1921" s="103"/>
      <c r="P1921" s="104"/>
      <c r="Q1921" s="83"/>
      <c r="R1921" s="83"/>
      <c r="S1921" s="83"/>
      <c r="T1921" s="83"/>
      <c r="U1921" s="83"/>
      <c r="V1921" s="103"/>
      <c r="W1921" s="103"/>
      <c r="X1921" s="103"/>
      <c r="Y1921" s="102"/>
      <c r="Z1921" s="102"/>
      <c r="AA1921" s="90"/>
      <c r="AB1921" s="100"/>
      <c r="AC1921" s="90"/>
      <c r="AD1921" s="100"/>
      <c r="AE1921" s="100"/>
      <c r="AF1921" s="91"/>
      <c r="AG1921" s="91"/>
      <c r="AH1921" s="101"/>
      <c r="AI1921" s="45"/>
      <c r="AJ1921" s="45"/>
      <c r="AK1921" s="45"/>
      <c r="AL1921" s="45"/>
      <c r="AM1921" s="45"/>
      <c r="AN1921" s="83"/>
      <c r="AO1921" s="160"/>
      <c r="AP1921" s="160"/>
      <c r="AQ1921" s="94"/>
      <c r="AR1921" s="45"/>
      <c r="AS1921" s="102"/>
      <c r="AT1921" s="102"/>
      <c r="AU1921" s="95"/>
      <c r="AV1921" s="95"/>
      <c r="AW1921" s="159"/>
      <c r="AX1921" s="159"/>
      <c r="AY1921" s="156"/>
      <c r="AZ1921" s="156"/>
      <c r="BA1921" s="156"/>
      <c r="BB1921" s="156"/>
      <c r="BC1921" s="156"/>
      <c r="BD1921" s="156"/>
      <c r="BE1921" s="156"/>
      <c r="BF1921" s="156"/>
      <c r="BG1921" s="156"/>
      <c r="BH1921" s="156"/>
      <c r="BI1921" s="156"/>
      <c r="BJ1921" s="156"/>
      <c r="BK1921" s="156"/>
      <c r="BL1921" s="156"/>
      <c r="BM1921" s="156"/>
      <c r="BN1921" s="156"/>
      <c r="BO1921" s="156"/>
      <c r="BP1921" s="156"/>
      <c r="BQ1921" s="156"/>
      <c r="BR1921" s="156"/>
      <c r="BS1921" s="156"/>
      <c r="BT1921" s="156"/>
      <c r="BU1921" s="156"/>
      <c r="BV1921" s="156"/>
      <c r="BW1921" s="156"/>
      <c r="BX1921" s="156"/>
      <c r="BY1921" s="156"/>
      <c r="BZ1921" s="156"/>
      <c r="CA1921" s="156"/>
      <c r="CB1921" s="156"/>
      <c r="CC1921" s="156"/>
      <c r="CD1921" s="156"/>
      <c r="CE1921" s="156"/>
    </row>
    <row r="1922" spans="1:83" ht="25.5" customHeight="1" x14ac:dyDescent="0.25">
      <c r="A1922" s="45"/>
      <c r="B1922" s="45"/>
      <c r="C1922" s="45"/>
      <c r="D1922" s="47"/>
      <c r="E1922" s="158"/>
      <c r="F1922" s="45"/>
      <c r="G1922" s="130"/>
      <c r="H1922" s="130"/>
      <c r="I1922" s="83"/>
      <c r="J1922" s="45"/>
      <c r="K1922" s="130"/>
      <c r="L1922" s="95"/>
      <c r="M1922" s="95"/>
      <c r="N1922" s="95"/>
      <c r="O1922" s="103"/>
      <c r="P1922" s="104"/>
      <c r="Q1922" s="83"/>
      <c r="R1922" s="83"/>
      <c r="S1922" s="83"/>
      <c r="T1922" s="83"/>
      <c r="U1922" s="83"/>
      <c r="V1922" s="103"/>
      <c r="W1922" s="103"/>
      <c r="X1922" s="103"/>
      <c r="Y1922" s="102"/>
      <c r="Z1922" s="102"/>
      <c r="AA1922" s="90"/>
      <c r="AB1922" s="100"/>
      <c r="AC1922" s="90"/>
      <c r="AD1922" s="100"/>
      <c r="AE1922" s="100"/>
      <c r="AF1922" s="91"/>
      <c r="AG1922" s="91"/>
      <c r="AH1922" s="101"/>
      <c r="AI1922" s="45"/>
      <c r="AJ1922" s="45"/>
      <c r="AK1922" s="45"/>
      <c r="AL1922" s="45"/>
      <c r="AM1922" s="45"/>
      <c r="AN1922" s="83"/>
      <c r="AO1922" s="160"/>
      <c r="AP1922" s="160"/>
      <c r="AQ1922" s="94"/>
      <c r="AR1922" s="45"/>
      <c r="AS1922" s="102"/>
      <c r="AT1922" s="102"/>
      <c r="AU1922" s="95"/>
      <c r="AV1922" s="95"/>
      <c r="AW1922" s="159"/>
      <c r="AX1922" s="159"/>
      <c r="AY1922" s="156"/>
      <c r="AZ1922" s="156"/>
      <c r="BA1922" s="156"/>
      <c r="BB1922" s="156"/>
      <c r="BC1922" s="156"/>
      <c r="BD1922" s="156"/>
      <c r="BE1922" s="156"/>
      <c r="BF1922" s="156"/>
      <c r="BG1922" s="156"/>
      <c r="BH1922" s="156"/>
      <c r="BI1922" s="156"/>
      <c r="BJ1922" s="156"/>
      <c r="BK1922" s="156"/>
      <c r="BL1922" s="156"/>
      <c r="BM1922" s="156"/>
      <c r="BN1922" s="156"/>
      <c r="BO1922" s="156"/>
      <c r="BP1922" s="156"/>
      <c r="BQ1922" s="156"/>
      <c r="BR1922" s="156"/>
      <c r="BS1922" s="156"/>
      <c r="BT1922" s="156"/>
      <c r="BU1922" s="156"/>
      <c r="BV1922" s="156"/>
      <c r="BW1922" s="156"/>
      <c r="BX1922" s="156"/>
      <c r="BY1922" s="156"/>
      <c r="BZ1922" s="156"/>
      <c r="CA1922" s="156"/>
      <c r="CB1922" s="156"/>
      <c r="CC1922" s="156"/>
      <c r="CD1922" s="156"/>
      <c r="CE1922" s="156"/>
    </row>
    <row r="1923" spans="1:83" ht="25.5" customHeight="1" x14ac:dyDescent="0.25">
      <c r="A1923" s="45"/>
      <c r="B1923" s="45"/>
      <c r="C1923" s="45"/>
      <c r="D1923" s="47"/>
      <c r="E1923" s="158"/>
      <c r="F1923" s="45"/>
      <c r="G1923" s="130"/>
      <c r="H1923" s="130"/>
      <c r="I1923" s="83"/>
      <c r="J1923" s="45"/>
      <c r="K1923" s="130"/>
      <c r="L1923" s="95"/>
      <c r="M1923" s="95"/>
      <c r="N1923" s="95"/>
      <c r="O1923" s="103"/>
      <c r="P1923" s="104"/>
      <c r="Q1923" s="83"/>
      <c r="R1923" s="83"/>
      <c r="S1923" s="83"/>
      <c r="T1923" s="83"/>
      <c r="U1923" s="83"/>
      <c r="V1923" s="103"/>
      <c r="W1923" s="103"/>
      <c r="X1923" s="103"/>
      <c r="Y1923" s="102"/>
      <c r="Z1923" s="102"/>
      <c r="AA1923" s="90"/>
      <c r="AB1923" s="100"/>
      <c r="AC1923" s="90"/>
      <c r="AD1923" s="100"/>
      <c r="AE1923" s="100"/>
      <c r="AF1923" s="91"/>
      <c r="AG1923" s="91"/>
      <c r="AH1923" s="101"/>
      <c r="AI1923" s="45"/>
      <c r="AJ1923" s="45"/>
      <c r="AK1923" s="45"/>
      <c r="AL1923" s="45"/>
      <c r="AM1923" s="45"/>
      <c r="AN1923" s="83"/>
      <c r="AO1923" s="160"/>
      <c r="AP1923" s="160"/>
      <c r="AQ1923" s="94"/>
      <c r="AR1923" s="45"/>
      <c r="AS1923" s="102"/>
      <c r="AT1923" s="102"/>
      <c r="AU1923" s="95"/>
      <c r="AV1923" s="95"/>
      <c r="AW1923" s="159"/>
      <c r="AX1923" s="159"/>
      <c r="AY1923" s="156"/>
      <c r="AZ1923" s="156"/>
      <c r="BA1923" s="156"/>
      <c r="BB1923" s="156"/>
      <c r="BC1923" s="156"/>
      <c r="BD1923" s="156"/>
      <c r="BE1923" s="156"/>
      <c r="BF1923" s="156"/>
      <c r="BG1923" s="156"/>
      <c r="BH1923" s="156"/>
      <c r="BI1923" s="156"/>
      <c r="BJ1923" s="156"/>
      <c r="BK1923" s="156"/>
      <c r="BL1923" s="156"/>
      <c r="BM1923" s="156"/>
      <c r="BN1923" s="156"/>
      <c r="BO1923" s="156"/>
      <c r="BP1923" s="156"/>
      <c r="BQ1923" s="156"/>
      <c r="BR1923" s="156"/>
      <c r="BS1923" s="156"/>
      <c r="BT1923" s="156"/>
      <c r="BU1923" s="156"/>
      <c r="BV1923" s="156"/>
      <c r="BW1923" s="156"/>
      <c r="BX1923" s="156"/>
      <c r="BY1923" s="156"/>
      <c r="BZ1923" s="156"/>
      <c r="CA1923" s="156"/>
      <c r="CB1923" s="156"/>
      <c r="CC1923" s="156"/>
      <c r="CD1923" s="156"/>
      <c r="CE1923" s="156"/>
    </row>
    <row r="1924" spans="1:83" ht="25.5" customHeight="1" x14ac:dyDescent="0.25">
      <c r="A1924" s="45"/>
      <c r="B1924" s="45"/>
      <c r="C1924" s="45"/>
      <c r="D1924" s="47"/>
      <c r="E1924" s="158"/>
      <c r="F1924" s="45"/>
      <c r="G1924" s="130"/>
      <c r="H1924" s="130"/>
      <c r="I1924" s="83"/>
      <c r="J1924" s="45"/>
      <c r="K1924" s="130"/>
      <c r="L1924" s="95"/>
      <c r="M1924" s="95"/>
      <c r="N1924" s="95"/>
      <c r="O1924" s="103"/>
      <c r="P1924" s="104"/>
      <c r="Q1924" s="83"/>
      <c r="R1924" s="83"/>
      <c r="S1924" s="83"/>
      <c r="T1924" s="83"/>
      <c r="U1924" s="83"/>
      <c r="V1924" s="103"/>
      <c r="W1924" s="103"/>
      <c r="X1924" s="103"/>
      <c r="Y1924" s="102"/>
      <c r="Z1924" s="102"/>
      <c r="AA1924" s="90"/>
      <c r="AB1924" s="100"/>
      <c r="AC1924" s="90"/>
      <c r="AD1924" s="100"/>
      <c r="AE1924" s="100"/>
      <c r="AF1924" s="91"/>
      <c r="AG1924" s="91"/>
      <c r="AH1924" s="101"/>
      <c r="AI1924" s="45"/>
      <c r="AJ1924" s="45"/>
      <c r="AK1924" s="45"/>
      <c r="AL1924" s="45"/>
      <c r="AM1924" s="45"/>
      <c r="AN1924" s="83"/>
      <c r="AO1924" s="160"/>
      <c r="AP1924" s="160"/>
      <c r="AQ1924" s="94"/>
      <c r="AR1924" s="45"/>
      <c r="AS1924" s="102"/>
      <c r="AT1924" s="102"/>
      <c r="AU1924" s="95"/>
      <c r="AV1924" s="95"/>
      <c r="AW1924" s="159"/>
      <c r="AX1924" s="159"/>
      <c r="AY1924" s="156"/>
      <c r="AZ1924" s="156"/>
      <c r="BA1924" s="156"/>
      <c r="BB1924" s="156"/>
      <c r="BC1924" s="156"/>
      <c r="BD1924" s="156"/>
      <c r="BE1924" s="156"/>
      <c r="BF1924" s="156"/>
      <c r="BG1924" s="156"/>
      <c r="BH1924" s="156"/>
      <c r="BI1924" s="156"/>
      <c r="BJ1924" s="156"/>
      <c r="BK1924" s="156"/>
      <c r="BL1924" s="156"/>
      <c r="BM1924" s="156"/>
      <c r="BN1924" s="156"/>
      <c r="BO1924" s="156"/>
      <c r="BP1924" s="156"/>
      <c r="BQ1924" s="156"/>
      <c r="BR1924" s="156"/>
      <c r="BS1924" s="156"/>
      <c r="BT1924" s="156"/>
      <c r="BU1924" s="156"/>
      <c r="BV1924" s="156"/>
      <c r="BW1924" s="156"/>
      <c r="BX1924" s="156"/>
      <c r="BY1924" s="156"/>
      <c r="BZ1924" s="156"/>
      <c r="CA1924" s="156"/>
      <c r="CB1924" s="156"/>
      <c r="CC1924" s="156"/>
      <c r="CD1924" s="156"/>
      <c r="CE1924" s="156"/>
    </row>
    <row r="1925" spans="1:83" ht="25.5" customHeight="1" x14ac:dyDescent="0.25">
      <c r="A1925" s="45"/>
      <c r="B1925" s="45"/>
      <c r="C1925" s="45"/>
      <c r="D1925" s="47"/>
      <c r="E1925" s="158"/>
      <c r="F1925" s="45"/>
      <c r="G1925" s="130"/>
      <c r="H1925" s="130"/>
      <c r="I1925" s="83"/>
      <c r="J1925" s="45"/>
      <c r="K1925" s="130"/>
      <c r="L1925" s="95"/>
      <c r="M1925" s="95"/>
      <c r="N1925" s="95"/>
      <c r="O1925" s="103"/>
      <c r="P1925" s="104"/>
      <c r="Q1925" s="83"/>
      <c r="R1925" s="83"/>
      <c r="S1925" s="83"/>
      <c r="T1925" s="83"/>
      <c r="U1925" s="83"/>
      <c r="V1925" s="103"/>
      <c r="W1925" s="103"/>
      <c r="X1925" s="103"/>
      <c r="Y1925" s="102"/>
      <c r="Z1925" s="102"/>
      <c r="AA1925" s="90"/>
      <c r="AB1925" s="100"/>
      <c r="AC1925" s="90"/>
      <c r="AD1925" s="100"/>
      <c r="AE1925" s="100"/>
      <c r="AF1925" s="91"/>
      <c r="AG1925" s="91"/>
      <c r="AH1925" s="101"/>
      <c r="AI1925" s="45"/>
      <c r="AJ1925" s="45"/>
      <c r="AK1925" s="45"/>
      <c r="AL1925" s="45"/>
      <c r="AM1925" s="45"/>
      <c r="AN1925" s="83"/>
      <c r="AO1925" s="160"/>
      <c r="AP1925" s="160"/>
      <c r="AQ1925" s="94"/>
      <c r="AR1925" s="45"/>
      <c r="AS1925" s="102"/>
      <c r="AT1925" s="102"/>
      <c r="AU1925" s="95"/>
      <c r="AV1925" s="95"/>
      <c r="AW1925" s="159"/>
      <c r="AX1925" s="159"/>
      <c r="AY1925" s="156"/>
      <c r="AZ1925" s="156"/>
      <c r="BA1925" s="156"/>
      <c r="BB1925" s="156"/>
      <c r="BC1925" s="156"/>
      <c r="BD1925" s="156"/>
      <c r="BE1925" s="156"/>
      <c r="BF1925" s="156"/>
      <c r="BG1925" s="156"/>
      <c r="BH1925" s="156"/>
      <c r="BI1925" s="156"/>
      <c r="BJ1925" s="156"/>
      <c r="BK1925" s="156"/>
      <c r="BL1925" s="156"/>
      <c r="BM1925" s="156"/>
      <c r="BN1925" s="156"/>
      <c r="BO1925" s="156"/>
      <c r="BP1925" s="156"/>
      <c r="BQ1925" s="156"/>
      <c r="BR1925" s="156"/>
      <c r="BS1925" s="156"/>
      <c r="BT1925" s="156"/>
      <c r="BU1925" s="156"/>
      <c r="BV1925" s="156"/>
      <c r="BW1925" s="156"/>
      <c r="BX1925" s="156"/>
      <c r="BY1925" s="156"/>
      <c r="BZ1925" s="156"/>
      <c r="CA1925" s="156"/>
      <c r="CB1925" s="156"/>
      <c r="CC1925" s="156"/>
      <c r="CD1925" s="156"/>
      <c r="CE1925" s="156"/>
    </row>
    <row r="1926" spans="1:83" ht="25.5" customHeight="1" x14ac:dyDescent="0.25">
      <c r="A1926" s="45"/>
      <c r="B1926" s="45"/>
      <c r="C1926" s="45"/>
      <c r="D1926" s="47"/>
      <c r="E1926" s="158"/>
      <c r="F1926" s="45"/>
      <c r="G1926" s="130"/>
      <c r="H1926" s="130"/>
      <c r="I1926" s="83"/>
      <c r="J1926" s="45"/>
      <c r="K1926" s="130"/>
      <c r="L1926" s="95"/>
      <c r="M1926" s="95"/>
      <c r="N1926" s="95"/>
      <c r="O1926" s="103"/>
      <c r="P1926" s="104"/>
      <c r="Q1926" s="83"/>
      <c r="R1926" s="83"/>
      <c r="S1926" s="83"/>
      <c r="T1926" s="83"/>
      <c r="U1926" s="83"/>
      <c r="V1926" s="103"/>
      <c r="W1926" s="103"/>
      <c r="X1926" s="103"/>
      <c r="Y1926" s="102"/>
      <c r="Z1926" s="102"/>
      <c r="AA1926" s="90"/>
      <c r="AB1926" s="100"/>
      <c r="AC1926" s="90"/>
      <c r="AD1926" s="100"/>
      <c r="AE1926" s="100"/>
      <c r="AF1926" s="91"/>
      <c r="AG1926" s="91"/>
      <c r="AH1926" s="101"/>
      <c r="AI1926" s="45"/>
      <c r="AJ1926" s="45"/>
      <c r="AK1926" s="45"/>
      <c r="AL1926" s="45"/>
      <c r="AM1926" s="45"/>
      <c r="AN1926" s="83"/>
      <c r="AO1926" s="160"/>
      <c r="AP1926" s="160"/>
      <c r="AQ1926" s="94"/>
      <c r="AR1926" s="45"/>
      <c r="AS1926" s="102"/>
      <c r="AT1926" s="102"/>
      <c r="AU1926" s="95"/>
      <c r="AV1926" s="95"/>
      <c r="AW1926" s="159"/>
      <c r="AX1926" s="159"/>
      <c r="AY1926" s="156"/>
      <c r="AZ1926" s="156"/>
      <c r="BA1926" s="156"/>
      <c r="BB1926" s="156"/>
      <c r="BC1926" s="156"/>
      <c r="BD1926" s="156"/>
      <c r="BE1926" s="156"/>
      <c r="BF1926" s="156"/>
      <c r="BG1926" s="156"/>
      <c r="BH1926" s="156"/>
      <c r="BI1926" s="156"/>
      <c r="BJ1926" s="156"/>
      <c r="BK1926" s="156"/>
      <c r="BL1926" s="156"/>
      <c r="BM1926" s="156"/>
      <c r="BN1926" s="156"/>
      <c r="BO1926" s="156"/>
      <c r="BP1926" s="156"/>
      <c r="BQ1926" s="156"/>
      <c r="BR1926" s="156"/>
      <c r="BS1926" s="156"/>
      <c r="BT1926" s="156"/>
      <c r="BU1926" s="156"/>
      <c r="BV1926" s="156"/>
      <c r="BW1926" s="156"/>
      <c r="BX1926" s="156"/>
      <c r="BY1926" s="156"/>
      <c r="BZ1926" s="156"/>
      <c r="CA1926" s="156"/>
      <c r="CB1926" s="156"/>
      <c r="CC1926" s="156"/>
      <c r="CD1926" s="156"/>
      <c r="CE1926" s="156"/>
    </row>
    <row r="1927" spans="1:83" ht="25.5" customHeight="1" x14ac:dyDescent="0.25">
      <c r="A1927" s="45"/>
      <c r="B1927" s="45"/>
      <c r="C1927" s="45"/>
      <c r="D1927" s="47"/>
      <c r="E1927" s="158"/>
      <c r="F1927" s="45"/>
      <c r="G1927" s="130"/>
      <c r="H1927" s="130"/>
      <c r="I1927" s="83"/>
      <c r="J1927" s="45"/>
      <c r="K1927" s="130"/>
      <c r="L1927" s="95"/>
      <c r="M1927" s="95"/>
      <c r="N1927" s="95"/>
      <c r="O1927" s="103"/>
      <c r="P1927" s="104"/>
      <c r="Q1927" s="83"/>
      <c r="R1927" s="83"/>
      <c r="S1927" s="83"/>
      <c r="T1927" s="83"/>
      <c r="U1927" s="83"/>
      <c r="V1927" s="103"/>
      <c r="W1927" s="103"/>
      <c r="X1927" s="103"/>
      <c r="Y1927" s="102"/>
      <c r="Z1927" s="102"/>
      <c r="AA1927" s="90"/>
      <c r="AB1927" s="100"/>
      <c r="AC1927" s="90"/>
      <c r="AD1927" s="100"/>
      <c r="AE1927" s="100"/>
      <c r="AF1927" s="91"/>
      <c r="AG1927" s="91"/>
      <c r="AH1927" s="101"/>
      <c r="AI1927" s="45"/>
      <c r="AJ1927" s="45"/>
      <c r="AK1927" s="45"/>
      <c r="AL1927" s="45"/>
      <c r="AM1927" s="45"/>
      <c r="AN1927" s="83"/>
      <c r="AO1927" s="160"/>
      <c r="AP1927" s="160"/>
      <c r="AQ1927" s="94"/>
      <c r="AR1927" s="45"/>
      <c r="AS1927" s="102"/>
      <c r="AT1927" s="102"/>
      <c r="AU1927" s="95"/>
      <c r="AV1927" s="95"/>
      <c r="AW1927" s="159"/>
      <c r="AX1927" s="159"/>
      <c r="AY1927" s="156"/>
      <c r="AZ1927" s="156"/>
      <c r="BA1927" s="156"/>
      <c r="BB1927" s="156"/>
      <c r="BC1927" s="156"/>
      <c r="BD1927" s="156"/>
      <c r="BE1927" s="156"/>
      <c r="BF1927" s="156"/>
      <c r="BG1927" s="156"/>
      <c r="BH1927" s="156"/>
      <c r="BI1927" s="156"/>
      <c r="BJ1927" s="156"/>
      <c r="BK1927" s="156"/>
      <c r="BL1927" s="156"/>
      <c r="BM1927" s="156"/>
      <c r="BN1927" s="156"/>
      <c r="BO1927" s="156"/>
      <c r="BP1927" s="156"/>
      <c r="BQ1927" s="156"/>
      <c r="BR1927" s="156"/>
      <c r="BS1927" s="156"/>
      <c r="BT1927" s="156"/>
      <c r="BU1927" s="156"/>
      <c r="BV1927" s="156"/>
      <c r="BW1927" s="156"/>
      <c r="BX1927" s="156"/>
      <c r="BY1927" s="156"/>
      <c r="BZ1927" s="156"/>
      <c r="CA1927" s="156"/>
      <c r="CB1927" s="156"/>
      <c r="CC1927" s="156"/>
      <c r="CD1927" s="156"/>
      <c r="CE1927" s="156"/>
    </row>
    <row r="1928" spans="1:83" ht="25.5" customHeight="1" x14ac:dyDescent="0.25">
      <c r="A1928" s="45"/>
      <c r="B1928" s="45"/>
      <c r="C1928" s="45"/>
      <c r="D1928" s="47"/>
      <c r="E1928" s="158"/>
      <c r="F1928" s="45"/>
      <c r="G1928" s="130"/>
      <c r="H1928" s="130"/>
      <c r="I1928" s="83"/>
      <c r="J1928" s="45"/>
      <c r="K1928" s="130"/>
      <c r="L1928" s="95"/>
      <c r="M1928" s="95"/>
      <c r="N1928" s="95"/>
      <c r="O1928" s="103"/>
      <c r="P1928" s="104"/>
      <c r="Q1928" s="83"/>
      <c r="R1928" s="83"/>
      <c r="S1928" s="83"/>
      <c r="T1928" s="83"/>
      <c r="U1928" s="83"/>
      <c r="V1928" s="103"/>
      <c r="W1928" s="103"/>
      <c r="X1928" s="103"/>
      <c r="Y1928" s="102"/>
      <c r="Z1928" s="102"/>
      <c r="AA1928" s="90"/>
      <c r="AB1928" s="100"/>
      <c r="AC1928" s="90"/>
      <c r="AD1928" s="100"/>
      <c r="AE1928" s="100"/>
      <c r="AF1928" s="91"/>
      <c r="AG1928" s="91"/>
      <c r="AH1928" s="101"/>
      <c r="AI1928" s="45"/>
      <c r="AJ1928" s="45"/>
      <c r="AK1928" s="45"/>
      <c r="AL1928" s="45"/>
      <c r="AM1928" s="45"/>
      <c r="AN1928" s="83"/>
      <c r="AO1928" s="160"/>
      <c r="AP1928" s="160"/>
      <c r="AQ1928" s="94"/>
      <c r="AR1928" s="45"/>
      <c r="AS1928" s="102"/>
      <c r="AT1928" s="102"/>
      <c r="AU1928" s="95"/>
      <c r="AV1928" s="95"/>
      <c r="AW1928" s="159"/>
      <c r="AX1928" s="159"/>
      <c r="AY1928" s="156"/>
      <c r="AZ1928" s="156"/>
      <c r="BA1928" s="156"/>
      <c r="BB1928" s="156"/>
      <c r="BC1928" s="156"/>
      <c r="BD1928" s="156"/>
      <c r="BE1928" s="156"/>
      <c r="BF1928" s="156"/>
      <c r="BG1928" s="156"/>
      <c r="BH1928" s="156"/>
      <c r="BI1928" s="156"/>
      <c r="BJ1928" s="156"/>
      <c r="BK1928" s="156"/>
      <c r="BL1928" s="156"/>
      <c r="BM1928" s="156"/>
      <c r="BN1928" s="156"/>
      <c r="BO1928" s="156"/>
      <c r="BP1928" s="156"/>
      <c r="BQ1928" s="156"/>
      <c r="BR1928" s="156"/>
      <c r="BS1928" s="156"/>
      <c r="BT1928" s="156"/>
      <c r="BU1928" s="156"/>
      <c r="BV1928" s="156"/>
      <c r="BW1928" s="156"/>
      <c r="BX1928" s="156"/>
      <c r="BY1928" s="156"/>
      <c r="BZ1928" s="156"/>
      <c r="CA1928" s="156"/>
      <c r="CB1928" s="156"/>
      <c r="CC1928" s="156"/>
      <c r="CD1928" s="156"/>
      <c r="CE1928" s="156"/>
    </row>
    <row r="1929" spans="1:83" ht="25.5" customHeight="1" x14ac:dyDescent="0.25">
      <c r="A1929" s="45"/>
      <c r="B1929" s="45"/>
      <c r="C1929" s="45"/>
      <c r="D1929" s="47"/>
      <c r="E1929" s="158"/>
      <c r="F1929" s="45"/>
      <c r="G1929" s="130"/>
      <c r="H1929" s="130"/>
      <c r="I1929" s="83"/>
      <c r="J1929" s="45"/>
      <c r="K1929" s="130"/>
      <c r="L1929" s="95"/>
      <c r="M1929" s="95"/>
      <c r="N1929" s="95"/>
      <c r="O1929" s="103"/>
      <c r="P1929" s="104"/>
      <c r="Q1929" s="83"/>
      <c r="R1929" s="83"/>
      <c r="S1929" s="83"/>
      <c r="T1929" s="83"/>
      <c r="U1929" s="83"/>
      <c r="V1929" s="103"/>
      <c r="W1929" s="103"/>
      <c r="X1929" s="103"/>
      <c r="Y1929" s="102"/>
      <c r="Z1929" s="102"/>
      <c r="AA1929" s="90"/>
      <c r="AB1929" s="100"/>
      <c r="AC1929" s="90"/>
      <c r="AD1929" s="100"/>
      <c r="AE1929" s="100"/>
      <c r="AF1929" s="91"/>
      <c r="AG1929" s="91"/>
      <c r="AH1929" s="101"/>
      <c r="AI1929" s="45"/>
      <c r="AJ1929" s="45"/>
      <c r="AK1929" s="45"/>
      <c r="AL1929" s="45"/>
      <c r="AM1929" s="45"/>
      <c r="AN1929" s="83"/>
      <c r="AO1929" s="160"/>
      <c r="AP1929" s="160"/>
      <c r="AQ1929" s="94"/>
      <c r="AR1929" s="45"/>
      <c r="AS1929" s="102"/>
      <c r="AT1929" s="102"/>
      <c r="AU1929" s="95"/>
      <c r="AV1929" s="95"/>
      <c r="AW1929" s="159"/>
      <c r="AX1929" s="159"/>
      <c r="AY1929" s="156"/>
      <c r="AZ1929" s="156"/>
      <c r="BA1929" s="156"/>
      <c r="BB1929" s="156"/>
      <c r="BC1929" s="156"/>
      <c r="BD1929" s="156"/>
      <c r="BE1929" s="156"/>
      <c r="BF1929" s="156"/>
      <c r="BG1929" s="156"/>
      <c r="BH1929" s="156"/>
      <c r="BI1929" s="156"/>
      <c r="BJ1929" s="156"/>
      <c r="BK1929" s="156"/>
      <c r="BL1929" s="156"/>
      <c r="BM1929" s="156"/>
      <c r="BN1929" s="156"/>
      <c r="BO1929" s="156"/>
      <c r="BP1929" s="156"/>
      <c r="BQ1929" s="156"/>
      <c r="BR1929" s="156"/>
      <c r="BS1929" s="156"/>
      <c r="BT1929" s="156"/>
      <c r="BU1929" s="156"/>
      <c r="BV1929" s="156"/>
      <c r="BW1929" s="156"/>
      <c r="BX1929" s="156"/>
      <c r="BY1929" s="156"/>
      <c r="BZ1929" s="156"/>
      <c r="CA1929" s="156"/>
      <c r="CB1929" s="156"/>
      <c r="CC1929" s="156"/>
      <c r="CD1929" s="156"/>
      <c r="CE1929" s="156"/>
    </row>
    <row r="1930" spans="1:83" ht="25.5" customHeight="1" x14ac:dyDescent="0.25">
      <c r="A1930" s="45"/>
      <c r="B1930" s="45"/>
      <c r="C1930" s="45"/>
      <c r="D1930" s="47"/>
      <c r="E1930" s="158"/>
      <c r="F1930" s="45"/>
      <c r="G1930" s="130"/>
      <c r="H1930" s="130"/>
      <c r="I1930" s="83"/>
      <c r="J1930" s="45"/>
      <c r="K1930" s="130"/>
      <c r="L1930" s="95"/>
      <c r="M1930" s="95"/>
      <c r="N1930" s="95"/>
      <c r="O1930" s="103"/>
      <c r="P1930" s="104"/>
      <c r="Q1930" s="83"/>
      <c r="R1930" s="83"/>
      <c r="S1930" s="83"/>
      <c r="T1930" s="83"/>
      <c r="U1930" s="83"/>
      <c r="V1930" s="103"/>
      <c r="W1930" s="103"/>
      <c r="X1930" s="103"/>
      <c r="Y1930" s="102"/>
      <c r="Z1930" s="102"/>
      <c r="AA1930" s="90"/>
      <c r="AB1930" s="100"/>
      <c r="AC1930" s="90"/>
      <c r="AD1930" s="100"/>
      <c r="AE1930" s="100"/>
      <c r="AF1930" s="91"/>
      <c r="AG1930" s="91"/>
      <c r="AH1930" s="101"/>
      <c r="AI1930" s="45"/>
      <c r="AJ1930" s="45"/>
      <c r="AK1930" s="45"/>
      <c r="AL1930" s="45"/>
      <c r="AM1930" s="45"/>
      <c r="AN1930" s="83"/>
      <c r="AO1930" s="160"/>
      <c r="AP1930" s="160"/>
      <c r="AQ1930" s="94"/>
      <c r="AR1930" s="45"/>
      <c r="AS1930" s="102"/>
      <c r="AT1930" s="102"/>
      <c r="AU1930" s="95"/>
      <c r="AV1930" s="95"/>
      <c r="AW1930" s="159"/>
      <c r="AX1930" s="159"/>
      <c r="AY1930" s="156"/>
      <c r="AZ1930" s="156"/>
      <c r="BA1930" s="156"/>
      <c r="BB1930" s="156"/>
      <c r="BC1930" s="156"/>
      <c r="BD1930" s="156"/>
      <c r="BE1930" s="156"/>
      <c r="BF1930" s="156"/>
      <c r="BG1930" s="156"/>
      <c r="BH1930" s="156"/>
      <c r="BI1930" s="156"/>
      <c r="BJ1930" s="156"/>
      <c r="BK1930" s="156"/>
      <c r="BL1930" s="156"/>
      <c r="BM1930" s="156"/>
      <c r="BN1930" s="156"/>
      <c r="BO1930" s="156"/>
      <c r="BP1930" s="156"/>
      <c r="BQ1930" s="156"/>
      <c r="BR1930" s="156"/>
      <c r="BS1930" s="156"/>
      <c r="BT1930" s="156"/>
      <c r="BU1930" s="156"/>
      <c r="BV1930" s="156"/>
      <c r="BW1930" s="156"/>
      <c r="BX1930" s="156"/>
      <c r="BY1930" s="156"/>
      <c r="BZ1930" s="156"/>
      <c r="CA1930" s="156"/>
      <c r="CB1930" s="156"/>
      <c r="CC1930" s="156"/>
      <c r="CD1930" s="156"/>
      <c r="CE1930" s="156"/>
    </row>
    <row r="1931" spans="1:83" ht="25.5" customHeight="1" x14ac:dyDescent="0.25">
      <c r="A1931" s="45"/>
      <c r="B1931" s="45"/>
      <c r="C1931" s="45"/>
      <c r="D1931" s="47"/>
      <c r="E1931" s="158"/>
      <c r="F1931" s="45"/>
      <c r="G1931" s="130"/>
      <c r="H1931" s="130"/>
      <c r="I1931" s="83"/>
      <c r="J1931" s="45"/>
      <c r="K1931" s="130"/>
      <c r="L1931" s="95"/>
      <c r="M1931" s="95"/>
      <c r="N1931" s="95"/>
      <c r="O1931" s="103"/>
      <c r="P1931" s="104"/>
      <c r="Q1931" s="83"/>
      <c r="R1931" s="83"/>
      <c r="S1931" s="83"/>
      <c r="T1931" s="83"/>
      <c r="U1931" s="83"/>
      <c r="V1931" s="103"/>
      <c r="W1931" s="103"/>
      <c r="X1931" s="103"/>
      <c r="Y1931" s="102"/>
      <c r="Z1931" s="102"/>
      <c r="AA1931" s="90"/>
      <c r="AB1931" s="100"/>
      <c r="AC1931" s="90"/>
      <c r="AD1931" s="100"/>
      <c r="AE1931" s="100"/>
      <c r="AF1931" s="91"/>
      <c r="AG1931" s="91"/>
      <c r="AH1931" s="101"/>
      <c r="AI1931" s="45"/>
      <c r="AJ1931" s="45"/>
      <c r="AK1931" s="45"/>
      <c r="AL1931" s="45"/>
      <c r="AM1931" s="45"/>
      <c r="AN1931" s="83"/>
      <c r="AO1931" s="160"/>
      <c r="AP1931" s="160"/>
      <c r="AQ1931" s="94"/>
      <c r="AR1931" s="45"/>
      <c r="AS1931" s="102"/>
      <c r="AT1931" s="102"/>
      <c r="AU1931" s="95"/>
      <c r="AV1931" s="95"/>
      <c r="AW1931" s="159"/>
      <c r="AX1931" s="159"/>
      <c r="AY1931" s="156"/>
      <c r="AZ1931" s="156"/>
      <c r="BA1931" s="156"/>
      <c r="BB1931" s="156"/>
      <c r="BC1931" s="156"/>
      <c r="BD1931" s="156"/>
      <c r="BE1931" s="156"/>
      <c r="BF1931" s="156"/>
      <c r="BG1931" s="156"/>
      <c r="BH1931" s="156"/>
      <c r="BI1931" s="156"/>
      <c r="BJ1931" s="156"/>
      <c r="BK1931" s="156"/>
      <c r="BL1931" s="156"/>
      <c r="BM1931" s="156"/>
      <c r="BN1931" s="156"/>
      <c r="BO1931" s="156"/>
      <c r="BP1931" s="156"/>
      <c r="BQ1931" s="156"/>
      <c r="BR1931" s="156"/>
      <c r="BS1931" s="156"/>
      <c r="BT1931" s="156"/>
      <c r="BU1931" s="156"/>
      <c r="BV1931" s="156"/>
      <c r="BW1931" s="156"/>
      <c r="BX1931" s="156"/>
      <c r="BY1931" s="156"/>
      <c r="BZ1931" s="156"/>
      <c r="CA1931" s="156"/>
      <c r="CB1931" s="156"/>
      <c r="CC1931" s="156"/>
      <c r="CD1931" s="156"/>
      <c r="CE1931" s="156"/>
    </row>
    <row r="1932" spans="1:83" ht="25.5" customHeight="1" x14ac:dyDescent="0.25">
      <c r="A1932" s="45"/>
      <c r="B1932" s="45"/>
      <c r="C1932" s="45"/>
      <c r="D1932" s="47"/>
      <c r="E1932" s="158"/>
      <c r="F1932" s="45"/>
      <c r="G1932" s="130"/>
      <c r="H1932" s="130"/>
      <c r="I1932" s="83"/>
      <c r="J1932" s="45"/>
      <c r="K1932" s="130"/>
      <c r="L1932" s="95"/>
      <c r="M1932" s="95"/>
      <c r="N1932" s="95"/>
      <c r="O1932" s="103"/>
      <c r="P1932" s="104"/>
      <c r="Q1932" s="83"/>
      <c r="R1932" s="83"/>
      <c r="S1932" s="83"/>
      <c r="T1932" s="83"/>
      <c r="U1932" s="83"/>
      <c r="V1932" s="103"/>
      <c r="W1932" s="103"/>
      <c r="X1932" s="103"/>
      <c r="Y1932" s="102"/>
      <c r="Z1932" s="102"/>
      <c r="AA1932" s="90"/>
      <c r="AB1932" s="100"/>
      <c r="AC1932" s="90"/>
      <c r="AD1932" s="100"/>
      <c r="AE1932" s="100"/>
      <c r="AF1932" s="91"/>
      <c r="AG1932" s="91"/>
      <c r="AH1932" s="101"/>
      <c r="AI1932" s="45"/>
      <c r="AJ1932" s="45"/>
      <c r="AK1932" s="45"/>
      <c r="AL1932" s="45"/>
      <c r="AM1932" s="45"/>
      <c r="AN1932" s="83"/>
      <c r="AO1932" s="160"/>
      <c r="AP1932" s="160"/>
      <c r="AQ1932" s="94"/>
      <c r="AR1932" s="45"/>
      <c r="AS1932" s="102"/>
      <c r="AT1932" s="102"/>
      <c r="AU1932" s="95"/>
      <c r="AV1932" s="95"/>
      <c r="AW1932" s="159"/>
      <c r="AX1932" s="159"/>
      <c r="AY1932" s="156"/>
      <c r="AZ1932" s="156"/>
      <c r="BA1932" s="156"/>
      <c r="BB1932" s="156"/>
      <c r="BC1932" s="156"/>
      <c r="BD1932" s="156"/>
      <c r="BE1932" s="156"/>
      <c r="BF1932" s="156"/>
      <c r="BG1932" s="156"/>
      <c r="BH1932" s="156"/>
      <c r="BI1932" s="156"/>
      <c r="BJ1932" s="156"/>
      <c r="BK1932" s="156"/>
      <c r="BL1932" s="156"/>
      <c r="BM1932" s="156"/>
      <c r="BN1932" s="156"/>
      <c r="BO1932" s="156"/>
      <c r="BP1932" s="156"/>
      <c r="BQ1932" s="156"/>
      <c r="BR1932" s="156"/>
      <c r="BS1932" s="156"/>
      <c r="BT1932" s="156"/>
      <c r="BU1932" s="156"/>
      <c r="BV1932" s="156"/>
      <c r="BW1932" s="156"/>
      <c r="BX1932" s="156"/>
      <c r="BY1932" s="156"/>
      <c r="BZ1932" s="156"/>
      <c r="CA1932" s="156"/>
      <c r="CB1932" s="156"/>
      <c r="CC1932" s="156"/>
      <c r="CD1932" s="156"/>
      <c r="CE1932" s="156"/>
    </row>
    <row r="1933" spans="1:83" ht="25.5" customHeight="1" x14ac:dyDescent="0.25">
      <c r="A1933" s="45"/>
      <c r="B1933" s="45"/>
      <c r="C1933" s="45"/>
      <c r="D1933" s="47"/>
      <c r="E1933" s="158"/>
      <c r="F1933" s="45"/>
      <c r="G1933" s="130"/>
      <c r="H1933" s="130"/>
      <c r="I1933" s="83"/>
      <c r="J1933" s="45"/>
      <c r="K1933" s="130"/>
      <c r="L1933" s="95"/>
      <c r="M1933" s="95"/>
      <c r="N1933" s="95"/>
      <c r="O1933" s="103"/>
      <c r="P1933" s="104"/>
      <c r="Q1933" s="83"/>
      <c r="R1933" s="83"/>
      <c r="S1933" s="83"/>
      <c r="T1933" s="83"/>
      <c r="U1933" s="83"/>
      <c r="V1933" s="103"/>
      <c r="W1933" s="103"/>
      <c r="X1933" s="103"/>
      <c r="Y1933" s="102"/>
      <c r="Z1933" s="102"/>
      <c r="AA1933" s="90"/>
      <c r="AB1933" s="100"/>
      <c r="AC1933" s="90"/>
      <c r="AD1933" s="100"/>
      <c r="AE1933" s="100"/>
      <c r="AF1933" s="91"/>
      <c r="AG1933" s="91"/>
      <c r="AH1933" s="101"/>
      <c r="AI1933" s="45"/>
      <c r="AJ1933" s="45"/>
      <c r="AK1933" s="45"/>
      <c r="AL1933" s="45"/>
      <c r="AM1933" s="45"/>
      <c r="AN1933" s="83"/>
      <c r="AO1933" s="160"/>
      <c r="AP1933" s="160"/>
      <c r="AQ1933" s="94"/>
      <c r="AR1933" s="45"/>
      <c r="AS1933" s="102"/>
      <c r="AT1933" s="102"/>
      <c r="AU1933" s="95"/>
      <c r="AV1933" s="95"/>
      <c r="AW1933" s="159"/>
      <c r="AX1933" s="159"/>
      <c r="AY1933" s="156"/>
      <c r="AZ1933" s="156"/>
      <c r="BA1933" s="156"/>
      <c r="BB1933" s="156"/>
      <c r="BC1933" s="156"/>
      <c r="BD1933" s="156"/>
      <c r="BE1933" s="156"/>
      <c r="BF1933" s="156"/>
      <c r="BG1933" s="156"/>
      <c r="BH1933" s="156"/>
      <c r="BI1933" s="156"/>
      <c r="BJ1933" s="156"/>
      <c r="BK1933" s="156"/>
      <c r="BL1933" s="156"/>
      <c r="BM1933" s="156"/>
      <c r="BN1933" s="156"/>
      <c r="BO1933" s="156"/>
      <c r="BP1933" s="156"/>
      <c r="BQ1933" s="156"/>
      <c r="BR1933" s="156"/>
      <c r="BS1933" s="156"/>
      <c r="BT1933" s="156"/>
      <c r="BU1933" s="156"/>
      <c r="BV1933" s="156"/>
      <c r="BW1933" s="156"/>
      <c r="BX1933" s="156"/>
      <c r="BY1933" s="156"/>
      <c r="BZ1933" s="156"/>
      <c r="CA1933" s="156"/>
      <c r="CB1933" s="156"/>
      <c r="CC1933" s="156"/>
      <c r="CD1933" s="156"/>
      <c r="CE1933" s="156"/>
    </row>
    <row r="1934" spans="1:83" ht="25.5" customHeight="1" x14ac:dyDescent="0.25">
      <c r="A1934" s="45"/>
      <c r="B1934" s="45"/>
      <c r="C1934" s="45"/>
      <c r="D1934" s="47"/>
      <c r="E1934" s="158"/>
      <c r="F1934" s="45"/>
      <c r="G1934" s="130"/>
      <c r="H1934" s="130"/>
      <c r="I1934" s="83"/>
      <c r="J1934" s="45"/>
      <c r="K1934" s="130"/>
      <c r="L1934" s="95"/>
      <c r="M1934" s="95"/>
      <c r="N1934" s="95"/>
      <c r="O1934" s="103"/>
      <c r="P1934" s="104"/>
      <c r="Q1934" s="83"/>
      <c r="R1934" s="83"/>
      <c r="S1934" s="83"/>
      <c r="T1934" s="83"/>
      <c r="U1934" s="83"/>
      <c r="V1934" s="103"/>
      <c r="W1934" s="103"/>
      <c r="X1934" s="103"/>
      <c r="Y1934" s="102"/>
      <c r="Z1934" s="102"/>
      <c r="AA1934" s="90"/>
      <c r="AB1934" s="100"/>
      <c r="AC1934" s="90"/>
      <c r="AD1934" s="100"/>
      <c r="AE1934" s="100"/>
      <c r="AF1934" s="91"/>
      <c r="AG1934" s="91"/>
      <c r="AH1934" s="101"/>
      <c r="AI1934" s="45"/>
      <c r="AJ1934" s="45"/>
      <c r="AK1934" s="45"/>
      <c r="AL1934" s="45"/>
      <c r="AM1934" s="45"/>
      <c r="AN1934" s="83"/>
      <c r="AO1934" s="160"/>
      <c r="AP1934" s="160"/>
      <c r="AQ1934" s="94"/>
      <c r="AR1934" s="45"/>
      <c r="AS1934" s="102"/>
      <c r="AT1934" s="102"/>
      <c r="AU1934" s="95"/>
      <c r="AV1934" s="95"/>
      <c r="AW1934" s="159"/>
      <c r="AX1934" s="159"/>
      <c r="AY1934" s="156"/>
      <c r="AZ1934" s="156"/>
      <c r="BA1934" s="156"/>
      <c r="BB1934" s="156"/>
      <c r="BC1934" s="156"/>
      <c r="BD1934" s="156"/>
      <c r="BE1934" s="156"/>
      <c r="BF1934" s="156"/>
      <c r="BG1934" s="156"/>
      <c r="BH1934" s="156"/>
      <c r="BI1934" s="156"/>
      <c r="BJ1934" s="156"/>
      <c r="BK1934" s="156"/>
      <c r="BL1934" s="156"/>
      <c r="BM1934" s="156"/>
      <c r="BN1934" s="156"/>
      <c r="BO1934" s="156"/>
      <c r="BP1934" s="156"/>
      <c r="BQ1934" s="156"/>
      <c r="BR1934" s="156"/>
      <c r="BS1934" s="156"/>
      <c r="BT1934" s="156"/>
      <c r="BU1934" s="156"/>
      <c r="BV1934" s="156"/>
      <c r="BW1934" s="156"/>
      <c r="BX1934" s="156"/>
      <c r="BY1934" s="156"/>
      <c r="BZ1934" s="156"/>
      <c r="CA1934" s="156"/>
      <c r="CB1934" s="156"/>
      <c r="CC1934" s="156"/>
      <c r="CD1934" s="156"/>
      <c r="CE1934" s="156"/>
    </row>
    <row r="1935" spans="1:83" ht="25.5" customHeight="1" x14ac:dyDescent="0.25">
      <c r="A1935" s="45"/>
      <c r="B1935" s="45"/>
      <c r="C1935" s="45"/>
      <c r="D1935" s="47"/>
      <c r="E1935" s="158"/>
      <c r="F1935" s="45"/>
      <c r="G1935" s="130"/>
      <c r="H1935" s="130"/>
      <c r="I1935" s="83"/>
      <c r="J1935" s="45"/>
      <c r="K1935" s="130"/>
      <c r="L1935" s="95"/>
      <c r="M1935" s="95"/>
      <c r="N1935" s="95"/>
      <c r="O1935" s="103"/>
      <c r="P1935" s="104"/>
      <c r="Q1935" s="83"/>
      <c r="R1935" s="83"/>
      <c r="S1935" s="83"/>
      <c r="T1935" s="83"/>
      <c r="U1935" s="83"/>
      <c r="V1935" s="103"/>
      <c r="W1935" s="103"/>
      <c r="X1935" s="103"/>
      <c r="Y1935" s="102"/>
      <c r="Z1935" s="102"/>
      <c r="AA1935" s="90"/>
      <c r="AB1935" s="100"/>
      <c r="AC1935" s="90"/>
      <c r="AD1935" s="100"/>
      <c r="AE1935" s="100"/>
      <c r="AF1935" s="91"/>
      <c r="AG1935" s="91"/>
      <c r="AH1935" s="101"/>
      <c r="AI1935" s="45"/>
      <c r="AJ1935" s="45"/>
      <c r="AK1935" s="45"/>
      <c r="AL1935" s="45"/>
      <c r="AM1935" s="45"/>
      <c r="AN1935" s="83"/>
      <c r="AO1935" s="160"/>
      <c r="AP1935" s="160"/>
      <c r="AQ1935" s="94"/>
      <c r="AR1935" s="45"/>
      <c r="AS1935" s="102"/>
      <c r="AT1935" s="102"/>
      <c r="AU1935" s="95"/>
      <c r="AV1935" s="95"/>
      <c r="AW1935" s="159"/>
      <c r="AX1935" s="159"/>
      <c r="AY1935" s="156"/>
      <c r="AZ1935" s="156"/>
      <c r="BA1935" s="156"/>
      <c r="BB1935" s="156"/>
      <c r="BC1935" s="156"/>
      <c r="BD1935" s="156"/>
      <c r="BE1935" s="156"/>
      <c r="BF1935" s="156"/>
      <c r="BG1935" s="156"/>
      <c r="BH1935" s="156"/>
      <c r="BI1935" s="156"/>
      <c r="BJ1935" s="156"/>
      <c r="BK1935" s="156"/>
      <c r="BL1935" s="156"/>
      <c r="BM1935" s="156"/>
      <c r="BN1935" s="156"/>
      <c r="BO1935" s="156"/>
      <c r="BP1935" s="156"/>
      <c r="BQ1935" s="156"/>
      <c r="BR1935" s="156"/>
      <c r="BS1935" s="156"/>
      <c r="BT1935" s="156"/>
      <c r="BU1935" s="156"/>
      <c r="BV1935" s="156"/>
      <c r="BW1935" s="156"/>
      <c r="BX1935" s="156"/>
      <c r="BY1935" s="156"/>
      <c r="BZ1935" s="156"/>
      <c r="CA1935" s="156"/>
      <c r="CB1935" s="156"/>
      <c r="CC1935" s="156"/>
      <c r="CD1935" s="156"/>
      <c r="CE1935" s="156"/>
    </row>
    <row r="1936" spans="1:83" ht="25.5" customHeight="1" x14ac:dyDescent="0.25">
      <c r="A1936" s="45"/>
      <c r="B1936" s="45"/>
      <c r="C1936" s="45"/>
      <c r="D1936" s="47"/>
      <c r="E1936" s="158"/>
      <c r="F1936" s="45"/>
      <c r="G1936" s="130"/>
      <c r="H1936" s="130"/>
      <c r="I1936" s="83"/>
      <c r="J1936" s="45"/>
      <c r="K1936" s="130"/>
      <c r="L1936" s="95"/>
      <c r="M1936" s="95"/>
      <c r="N1936" s="95"/>
      <c r="O1936" s="103"/>
      <c r="P1936" s="104"/>
      <c r="Q1936" s="83"/>
      <c r="R1936" s="83"/>
      <c r="S1936" s="83"/>
      <c r="T1936" s="83"/>
      <c r="U1936" s="83"/>
      <c r="V1936" s="103"/>
      <c r="W1936" s="103"/>
      <c r="X1936" s="103"/>
      <c r="Y1936" s="102"/>
      <c r="Z1936" s="102"/>
      <c r="AA1936" s="90"/>
      <c r="AB1936" s="100"/>
      <c r="AC1936" s="90"/>
      <c r="AD1936" s="100"/>
      <c r="AE1936" s="100"/>
      <c r="AF1936" s="91"/>
      <c r="AG1936" s="91"/>
      <c r="AH1936" s="101"/>
      <c r="AI1936" s="45"/>
      <c r="AJ1936" s="45"/>
      <c r="AK1936" s="45"/>
      <c r="AL1936" s="45"/>
      <c r="AM1936" s="45"/>
      <c r="AN1936" s="83"/>
      <c r="AO1936" s="160"/>
      <c r="AP1936" s="160"/>
      <c r="AQ1936" s="94"/>
      <c r="AR1936" s="45"/>
      <c r="AS1936" s="102"/>
      <c r="AT1936" s="102"/>
      <c r="AU1936" s="95"/>
      <c r="AV1936" s="95"/>
      <c r="AW1936" s="159"/>
      <c r="AX1936" s="159"/>
      <c r="AY1936" s="156"/>
      <c r="AZ1936" s="156"/>
      <c r="BA1936" s="156"/>
      <c r="BB1936" s="156"/>
      <c r="BC1936" s="156"/>
      <c r="BD1936" s="156"/>
      <c r="BE1936" s="156"/>
      <c r="BF1936" s="156"/>
      <c r="BG1936" s="156"/>
      <c r="BH1936" s="156"/>
      <c r="BI1936" s="156"/>
      <c r="BJ1936" s="156"/>
      <c r="BK1936" s="156"/>
      <c r="BL1936" s="156"/>
      <c r="BM1936" s="156"/>
      <c r="BN1936" s="156"/>
      <c r="BO1936" s="156"/>
      <c r="BP1936" s="156"/>
      <c r="BQ1936" s="156"/>
      <c r="BR1936" s="156"/>
      <c r="BS1936" s="156"/>
      <c r="BT1936" s="156"/>
      <c r="BU1936" s="156"/>
      <c r="BV1936" s="156"/>
      <c r="BW1936" s="156"/>
      <c r="BX1936" s="156"/>
      <c r="BY1936" s="156"/>
      <c r="BZ1936" s="156"/>
      <c r="CA1936" s="156"/>
      <c r="CB1936" s="156"/>
      <c r="CC1936" s="156"/>
      <c r="CD1936" s="156"/>
      <c r="CE1936" s="156"/>
    </row>
    <row r="1937" spans="1:83" ht="25.5" customHeight="1" x14ac:dyDescent="0.25">
      <c r="A1937" s="45"/>
      <c r="B1937" s="45"/>
      <c r="C1937" s="45"/>
      <c r="D1937" s="47"/>
      <c r="E1937" s="158"/>
      <c r="F1937" s="45"/>
      <c r="G1937" s="130"/>
      <c r="H1937" s="130"/>
      <c r="I1937" s="83"/>
      <c r="J1937" s="45"/>
      <c r="K1937" s="130"/>
      <c r="L1937" s="95"/>
      <c r="M1937" s="95"/>
      <c r="N1937" s="95"/>
      <c r="O1937" s="103"/>
      <c r="P1937" s="104"/>
      <c r="Q1937" s="83"/>
      <c r="R1937" s="83"/>
      <c r="S1937" s="83"/>
      <c r="T1937" s="83"/>
      <c r="U1937" s="83"/>
      <c r="V1937" s="103"/>
      <c r="W1937" s="103"/>
      <c r="X1937" s="103"/>
      <c r="Y1937" s="102"/>
      <c r="Z1937" s="102"/>
      <c r="AA1937" s="90"/>
      <c r="AB1937" s="100"/>
      <c r="AC1937" s="90"/>
      <c r="AD1937" s="100"/>
      <c r="AE1937" s="100"/>
      <c r="AF1937" s="91"/>
      <c r="AG1937" s="91"/>
      <c r="AH1937" s="101"/>
      <c r="AI1937" s="45"/>
      <c r="AJ1937" s="45"/>
      <c r="AK1937" s="45"/>
      <c r="AL1937" s="45"/>
      <c r="AM1937" s="45"/>
      <c r="AN1937" s="83"/>
      <c r="AO1937" s="160"/>
      <c r="AP1937" s="160"/>
      <c r="AQ1937" s="94"/>
      <c r="AR1937" s="45"/>
      <c r="AS1937" s="102"/>
      <c r="AT1937" s="102"/>
      <c r="AU1937" s="95"/>
      <c r="AV1937" s="95"/>
      <c r="AW1937" s="159"/>
      <c r="AX1937" s="159"/>
      <c r="AY1937" s="156"/>
      <c r="AZ1937" s="156"/>
      <c r="BA1937" s="156"/>
      <c r="BB1937" s="156"/>
      <c r="BC1937" s="156"/>
      <c r="BD1937" s="156"/>
      <c r="BE1937" s="156"/>
      <c r="BF1937" s="156"/>
      <c r="BG1937" s="156"/>
      <c r="BH1937" s="156"/>
      <c r="BI1937" s="156"/>
      <c r="BJ1937" s="156"/>
      <c r="BK1937" s="156"/>
      <c r="BL1937" s="156"/>
      <c r="BM1937" s="156"/>
      <c r="BN1937" s="156"/>
      <c r="BO1937" s="156"/>
      <c r="BP1937" s="156"/>
      <c r="BQ1937" s="156"/>
      <c r="BR1937" s="156"/>
      <c r="BS1937" s="156"/>
      <c r="BT1937" s="156"/>
      <c r="BU1937" s="156"/>
      <c r="BV1937" s="156"/>
      <c r="BW1937" s="156"/>
      <c r="BX1937" s="156"/>
      <c r="BY1937" s="156"/>
      <c r="BZ1937" s="156"/>
      <c r="CA1937" s="156"/>
      <c r="CB1937" s="156"/>
      <c r="CC1937" s="156"/>
      <c r="CD1937" s="156"/>
      <c r="CE1937" s="156"/>
    </row>
    <row r="1938" spans="1:83" ht="25.5" customHeight="1" x14ac:dyDescent="0.25">
      <c r="A1938" s="45"/>
      <c r="B1938" s="45"/>
      <c r="C1938" s="45"/>
      <c r="D1938" s="47"/>
      <c r="E1938" s="158"/>
      <c r="F1938" s="45"/>
      <c r="G1938" s="130"/>
      <c r="H1938" s="130"/>
      <c r="I1938" s="83"/>
      <c r="J1938" s="45"/>
      <c r="K1938" s="130"/>
      <c r="L1938" s="95"/>
      <c r="M1938" s="95"/>
      <c r="N1938" s="95"/>
      <c r="O1938" s="103"/>
      <c r="P1938" s="104"/>
      <c r="Q1938" s="83"/>
      <c r="R1938" s="83"/>
      <c r="S1938" s="83"/>
      <c r="T1938" s="83"/>
      <c r="U1938" s="83"/>
      <c r="V1938" s="103"/>
      <c r="W1938" s="103"/>
      <c r="X1938" s="103"/>
      <c r="Y1938" s="102"/>
      <c r="Z1938" s="102"/>
      <c r="AA1938" s="90"/>
      <c r="AB1938" s="100"/>
      <c r="AC1938" s="90"/>
      <c r="AD1938" s="100"/>
      <c r="AE1938" s="100"/>
      <c r="AF1938" s="91"/>
      <c r="AG1938" s="91"/>
      <c r="AH1938" s="101"/>
      <c r="AI1938" s="45"/>
      <c r="AJ1938" s="45"/>
      <c r="AK1938" s="45"/>
      <c r="AL1938" s="45"/>
      <c r="AM1938" s="45"/>
      <c r="AN1938" s="83"/>
      <c r="AO1938" s="160"/>
      <c r="AP1938" s="160"/>
      <c r="AQ1938" s="94"/>
      <c r="AR1938" s="45"/>
      <c r="AS1938" s="102"/>
      <c r="AT1938" s="102"/>
      <c r="AU1938" s="95"/>
      <c r="AV1938" s="95"/>
      <c r="AW1938" s="159"/>
      <c r="AX1938" s="159"/>
      <c r="AY1938" s="156"/>
      <c r="AZ1938" s="156"/>
      <c r="BA1938" s="156"/>
      <c r="BB1938" s="156"/>
      <c r="BC1938" s="156"/>
      <c r="BD1938" s="156"/>
      <c r="BE1938" s="156"/>
      <c r="BF1938" s="156"/>
      <c r="BG1938" s="156"/>
      <c r="BH1938" s="156"/>
      <c r="BI1938" s="156"/>
      <c r="BJ1938" s="156"/>
      <c r="BK1938" s="156"/>
      <c r="BL1938" s="156"/>
      <c r="BM1938" s="156"/>
      <c r="BN1938" s="156"/>
      <c r="BO1938" s="156"/>
      <c r="BP1938" s="156"/>
      <c r="BQ1938" s="156"/>
      <c r="BR1938" s="156"/>
      <c r="BS1938" s="156"/>
      <c r="BT1938" s="156"/>
      <c r="BU1938" s="156"/>
      <c r="BV1938" s="156"/>
      <c r="BW1938" s="156"/>
      <c r="BX1938" s="156"/>
      <c r="BY1938" s="156"/>
      <c r="BZ1938" s="156"/>
      <c r="CA1938" s="156"/>
      <c r="CB1938" s="156"/>
      <c r="CC1938" s="156"/>
      <c r="CD1938" s="156"/>
      <c r="CE1938" s="156"/>
    </row>
    <row r="1939" spans="1:83" ht="25.5" customHeight="1" x14ac:dyDescent="0.25">
      <c r="A1939" s="45"/>
      <c r="B1939" s="45"/>
      <c r="C1939" s="45"/>
      <c r="D1939" s="47"/>
      <c r="E1939" s="158"/>
      <c r="F1939" s="45"/>
      <c r="G1939" s="130"/>
      <c r="H1939" s="130"/>
      <c r="I1939" s="83"/>
      <c r="J1939" s="45"/>
      <c r="K1939" s="130"/>
      <c r="L1939" s="95"/>
      <c r="M1939" s="95"/>
      <c r="N1939" s="95"/>
      <c r="O1939" s="103"/>
      <c r="P1939" s="104"/>
      <c r="Q1939" s="83"/>
      <c r="R1939" s="83"/>
      <c r="S1939" s="83"/>
      <c r="T1939" s="83"/>
      <c r="U1939" s="83"/>
      <c r="V1939" s="103"/>
      <c r="W1939" s="103"/>
      <c r="X1939" s="103"/>
      <c r="Y1939" s="102"/>
      <c r="Z1939" s="102"/>
      <c r="AA1939" s="90"/>
      <c r="AB1939" s="100"/>
      <c r="AC1939" s="90"/>
      <c r="AD1939" s="100"/>
      <c r="AE1939" s="100"/>
      <c r="AF1939" s="91"/>
      <c r="AG1939" s="91"/>
      <c r="AH1939" s="101"/>
      <c r="AI1939" s="45"/>
      <c r="AJ1939" s="45"/>
      <c r="AK1939" s="45"/>
      <c r="AL1939" s="45"/>
      <c r="AM1939" s="45"/>
      <c r="AN1939" s="83"/>
      <c r="AO1939" s="160"/>
      <c r="AP1939" s="160"/>
      <c r="AQ1939" s="94"/>
      <c r="AR1939" s="45"/>
      <c r="AS1939" s="102"/>
      <c r="AT1939" s="102"/>
      <c r="AU1939" s="95"/>
      <c r="AV1939" s="95"/>
      <c r="AW1939" s="159"/>
      <c r="AX1939" s="159"/>
      <c r="AY1939" s="156"/>
      <c r="AZ1939" s="156"/>
      <c r="BA1939" s="156"/>
      <c r="BB1939" s="156"/>
      <c r="BC1939" s="156"/>
      <c r="BD1939" s="156"/>
      <c r="BE1939" s="156"/>
      <c r="BF1939" s="156"/>
      <c r="BG1939" s="156"/>
      <c r="BH1939" s="156"/>
      <c r="BI1939" s="156"/>
      <c r="BJ1939" s="156"/>
      <c r="BK1939" s="156"/>
      <c r="BL1939" s="156"/>
      <c r="BM1939" s="156"/>
      <c r="BN1939" s="156"/>
      <c r="BO1939" s="156"/>
      <c r="BP1939" s="156"/>
      <c r="BQ1939" s="156"/>
      <c r="BR1939" s="156"/>
      <c r="BS1939" s="156"/>
      <c r="BT1939" s="156"/>
      <c r="BU1939" s="156"/>
      <c r="BV1939" s="156"/>
      <c r="BW1939" s="156"/>
      <c r="BX1939" s="156"/>
      <c r="BY1939" s="156"/>
      <c r="BZ1939" s="156"/>
      <c r="CA1939" s="156"/>
      <c r="CB1939" s="156"/>
      <c r="CC1939" s="156"/>
      <c r="CD1939" s="156"/>
      <c r="CE1939" s="156"/>
    </row>
    <row r="1940" spans="1:83" ht="25.5" customHeight="1" x14ac:dyDescent="0.25">
      <c r="A1940" s="45"/>
      <c r="B1940" s="45"/>
      <c r="C1940" s="45"/>
      <c r="D1940" s="47"/>
      <c r="E1940" s="158"/>
      <c r="F1940" s="45"/>
      <c r="G1940" s="130"/>
      <c r="H1940" s="130"/>
      <c r="I1940" s="83"/>
      <c r="J1940" s="45"/>
      <c r="K1940" s="130"/>
      <c r="L1940" s="95"/>
      <c r="M1940" s="95"/>
      <c r="N1940" s="95"/>
      <c r="O1940" s="103"/>
      <c r="P1940" s="104"/>
      <c r="Q1940" s="83"/>
      <c r="R1940" s="83"/>
      <c r="S1940" s="83"/>
      <c r="T1940" s="83"/>
      <c r="U1940" s="83"/>
      <c r="V1940" s="103"/>
      <c r="W1940" s="103"/>
      <c r="X1940" s="103"/>
      <c r="Y1940" s="102"/>
      <c r="Z1940" s="102"/>
      <c r="AA1940" s="90"/>
      <c r="AB1940" s="100"/>
      <c r="AC1940" s="90"/>
      <c r="AD1940" s="100"/>
      <c r="AE1940" s="100"/>
      <c r="AF1940" s="91"/>
      <c r="AG1940" s="91"/>
      <c r="AH1940" s="101"/>
      <c r="AI1940" s="45"/>
      <c r="AJ1940" s="45"/>
      <c r="AK1940" s="45"/>
      <c r="AL1940" s="45"/>
      <c r="AM1940" s="45"/>
      <c r="AN1940" s="83"/>
      <c r="AO1940" s="160"/>
      <c r="AP1940" s="160"/>
      <c r="AQ1940" s="94"/>
      <c r="AR1940" s="45"/>
      <c r="AS1940" s="102"/>
      <c r="AT1940" s="102"/>
      <c r="AU1940" s="95"/>
      <c r="AV1940" s="95"/>
      <c r="AW1940" s="159"/>
      <c r="AX1940" s="159"/>
      <c r="AY1940" s="156"/>
      <c r="AZ1940" s="156"/>
      <c r="BA1940" s="156"/>
      <c r="BB1940" s="156"/>
      <c r="BC1940" s="156"/>
      <c r="BD1940" s="156"/>
      <c r="BE1940" s="156"/>
      <c r="BF1940" s="156"/>
      <c r="BG1940" s="156"/>
      <c r="BH1940" s="156"/>
      <c r="BI1940" s="156"/>
      <c r="BJ1940" s="156"/>
      <c r="BK1940" s="156"/>
      <c r="BL1940" s="156"/>
      <c r="BM1940" s="156"/>
      <c r="BN1940" s="156"/>
      <c r="BO1940" s="156"/>
      <c r="BP1940" s="156"/>
      <c r="BQ1940" s="156"/>
      <c r="BR1940" s="156"/>
      <c r="BS1940" s="156"/>
      <c r="BT1940" s="156"/>
      <c r="BU1940" s="156"/>
      <c r="BV1940" s="156"/>
      <c r="BW1940" s="156"/>
      <c r="BX1940" s="156"/>
      <c r="BY1940" s="156"/>
      <c r="BZ1940" s="156"/>
      <c r="CA1940" s="156"/>
      <c r="CB1940" s="156"/>
      <c r="CC1940" s="156"/>
      <c r="CD1940" s="156"/>
      <c r="CE1940" s="156"/>
    </row>
    <row r="1941" spans="1:83" ht="25.5" customHeight="1" x14ac:dyDescent="0.25">
      <c r="A1941" s="45"/>
      <c r="B1941" s="45"/>
      <c r="C1941" s="45"/>
      <c r="D1941" s="47"/>
      <c r="E1941" s="158"/>
      <c r="F1941" s="45"/>
      <c r="G1941" s="130"/>
      <c r="H1941" s="130"/>
      <c r="I1941" s="83"/>
      <c r="J1941" s="45"/>
      <c r="K1941" s="130"/>
      <c r="L1941" s="95"/>
      <c r="M1941" s="95"/>
      <c r="N1941" s="95"/>
      <c r="O1941" s="103"/>
      <c r="P1941" s="104"/>
      <c r="Q1941" s="83"/>
      <c r="R1941" s="83"/>
      <c r="S1941" s="83"/>
      <c r="T1941" s="83"/>
      <c r="U1941" s="83"/>
      <c r="V1941" s="103"/>
      <c r="W1941" s="103"/>
      <c r="X1941" s="103"/>
      <c r="Y1941" s="102"/>
      <c r="Z1941" s="102"/>
      <c r="AA1941" s="90"/>
      <c r="AB1941" s="100"/>
      <c r="AC1941" s="90"/>
      <c r="AD1941" s="100"/>
      <c r="AE1941" s="100"/>
      <c r="AF1941" s="91"/>
      <c r="AG1941" s="91"/>
      <c r="AH1941" s="101"/>
      <c r="AI1941" s="45"/>
      <c r="AJ1941" s="45"/>
      <c r="AK1941" s="45"/>
      <c r="AL1941" s="45"/>
      <c r="AM1941" s="45"/>
      <c r="AN1941" s="83"/>
      <c r="AO1941" s="160"/>
      <c r="AP1941" s="160"/>
      <c r="AQ1941" s="94"/>
      <c r="AR1941" s="45"/>
      <c r="AS1941" s="102"/>
      <c r="AT1941" s="102"/>
      <c r="AU1941" s="95"/>
      <c r="AV1941" s="95"/>
      <c r="AW1941" s="159"/>
      <c r="AX1941" s="159"/>
      <c r="AY1941" s="156"/>
      <c r="AZ1941" s="156"/>
      <c r="BA1941" s="156"/>
      <c r="BB1941" s="156"/>
      <c r="BC1941" s="156"/>
      <c r="BD1941" s="156"/>
      <c r="BE1941" s="156"/>
      <c r="BF1941" s="156"/>
      <c r="BG1941" s="156"/>
      <c r="BH1941" s="156"/>
      <c r="BI1941" s="156"/>
      <c r="BJ1941" s="156"/>
      <c r="BK1941" s="156"/>
      <c r="BL1941" s="156"/>
      <c r="BM1941" s="156"/>
      <c r="BN1941" s="156"/>
      <c r="BO1941" s="156"/>
      <c r="BP1941" s="156"/>
      <c r="BQ1941" s="156"/>
      <c r="BR1941" s="156"/>
      <c r="BS1941" s="156"/>
      <c r="BT1941" s="156"/>
      <c r="BU1941" s="156"/>
      <c r="BV1941" s="156"/>
      <c r="BW1941" s="156"/>
      <c r="BX1941" s="156"/>
      <c r="BY1941" s="156"/>
      <c r="BZ1941" s="156"/>
      <c r="CA1941" s="156"/>
      <c r="CB1941" s="156"/>
      <c r="CC1941" s="156"/>
      <c r="CD1941" s="156"/>
      <c r="CE1941" s="156"/>
    </row>
    <row r="1942" spans="1:83" ht="25.5" customHeight="1" x14ac:dyDescent="0.25">
      <c r="A1942" s="45"/>
      <c r="B1942" s="45"/>
      <c r="C1942" s="45"/>
      <c r="D1942" s="47"/>
      <c r="E1942" s="158"/>
      <c r="F1942" s="45"/>
      <c r="G1942" s="130"/>
      <c r="H1942" s="130"/>
      <c r="I1942" s="83"/>
      <c r="J1942" s="45"/>
      <c r="K1942" s="130"/>
      <c r="L1942" s="95"/>
      <c r="M1942" s="95"/>
      <c r="N1942" s="95"/>
      <c r="O1942" s="103"/>
      <c r="P1942" s="104"/>
      <c r="Q1942" s="83"/>
      <c r="R1942" s="83"/>
      <c r="S1942" s="83"/>
      <c r="T1942" s="83"/>
      <c r="U1942" s="83"/>
      <c r="V1942" s="103"/>
      <c r="W1942" s="103"/>
      <c r="X1942" s="103"/>
      <c r="Y1942" s="102"/>
      <c r="Z1942" s="102"/>
      <c r="AA1942" s="90"/>
      <c r="AB1942" s="100"/>
      <c r="AC1942" s="90"/>
      <c r="AD1942" s="100"/>
      <c r="AE1942" s="100"/>
      <c r="AF1942" s="91"/>
      <c r="AG1942" s="91"/>
      <c r="AH1942" s="101"/>
      <c r="AI1942" s="45"/>
      <c r="AJ1942" s="45"/>
      <c r="AK1942" s="45"/>
      <c r="AL1942" s="45"/>
      <c r="AM1942" s="45"/>
      <c r="AN1942" s="83"/>
      <c r="AO1942" s="160"/>
      <c r="AP1942" s="160"/>
      <c r="AQ1942" s="94"/>
      <c r="AR1942" s="45"/>
      <c r="AS1942" s="102"/>
      <c r="AT1942" s="102"/>
      <c r="AU1942" s="95"/>
      <c r="AV1942" s="95"/>
      <c r="AW1942" s="159"/>
      <c r="AX1942" s="159"/>
      <c r="AY1942" s="156"/>
      <c r="AZ1942" s="156"/>
      <c r="BA1942" s="156"/>
      <c r="BB1942" s="156"/>
      <c r="BC1942" s="156"/>
      <c r="BD1942" s="156"/>
      <c r="BE1942" s="156"/>
      <c r="BF1942" s="156"/>
      <c r="BG1942" s="156"/>
      <c r="BH1942" s="156"/>
      <c r="BI1942" s="156"/>
      <c r="BJ1942" s="156"/>
      <c r="BK1942" s="156"/>
      <c r="BL1942" s="156"/>
      <c r="BM1942" s="156"/>
      <c r="BN1942" s="156"/>
      <c r="BO1942" s="156"/>
      <c r="BP1942" s="156"/>
      <c r="BQ1942" s="156"/>
      <c r="BR1942" s="156"/>
      <c r="BS1942" s="156"/>
      <c r="BT1942" s="156"/>
      <c r="BU1942" s="156"/>
      <c r="BV1942" s="156"/>
      <c r="BW1942" s="156"/>
      <c r="BX1942" s="156"/>
      <c r="BY1942" s="156"/>
      <c r="BZ1942" s="156"/>
      <c r="CA1942" s="156"/>
      <c r="CB1942" s="156"/>
      <c r="CC1942" s="156"/>
      <c r="CD1942" s="156"/>
      <c r="CE1942" s="156"/>
    </row>
    <row r="1943" spans="1:83" ht="25.5" customHeight="1" x14ac:dyDescent="0.25">
      <c r="A1943" s="45"/>
      <c r="B1943" s="45"/>
      <c r="C1943" s="45"/>
      <c r="D1943" s="47"/>
      <c r="E1943" s="158"/>
      <c r="F1943" s="45"/>
      <c r="G1943" s="130"/>
      <c r="H1943" s="130"/>
      <c r="I1943" s="83"/>
      <c r="J1943" s="45"/>
      <c r="K1943" s="130"/>
      <c r="L1943" s="95"/>
      <c r="M1943" s="95"/>
      <c r="N1943" s="95"/>
      <c r="O1943" s="103"/>
      <c r="P1943" s="104"/>
      <c r="Q1943" s="83"/>
      <c r="R1943" s="83"/>
      <c r="S1943" s="83"/>
      <c r="T1943" s="83"/>
      <c r="U1943" s="83"/>
      <c r="V1943" s="103"/>
      <c r="W1943" s="103"/>
      <c r="X1943" s="103"/>
      <c r="Y1943" s="102"/>
      <c r="Z1943" s="102"/>
      <c r="AA1943" s="90"/>
      <c r="AB1943" s="100"/>
      <c r="AC1943" s="90"/>
      <c r="AD1943" s="100"/>
      <c r="AE1943" s="100"/>
      <c r="AF1943" s="91"/>
      <c r="AG1943" s="91"/>
      <c r="AH1943" s="101"/>
      <c r="AI1943" s="45"/>
      <c r="AJ1943" s="45"/>
      <c r="AK1943" s="45"/>
      <c r="AL1943" s="45"/>
      <c r="AM1943" s="45"/>
      <c r="AN1943" s="83"/>
      <c r="AO1943" s="160"/>
      <c r="AP1943" s="160"/>
      <c r="AQ1943" s="94"/>
      <c r="AR1943" s="45"/>
      <c r="AS1943" s="102"/>
      <c r="AT1943" s="102"/>
      <c r="AU1943" s="95"/>
      <c r="AV1943" s="95"/>
      <c r="AW1943" s="159"/>
      <c r="AX1943" s="159"/>
      <c r="AY1943" s="156"/>
      <c r="AZ1943" s="156"/>
      <c r="BA1943" s="156"/>
      <c r="BB1943" s="156"/>
      <c r="BC1943" s="156"/>
      <c r="BD1943" s="156"/>
      <c r="BE1943" s="156"/>
      <c r="BF1943" s="156"/>
      <c r="BG1943" s="156"/>
      <c r="BH1943" s="156"/>
      <c r="BI1943" s="156"/>
      <c r="BJ1943" s="156"/>
      <c r="BK1943" s="156"/>
      <c r="BL1943" s="156"/>
      <c r="BM1943" s="156"/>
      <c r="BN1943" s="156"/>
      <c r="BO1943" s="156"/>
      <c r="BP1943" s="156"/>
      <c r="BQ1943" s="156"/>
      <c r="BR1943" s="156"/>
      <c r="BS1943" s="156"/>
      <c r="BT1943" s="156"/>
      <c r="BU1943" s="156"/>
      <c r="BV1943" s="156"/>
      <c r="BW1943" s="156"/>
      <c r="BX1943" s="156"/>
      <c r="BY1943" s="156"/>
      <c r="BZ1943" s="156"/>
      <c r="CA1943" s="156"/>
      <c r="CB1943" s="156"/>
      <c r="CC1943" s="156"/>
      <c r="CD1943" s="156"/>
      <c r="CE1943" s="156"/>
    </row>
    <row r="1944" spans="1:83" ht="25.5" customHeight="1" x14ac:dyDescent="0.25">
      <c r="A1944" s="45"/>
      <c r="B1944" s="45"/>
      <c r="C1944" s="45"/>
      <c r="D1944" s="47"/>
      <c r="E1944" s="158"/>
      <c r="F1944" s="45"/>
      <c r="G1944" s="130"/>
      <c r="H1944" s="130"/>
      <c r="I1944" s="83"/>
      <c r="J1944" s="45"/>
      <c r="K1944" s="130"/>
      <c r="L1944" s="95"/>
      <c r="M1944" s="95"/>
      <c r="N1944" s="95"/>
      <c r="O1944" s="103"/>
      <c r="P1944" s="104"/>
      <c r="Q1944" s="83"/>
      <c r="R1944" s="83"/>
      <c r="S1944" s="83"/>
      <c r="T1944" s="83"/>
      <c r="U1944" s="83"/>
      <c r="V1944" s="103"/>
      <c r="W1944" s="103"/>
      <c r="X1944" s="103"/>
      <c r="Y1944" s="102"/>
      <c r="Z1944" s="102"/>
      <c r="AA1944" s="90"/>
      <c r="AB1944" s="100"/>
      <c r="AC1944" s="90"/>
      <c r="AD1944" s="100"/>
      <c r="AE1944" s="100"/>
      <c r="AF1944" s="91"/>
      <c r="AG1944" s="91"/>
      <c r="AH1944" s="101"/>
      <c r="AI1944" s="45"/>
      <c r="AJ1944" s="45"/>
      <c r="AK1944" s="45"/>
      <c r="AL1944" s="45"/>
      <c r="AM1944" s="45"/>
      <c r="AN1944" s="83"/>
      <c r="AO1944" s="160"/>
      <c r="AP1944" s="160"/>
      <c r="AQ1944" s="94"/>
      <c r="AR1944" s="45"/>
      <c r="AS1944" s="102"/>
      <c r="AT1944" s="102"/>
      <c r="AU1944" s="95"/>
      <c r="AV1944" s="95"/>
      <c r="AW1944" s="159"/>
      <c r="AX1944" s="159"/>
      <c r="AY1944" s="156"/>
      <c r="AZ1944" s="156"/>
      <c r="BA1944" s="156"/>
      <c r="BB1944" s="156"/>
      <c r="BC1944" s="156"/>
      <c r="BD1944" s="156"/>
      <c r="BE1944" s="156"/>
      <c r="BF1944" s="156"/>
      <c r="BG1944" s="156"/>
      <c r="BH1944" s="156"/>
      <c r="BI1944" s="156"/>
      <c r="BJ1944" s="156"/>
      <c r="BK1944" s="156"/>
      <c r="BL1944" s="156"/>
      <c r="BM1944" s="156"/>
      <c r="BN1944" s="156"/>
      <c r="BO1944" s="156"/>
      <c r="BP1944" s="156"/>
      <c r="BQ1944" s="156"/>
      <c r="BR1944" s="156"/>
      <c r="BS1944" s="156"/>
      <c r="BT1944" s="156"/>
      <c r="BU1944" s="156"/>
      <c r="BV1944" s="156"/>
      <c r="BW1944" s="156"/>
      <c r="BX1944" s="156"/>
      <c r="BY1944" s="156"/>
      <c r="BZ1944" s="156"/>
      <c r="CA1944" s="156"/>
      <c r="CB1944" s="156"/>
      <c r="CC1944" s="156"/>
      <c r="CD1944" s="156"/>
      <c r="CE1944" s="156"/>
    </row>
    <row r="1945" spans="1:83" ht="25.5" customHeight="1" x14ac:dyDescent="0.25">
      <c r="A1945" s="45"/>
      <c r="B1945" s="45"/>
      <c r="C1945" s="45"/>
      <c r="D1945" s="47"/>
      <c r="E1945" s="158"/>
      <c r="F1945" s="45"/>
      <c r="G1945" s="130"/>
      <c r="H1945" s="130"/>
      <c r="I1945" s="83"/>
      <c r="J1945" s="45"/>
      <c r="K1945" s="130"/>
      <c r="L1945" s="95"/>
      <c r="M1945" s="95"/>
      <c r="N1945" s="95"/>
      <c r="O1945" s="103"/>
      <c r="P1945" s="104"/>
      <c r="Q1945" s="83"/>
      <c r="R1945" s="83"/>
      <c r="S1945" s="83"/>
      <c r="T1945" s="83"/>
      <c r="U1945" s="83"/>
      <c r="V1945" s="103"/>
      <c r="W1945" s="103"/>
      <c r="X1945" s="103"/>
      <c r="Y1945" s="102"/>
      <c r="Z1945" s="102"/>
      <c r="AA1945" s="90"/>
      <c r="AB1945" s="100"/>
      <c r="AC1945" s="90"/>
      <c r="AD1945" s="100"/>
      <c r="AE1945" s="100"/>
      <c r="AF1945" s="91"/>
      <c r="AG1945" s="91"/>
      <c r="AH1945" s="101"/>
      <c r="AI1945" s="45"/>
      <c r="AJ1945" s="45"/>
      <c r="AK1945" s="45"/>
      <c r="AL1945" s="45"/>
      <c r="AM1945" s="45"/>
      <c r="AN1945" s="83"/>
      <c r="AO1945" s="160"/>
      <c r="AP1945" s="160"/>
      <c r="AQ1945" s="94"/>
      <c r="AR1945" s="45"/>
      <c r="AS1945" s="102"/>
      <c r="AT1945" s="102"/>
      <c r="AU1945" s="95"/>
      <c r="AV1945" s="95"/>
      <c r="AW1945" s="159"/>
      <c r="AX1945" s="159"/>
      <c r="AY1945" s="156"/>
      <c r="AZ1945" s="156"/>
      <c r="BA1945" s="156"/>
      <c r="BB1945" s="156"/>
      <c r="BC1945" s="156"/>
      <c r="BD1945" s="156"/>
      <c r="BE1945" s="156"/>
      <c r="BF1945" s="156"/>
      <c r="BG1945" s="156"/>
      <c r="BH1945" s="156"/>
      <c r="BI1945" s="156"/>
      <c r="BJ1945" s="156"/>
      <c r="BK1945" s="156"/>
      <c r="BL1945" s="156"/>
      <c r="BM1945" s="156"/>
      <c r="BN1945" s="156"/>
      <c r="BO1945" s="156"/>
      <c r="BP1945" s="156"/>
      <c r="BQ1945" s="156"/>
      <c r="BR1945" s="156"/>
      <c r="BS1945" s="156"/>
      <c r="BT1945" s="156"/>
      <c r="BU1945" s="156"/>
      <c r="BV1945" s="156"/>
      <c r="BW1945" s="156"/>
      <c r="BX1945" s="156"/>
      <c r="BY1945" s="156"/>
      <c r="BZ1945" s="156"/>
      <c r="CA1945" s="156"/>
      <c r="CB1945" s="156"/>
      <c r="CC1945" s="156"/>
      <c r="CD1945" s="156"/>
      <c r="CE1945" s="156"/>
    </row>
    <row r="1946" spans="1:83" ht="25.5" customHeight="1" x14ac:dyDescent="0.25">
      <c r="A1946" s="45"/>
      <c r="B1946" s="45"/>
      <c r="C1946" s="45"/>
      <c r="D1946" s="47"/>
      <c r="E1946" s="158"/>
      <c r="F1946" s="45"/>
      <c r="G1946" s="130"/>
      <c r="H1946" s="130"/>
      <c r="I1946" s="83"/>
      <c r="J1946" s="45"/>
      <c r="K1946" s="130"/>
      <c r="L1946" s="95"/>
      <c r="M1946" s="95"/>
      <c r="N1946" s="95"/>
      <c r="O1946" s="103"/>
      <c r="P1946" s="104"/>
      <c r="Q1946" s="83"/>
      <c r="R1946" s="83"/>
      <c r="S1946" s="83"/>
      <c r="T1946" s="83"/>
      <c r="U1946" s="83"/>
      <c r="V1946" s="103"/>
      <c r="W1946" s="103"/>
      <c r="X1946" s="103"/>
      <c r="Y1946" s="102"/>
      <c r="Z1946" s="102"/>
      <c r="AA1946" s="90"/>
      <c r="AB1946" s="100"/>
      <c r="AC1946" s="90"/>
      <c r="AD1946" s="100"/>
      <c r="AE1946" s="100"/>
      <c r="AF1946" s="91"/>
      <c r="AG1946" s="91"/>
      <c r="AH1946" s="101"/>
      <c r="AI1946" s="45"/>
      <c r="AJ1946" s="45"/>
      <c r="AK1946" s="45"/>
      <c r="AL1946" s="45"/>
      <c r="AM1946" s="45"/>
      <c r="AN1946" s="83"/>
      <c r="AO1946" s="160"/>
      <c r="AP1946" s="160"/>
      <c r="AQ1946" s="94"/>
      <c r="AR1946" s="45"/>
      <c r="AS1946" s="102"/>
      <c r="AT1946" s="102"/>
      <c r="AU1946" s="95"/>
      <c r="AV1946" s="95"/>
      <c r="AW1946" s="159"/>
      <c r="AX1946" s="159"/>
      <c r="AY1946" s="156"/>
      <c r="AZ1946" s="156"/>
      <c r="BA1946" s="156"/>
      <c r="BB1946" s="156"/>
      <c r="BC1946" s="156"/>
      <c r="BD1946" s="156"/>
      <c r="BE1946" s="156"/>
      <c r="BF1946" s="156"/>
      <c r="BG1946" s="156"/>
      <c r="BH1946" s="156"/>
      <c r="BI1946" s="156"/>
      <c r="BJ1946" s="156"/>
      <c r="BK1946" s="156"/>
      <c r="BL1946" s="156"/>
      <c r="BM1946" s="156"/>
      <c r="BN1946" s="156"/>
      <c r="BO1946" s="156"/>
      <c r="BP1946" s="156"/>
      <c r="BQ1946" s="156"/>
      <c r="BR1946" s="156"/>
      <c r="BS1946" s="156"/>
      <c r="BT1946" s="156"/>
      <c r="BU1946" s="156"/>
      <c r="BV1946" s="156"/>
      <c r="BW1946" s="156"/>
      <c r="BX1946" s="156"/>
      <c r="BY1946" s="156"/>
      <c r="BZ1946" s="156"/>
      <c r="CA1946" s="156"/>
      <c r="CB1946" s="156"/>
      <c r="CC1946" s="156"/>
      <c r="CD1946" s="156"/>
      <c r="CE1946" s="156"/>
    </row>
    <row r="1947" spans="1:83" ht="25.5" customHeight="1" x14ac:dyDescent="0.25">
      <c r="A1947" s="45"/>
      <c r="B1947" s="45"/>
      <c r="C1947" s="45"/>
      <c r="D1947" s="47"/>
      <c r="E1947" s="158"/>
      <c r="F1947" s="45"/>
      <c r="G1947" s="130"/>
      <c r="H1947" s="130"/>
      <c r="I1947" s="83"/>
      <c r="J1947" s="45"/>
      <c r="K1947" s="130"/>
      <c r="L1947" s="95"/>
      <c r="M1947" s="95"/>
      <c r="N1947" s="95"/>
      <c r="O1947" s="103"/>
      <c r="P1947" s="104"/>
      <c r="Q1947" s="83"/>
      <c r="R1947" s="83"/>
      <c r="S1947" s="83"/>
      <c r="T1947" s="83"/>
      <c r="U1947" s="83"/>
      <c r="V1947" s="103"/>
      <c r="W1947" s="103"/>
      <c r="X1947" s="103"/>
      <c r="Y1947" s="102"/>
      <c r="Z1947" s="102"/>
      <c r="AA1947" s="90"/>
      <c r="AB1947" s="100"/>
      <c r="AC1947" s="90"/>
      <c r="AD1947" s="100"/>
      <c r="AE1947" s="100"/>
      <c r="AF1947" s="91"/>
      <c r="AG1947" s="91"/>
      <c r="AH1947" s="101"/>
      <c r="AI1947" s="45"/>
      <c r="AJ1947" s="45"/>
      <c r="AK1947" s="45"/>
      <c r="AL1947" s="45"/>
      <c r="AM1947" s="45"/>
      <c r="AN1947" s="83"/>
      <c r="AO1947" s="160"/>
      <c r="AP1947" s="160"/>
      <c r="AQ1947" s="94"/>
      <c r="AR1947" s="45"/>
      <c r="AS1947" s="102"/>
      <c r="AT1947" s="102"/>
      <c r="AU1947" s="95"/>
      <c r="AV1947" s="95"/>
      <c r="AW1947" s="159"/>
      <c r="AX1947" s="159"/>
      <c r="AY1947" s="156"/>
      <c r="AZ1947" s="156"/>
      <c r="BA1947" s="156"/>
      <c r="BB1947" s="156"/>
      <c r="BC1947" s="156"/>
      <c r="BD1947" s="156"/>
      <c r="BE1947" s="156"/>
      <c r="BF1947" s="156"/>
      <c r="BG1947" s="156"/>
      <c r="BH1947" s="156"/>
      <c r="BI1947" s="156"/>
      <c r="BJ1947" s="156"/>
      <c r="BK1947" s="156"/>
      <c r="BL1947" s="156"/>
      <c r="BM1947" s="156"/>
      <c r="BN1947" s="156"/>
      <c r="BO1947" s="156"/>
      <c r="BP1947" s="156"/>
      <c r="BQ1947" s="156"/>
      <c r="BR1947" s="156"/>
      <c r="BS1947" s="156"/>
      <c r="BT1947" s="156"/>
      <c r="BU1947" s="156"/>
      <c r="BV1947" s="156"/>
      <c r="BW1947" s="156"/>
      <c r="BX1947" s="156"/>
      <c r="BY1947" s="156"/>
      <c r="BZ1947" s="156"/>
      <c r="CA1947" s="156"/>
      <c r="CB1947" s="156"/>
      <c r="CC1947" s="156"/>
      <c r="CD1947" s="156"/>
      <c r="CE1947" s="156"/>
    </row>
    <row r="1948" spans="1:83" ht="25.5" customHeight="1" x14ac:dyDescent="0.25">
      <c r="A1948" s="45"/>
      <c r="B1948" s="45"/>
      <c r="C1948" s="45"/>
      <c r="D1948" s="47"/>
      <c r="E1948" s="158"/>
      <c r="F1948" s="45"/>
      <c r="G1948" s="130"/>
      <c r="H1948" s="130"/>
      <c r="I1948" s="83"/>
      <c r="J1948" s="45"/>
      <c r="K1948" s="130"/>
      <c r="L1948" s="95"/>
      <c r="M1948" s="95"/>
      <c r="N1948" s="95"/>
      <c r="O1948" s="103"/>
      <c r="P1948" s="104"/>
      <c r="Q1948" s="83"/>
      <c r="R1948" s="83"/>
      <c r="S1948" s="83"/>
      <c r="T1948" s="83"/>
      <c r="U1948" s="83"/>
      <c r="V1948" s="103"/>
      <c r="W1948" s="103"/>
      <c r="X1948" s="103"/>
      <c r="Y1948" s="102"/>
      <c r="Z1948" s="102"/>
      <c r="AA1948" s="90"/>
      <c r="AB1948" s="100"/>
      <c r="AC1948" s="90"/>
      <c r="AD1948" s="100"/>
      <c r="AE1948" s="100"/>
      <c r="AF1948" s="91"/>
      <c r="AG1948" s="91"/>
      <c r="AH1948" s="101"/>
      <c r="AI1948" s="45"/>
      <c r="AJ1948" s="45"/>
      <c r="AK1948" s="45"/>
      <c r="AL1948" s="45"/>
      <c r="AM1948" s="45"/>
      <c r="AN1948" s="83"/>
      <c r="AO1948" s="160"/>
      <c r="AP1948" s="160"/>
      <c r="AQ1948" s="94"/>
      <c r="AR1948" s="45"/>
      <c r="AS1948" s="102"/>
      <c r="AT1948" s="102"/>
      <c r="AU1948" s="95"/>
      <c r="AV1948" s="95"/>
      <c r="AW1948" s="159"/>
      <c r="AX1948" s="159"/>
      <c r="AY1948" s="156"/>
      <c r="AZ1948" s="156"/>
      <c r="BA1948" s="156"/>
      <c r="BB1948" s="156"/>
      <c r="BC1948" s="156"/>
      <c r="BD1948" s="156"/>
      <c r="BE1948" s="156"/>
      <c r="BF1948" s="156"/>
      <c r="BG1948" s="156"/>
      <c r="BH1948" s="156"/>
      <c r="BI1948" s="156"/>
      <c r="BJ1948" s="156"/>
      <c r="BK1948" s="156"/>
      <c r="BL1948" s="156"/>
      <c r="BM1948" s="156"/>
      <c r="BN1948" s="156"/>
      <c r="BO1948" s="156"/>
      <c r="BP1948" s="156"/>
      <c r="BQ1948" s="156"/>
      <c r="BR1948" s="156"/>
      <c r="BS1948" s="156"/>
      <c r="BT1948" s="156"/>
      <c r="BU1948" s="156"/>
      <c r="BV1948" s="156"/>
      <c r="BW1948" s="156"/>
      <c r="BX1948" s="156"/>
      <c r="BY1948" s="156"/>
      <c r="BZ1948" s="156"/>
      <c r="CA1948" s="156"/>
      <c r="CB1948" s="156"/>
      <c r="CC1948" s="156"/>
      <c r="CD1948" s="156"/>
      <c r="CE1948" s="156"/>
    </row>
    <row r="1949" spans="1:83" ht="25.5" customHeight="1" x14ac:dyDescent="0.25">
      <c r="A1949" s="45"/>
      <c r="B1949" s="45"/>
      <c r="C1949" s="45"/>
      <c r="D1949" s="47"/>
      <c r="E1949" s="158"/>
      <c r="F1949" s="45"/>
      <c r="G1949" s="130"/>
      <c r="H1949" s="130"/>
      <c r="I1949" s="83"/>
      <c r="J1949" s="45"/>
      <c r="K1949" s="130"/>
      <c r="L1949" s="95"/>
      <c r="M1949" s="95"/>
      <c r="N1949" s="95"/>
      <c r="O1949" s="103"/>
      <c r="P1949" s="104"/>
      <c r="Q1949" s="83"/>
      <c r="R1949" s="83"/>
      <c r="S1949" s="83"/>
      <c r="T1949" s="83"/>
      <c r="U1949" s="83"/>
      <c r="V1949" s="103"/>
      <c r="W1949" s="103"/>
      <c r="X1949" s="103"/>
      <c r="Y1949" s="102"/>
      <c r="Z1949" s="102"/>
      <c r="AA1949" s="90"/>
      <c r="AB1949" s="100"/>
      <c r="AC1949" s="90"/>
      <c r="AD1949" s="100"/>
      <c r="AE1949" s="100"/>
      <c r="AF1949" s="91"/>
      <c r="AG1949" s="91"/>
      <c r="AH1949" s="101"/>
      <c r="AI1949" s="45"/>
      <c r="AJ1949" s="45"/>
      <c r="AK1949" s="45"/>
      <c r="AL1949" s="45"/>
      <c r="AM1949" s="45"/>
      <c r="AN1949" s="83"/>
      <c r="AO1949" s="160"/>
      <c r="AP1949" s="160"/>
      <c r="AQ1949" s="94"/>
      <c r="AR1949" s="45"/>
      <c r="AS1949" s="102"/>
      <c r="AT1949" s="102"/>
      <c r="AU1949" s="95"/>
      <c r="AV1949" s="95"/>
      <c r="AW1949" s="159"/>
      <c r="AX1949" s="159"/>
      <c r="AY1949" s="156"/>
      <c r="AZ1949" s="156"/>
      <c r="BA1949" s="156"/>
      <c r="BB1949" s="156"/>
      <c r="BC1949" s="156"/>
      <c r="BD1949" s="156"/>
      <c r="BE1949" s="156"/>
      <c r="BF1949" s="156"/>
      <c r="BG1949" s="156"/>
      <c r="BH1949" s="156"/>
      <c r="BI1949" s="156"/>
      <c r="BJ1949" s="156"/>
      <c r="BK1949" s="156"/>
      <c r="BL1949" s="156"/>
      <c r="BM1949" s="156"/>
      <c r="BN1949" s="156"/>
      <c r="BO1949" s="156"/>
      <c r="BP1949" s="156"/>
      <c r="BQ1949" s="156"/>
      <c r="BR1949" s="156"/>
      <c r="BS1949" s="156"/>
      <c r="BT1949" s="156"/>
      <c r="BU1949" s="156"/>
      <c r="BV1949" s="156"/>
      <c r="BW1949" s="156"/>
      <c r="BX1949" s="156"/>
      <c r="BY1949" s="156"/>
      <c r="BZ1949" s="156"/>
      <c r="CA1949" s="156"/>
      <c r="CB1949" s="156"/>
      <c r="CC1949" s="156"/>
      <c r="CD1949" s="156"/>
      <c r="CE1949" s="156"/>
    </row>
    <row r="1950" spans="1:83" ht="25.5" customHeight="1" x14ac:dyDescent="0.25">
      <c r="A1950" s="45"/>
      <c r="B1950" s="45"/>
      <c r="C1950" s="45"/>
      <c r="D1950" s="47"/>
      <c r="E1950" s="158"/>
      <c r="F1950" s="45"/>
      <c r="G1950" s="130"/>
      <c r="H1950" s="130"/>
      <c r="I1950" s="83"/>
      <c r="J1950" s="45"/>
      <c r="K1950" s="130"/>
      <c r="L1950" s="95"/>
      <c r="M1950" s="95"/>
      <c r="N1950" s="95"/>
      <c r="O1950" s="103"/>
      <c r="P1950" s="104"/>
      <c r="Q1950" s="83"/>
      <c r="R1950" s="83"/>
      <c r="S1950" s="83"/>
      <c r="T1950" s="83"/>
      <c r="U1950" s="83"/>
      <c r="V1950" s="103"/>
      <c r="W1950" s="103"/>
      <c r="X1950" s="103"/>
      <c r="Y1950" s="102"/>
      <c r="Z1950" s="102"/>
      <c r="AA1950" s="90"/>
      <c r="AB1950" s="100"/>
      <c r="AC1950" s="90"/>
      <c r="AD1950" s="100"/>
      <c r="AE1950" s="100"/>
      <c r="AF1950" s="91"/>
      <c r="AG1950" s="91"/>
      <c r="AH1950" s="101"/>
      <c r="AI1950" s="45"/>
      <c r="AJ1950" s="45"/>
      <c r="AK1950" s="45"/>
      <c r="AL1950" s="45"/>
      <c r="AM1950" s="45"/>
      <c r="AN1950" s="83"/>
      <c r="AO1950" s="160"/>
      <c r="AP1950" s="160"/>
      <c r="AQ1950" s="94"/>
      <c r="AR1950" s="45"/>
      <c r="AS1950" s="102"/>
      <c r="AT1950" s="102"/>
      <c r="AU1950" s="95"/>
      <c r="AV1950" s="95"/>
      <c r="AW1950" s="159"/>
      <c r="AX1950" s="159"/>
      <c r="AY1950" s="156"/>
      <c r="AZ1950" s="156"/>
      <c r="BA1950" s="156"/>
      <c r="BB1950" s="156"/>
      <c r="BC1950" s="156"/>
      <c r="BD1950" s="156"/>
      <c r="BE1950" s="156"/>
      <c r="BF1950" s="156"/>
      <c r="BG1950" s="156"/>
      <c r="BH1950" s="156"/>
      <c r="BI1950" s="156"/>
      <c r="BJ1950" s="156"/>
      <c r="BK1950" s="156"/>
      <c r="BL1950" s="156"/>
      <c r="BM1950" s="156"/>
      <c r="BN1950" s="156"/>
      <c r="BO1950" s="156"/>
      <c r="BP1950" s="156"/>
      <c r="BQ1950" s="156"/>
      <c r="BR1950" s="156"/>
      <c r="BS1950" s="156"/>
      <c r="BT1950" s="156"/>
      <c r="BU1950" s="156"/>
      <c r="BV1950" s="156"/>
      <c r="BW1950" s="156"/>
      <c r="BX1950" s="156"/>
      <c r="BY1950" s="156"/>
      <c r="BZ1950" s="156"/>
      <c r="CA1950" s="156"/>
      <c r="CB1950" s="156"/>
      <c r="CC1950" s="156"/>
      <c r="CD1950" s="156"/>
      <c r="CE1950" s="156"/>
    </row>
    <row r="1951" spans="1:83" ht="25.5" customHeight="1" x14ac:dyDescent="0.25">
      <c r="A1951" s="45"/>
      <c r="B1951" s="45"/>
      <c r="C1951" s="45"/>
      <c r="D1951" s="47"/>
      <c r="E1951" s="158"/>
      <c r="F1951" s="45"/>
      <c r="G1951" s="130"/>
      <c r="H1951" s="130"/>
      <c r="I1951" s="83"/>
      <c r="J1951" s="45"/>
      <c r="K1951" s="130"/>
      <c r="L1951" s="95"/>
      <c r="M1951" s="95"/>
      <c r="N1951" s="95"/>
      <c r="O1951" s="103"/>
      <c r="P1951" s="104"/>
      <c r="Q1951" s="83"/>
      <c r="R1951" s="83"/>
      <c r="S1951" s="83"/>
      <c r="T1951" s="83"/>
      <c r="U1951" s="83"/>
      <c r="V1951" s="103"/>
      <c r="W1951" s="103"/>
      <c r="X1951" s="103"/>
      <c r="Y1951" s="102"/>
      <c r="Z1951" s="102"/>
      <c r="AA1951" s="90"/>
      <c r="AB1951" s="100"/>
      <c r="AC1951" s="90"/>
      <c r="AD1951" s="100"/>
      <c r="AE1951" s="100"/>
      <c r="AF1951" s="91"/>
      <c r="AG1951" s="91"/>
      <c r="AH1951" s="101"/>
      <c r="AI1951" s="45"/>
      <c r="AJ1951" s="45"/>
      <c r="AK1951" s="45"/>
      <c r="AL1951" s="45"/>
      <c r="AM1951" s="45"/>
      <c r="AN1951" s="83"/>
      <c r="AO1951" s="160"/>
      <c r="AP1951" s="160"/>
      <c r="AQ1951" s="94"/>
      <c r="AR1951" s="45"/>
      <c r="AS1951" s="102"/>
      <c r="AT1951" s="102"/>
      <c r="AU1951" s="95"/>
      <c r="AV1951" s="95"/>
      <c r="AW1951" s="159"/>
      <c r="AX1951" s="159"/>
      <c r="AY1951" s="156"/>
      <c r="AZ1951" s="156"/>
      <c r="BA1951" s="156"/>
      <c r="BB1951" s="156"/>
      <c r="BC1951" s="156"/>
      <c r="BD1951" s="156"/>
      <c r="BE1951" s="156"/>
      <c r="BF1951" s="156"/>
      <c r="BG1951" s="156"/>
      <c r="BH1951" s="156"/>
      <c r="BI1951" s="156"/>
      <c r="BJ1951" s="156"/>
      <c r="BK1951" s="156"/>
      <c r="BL1951" s="156"/>
      <c r="BM1951" s="156"/>
      <c r="BN1951" s="156"/>
      <c r="BO1951" s="156"/>
      <c r="BP1951" s="156"/>
      <c r="BQ1951" s="156"/>
      <c r="BR1951" s="156"/>
      <c r="BS1951" s="156"/>
      <c r="BT1951" s="156"/>
      <c r="BU1951" s="156"/>
      <c r="BV1951" s="156"/>
      <c r="BW1951" s="156"/>
      <c r="BX1951" s="156"/>
      <c r="BY1951" s="156"/>
      <c r="BZ1951" s="156"/>
      <c r="CA1951" s="156"/>
      <c r="CB1951" s="156"/>
      <c r="CC1951" s="156"/>
      <c r="CD1951" s="156"/>
      <c r="CE1951" s="156"/>
    </row>
    <row r="1952" spans="1:83" ht="25.5" customHeight="1" x14ac:dyDescent="0.25">
      <c r="A1952" s="45"/>
      <c r="B1952" s="45"/>
      <c r="C1952" s="45"/>
      <c r="D1952" s="47"/>
      <c r="E1952" s="158"/>
      <c r="F1952" s="45"/>
      <c r="G1952" s="130"/>
      <c r="H1952" s="130"/>
      <c r="I1952" s="83"/>
      <c r="J1952" s="45"/>
      <c r="K1952" s="130"/>
      <c r="L1952" s="95"/>
      <c r="M1952" s="95"/>
      <c r="N1952" s="95"/>
      <c r="O1952" s="103"/>
      <c r="P1952" s="104"/>
      <c r="Q1952" s="83"/>
      <c r="R1952" s="83"/>
      <c r="S1952" s="83"/>
      <c r="T1952" s="83"/>
      <c r="U1952" s="83"/>
      <c r="V1952" s="103"/>
      <c r="W1952" s="103"/>
      <c r="X1952" s="103"/>
      <c r="Y1952" s="102"/>
      <c r="Z1952" s="102"/>
      <c r="AA1952" s="90"/>
      <c r="AB1952" s="100"/>
      <c r="AC1952" s="90"/>
      <c r="AD1952" s="100"/>
      <c r="AE1952" s="100"/>
      <c r="AF1952" s="91"/>
      <c r="AG1952" s="91"/>
      <c r="AH1952" s="101"/>
      <c r="AI1952" s="45"/>
      <c r="AJ1952" s="45"/>
      <c r="AK1952" s="45"/>
      <c r="AL1952" s="45"/>
      <c r="AM1952" s="45"/>
      <c r="AN1952" s="83"/>
      <c r="AO1952" s="160"/>
      <c r="AP1952" s="160"/>
      <c r="AQ1952" s="94"/>
      <c r="AR1952" s="45"/>
      <c r="AS1952" s="102"/>
      <c r="AT1952" s="102"/>
      <c r="AU1952" s="95"/>
      <c r="AV1952" s="95"/>
      <c r="AW1952" s="159"/>
      <c r="AX1952" s="159"/>
      <c r="AY1952" s="156"/>
      <c r="AZ1952" s="156"/>
      <c r="BA1952" s="156"/>
      <c r="BB1952" s="156"/>
      <c r="BC1952" s="156"/>
      <c r="BD1952" s="156"/>
      <c r="BE1952" s="156"/>
      <c r="BF1952" s="156"/>
      <c r="BG1952" s="156"/>
      <c r="BH1952" s="156"/>
      <c r="BI1952" s="156"/>
      <c r="BJ1952" s="156"/>
      <c r="BK1952" s="156"/>
      <c r="BL1952" s="156"/>
      <c r="BM1952" s="156"/>
      <c r="BN1952" s="156"/>
      <c r="BO1952" s="156"/>
      <c r="BP1952" s="156"/>
      <c r="BQ1952" s="156"/>
      <c r="BR1952" s="156"/>
      <c r="BS1952" s="156"/>
      <c r="BT1952" s="156"/>
      <c r="BU1952" s="156"/>
      <c r="BV1952" s="156"/>
      <c r="BW1952" s="156"/>
      <c r="BX1952" s="156"/>
      <c r="BY1952" s="156"/>
      <c r="BZ1952" s="156"/>
      <c r="CA1952" s="156"/>
      <c r="CB1952" s="156"/>
      <c r="CC1952" s="156"/>
      <c r="CD1952" s="156"/>
      <c r="CE1952" s="156"/>
    </row>
    <row r="1953" spans="1:83" ht="25.5" customHeight="1" x14ac:dyDescent="0.25">
      <c r="A1953" s="45"/>
      <c r="B1953" s="45"/>
      <c r="C1953" s="45"/>
      <c r="D1953" s="47"/>
      <c r="E1953" s="158"/>
      <c r="F1953" s="45"/>
      <c r="G1953" s="130"/>
      <c r="H1953" s="130"/>
      <c r="I1953" s="83"/>
      <c r="J1953" s="45"/>
      <c r="K1953" s="130"/>
      <c r="L1953" s="95"/>
      <c r="M1953" s="95"/>
      <c r="N1953" s="95"/>
      <c r="O1953" s="103"/>
      <c r="P1953" s="104"/>
      <c r="Q1953" s="83"/>
      <c r="R1953" s="83"/>
      <c r="S1953" s="83"/>
      <c r="T1953" s="83"/>
      <c r="U1953" s="83"/>
      <c r="V1953" s="103"/>
      <c r="W1953" s="103"/>
      <c r="X1953" s="103"/>
      <c r="Y1953" s="102"/>
      <c r="Z1953" s="102"/>
      <c r="AA1953" s="90"/>
      <c r="AB1953" s="100"/>
      <c r="AC1953" s="90"/>
      <c r="AD1953" s="100"/>
      <c r="AE1953" s="100"/>
      <c r="AF1953" s="91"/>
      <c r="AG1953" s="91"/>
      <c r="AH1953" s="101"/>
      <c r="AI1953" s="45"/>
      <c r="AJ1953" s="45"/>
      <c r="AK1953" s="45"/>
      <c r="AL1953" s="45"/>
      <c r="AM1953" s="45"/>
      <c r="AN1953" s="83"/>
      <c r="AO1953" s="160"/>
      <c r="AP1953" s="160"/>
      <c r="AQ1953" s="94"/>
      <c r="AR1953" s="45"/>
      <c r="AS1953" s="102"/>
      <c r="AT1953" s="102"/>
      <c r="AU1953" s="95"/>
      <c r="AV1953" s="95"/>
      <c r="AW1953" s="159"/>
      <c r="AX1953" s="159"/>
      <c r="AY1953" s="156"/>
      <c r="AZ1953" s="156"/>
      <c r="BA1953" s="156"/>
      <c r="BB1953" s="156"/>
      <c r="BC1953" s="156"/>
      <c r="BD1953" s="156"/>
      <c r="BE1953" s="156"/>
      <c r="BF1953" s="156"/>
      <c r="BG1953" s="156"/>
      <c r="BH1953" s="156"/>
      <c r="BI1953" s="156"/>
      <c r="BJ1953" s="156"/>
      <c r="BK1953" s="156"/>
      <c r="BL1953" s="156"/>
      <c r="BM1953" s="156"/>
      <c r="BN1953" s="156"/>
      <c r="BO1953" s="156"/>
      <c r="BP1953" s="156"/>
      <c r="BQ1953" s="156"/>
      <c r="BR1953" s="156"/>
      <c r="BS1953" s="156"/>
      <c r="BT1953" s="156"/>
      <c r="BU1953" s="156"/>
      <c r="BV1953" s="156"/>
      <c r="BW1953" s="156"/>
      <c r="BX1953" s="156"/>
      <c r="BY1953" s="156"/>
      <c r="BZ1953" s="156"/>
      <c r="CA1953" s="156"/>
      <c r="CB1953" s="156"/>
      <c r="CC1953" s="156"/>
      <c r="CD1953" s="156"/>
      <c r="CE1953" s="156"/>
    </row>
    <row r="1954" spans="1:83" ht="25.5" customHeight="1" x14ac:dyDescent="0.25">
      <c r="A1954" s="45"/>
      <c r="B1954" s="45"/>
      <c r="C1954" s="45"/>
      <c r="D1954" s="47"/>
      <c r="E1954" s="158"/>
      <c r="F1954" s="45"/>
      <c r="G1954" s="130"/>
      <c r="H1954" s="130"/>
      <c r="I1954" s="83"/>
      <c r="J1954" s="45"/>
      <c r="K1954" s="130"/>
      <c r="L1954" s="95"/>
      <c r="M1954" s="95"/>
      <c r="N1954" s="95"/>
      <c r="O1954" s="103"/>
      <c r="P1954" s="104"/>
      <c r="Q1954" s="83"/>
      <c r="R1954" s="83"/>
      <c r="S1954" s="83"/>
      <c r="T1954" s="83"/>
      <c r="U1954" s="83"/>
      <c r="V1954" s="103"/>
      <c r="W1954" s="103"/>
      <c r="X1954" s="103"/>
      <c r="Y1954" s="102"/>
      <c r="Z1954" s="102"/>
      <c r="AA1954" s="90"/>
      <c r="AB1954" s="100"/>
      <c r="AC1954" s="90"/>
      <c r="AD1954" s="100"/>
      <c r="AE1954" s="100"/>
      <c r="AF1954" s="91"/>
      <c r="AG1954" s="91"/>
      <c r="AH1954" s="101"/>
      <c r="AI1954" s="45"/>
      <c r="AJ1954" s="45"/>
      <c r="AK1954" s="45"/>
      <c r="AL1954" s="45"/>
      <c r="AM1954" s="45"/>
      <c r="AN1954" s="83"/>
      <c r="AO1954" s="160"/>
      <c r="AP1954" s="160"/>
      <c r="AQ1954" s="94"/>
      <c r="AR1954" s="45"/>
      <c r="AS1954" s="102"/>
      <c r="AT1954" s="102"/>
      <c r="AU1954" s="95"/>
      <c r="AV1954" s="95"/>
      <c r="AW1954" s="159"/>
      <c r="AX1954" s="159"/>
      <c r="AY1954" s="156"/>
      <c r="AZ1954" s="156"/>
      <c r="BA1954" s="156"/>
      <c r="BB1954" s="156"/>
      <c r="BC1954" s="156"/>
      <c r="BD1954" s="156"/>
      <c r="BE1954" s="156"/>
      <c r="BF1954" s="156"/>
      <c r="BG1954" s="156"/>
      <c r="BH1954" s="156"/>
      <c r="BI1954" s="156"/>
      <c r="BJ1954" s="156"/>
      <c r="BK1954" s="156"/>
      <c r="BL1954" s="156"/>
      <c r="BM1954" s="156"/>
      <c r="BN1954" s="156"/>
      <c r="BO1954" s="156"/>
      <c r="BP1954" s="156"/>
      <c r="BQ1954" s="156"/>
      <c r="BR1954" s="156"/>
      <c r="BS1954" s="156"/>
      <c r="BT1954" s="156"/>
      <c r="BU1954" s="156"/>
      <c r="BV1954" s="156"/>
      <c r="BW1954" s="156"/>
      <c r="BX1954" s="156"/>
      <c r="BY1954" s="156"/>
      <c r="BZ1954" s="156"/>
      <c r="CA1954" s="156"/>
      <c r="CB1954" s="156"/>
      <c r="CC1954" s="156"/>
      <c r="CD1954" s="156"/>
      <c r="CE1954" s="156"/>
    </row>
    <row r="1955" spans="1:83" ht="25.5" customHeight="1" x14ac:dyDescent="0.25">
      <c r="A1955" s="45"/>
      <c r="B1955" s="45"/>
      <c r="C1955" s="45"/>
      <c r="D1955" s="47"/>
      <c r="E1955" s="158"/>
      <c r="F1955" s="45"/>
      <c r="G1955" s="130"/>
      <c r="H1955" s="130"/>
      <c r="I1955" s="83"/>
      <c r="J1955" s="45"/>
      <c r="K1955" s="130"/>
      <c r="L1955" s="95"/>
      <c r="M1955" s="95"/>
      <c r="N1955" s="95"/>
      <c r="O1955" s="103"/>
      <c r="P1955" s="104"/>
      <c r="Q1955" s="83"/>
      <c r="R1955" s="83"/>
      <c r="S1955" s="83"/>
      <c r="T1955" s="83"/>
      <c r="U1955" s="83"/>
      <c r="V1955" s="103"/>
      <c r="W1955" s="103"/>
      <c r="X1955" s="103"/>
      <c r="Y1955" s="102"/>
      <c r="Z1955" s="102"/>
      <c r="AA1955" s="90"/>
      <c r="AB1955" s="100"/>
      <c r="AC1955" s="90"/>
      <c r="AD1955" s="100"/>
      <c r="AE1955" s="100"/>
      <c r="AF1955" s="91"/>
      <c r="AG1955" s="91"/>
      <c r="AH1955" s="101"/>
      <c r="AI1955" s="45"/>
      <c r="AJ1955" s="45"/>
      <c r="AK1955" s="45"/>
      <c r="AL1955" s="45"/>
      <c r="AM1955" s="45"/>
      <c r="AN1955" s="83"/>
      <c r="AO1955" s="160"/>
      <c r="AP1955" s="160"/>
      <c r="AQ1955" s="94"/>
      <c r="AR1955" s="45"/>
      <c r="AS1955" s="102"/>
      <c r="AT1955" s="102"/>
      <c r="AU1955" s="95"/>
      <c r="AV1955" s="95"/>
      <c r="AW1955" s="159"/>
      <c r="AX1955" s="159"/>
      <c r="AY1955" s="156"/>
      <c r="AZ1955" s="156"/>
      <c r="BA1955" s="156"/>
      <c r="BB1955" s="156"/>
      <c r="BC1955" s="156"/>
      <c r="BD1955" s="156"/>
      <c r="BE1955" s="156"/>
      <c r="BF1955" s="156"/>
      <c r="BG1955" s="156"/>
      <c r="BH1955" s="156"/>
      <c r="BI1955" s="156"/>
      <c r="BJ1955" s="156"/>
      <c r="BK1955" s="156"/>
      <c r="BL1955" s="156"/>
      <c r="BM1955" s="156"/>
      <c r="BN1955" s="156"/>
      <c r="BO1955" s="156"/>
      <c r="BP1955" s="156"/>
      <c r="BQ1955" s="156"/>
      <c r="BR1955" s="156"/>
      <c r="BS1955" s="156"/>
      <c r="BT1955" s="156"/>
      <c r="BU1955" s="156"/>
      <c r="BV1955" s="156"/>
      <c r="BW1955" s="156"/>
      <c r="BX1955" s="156"/>
      <c r="BY1955" s="156"/>
      <c r="BZ1955" s="156"/>
      <c r="CA1955" s="156"/>
      <c r="CB1955" s="156"/>
      <c r="CC1955" s="156"/>
      <c r="CD1955" s="156"/>
      <c r="CE1955" s="156"/>
    </row>
    <row r="1956" spans="1:83" ht="25.5" customHeight="1" x14ac:dyDescent="0.25">
      <c r="A1956" s="45"/>
      <c r="B1956" s="45"/>
      <c r="C1956" s="45"/>
      <c r="D1956" s="47"/>
      <c r="E1956" s="158"/>
      <c r="F1956" s="45"/>
      <c r="G1956" s="130"/>
      <c r="H1956" s="130"/>
      <c r="I1956" s="83"/>
      <c r="J1956" s="45"/>
      <c r="K1956" s="130"/>
      <c r="L1956" s="95"/>
      <c r="M1956" s="95"/>
      <c r="N1956" s="95"/>
      <c r="O1956" s="103"/>
      <c r="P1956" s="104"/>
      <c r="Q1956" s="83"/>
      <c r="R1956" s="83"/>
      <c r="S1956" s="83"/>
      <c r="T1956" s="83"/>
      <c r="U1956" s="83"/>
      <c r="V1956" s="103"/>
      <c r="W1956" s="103"/>
      <c r="X1956" s="103"/>
      <c r="Y1956" s="102"/>
      <c r="Z1956" s="102"/>
      <c r="AA1956" s="90"/>
      <c r="AB1956" s="100"/>
      <c r="AC1956" s="90"/>
      <c r="AD1956" s="100"/>
      <c r="AE1956" s="100"/>
      <c r="AF1956" s="91"/>
      <c r="AG1956" s="91"/>
      <c r="AH1956" s="101"/>
      <c r="AI1956" s="45"/>
      <c r="AJ1956" s="45"/>
      <c r="AK1956" s="45"/>
      <c r="AL1956" s="45"/>
      <c r="AM1956" s="45"/>
      <c r="AN1956" s="83"/>
      <c r="AO1956" s="160"/>
      <c r="AP1956" s="160"/>
      <c r="AQ1956" s="94"/>
      <c r="AR1956" s="45"/>
      <c r="AS1956" s="102"/>
      <c r="AT1956" s="102"/>
      <c r="AU1956" s="95"/>
      <c r="AV1956" s="95"/>
      <c r="AW1956" s="159"/>
      <c r="AX1956" s="159"/>
      <c r="AY1956" s="156"/>
      <c r="AZ1956" s="156"/>
      <c r="BA1956" s="156"/>
      <c r="BB1956" s="156"/>
      <c r="BC1956" s="156"/>
      <c r="BD1956" s="156"/>
      <c r="BE1956" s="156"/>
      <c r="BF1956" s="156"/>
      <c r="BG1956" s="156"/>
      <c r="BH1956" s="156"/>
      <c r="BI1956" s="156"/>
      <c r="BJ1956" s="156"/>
      <c r="BK1956" s="156"/>
      <c r="BL1956" s="156"/>
      <c r="BM1956" s="156"/>
      <c r="BN1956" s="156"/>
      <c r="BO1956" s="156"/>
      <c r="BP1956" s="156"/>
      <c r="BQ1956" s="156"/>
      <c r="BR1956" s="156"/>
      <c r="BS1956" s="156"/>
      <c r="BT1956" s="156"/>
      <c r="BU1956" s="156"/>
      <c r="BV1956" s="156"/>
      <c r="BW1956" s="156"/>
      <c r="BX1956" s="156"/>
      <c r="BY1956" s="156"/>
      <c r="BZ1956" s="156"/>
      <c r="CA1956" s="156"/>
      <c r="CB1956" s="156"/>
      <c r="CC1956" s="156"/>
      <c r="CD1956" s="156"/>
      <c r="CE1956" s="156"/>
    </row>
    <row r="1957" spans="1:83" ht="25.5" customHeight="1" x14ac:dyDescent="0.25">
      <c r="A1957" s="45"/>
      <c r="B1957" s="45"/>
      <c r="C1957" s="45"/>
      <c r="D1957" s="47"/>
      <c r="E1957" s="158"/>
      <c r="F1957" s="45"/>
      <c r="G1957" s="130"/>
      <c r="H1957" s="130"/>
      <c r="I1957" s="83"/>
      <c r="J1957" s="45"/>
      <c r="K1957" s="130"/>
      <c r="L1957" s="95"/>
      <c r="M1957" s="95"/>
      <c r="N1957" s="95"/>
      <c r="O1957" s="103"/>
      <c r="P1957" s="104"/>
      <c r="Q1957" s="83"/>
      <c r="R1957" s="83"/>
      <c r="S1957" s="83"/>
      <c r="T1957" s="83"/>
      <c r="U1957" s="83"/>
      <c r="V1957" s="103"/>
      <c r="W1957" s="103"/>
      <c r="X1957" s="103"/>
      <c r="Y1957" s="102"/>
      <c r="Z1957" s="102"/>
      <c r="AA1957" s="90"/>
      <c r="AB1957" s="100"/>
      <c r="AC1957" s="90"/>
      <c r="AD1957" s="100"/>
      <c r="AE1957" s="100"/>
      <c r="AF1957" s="91"/>
      <c r="AG1957" s="91"/>
      <c r="AH1957" s="101"/>
      <c r="AI1957" s="45"/>
      <c r="AJ1957" s="45"/>
      <c r="AK1957" s="45"/>
      <c r="AL1957" s="45"/>
      <c r="AM1957" s="45"/>
      <c r="AN1957" s="83"/>
      <c r="AO1957" s="160"/>
      <c r="AP1957" s="160"/>
      <c r="AQ1957" s="94"/>
      <c r="AR1957" s="45"/>
      <c r="AS1957" s="102"/>
      <c r="AT1957" s="102"/>
      <c r="AU1957" s="95"/>
      <c r="AV1957" s="95"/>
      <c r="AW1957" s="159"/>
      <c r="AX1957" s="159"/>
      <c r="AY1957" s="156"/>
      <c r="AZ1957" s="156"/>
      <c r="BA1957" s="156"/>
      <c r="BB1957" s="156"/>
      <c r="BC1957" s="156"/>
      <c r="BD1957" s="156"/>
      <c r="BE1957" s="156"/>
      <c r="BF1957" s="156"/>
      <c r="BG1957" s="156"/>
      <c r="BH1957" s="156"/>
      <c r="BI1957" s="156"/>
      <c r="BJ1957" s="156"/>
      <c r="BK1957" s="156"/>
      <c r="BL1957" s="156"/>
      <c r="BM1957" s="156"/>
      <c r="BN1957" s="156"/>
      <c r="BO1957" s="156"/>
      <c r="BP1957" s="156"/>
      <c r="BQ1957" s="156"/>
      <c r="BR1957" s="156"/>
      <c r="BS1957" s="156"/>
      <c r="BT1957" s="156"/>
      <c r="BU1957" s="156"/>
      <c r="BV1957" s="156"/>
      <c r="BW1957" s="156"/>
      <c r="BX1957" s="156"/>
      <c r="BY1957" s="156"/>
      <c r="BZ1957" s="156"/>
      <c r="CA1957" s="156"/>
      <c r="CB1957" s="156"/>
      <c r="CC1957" s="156"/>
      <c r="CD1957" s="156"/>
      <c r="CE1957" s="156"/>
    </row>
    <row r="1958" spans="1:83" ht="25.5" customHeight="1" x14ac:dyDescent="0.25">
      <c r="A1958" s="45"/>
      <c r="B1958" s="45"/>
      <c r="C1958" s="45"/>
      <c r="D1958" s="47"/>
      <c r="E1958" s="158"/>
      <c r="F1958" s="45"/>
      <c r="G1958" s="130"/>
      <c r="H1958" s="130"/>
      <c r="I1958" s="83"/>
      <c r="J1958" s="45"/>
      <c r="K1958" s="130"/>
      <c r="L1958" s="95"/>
      <c r="M1958" s="95"/>
      <c r="N1958" s="95"/>
      <c r="O1958" s="103"/>
      <c r="P1958" s="104"/>
      <c r="Q1958" s="83"/>
      <c r="R1958" s="83"/>
      <c r="S1958" s="83"/>
      <c r="T1958" s="83"/>
      <c r="U1958" s="83"/>
      <c r="V1958" s="103"/>
      <c r="W1958" s="103"/>
      <c r="X1958" s="103"/>
      <c r="Y1958" s="102"/>
      <c r="Z1958" s="102"/>
      <c r="AA1958" s="90"/>
      <c r="AB1958" s="100"/>
      <c r="AC1958" s="90"/>
      <c r="AD1958" s="100"/>
      <c r="AE1958" s="100"/>
      <c r="AF1958" s="91"/>
      <c r="AG1958" s="91"/>
      <c r="AH1958" s="101"/>
      <c r="AI1958" s="45"/>
      <c r="AJ1958" s="45"/>
      <c r="AK1958" s="45"/>
      <c r="AL1958" s="45"/>
      <c r="AM1958" s="45"/>
      <c r="AN1958" s="83"/>
      <c r="AO1958" s="160"/>
      <c r="AP1958" s="160"/>
      <c r="AQ1958" s="94"/>
      <c r="AR1958" s="45"/>
      <c r="AS1958" s="102"/>
      <c r="AT1958" s="102"/>
      <c r="AU1958" s="95"/>
      <c r="AV1958" s="95"/>
      <c r="AW1958" s="159"/>
      <c r="AX1958" s="159"/>
      <c r="AY1958" s="156"/>
      <c r="AZ1958" s="156"/>
      <c r="BA1958" s="156"/>
      <c r="BB1958" s="156"/>
      <c r="BC1958" s="156"/>
      <c r="BD1958" s="156"/>
      <c r="BE1958" s="156"/>
      <c r="BF1958" s="156"/>
      <c r="BG1958" s="156"/>
      <c r="BH1958" s="156"/>
      <c r="BI1958" s="156"/>
      <c r="BJ1958" s="156"/>
      <c r="BK1958" s="156"/>
      <c r="BL1958" s="156"/>
      <c r="BM1958" s="156"/>
      <c r="BN1958" s="156"/>
      <c r="BO1958" s="156"/>
      <c r="BP1958" s="156"/>
      <c r="BQ1958" s="156"/>
      <c r="BR1958" s="156"/>
      <c r="BS1958" s="156"/>
      <c r="BT1958" s="156"/>
      <c r="BU1958" s="156"/>
      <c r="BV1958" s="156"/>
      <c r="BW1958" s="156"/>
      <c r="BX1958" s="156"/>
      <c r="BY1958" s="156"/>
      <c r="BZ1958" s="156"/>
      <c r="CA1958" s="156"/>
      <c r="CB1958" s="156"/>
      <c r="CC1958" s="156"/>
      <c r="CD1958" s="156"/>
      <c r="CE1958" s="156"/>
    </row>
    <row r="1959" spans="1:83" ht="25.5" customHeight="1" x14ac:dyDescent="0.25">
      <c r="A1959" s="45"/>
      <c r="B1959" s="45"/>
      <c r="C1959" s="45"/>
      <c r="D1959" s="47"/>
      <c r="E1959" s="158"/>
      <c r="F1959" s="45"/>
      <c r="G1959" s="130"/>
      <c r="H1959" s="130"/>
      <c r="I1959" s="83"/>
      <c r="J1959" s="45"/>
      <c r="K1959" s="130"/>
      <c r="L1959" s="95"/>
      <c r="M1959" s="95"/>
      <c r="N1959" s="95"/>
      <c r="O1959" s="103"/>
      <c r="P1959" s="104"/>
      <c r="Q1959" s="83"/>
      <c r="R1959" s="83"/>
      <c r="S1959" s="83"/>
      <c r="T1959" s="83"/>
      <c r="U1959" s="83"/>
      <c r="V1959" s="103"/>
      <c r="W1959" s="103"/>
      <c r="X1959" s="103"/>
      <c r="Y1959" s="102"/>
      <c r="Z1959" s="102"/>
      <c r="AA1959" s="90"/>
      <c r="AB1959" s="100"/>
      <c r="AC1959" s="90"/>
      <c r="AD1959" s="100"/>
      <c r="AE1959" s="100"/>
      <c r="AF1959" s="91"/>
      <c r="AG1959" s="91"/>
      <c r="AH1959" s="101"/>
      <c r="AI1959" s="45"/>
      <c r="AJ1959" s="45"/>
      <c r="AK1959" s="45"/>
      <c r="AL1959" s="45"/>
      <c r="AM1959" s="45"/>
      <c r="AN1959" s="83"/>
      <c r="AO1959" s="160"/>
      <c r="AP1959" s="160"/>
      <c r="AQ1959" s="94"/>
      <c r="AR1959" s="45"/>
      <c r="AS1959" s="102"/>
      <c r="AT1959" s="102"/>
      <c r="AU1959" s="95"/>
      <c r="AV1959" s="95"/>
      <c r="AW1959" s="159"/>
      <c r="AX1959" s="159"/>
      <c r="AY1959" s="156"/>
      <c r="AZ1959" s="156"/>
      <c r="BA1959" s="156"/>
      <c r="BB1959" s="156"/>
      <c r="BC1959" s="156"/>
      <c r="BD1959" s="156"/>
      <c r="BE1959" s="156"/>
      <c r="BF1959" s="156"/>
      <c r="BG1959" s="156"/>
      <c r="BH1959" s="156"/>
      <c r="BI1959" s="156"/>
      <c r="BJ1959" s="156"/>
      <c r="BK1959" s="156"/>
      <c r="BL1959" s="156"/>
      <c r="BM1959" s="156"/>
      <c r="BN1959" s="156"/>
      <c r="BO1959" s="156"/>
      <c r="BP1959" s="156"/>
      <c r="BQ1959" s="156"/>
      <c r="BR1959" s="156"/>
      <c r="BS1959" s="156"/>
      <c r="BT1959" s="156"/>
      <c r="BU1959" s="156"/>
      <c r="BV1959" s="156"/>
      <c r="BW1959" s="156"/>
      <c r="BX1959" s="156"/>
      <c r="BY1959" s="156"/>
      <c r="BZ1959" s="156"/>
      <c r="CA1959" s="156"/>
      <c r="CB1959" s="156"/>
      <c r="CC1959" s="156"/>
      <c r="CD1959" s="156"/>
      <c r="CE1959" s="156"/>
    </row>
    <row r="1960" spans="1:83" ht="25.5" customHeight="1" x14ac:dyDescent="0.25">
      <c r="A1960" s="45"/>
      <c r="B1960" s="45"/>
      <c r="C1960" s="45"/>
      <c r="D1960" s="47"/>
      <c r="E1960" s="158"/>
      <c r="F1960" s="45"/>
      <c r="G1960" s="130"/>
      <c r="H1960" s="130"/>
      <c r="I1960" s="83"/>
      <c r="J1960" s="45"/>
      <c r="K1960" s="130"/>
      <c r="L1960" s="95"/>
      <c r="M1960" s="95"/>
      <c r="N1960" s="95"/>
      <c r="O1960" s="103"/>
      <c r="P1960" s="104"/>
      <c r="Q1960" s="83"/>
      <c r="R1960" s="83"/>
      <c r="S1960" s="83"/>
      <c r="T1960" s="83"/>
      <c r="U1960" s="83"/>
      <c r="V1960" s="103"/>
      <c r="W1960" s="103"/>
      <c r="X1960" s="103"/>
      <c r="Y1960" s="102"/>
      <c r="Z1960" s="102"/>
      <c r="AA1960" s="90"/>
      <c r="AB1960" s="100"/>
      <c r="AC1960" s="90"/>
      <c r="AD1960" s="100"/>
      <c r="AE1960" s="100"/>
      <c r="AF1960" s="91"/>
      <c r="AG1960" s="91"/>
      <c r="AH1960" s="101"/>
      <c r="AI1960" s="45"/>
      <c r="AJ1960" s="45"/>
      <c r="AK1960" s="45"/>
      <c r="AL1960" s="45"/>
      <c r="AM1960" s="45"/>
      <c r="AN1960" s="83"/>
      <c r="AO1960" s="160"/>
      <c r="AP1960" s="160"/>
      <c r="AQ1960" s="94"/>
      <c r="AR1960" s="45"/>
      <c r="AS1960" s="102"/>
      <c r="AT1960" s="102"/>
      <c r="AU1960" s="95"/>
      <c r="AV1960" s="95"/>
      <c r="AW1960" s="159"/>
      <c r="AX1960" s="159"/>
      <c r="AY1960" s="156"/>
      <c r="AZ1960" s="156"/>
      <c r="BA1960" s="156"/>
      <c r="BB1960" s="156"/>
      <c r="BC1960" s="156"/>
      <c r="BD1960" s="156"/>
      <c r="BE1960" s="156"/>
      <c r="BF1960" s="156"/>
      <c r="BG1960" s="156"/>
      <c r="BH1960" s="156"/>
      <c r="BI1960" s="156"/>
      <c r="BJ1960" s="156"/>
      <c r="BK1960" s="156"/>
      <c r="BL1960" s="156"/>
      <c r="BM1960" s="156"/>
      <c r="BN1960" s="156"/>
      <c r="BO1960" s="156"/>
      <c r="BP1960" s="156"/>
      <c r="BQ1960" s="156"/>
      <c r="BR1960" s="156"/>
      <c r="BS1960" s="156"/>
      <c r="BT1960" s="156"/>
      <c r="BU1960" s="156"/>
      <c r="BV1960" s="156"/>
      <c r="BW1960" s="156"/>
      <c r="BX1960" s="156"/>
      <c r="BY1960" s="156"/>
      <c r="BZ1960" s="156"/>
      <c r="CA1960" s="156"/>
      <c r="CB1960" s="156"/>
      <c r="CC1960" s="156"/>
      <c r="CD1960" s="156"/>
      <c r="CE1960" s="156"/>
    </row>
    <row r="1961" spans="1:83" ht="25.5" customHeight="1" x14ac:dyDescent="0.25">
      <c r="A1961" s="45"/>
      <c r="B1961" s="45"/>
      <c r="C1961" s="45"/>
      <c r="D1961" s="47"/>
      <c r="E1961" s="158"/>
      <c r="F1961" s="45"/>
      <c r="G1961" s="130"/>
      <c r="H1961" s="130"/>
      <c r="I1961" s="83"/>
      <c r="J1961" s="45"/>
      <c r="K1961" s="130"/>
      <c r="L1961" s="95"/>
      <c r="M1961" s="95"/>
      <c r="N1961" s="95"/>
      <c r="O1961" s="103"/>
      <c r="P1961" s="104"/>
      <c r="Q1961" s="83"/>
      <c r="R1961" s="83"/>
      <c r="S1961" s="83"/>
      <c r="T1961" s="83"/>
      <c r="U1961" s="83"/>
      <c r="V1961" s="103"/>
      <c r="W1961" s="103"/>
      <c r="X1961" s="103"/>
      <c r="Y1961" s="102"/>
      <c r="Z1961" s="102"/>
      <c r="AA1961" s="90"/>
      <c r="AB1961" s="100"/>
      <c r="AC1961" s="90"/>
      <c r="AD1961" s="100"/>
      <c r="AE1961" s="100"/>
      <c r="AF1961" s="91"/>
      <c r="AG1961" s="91"/>
      <c r="AH1961" s="101"/>
      <c r="AI1961" s="45"/>
      <c r="AJ1961" s="45"/>
      <c r="AK1961" s="45"/>
      <c r="AL1961" s="45"/>
      <c r="AM1961" s="45"/>
      <c r="AN1961" s="83"/>
      <c r="AO1961" s="160"/>
      <c r="AP1961" s="160"/>
      <c r="AQ1961" s="94"/>
      <c r="AR1961" s="45"/>
      <c r="AS1961" s="102"/>
      <c r="AT1961" s="102"/>
      <c r="AU1961" s="95"/>
      <c r="AV1961" s="95"/>
      <c r="AW1961" s="159"/>
      <c r="AX1961" s="159"/>
      <c r="AY1961" s="156"/>
      <c r="AZ1961" s="156"/>
      <c r="BA1961" s="156"/>
      <c r="BB1961" s="156"/>
      <c r="BC1961" s="156"/>
      <c r="BD1961" s="156"/>
      <c r="BE1961" s="156"/>
      <c r="BF1961" s="156"/>
      <c r="BG1961" s="156"/>
      <c r="BH1961" s="156"/>
      <c r="BI1961" s="156"/>
      <c r="BJ1961" s="156"/>
      <c r="BK1961" s="156"/>
      <c r="BL1961" s="156"/>
      <c r="BM1961" s="156"/>
      <c r="BN1961" s="156"/>
      <c r="BO1961" s="156"/>
      <c r="BP1961" s="156"/>
      <c r="BQ1961" s="156"/>
      <c r="BR1961" s="156"/>
      <c r="BS1961" s="156"/>
      <c r="BT1961" s="156"/>
      <c r="BU1961" s="156"/>
      <c r="BV1961" s="156"/>
      <c r="BW1961" s="156"/>
      <c r="BX1961" s="156"/>
      <c r="BY1961" s="156"/>
      <c r="BZ1961" s="156"/>
      <c r="CA1961" s="156"/>
      <c r="CB1961" s="156"/>
      <c r="CC1961" s="156"/>
      <c r="CD1961" s="156"/>
      <c r="CE1961" s="156"/>
    </row>
    <row r="1962" spans="1:83" ht="25.5" customHeight="1" x14ac:dyDescent="0.25">
      <c r="A1962" s="45"/>
      <c r="B1962" s="45"/>
      <c r="C1962" s="45"/>
      <c r="D1962" s="47"/>
      <c r="E1962" s="158"/>
      <c r="F1962" s="45"/>
      <c r="G1962" s="130"/>
      <c r="H1962" s="130"/>
      <c r="I1962" s="83"/>
      <c r="J1962" s="45"/>
      <c r="K1962" s="130"/>
      <c r="L1962" s="95"/>
      <c r="M1962" s="95"/>
      <c r="N1962" s="95"/>
      <c r="O1962" s="103"/>
      <c r="P1962" s="104"/>
      <c r="Q1962" s="83"/>
      <c r="R1962" s="83"/>
      <c r="S1962" s="83"/>
      <c r="T1962" s="83"/>
      <c r="U1962" s="83"/>
      <c r="V1962" s="103"/>
      <c r="W1962" s="103"/>
      <c r="X1962" s="103"/>
      <c r="Y1962" s="102"/>
      <c r="Z1962" s="102"/>
      <c r="AA1962" s="90"/>
      <c r="AB1962" s="100"/>
      <c r="AC1962" s="90"/>
      <c r="AD1962" s="100"/>
      <c r="AE1962" s="100"/>
      <c r="AF1962" s="91"/>
      <c r="AG1962" s="91"/>
      <c r="AH1962" s="101"/>
      <c r="AI1962" s="45"/>
      <c r="AJ1962" s="45"/>
      <c r="AK1962" s="45"/>
      <c r="AL1962" s="45"/>
      <c r="AM1962" s="45"/>
      <c r="AN1962" s="83"/>
      <c r="AO1962" s="160"/>
      <c r="AP1962" s="160"/>
      <c r="AQ1962" s="94"/>
      <c r="AR1962" s="45"/>
      <c r="AS1962" s="102"/>
      <c r="AT1962" s="102"/>
      <c r="AU1962" s="95"/>
      <c r="AV1962" s="95"/>
      <c r="AW1962" s="159"/>
      <c r="AX1962" s="159"/>
      <c r="AY1962" s="156"/>
      <c r="AZ1962" s="156"/>
      <c r="BA1962" s="156"/>
      <c r="BB1962" s="156"/>
      <c r="BC1962" s="156"/>
      <c r="BD1962" s="156"/>
      <c r="BE1962" s="156"/>
      <c r="BF1962" s="156"/>
      <c r="BG1962" s="156"/>
      <c r="BH1962" s="156"/>
      <c r="BI1962" s="156"/>
      <c r="BJ1962" s="156"/>
      <c r="BK1962" s="156"/>
      <c r="BL1962" s="156"/>
      <c r="BM1962" s="156"/>
      <c r="BN1962" s="156"/>
      <c r="BO1962" s="156"/>
      <c r="BP1962" s="156"/>
      <c r="BQ1962" s="156"/>
      <c r="BR1962" s="156"/>
      <c r="BS1962" s="156"/>
      <c r="BT1962" s="156"/>
      <c r="BU1962" s="156"/>
      <c r="BV1962" s="156"/>
      <c r="BW1962" s="156"/>
      <c r="BX1962" s="156"/>
      <c r="BY1962" s="156"/>
      <c r="BZ1962" s="156"/>
      <c r="CA1962" s="156"/>
      <c r="CB1962" s="156"/>
      <c r="CC1962" s="156"/>
      <c r="CD1962" s="156"/>
      <c r="CE1962" s="156"/>
    </row>
    <row r="1963" spans="1:83" ht="25.5" customHeight="1" x14ac:dyDescent="0.25">
      <c r="A1963" s="45"/>
      <c r="B1963" s="45"/>
      <c r="C1963" s="45"/>
      <c r="D1963" s="47"/>
      <c r="E1963" s="158"/>
      <c r="F1963" s="45"/>
      <c r="G1963" s="130"/>
      <c r="H1963" s="130"/>
      <c r="I1963" s="83"/>
      <c r="J1963" s="45"/>
      <c r="K1963" s="130"/>
      <c r="L1963" s="95"/>
      <c r="M1963" s="95"/>
      <c r="N1963" s="95"/>
      <c r="O1963" s="103"/>
      <c r="P1963" s="104"/>
      <c r="Q1963" s="83"/>
      <c r="R1963" s="83"/>
      <c r="S1963" s="83"/>
      <c r="T1963" s="83"/>
      <c r="U1963" s="83"/>
      <c r="V1963" s="103"/>
      <c r="W1963" s="103"/>
      <c r="X1963" s="103"/>
      <c r="Y1963" s="102"/>
      <c r="Z1963" s="102"/>
      <c r="AA1963" s="90"/>
      <c r="AB1963" s="100"/>
      <c r="AC1963" s="90"/>
      <c r="AD1963" s="100"/>
      <c r="AE1963" s="100"/>
      <c r="AF1963" s="91"/>
      <c r="AG1963" s="91"/>
      <c r="AH1963" s="101"/>
      <c r="AI1963" s="45"/>
      <c r="AJ1963" s="45"/>
      <c r="AK1963" s="45"/>
      <c r="AL1963" s="45"/>
      <c r="AM1963" s="45"/>
      <c r="AN1963" s="83"/>
      <c r="AO1963" s="160"/>
      <c r="AP1963" s="160"/>
      <c r="AQ1963" s="94"/>
      <c r="AR1963" s="45"/>
      <c r="AS1963" s="102"/>
      <c r="AT1963" s="102"/>
      <c r="AU1963" s="95"/>
      <c r="AV1963" s="95"/>
      <c r="AW1963" s="159"/>
      <c r="AX1963" s="159"/>
      <c r="AY1963" s="156"/>
      <c r="AZ1963" s="156"/>
      <c r="BA1963" s="156"/>
      <c r="BB1963" s="156"/>
      <c r="BC1963" s="156"/>
      <c r="BD1963" s="156"/>
      <c r="BE1963" s="156"/>
      <c r="BF1963" s="156"/>
      <c r="BG1963" s="156"/>
      <c r="BH1963" s="156"/>
      <c r="BI1963" s="156"/>
      <c r="BJ1963" s="156"/>
      <c r="BK1963" s="156"/>
      <c r="BL1963" s="156"/>
      <c r="BM1963" s="156"/>
      <c r="BN1963" s="156"/>
      <c r="BO1963" s="156"/>
      <c r="BP1963" s="156"/>
      <c r="BQ1963" s="156"/>
      <c r="BR1963" s="156"/>
      <c r="BS1963" s="156"/>
      <c r="BT1963" s="156"/>
      <c r="BU1963" s="156"/>
      <c r="BV1963" s="156"/>
      <c r="BW1963" s="156"/>
      <c r="BX1963" s="156"/>
      <c r="BY1963" s="156"/>
      <c r="BZ1963" s="156"/>
      <c r="CA1963" s="156"/>
      <c r="CB1963" s="156"/>
      <c r="CC1963" s="156"/>
      <c r="CD1963" s="156"/>
      <c r="CE1963" s="156"/>
    </row>
    <row r="1964" spans="1:83" ht="25.5" customHeight="1" x14ac:dyDescent="0.25">
      <c r="A1964" s="45"/>
      <c r="B1964" s="45"/>
      <c r="C1964" s="45"/>
      <c r="D1964" s="47"/>
      <c r="E1964" s="158"/>
      <c r="F1964" s="45"/>
      <c r="G1964" s="130"/>
      <c r="H1964" s="130"/>
      <c r="I1964" s="83"/>
      <c r="J1964" s="45"/>
      <c r="K1964" s="130"/>
      <c r="L1964" s="95"/>
      <c r="M1964" s="95"/>
      <c r="N1964" s="95"/>
      <c r="O1964" s="103"/>
      <c r="P1964" s="104"/>
      <c r="Q1964" s="83"/>
      <c r="R1964" s="83"/>
      <c r="S1964" s="83"/>
      <c r="T1964" s="83"/>
      <c r="U1964" s="83"/>
      <c r="V1964" s="103"/>
      <c r="W1964" s="103"/>
      <c r="X1964" s="103"/>
      <c r="Y1964" s="102"/>
      <c r="Z1964" s="102"/>
      <c r="AA1964" s="90"/>
      <c r="AB1964" s="100"/>
      <c r="AC1964" s="90"/>
      <c r="AD1964" s="100"/>
      <c r="AE1964" s="100"/>
      <c r="AF1964" s="91"/>
      <c r="AG1964" s="91"/>
      <c r="AH1964" s="101"/>
      <c r="AI1964" s="45"/>
      <c r="AJ1964" s="45"/>
      <c r="AK1964" s="45"/>
      <c r="AL1964" s="45"/>
      <c r="AM1964" s="45"/>
      <c r="AN1964" s="83"/>
      <c r="AO1964" s="160"/>
      <c r="AP1964" s="160"/>
      <c r="AQ1964" s="94"/>
      <c r="AR1964" s="45"/>
      <c r="AS1964" s="102"/>
      <c r="AT1964" s="102"/>
      <c r="AU1964" s="95"/>
      <c r="AV1964" s="95"/>
      <c r="AW1964" s="159"/>
      <c r="AX1964" s="159"/>
      <c r="AY1964" s="156"/>
      <c r="AZ1964" s="156"/>
      <c r="BA1964" s="156"/>
      <c r="BB1964" s="156"/>
      <c r="BC1964" s="156"/>
      <c r="BD1964" s="156"/>
      <c r="BE1964" s="156"/>
      <c r="BF1964" s="156"/>
      <c r="BG1964" s="156"/>
      <c r="BH1964" s="156"/>
      <c r="BI1964" s="156"/>
      <c r="BJ1964" s="156"/>
      <c r="BK1964" s="156"/>
      <c r="BL1964" s="156"/>
      <c r="BM1964" s="156"/>
      <c r="BN1964" s="156"/>
      <c r="BO1964" s="156"/>
      <c r="BP1964" s="156"/>
      <c r="BQ1964" s="156"/>
      <c r="BR1964" s="156"/>
      <c r="BS1964" s="156"/>
      <c r="BT1964" s="156"/>
      <c r="BU1964" s="156"/>
      <c r="BV1964" s="156"/>
      <c r="BW1964" s="156"/>
      <c r="BX1964" s="156"/>
      <c r="BY1964" s="156"/>
      <c r="BZ1964" s="156"/>
      <c r="CA1964" s="156"/>
      <c r="CB1964" s="156"/>
      <c r="CC1964" s="156"/>
      <c r="CD1964" s="156"/>
      <c r="CE1964" s="156"/>
    </row>
    <row r="1965" spans="1:83" ht="25.5" customHeight="1" x14ac:dyDescent="0.25">
      <c r="A1965" s="45"/>
      <c r="B1965" s="45"/>
      <c r="C1965" s="45"/>
      <c r="D1965" s="47"/>
      <c r="E1965" s="158"/>
      <c r="F1965" s="45"/>
      <c r="G1965" s="130"/>
      <c r="H1965" s="130"/>
      <c r="I1965" s="83"/>
      <c r="J1965" s="45"/>
      <c r="K1965" s="130"/>
      <c r="L1965" s="95"/>
      <c r="M1965" s="95"/>
      <c r="N1965" s="95"/>
      <c r="O1965" s="103"/>
      <c r="P1965" s="104"/>
      <c r="Q1965" s="83"/>
      <c r="R1965" s="83"/>
      <c r="S1965" s="83"/>
      <c r="T1965" s="83"/>
      <c r="U1965" s="83"/>
      <c r="V1965" s="103"/>
      <c r="W1965" s="103"/>
      <c r="X1965" s="103"/>
      <c r="Y1965" s="102"/>
      <c r="Z1965" s="102"/>
      <c r="AA1965" s="90"/>
      <c r="AB1965" s="100"/>
      <c r="AC1965" s="90"/>
      <c r="AD1965" s="100"/>
      <c r="AE1965" s="100"/>
      <c r="AF1965" s="91"/>
      <c r="AG1965" s="91"/>
      <c r="AH1965" s="101"/>
      <c r="AI1965" s="45"/>
      <c r="AJ1965" s="45"/>
      <c r="AK1965" s="45"/>
      <c r="AL1965" s="45"/>
      <c r="AM1965" s="45"/>
      <c r="AN1965" s="83"/>
      <c r="AO1965" s="160"/>
      <c r="AP1965" s="160"/>
      <c r="AQ1965" s="94"/>
      <c r="AR1965" s="45"/>
      <c r="AS1965" s="102"/>
      <c r="AT1965" s="102"/>
      <c r="AU1965" s="95"/>
      <c r="AV1965" s="95"/>
      <c r="AW1965" s="159"/>
      <c r="AX1965" s="159"/>
      <c r="AY1965" s="156"/>
      <c r="AZ1965" s="156"/>
      <c r="BA1965" s="156"/>
      <c r="BB1965" s="156"/>
      <c r="BC1965" s="156"/>
      <c r="BD1965" s="156"/>
      <c r="BE1965" s="156"/>
      <c r="BF1965" s="156"/>
      <c r="BG1965" s="156"/>
      <c r="BH1965" s="156"/>
      <c r="BI1965" s="156"/>
      <c r="BJ1965" s="156"/>
      <c r="BK1965" s="156"/>
      <c r="BL1965" s="156"/>
      <c r="BM1965" s="156"/>
      <c r="BN1965" s="156"/>
      <c r="BO1965" s="156"/>
      <c r="BP1965" s="156"/>
      <c r="BQ1965" s="156"/>
      <c r="BR1965" s="156"/>
      <c r="BS1965" s="156"/>
      <c r="BT1965" s="156"/>
      <c r="BU1965" s="156"/>
      <c r="BV1965" s="156"/>
      <c r="BW1965" s="156"/>
      <c r="BX1965" s="156"/>
      <c r="BY1965" s="156"/>
      <c r="BZ1965" s="156"/>
      <c r="CA1965" s="156"/>
      <c r="CB1965" s="156"/>
      <c r="CC1965" s="156"/>
      <c r="CD1965" s="156"/>
      <c r="CE1965" s="156"/>
    </row>
    <row r="1966" spans="1:83" ht="25.5" customHeight="1" x14ac:dyDescent="0.25">
      <c r="A1966" s="45"/>
      <c r="B1966" s="45"/>
      <c r="C1966" s="45"/>
      <c r="D1966" s="47"/>
      <c r="E1966" s="158"/>
      <c r="F1966" s="45"/>
      <c r="G1966" s="130"/>
      <c r="H1966" s="130"/>
      <c r="I1966" s="83"/>
      <c r="J1966" s="45"/>
      <c r="K1966" s="130"/>
      <c r="L1966" s="95"/>
      <c r="M1966" s="95"/>
      <c r="N1966" s="95"/>
      <c r="O1966" s="103"/>
      <c r="P1966" s="104"/>
      <c r="Q1966" s="83"/>
      <c r="R1966" s="83"/>
      <c r="S1966" s="83"/>
      <c r="T1966" s="83"/>
      <c r="U1966" s="83"/>
      <c r="V1966" s="103"/>
      <c r="W1966" s="103"/>
      <c r="X1966" s="103"/>
      <c r="Y1966" s="102"/>
      <c r="Z1966" s="102"/>
      <c r="AA1966" s="90"/>
      <c r="AB1966" s="100"/>
      <c r="AC1966" s="90"/>
      <c r="AD1966" s="100"/>
      <c r="AE1966" s="100"/>
      <c r="AF1966" s="91"/>
      <c r="AG1966" s="91"/>
      <c r="AH1966" s="101"/>
      <c r="AI1966" s="45"/>
      <c r="AJ1966" s="45"/>
      <c r="AK1966" s="45"/>
      <c r="AL1966" s="45"/>
      <c r="AM1966" s="45"/>
      <c r="AN1966" s="83"/>
      <c r="AO1966" s="160"/>
      <c r="AP1966" s="160"/>
      <c r="AQ1966" s="94"/>
      <c r="AR1966" s="45"/>
      <c r="AS1966" s="102"/>
      <c r="AT1966" s="102"/>
      <c r="AU1966" s="95"/>
      <c r="AV1966" s="95"/>
      <c r="AW1966" s="159"/>
      <c r="AX1966" s="159"/>
      <c r="AY1966" s="156"/>
      <c r="AZ1966" s="156"/>
      <c r="BA1966" s="156"/>
      <c r="BB1966" s="156"/>
      <c r="BC1966" s="156"/>
      <c r="BD1966" s="156"/>
      <c r="BE1966" s="156"/>
      <c r="BF1966" s="156"/>
      <c r="BG1966" s="156"/>
      <c r="BH1966" s="156"/>
      <c r="BI1966" s="156"/>
      <c r="BJ1966" s="156"/>
      <c r="BK1966" s="156"/>
      <c r="BL1966" s="156"/>
      <c r="BM1966" s="156"/>
      <c r="BN1966" s="156"/>
      <c r="BO1966" s="156"/>
      <c r="BP1966" s="156"/>
      <c r="BQ1966" s="156"/>
      <c r="BR1966" s="156"/>
      <c r="BS1966" s="156"/>
      <c r="BT1966" s="156"/>
      <c r="BU1966" s="156"/>
      <c r="BV1966" s="156"/>
      <c r="BW1966" s="156"/>
      <c r="BX1966" s="156"/>
      <c r="BY1966" s="156"/>
      <c r="BZ1966" s="156"/>
      <c r="CA1966" s="156"/>
      <c r="CB1966" s="156"/>
      <c r="CC1966" s="156"/>
      <c r="CD1966" s="156"/>
      <c r="CE1966" s="156"/>
    </row>
    <row r="1967" spans="1:83" ht="25.5" customHeight="1" x14ac:dyDescent="0.25">
      <c r="A1967" s="45"/>
      <c r="B1967" s="45"/>
      <c r="C1967" s="45"/>
      <c r="D1967" s="47"/>
      <c r="E1967" s="158"/>
      <c r="F1967" s="45"/>
      <c r="G1967" s="130"/>
      <c r="H1967" s="130"/>
      <c r="I1967" s="83"/>
      <c r="J1967" s="45"/>
      <c r="K1967" s="130"/>
      <c r="L1967" s="95"/>
      <c r="M1967" s="95"/>
      <c r="N1967" s="95"/>
      <c r="O1967" s="103"/>
      <c r="P1967" s="104"/>
      <c r="Q1967" s="83"/>
      <c r="R1967" s="83"/>
      <c r="S1967" s="83"/>
      <c r="T1967" s="83"/>
      <c r="U1967" s="83"/>
      <c r="V1967" s="103"/>
      <c r="W1967" s="103"/>
      <c r="X1967" s="103"/>
      <c r="Y1967" s="102"/>
      <c r="Z1967" s="102"/>
      <c r="AA1967" s="90"/>
      <c r="AB1967" s="100"/>
      <c r="AC1967" s="90"/>
      <c r="AD1967" s="100"/>
      <c r="AE1967" s="100"/>
      <c r="AF1967" s="91"/>
      <c r="AG1967" s="91"/>
      <c r="AH1967" s="101"/>
      <c r="AI1967" s="45"/>
      <c r="AJ1967" s="45"/>
      <c r="AK1967" s="45"/>
      <c r="AL1967" s="45"/>
      <c r="AM1967" s="45"/>
      <c r="AN1967" s="83"/>
      <c r="AO1967" s="160"/>
      <c r="AP1967" s="160"/>
      <c r="AQ1967" s="94"/>
      <c r="AR1967" s="45"/>
      <c r="AS1967" s="102"/>
      <c r="AT1967" s="102"/>
      <c r="AU1967" s="95"/>
      <c r="AV1967" s="95"/>
      <c r="AW1967" s="159"/>
      <c r="AX1967" s="159"/>
      <c r="AY1967" s="156"/>
      <c r="AZ1967" s="156"/>
      <c r="BA1967" s="156"/>
      <c r="BB1967" s="156"/>
      <c r="BC1967" s="156"/>
      <c r="BD1967" s="156"/>
      <c r="BE1967" s="156"/>
      <c r="BF1967" s="156"/>
      <c r="BG1967" s="156"/>
      <c r="BH1967" s="156"/>
      <c r="BI1967" s="156"/>
      <c r="BJ1967" s="156"/>
      <c r="BK1967" s="156"/>
      <c r="BL1967" s="156"/>
      <c r="BM1967" s="156"/>
      <c r="BN1967" s="156"/>
      <c r="BO1967" s="156"/>
      <c r="BP1967" s="156"/>
      <c r="BQ1967" s="156"/>
      <c r="BR1967" s="156"/>
      <c r="BS1967" s="156"/>
      <c r="BT1967" s="156"/>
      <c r="BU1967" s="156"/>
      <c r="BV1967" s="156"/>
      <c r="BW1967" s="156"/>
      <c r="BX1967" s="156"/>
      <c r="BY1967" s="156"/>
      <c r="BZ1967" s="156"/>
      <c r="CA1967" s="156"/>
      <c r="CB1967" s="156"/>
      <c r="CC1967" s="156"/>
      <c r="CD1967" s="156"/>
      <c r="CE1967" s="156"/>
    </row>
    <row r="1968" spans="1:83" ht="25.5" customHeight="1" x14ac:dyDescent="0.25">
      <c r="A1968" s="45"/>
      <c r="B1968" s="45"/>
      <c r="C1968" s="45"/>
      <c r="D1968" s="47"/>
      <c r="E1968" s="158"/>
      <c r="F1968" s="45"/>
      <c r="G1968" s="130"/>
      <c r="H1968" s="130"/>
      <c r="I1968" s="83"/>
      <c r="J1968" s="45"/>
      <c r="K1968" s="130"/>
      <c r="L1968" s="95"/>
      <c r="M1968" s="95"/>
      <c r="N1968" s="95"/>
      <c r="O1968" s="103"/>
      <c r="P1968" s="104"/>
      <c r="Q1968" s="83"/>
      <c r="R1968" s="83"/>
      <c r="S1968" s="83"/>
      <c r="T1968" s="83"/>
      <c r="U1968" s="83"/>
      <c r="V1968" s="103"/>
      <c r="W1968" s="103"/>
      <c r="X1968" s="103"/>
      <c r="Y1968" s="102"/>
      <c r="Z1968" s="102"/>
      <c r="AA1968" s="90"/>
      <c r="AB1968" s="100"/>
      <c r="AC1968" s="90"/>
      <c r="AD1968" s="100"/>
      <c r="AE1968" s="100"/>
      <c r="AF1968" s="91"/>
      <c r="AG1968" s="91"/>
      <c r="AH1968" s="101"/>
      <c r="AI1968" s="45"/>
      <c r="AJ1968" s="45"/>
      <c r="AK1968" s="45"/>
      <c r="AL1968" s="45"/>
      <c r="AM1968" s="45"/>
      <c r="AN1968" s="83"/>
      <c r="AO1968" s="160"/>
      <c r="AP1968" s="160"/>
      <c r="AQ1968" s="94"/>
      <c r="AR1968" s="45"/>
      <c r="AS1968" s="102"/>
      <c r="AT1968" s="102"/>
      <c r="AU1968" s="95"/>
      <c r="AV1968" s="95"/>
      <c r="AW1968" s="159"/>
      <c r="AX1968" s="159"/>
      <c r="AY1968" s="156"/>
      <c r="AZ1968" s="156"/>
      <c r="BA1968" s="156"/>
      <c r="BB1968" s="156"/>
      <c r="BC1968" s="156"/>
      <c r="BD1968" s="156"/>
      <c r="BE1968" s="156"/>
      <c r="BF1968" s="156"/>
      <c r="BG1968" s="156"/>
      <c r="BH1968" s="156"/>
      <c r="BI1968" s="156"/>
      <c r="BJ1968" s="156"/>
      <c r="BK1968" s="156"/>
      <c r="BL1968" s="156"/>
      <c r="BM1968" s="156"/>
      <c r="BN1968" s="156"/>
      <c r="BO1968" s="156"/>
      <c r="BP1968" s="156"/>
      <c r="BQ1968" s="156"/>
      <c r="BR1968" s="156"/>
      <c r="BS1968" s="156"/>
      <c r="BT1968" s="156"/>
      <c r="BU1968" s="156"/>
      <c r="BV1968" s="156"/>
      <c r="BW1968" s="156"/>
      <c r="BX1968" s="156"/>
      <c r="BY1968" s="156"/>
      <c r="BZ1968" s="156"/>
      <c r="CA1968" s="156"/>
      <c r="CB1968" s="156"/>
      <c r="CC1968" s="156"/>
      <c r="CD1968" s="156"/>
      <c r="CE1968" s="156"/>
    </row>
    <row r="1969" spans="1:83" ht="25.5" customHeight="1" x14ac:dyDescent="0.25">
      <c r="A1969" s="45"/>
      <c r="B1969" s="45"/>
      <c r="C1969" s="45"/>
      <c r="D1969" s="47"/>
      <c r="E1969" s="158"/>
      <c r="F1969" s="45"/>
      <c r="G1969" s="130"/>
      <c r="H1969" s="130"/>
      <c r="I1969" s="83"/>
      <c r="J1969" s="45"/>
      <c r="K1969" s="130"/>
      <c r="L1969" s="95"/>
      <c r="M1969" s="95"/>
      <c r="N1969" s="95"/>
      <c r="O1969" s="103"/>
      <c r="P1969" s="104"/>
      <c r="Q1969" s="83"/>
      <c r="R1969" s="83"/>
      <c r="S1969" s="83"/>
      <c r="T1969" s="83"/>
      <c r="U1969" s="83"/>
      <c r="V1969" s="103"/>
      <c r="W1969" s="103"/>
      <c r="X1969" s="103"/>
      <c r="Y1969" s="102"/>
      <c r="Z1969" s="102"/>
      <c r="AA1969" s="90"/>
      <c r="AB1969" s="100"/>
      <c r="AC1969" s="90"/>
      <c r="AD1969" s="100"/>
      <c r="AE1969" s="100"/>
      <c r="AF1969" s="91"/>
      <c r="AG1969" s="91"/>
      <c r="AH1969" s="101"/>
      <c r="AI1969" s="45"/>
      <c r="AJ1969" s="45"/>
      <c r="AK1969" s="45"/>
      <c r="AL1969" s="45"/>
      <c r="AM1969" s="45"/>
      <c r="AN1969" s="83"/>
      <c r="AO1969" s="160"/>
      <c r="AP1969" s="160"/>
      <c r="AQ1969" s="94"/>
      <c r="AR1969" s="45"/>
      <c r="AS1969" s="102"/>
      <c r="AT1969" s="102"/>
      <c r="AU1969" s="95"/>
      <c r="AV1969" s="95"/>
      <c r="AW1969" s="159"/>
      <c r="AX1969" s="159"/>
      <c r="AY1969" s="156"/>
      <c r="AZ1969" s="156"/>
      <c r="BA1969" s="156"/>
      <c r="BB1969" s="156"/>
      <c r="BC1969" s="156"/>
      <c r="BD1969" s="156"/>
      <c r="BE1969" s="156"/>
      <c r="BF1969" s="156"/>
      <c r="BG1969" s="156"/>
      <c r="BH1969" s="156"/>
      <c r="BI1969" s="156"/>
      <c r="BJ1969" s="156"/>
      <c r="BK1969" s="156"/>
      <c r="BL1969" s="156"/>
      <c r="BM1969" s="156"/>
      <c r="BN1969" s="156"/>
      <c r="BO1969" s="156"/>
      <c r="BP1969" s="156"/>
      <c r="BQ1969" s="156"/>
      <c r="BR1969" s="156"/>
      <c r="BS1969" s="156"/>
      <c r="BT1969" s="156"/>
      <c r="BU1969" s="156"/>
      <c r="BV1969" s="156"/>
      <c r="BW1969" s="156"/>
      <c r="BX1969" s="156"/>
      <c r="BY1969" s="156"/>
      <c r="BZ1969" s="156"/>
      <c r="CA1969" s="156"/>
      <c r="CB1969" s="156"/>
      <c r="CC1969" s="156"/>
      <c r="CD1969" s="156"/>
      <c r="CE1969" s="156"/>
    </row>
    <row r="1970" spans="1:83" ht="25.5" customHeight="1" x14ac:dyDescent="0.25">
      <c r="A1970" s="45"/>
      <c r="B1970" s="45"/>
      <c r="C1970" s="45"/>
      <c r="D1970" s="47"/>
      <c r="E1970" s="158"/>
      <c r="F1970" s="45"/>
      <c r="G1970" s="130"/>
      <c r="H1970" s="130"/>
      <c r="I1970" s="83"/>
      <c r="J1970" s="45"/>
      <c r="K1970" s="130"/>
      <c r="L1970" s="95"/>
      <c r="M1970" s="95"/>
      <c r="N1970" s="95"/>
      <c r="O1970" s="103"/>
      <c r="P1970" s="104"/>
      <c r="Q1970" s="83"/>
      <c r="R1970" s="83"/>
      <c r="S1970" s="83"/>
      <c r="T1970" s="83"/>
      <c r="U1970" s="83"/>
      <c r="V1970" s="103"/>
      <c r="W1970" s="103"/>
      <c r="X1970" s="103"/>
      <c r="Y1970" s="102"/>
      <c r="Z1970" s="102"/>
      <c r="AA1970" s="90"/>
      <c r="AB1970" s="100"/>
      <c r="AC1970" s="90"/>
      <c r="AD1970" s="100"/>
      <c r="AE1970" s="100"/>
      <c r="AF1970" s="91"/>
      <c r="AG1970" s="91"/>
      <c r="AH1970" s="101"/>
      <c r="AI1970" s="45"/>
      <c r="AJ1970" s="45"/>
      <c r="AK1970" s="45"/>
      <c r="AL1970" s="45"/>
      <c r="AM1970" s="45"/>
      <c r="AN1970" s="83"/>
      <c r="AO1970" s="160"/>
      <c r="AP1970" s="160"/>
      <c r="AQ1970" s="94"/>
      <c r="AR1970" s="45"/>
      <c r="AS1970" s="102"/>
      <c r="AT1970" s="102"/>
      <c r="AU1970" s="95"/>
      <c r="AV1970" s="95"/>
      <c r="AW1970" s="159"/>
      <c r="AX1970" s="159"/>
      <c r="AY1970" s="156"/>
      <c r="AZ1970" s="156"/>
      <c r="BA1970" s="156"/>
      <c r="BB1970" s="156"/>
      <c r="BC1970" s="156"/>
      <c r="BD1970" s="156"/>
      <c r="BE1970" s="156"/>
      <c r="BF1970" s="156"/>
      <c r="BG1970" s="156"/>
      <c r="BH1970" s="156"/>
      <c r="BI1970" s="156"/>
      <c r="BJ1970" s="156"/>
      <c r="BK1970" s="156"/>
      <c r="BL1970" s="156"/>
      <c r="BM1970" s="156"/>
      <c r="BN1970" s="156"/>
      <c r="BO1970" s="156"/>
      <c r="BP1970" s="156"/>
      <c r="BQ1970" s="156"/>
      <c r="BR1970" s="156"/>
      <c r="BS1970" s="156"/>
      <c r="BT1970" s="156"/>
      <c r="BU1970" s="156"/>
      <c r="BV1970" s="156"/>
      <c r="BW1970" s="156"/>
      <c r="BX1970" s="156"/>
      <c r="BY1970" s="156"/>
      <c r="BZ1970" s="156"/>
      <c r="CA1970" s="156"/>
      <c r="CB1970" s="156"/>
      <c r="CC1970" s="156"/>
      <c r="CD1970" s="156"/>
      <c r="CE1970" s="156"/>
    </row>
    <row r="1971" spans="1:83" ht="25.5" customHeight="1" x14ac:dyDescent="0.25">
      <c r="A1971" s="45"/>
      <c r="B1971" s="45"/>
      <c r="C1971" s="45"/>
      <c r="D1971" s="47"/>
      <c r="E1971" s="158"/>
      <c r="F1971" s="45"/>
      <c r="G1971" s="130"/>
      <c r="H1971" s="130"/>
      <c r="I1971" s="83"/>
      <c r="J1971" s="45"/>
      <c r="K1971" s="130"/>
      <c r="L1971" s="95"/>
      <c r="M1971" s="95"/>
      <c r="N1971" s="95"/>
      <c r="O1971" s="103"/>
      <c r="P1971" s="104"/>
      <c r="Q1971" s="83"/>
      <c r="R1971" s="83"/>
      <c r="S1971" s="83"/>
      <c r="T1971" s="83"/>
      <c r="U1971" s="83"/>
      <c r="V1971" s="103"/>
      <c r="W1971" s="103"/>
      <c r="X1971" s="103"/>
      <c r="Y1971" s="102"/>
      <c r="Z1971" s="102"/>
      <c r="AA1971" s="90"/>
      <c r="AB1971" s="100"/>
      <c r="AC1971" s="90"/>
      <c r="AD1971" s="100"/>
      <c r="AE1971" s="100"/>
      <c r="AF1971" s="91"/>
      <c r="AG1971" s="91"/>
      <c r="AH1971" s="101"/>
      <c r="AI1971" s="45"/>
      <c r="AJ1971" s="45"/>
      <c r="AK1971" s="45"/>
      <c r="AL1971" s="45"/>
      <c r="AM1971" s="45"/>
      <c r="AN1971" s="83"/>
      <c r="AO1971" s="160"/>
      <c r="AP1971" s="160"/>
      <c r="AQ1971" s="94"/>
      <c r="AR1971" s="45"/>
      <c r="AS1971" s="102"/>
      <c r="AT1971" s="102"/>
      <c r="AU1971" s="95"/>
      <c r="AV1971" s="95"/>
      <c r="AW1971" s="159"/>
      <c r="AX1971" s="159"/>
      <c r="AY1971" s="156"/>
      <c r="AZ1971" s="156"/>
      <c r="BA1971" s="156"/>
      <c r="BB1971" s="156"/>
      <c r="BC1971" s="156"/>
      <c r="BD1971" s="156"/>
      <c r="BE1971" s="156"/>
      <c r="BF1971" s="156"/>
      <c r="BG1971" s="156"/>
      <c r="BH1971" s="156"/>
      <c r="BI1971" s="156"/>
      <c r="BJ1971" s="156"/>
      <c r="BK1971" s="156"/>
      <c r="BL1971" s="156"/>
      <c r="BM1971" s="156"/>
      <c r="BN1971" s="156"/>
      <c r="BO1971" s="156"/>
      <c r="BP1971" s="156"/>
      <c r="BQ1971" s="156"/>
      <c r="BR1971" s="156"/>
      <c r="BS1971" s="156"/>
      <c r="BT1971" s="156"/>
      <c r="BU1971" s="156"/>
      <c r="BV1971" s="156"/>
      <c r="BW1971" s="156"/>
      <c r="BX1971" s="156"/>
      <c r="BY1971" s="156"/>
      <c r="BZ1971" s="156"/>
      <c r="CA1971" s="156"/>
      <c r="CB1971" s="156"/>
      <c r="CC1971" s="156"/>
      <c r="CD1971" s="156"/>
      <c r="CE1971" s="156"/>
    </row>
    <row r="1972" spans="1:83" ht="25.5" customHeight="1" x14ac:dyDescent="0.25">
      <c r="A1972" s="45"/>
      <c r="B1972" s="45"/>
      <c r="C1972" s="45"/>
      <c r="D1972" s="47"/>
      <c r="E1972" s="158"/>
      <c r="F1972" s="45"/>
      <c r="G1972" s="130"/>
      <c r="H1972" s="130"/>
      <c r="I1972" s="83"/>
      <c r="J1972" s="45"/>
      <c r="K1972" s="130"/>
      <c r="L1972" s="95"/>
      <c r="M1972" s="95"/>
      <c r="N1972" s="95"/>
      <c r="O1972" s="103"/>
      <c r="P1972" s="104"/>
      <c r="Q1972" s="83"/>
      <c r="R1972" s="83"/>
      <c r="S1972" s="83"/>
      <c r="T1972" s="83"/>
      <c r="U1972" s="83"/>
      <c r="V1972" s="103"/>
      <c r="W1972" s="103"/>
      <c r="X1972" s="103"/>
      <c r="Y1972" s="102"/>
      <c r="Z1972" s="102"/>
      <c r="AA1972" s="90"/>
      <c r="AB1972" s="100"/>
      <c r="AC1972" s="90"/>
      <c r="AD1972" s="100"/>
      <c r="AE1972" s="100"/>
      <c r="AF1972" s="91"/>
      <c r="AG1972" s="91"/>
      <c r="AH1972" s="101"/>
      <c r="AI1972" s="45"/>
      <c r="AJ1972" s="45"/>
      <c r="AK1972" s="45"/>
      <c r="AL1972" s="45"/>
      <c r="AM1972" s="45"/>
      <c r="AN1972" s="83"/>
      <c r="AO1972" s="160"/>
      <c r="AP1972" s="160"/>
      <c r="AQ1972" s="94"/>
      <c r="AR1972" s="45"/>
      <c r="AS1972" s="102"/>
      <c r="AT1972" s="102"/>
      <c r="AU1972" s="95"/>
      <c r="AV1972" s="95"/>
      <c r="AW1972" s="159"/>
      <c r="AX1972" s="159"/>
      <c r="AY1972" s="156"/>
      <c r="AZ1972" s="156"/>
      <c r="BA1972" s="156"/>
      <c r="BB1972" s="156"/>
      <c r="BC1972" s="156"/>
      <c r="BD1972" s="156"/>
      <c r="BE1972" s="156"/>
      <c r="BF1972" s="156"/>
      <c r="BG1972" s="156"/>
      <c r="BH1972" s="156"/>
      <c r="BI1972" s="156"/>
      <c r="BJ1972" s="156"/>
      <c r="BK1972" s="156"/>
      <c r="BL1972" s="156"/>
      <c r="BM1972" s="156"/>
      <c r="BN1972" s="156"/>
      <c r="BO1972" s="156"/>
      <c r="BP1972" s="156"/>
      <c r="BQ1972" s="156"/>
      <c r="BR1972" s="156"/>
      <c r="BS1972" s="156"/>
      <c r="BT1972" s="156"/>
      <c r="BU1972" s="156"/>
      <c r="BV1972" s="156"/>
      <c r="BW1972" s="156"/>
      <c r="BX1972" s="156"/>
      <c r="BY1972" s="156"/>
      <c r="BZ1972" s="156"/>
      <c r="CA1972" s="156"/>
      <c r="CB1972" s="156"/>
      <c r="CC1972" s="156"/>
      <c r="CD1972" s="156"/>
      <c r="CE1972" s="156"/>
    </row>
    <row r="1973" spans="1:83" ht="25.5" customHeight="1" x14ac:dyDescent="0.25">
      <c r="A1973" s="45"/>
      <c r="B1973" s="45"/>
      <c r="C1973" s="45"/>
      <c r="D1973" s="47"/>
      <c r="E1973" s="158"/>
      <c r="F1973" s="45"/>
      <c r="G1973" s="130"/>
      <c r="H1973" s="130"/>
      <c r="I1973" s="83"/>
      <c r="J1973" s="45"/>
      <c r="K1973" s="130"/>
      <c r="L1973" s="95"/>
      <c r="M1973" s="95"/>
      <c r="N1973" s="95"/>
      <c r="O1973" s="103"/>
      <c r="P1973" s="104"/>
      <c r="Q1973" s="83"/>
      <c r="R1973" s="83"/>
      <c r="S1973" s="83"/>
      <c r="T1973" s="83"/>
      <c r="U1973" s="83"/>
      <c r="V1973" s="103"/>
      <c r="W1973" s="103"/>
      <c r="X1973" s="103"/>
      <c r="Y1973" s="102"/>
      <c r="Z1973" s="102"/>
      <c r="AA1973" s="90"/>
      <c r="AB1973" s="100"/>
      <c r="AC1973" s="90"/>
      <c r="AD1973" s="100"/>
      <c r="AE1973" s="100"/>
      <c r="AF1973" s="91"/>
      <c r="AG1973" s="91"/>
      <c r="AH1973" s="101"/>
      <c r="AI1973" s="45"/>
      <c r="AJ1973" s="45"/>
      <c r="AK1973" s="45"/>
      <c r="AL1973" s="45"/>
      <c r="AM1973" s="45"/>
      <c r="AN1973" s="83"/>
      <c r="AO1973" s="160"/>
      <c r="AP1973" s="160"/>
      <c r="AQ1973" s="94"/>
      <c r="AR1973" s="45"/>
      <c r="AS1973" s="102"/>
      <c r="AT1973" s="102"/>
      <c r="AU1973" s="95"/>
      <c r="AV1973" s="95"/>
      <c r="AW1973" s="159"/>
      <c r="AX1973" s="159"/>
      <c r="AY1973" s="156"/>
      <c r="AZ1973" s="156"/>
      <c r="BA1973" s="156"/>
      <c r="BB1973" s="156"/>
      <c r="BC1973" s="156"/>
      <c r="BD1973" s="156"/>
      <c r="BE1973" s="156"/>
      <c r="BF1973" s="156"/>
      <c r="BG1973" s="156"/>
      <c r="BH1973" s="156"/>
      <c r="BI1973" s="156"/>
      <c r="BJ1973" s="156"/>
      <c r="BK1973" s="156"/>
      <c r="BL1973" s="156"/>
      <c r="BM1973" s="156"/>
      <c r="BN1973" s="156"/>
      <c r="BO1973" s="156"/>
      <c r="BP1973" s="156"/>
      <c r="BQ1973" s="156"/>
      <c r="BR1973" s="156"/>
      <c r="BS1973" s="156"/>
      <c r="BT1973" s="156"/>
      <c r="BU1973" s="156"/>
      <c r="BV1973" s="156"/>
      <c r="BW1973" s="156"/>
      <c r="BX1973" s="156"/>
      <c r="BY1973" s="156"/>
      <c r="BZ1973" s="156"/>
      <c r="CA1973" s="156"/>
      <c r="CB1973" s="156"/>
      <c r="CC1973" s="156"/>
      <c r="CD1973" s="156"/>
      <c r="CE1973" s="156"/>
    </row>
    <row r="1974" spans="1:83" ht="25.5" customHeight="1" x14ac:dyDescent="0.25">
      <c r="A1974" s="45"/>
      <c r="B1974" s="45"/>
      <c r="C1974" s="45"/>
      <c r="D1974" s="47"/>
      <c r="E1974" s="158"/>
      <c r="F1974" s="45"/>
      <c r="G1974" s="130"/>
      <c r="H1974" s="130"/>
      <c r="I1974" s="83"/>
      <c r="J1974" s="45"/>
      <c r="K1974" s="130"/>
      <c r="L1974" s="95"/>
      <c r="M1974" s="95"/>
      <c r="N1974" s="95"/>
      <c r="O1974" s="103"/>
      <c r="P1974" s="104"/>
      <c r="Q1974" s="83"/>
      <c r="R1974" s="83"/>
      <c r="S1974" s="83"/>
      <c r="T1974" s="83"/>
      <c r="U1974" s="83"/>
      <c r="V1974" s="103"/>
      <c r="W1974" s="103"/>
      <c r="X1974" s="103"/>
      <c r="Y1974" s="102"/>
      <c r="Z1974" s="102"/>
      <c r="AA1974" s="90"/>
      <c r="AB1974" s="100"/>
      <c r="AC1974" s="90"/>
      <c r="AD1974" s="100"/>
      <c r="AE1974" s="100"/>
      <c r="AF1974" s="91"/>
      <c r="AG1974" s="91"/>
      <c r="AH1974" s="101"/>
      <c r="AI1974" s="45"/>
      <c r="AJ1974" s="45"/>
      <c r="AK1974" s="45"/>
      <c r="AL1974" s="45"/>
      <c r="AM1974" s="45"/>
      <c r="AN1974" s="83"/>
      <c r="AO1974" s="160"/>
      <c r="AP1974" s="160"/>
      <c r="AQ1974" s="94"/>
      <c r="AR1974" s="45"/>
      <c r="AS1974" s="102"/>
      <c r="AT1974" s="102"/>
      <c r="AU1974" s="95"/>
      <c r="AV1974" s="95"/>
      <c r="AW1974" s="159"/>
      <c r="AX1974" s="159"/>
      <c r="AY1974" s="156"/>
      <c r="AZ1974" s="156"/>
      <c r="BA1974" s="156"/>
      <c r="BB1974" s="156"/>
      <c r="BC1974" s="156"/>
      <c r="BD1974" s="156"/>
      <c r="BE1974" s="156"/>
      <c r="BF1974" s="156"/>
      <c r="BG1974" s="156"/>
      <c r="BH1974" s="156"/>
      <c r="BI1974" s="156"/>
      <c r="BJ1974" s="156"/>
      <c r="BK1974" s="156"/>
      <c r="BL1974" s="156"/>
      <c r="BM1974" s="156"/>
      <c r="BN1974" s="156"/>
      <c r="BO1974" s="156"/>
      <c r="BP1974" s="156"/>
      <c r="BQ1974" s="156"/>
      <c r="BR1974" s="156"/>
      <c r="BS1974" s="156"/>
      <c r="BT1974" s="156"/>
      <c r="BU1974" s="156"/>
      <c r="BV1974" s="156"/>
      <c r="BW1974" s="156"/>
      <c r="BX1974" s="156"/>
      <c r="BY1974" s="156"/>
      <c r="BZ1974" s="156"/>
      <c r="CA1974" s="156"/>
      <c r="CB1974" s="156"/>
      <c r="CC1974" s="156"/>
      <c r="CD1974" s="156"/>
      <c r="CE1974" s="156"/>
    </row>
    <row r="1975" spans="1:83" ht="25.5" customHeight="1" x14ac:dyDescent="0.25">
      <c r="A1975" s="45"/>
      <c r="B1975" s="45"/>
      <c r="C1975" s="45"/>
      <c r="D1975" s="47"/>
      <c r="E1975" s="158"/>
      <c r="F1975" s="45"/>
      <c r="G1975" s="130"/>
      <c r="H1975" s="130"/>
      <c r="I1975" s="83"/>
      <c r="J1975" s="45"/>
      <c r="K1975" s="130"/>
      <c r="L1975" s="95"/>
      <c r="M1975" s="95"/>
      <c r="N1975" s="95"/>
      <c r="O1975" s="103"/>
      <c r="P1975" s="104"/>
      <c r="Q1975" s="83"/>
      <c r="R1975" s="83"/>
      <c r="S1975" s="83"/>
      <c r="T1975" s="83"/>
      <c r="U1975" s="83"/>
      <c r="V1975" s="103"/>
      <c r="W1975" s="103"/>
      <c r="X1975" s="103"/>
      <c r="Y1975" s="102"/>
      <c r="Z1975" s="102"/>
      <c r="AA1975" s="90"/>
      <c r="AB1975" s="100"/>
      <c r="AC1975" s="90"/>
      <c r="AD1975" s="100"/>
      <c r="AE1975" s="100"/>
      <c r="AF1975" s="91"/>
      <c r="AG1975" s="91"/>
      <c r="AH1975" s="101"/>
      <c r="AI1975" s="45"/>
      <c r="AJ1975" s="45"/>
      <c r="AK1975" s="45"/>
      <c r="AL1975" s="45"/>
      <c r="AM1975" s="45"/>
      <c r="AN1975" s="83"/>
      <c r="AO1975" s="160"/>
      <c r="AP1975" s="160"/>
      <c r="AQ1975" s="94"/>
      <c r="AR1975" s="45"/>
      <c r="AS1975" s="102"/>
      <c r="AT1975" s="102"/>
      <c r="AU1975" s="95"/>
      <c r="AV1975" s="95"/>
      <c r="AW1975" s="159"/>
      <c r="AX1975" s="159"/>
      <c r="AY1975" s="156"/>
      <c r="AZ1975" s="156"/>
      <c r="BA1975" s="156"/>
      <c r="BB1975" s="156"/>
      <c r="BC1975" s="156"/>
      <c r="BD1975" s="156"/>
      <c r="BE1975" s="156"/>
      <c r="BF1975" s="156"/>
      <c r="BG1975" s="156"/>
      <c r="BH1975" s="156"/>
      <c r="BI1975" s="156"/>
      <c r="BJ1975" s="156"/>
      <c r="BK1975" s="156"/>
      <c r="BL1975" s="156"/>
      <c r="BM1975" s="156"/>
      <c r="BN1975" s="156"/>
      <c r="BO1975" s="156"/>
      <c r="BP1975" s="156"/>
      <c r="BQ1975" s="156"/>
      <c r="BR1975" s="156"/>
      <c r="BS1975" s="156"/>
      <c r="BT1975" s="156"/>
      <c r="BU1975" s="156"/>
      <c r="BV1975" s="156"/>
      <c r="BW1975" s="156"/>
      <c r="BX1975" s="156"/>
      <c r="BY1975" s="156"/>
      <c r="BZ1975" s="156"/>
      <c r="CA1975" s="156"/>
      <c r="CB1975" s="156"/>
      <c r="CC1975" s="156"/>
      <c r="CD1975" s="156"/>
      <c r="CE1975" s="156"/>
    </row>
    <row r="1976" spans="1:83" ht="25.5" customHeight="1" x14ac:dyDescent="0.25">
      <c r="A1976" s="45"/>
      <c r="B1976" s="45"/>
      <c r="C1976" s="45"/>
      <c r="D1976" s="47"/>
      <c r="E1976" s="158"/>
      <c r="F1976" s="45"/>
      <c r="G1976" s="130"/>
      <c r="H1976" s="130"/>
      <c r="I1976" s="83"/>
      <c r="J1976" s="45"/>
      <c r="K1976" s="130"/>
      <c r="L1976" s="95"/>
      <c r="M1976" s="95"/>
      <c r="N1976" s="95"/>
      <c r="O1976" s="103"/>
      <c r="P1976" s="104"/>
      <c r="Q1976" s="83"/>
      <c r="R1976" s="83"/>
      <c r="S1976" s="83"/>
      <c r="T1976" s="83"/>
      <c r="U1976" s="83"/>
      <c r="V1976" s="103"/>
      <c r="W1976" s="103"/>
      <c r="X1976" s="103"/>
      <c r="Y1976" s="102"/>
      <c r="Z1976" s="102"/>
      <c r="AA1976" s="90"/>
      <c r="AB1976" s="100"/>
      <c r="AC1976" s="90"/>
      <c r="AD1976" s="100"/>
      <c r="AE1976" s="100"/>
      <c r="AF1976" s="91"/>
      <c r="AG1976" s="91"/>
      <c r="AH1976" s="101"/>
      <c r="AI1976" s="45"/>
      <c r="AJ1976" s="45"/>
      <c r="AK1976" s="45"/>
      <c r="AL1976" s="45"/>
      <c r="AM1976" s="45"/>
      <c r="AN1976" s="83"/>
      <c r="AO1976" s="160"/>
      <c r="AP1976" s="160"/>
      <c r="AQ1976" s="94"/>
      <c r="AR1976" s="45"/>
      <c r="AS1976" s="102"/>
      <c r="AT1976" s="102"/>
      <c r="AU1976" s="95"/>
      <c r="AV1976" s="95"/>
      <c r="AW1976" s="159"/>
      <c r="AX1976" s="159"/>
      <c r="AY1976" s="156"/>
      <c r="AZ1976" s="156"/>
      <c r="BA1976" s="156"/>
      <c r="BB1976" s="156"/>
      <c r="BC1976" s="156"/>
      <c r="BD1976" s="156"/>
      <c r="BE1976" s="156"/>
      <c r="BF1976" s="156"/>
      <c r="BG1976" s="156"/>
      <c r="BH1976" s="156"/>
      <c r="BI1976" s="156"/>
      <c r="BJ1976" s="156"/>
      <c r="BK1976" s="156"/>
      <c r="BL1976" s="156"/>
      <c r="BM1976" s="156"/>
      <c r="BN1976" s="156"/>
      <c r="BO1976" s="156"/>
      <c r="BP1976" s="156"/>
      <c r="BQ1976" s="156"/>
      <c r="BR1976" s="156"/>
      <c r="BS1976" s="156"/>
      <c r="BT1976" s="156"/>
      <c r="BU1976" s="156"/>
      <c r="BV1976" s="156"/>
      <c r="BW1976" s="156"/>
      <c r="BX1976" s="156"/>
      <c r="BY1976" s="156"/>
      <c r="BZ1976" s="156"/>
      <c r="CA1976" s="156"/>
      <c r="CB1976" s="156"/>
      <c r="CC1976" s="156"/>
      <c r="CD1976" s="156"/>
      <c r="CE1976" s="156"/>
    </row>
    <row r="1977" spans="1:83" ht="25.5" customHeight="1" x14ac:dyDescent="0.25">
      <c r="A1977" s="45"/>
      <c r="B1977" s="45"/>
      <c r="C1977" s="45"/>
      <c r="D1977" s="47"/>
      <c r="E1977" s="158"/>
      <c r="F1977" s="45"/>
      <c r="G1977" s="130"/>
      <c r="H1977" s="130"/>
      <c r="I1977" s="83"/>
      <c r="J1977" s="45"/>
      <c r="K1977" s="130"/>
      <c r="L1977" s="95"/>
      <c r="M1977" s="95"/>
      <c r="N1977" s="95"/>
      <c r="O1977" s="103"/>
      <c r="P1977" s="104"/>
      <c r="Q1977" s="83"/>
      <c r="R1977" s="83"/>
      <c r="S1977" s="83"/>
      <c r="T1977" s="83"/>
      <c r="U1977" s="83"/>
      <c r="V1977" s="103"/>
      <c r="W1977" s="103"/>
      <c r="X1977" s="103"/>
      <c r="Y1977" s="102"/>
      <c r="Z1977" s="102"/>
      <c r="AA1977" s="90"/>
      <c r="AB1977" s="100"/>
      <c r="AC1977" s="90"/>
      <c r="AD1977" s="100"/>
      <c r="AE1977" s="100"/>
      <c r="AF1977" s="91"/>
      <c r="AG1977" s="91"/>
      <c r="AH1977" s="101"/>
      <c r="AI1977" s="45"/>
      <c r="AJ1977" s="45"/>
      <c r="AK1977" s="45"/>
      <c r="AL1977" s="45"/>
      <c r="AM1977" s="45"/>
      <c r="AN1977" s="83"/>
      <c r="AO1977" s="160"/>
      <c r="AP1977" s="160"/>
      <c r="AQ1977" s="94"/>
      <c r="AR1977" s="45"/>
      <c r="AS1977" s="102"/>
      <c r="AT1977" s="102"/>
      <c r="AU1977" s="95"/>
      <c r="AV1977" s="95"/>
      <c r="AW1977" s="159"/>
      <c r="AX1977" s="159"/>
      <c r="AY1977" s="156"/>
      <c r="AZ1977" s="156"/>
      <c r="BA1977" s="156"/>
      <c r="BB1977" s="156"/>
      <c r="BC1977" s="156"/>
      <c r="BD1977" s="156"/>
      <c r="BE1977" s="156"/>
      <c r="BF1977" s="156"/>
      <c r="BG1977" s="156"/>
      <c r="BH1977" s="156"/>
      <c r="BI1977" s="156"/>
      <c r="BJ1977" s="156"/>
      <c r="BK1977" s="156"/>
      <c r="BL1977" s="156"/>
      <c r="BM1977" s="156"/>
      <c r="BN1977" s="156"/>
      <c r="BO1977" s="156"/>
      <c r="BP1977" s="156"/>
      <c r="BQ1977" s="156"/>
      <c r="BR1977" s="156"/>
      <c r="BS1977" s="156"/>
      <c r="BT1977" s="156"/>
      <c r="BU1977" s="156"/>
      <c r="BV1977" s="156"/>
      <c r="BW1977" s="156"/>
      <c r="BX1977" s="156"/>
      <c r="BY1977" s="156"/>
      <c r="BZ1977" s="156"/>
      <c r="CA1977" s="156"/>
      <c r="CB1977" s="156"/>
      <c r="CC1977" s="156"/>
      <c r="CD1977" s="156"/>
      <c r="CE1977" s="156"/>
    </row>
    <row r="1978" spans="1:83" ht="25.5" customHeight="1" x14ac:dyDescent="0.25">
      <c r="A1978" s="45"/>
      <c r="B1978" s="45"/>
      <c r="C1978" s="45"/>
      <c r="D1978" s="47"/>
      <c r="E1978" s="158"/>
      <c r="F1978" s="45"/>
      <c r="G1978" s="130"/>
      <c r="H1978" s="130"/>
      <c r="I1978" s="83"/>
      <c r="J1978" s="45"/>
      <c r="K1978" s="130"/>
      <c r="L1978" s="95"/>
      <c r="M1978" s="95"/>
      <c r="N1978" s="95"/>
      <c r="O1978" s="103"/>
      <c r="P1978" s="104"/>
      <c r="Q1978" s="83"/>
      <c r="R1978" s="83"/>
      <c r="S1978" s="83"/>
      <c r="T1978" s="83"/>
      <c r="U1978" s="83"/>
      <c r="V1978" s="103"/>
      <c r="W1978" s="103"/>
      <c r="X1978" s="103"/>
      <c r="Y1978" s="102"/>
      <c r="Z1978" s="102"/>
      <c r="AA1978" s="90"/>
      <c r="AB1978" s="100"/>
      <c r="AC1978" s="90"/>
      <c r="AD1978" s="100"/>
      <c r="AE1978" s="100"/>
      <c r="AF1978" s="91"/>
      <c r="AG1978" s="91"/>
      <c r="AH1978" s="101"/>
      <c r="AI1978" s="45"/>
      <c r="AJ1978" s="45"/>
      <c r="AK1978" s="45"/>
      <c r="AL1978" s="45"/>
      <c r="AM1978" s="45"/>
      <c r="AN1978" s="83"/>
      <c r="AO1978" s="160"/>
      <c r="AP1978" s="160"/>
      <c r="AQ1978" s="94"/>
      <c r="AR1978" s="45"/>
      <c r="AS1978" s="102"/>
      <c r="AT1978" s="102"/>
      <c r="AU1978" s="95"/>
      <c r="AV1978" s="95"/>
      <c r="AW1978" s="159"/>
      <c r="AX1978" s="159"/>
      <c r="AY1978" s="156"/>
      <c r="AZ1978" s="156"/>
      <c r="BA1978" s="156"/>
      <c r="BB1978" s="156"/>
      <c r="BC1978" s="156"/>
      <c r="BD1978" s="156"/>
      <c r="BE1978" s="156"/>
      <c r="BF1978" s="156"/>
      <c r="BG1978" s="156"/>
      <c r="BH1978" s="156"/>
      <c r="BI1978" s="156"/>
      <c r="BJ1978" s="156"/>
      <c r="BK1978" s="156"/>
      <c r="BL1978" s="156"/>
      <c r="BM1978" s="156"/>
      <c r="BN1978" s="156"/>
      <c r="BO1978" s="156"/>
      <c r="BP1978" s="156"/>
      <c r="BQ1978" s="156"/>
      <c r="BR1978" s="156"/>
      <c r="BS1978" s="156"/>
      <c r="BT1978" s="156"/>
      <c r="BU1978" s="156"/>
      <c r="BV1978" s="156"/>
      <c r="BW1978" s="156"/>
      <c r="BX1978" s="156"/>
      <c r="BY1978" s="156"/>
      <c r="BZ1978" s="156"/>
      <c r="CA1978" s="156"/>
      <c r="CB1978" s="156"/>
      <c r="CC1978" s="156"/>
      <c r="CD1978" s="156"/>
      <c r="CE1978" s="156"/>
    </row>
    <row r="1979" spans="1:83" ht="25.5" customHeight="1" x14ac:dyDescent="0.25">
      <c r="A1979" s="45"/>
      <c r="B1979" s="45"/>
      <c r="C1979" s="45"/>
      <c r="D1979" s="47"/>
      <c r="E1979" s="158"/>
      <c r="F1979" s="45"/>
      <c r="G1979" s="130"/>
      <c r="H1979" s="130"/>
      <c r="I1979" s="83"/>
      <c r="J1979" s="45"/>
      <c r="K1979" s="130"/>
      <c r="L1979" s="95"/>
      <c r="M1979" s="95"/>
      <c r="N1979" s="95"/>
      <c r="O1979" s="103"/>
      <c r="P1979" s="104"/>
      <c r="Q1979" s="83"/>
      <c r="R1979" s="83"/>
      <c r="S1979" s="83"/>
      <c r="T1979" s="83"/>
      <c r="U1979" s="83"/>
      <c r="V1979" s="103"/>
      <c r="W1979" s="103"/>
      <c r="X1979" s="103"/>
      <c r="Y1979" s="102"/>
      <c r="Z1979" s="102"/>
      <c r="AA1979" s="90"/>
      <c r="AB1979" s="100"/>
      <c r="AC1979" s="90"/>
      <c r="AD1979" s="100"/>
      <c r="AE1979" s="100"/>
      <c r="AF1979" s="91"/>
      <c r="AG1979" s="91"/>
      <c r="AH1979" s="101"/>
      <c r="AI1979" s="45"/>
      <c r="AJ1979" s="45"/>
      <c r="AK1979" s="45"/>
      <c r="AL1979" s="45"/>
      <c r="AM1979" s="45"/>
      <c r="AN1979" s="83"/>
      <c r="AO1979" s="160"/>
      <c r="AP1979" s="160"/>
      <c r="AQ1979" s="94"/>
      <c r="AR1979" s="45"/>
      <c r="AS1979" s="102"/>
      <c r="AT1979" s="102"/>
      <c r="AU1979" s="95"/>
      <c r="AV1979" s="95"/>
      <c r="AW1979" s="159"/>
      <c r="AX1979" s="159"/>
      <c r="AY1979" s="156"/>
      <c r="AZ1979" s="156"/>
      <c r="BA1979" s="156"/>
      <c r="BB1979" s="156"/>
      <c r="BC1979" s="156"/>
      <c r="BD1979" s="156"/>
      <c r="BE1979" s="156"/>
      <c r="BF1979" s="156"/>
      <c r="BG1979" s="156"/>
      <c r="BH1979" s="156"/>
      <c r="BI1979" s="156"/>
      <c r="BJ1979" s="156"/>
      <c r="BK1979" s="156"/>
      <c r="BL1979" s="156"/>
      <c r="BM1979" s="156"/>
      <c r="BN1979" s="156"/>
      <c r="BO1979" s="156"/>
      <c r="BP1979" s="156"/>
      <c r="BQ1979" s="156"/>
      <c r="BR1979" s="156"/>
      <c r="BS1979" s="156"/>
      <c r="BT1979" s="156"/>
      <c r="BU1979" s="156"/>
      <c r="BV1979" s="156"/>
      <c r="BW1979" s="156"/>
      <c r="BX1979" s="156"/>
      <c r="BY1979" s="156"/>
      <c r="BZ1979" s="156"/>
      <c r="CA1979" s="156"/>
      <c r="CB1979" s="156"/>
      <c r="CC1979" s="156"/>
      <c r="CD1979" s="156"/>
      <c r="CE1979" s="156"/>
    </row>
    <row r="1980" spans="1:83" ht="25.5" customHeight="1" x14ac:dyDescent="0.25">
      <c r="A1980" s="45"/>
      <c r="B1980" s="45"/>
      <c r="C1980" s="45"/>
      <c r="D1980" s="47"/>
      <c r="E1980" s="158"/>
      <c r="F1980" s="45"/>
      <c r="G1980" s="130"/>
      <c r="H1980" s="130"/>
      <c r="I1980" s="83"/>
      <c r="J1980" s="45"/>
      <c r="K1980" s="130"/>
      <c r="L1980" s="95"/>
      <c r="M1980" s="95"/>
      <c r="N1980" s="95"/>
      <c r="O1980" s="103"/>
      <c r="P1980" s="104"/>
      <c r="Q1980" s="83"/>
      <c r="R1980" s="83"/>
      <c r="S1980" s="83"/>
      <c r="T1980" s="83"/>
      <c r="U1980" s="83"/>
      <c r="V1980" s="103"/>
      <c r="W1980" s="103"/>
      <c r="X1980" s="103"/>
      <c r="Y1980" s="102"/>
      <c r="Z1980" s="102"/>
      <c r="AA1980" s="90"/>
      <c r="AB1980" s="100"/>
      <c r="AC1980" s="90"/>
      <c r="AD1980" s="100"/>
      <c r="AE1980" s="100"/>
      <c r="AF1980" s="91"/>
      <c r="AG1980" s="91"/>
      <c r="AH1980" s="101"/>
      <c r="AI1980" s="45"/>
      <c r="AJ1980" s="45"/>
      <c r="AK1980" s="45"/>
      <c r="AL1980" s="45"/>
      <c r="AM1980" s="45"/>
      <c r="AN1980" s="83"/>
      <c r="AO1980" s="160"/>
      <c r="AP1980" s="160"/>
      <c r="AQ1980" s="94"/>
      <c r="AR1980" s="45"/>
      <c r="AS1980" s="102"/>
      <c r="AT1980" s="102"/>
      <c r="AU1980" s="95"/>
      <c r="AV1980" s="95"/>
      <c r="AW1980" s="159"/>
      <c r="AX1980" s="159"/>
      <c r="AY1980" s="156"/>
      <c r="AZ1980" s="156"/>
      <c r="BA1980" s="156"/>
      <c r="BB1980" s="156"/>
      <c r="BC1980" s="156"/>
      <c r="BD1980" s="156"/>
      <c r="BE1980" s="156"/>
      <c r="BF1980" s="156"/>
      <c r="BG1980" s="156"/>
      <c r="BH1980" s="156"/>
      <c r="BI1980" s="156"/>
      <c r="BJ1980" s="156"/>
      <c r="BK1980" s="156"/>
      <c r="BL1980" s="156"/>
      <c r="BM1980" s="156"/>
      <c r="BN1980" s="156"/>
      <c r="BO1980" s="156"/>
      <c r="BP1980" s="156"/>
      <c r="BQ1980" s="156"/>
      <c r="BR1980" s="156"/>
      <c r="BS1980" s="156"/>
      <c r="BT1980" s="156"/>
      <c r="BU1980" s="156"/>
      <c r="BV1980" s="156"/>
      <c r="BW1980" s="156"/>
      <c r="BX1980" s="156"/>
      <c r="BY1980" s="156"/>
      <c r="BZ1980" s="156"/>
      <c r="CA1980" s="156"/>
      <c r="CB1980" s="156"/>
      <c r="CC1980" s="156"/>
      <c r="CD1980" s="156"/>
      <c r="CE1980" s="156"/>
    </row>
    <row r="1981" spans="1:83" ht="25.5" customHeight="1" x14ac:dyDescent="0.25">
      <c r="A1981" s="45"/>
      <c r="B1981" s="45"/>
      <c r="C1981" s="45"/>
      <c r="D1981" s="47"/>
      <c r="E1981" s="158"/>
      <c r="F1981" s="45"/>
      <c r="G1981" s="130"/>
      <c r="H1981" s="130"/>
      <c r="I1981" s="83"/>
      <c r="J1981" s="45"/>
      <c r="K1981" s="130"/>
      <c r="L1981" s="95"/>
      <c r="M1981" s="95"/>
      <c r="N1981" s="95"/>
      <c r="O1981" s="103"/>
      <c r="P1981" s="104"/>
      <c r="Q1981" s="83"/>
      <c r="R1981" s="83"/>
      <c r="S1981" s="83"/>
      <c r="T1981" s="83"/>
      <c r="U1981" s="83"/>
      <c r="V1981" s="103"/>
      <c r="W1981" s="103"/>
      <c r="X1981" s="103"/>
      <c r="Y1981" s="102"/>
      <c r="Z1981" s="102"/>
      <c r="AA1981" s="90"/>
      <c r="AB1981" s="100"/>
      <c r="AC1981" s="90"/>
      <c r="AD1981" s="100"/>
      <c r="AE1981" s="100"/>
      <c r="AF1981" s="91"/>
      <c r="AG1981" s="91"/>
      <c r="AH1981" s="101"/>
      <c r="AI1981" s="45"/>
      <c r="AJ1981" s="45"/>
      <c r="AK1981" s="45"/>
      <c r="AL1981" s="45"/>
      <c r="AM1981" s="45"/>
      <c r="AN1981" s="83"/>
      <c r="AO1981" s="160"/>
      <c r="AP1981" s="160"/>
      <c r="AQ1981" s="94"/>
      <c r="AR1981" s="45"/>
      <c r="AS1981" s="102"/>
      <c r="AT1981" s="102"/>
      <c r="AU1981" s="95"/>
      <c r="AV1981" s="95"/>
      <c r="AW1981" s="159"/>
      <c r="AX1981" s="159"/>
      <c r="AY1981" s="156"/>
      <c r="AZ1981" s="156"/>
      <c r="BA1981" s="156"/>
      <c r="BB1981" s="156"/>
      <c r="BC1981" s="156"/>
      <c r="BD1981" s="156"/>
      <c r="BE1981" s="156"/>
      <c r="BF1981" s="156"/>
      <c r="BG1981" s="156"/>
      <c r="BH1981" s="156"/>
      <c r="BI1981" s="156"/>
      <c r="BJ1981" s="156"/>
      <c r="BK1981" s="156"/>
      <c r="BL1981" s="156"/>
      <c r="BM1981" s="156"/>
      <c r="BN1981" s="156"/>
      <c r="BO1981" s="156"/>
      <c r="BP1981" s="156"/>
      <c r="BQ1981" s="156"/>
      <c r="BR1981" s="156"/>
      <c r="BS1981" s="156"/>
      <c r="BT1981" s="156"/>
      <c r="BU1981" s="156"/>
      <c r="BV1981" s="156"/>
      <c r="BW1981" s="156"/>
      <c r="BX1981" s="156"/>
      <c r="BY1981" s="156"/>
      <c r="BZ1981" s="156"/>
      <c r="CA1981" s="156"/>
      <c r="CB1981" s="156"/>
      <c r="CC1981" s="156"/>
      <c r="CD1981" s="156"/>
      <c r="CE1981" s="156"/>
    </row>
    <row r="1982" spans="1:83" ht="25.5" customHeight="1" x14ac:dyDescent="0.25">
      <c r="A1982" s="45"/>
      <c r="B1982" s="45"/>
      <c r="C1982" s="45"/>
      <c r="D1982" s="47"/>
      <c r="E1982" s="158"/>
      <c r="F1982" s="45"/>
      <c r="G1982" s="130"/>
      <c r="H1982" s="130"/>
      <c r="I1982" s="83"/>
      <c r="J1982" s="45"/>
      <c r="K1982" s="130"/>
      <c r="L1982" s="95"/>
      <c r="M1982" s="95"/>
      <c r="N1982" s="95"/>
      <c r="O1982" s="103"/>
      <c r="P1982" s="104"/>
      <c r="Q1982" s="83"/>
      <c r="R1982" s="83"/>
      <c r="S1982" s="83"/>
      <c r="T1982" s="83"/>
      <c r="U1982" s="83"/>
      <c r="V1982" s="103"/>
      <c r="W1982" s="103"/>
      <c r="X1982" s="103"/>
      <c r="Y1982" s="102"/>
      <c r="Z1982" s="102"/>
      <c r="AA1982" s="90"/>
      <c r="AB1982" s="100"/>
      <c r="AC1982" s="90"/>
      <c r="AD1982" s="100"/>
      <c r="AE1982" s="100"/>
      <c r="AF1982" s="91"/>
      <c r="AG1982" s="91"/>
      <c r="AH1982" s="101"/>
      <c r="AI1982" s="45"/>
      <c r="AJ1982" s="45"/>
      <c r="AK1982" s="45"/>
      <c r="AL1982" s="45"/>
      <c r="AM1982" s="45"/>
      <c r="AN1982" s="83"/>
      <c r="AO1982" s="160"/>
      <c r="AP1982" s="160"/>
      <c r="AQ1982" s="94"/>
      <c r="AR1982" s="45"/>
      <c r="AS1982" s="102"/>
      <c r="AT1982" s="102"/>
      <c r="AU1982" s="95"/>
      <c r="AV1982" s="95"/>
      <c r="AW1982" s="159"/>
      <c r="AX1982" s="159"/>
      <c r="AY1982" s="156"/>
      <c r="AZ1982" s="156"/>
      <c r="BA1982" s="156"/>
      <c r="BB1982" s="156"/>
      <c r="BC1982" s="156"/>
      <c r="BD1982" s="156"/>
      <c r="BE1982" s="156"/>
      <c r="BF1982" s="156"/>
      <c r="BG1982" s="156"/>
      <c r="BH1982" s="156"/>
      <c r="BI1982" s="156"/>
      <c r="BJ1982" s="156"/>
      <c r="BK1982" s="156"/>
      <c r="BL1982" s="156"/>
      <c r="BM1982" s="156"/>
      <c r="BN1982" s="156"/>
      <c r="BO1982" s="156"/>
      <c r="BP1982" s="156"/>
      <c r="BQ1982" s="156"/>
      <c r="BR1982" s="156"/>
      <c r="BS1982" s="156"/>
      <c r="BT1982" s="156"/>
      <c r="BU1982" s="156"/>
      <c r="BV1982" s="156"/>
      <c r="BW1982" s="156"/>
      <c r="BX1982" s="156"/>
      <c r="BY1982" s="156"/>
      <c r="BZ1982" s="156"/>
      <c r="CA1982" s="156"/>
      <c r="CB1982" s="156"/>
      <c r="CC1982" s="156"/>
      <c r="CD1982" s="156"/>
      <c r="CE1982" s="156"/>
    </row>
    <row r="1983" spans="1:83" ht="25.5" customHeight="1" x14ac:dyDescent="0.25">
      <c r="A1983" s="45"/>
      <c r="B1983" s="45"/>
      <c r="C1983" s="45"/>
      <c r="D1983" s="47"/>
      <c r="E1983" s="158"/>
      <c r="F1983" s="45"/>
      <c r="G1983" s="130"/>
      <c r="H1983" s="130"/>
      <c r="I1983" s="83"/>
      <c r="J1983" s="45"/>
      <c r="K1983" s="130"/>
      <c r="L1983" s="95"/>
      <c r="M1983" s="95"/>
      <c r="N1983" s="95"/>
      <c r="O1983" s="103"/>
      <c r="P1983" s="104"/>
      <c r="Q1983" s="83"/>
      <c r="R1983" s="83"/>
      <c r="S1983" s="83"/>
      <c r="T1983" s="83"/>
      <c r="U1983" s="83"/>
      <c r="V1983" s="103"/>
      <c r="W1983" s="103"/>
      <c r="X1983" s="103"/>
      <c r="Y1983" s="102"/>
      <c r="Z1983" s="102"/>
      <c r="AA1983" s="90"/>
      <c r="AB1983" s="100"/>
      <c r="AC1983" s="90"/>
      <c r="AD1983" s="100"/>
      <c r="AE1983" s="100"/>
      <c r="AF1983" s="91"/>
      <c r="AG1983" s="91"/>
      <c r="AH1983" s="101"/>
      <c r="AI1983" s="45"/>
      <c r="AJ1983" s="45"/>
      <c r="AK1983" s="45"/>
      <c r="AL1983" s="45"/>
      <c r="AM1983" s="45"/>
      <c r="AN1983" s="83"/>
      <c r="AO1983" s="160"/>
      <c r="AP1983" s="160"/>
      <c r="AQ1983" s="94"/>
      <c r="AR1983" s="45"/>
      <c r="AS1983" s="102"/>
      <c r="AT1983" s="102"/>
      <c r="AU1983" s="95"/>
      <c r="AV1983" s="95"/>
      <c r="AW1983" s="159"/>
      <c r="AX1983" s="159"/>
      <c r="AY1983" s="156"/>
      <c r="AZ1983" s="156"/>
      <c r="BA1983" s="156"/>
      <c r="BB1983" s="156"/>
      <c r="BC1983" s="156"/>
      <c r="BD1983" s="156"/>
      <c r="BE1983" s="156"/>
      <c r="BF1983" s="156"/>
      <c r="BG1983" s="156"/>
      <c r="BH1983" s="156"/>
      <c r="BI1983" s="156"/>
      <c r="BJ1983" s="156"/>
      <c r="BK1983" s="156"/>
      <c r="BL1983" s="156"/>
      <c r="BM1983" s="156"/>
      <c r="BN1983" s="156"/>
      <c r="BO1983" s="156"/>
      <c r="BP1983" s="156"/>
      <c r="BQ1983" s="156"/>
      <c r="BR1983" s="156"/>
      <c r="BS1983" s="156"/>
      <c r="BT1983" s="156"/>
      <c r="BU1983" s="156"/>
      <c r="BV1983" s="156"/>
      <c r="BW1983" s="156"/>
      <c r="BX1983" s="156"/>
      <c r="BY1983" s="156"/>
      <c r="BZ1983" s="156"/>
      <c r="CA1983" s="156"/>
      <c r="CB1983" s="156"/>
      <c r="CC1983" s="156"/>
      <c r="CD1983" s="156"/>
      <c r="CE1983" s="156"/>
    </row>
    <row r="1984" spans="1:83" ht="25.5" customHeight="1" x14ac:dyDescent="0.25">
      <c r="A1984" s="45"/>
      <c r="B1984" s="45"/>
      <c r="C1984" s="45"/>
      <c r="D1984" s="47"/>
      <c r="E1984" s="158"/>
      <c r="F1984" s="45"/>
      <c r="G1984" s="130"/>
      <c r="H1984" s="130"/>
      <c r="I1984" s="83"/>
      <c r="J1984" s="45"/>
      <c r="K1984" s="130"/>
      <c r="L1984" s="95"/>
      <c r="M1984" s="95"/>
      <c r="N1984" s="95"/>
      <c r="O1984" s="103"/>
      <c r="P1984" s="104"/>
      <c r="Q1984" s="83"/>
      <c r="R1984" s="83"/>
      <c r="S1984" s="83"/>
      <c r="T1984" s="83"/>
      <c r="U1984" s="83"/>
      <c r="V1984" s="103"/>
      <c r="W1984" s="103"/>
      <c r="X1984" s="103"/>
      <c r="Y1984" s="102"/>
      <c r="Z1984" s="102"/>
      <c r="AA1984" s="90"/>
      <c r="AB1984" s="100"/>
      <c r="AC1984" s="90"/>
      <c r="AD1984" s="100"/>
      <c r="AE1984" s="100"/>
      <c r="AF1984" s="91"/>
      <c r="AG1984" s="91"/>
      <c r="AH1984" s="101"/>
      <c r="AI1984" s="45"/>
      <c r="AJ1984" s="45"/>
      <c r="AK1984" s="45"/>
      <c r="AL1984" s="45"/>
      <c r="AM1984" s="45"/>
      <c r="AN1984" s="83"/>
      <c r="AO1984" s="160"/>
      <c r="AP1984" s="160"/>
      <c r="AQ1984" s="94"/>
      <c r="AR1984" s="45"/>
      <c r="AS1984" s="102"/>
      <c r="AT1984" s="102"/>
      <c r="AU1984" s="95"/>
      <c r="AV1984" s="95"/>
      <c r="AW1984" s="159"/>
      <c r="AX1984" s="159"/>
      <c r="AY1984" s="156"/>
      <c r="AZ1984" s="156"/>
      <c r="BA1984" s="156"/>
      <c r="BB1984" s="156"/>
      <c r="BC1984" s="156"/>
      <c r="BD1984" s="156"/>
      <c r="BE1984" s="156"/>
      <c r="BF1984" s="156"/>
      <c r="BG1984" s="156"/>
      <c r="BH1984" s="156"/>
      <c r="BI1984" s="156"/>
      <c r="BJ1984" s="156"/>
      <c r="BK1984" s="156"/>
      <c r="BL1984" s="156"/>
      <c r="BM1984" s="156"/>
      <c r="BN1984" s="156"/>
      <c r="BO1984" s="156"/>
      <c r="BP1984" s="156"/>
      <c r="BQ1984" s="156"/>
      <c r="BR1984" s="156"/>
      <c r="BS1984" s="156"/>
      <c r="BT1984" s="156"/>
      <c r="BU1984" s="156"/>
      <c r="BV1984" s="156"/>
      <c r="BW1984" s="156"/>
      <c r="BX1984" s="156"/>
      <c r="BY1984" s="156"/>
      <c r="BZ1984" s="156"/>
      <c r="CA1984" s="156"/>
      <c r="CB1984" s="156"/>
      <c r="CC1984" s="156"/>
      <c r="CD1984" s="156"/>
      <c r="CE1984" s="156"/>
    </row>
    <row r="1985" spans="1:83" ht="25.5" customHeight="1" x14ac:dyDescent="0.25">
      <c r="A1985" s="45"/>
      <c r="B1985" s="45"/>
      <c r="C1985" s="45"/>
      <c r="D1985" s="47"/>
      <c r="E1985" s="158"/>
      <c r="F1985" s="45"/>
      <c r="G1985" s="130"/>
      <c r="H1985" s="130"/>
      <c r="I1985" s="83"/>
      <c r="J1985" s="45"/>
      <c r="K1985" s="130"/>
      <c r="L1985" s="95"/>
      <c r="M1985" s="95"/>
      <c r="N1985" s="95"/>
      <c r="O1985" s="103"/>
      <c r="P1985" s="104"/>
      <c r="Q1985" s="83"/>
      <c r="R1985" s="83"/>
      <c r="S1985" s="83"/>
      <c r="T1985" s="83"/>
      <c r="U1985" s="83"/>
      <c r="V1985" s="103"/>
      <c r="W1985" s="103"/>
      <c r="X1985" s="103"/>
      <c r="Y1985" s="102"/>
      <c r="Z1985" s="102"/>
      <c r="AA1985" s="90"/>
      <c r="AB1985" s="100"/>
      <c r="AC1985" s="90"/>
      <c r="AD1985" s="100"/>
      <c r="AE1985" s="100"/>
      <c r="AF1985" s="91"/>
      <c r="AG1985" s="91"/>
      <c r="AH1985" s="101"/>
      <c r="AI1985" s="45"/>
      <c r="AJ1985" s="45"/>
      <c r="AK1985" s="45"/>
      <c r="AL1985" s="45"/>
      <c r="AM1985" s="45"/>
      <c r="AN1985" s="83"/>
      <c r="AO1985" s="160"/>
      <c r="AP1985" s="160"/>
      <c r="AQ1985" s="94"/>
      <c r="AR1985" s="45"/>
      <c r="AS1985" s="102"/>
      <c r="AT1985" s="102"/>
      <c r="AU1985" s="95"/>
      <c r="AV1985" s="95"/>
      <c r="AW1985" s="159"/>
      <c r="AX1985" s="159"/>
      <c r="AY1985" s="156"/>
      <c r="AZ1985" s="156"/>
      <c r="BA1985" s="156"/>
      <c r="BB1985" s="156"/>
      <c r="BC1985" s="156"/>
      <c r="BD1985" s="156"/>
      <c r="BE1985" s="156"/>
      <c r="BF1985" s="156"/>
      <c r="BG1985" s="156"/>
      <c r="BH1985" s="156"/>
      <c r="BI1985" s="156"/>
      <c r="BJ1985" s="156"/>
      <c r="BK1985" s="156"/>
      <c r="BL1985" s="156"/>
      <c r="BM1985" s="156"/>
      <c r="BN1985" s="156"/>
      <c r="BO1985" s="156"/>
      <c r="BP1985" s="156"/>
      <c r="BQ1985" s="156"/>
      <c r="BR1985" s="156"/>
      <c r="BS1985" s="156"/>
      <c r="BT1985" s="156"/>
      <c r="BU1985" s="156"/>
      <c r="BV1985" s="156"/>
      <c r="BW1985" s="156"/>
      <c r="BX1985" s="156"/>
      <c r="BY1985" s="156"/>
      <c r="BZ1985" s="156"/>
      <c r="CA1985" s="156"/>
      <c r="CB1985" s="156"/>
      <c r="CC1985" s="156"/>
      <c r="CD1985" s="156"/>
      <c r="CE1985" s="156"/>
    </row>
    <row r="1986" spans="1:83" ht="25.5" customHeight="1" x14ac:dyDescent="0.25">
      <c r="A1986" s="45"/>
      <c r="B1986" s="45"/>
      <c r="C1986" s="45"/>
      <c r="D1986" s="47"/>
      <c r="E1986" s="158"/>
      <c r="F1986" s="45"/>
      <c r="G1986" s="130"/>
      <c r="H1986" s="130"/>
      <c r="I1986" s="83"/>
      <c r="J1986" s="45"/>
      <c r="K1986" s="130"/>
      <c r="L1986" s="95"/>
      <c r="M1986" s="95"/>
      <c r="N1986" s="95"/>
      <c r="O1986" s="103"/>
      <c r="P1986" s="104"/>
      <c r="Q1986" s="83"/>
      <c r="R1986" s="83"/>
      <c r="S1986" s="83"/>
      <c r="T1986" s="83"/>
      <c r="U1986" s="83"/>
      <c r="V1986" s="103"/>
      <c r="W1986" s="103"/>
      <c r="X1986" s="103"/>
      <c r="Y1986" s="102"/>
      <c r="Z1986" s="102"/>
      <c r="AA1986" s="90"/>
      <c r="AB1986" s="100"/>
      <c r="AC1986" s="90"/>
      <c r="AD1986" s="100"/>
      <c r="AE1986" s="100"/>
      <c r="AF1986" s="91"/>
      <c r="AG1986" s="91"/>
      <c r="AH1986" s="101"/>
      <c r="AI1986" s="45"/>
      <c r="AJ1986" s="45"/>
      <c r="AK1986" s="45"/>
      <c r="AL1986" s="45"/>
      <c r="AM1986" s="45"/>
      <c r="AN1986" s="83"/>
      <c r="AO1986" s="160"/>
      <c r="AP1986" s="160"/>
      <c r="AQ1986" s="94"/>
      <c r="AR1986" s="45"/>
      <c r="AS1986" s="102"/>
      <c r="AT1986" s="102"/>
      <c r="AU1986" s="95"/>
      <c r="AV1986" s="95"/>
      <c r="AW1986" s="159"/>
      <c r="AX1986" s="159"/>
      <c r="AY1986" s="156"/>
      <c r="AZ1986" s="156"/>
      <c r="BA1986" s="156"/>
      <c r="BB1986" s="156"/>
      <c r="BC1986" s="156"/>
      <c r="BD1986" s="156"/>
      <c r="BE1986" s="156"/>
      <c r="BF1986" s="156"/>
      <c r="BG1986" s="156"/>
      <c r="BH1986" s="156"/>
      <c r="BI1986" s="156"/>
      <c r="BJ1986" s="156"/>
      <c r="BK1986" s="156"/>
      <c r="BL1986" s="156"/>
      <c r="BM1986" s="156"/>
      <c r="BN1986" s="156"/>
      <c r="BO1986" s="156"/>
      <c r="BP1986" s="156"/>
      <c r="BQ1986" s="156"/>
      <c r="BR1986" s="156"/>
      <c r="BS1986" s="156"/>
      <c r="BT1986" s="156"/>
      <c r="BU1986" s="156"/>
      <c r="BV1986" s="156"/>
      <c r="BW1986" s="156"/>
      <c r="BX1986" s="156"/>
      <c r="BY1986" s="156"/>
      <c r="BZ1986" s="156"/>
      <c r="CA1986" s="156"/>
      <c r="CB1986" s="156"/>
      <c r="CC1986" s="156"/>
      <c r="CD1986" s="156"/>
      <c r="CE1986" s="156"/>
    </row>
    <row r="1987" spans="1:83" ht="25.5" customHeight="1" x14ac:dyDescent="0.25">
      <c r="A1987" s="45"/>
      <c r="B1987" s="45"/>
      <c r="C1987" s="45"/>
      <c r="D1987" s="47"/>
      <c r="E1987" s="158"/>
      <c r="F1987" s="45"/>
      <c r="G1987" s="130"/>
      <c r="H1987" s="130"/>
      <c r="I1987" s="83"/>
      <c r="J1987" s="45"/>
      <c r="K1987" s="130"/>
      <c r="L1987" s="95"/>
      <c r="M1987" s="95"/>
      <c r="N1987" s="95"/>
      <c r="O1987" s="103"/>
      <c r="P1987" s="104"/>
      <c r="Q1987" s="83"/>
      <c r="R1987" s="83"/>
      <c r="S1987" s="83"/>
      <c r="T1987" s="83"/>
      <c r="U1987" s="83"/>
      <c r="V1987" s="103"/>
      <c r="W1987" s="103"/>
      <c r="X1987" s="103"/>
      <c r="Y1987" s="102"/>
      <c r="Z1987" s="102"/>
      <c r="AA1987" s="90"/>
      <c r="AB1987" s="100"/>
      <c r="AC1987" s="90"/>
      <c r="AD1987" s="100"/>
      <c r="AE1987" s="100"/>
      <c r="AF1987" s="91"/>
      <c r="AG1987" s="91"/>
      <c r="AH1987" s="101"/>
      <c r="AI1987" s="45"/>
      <c r="AJ1987" s="45"/>
      <c r="AK1987" s="45"/>
      <c r="AL1987" s="45"/>
      <c r="AM1987" s="45"/>
      <c r="AN1987" s="83"/>
      <c r="AO1987" s="160"/>
      <c r="AP1987" s="160"/>
      <c r="AQ1987" s="94"/>
      <c r="AR1987" s="45"/>
      <c r="AS1987" s="102"/>
      <c r="AT1987" s="102"/>
      <c r="AU1987" s="95"/>
      <c r="AV1987" s="95"/>
      <c r="AW1987" s="159"/>
      <c r="AX1987" s="159"/>
      <c r="AY1987" s="156"/>
      <c r="AZ1987" s="156"/>
      <c r="BA1987" s="156"/>
      <c r="BB1987" s="156"/>
      <c r="BC1987" s="156"/>
      <c r="BD1987" s="156"/>
      <c r="BE1987" s="156"/>
      <c r="BF1987" s="156"/>
      <c r="BG1987" s="156"/>
      <c r="BH1987" s="156"/>
      <c r="BI1987" s="156"/>
      <c r="BJ1987" s="156"/>
      <c r="BK1987" s="156"/>
      <c r="BL1987" s="156"/>
      <c r="BM1987" s="156"/>
      <c r="BN1987" s="156"/>
      <c r="BO1987" s="156"/>
      <c r="BP1987" s="156"/>
      <c r="BQ1987" s="156"/>
      <c r="BR1987" s="156"/>
      <c r="BS1987" s="156"/>
      <c r="BT1987" s="156"/>
      <c r="BU1987" s="156"/>
      <c r="BV1987" s="156"/>
      <c r="BW1987" s="156"/>
      <c r="BX1987" s="156"/>
      <c r="BY1987" s="156"/>
      <c r="BZ1987" s="156"/>
      <c r="CA1987" s="156"/>
      <c r="CB1987" s="156"/>
      <c r="CC1987" s="156"/>
      <c r="CD1987" s="156"/>
      <c r="CE1987" s="156"/>
    </row>
    <row r="1988" spans="1:83" ht="25.5" customHeight="1" x14ac:dyDescent="0.25">
      <c r="A1988" s="45"/>
      <c r="B1988" s="45"/>
      <c r="C1988" s="45"/>
      <c r="D1988" s="47"/>
      <c r="E1988" s="158"/>
      <c r="F1988" s="45"/>
      <c r="G1988" s="130"/>
      <c r="H1988" s="130"/>
      <c r="I1988" s="83"/>
      <c r="J1988" s="45"/>
      <c r="K1988" s="130"/>
      <c r="L1988" s="95"/>
      <c r="M1988" s="95"/>
      <c r="N1988" s="95"/>
      <c r="O1988" s="103"/>
      <c r="P1988" s="104"/>
      <c r="Q1988" s="83"/>
      <c r="R1988" s="83"/>
      <c r="S1988" s="83"/>
      <c r="T1988" s="83"/>
      <c r="U1988" s="83"/>
      <c r="V1988" s="103"/>
      <c r="W1988" s="103"/>
      <c r="X1988" s="103"/>
      <c r="Y1988" s="102"/>
      <c r="Z1988" s="102"/>
      <c r="AA1988" s="90"/>
      <c r="AB1988" s="100"/>
      <c r="AC1988" s="90"/>
      <c r="AD1988" s="100"/>
      <c r="AE1988" s="100"/>
      <c r="AF1988" s="91"/>
      <c r="AG1988" s="91"/>
      <c r="AH1988" s="101"/>
      <c r="AI1988" s="45"/>
      <c r="AJ1988" s="45"/>
      <c r="AK1988" s="45"/>
      <c r="AL1988" s="45"/>
      <c r="AM1988" s="45"/>
      <c r="AN1988" s="83"/>
      <c r="AO1988" s="160"/>
      <c r="AP1988" s="160"/>
      <c r="AQ1988" s="94"/>
      <c r="AR1988" s="45"/>
      <c r="AS1988" s="102"/>
      <c r="AT1988" s="102"/>
      <c r="AU1988" s="95"/>
      <c r="AV1988" s="95"/>
      <c r="AW1988" s="159"/>
      <c r="AX1988" s="159"/>
      <c r="AY1988" s="156"/>
      <c r="AZ1988" s="156"/>
      <c r="BA1988" s="156"/>
      <c r="BB1988" s="156"/>
      <c r="BC1988" s="156"/>
      <c r="BD1988" s="156"/>
      <c r="BE1988" s="156"/>
      <c r="BF1988" s="156"/>
      <c r="BG1988" s="156"/>
      <c r="BH1988" s="156"/>
      <c r="BI1988" s="156"/>
      <c r="BJ1988" s="156"/>
      <c r="BK1988" s="156"/>
      <c r="BL1988" s="156"/>
      <c r="BM1988" s="156"/>
      <c r="BN1988" s="156"/>
      <c r="BO1988" s="156"/>
      <c r="BP1988" s="156"/>
      <c r="BQ1988" s="156"/>
      <c r="BR1988" s="156"/>
      <c r="BS1988" s="156"/>
      <c r="BT1988" s="156"/>
      <c r="BU1988" s="156"/>
      <c r="BV1988" s="156"/>
      <c r="BW1988" s="156"/>
      <c r="BX1988" s="156"/>
      <c r="BY1988" s="156"/>
      <c r="BZ1988" s="156"/>
      <c r="CA1988" s="156"/>
      <c r="CB1988" s="156"/>
      <c r="CC1988" s="156"/>
      <c r="CD1988" s="156"/>
      <c r="CE1988" s="156"/>
    </row>
    <row r="1989" spans="1:83" ht="25.5" customHeight="1" x14ac:dyDescent="0.25">
      <c r="A1989" s="45"/>
      <c r="B1989" s="45"/>
      <c r="C1989" s="45"/>
      <c r="D1989" s="47"/>
      <c r="E1989" s="158"/>
      <c r="F1989" s="45"/>
      <c r="G1989" s="130"/>
      <c r="H1989" s="130"/>
      <c r="I1989" s="83"/>
      <c r="J1989" s="45"/>
      <c r="K1989" s="130"/>
      <c r="L1989" s="95"/>
      <c r="M1989" s="95"/>
      <c r="N1989" s="95"/>
      <c r="O1989" s="103"/>
      <c r="P1989" s="104"/>
      <c r="Q1989" s="83"/>
      <c r="R1989" s="83"/>
      <c r="S1989" s="83"/>
      <c r="T1989" s="83"/>
      <c r="U1989" s="83"/>
      <c r="V1989" s="103"/>
      <c r="W1989" s="103"/>
      <c r="X1989" s="103"/>
      <c r="Y1989" s="102"/>
      <c r="Z1989" s="102"/>
      <c r="AA1989" s="90"/>
      <c r="AB1989" s="100"/>
      <c r="AC1989" s="90"/>
      <c r="AD1989" s="100"/>
      <c r="AE1989" s="100"/>
      <c r="AF1989" s="91"/>
      <c r="AG1989" s="91"/>
      <c r="AH1989" s="101"/>
      <c r="AI1989" s="45"/>
      <c r="AJ1989" s="45"/>
      <c r="AK1989" s="45"/>
      <c r="AL1989" s="45"/>
      <c r="AM1989" s="45"/>
      <c r="AN1989" s="83"/>
      <c r="AO1989" s="160"/>
      <c r="AP1989" s="160"/>
      <c r="AQ1989" s="94"/>
      <c r="AR1989" s="45"/>
      <c r="AS1989" s="102"/>
      <c r="AT1989" s="102"/>
      <c r="AU1989" s="95"/>
      <c r="AV1989" s="95"/>
      <c r="AW1989" s="159"/>
      <c r="AX1989" s="159"/>
      <c r="AY1989" s="156"/>
      <c r="AZ1989" s="156"/>
      <c r="BA1989" s="156"/>
      <c r="BB1989" s="156"/>
      <c r="BC1989" s="156"/>
      <c r="BD1989" s="156"/>
      <c r="BE1989" s="156"/>
      <c r="BF1989" s="156"/>
      <c r="BG1989" s="156"/>
      <c r="BH1989" s="156"/>
      <c r="BI1989" s="156"/>
      <c r="BJ1989" s="156"/>
      <c r="BK1989" s="156"/>
      <c r="BL1989" s="156"/>
      <c r="BM1989" s="156"/>
      <c r="BN1989" s="156"/>
      <c r="BO1989" s="156"/>
      <c r="BP1989" s="156"/>
      <c r="BQ1989" s="156"/>
      <c r="BR1989" s="156"/>
      <c r="BS1989" s="156"/>
      <c r="BT1989" s="156"/>
      <c r="BU1989" s="156"/>
      <c r="BV1989" s="156"/>
      <c r="BW1989" s="156"/>
      <c r="BX1989" s="156"/>
      <c r="BY1989" s="156"/>
      <c r="BZ1989" s="156"/>
      <c r="CA1989" s="156"/>
      <c r="CB1989" s="156"/>
      <c r="CC1989" s="156"/>
      <c r="CD1989" s="156"/>
      <c r="CE1989" s="156"/>
    </row>
    <row r="1990" spans="1:83" ht="25.5" customHeight="1" x14ac:dyDescent="0.25">
      <c r="A1990" s="45"/>
      <c r="B1990" s="45"/>
      <c r="C1990" s="45"/>
      <c r="D1990" s="47"/>
      <c r="E1990" s="158"/>
      <c r="F1990" s="45"/>
      <c r="G1990" s="130"/>
      <c r="H1990" s="130"/>
      <c r="I1990" s="83"/>
      <c r="J1990" s="45"/>
      <c r="K1990" s="130"/>
      <c r="L1990" s="95"/>
      <c r="M1990" s="95"/>
      <c r="N1990" s="95"/>
      <c r="O1990" s="103"/>
      <c r="P1990" s="104"/>
      <c r="Q1990" s="83"/>
      <c r="R1990" s="83"/>
      <c r="S1990" s="83"/>
      <c r="T1990" s="83"/>
      <c r="U1990" s="83"/>
      <c r="V1990" s="103"/>
      <c r="W1990" s="103"/>
      <c r="X1990" s="103"/>
      <c r="Y1990" s="102"/>
      <c r="Z1990" s="102"/>
      <c r="AA1990" s="90"/>
      <c r="AB1990" s="100"/>
      <c r="AC1990" s="90"/>
      <c r="AD1990" s="100"/>
      <c r="AE1990" s="100"/>
      <c r="AF1990" s="91"/>
      <c r="AG1990" s="91"/>
      <c r="AH1990" s="101"/>
      <c r="AI1990" s="45"/>
      <c r="AJ1990" s="45"/>
      <c r="AK1990" s="45"/>
      <c r="AL1990" s="45"/>
      <c r="AM1990" s="45"/>
      <c r="AN1990" s="83"/>
      <c r="AO1990" s="160"/>
      <c r="AP1990" s="160"/>
      <c r="AQ1990" s="94"/>
      <c r="AR1990" s="45"/>
      <c r="AS1990" s="102"/>
      <c r="AT1990" s="102"/>
      <c r="AU1990" s="95"/>
      <c r="AV1990" s="95"/>
      <c r="AW1990" s="159"/>
      <c r="AX1990" s="159"/>
      <c r="AY1990" s="156"/>
      <c r="AZ1990" s="156"/>
      <c r="BA1990" s="156"/>
      <c r="BB1990" s="156"/>
      <c r="BC1990" s="156"/>
      <c r="BD1990" s="156"/>
      <c r="BE1990" s="156"/>
      <c r="BF1990" s="156"/>
      <c r="BG1990" s="156"/>
      <c r="BH1990" s="156"/>
      <c r="BI1990" s="156"/>
      <c r="BJ1990" s="156"/>
      <c r="BK1990" s="156"/>
      <c r="BL1990" s="156"/>
      <c r="BM1990" s="156"/>
      <c r="BN1990" s="156"/>
      <c r="BO1990" s="156"/>
      <c r="BP1990" s="156"/>
      <c r="BQ1990" s="156"/>
      <c r="BR1990" s="156"/>
      <c r="BS1990" s="156"/>
      <c r="BT1990" s="156"/>
      <c r="BU1990" s="156"/>
      <c r="BV1990" s="156"/>
      <c r="BW1990" s="156"/>
      <c r="BX1990" s="156"/>
      <c r="BY1990" s="156"/>
      <c r="BZ1990" s="156"/>
      <c r="CA1990" s="156"/>
      <c r="CB1990" s="156"/>
      <c r="CC1990" s="156"/>
      <c r="CD1990" s="156"/>
      <c r="CE1990" s="156"/>
    </row>
    <row r="1991" spans="1:83" ht="25.5" customHeight="1" x14ac:dyDescent="0.25">
      <c r="A1991" s="45"/>
      <c r="B1991" s="45"/>
      <c r="C1991" s="45"/>
      <c r="D1991" s="47"/>
      <c r="E1991" s="158"/>
      <c r="F1991" s="45"/>
      <c r="G1991" s="130"/>
      <c r="H1991" s="130"/>
      <c r="I1991" s="83"/>
      <c r="J1991" s="45"/>
      <c r="K1991" s="130"/>
      <c r="L1991" s="95"/>
      <c r="M1991" s="95"/>
      <c r="N1991" s="95"/>
      <c r="O1991" s="103"/>
      <c r="P1991" s="104"/>
      <c r="Q1991" s="83"/>
      <c r="R1991" s="83"/>
      <c r="S1991" s="83"/>
      <c r="T1991" s="83"/>
      <c r="U1991" s="83"/>
      <c r="V1991" s="103"/>
      <c r="W1991" s="103"/>
      <c r="X1991" s="103"/>
      <c r="Y1991" s="102"/>
      <c r="Z1991" s="102"/>
      <c r="AA1991" s="90"/>
      <c r="AB1991" s="100"/>
      <c r="AC1991" s="90"/>
      <c r="AD1991" s="100"/>
      <c r="AE1991" s="100"/>
      <c r="AF1991" s="91"/>
      <c r="AG1991" s="91"/>
      <c r="AH1991" s="101"/>
      <c r="AI1991" s="45"/>
      <c r="AJ1991" s="45"/>
      <c r="AK1991" s="45"/>
      <c r="AL1991" s="45"/>
      <c r="AM1991" s="45"/>
      <c r="AN1991" s="83"/>
      <c r="AO1991" s="160"/>
      <c r="AP1991" s="160"/>
      <c r="AQ1991" s="94"/>
      <c r="AR1991" s="45"/>
      <c r="AS1991" s="102"/>
      <c r="AT1991" s="102"/>
      <c r="AU1991" s="95"/>
      <c r="AV1991" s="95"/>
      <c r="AW1991" s="159"/>
      <c r="AX1991" s="159"/>
      <c r="AY1991" s="156"/>
      <c r="AZ1991" s="156"/>
      <c r="BA1991" s="156"/>
      <c r="BB1991" s="156"/>
      <c r="BC1991" s="156"/>
      <c r="BD1991" s="156"/>
      <c r="BE1991" s="156"/>
      <c r="BF1991" s="156"/>
      <c r="BG1991" s="156"/>
      <c r="BH1991" s="156"/>
      <c r="BI1991" s="156"/>
      <c r="BJ1991" s="156"/>
      <c r="BK1991" s="156"/>
      <c r="BL1991" s="156"/>
      <c r="BM1991" s="156"/>
      <c r="BN1991" s="156"/>
      <c r="BO1991" s="156"/>
      <c r="BP1991" s="156"/>
      <c r="BQ1991" s="156"/>
      <c r="BR1991" s="156"/>
      <c r="BS1991" s="156"/>
      <c r="BT1991" s="156"/>
      <c r="BU1991" s="156"/>
      <c r="BV1991" s="156"/>
      <c r="BW1991" s="156"/>
      <c r="BX1991" s="156"/>
      <c r="BY1991" s="156"/>
      <c r="BZ1991" s="156"/>
      <c r="CA1991" s="156"/>
      <c r="CB1991" s="156"/>
      <c r="CC1991" s="156"/>
      <c r="CD1991" s="156"/>
      <c r="CE1991" s="156"/>
    </row>
    <row r="1992" spans="1:83" ht="25.5" customHeight="1" x14ac:dyDescent="0.25">
      <c r="A1992" s="45"/>
      <c r="B1992" s="45"/>
      <c r="C1992" s="45"/>
      <c r="D1992" s="47"/>
      <c r="E1992" s="158"/>
      <c r="F1992" s="45"/>
      <c r="G1992" s="130"/>
      <c r="H1992" s="130"/>
      <c r="I1992" s="83"/>
      <c r="J1992" s="45"/>
      <c r="K1992" s="130"/>
      <c r="L1992" s="95"/>
      <c r="M1992" s="95"/>
      <c r="N1992" s="95"/>
      <c r="O1992" s="103"/>
      <c r="P1992" s="104"/>
      <c r="Q1992" s="83"/>
      <c r="R1992" s="83"/>
      <c r="S1992" s="83"/>
      <c r="T1992" s="83"/>
      <c r="U1992" s="83"/>
      <c r="V1992" s="103"/>
      <c r="W1992" s="103"/>
      <c r="X1992" s="103"/>
      <c r="Y1992" s="102"/>
      <c r="Z1992" s="102"/>
      <c r="AA1992" s="90"/>
      <c r="AB1992" s="100"/>
      <c r="AC1992" s="90"/>
      <c r="AD1992" s="100"/>
      <c r="AE1992" s="100"/>
      <c r="AF1992" s="91"/>
      <c r="AG1992" s="91"/>
      <c r="AH1992" s="101"/>
      <c r="AI1992" s="45"/>
      <c r="AJ1992" s="45"/>
      <c r="AK1992" s="45"/>
      <c r="AL1992" s="45"/>
      <c r="AM1992" s="45"/>
      <c r="AN1992" s="83"/>
      <c r="AO1992" s="160"/>
      <c r="AP1992" s="160"/>
      <c r="AQ1992" s="94"/>
      <c r="AR1992" s="45"/>
      <c r="AS1992" s="102"/>
      <c r="AT1992" s="102"/>
      <c r="AU1992" s="95"/>
      <c r="AV1992" s="95"/>
      <c r="AW1992" s="159"/>
      <c r="AX1992" s="159"/>
      <c r="AY1992" s="156"/>
      <c r="AZ1992" s="156"/>
      <c r="BA1992" s="156"/>
      <c r="BB1992" s="156"/>
      <c r="BC1992" s="156"/>
      <c r="BD1992" s="156"/>
      <c r="BE1992" s="156"/>
      <c r="BF1992" s="156"/>
      <c r="BG1992" s="156"/>
      <c r="BH1992" s="156"/>
      <c r="BI1992" s="156"/>
      <c r="BJ1992" s="156"/>
      <c r="BK1992" s="156"/>
      <c r="BL1992" s="156"/>
      <c r="BM1992" s="156"/>
      <c r="BN1992" s="156"/>
      <c r="BO1992" s="156"/>
      <c r="BP1992" s="156"/>
      <c r="BQ1992" s="156"/>
      <c r="BR1992" s="156"/>
      <c r="BS1992" s="156"/>
      <c r="BT1992" s="156"/>
      <c r="BU1992" s="156"/>
      <c r="BV1992" s="156"/>
      <c r="BW1992" s="156"/>
      <c r="BX1992" s="156"/>
      <c r="BY1992" s="156"/>
      <c r="BZ1992" s="156"/>
      <c r="CA1992" s="156"/>
      <c r="CB1992" s="156"/>
      <c r="CC1992" s="156"/>
      <c r="CD1992" s="156"/>
      <c r="CE1992" s="156"/>
    </row>
    <row r="1993" spans="1:83" ht="25.5" customHeight="1" x14ac:dyDescent="0.25">
      <c r="A1993" s="45"/>
      <c r="B1993" s="45"/>
      <c r="C1993" s="45"/>
      <c r="D1993" s="47"/>
      <c r="E1993" s="158"/>
      <c r="F1993" s="45"/>
      <c r="G1993" s="130"/>
      <c r="H1993" s="130"/>
      <c r="I1993" s="83"/>
      <c r="J1993" s="45"/>
      <c r="K1993" s="130"/>
      <c r="L1993" s="95"/>
      <c r="M1993" s="95"/>
      <c r="N1993" s="95"/>
      <c r="O1993" s="103"/>
      <c r="P1993" s="104"/>
      <c r="Q1993" s="83"/>
      <c r="R1993" s="83"/>
      <c r="S1993" s="83"/>
      <c r="T1993" s="83"/>
      <c r="U1993" s="83"/>
      <c r="V1993" s="103"/>
      <c r="W1993" s="103"/>
      <c r="X1993" s="103"/>
      <c r="Y1993" s="102"/>
      <c r="Z1993" s="102"/>
      <c r="AA1993" s="90"/>
      <c r="AB1993" s="100"/>
      <c r="AC1993" s="90"/>
      <c r="AD1993" s="100"/>
      <c r="AE1993" s="100"/>
      <c r="AF1993" s="91"/>
      <c r="AG1993" s="91"/>
      <c r="AH1993" s="101"/>
      <c r="AI1993" s="45"/>
      <c r="AJ1993" s="45"/>
      <c r="AK1993" s="45"/>
      <c r="AL1993" s="45"/>
      <c r="AM1993" s="45"/>
      <c r="AN1993" s="83"/>
      <c r="AO1993" s="160"/>
      <c r="AP1993" s="160"/>
      <c r="AQ1993" s="94"/>
      <c r="AR1993" s="45"/>
      <c r="AS1993" s="102"/>
      <c r="AT1993" s="102"/>
      <c r="AU1993" s="95"/>
      <c r="AV1993" s="95"/>
      <c r="AW1993" s="159"/>
      <c r="AX1993" s="159"/>
      <c r="AY1993" s="156"/>
      <c r="AZ1993" s="156"/>
      <c r="BA1993" s="156"/>
      <c r="BB1993" s="156"/>
      <c r="BC1993" s="156"/>
      <c r="BD1993" s="156"/>
      <c r="BE1993" s="156"/>
      <c r="BF1993" s="156"/>
      <c r="BG1993" s="156"/>
      <c r="BH1993" s="156"/>
      <c r="BI1993" s="156"/>
      <c r="BJ1993" s="156"/>
      <c r="BK1993" s="156"/>
      <c r="BL1993" s="156"/>
      <c r="BM1993" s="156"/>
      <c r="BN1993" s="156"/>
      <c r="BO1993" s="156"/>
      <c r="BP1993" s="156"/>
      <c r="BQ1993" s="156"/>
      <c r="BR1993" s="156"/>
      <c r="BS1993" s="156"/>
      <c r="BT1993" s="156"/>
      <c r="BU1993" s="156"/>
      <c r="BV1993" s="156"/>
      <c r="BW1993" s="156"/>
      <c r="BX1993" s="156"/>
      <c r="BY1993" s="156"/>
      <c r="BZ1993" s="156"/>
      <c r="CA1993" s="156"/>
      <c r="CB1993" s="156"/>
      <c r="CC1993" s="156"/>
      <c r="CD1993" s="156"/>
      <c r="CE1993" s="156"/>
    </row>
    <row r="1994" spans="1:83" ht="25.5" customHeight="1" x14ac:dyDescent="0.25">
      <c r="A1994" s="45"/>
      <c r="B1994" s="45"/>
      <c r="C1994" s="45"/>
      <c r="D1994" s="47"/>
      <c r="E1994" s="158"/>
      <c r="F1994" s="45"/>
      <c r="G1994" s="130"/>
      <c r="H1994" s="130"/>
      <c r="I1994" s="83"/>
      <c r="J1994" s="45"/>
      <c r="K1994" s="130"/>
      <c r="L1994" s="95"/>
      <c r="M1994" s="95"/>
      <c r="N1994" s="95"/>
      <c r="O1994" s="103"/>
      <c r="P1994" s="104"/>
      <c r="Q1994" s="83"/>
      <c r="R1994" s="83"/>
      <c r="S1994" s="83"/>
      <c r="T1994" s="83"/>
      <c r="U1994" s="83"/>
      <c r="V1994" s="103"/>
      <c r="W1994" s="103"/>
      <c r="X1994" s="103"/>
      <c r="Y1994" s="102"/>
      <c r="Z1994" s="102"/>
      <c r="AA1994" s="90"/>
      <c r="AB1994" s="100"/>
      <c r="AC1994" s="90"/>
      <c r="AD1994" s="100"/>
      <c r="AE1994" s="100"/>
      <c r="AF1994" s="91"/>
      <c r="AG1994" s="91"/>
      <c r="AH1994" s="101"/>
      <c r="AI1994" s="45"/>
      <c r="AJ1994" s="45"/>
      <c r="AK1994" s="45"/>
      <c r="AL1994" s="45"/>
      <c r="AM1994" s="45"/>
      <c r="AN1994" s="83"/>
      <c r="AO1994" s="160"/>
      <c r="AP1994" s="160"/>
      <c r="AQ1994" s="94"/>
      <c r="AR1994" s="45"/>
      <c r="AS1994" s="102"/>
      <c r="AT1994" s="102"/>
      <c r="AU1994" s="95"/>
      <c r="AV1994" s="95"/>
      <c r="AW1994" s="159"/>
      <c r="AX1994" s="159"/>
      <c r="AY1994" s="156"/>
      <c r="AZ1994" s="156"/>
      <c r="BA1994" s="156"/>
      <c r="BB1994" s="156"/>
      <c r="BC1994" s="156"/>
      <c r="BD1994" s="156"/>
      <c r="BE1994" s="156"/>
      <c r="BF1994" s="156"/>
      <c r="BG1994" s="156"/>
      <c r="BH1994" s="156"/>
      <c r="BI1994" s="156"/>
      <c r="BJ1994" s="156"/>
      <c r="BK1994" s="156"/>
      <c r="BL1994" s="156"/>
      <c r="BM1994" s="156"/>
      <c r="BN1994" s="156"/>
      <c r="BO1994" s="156"/>
      <c r="BP1994" s="156"/>
      <c r="BQ1994" s="156"/>
      <c r="BR1994" s="156"/>
      <c r="BS1994" s="156"/>
      <c r="BT1994" s="156"/>
      <c r="BU1994" s="156"/>
      <c r="BV1994" s="156"/>
      <c r="BW1994" s="156"/>
      <c r="BX1994" s="156"/>
      <c r="BY1994" s="156"/>
      <c r="BZ1994" s="156"/>
      <c r="CA1994" s="156"/>
      <c r="CB1994" s="156"/>
      <c r="CC1994" s="156"/>
      <c r="CD1994" s="156"/>
      <c r="CE1994" s="156"/>
    </row>
    <row r="1995" spans="1:83" ht="25.5" customHeight="1" x14ac:dyDescent="0.25">
      <c r="A1995" s="45"/>
      <c r="B1995" s="45"/>
      <c r="C1995" s="45"/>
      <c r="D1995" s="47"/>
      <c r="E1995" s="158"/>
      <c r="F1995" s="45"/>
      <c r="G1995" s="130"/>
      <c r="H1995" s="130"/>
      <c r="I1995" s="83"/>
      <c r="J1995" s="45"/>
      <c r="K1995" s="130"/>
      <c r="L1995" s="95"/>
      <c r="M1995" s="95"/>
      <c r="N1995" s="95"/>
      <c r="O1995" s="103"/>
      <c r="P1995" s="104"/>
      <c r="Q1995" s="83"/>
      <c r="R1995" s="83"/>
      <c r="S1995" s="83"/>
      <c r="T1995" s="83"/>
      <c r="U1995" s="83"/>
      <c r="V1995" s="103"/>
      <c r="W1995" s="103"/>
      <c r="X1995" s="103"/>
      <c r="Y1995" s="102"/>
      <c r="Z1995" s="102"/>
      <c r="AA1995" s="90"/>
      <c r="AB1995" s="100"/>
      <c r="AC1995" s="90"/>
      <c r="AD1995" s="100"/>
      <c r="AE1995" s="100"/>
      <c r="AF1995" s="91"/>
      <c r="AG1995" s="91"/>
      <c r="AH1995" s="101"/>
      <c r="AI1995" s="45"/>
      <c r="AJ1995" s="45"/>
      <c r="AK1995" s="45"/>
      <c r="AL1995" s="45"/>
      <c r="AM1995" s="45"/>
      <c r="AN1995" s="83"/>
      <c r="AO1995" s="160"/>
      <c r="AP1995" s="160"/>
      <c r="AQ1995" s="94"/>
      <c r="AR1995" s="45"/>
      <c r="AS1995" s="102"/>
      <c r="AT1995" s="102"/>
      <c r="AU1995" s="95"/>
      <c r="AV1995" s="95"/>
      <c r="AW1995" s="159"/>
      <c r="AX1995" s="159"/>
      <c r="AY1995" s="156"/>
      <c r="AZ1995" s="156"/>
      <c r="BA1995" s="156"/>
      <c r="BB1995" s="156"/>
      <c r="BC1995" s="156"/>
      <c r="BD1995" s="156"/>
      <c r="BE1995" s="156"/>
      <c r="BF1995" s="156"/>
      <c r="BG1995" s="156"/>
      <c r="BH1995" s="156"/>
      <c r="BI1995" s="156"/>
      <c r="BJ1995" s="156"/>
      <c r="BK1995" s="156"/>
      <c r="BL1995" s="156"/>
      <c r="BM1995" s="156"/>
      <c r="BN1995" s="156"/>
      <c r="BO1995" s="156"/>
      <c r="BP1995" s="156"/>
      <c r="BQ1995" s="156"/>
      <c r="BR1995" s="156"/>
      <c r="BS1995" s="156"/>
      <c r="BT1995" s="156"/>
      <c r="BU1995" s="156"/>
      <c r="BV1995" s="156"/>
      <c r="BW1995" s="156"/>
      <c r="BX1995" s="156"/>
      <c r="BY1995" s="156"/>
      <c r="BZ1995" s="156"/>
      <c r="CA1995" s="156"/>
      <c r="CB1995" s="156"/>
      <c r="CC1995" s="156"/>
      <c r="CD1995" s="156"/>
      <c r="CE1995" s="156"/>
    </row>
    <row r="1996" spans="1:83" ht="25.5" customHeight="1" x14ac:dyDescent="0.25">
      <c r="A1996" s="45"/>
      <c r="B1996" s="45"/>
      <c r="C1996" s="45"/>
      <c r="D1996" s="47"/>
      <c r="E1996" s="158"/>
      <c r="F1996" s="45"/>
      <c r="G1996" s="130"/>
      <c r="H1996" s="130"/>
      <c r="I1996" s="83"/>
      <c r="J1996" s="45"/>
      <c r="K1996" s="130"/>
      <c r="L1996" s="95"/>
      <c r="M1996" s="95"/>
      <c r="N1996" s="95"/>
      <c r="O1996" s="103"/>
      <c r="P1996" s="104"/>
      <c r="Q1996" s="83"/>
      <c r="R1996" s="83"/>
      <c r="S1996" s="83"/>
      <c r="T1996" s="83"/>
      <c r="U1996" s="83"/>
      <c r="V1996" s="103"/>
      <c r="W1996" s="103"/>
      <c r="X1996" s="103"/>
      <c r="Y1996" s="102"/>
      <c r="Z1996" s="102"/>
      <c r="AA1996" s="90"/>
      <c r="AB1996" s="100"/>
      <c r="AC1996" s="90"/>
      <c r="AD1996" s="100"/>
      <c r="AE1996" s="100"/>
      <c r="AF1996" s="91"/>
      <c r="AG1996" s="91"/>
      <c r="AH1996" s="101"/>
      <c r="AI1996" s="45"/>
      <c r="AJ1996" s="45"/>
      <c r="AK1996" s="45"/>
      <c r="AL1996" s="45"/>
      <c r="AM1996" s="45"/>
      <c r="AN1996" s="83"/>
      <c r="AO1996" s="160"/>
      <c r="AP1996" s="160"/>
      <c r="AQ1996" s="94"/>
      <c r="AR1996" s="45"/>
      <c r="AS1996" s="102"/>
      <c r="AT1996" s="102"/>
      <c r="AU1996" s="95"/>
      <c r="AV1996" s="95"/>
      <c r="AW1996" s="159"/>
      <c r="AX1996" s="159"/>
      <c r="AY1996" s="156"/>
      <c r="AZ1996" s="156"/>
      <c r="BA1996" s="156"/>
      <c r="BB1996" s="156"/>
      <c r="BC1996" s="156"/>
      <c r="BD1996" s="156"/>
      <c r="BE1996" s="156"/>
      <c r="BF1996" s="156"/>
      <c r="BG1996" s="156"/>
      <c r="BH1996" s="156"/>
      <c r="BI1996" s="156"/>
      <c r="BJ1996" s="156"/>
      <c r="BK1996" s="156"/>
      <c r="BL1996" s="156"/>
      <c r="BM1996" s="156"/>
      <c r="BN1996" s="156"/>
      <c r="BO1996" s="156"/>
      <c r="BP1996" s="156"/>
      <c r="BQ1996" s="156"/>
      <c r="BR1996" s="156"/>
      <c r="BS1996" s="156"/>
      <c r="BT1996" s="156"/>
      <c r="BU1996" s="156"/>
      <c r="BV1996" s="156"/>
      <c r="BW1996" s="156"/>
      <c r="BX1996" s="156"/>
      <c r="BY1996" s="156"/>
      <c r="BZ1996" s="156"/>
      <c r="CA1996" s="156"/>
      <c r="CB1996" s="156"/>
      <c r="CC1996" s="156"/>
      <c r="CD1996" s="156"/>
      <c r="CE1996" s="156"/>
    </row>
    <row r="1997" spans="1:83" ht="25.5" customHeight="1" x14ac:dyDescent="0.25">
      <c r="A1997" s="45"/>
      <c r="B1997" s="45"/>
      <c r="C1997" s="45"/>
      <c r="D1997" s="47"/>
      <c r="E1997" s="158"/>
      <c r="F1997" s="45"/>
      <c r="G1997" s="130"/>
      <c r="H1997" s="130"/>
      <c r="I1997" s="83"/>
      <c r="J1997" s="45"/>
      <c r="K1997" s="130"/>
      <c r="L1997" s="95"/>
      <c r="M1997" s="95"/>
      <c r="N1997" s="95"/>
      <c r="O1997" s="103"/>
      <c r="P1997" s="104"/>
      <c r="Q1997" s="83"/>
      <c r="R1997" s="83"/>
      <c r="S1997" s="83"/>
      <c r="T1997" s="83"/>
      <c r="U1997" s="83"/>
      <c r="V1997" s="103"/>
      <c r="W1997" s="103"/>
      <c r="X1997" s="103"/>
      <c r="Y1997" s="102"/>
      <c r="Z1997" s="102"/>
      <c r="AA1997" s="90"/>
      <c r="AB1997" s="100"/>
      <c r="AC1997" s="90"/>
      <c r="AD1997" s="100"/>
      <c r="AE1997" s="100"/>
      <c r="AF1997" s="91"/>
      <c r="AG1997" s="91"/>
      <c r="AH1997" s="101"/>
      <c r="AI1997" s="45"/>
      <c r="AJ1997" s="45"/>
      <c r="AK1997" s="45"/>
      <c r="AL1997" s="45"/>
      <c r="AM1997" s="45"/>
      <c r="AN1997" s="83"/>
      <c r="AO1997" s="160"/>
      <c r="AP1997" s="160"/>
      <c r="AQ1997" s="94"/>
      <c r="AR1997" s="45"/>
      <c r="AS1997" s="102"/>
      <c r="AT1997" s="102"/>
      <c r="AU1997" s="95"/>
      <c r="AV1997" s="95"/>
      <c r="AW1997" s="159"/>
      <c r="AX1997" s="159"/>
      <c r="AY1997" s="156"/>
      <c r="AZ1997" s="156"/>
      <c r="BA1997" s="156"/>
      <c r="BB1997" s="156"/>
      <c r="BC1997" s="156"/>
      <c r="BD1997" s="156"/>
      <c r="BE1997" s="156"/>
      <c r="BF1997" s="156"/>
      <c r="BG1997" s="156"/>
      <c r="BH1997" s="156"/>
      <c r="BI1997" s="156"/>
      <c r="BJ1997" s="156"/>
      <c r="BK1997" s="156"/>
      <c r="BL1997" s="156"/>
      <c r="BM1997" s="156"/>
      <c r="BN1997" s="156"/>
      <c r="BO1997" s="156"/>
      <c r="BP1997" s="156"/>
      <c r="BQ1997" s="156"/>
      <c r="BR1997" s="156"/>
      <c r="BS1997" s="156"/>
      <c r="BT1997" s="156"/>
      <c r="BU1997" s="156"/>
      <c r="BV1997" s="156"/>
      <c r="BW1997" s="156"/>
      <c r="BX1997" s="156"/>
      <c r="BY1997" s="156"/>
      <c r="BZ1997" s="156"/>
      <c r="CA1997" s="156"/>
      <c r="CB1997" s="156"/>
      <c r="CC1997" s="156"/>
      <c r="CD1997" s="156"/>
      <c r="CE1997" s="156"/>
    </row>
    <row r="1998" spans="1:83" ht="25.5" customHeight="1" x14ac:dyDescent="0.25">
      <c r="A1998" s="45"/>
      <c r="B1998" s="45"/>
      <c r="C1998" s="45"/>
      <c r="D1998" s="47"/>
      <c r="E1998" s="158"/>
      <c r="F1998" s="45"/>
      <c r="G1998" s="130"/>
      <c r="H1998" s="130"/>
      <c r="I1998" s="83"/>
      <c r="J1998" s="45"/>
      <c r="K1998" s="130"/>
      <c r="L1998" s="95"/>
      <c r="M1998" s="95"/>
      <c r="N1998" s="95"/>
      <c r="O1998" s="103"/>
      <c r="P1998" s="104"/>
      <c r="Q1998" s="83"/>
      <c r="R1998" s="83"/>
      <c r="S1998" s="83"/>
      <c r="T1998" s="83"/>
      <c r="U1998" s="83"/>
      <c r="V1998" s="103"/>
      <c r="W1998" s="103"/>
      <c r="X1998" s="103"/>
      <c r="Y1998" s="102"/>
      <c r="Z1998" s="102"/>
      <c r="AA1998" s="90"/>
      <c r="AB1998" s="100"/>
      <c r="AC1998" s="90"/>
      <c r="AD1998" s="100"/>
      <c r="AE1998" s="100"/>
      <c r="AF1998" s="91"/>
      <c r="AG1998" s="91"/>
      <c r="AH1998" s="101"/>
      <c r="AI1998" s="45"/>
      <c r="AJ1998" s="45"/>
      <c r="AK1998" s="45"/>
      <c r="AL1998" s="45"/>
      <c r="AM1998" s="45"/>
      <c r="AN1998" s="83"/>
      <c r="AO1998" s="160"/>
      <c r="AP1998" s="160"/>
      <c r="AQ1998" s="94"/>
      <c r="AR1998" s="45"/>
      <c r="AS1998" s="102"/>
      <c r="AT1998" s="102"/>
      <c r="AU1998" s="95"/>
      <c r="AV1998" s="95"/>
      <c r="AW1998" s="159"/>
      <c r="AX1998" s="159"/>
      <c r="AY1998" s="156"/>
      <c r="AZ1998" s="156"/>
      <c r="BA1998" s="156"/>
      <c r="BB1998" s="156"/>
      <c r="BC1998" s="156"/>
      <c r="BD1998" s="156"/>
      <c r="BE1998" s="156"/>
      <c r="BF1998" s="156"/>
      <c r="BG1998" s="156"/>
      <c r="BH1998" s="156"/>
      <c r="BI1998" s="156"/>
      <c r="BJ1998" s="156"/>
      <c r="BK1998" s="156"/>
      <c r="BL1998" s="156"/>
      <c r="BM1998" s="156"/>
      <c r="BN1998" s="156"/>
      <c r="BO1998" s="156"/>
      <c r="BP1998" s="156"/>
      <c r="BQ1998" s="156"/>
      <c r="BR1998" s="156"/>
      <c r="BS1998" s="156"/>
      <c r="BT1998" s="156"/>
      <c r="BU1998" s="156"/>
      <c r="BV1998" s="156"/>
      <c r="BW1998" s="156"/>
      <c r="BX1998" s="156"/>
      <c r="BY1998" s="156"/>
      <c r="BZ1998" s="156"/>
      <c r="CA1998" s="156"/>
      <c r="CB1998" s="156"/>
      <c r="CC1998" s="156"/>
      <c r="CD1998" s="156"/>
      <c r="CE1998" s="156"/>
    </row>
    <row r="1999" spans="1:83" ht="25.5" customHeight="1" x14ac:dyDescent="0.25">
      <c r="A1999" s="45"/>
      <c r="B1999" s="45"/>
      <c r="C1999" s="45"/>
      <c r="D1999" s="47"/>
      <c r="E1999" s="158"/>
      <c r="F1999" s="45"/>
      <c r="G1999" s="130"/>
      <c r="H1999" s="130"/>
      <c r="I1999" s="83"/>
      <c r="J1999" s="45"/>
      <c r="K1999" s="130"/>
      <c r="L1999" s="95"/>
      <c r="M1999" s="95"/>
      <c r="N1999" s="95"/>
      <c r="O1999" s="103"/>
      <c r="P1999" s="104"/>
      <c r="Q1999" s="83"/>
      <c r="R1999" s="83"/>
      <c r="S1999" s="83"/>
      <c r="T1999" s="83"/>
      <c r="U1999" s="83"/>
      <c r="V1999" s="103"/>
      <c r="W1999" s="103"/>
      <c r="X1999" s="103"/>
      <c r="Y1999" s="102"/>
      <c r="Z1999" s="102"/>
      <c r="AA1999" s="90"/>
      <c r="AB1999" s="100"/>
      <c r="AC1999" s="90"/>
      <c r="AD1999" s="100"/>
      <c r="AE1999" s="100"/>
      <c r="AF1999" s="91"/>
      <c r="AG1999" s="91"/>
      <c r="AH1999" s="101"/>
      <c r="AI1999" s="45"/>
      <c r="AJ1999" s="45"/>
      <c r="AK1999" s="45"/>
      <c r="AL1999" s="45"/>
      <c r="AM1999" s="45"/>
      <c r="AN1999" s="83"/>
      <c r="AO1999" s="160"/>
      <c r="AP1999" s="160"/>
      <c r="AQ1999" s="94"/>
      <c r="AR1999" s="45"/>
      <c r="AS1999" s="102"/>
      <c r="AT1999" s="102"/>
      <c r="AU1999" s="95"/>
      <c r="AV1999" s="95"/>
      <c r="AW1999" s="159"/>
      <c r="AX1999" s="159"/>
      <c r="AY1999" s="156"/>
      <c r="AZ1999" s="156"/>
      <c r="BA1999" s="156"/>
      <c r="BB1999" s="156"/>
      <c r="BC1999" s="156"/>
      <c r="BD1999" s="156"/>
      <c r="BE1999" s="156"/>
      <c r="BF1999" s="156"/>
      <c r="BG1999" s="156"/>
      <c r="BH1999" s="156"/>
      <c r="BI1999" s="156"/>
      <c r="BJ1999" s="156"/>
      <c r="BK1999" s="156"/>
      <c r="BL1999" s="156"/>
      <c r="BM1999" s="156"/>
      <c r="BN1999" s="156"/>
      <c r="BO1999" s="156"/>
      <c r="BP1999" s="156"/>
      <c r="BQ1999" s="156"/>
      <c r="BR1999" s="156"/>
      <c r="BS1999" s="156"/>
      <c r="BT1999" s="156"/>
      <c r="BU1999" s="156"/>
      <c r="BV1999" s="156"/>
      <c r="BW1999" s="156"/>
      <c r="BX1999" s="156"/>
      <c r="BY1999" s="156"/>
      <c r="BZ1999" s="156"/>
      <c r="CA1999" s="156"/>
      <c r="CB1999" s="156"/>
      <c r="CC1999" s="156"/>
      <c r="CD1999" s="156"/>
      <c r="CE1999" s="156"/>
    </row>
    <row r="2000" spans="1:83" ht="25.5" customHeight="1" x14ac:dyDescent="0.25">
      <c r="A2000" s="45"/>
      <c r="B2000" s="45"/>
      <c r="C2000" s="45"/>
      <c r="D2000" s="47"/>
      <c r="E2000" s="158"/>
      <c r="F2000" s="45"/>
      <c r="G2000" s="130"/>
      <c r="H2000" s="130"/>
      <c r="I2000" s="83"/>
      <c r="J2000" s="45"/>
      <c r="K2000" s="130"/>
      <c r="L2000" s="95"/>
      <c r="M2000" s="95"/>
      <c r="N2000" s="95"/>
      <c r="O2000" s="103"/>
      <c r="P2000" s="104"/>
      <c r="Q2000" s="83"/>
      <c r="R2000" s="83"/>
      <c r="S2000" s="83"/>
      <c r="T2000" s="83"/>
      <c r="U2000" s="83"/>
      <c r="V2000" s="103"/>
      <c r="W2000" s="103"/>
      <c r="X2000" s="103"/>
      <c r="Y2000" s="102"/>
      <c r="Z2000" s="102"/>
      <c r="AA2000" s="90"/>
      <c r="AB2000" s="100"/>
      <c r="AC2000" s="90"/>
      <c r="AD2000" s="100"/>
      <c r="AE2000" s="100"/>
      <c r="AF2000" s="91"/>
      <c r="AG2000" s="91"/>
      <c r="AH2000" s="101"/>
      <c r="AI2000" s="45"/>
      <c r="AJ2000" s="45"/>
      <c r="AK2000" s="45"/>
      <c r="AL2000" s="45"/>
      <c r="AM2000" s="45"/>
      <c r="AN2000" s="83"/>
      <c r="AO2000" s="160"/>
      <c r="AP2000" s="160"/>
      <c r="AQ2000" s="94"/>
      <c r="AR2000" s="45"/>
      <c r="AS2000" s="102"/>
      <c r="AT2000" s="102"/>
      <c r="AU2000" s="95"/>
      <c r="AV2000" s="95"/>
      <c r="AW2000" s="159"/>
      <c r="AX2000" s="159"/>
      <c r="AY2000" s="156"/>
      <c r="AZ2000" s="156"/>
      <c r="BA2000" s="156"/>
      <c r="BB2000" s="156"/>
      <c r="BC2000" s="156"/>
      <c r="BD2000" s="156"/>
      <c r="BE2000" s="156"/>
      <c r="BF2000" s="156"/>
      <c r="BG2000" s="156"/>
      <c r="BH2000" s="156"/>
      <c r="BI2000" s="156"/>
      <c r="BJ2000" s="156"/>
      <c r="BK2000" s="156"/>
      <c r="BL2000" s="156"/>
      <c r="BM2000" s="156"/>
      <c r="BN2000" s="156"/>
      <c r="BO2000" s="156"/>
      <c r="BP2000" s="156"/>
      <c r="BQ2000" s="156"/>
      <c r="BR2000" s="156"/>
      <c r="BS2000" s="156"/>
      <c r="BT2000" s="156"/>
      <c r="BU2000" s="156"/>
      <c r="BV2000" s="156"/>
      <c r="BW2000" s="156"/>
      <c r="BX2000" s="156"/>
      <c r="BY2000" s="156"/>
      <c r="BZ2000" s="156"/>
      <c r="CA2000" s="156"/>
      <c r="CB2000" s="156"/>
      <c r="CC2000" s="156"/>
      <c r="CD2000" s="156"/>
      <c r="CE2000" s="156"/>
    </row>
  </sheetData>
  <sheetProtection formatCells="0" insertRows="0" insertHyperlinks="0" deleteRows="0" sort="0" autoFilter="0" pivotTables="0"/>
  <autoFilter ref="A8:CE8" xr:uid="{00000000-0001-0000-0000-00000000000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14">
    <mergeCell ref="B1:CE1"/>
    <mergeCell ref="AU5:AX5"/>
    <mergeCell ref="A2:H2"/>
    <mergeCell ref="BB4:BC4"/>
    <mergeCell ref="BD4:BM4"/>
    <mergeCell ref="BN4:BT4"/>
    <mergeCell ref="BU4:CE4"/>
    <mergeCell ref="AY3:CE3"/>
    <mergeCell ref="AY4:BA4"/>
    <mergeCell ref="AY5:BA5"/>
    <mergeCell ref="BN5:BS5"/>
    <mergeCell ref="BU5:CD5"/>
    <mergeCell ref="BE5:BG5"/>
    <mergeCell ref="BH5:BL5"/>
  </mergeCells>
  <conditionalFormatting sqref="A5">
    <cfRule type="expression" dxfId="20" priority="18">
      <formula>$A$5&lt;&gt;""</formula>
    </cfRule>
  </conditionalFormatting>
  <conditionalFormatting sqref="B5">
    <cfRule type="expression" dxfId="19" priority="25">
      <formula>$B$5="A value entered for Category is not correct. Please verify each Category entered matches a value in the drop down list"</formula>
    </cfRule>
  </conditionalFormatting>
  <conditionalFormatting sqref="C5">
    <cfRule type="expression" dxfId="18" priority="24">
      <formula>$C$5="A value entered for General Application is not correct. Please verify each General Application entered matches a value in the drop down list"</formula>
    </cfRule>
  </conditionalFormatting>
  <conditionalFormatting sqref="D5:E5">
    <cfRule type="expression" dxfId="16" priority="23">
      <formula>$D$5="A value entered for PUD is not correct. Please verify each PUD entered matches a value in the drop down list"</formula>
    </cfRule>
  </conditionalFormatting>
  <conditionalFormatting sqref="E5 I5 Q5 AC5 AF5:AG5 AI5:AJ5 AL5 AR5 AU5">
    <cfRule type="expression" dxfId="15" priority="6">
      <formula>COUNTIF($E:$E,"Yes")&gt;0</formula>
    </cfRule>
  </conditionalFormatting>
  <conditionalFormatting sqref="E10:E2000">
    <cfRule type="expression" dxfId="14" priority="14">
      <formula>AND($B10="Outdoor Luminaires",OR(ISNUMBER(SEARCH("Outdoor Pole/Arm-Mounted Area and Roadway Luminaires",$D10)),ISNUMBER(SEARCH("Outdoor Pole/Arm-Mounted Decorative Luminaires",$D10)),ISNUMBER(SEARCH("Outdoor Full-Cutoff Wall-Mounted Area Luminaires",$D10)),ISNUMBER(SEARCH("Bollards",$D10)),ISNUMBER(SEARCH("Fuel Pump Canopy Luminaires",$D10)),ISNUMBER(SEARCH("Specialty: Hazardous Area Lighting",$D10)),ISNUMBER(SEARCH("Specialty: Hazardous Outdoor Pole/Arm-Mounted Area and Roadway Luminaires",$D10)),ISNUMBER(SEARCH("Specialty: Hazardous Wall Mounted Luminaire",$D10)),ISNUMBER(SEARCH("Specialty: Canopy Lighting",$D10)),ISNUMBER(SEARCH("Specialty: Directional Fuel Pump Canopy Luminaires",$D10)),ISNUMBER(SEARCH("Specialty: Transportation",$D10))))</formula>
    </cfRule>
  </conditionalFormatting>
  <conditionalFormatting sqref="G10:G2000">
    <cfRule type="expression" dxfId="13" priority="40">
      <formula>COUNTIF(D10,"Replacement Lamps (Plug and Play) (UL Type A)")&gt;0</formula>
    </cfRule>
  </conditionalFormatting>
  <conditionalFormatting sqref="H10:H2000">
    <cfRule type="expression" dxfId="12" priority="61">
      <formula>COUNTIF(D10,"Replacement Lamps (Plug and Play) (UL Type A)")&gt;0</formula>
    </cfRule>
  </conditionalFormatting>
  <conditionalFormatting sqref="M10:M2000">
    <cfRule type="expression" dxfId="11" priority="29">
      <formula>ISBLANK($L10)=FALSE</formula>
    </cfRule>
  </conditionalFormatting>
  <conditionalFormatting sqref="AH10:AH2000">
    <cfRule type="expression" dxfId="6" priority="163">
      <formula>ISNUMBER(SEARCH("LLLC",AG10))</formula>
    </cfRule>
  </conditionalFormatting>
  <conditionalFormatting sqref="AR10:AR2000">
    <cfRule type="expression" dxfId="3" priority="7">
      <formula>$E10="Yes"</formula>
    </cfRule>
  </conditionalFormatting>
  <conditionalFormatting sqref="AY10:CE2000">
    <cfRule type="expression" dxfId="1" priority="17">
      <formula>$E10="Yes"</formula>
    </cfRule>
  </conditionalFormatting>
  <dataValidations count="125">
    <dataValidation type="decimal" allowBlank="1" showInputMessage="1" showErrorMessage="1" error="Please enter a valid 'Reported Total Harmonic Distortion (THD)' value." sqref="O11:O2000 O10" xr:uid="{00000000-0002-0000-0000-000000000000}">
      <formula1>0</formula1>
      <formula2>25</formula2>
    </dataValidation>
    <dataValidation type="decimal" allowBlank="1" showInputMessage="1" showErrorMessage="1" error="Please enter a valid 'Reported Power Factor' value." sqref="P11:P2000 P10" xr:uid="{00000000-0002-0000-0000-000001000000}">
      <formula1>0.87</formula1>
      <formula2>1</formula2>
    </dataValidation>
    <dataValidation type="decimal" allowBlank="1" showInputMessage="1" showErrorMessage="1" error="Please enter a valid 'Reported Input Voltage' value." sqref="G10 G11:G2000 H11:H2000 H10" xr:uid="{00000000-0002-0000-0000-000003000000}">
      <formula1>0</formula1>
      <formula2>600</formula2>
    </dataValidation>
    <dataValidation type="decimal" allowBlank="1" showInputMessage="1" showErrorMessage="1" error="Please enter a valid 'Reported CRI' value." sqref="R11:R2000 R10" xr:uid="{00000000-0002-0000-0000-000006000000}">
      <formula1>0</formula1>
      <formula2>100</formula2>
    </dataValidation>
    <dataValidation type="decimal" allowBlank="1" showInputMessage="1" showErrorMessage="1" error="Please enter a valid 'Reported  Efficacy (AC)' value." sqref="L11:L2000 L10" xr:uid="{00000000-0002-0000-0000-000007000000}">
      <formula1>59.8975</formula1>
      <formula2>300</formula2>
    </dataValidation>
    <dataValidation type="decimal" allowBlank="1" showInputMessage="1" showErrorMessage="1" error="Please enter a valid 'Reported  Efficacy (DC)' value." sqref="M11:M2000 M10" xr:uid="{00000000-0002-0000-0000-000008000000}">
      <formula1>59.8975</formula1>
      <formula2>300</formula2>
    </dataValidation>
    <dataValidation type="decimal" allowBlank="1" showInputMessage="1" showErrorMessage="1" error="Please enter a valid 'Reported Rf' value." sqref="T11:T2000 T10" xr:uid="{00000000-0002-0000-0000-000009000000}">
      <formula1>0</formula1>
      <formula2>1000</formula2>
    </dataValidation>
    <dataValidation type="decimal" allowBlank="1" showInputMessage="1" showErrorMessage="1" error="Please enter a valid 'Reported Rg' value." sqref="U11:U2000 U10" xr:uid="{00000000-0002-0000-0000-00000A000000}">
      <formula1>0</formula1>
      <formula2>1000</formula2>
    </dataValidation>
    <dataValidation type="decimal" allowBlank="1" showInputMessage="1" showErrorMessage="1" error="Please enter a valid 'Reported Rcs,h1' value." sqref="V11:V2000 V10" xr:uid="{00000000-0002-0000-0000-00000B000000}">
      <formula1>-150</formula1>
      <formula2>150</formula2>
    </dataValidation>
    <dataValidation type="decimal" allowBlank="1" showInputMessage="1" showErrorMessage="1" error="Please enter a valid 'Reported R9' value." sqref="S11:S2000 S10" xr:uid="{00000000-0002-0000-0000-00000C000000}">
      <formula1>-200</formula1>
      <formula2>100</formula2>
    </dataValidation>
    <dataValidation type="decimal" allowBlank="1" showInputMessage="1" showErrorMessage="1" error="Please enter a valid 'Reported Input Wattage' value." sqref="N11:N2000 N10" xr:uid="{00000000-0002-0000-0000-00000E000000}">
      <formula1>0</formula1>
      <formula2>10000</formula2>
    </dataValidation>
    <dataValidation type="custom" allowBlank="1" showInputMessage="1" showErrorMessage="1" sqref="A9" xr:uid="{00000000-0002-0000-0000-00000F000000}">
      <formula1>A9="Brand"</formula1>
    </dataValidation>
    <dataValidation type="custom" allowBlank="1" showInputMessage="1" showErrorMessage="1" sqref="B9" xr:uid="{00000000-0002-0000-0000-000010000000}">
      <formula1>B9="Category"</formula1>
    </dataValidation>
    <dataValidation type="custom" allowBlank="1" showInputMessage="1" showErrorMessage="1" sqref="C9" xr:uid="{00000000-0002-0000-0000-000011000000}">
      <formula1>C9="General Application"</formula1>
    </dataValidation>
    <dataValidation type="custom" allowBlank="1" showInputMessage="1" showErrorMessage="1" sqref="D9" xr:uid="{00000000-0002-0000-0000-000012000000}">
      <formula1>D9="Primary Use Designation"</formula1>
    </dataValidation>
    <dataValidation type="custom" allowBlank="1" showInputMessage="1" showErrorMessage="1" sqref="F9" xr:uid="{00000000-0002-0000-0000-000013000000}">
      <formula1>F9="Classification"</formula1>
    </dataValidation>
    <dataValidation type="custom" allowBlank="1" showInputMessage="1" showErrorMessage="1" sqref="G9" xr:uid="{00000000-0002-0000-0000-000014000000}">
      <formula1>G9="Reported Minimum Input Voltage"</formula1>
    </dataValidation>
    <dataValidation type="custom" allowBlank="1" showInputMessage="1" showErrorMessage="1" sqref="H9" xr:uid="{00000000-0002-0000-0000-000015000000}">
      <formula1>H9="Reported Maximum Input Voltage"</formula1>
    </dataValidation>
    <dataValidation type="custom" allowBlank="1" showInputMessage="1" showErrorMessage="1" sqref="I9" xr:uid="{00000000-0002-0000-0000-000016000000}">
      <formula1>I9="Model Number"</formula1>
    </dataValidation>
    <dataValidation type="custom" allowBlank="1" showInputMessage="1" showErrorMessage="1" sqref="J9" xr:uid="{00000000-0002-0000-0000-000017000000}">
      <formula1>J9="Optical Code"</formula1>
    </dataValidation>
    <dataValidation type="custom" allowBlank="1" showInputMessage="1" showErrorMessage="1" sqref="K9" xr:uid="{00000000-0002-0000-0000-000018000000}">
      <formula1>K9="Reported Light Output"</formula1>
    </dataValidation>
    <dataValidation type="custom" allowBlank="1" showInputMessage="1" showErrorMessage="1" sqref="L9" xr:uid="{00000000-0002-0000-0000-000019000000}">
      <formula1>L9="Reported Efficacy (AC)"</formula1>
    </dataValidation>
    <dataValidation type="custom" allowBlank="1" showInputMessage="1" showErrorMessage="1" sqref="M9" xr:uid="{00000000-0002-0000-0000-00001A000000}">
      <formula1>M9="Reported Efficacy (DC)"</formula1>
    </dataValidation>
    <dataValidation type="custom" allowBlank="1" showInputMessage="1" showErrorMessage="1" sqref="N9" xr:uid="{00000000-0002-0000-0000-00001B000000}">
      <formula1>N9="Reported Input Wattage"</formula1>
    </dataValidation>
    <dataValidation type="custom" allowBlank="1" showInputMessage="1" showErrorMessage="1" sqref="O9" xr:uid="{00000000-0002-0000-0000-00001C000000}">
      <formula1>O9="Reported Total Harmonic Distortion"</formula1>
    </dataValidation>
    <dataValidation type="custom" allowBlank="1" showInputMessage="1" showErrorMessage="1" sqref="P9" xr:uid="{00000000-0002-0000-0000-00001D000000}">
      <formula1>P9="Reported Power Factor"</formula1>
    </dataValidation>
    <dataValidation type="custom" allowBlank="1" showInputMessage="1" showErrorMessage="1" sqref="Q9" xr:uid="{00000000-0002-0000-0000-00001E000000}">
      <formula1>Q9="Reported CCT"</formula1>
    </dataValidation>
    <dataValidation type="custom" allowBlank="1" showInputMessage="1" showErrorMessage="1" sqref="R9" xr:uid="{00000000-0002-0000-0000-00001F000000}">
      <formula1>R9="Reported CRI (Ra)"</formula1>
    </dataValidation>
    <dataValidation type="custom" allowBlank="1" showInputMessage="1" showErrorMessage="1" sqref="S9" xr:uid="{00000000-0002-0000-0000-000020000000}">
      <formula1>S9="Reported R9"</formula1>
    </dataValidation>
    <dataValidation type="custom" allowBlank="1" showInputMessage="1" showErrorMessage="1" sqref="T9" xr:uid="{00000000-0002-0000-0000-000021000000}">
      <formula1>T9="Reported IES Rf"</formula1>
    </dataValidation>
    <dataValidation type="custom" allowBlank="1" showInputMessage="1" showErrorMessage="1" sqref="U9" xr:uid="{00000000-0002-0000-0000-000022000000}">
      <formula1>U9="Reported IES Rg"</formula1>
    </dataValidation>
    <dataValidation type="custom" allowBlank="1" showInputMessage="1" showErrorMessage="1" sqref="V9" xr:uid="{00000000-0002-0000-0000-000023000000}">
      <formula1>V9="Reported IES Rcs,h1"</formula1>
    </dataValidation>
    <dataValidation type="custom" allowBlank="1" showInputMessage="1" showErrorMessage="1" sqref="X9" xr:uid="{00000000-0002-0000-0000-000024000000}">
      <formula1>X9="Driver Model Number"</formula1>
    </dataValidation>
    <dataValidation type="custom" allowBlank="1" showInputMessage="1" showErrorMessage="1" sqref="Y9" xr:uid="{00000000-0002-0000-0000-000025000000}">
      <formula1>Y9="NEMA Beam Type: 0° - 180°"</formula1>
    </dataValidation>
    <dataValidation type="custom" allowBlank="1" showInputMessage="1" showErrorMessage="1" sqref="Z9" xr:uid="{00000000-0002-0000-0000-000026000000}">
      <formula1>Z9="NEMA Beam Type: 90° - 270°"</formula1>
    </dataValidation>
    <dataValidation type="custom" allowBlank="1" showInputMessage="1" showErrorMessage="1" sqref="AA9" xr:uid="{00000000-0002-0000-0000-000027000000}">
      <formula1>AA9="UGR Bin"</formula1>
    </dataValidation>
    <dataValidation type="custom" allowBlank="1" showInputMessage="1" showErrorMessage="1" sqref="AB9" xr:uid="{00000000-0002-0000-0000-000028000000}">
      <formula1>AB9="Reported Backlight (TM-15 BUG)"</formula1>
    </dataValidation>
    <dataValidation type="custom" allowBlank="1" showInputMessage="1" showErrorMessage="1" sqref="AC9" xr:uid="{00000000-0002-0000-0000-000029000000}">
      <formula1>AC9="Reported Uplight (TM-15 BUG)"</formula1>
    </dataValidation>
    <dataValidation type="custom" allowBlank="1" showInputMessage="1" showErrorMessage="1" sqref="AD9" xr:uid="{00000000-0002-0000-0000-00002A000000}">
      <formula1>AD9="Reported Glare (TM-15 BUG)"</formula1>
    </dataValidation>
    <dataValidation type="custom" allowBlank="1" showInputMessage="1" showErrorMessage="1" sqref="AE9" xr:uid="{00000000-0002-0000-0000-00002B000000}">
      <formula1>AE9="Reported Beam Angle"</formula1>
    </dataValidation>
    <dataValidation type="custom" allowBlank="1" showInputMessage="1" showErrorMessage="1" sqref="AF9" xr:uid="{00000000-0002-0000-0000-00002C000000}">
      <formula1>AF9="Sensor Type"</formula1>
    </dataValidation>
    <dataValidation type="custom" allowBlank="1" showInputMessage="1" showErrorMessage="1" sqref="AG9" xr:uid="{00000000-0002-0000-0000-00002D000000}">
      <formula1>AG9="Integral Control Capability"</formula1>
    </dataValidation>
    <dataValidation type="custom" allowBlank="1" showInputMessage="1" showErrorMessage="1" sqref="AH9" xr:uid="{00000000-0002-0000-0000-00002E000000}">
      <formula1>AH9="LLLC Model Name"</formula1>
    </dataValidation>
    <dataValidation type="custom" allowBlank="1" showInputMessage="1" showErrorMessage="1" sqref="AI9" xr:uid="{00000000-0002-0000-0000-00002F000000}">
      <formula1>AI9="Dimming Capability and Range"</formula1>
    </dataValidation>
    <dataValidation type="custom" allowBlank="1" showInputMessage="1" showErrorMessage="1" sqref="AJ9" xr:uid="{00000000-0002-0000-0000-000030000000}">
      <formula1>AJ9="Wired Communication Protocol"</formula1>
    </dataValidation>
    <dataValidation type="custom" allowBlank="1" showInputMessage="1" showErrorMessage="1" sqref="AK9" xr:uid="{00000000-0002-0000-0000-000031000000}">
      <formula1>AK9="Other Wired Communication Protocol"</formula1>
    </dataValidation>
    <dataValidation type="custom" allowBlank="1" showInputMessage="1" showErrorMessage="1" sqref="AL9" xr:uid="{00000000-0002-0000-0000-000032000000}">
      <formula1>AL9="Wireless Communication Protocol"</formula1>
    </dataValidation>
    <dataValidation type="custom" allowBlank="1" showInputMessage="1" showErrorMessage="1" sqref="AM9" xr:uid="{00000000-0002-0000-0000-000033000000}">
      <formula1>AM9="Other Wireless Communication Protocol"</formula1>
    </dataValidation>
    <dataValidation type="custom" allowBlank="1" showInputMessage="1" showErrorMessage="1" sqref="AN9" xr:uid="{00000000-0002-0000-0000-000034000000}">
      <formula1>AN9="Field Adjustable Light Output"</formula1>
    </dataValidation>
    <dataValidation type="custom" allowBlank="1" showInputMessage="1" showErrorMessage="1" sqref="AO9" xr:uid="{00000000-0002-0000-0000-000035000000}">
      <formula1>AO9="Reported Default Light Output"</formula1>
    </dataValidation>
    <dataValidation type="custom" allowBlank="1" showInputMessage="1" showErrorMessage="1" sqref="AP9" xr:uid="{00000000-0002-0000-0000-000036000000}">
      <formula1>AP9="Reported Default Input Wattage"</formula1>
    </dataValidation>
    <dataValidation type="custom" allowBlank="1" showInputMessage="1" showErrorMessage="1" sqref="AQ9" xr:uid="{00000000-0002-0000-0000-000037000000}">
      <formula1>AQ9="Luminaire Length"</formula1>
    </dataValidation>
    <dataValidation type="custom" allowBlank="1" showInputMessage="1" showErrorMessage="1" sqref="AR9" xr:uid="{00000000-0002-0000-0000-000038000000}">
      <formula1>AR9="Field Adjustable Light Distribution"</formula1>
    </dataValidation>
    <dataValidation type="custom" allowBlank="1" showInputMessage="1" showErrorMessage="1" sqref="AS9" xr:uid="{00000000-0002-0000-0000-000039000000}">
      <formula1>AS9="Field Adjustable Distribution Type"</formula1>
    </dataValidation>
    <dataValidation type="custom" allowBlank="1" showInputMessage="1" showErrorMessage="1" sqref="AT9" xr:uid="{00000000-0002-0000-0000-00003A000000}">
      <formula1>AT9="Field Adjustable Light Distribution Setting"</formula1>
    </dataValidation>
    <dataValidation type="custom" allowBlank="1" showInputMessage="1" showErrorMessage="1" sqref="AU9" xr:uid="{00000000-0002-0000-0000-00003B000000}">
      <formula1>AU9="Reported Minimum Input Wattage"</formula1>
    </dataValidation>
    <dataValidation type="custom" allowBlank="1" showInputMessage="1" showErrorMessage="1" sqref="AV9" xr:uid="{00000000-0002-0000-0000-00003C000000}">
      <formula1>AV9="Reported Maximum Input Wattage"</formula1>
    </dataValidation>
    <dataValidation type="custom" allowBlank="1" showInputMessage="1" showErrorMessage="1" sqref="AW9" xr:uid="{00000000-0002-0000-0000-00003D000000}">
      <formula1>AW9="Reported Minimum Light Output"</formula1>
    </dataValidation>
    <dataValidation type="custom" allowBlank="1" showInputMessage="1" showErrorMessage="1" sqref="AX9" xr:uid="{00000000-0002-0000-0000-00003E000000}">
      <formula1>AX9="Reported Maximum Light Output"</formula1>
    </dataValidation>
    <dataValidation type="custom" allowBlank="1" showInputMessage="1" showErrorMessage="1" sqref="W9" xr:uid="{00000000-0002-0000-0000-00003F000000}">
      <formula1>W9="LED Model Number"</formula1>
    </dataValidation>
    <dataValidation type="list" allowBlank="1" showInputMessage="1" showErrorMessage="1" sqref="B2001:B1048576" xr:uid="{00000000-0002-0000-0000-000042000000}">
      <formula1>Category</formula1>
    </dataValidation>
    <dataValidation type="list" allowBlank="1" showInputMessage="1" showErrorMessage="1" sqref="Q2001:Q1048576" xr:uid="{00000000-0002-0000-0000-000043000000}">
      <formula1>Reported_CCT</formula1>
    </dataValidation>
    <dataValidation type="list" allowBlank="1" showInputMessage="1" showErrorMessage="1" sqref="AS2001:AS1048576" xr:uid="{00000000-0002-0000-0000-000044000000}">
      <formula1>FALD_Type</formula1>
    </dataValidation>
    <dataValidation type="list" allowBlank="1" showInputMessage="1" showErrorMessage="1" sqref="F2001:F1048576" xr:uid="{00000000-0002-0000-0000-000046000000}">
      <formula1>Classification</formula1>
    </dataValidation>
    <dataValidation type="list" allowBlank="1" showInputMessage="1" showErrorMessage="1" sqref="Y2001:Z1048576" xr:uid="{00000000-0002-0000-0000-000047000000}">
      <formula1>NEMA_Beam_Spread</formula1>
    </dataValidation>
    <dataValidation type="list" allowBlank="1" showInputMessage="1" showErrorMessage="1" sqref="AA2001:AA1048576" xr:uid="{00000000-0002-0000-0000-000048000000}">
      <formula1>UGR_Bin</formula1>
    </dataValidation>
    <dataValidation type="list" allowBlank="1" showInputMessage="1" showErrorMessage="1" sqref="AB2001:AD1048576" xr:uid="{00000000-0002-0000-0000-000049000000}">
      <formula1>Reported_BUG</formula1>
    </dataValidation>
    <dataValidation type="list" allowBlank="1" showInputMessage="1" showErrorMessage="1" sqref="AI2001:AI1048576" xr:uid="{00000000-0002-0000-0000-00004A000000}">
      <formula1>Dimming_Capability_and_Range</formula1>
    </dataValidation>
    <dataValidation type="list" allowBlank="1" showInputMessage="1" showErrorMessage="1" sqref="AJ2001:AJ1048576" xr:uid="{00000000-0002-0000-0000-00004B000000}">
      <formula1>Wired_Communication_Protocol</formula1>
    </dataValidation>
    <dataValidation type="list" allowBlank="1" showInputMessage="1" showErrorMessage="1" sqref="AL2001:AL1048576" xr:uid="{00000000-0002-0000-0000-00004C000000}">
      <formula1>Wireless_Communication_Protocol</formula1>
    </dataValidation>
    <dataValidation type="list" allowBlank="1" showInputMessage="1" showErrorMessage="1" sqref="AN2001:AN1048576 AR2001:AR1048576 CD10:CD2000" xr:uid="{00000000-0002-0000-0000-00004D000000}">
      <formula1>Yes_No</formula1>
    </dataValidation>
    <dataValidation type="decimal" allowBlank="1" showInputMessage="1" showErrorMessage="1" error="Please enter a valid 'Luminaire Length' value." sqref="AQ11:AQ2000 AQ10" xr:uid="{320824A4-482B-4D72-A163-6E305D9A4178}">
      <formula1>0</formula1>
      <formula2>100</formula2>
    </dataValidation>
    <dataValidation type="decimal" allowBlank="1" showInputMessage="1" showErrorMessage="1" error="Please enter a valid 'Reported Beam Angle' value." sqref="AE11:AE2000 AE10" xr:uid="{C3C911BC-2BF0-4C85-9CFB-F3E7ACE27DB3}">
      <formula1>135</formula1>
      <formula2>360</formula2>
    </dataValidation>
    <dataValidation type="list" allowBlank="1" showInputMessage="1" showErrorMessage="1" error="Please enter a valid &quot;Classification&quot; value." sqref="F11:F2000 F10" xr:uid="{CCBB7CF9-DAB3-4CEB-AB0A-FB64946C47A6}">
      <formula1>Classification</formula1>
    </dataValidation>
    <dataValidation type="list" allowBlank="1" showInputMessage="1" showErrorMessage="1" error="Please enter a valid 'NEMA Beam Type' value." sqref="Y10 Y11:Y2000 Z11:Z2000 Z10" xr:uid="{BED937FB-5E81-450B-82C0-14D28A272DA0}">
      <formula1>NEMA_Beam_Spread</formula1>
    </dataValidation>
    <dataValidation type="list" allowBlank="1" showInputMessage="1" showErrorMessage="1" error="Please enter a valid 'UGR Bin' value." sqref="AA11:AA2000 AA10" xr:uid="{377D8740-B1EE-4E07-A5AD-07C80D7FE679}">
      <formula1>UGR_Bin</formula1>
    </dataValidation>
    <dataValidation type="list" allowBlank="1" showInputMessage="1" showErrorMessage="1" error="Please enter a valid 'Reported Backlight' value." sqref="AB11:AB2000 AB10" xr:uid="{84B9A40D-4DAB-4C45-938B-0BCB4C741B14}">
      <formula1>Reported_BUG</formula1>
    </dataValidation>
    <dataValidation type="list" allowBlank="1" showInputMessage="1" showErrorMessage="1" error="Please enter a valid 'Reported Glare' value." sqref="AD10:AD2000" xr:uid="{5FD7AD62-41D7-492A-B409-ABC489E96486}">
      <formula1>Reported_BUG</formula1>
    </dataValidation>
    <dataValidation type="list" allowBlank="1" showInputMessage="1" showErrorMessage="1" error="Please enter a valid 'Wired Communication Protocol' value." sqref="AJ11:AJ2000 AJ10" xr:uid="{C8FECF54-A69C-4904-AFD3-86BE3E4A7CA6}">
      <formula1>Wired_Communication_Protocol</formula1>
    </dataValidation>
    <dataValidation type="list" allowBlank="1" showInputMessage="1" showErrorMessage="1" error="Please enter a valid 'Wireless Communication Protocol' value." sqref="AL11:AL2000 AL10" xr:uid="{722098C8-8AA3-40B7-87BE-DB62D826346D}">
      <formula1>Wireless_Communication_Protocol</formula1>
    </dataValidation>
    <dataValidation type="list" allowBlank="1" showInputMessage="1" showErrorMessage="1" error="Please enter a valid 'Field Adjustable Light Output' value." sqref="AN11:AN2000 AN10" xr:uid="{8C425C1A-C977-4EC9-BF15-84EBE00B203C}">
      <formula1>Yes_No</formula1>
    </dataValidation>
    <dataValidation type="decimal" allowBlank="1" showInputMessage="1" showErrorMessage="1" error="Please enter a valid 'Reported Default Input Wattage' value." sqref="AP11:AP2000 AP10" xr:uid="{0025120F-9650-4269-88B0-972A23000AB8}">
      <formula1>0</formula1>
      <formula2>10000</formula2>
    </dataValidation>
    <dataValidation type="list" allowBlank="1" showInputMessage="1" showErrorMessage="1" error="Please enter a valid 'Field Adjustable Distribution Type' value." sqref="AS11:AS2000 AS10" xr:uid="{8C1D9E85-AA7D-4D4C-BBF1-D79FA4CC4534}">
      <formula1>FALD_Type</formula1>
    </dataValidation>
    <dataValidation type="decimal" allowBlank="1" showInputMessage="1" showErrorMessage="1" error="Please enter a valid 'Reported Minimum Input Wattage' value." sqref="AU11:AU2000 AU10" xr:uid="{B173290C-3405-4295-BB40-A40642118192}">
      <formula1>0</formula1>
      <formula2>10000</formula2>
    </dataValidation>
    <dataValidation type="decimal" allowBlank="1" showInputMessage="1" showErrorMessage="1" error="Please enter a valid 'Reported Maximum Input Wattage' value." sqref="AV11:AV2000 AV10" xr:uid="{DBD2061B-E186-4E8B-99EB-2AEF9D63BAF3}">
      <formula1>0</formula1>
      <formula2>10000</formula2>
    </dataValidation>
    <dataValidation type="list" allowBlank="1" showInputMessage="1" showErrorMessage="1" error="Please enter a valid 'DLC Category' value." sqref="B11:B2000 B10" xr:uid="{F16C4CA3-3DF9-42E4-8EDE-9CCF7FFDAD65}">
      <formula1>Category</formula1>
    </dataValidation>
    <dataValidation type="decimal" allowBlank="1" showInputMessage="1" showErrorMessage="1" error="Please enter a valid 'Reported Light Output' value." sqref="K11:K2000 K10" xr:uid="{0CF6CEB1-88E4-4354-887F-EACE48B4ACA4}">
      <formula1>0</formula1>
      <formula2>1000000</formula2>
    </dataValidation>
    <dataValidation type="decimal" allowBlank="1" showInputMessage="1" showErrorMessage="1" error="Please enter a valid 'Reported Minimum Light Output' value." sqref="AW10 AW11:AW2000 AX11:AX2000 AX10" xr:uid="{4B8FEED7-4B22-42C6-ADB4-AEC192983130}">
      <formula1>0</formula1>
      <formula2>1000000</formula2>
    </dataValidation>
    <dataValidation type="decimal" allowBlank="1" showInputMessage="1" showErrorMessage="1" error="Please enter a valid 'Reported Default Light Output' value." sqref="AO11:AO2000 AO10" xr:uid="{CBE80A6C-9BC9-49C0-8854-01CB7A40214A}">
      <formula1>0</formula1>
      <formula2>1000000</formula2>
    </dataValidation>
    <dataValidation type="custom" allowBlank="1" showInputMessage="1" showErrorMessage="1" sqref="E9" xr:uid="{39929F4A-E548-444F-BA65-92CD08C7FABF}">
      <formula1>E9="LUNA"</formula1>
    </dataValidation>
    <dataValidation type="custom" allowBlank="1" showInputMessage="1" showErrorMessage="1" sqref="BB9" xr:uid="{0D1DB634-7549-4EDB-925B-127D339C1D8B}">
      <formula1>BB9="Sensor Receptacle Standard"</formula1>
    </dataValidation>
    <dataValidation type="list" allowBlank="1" showInputMessage="1" showErrorMessage="1" error="Please enter a valid 'Reported Minimum Light Output' value." sqref="BB10:BB2000" xr:uid="{485B6399-CC10-4F3E-8915-086CAFF63235}">
      <formula1>Sensor_Receptacle_Standard_LUNA</formula1>
    </dataValidation>
    <dataValidation type="custom" allowBlank="1" showInputMessage="1" showErrorMessage="1" sqref="BC9" xr:uid="{54E7BEB5-62A0-4990-8E28-4002DF415D7F}">
      <formula1>BC9="Other Sensor Receptacle Standard Name"</formula1>
    </dataValidation>
    <dataValidation allowBlank="1" showInputMessage="1" showErrorMessage="1" error="Please enter a valid 'Reported Minimum Light Output' value." sqref="BC10:BC2000 BT10:BT2000 BM10:BM1048576" xr:uid="{7A6D98AF-F625-4E2B-8526-58EAF8405C43}"/>
    <dataValidation type="custom" allowBlank="1" showInputMessage="1" showErrorMessage="1" sqref="BD9" xr:uid="{9B1AD1AB-C4FE-4DD9-A42D-EBD224FF6738}">
      <formula1>BD9="Minimum Dimming Level"</formula1>
    </dataValidation>
    <dataValidation type="decimal" allowBlank="1" showInputMessage="1" showErrorMessage="1" error="Please enter a valid 'Reported Minimum Light Output' value." sqref="BD10:BD2000" xr:uid="{1734C47D-9969-450C-8D8C-42C013471E6B}">
      <formula1>0</formula1>
      <formula2>20</formula2>
    </dataValidation>
    <dataValidation type="custom" allowBlank="1" showInputMessage="1" showErrorMessage="1" sqref="BE9" xr:uid="{7C7A4A08-52FC-402F-9B93-8D99F53360AC}">
      <formula1>BE9="0-10V IEC 60929 Annex E"</formula1>
    </dataValidation>
    <dataValidation type="list" allowBlank="1" showInputMessage="1" showErrorMessage="1" error="Please enter a valid 'Reported Minimum Light Output' value." sqref="AY10:BA2000 BN10:BS2000 BU10:CC2000 BE10:BL2000" xr:uid="{580F4356-2FDD-4D32-8983-9ECED670E3D8}">
      <formula1>Yes_No</formula1>
    </dataValidation>
    <dataValidation type="custom" allowBlank="1" showInputMessage="1" showErrorMessage="1" sqref="BF9" xr:uid="{77D2E5F0-1DA6-4358-A79F-FCEC2B183F98}">
      <formula1>BF9="0-10V ANSI C137.1 (8V)"</formula1>
    </dataValidation>
    <dataValidation type="custom" allowBlank="1" showInputMessage="1" showErrorMessage="1" sqref="BG9" xr:uid="{95CDB280-AA49-4292-A516-410CB63A41CC}">
      <formula1>BG9="0-10V ANSI C137.1 (9V)"</formula1>
    </dataValidation>
    <dataValidation type="custom" allowBlank="1" showInputMessage="1" showErrorMessage="1" sqref="BH9" xr:uid="{33AEC723-D3E8-4110-8641-2DF5C43FED24}">
      <formula1>BH9="Fwd Phase NEMA SSL 7A"</formula1>
    </dataValidation>
    <dataValidation type="custom" allowBlank="1" showInputMessage="1" showErrorMessage="1" sqref="BI9" xr:uid="{AF3518CB-2C63-46BC-9F40-8655816FBED5}">
      <formula1>BI9="DALI"</formula1>
    </dataValidation>
    <dataValidation type="custom" allowBlank="1" showInputMessage="1" showErrorMessage="1" sqref="BJ9:BK9" xr:uid="{C2249B28-85DB-4BCD-B77D-44414FE4BBF0}">
      <formula1>BJ9="D4i"</formula1>
    </dataValidation>
    <dataValidation type="custom" allowBlank="1" showInputMessage="1" showErrorMessage="1" sqref="BL9:BM9" xr:uid="{BD486459-6CE7-4470-949D-A169665A590E}">
      <formula1>BL9="DMX512"</formula1>
    </dataValidation>
    <dataValidation type="custom" allowBlank="1" showInputMessage="1" showErrorMessage="1" sqref="BQ9" xr:uid="{4970B0C1-8F16-456B-9A4D-F77D681815E3}">
      <formula1>BQ9="BACnet"</formula1>
    </dataValidation>
    <dataValidation type="custom" allowBlank="1" showInputMessage="1" showErrorMessage="1" sqref="BR9" xr:uid="{63397784-29D1-42D3-9F46-E6477D313AA0}">
      <formula1>BR9="LONworks"</formula1>
    </dataValidation>
    <dataValidation type="custom" allowBlank="1" showInputMessage="1" showErrorMessage="1" sqref="BS9" xr:uid="{AF743BC9-337C-4586-BD55-AF90F0F68E7D}">
      <formula1>BS9="Modbus"</formula1>
    </dataValidation>
    <dataValidation type="custom" allowBlank="1" showInputMessage="1" showErrorMessage="1" sqref="BT9" xr:uid="{09D47936-AE99-4041-A677-804991F3E3B1}">
      <formula1>BT9="Other Wired Inter-device Communication Standard Name"</formula1>
    </dataValidation>
    <dataValidation type="custom" allowBlank="1" showInputMessage="1" showErrorMessage="1" sqref="BU9" xr:uid="{9727093B-E0C9-4560-AE19-55E67E0643B2}">
      <formula1>BU9="BLE MDP v2"</formula1>
    </dataValidation>
    <dataValidation type="custom" allowBlank="1" showInputMessage="1" showErrorMessage="1" sqref="BV9" xr:uid="{916E380D-FA31-41D6-B7AA-03DAF272C06A}">
      <formula1>BV9="BLE SIG Mesh v1"</formula1>
    </dataValidation>
    <dataValidation type="custom" allowBlank="1" showInputMessage="1" showErrorMessage="1" sqref="BW9" xr:uid="{87F957E6-9879-4C05-9B18-E7BADB4A10E8}">
      <formula1>BW9="BLE Proprietary"</formula1>
    </dataValidation>
    <dataValidation type="custom" allowBlank="1" showInputMessage="1" showErrorMessage="1" sqref="BX9" xr:uid="{7F0D62C0-F1FF-4421-B460-C97572255DE1}">
      <formula1>BX9="4G"</formula1>
    </dataValidation>
    <dataValidation type="custom" allowBlank="1" showInputMessage="1" showErrorMessage="1" sqref="BY9" xr:uid="{5871E3C9-8272-4944-AD98-C6C9140EDEF5}">
      <formula1>BY9="5G"</formula1>
    </dataValidation>
    <dataValidation type="custom" allowBlank="1" showInputMessage="1" showErrorMessage="1" sqref="BZ9" xr:uid="{8927E029-BBDC-4C05-9987-669E60C8455A}">
      <formula1>BZ9="EnOcean"</formula1>
    </dataValidation>
    <dataValidation type="custom" allowBlank="1" showInputMessage="1" showErrorMessage="1" sqref="CB9" xr:uid="{44EA5241-3352-489B-81D7-EF8D14DF56B7}">
      <formula1>CB9="Zigbee Certified Product"</formula1>
    </dataValidation>
    <dataValidation type="custom" allowBlank="1" showInputMessage="1" showErrorMessage="1" sqref="CC9" xr:uid="{3C3C7E25-C45B-4222-AB96-6687F090B573}">
      <formula1>CC9="Zigbee3.0"</formula1>
    </dataValidation>
    <dataValidation type="custom" allowBlank="1" showInputMessage="1" showErrorMessage="1" sqref="CD9" xr:uid="{12344EAB-5916-4E6E-8C51-06D31C442535}">
      <formula1>CD9="Zigbee Proprietary"</formula1>
    </dataValidation>
    <dataValidation type="custom" allowBlank="1" showInputMessage="1" showErrorMessage="1" sqref="CE9" xr:uid="{74C690D9-1CA1-4F9E-BB08-71007BE0ABE7}">
      <formula1>CE9="Other Wireless Inter-device Communication Standard Name"</formula1>
    </dataValidation>
    <dataValidation allowBlank="1" showInputMessage="1" showErrorMessage="1" error="Please enter a valid 'Reported Maximum Light Output' value." sqref="CE11:CE1048576 CA9" xr:uid="{1217AAB8-397C-4B34-A90F-F68E620D41D6}"/>
    <dataValidation type="custom" allowBlank="1" showInputMessage="1" showErrorMessage="1" sqref="AY9" xr:uid="{46946287-580F-4D1D-9CD5-422CEF8D1299}">
      <formula1>AY9="Part Night Dim"</formula1>
    </dataValidation>
    <dataValidation type="custom" allowBlank="1" showInputMessage="1" showErrorMessage="1" sqref="BA9" xr:uid="{8F086552-BE53-4B71-93E9-7603D3702461}">
      <formula1>BA9="Low-end Trim for Vacancy Mode"</formula1>
    </dataValidation>
    <dataValidation type="custom" allowBlank="1" showInputMessage="1" showErrorMessage="1" sqref="BO9" xr:uid="{D741BFC6-FA01-48AE-B0E9-C6EA4F133067}">
      <formula1>BO9="DALI2 - Inter-device Communication"</formula1>
    </dataValidation>
    <dataValidation type="custom" allowBlank="1" showInputMessage="1" showErrorMessage="1" sqref="BN9" xr:uid="{DCF876BA-B1AF-4762-B65D-5A0EA9B496E4}">
      <formula1>BN9="DALI - Inter-device Communication"</formula1>
    </dataValidation>
    <dataValidation type="custom" allowBlank="1" showInputMessage="1" showErrorMessage="1" error="The Brand Name, PUD, and Model Number combination entered is a duplicate value." sqref="I12:I2000" xr:uid="{00000000-0002-0000-0000-00004E000000}">
      <formula1>$A$10:$A$2000&amp;$I$10:$I2002&amp;$D$10:$D$2000&lt;&gt;$A12&amp;$I12&amp;$D12</formula1>
    </dataValidation>
    <dataValidation type="custom" allowBlank="1" showInputMessage="1" showErrorMessage="1" errorTitle="Duplicate Value" error="The Brand Name, PUD, and Model Number combination entered is a duplicate value." sqref="A12:A2000" xr:uid="{6F25DE2D-93ED-4441-82E3-85067D7965FB}">
      <formula1>$A$10:$A$2000&amp;$I$10:$I2002&amp;$D$10:$D$2000&lt;&gt;$A12&amp;$I12&amp;$D12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AND($E10="Yes",MATCH($D10,'Master List'!$AN$61:$AN$71,0))</xm:f>
            <x14:dxf>
              <fill>
                <patternFill>
                  <bgColor theme="0"/>
                </patternFill>
              </fill>
            </x14:dxf>
          </x14:cfRule>
          <xm:sqref>D10:D2000</xm:sqref>
        </x14:conditionalFormatting>
        <x14:conditionalFormatting xmlns:xm="http://schemas.microsoft.com/office/excel/2006/main">
          <x14:cfRule type="expression" priority="22" id="{E77B0DDA-DF36-49C9-BFF9-1223E14518F6}">
            <xm:f>OR(ISNUMBER(MATCH($D10,'Master List'!$B$49:$B$50,0)),ISNUMBER(MATCH($D10,'Master List'!$B$112,0)))</xm:f>
            <x14:dxf>
              <fill>
                <patternFill>
                  <bgColor theme="0"/>
                </patternFill>
              </fill>
            </x14:dxf>
          </x14:cfRule>
          <xm:sqref>Y10:Z2000</xm:sqref>
        </x14:conditionalFormatting>
        <x14:conditionalFormatting xmlns:xm="http://schemas.microsoft.com/office/excel/2006/main">
          <x14:cfRule type="expression" priority="45" id="{00000000-000E-0000-0000-00000A000000}">
            <xm:f>OR(ISNUMBER(MATCH(D10,'Master List'!$B$57:$B$64,0)),ISNUMBER(MATCH(D10,'Master List'!$B$82,0)),ISNUMBER(MATCH(D10,'Master List'!$B$82,0)),ISNUMBER(MATCH(D10,'Master List'!$B$84,0)),ISNUMBER(MATCH(D10,'Master List'!$B$86,0)),ISNUMBER(MATCH(D10,'Master List'!$B$87:$B$89,0)))</xm:f>
            <x14:dxf>
              <fill>
                <patternFill patternType="solid">
                  <bgColor theme="0"/>
                </patternFill>
              </fill>
            </x14:dxf>
          </x14:cfRule>
          <xm:sqref>AA10:AA2000</xm:sqref>
        </x14:conditionalFormatting>
        <x14:conditionalFormatting xmlns:xm="http://schemas.microsoft.com/office/excel/2006/main">
          <x14:cfRule type="expression" priority="164" id="{00000000-000E-0000-0000-00006A000000}">
            <xm:f>OR(ISNUMBER(MATCH($D10,'Master List'!$B$42:$B$48,0)),ISNUMBER(MATCH($D10,'Master List'!$B$51,0)),ISNUMBER(MATCH($D10,'Master List'!$B$104,0)),ISNUMBER(MATCH($D10,'Master List'!$B$106,0)),ISNUMBER(MATCH($D10,'Master List'!$B$108,0)),ISNUMBER(MATCH($D10,'Master List'!$B$113:$B$115,0)),ISNUMBER(MATCH($D10,'Master List'!$B$121,0)),ISNUMBER(MATCH($D10,'Master List'!$B$124,0)),ISNUMBER(MATCH($D10,'Master List'!$B$126,0)))</xm:f>
            <x14:dxf>
              <fill>
                <patternFill patternType="none">
                  <bgColor auto="1"/>
                </patternFill>
              </fill>
            </x14:dxf>
          </x14:cfRule>
          <xm:sqref>AB10:AD2000</xm:sqref>
        </x14:conditionalFormatting>
        <x14:conditionalFormatting xmlns:xm="http://schemas.microsoft.com/office/excel/2006/main">
          <x14:cfRule type="expression" priority="144" id="{F6491B63-9BBD-477D-A60B-7EDC5258FC3D}">
            <xm:f>ISNUMBER(MATCH(D10,'Master List'!$B$94:$B$101,0))</xm:f>
            <x14:dxf>
              <fill>
                <patternFill>
                  <bgColor theme="0"/>
                </patternFill>
              </fill>
            </x14:dxf>
          </x14:cfRule>
          <xm:sqref>AE10:AE2000</xm:sqref>
        </x14:conditionalFormatting>
        <x14:conditionalFormatting xmlns:xm="http://schemas.microsoft.com/office/excel/2006/main">
          <x14:cfRule type="expression" priority="162" id="{6BFFF065-BBAA-499B-B02B-74C7EF1087B5}">
            <xm:f>OR(ISNUMBER(MATCH($AI10,'Master List'!$B$272:$B$275,0)),ISNUMBER(MATCH($AN10,'Master List'!$B$305,0)))</xm:f>
            <x14:dxf>
              <fill>
                <patternFill>
                  <bgColor theme="0"/>
                </patternFill>
              </fill>
            </x14:dxf>
          </x14:cfRule>
          <xm:sqref>AO10:AP2000</xm:sqref>
        </x14:conditionalFormatting>
        <x14:conditionalFormatting xmlns:xm="http://schemas.microsoft.com/office/excel/2006/main">
          <x14:cfRule type="expression" priority="155" id="{70A2B7D9-BDD4-4CDF-AB2C-1B0008A6A4C1}">
            <xm:f>OR(ISNUMBER(MATCH(D10,'Master List'!$B$56,0)),ISNUMBER(MATCH(C10,'Master List'!$B$27,0)),ISNUMBER(MATCH(B10,'Master List'!$B$15,0)),ISNUMBER(MATCH(B10,'Master List'!$B$16,0)))</xm:f>
            <x14:dxf>
              <fill>
                <patternFill>
                  <bgColor theme="0"/>
                </patternFill>
              </fill>
            </x14:dxf>
          </x14:cfRule>
          <xm:sqref>AQ10:AQ2000</xm:sqref>
        </x14:conditionalFormatting>
        <x14:conditionalFormatting xmlns:xm="http://schemas.microsoft.com/office/excel/2006/main">
          <x14:cfRule type="expression" priority="19" id="{80D6A83C-0C5C-450B-BE58-3417351D7904}">
            <xm:f>ISNUMBER(MATCH($AR10,'Master List'!$B$305,0))</xm:f>
            <x14:dxf>
              <fill>
                <patternFill>
                  <bgColor theme="0"/>
                </patternFill>
              </fill>
            </x14:dxf>
          </x14:cfRule>
          <xm:sqref>AS10:AT2000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Data'!$L10)</xm:f>
          </x14:formula1>
          <xm:sqref>AC10:AC2000</xm:sqref>
        </x14:dataValidation>
        <x14:dataValidation type="list" allowBlank="1" showInputMessage="1" showErrorMessage="1" error="Please enter a valid 'Dimming Capability and Range' value." xr:uid="{AF042275-F8F2-488F-8C07-A276742921F2}">
          <x14:formula1>
            <xm:f>INDIRECT('Internal Data'!$M10)</xm:f>
          </x14:formula1>
          <xm:sqref>AI10:AI2000</xm:sqref>
        </x14:dataValidation>
        <x14:dataValidation type="list" allowBlank="1" showInputMessage="1" showErrorMessage="1" error="Please enter a valid 'Reported CCT (K)' value." xr:uid="{F81684BF-FDEF-449C-AEA4-1A262942594C}">
          <x14:formula1>
            <xm:f>INDIRECT('Internal Data'!K10)</xm:f>
          </x14:formula1>
          <xm:sqref>Q10:Q2000</xm:sqref>
        </x14:dataValidation>
        <x14:dataValidation type="list" allowBlank="1" showInputMessage="1" showErrorMessage="1" error="Please select a valid 'Integral Control Capability' value." xr:uid="{3D4FA832-C5D5-4AB7-AA2F-1F1F64CCCE13}">
          <x14:formula1>
            <xm:f>INDIRECT('Internal Data'!E10)</xm:f>
          </x14:formula1>
          <xm:sqref>AG10:AG2000</xm:sqref>
        </x14:dataValidation>
        <x14:dataValidation type="list" allowBlank="1" showInputMessage="1" showErrorMessage="1" error="Please select a valid 'Sensor Type' value." xr:uid="{23CABB9A-F0AB-48E2-A133-1D911F93C283}">
          <x14:formula1>
            <xm:f>INDIRECT('Internal Data'!D10)</xm:f>
          </x14:formula1>
          <xm:sqref>AF10:AF2000</xm:sqref>
        </x14:dataValidation>
        <x14:dataValidation type="list" allowBlank="1" showInputMessage="1" showErrorMessage="1" error="Please enter a valid 'DLC General Application' value." xr:uid="{E3704CE0-20DF-4662-A00F-DE7338F02D57}">
          <x14:formula1>
            <xm:f>INDIRECT('Internal Data'!G10)</xm:f>
          </x14:formula1>
          <xm:sqref>C10:C2000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AF2001:AG1048576</xm:sqref>
        </x14:dataValidation>
        <x14:dataValidation type="list" allowBlank="1" showInputMessage="1" showErrorMessage="1" xr:uid="{00000000-0002-0000-0000-000041000000}">
          <x14:formula1>
            <xm:f>INDIRECT('Internal Data'!F2001)</xm:f>
          </x14:formula1>
          <xm:sqref>D2001:E1048576</xm:sqref>
        </x14:dataValidation>
        <x14:dataValidation type="list" allowBlank="1" showInputMessage="1" showErrorMessage="1" xr:uid="{00000000-0002-0000-0000-000045000000}">
          <x14:formula1>
            <xm:f>INDIRECT('Internal Data'!G10)</xm:f>
          </x14:formula1>
          <xm:sqref>C2001:C1048576 E10:E2000</xm:sqref>
        </x14:dataValidation>
        <x14:dataValidation type="list" allowBlank="1" showInputMessage="1" showErrorMessage="1" xr:uid="{E2FBD889-D18D-4C67-897A-A436903C30BC}">
          <x14:formula1>
            <xm:f>INDIRECT('Internal Data'!J10)</xm:f>
          </x14:formula1>
          <xm:sqref>AR10:AR2000</xm:sqref>
        </x14:dataValidation>
        <x14:dataValidation type="list" allowBlank="1" showInputMessage="1" showErrorMessage="1" xr:uid="{0A263A59-3871-413B-B800-A1BE142D488A}">
          <x14:formula1>
            <xm:f>IF(E10&lt;&gt;"Yes",INDIRECT('Internal Data'!H10),LUNA_eligible)</xm:f>
          </x14:formula1>
          <xm:sqref>D10:D2000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activeCell="G2" sqref="G2"/>
    </sheetView>
  </sheetViews>
  <sheetFormatPr defaultColWidth="9.42578125" defaultRowHeight="15" x14ac:dyDescent="0.25"/>
  <cols>
    <col min="1" max="1" width="41.28515625" style="18" customWidth="1"/>
    <col min="2" max="2" width="45" style="18" customWidth="1"/>
    <col min="3" max="3" width="16.28515625" style="18" customWidth="1"/>
    <col min="4" max="4" width="37.7109375" style="18" customWidth="1"/>
    <col min="5" max="16384" width="9.42578125" style="18"/>
  </cols>
  <sheetData>
    <row r="1" spans="1:763" customFormat="1" ht="32.25" customHeight="1" x14ac:dyDescent="0.25">
      <c r="A1" s="216"/>
      <c r="B1" s="218" t="s">
        <v>702</v>
      </c>
      <c r="C1" s="218"/>
      <c r="D1" s="218"/>
      <c r="E1" s="161"/>
      <c r="F1" s="161"/>
      <c r="G1" s="161"/>
      <c r="H1" s="161"/>
      <c r="I1" s="161"/>
      <c r="J1" s="161"/>
      <c r="K1" s="161"/>
      <c r="L1" s="161"/>
      <c r="M1" s="161"/>
      <c r="N1" s="161"/>
    </row>
    <row r="2" spans="1:763" customFormat="1" ht="15.75" customHeight="1" thickBot="1" x14ac:dyDescent="0.3">
      <c r="A2" s="216"/>
      <c r="B2" s="219"/>
      <c r="C2" s="219"/>
      <c r="D2" s="219"/>
      <c r="E2" s="18"/>
      <c r="F2" s="18"/>
      <c r="G2" s="18"/>
      <c r="H2" s="18"/>
      <c r="I2" s="18"/>
      <c r="J2" s="18"/>
      <c r="K2" s="18"/>
      <c r="L2" s="18"/>
      <c r="M2" s="18"/>
      <c r="N2" s="18"/>
    </row>
    <row r="3" spans="1:763" s="17" customFormat="1" ht="15.75" customHeight="1" thickBot="1" x14ac:dyDescent="0.3">
      <c r="A3" s="217"/>
      <c r="B3" s="220"/>
      <c r="C3" s="220"/>
      <c r="D3" s="220"/>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row>
    <row r="4" spans="1:763" s="17" customFormat="1" ht="71.25" customHeight="1" thickBot="1" x14ac:dyDescent="0.3">
      <c r="A4" s="213" t="s">
        <v>570</v>
      </c>
      <c r="B4" s="214"/>
      <c r="C4" s="214"/>
      <c r="D4" s="215"/>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row>
    <row r="5" spans="1:763" s="17" customFormat="1" ht="15.75" hidden="1" thickBot="1" x14ac:dyDescent="0.3">
      <c r="A5" s="42"/>
      <c r="D5" s="43"/>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row>
    <row r="6" spans="1:763" s="17" customFormat="1" ht="15.75" hidden="1" thickBot="1" x14ac:dyDescent="0.3">
      <c r="A6" s="42"/>
      <c r="D6" s="4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row>
    <row r="7" spans="1:763" s="17" customFormat="1" ht="42.75" customHeight="1" thickBot="1" x14ac:dyDescent="0.3">
      <c r="A7" s="42"/>
      <c r="D7" s="43" t="s">
        <v>155</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row>
    <row r="8" spans="1:763" s="12" customFormat="1" ht="82.35" customHeight="1" thickBot="1" x14ac:dyDescent="0.3">
      <c r="A8" s="12" t="s">
        <v>156</v>
      </c>
      <c r="B8" s="12" t="s">
        <v>157</v>
      </c>
      <c r="C8" s="12" t="s">
        <v>158</v>
      </c>
      <c r="D8" s="12" t="s">
        <v>159</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row>
    <row r="9" spans="1:763" s="12" customFormat="1" ht="30.75" hidden="1" thickBot="1" x14ac:dyDescent="0.3">
      <c r="A9" s="118" t="s">
        <v>19</v>
      </c>
      <c r="B9" s="118" t="s">
        <v>157</v>
      </c>
      <c r="C9" s="118" t="s">
        <v>158</v>
      </c>
      <c r="D9" s="118" t="s">
        <v>160</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row>
    <row r="10" spans="1:763" x14ac:dyDescent="0.25">
      <c r="A10" s="119" t="s">
        <v>705</v>
      </c>
      <c r="B10" s="119" t="s">
        <v>722</v>
      </c>
      <c r="C10" s="119" t="s">
        <v>538</v>
      </c>
      <c r="D10" s="120">
        <v>530</v>
      </c>
    </row>
    <row r="11" spans="1:763" x14ac:dyDescent="0.25">
      <c r="A11" s="119" t="s">
        <v>706</v>
      </c>
      <c r="B11" s="119" t="s">
        <v>723</v>
      </c>
      <c r="C11" s="119" t="s">
        <v>537</v>
      </c>
      <c r="D11" s="120"/>
    </row>
    <row r="12" spans="1:763" x14ac:dyDescent="0.25">
      <c r="A12" s="119" t="s">
        <v>709</v>
      </c>
      <c r="B12" s="119" t="s">
        <v>723</v>
      </c>
      <c r="C12" s="119" t="s">
        <v>537</v>
      </c>
      <c r="D12" s="120"/>
    </row>
    <row r="13" spans="1:763" x14ac:dyDescent="0.25">
      <c r="A13" s="119" t="s">
        <v>711</v>
      </c>
      <c r="B13" s="119" t="s">
        <v>723</v>
      </c>
      <c r="C13" s="119" t="s">
        <v>537</v>
      </c>
      <c r="D13" s="120"/>
    </row>
    <row r="14" spans="1:763" x14ac:dyDescent="0.25">
      <c r="A14" s="119" t="s">
        <v>713</v>
      </c>
      <c r="B14" s="119" t="s">
        <v>723</v>
      </c>
      <c r="C14" s="119" t="s">
        <v>537</v>
      </c>
      <c r="D14" s="120"/>
    </row>
    <row r="15" spans="1:763" x14ac:dyDescent="0.25">
      <c r="A15" s="119"/>
      <c r="B15" s="119"/>
      <c r="C15" s="119"/>
      <c r="D15" s="120"/>
    </row>
    <row r="16" spans="1:763" x14ac:dyDescent="0.25">
      <c r="A16" s="119"/>
      <c r="B16" s="119"/>
      <c r="C16" s="119"/>
      <c r="D16" s="120"/>
    </row>
    <row r="17" spans="1:4" x14ac:dyDescent="0.25">
      <c r="A17" s="119"/>
      <c r="B17" s="119"/>
      <c r="C17" s="119"/>
      <c r="D17" s="120"/>
    </row>
    <row r="18" spans="1:4" x14ac:dyDescent="0.25">
      <c r="A18" s="119"/>
      <c r="B18" s="119"/>
      <c r="C18" s="119"/>
      <c r="D18" s="120"/>
    </row>
    <row r="19" spans="1:4" x14ac:dyDescent="0.25">
      <c r="A19" s="119"/>
      <c r="B19" s="119"/>
      <c r="C19" s="119"/>
      <c r="D19" s="120"/>
    </row>
    <row r="20" spans="1:4" x14ac:dyDescent="0.25">
      <c r="A20" s="119"/>
      <c r="B20" s="119"/>
      <c r="C20" s="119"/>
      <c r="D20" s="120"/>
    </row>
    <row r="21" spans="1:4" x14ac:dyDescent="0.25">
      <c r="A21" s="119"/>
      <c r="B21" s="119"/>
      <c r="C21" s="119"/>
      <c r="D21" s="120"/>
    </row>
    <row r="22" spans="1:4" x14ac:dyDescent="0.25">
      <c r="A22" s="119"/>
      <c r="B22" s="119"/>
      <c r="C22" s="119"/>
      <c r="D22" s="120"/>
    </row>
    <row r="23" spans="1:4" x14ac:dyDescent="0.25">
      <c r="A23" s="119"/>
      <c r="B23" s="119"/>
      <c r="C23" s="119"/>
      <c r="D23" s="120"/>
    </row>
    <row r="24" spans="1:4" x14ac:dyDescent="0.25">
      <c r="A24" s="119"/>
      <c r="B24" s="119"/>
      <c r="C24" s="119"/>
      <c r="D24" s="120"/>
    </row>
    <row r="25" spans="1:4" x14ac:dyDescent="0.25">
      <c r="A25" s="119"/>
      <c r="B25" s="119"/>
      <c r="C25" s="119"/>
      <c r="D25" s="120"/>
    </row>
    <row r="26" spans="1:4" x14ac:dyDescent="0.25">
      <c r="A26" s="119"/>
      <c r="B26" s="119"/>
      <c r="C26" s="119"/>
      <c r="D26" s="120"/>
    </row>
    <row r="27" spans="1:4" x14ac:dyDescent="0.25">
      <c r="A27" s="119"/>
      <c r="B27" s="119"/>
      <c r="C27" s="119"/>
      <c r="D27" s="120"/>
    </row>
    <row r="28" spans="1:4" x14ac:dyDescent="0.25">
      <c r="A28" s="119"/>
      <c r="B28" s="119"/>
      <c r="C28" s="119"/>
      <c r="D28" s="120"/>
    </row>
    <row r="29" spans="1:4" x14ac:dyDescent="0.25">
      <c r="A29" s="119"/>
      <c r="B29" s="119"/>
      <c r="C29" s="119"/>
      <c r="D29" s="120"/>
    </row>
    <row r="30" spans="1:4" x14ac:dyDescent="0.25">
      <c r="A30" s="119"/>
      <c r="B30" s="119"/>
      <c r="C30" s="119"/>
      <c r="D30" s="120"/>
    </row>
    <row r="31" spans="1:4" x14ac:dyDescent="0.25">
      <c r="A31" s="119"/>
      <c r="B31" s="119"/>
      <c r="C31" s="119"/>
      <c r="D31" s="120"/>
    </row>
    <row r="32" spans="1:4" x14ac:dyDescent="0.25">
      <c r="A32" s="119"/>
      <c r="B32" s="119"/>
      <c r="C32" s="119"/>
      <c r="D32" s="120"/>
    </row>
    <row r="33" spans="1:4" x14ac:dyDescent="0.25">
      <c r="A33" s="119"/>
      <c r="B33" s="119"/>
      <c r="C33" s="119"/>
      <c r="D33" s="120"/>
    </row>
    <row r="34" spans="1:4" x14ac:dyDescent="0.25">
      <c r="A34" s="119"/>
      <c r="B34" s="119"/>
      <c r="C34" s="119"/>
      <c r="D34" s="120"/>
    </row>
    <row r="35" spans="1:4" x14ac:dyDescent="0.25">
      <c r="A35" s="119"/>
      <c r="B35" s="119"/>
      <c r="C35" s="119"/>
      <c r="D35" s="120"/>
    </row>
    <row r="36" spans="1:4" x14ac:dyDescent="0.25">
      <c r="A36" s="119"/>
      <c r="B36" s="119"/>
      <c r="C36" s="119"/>
      <c r="D36" s="120"/>
    </row>
    <row r="37" spans="1:4" x14ac:dyDescent="0.25">
      <c r="A37" s="119"/>
      <c r="B37" s="119"/>
      <c r="C37" s="119"/>
      <c r="D37" s="120"/>
    </row>
    <row r="38" spans="1:4" x14ac:dyDescent="0.25">
      <c r="A38" s="119"/>
      <c r="B38" s="119"/>
      <c r="C38" s="119"/>
      <c r="D38" s="120"/>
    </row>
    <row r="39" spans="1:4" x14ac:dyDescent="0.25">
      <c r="A39" s="119"/>
      <c r="B39" s="119"/>
      <c r="C39" s="119"/>
      <c r="D39" s="120"/>
    </row>
    <row r="40" spans="1:4" x14ac:dyDescent="0.25">
      <c r="A40" s="119"/>
      <c r="B40" s="119"/>
      <c r="C40" s="119"/>
      <c r="D40" s="120"/>
    </row>
    <row r="41" spans="1:4" x14ac:dyDescent="0.25">
      <c r="A41" s="119"/>
      <c r="B41" s="119"/>
      <c r="C41" s="119"/>
      <c r="D41" s="120"/>
    </row>
    <row r="42" spans="1:4" x14ac:dyDescent="0.25">
      <c r="A42" s="119"/>
      <c r="B42" s="119"/>
      <c r="C42" s="119"/>
      <c r="D42" s="120"/>
    </row>
    <row r="43" spans="1:4" x14ac:dyDescent="0.25">
      <c r="A43" s="119"/>
      <c r="B43" s="119"/>
      <c r="C43" s="119"/>
      <c r="D43" s="120"/>
    </row>
    <row r="44" spans="1:4" x14ac:dyDescent="0.25">
      <c r="A44" s="119"/>
      <c r="B44" s="119"/>
      <c r="C44" s="119"/>
      <c r="D44" s="120"/>
    </row>
    <row r="45" spans="1:4" x14ac:dyDescent="0.25">
      <c r="A45" s="119"/>
      <c r="B45" s="119"/>
      <c r="C45" s="119"/>
      <c r="D45" s="120"/>
    </row>
    <row r="46" spans="1:4" x14ac:dyDescent="0.25">
      <c r="A46" s="119"/>
      <c r="B46" s="119"/>
      <c r="C46" s="119"/>
      <c r="D46" s="120"/>
    </row>
    <row r="47" spans="1:4" x14ac:dyDescent="0.25">
      <c r="A47" s="119"/>
      <c r="B47" s="119"/>
      <c r="C47" s="119"/>
      <c r="D47" s="120"/>
    </row>
    <row r="48" spans="1:4" x14ac:dyDescent="0.25">
      <c r="A48" s="119"/>
      <c r="B48" s="119"/>
      <c r="C48" s="119"/>
      <c r="D48" s="120"/>
    </row>
    <row r="49" spans="1:4" x14ac:dyDescent="0.25">
      <c r="A49" s="119"/>
      <c r="B49" s="119"/>
      <c r="C49" s="119"/>
      <c r="D49" s="120"/>
    </row>
    <row r="50" spans="1:4" x14ac:dyDescent="0.25">
      <c r="A50" s="119"/>
      <c r="B50" s="119"/>
      <c r="C50" s="119"/>
      <c r="D50" s="120"/>
    </row>
    <row r="51" spans="1:4" x14ac:dyDescent="0.25">
      <c r="A51" s="119"/>
      <c r="B51" s="119"/>
      <c r="C51" s="119"/>
      <c r="D51" s="120"/>
    </row>
    <row r="52" spans="1:4" x14ac:dyDescent="0.25">
      <c r="A52" s="119"/>
      <c r="B52" s="119"/>
      <c r="C52" s="119"/>
      <c r="D52" s="120"/>
    </row>
    <row r="53" spans="1:4" x14ac:dyDescent="0.25">
      <c r="A53" s="119"/>
      <c r="B53" s="119"/>
      <c r="C53" s="119"/>
      <c r="D53" s="120"/>
    </row>
    <row r="54" spans="1:4" x14ac:dyDescent="0.25">
      <c r="A54" s="119"/>
      <c r="B54" s="119"/>
      <c r="C54" s="119"/>
      <c r="D54" s="120"/>
    </row>
    <row r="55" spans="1:4" x14ac:dyDescent="0.25">
      <c r="A55" s="119"/>
      <c r="B55" s="119"/>
      <c r="C55" s="119"/>
      <c r="D55" s="120"/>
    </row>
    <row r="56" spans="1:4" x14ac:dyDescent="0.25">
      <c r="A56" s="119"/>
      <c r="B56" s="119"/>
      <c r="C56" s="119"/>
      <c r="D56" s="120"/>
    </row>
    <row r="57" spans="1:4" x14ac:dyDescent="0.25">
      <c r="A57" s="119"/>
      <c r="B57" s="119"/>
      <c r="C57" s="119"/>
      <c r="D57" s="120"/>
    </row>
    <row r="58" spans="1:4" x14ac:dyDescent="0.25">
      <c r="A58" s="119"/>
      <c r="B58" s="119"/>
      <c r="C58" s="119"/>
      <c r="D58" s="120"/>
    </row>
    <row r="59" spans="1:4" x14ac:dyDescent="0.25">
      <c r="A59" s="119"/>
      <c r="B59" s="119"/>
      <c r="C59" s="119"/>
      <c r="D59" s="120"/>
    </row>
    <row r="60" spans="1:4" x14ac:dyDescent="0.25">
      <c r="A60" s="119"/>
      <c r="B60" s="119"/>
      <c r="C60" s="119"/>
      <c r="D60" s="120"/>
    </row>
    <row r="61" spans="1:4" x14ac:dyDescent="0.25">
      <c r="A61" s="119"/>
      <c r="B61" s="119"/>
      <c r="C61" s="119"/>
      <c r="D61" s="120"/>
    </row>
    <row r="62" spans="1:4" x14ac:dyDescent="0.25">
      <c r="A62" s="119"/>
      <c r="B62" s="119"/>
      <c r="C62" s="119"/>
      <c r="D62" s="120"/>
    </row>
    <row r="63" spans="1:4" x14ac:dyDescent="0.25">
      <c r="A63" s="119"/>
      <c r="B63" s="119"/>
      <c r="C63" s="119"/>
      <c r="D63" s="120"/>
    </row>
    <row r="64" spans="1:4" x14ac:dyDescent="0.25">
      <c r="A64" s="119"/>
      <c r="B64" s="119"/>
      <c r="C64" s="119"/>
      <c r="D64" s="120"/>
    </row>
    <row r="65" spans="1:4" x14ac:dyDescent="0.25">
      <c r="A65" s="119"/>
      <c r="B65" s="119"/>
      <c r="C65" s="119"/>
      <c r="D65" s="120"/>
    </row>
    <row r="66" spans="1:4" x14ac:dyDescent="0.25">
      <c r="A66" s="119"/>
      <c r="B66" s="119"/>
      <c r="C66" s="119"/>
      <c r="D66" s="120"/>
    </row>
    <row r="67" spans="1:4" x14ac:dyDescent="0.25">
      <c r="A67" s="119"/>
      <c r="B67" s="119"/>
      <c r="C67" s="119"/>
      <c r="D67" s="120"/>
    </row>
    <row r="68" spans="1:4" x14ac:dyDescent="0.25">
      <c r="A68" s="119"/>
      <c r="B68" s="119"/>
      <c r="C68" s="119"/>
      <c r="D68" s="120"/>
    </row>
    <row r="69" spans="1:4" x14ac:dyDescent="0.25">
      <c r="A69" s="119"/>
      <c r="B69" s="119"/>
      <c r="C69" s="119"/>
      <c r="D69" s="120"/>
    </row>
    <row r="70" spans="1:4" x14ac:dyDescent="0.25">
      <c r="A70" s="119"/>
      <c r="B70" s="119"/>
      <c r="C70" s="119"/>
      <c r="D70" s="120"/>
    </row>
    <row r="71" spans="1:4" x14ac:dyDescent="0.25">
      <c r="A71" s="119"/>
      <c r="B71" s="119"/>
      <c r="C71" s="119"/>
      <c r="D71" s="120"/>
    </row>
    <row r="72" spans="1:4" x14ac:dyDescent="0.25">
      <c r="A72" s="119"/>
      <c r="B72" s="119"/>
      <c r="C72" s="119"/>
      <c r="D72" s="120"/>
    </row>
    <row r="73" spans="1:4" x14ac:dyDescent="0.25">
      <c r="A73" s="119"/>
      <c r="B73" s="119"/>
      <c r="C73" s="119"/>
      <c r="D73" s="120"/>
    </row>
    <row r="74" spans="1:4" x14ac:dyDescent="0.25">
      <c r="A74" s="119"/>
      <c r="B74" s="119"/>
      <c r="C74" s="119"/>
      <c r="D74" s="120"/>
    </row>
    <row r="75" spans="1:4" x14ac:dyDescent="0.25">
      <c r="A75" s="119"/>
      <c r="B75" s="119"/>
      <c r="C75" s="119"/>
      <c r="D75" s="120"/>
    </row>
    <row r="76" spans="1:4" x14ac:dyDescent="0.25">
      <c r="A76" s="119"/>
      <c r="B76" s="119"/>
      <c r="C76" s="119"/>
      <c r="D76" s="120"/>
    </row>
    <row r="77" spans="1:4" x14ac:dyDescent="0.25">
      <c r="A77" s="119"/>
      <c r="B77" s="119"/>
      <c r="C77" s="119"/>
      <c r="D77" s="120"/>
    </row>
    <row r="78" spans="1:4" x14ac:dyDescent="0.25">
      <c r="A78" s="119"/>
      <c r="B78" s="119"/>
      <c r="C78" s="119"/>
      <c r="D78" s="120"/>
    </row>
    <row r="79" spans="1:4" x14ac:dyDescent="0.25">
      <c r="A79" s="119"/>
      <c r="B79" s="119"/>
      <c r="C79" s="119"/>
      <c r="D79" s="120"/>
    </row>
    <row r="80" spans="1:4" x14ac:dyDescent="0.25">
      <c r="A80" s="119"/>
      <c r="B80" s="119"/>
      <c r="C80" s="119"/>
      <c r="D80" s="120"/>
    </row>
    <row r="81" spans="1:4" x14ac:dyDescent="0.25">
      <c r="A81" s="119"/>
      <c r="B81" s="119"/>
      <c r="C81" s="119"/>
      <c r="D81" s="120"/>
    </row>
    <row r="82" spans="1:4" x14ac:dyDescent="0.25">
      <c r="A82" s="119"/>
      <c r="B82" s="119"/>
      <c r="C82" s="119"/>
      <c r="D82" s="120"/>
    </row>
    <row r="83" spans="1:4" x14ac:dyDescent="0.25">
      <c r="A83" s="119"/>
      <c r="B83" s="119"/>
      <c r="C83" s="119"/>
      <c r="D83" s="120"/>
    </row>
    <row r="84" spans="1:4" x14ac:dyDescent="0.25">
      <c r="A84" s="119"/>
      <c r="B84" s="119"/>
      <c r="C84" s="119"/>
      <c r="D84" s="120"/>
    </row>
    <row r="85" spans="1:4" x14ac:dyDescent="0.25">
      <c r="A85" s="119"/>
      <c r="B85" s="119"/>
      <c r="C85" s="119"/>
      <c r="D85" s="120"/>
    </row>
    <row r="86" spans="1:4" x14ac:dyDescent="0.25">
      <c r="A86" s="119"/>
      <c r="B86" s="119"/>
      <c r="C86" s="119"/>
      <c r="D86" s="120"/>
    </row>
    <row r="87" spans="1:4" x14ac:dyDescent="0.25">
      <c r="A87" s="119"/>
      <c r="B87" s="119"/>
      <c r="C87" s="119"/>
      <c r="D87" s="120"/>
    </row>
    <row r="88" spans="1:4" x14ac:dyDescent="0.25">
      <c r="A88" s="119"/>
      <c r="B88" s="119"/>
      <c r="C88" s="119"/>
      <c r="D88" s="120"/>
    </row>
    <row r="89" spans="1:4" x14ac:dyDescent="0.25">
      <c r="A89" s="119"/>
      <c r="B89" s="119"/>
      <c r="C89" s="119"/>
      <c r="D89" s="120"/>
    </row>
    <row r="90" spans="1:4" x14ac:dyDescent="0.25">
      <c r="A90" s="119"/>
      <c r="B90" s="119"/>
      <c r="C90" s="119"/>
      <c r="D90" s="120"/>
    </row>
    <row r="91" spans="1:4" x14ac:dyDescent="0.25">
      <c r="A91" s="119"/>
      <c r="B91" s="119"/>
      <c r="C91" s="119"/>
      <c r="D91" s="120"/>
    </row>
    <row r="92" spans="1:4" x14ac:dyDescent="0.25">
      <c r="A92" s="119"/>
      <c r="B92" s="119"/>
      <c r="C92" s="119"/>
      <c r="D92" s="120"/>
    </row>
    <row r="93" spans="1:4" x14ac:dyDescent="0.25">
      <c r="A93" s="119"/>
      <c r="B93" s="119"/>
      <c r="C93" s="119"/>
      <c r="D93" s="120"/>
    </row>
    <row r="94" spans="1:4" x14ac:dyDescent="0.25">
      <c r="A94" s="119"/>
      <c r="B94" s="119"/>
      <c r="C94" s="119"/>
      <c r="D94" s="120"/>
    </row>
    <row r="95" spans="1:4" x14ac:dyDescent="0.25">
      <c r="A95" s="119"/>
      <c r="B95" s="119"/>
      <c r="C95" s="119"/>
      <c r="D95" s="120"/>
    </row>
    <row r="96" spans="1:4" x14ac:dyDescent="0.25">
      <c r="A96" s="119"/>
      <c r="B96" s="119"/>
      <c r="C96" s="119"/>
      <c r="D96" s="120"/>
    </row>
    <row r="97" spans="1:4" x14ac:dyDescent="0.25">
      <c r="A97" s="119"/>
      <c r="B97" s="119"/>
      <c r="C97" s="119"/>
      <c r="D97" s="120"/>
    </row>
    <row r="98" spans="1:4" x14ac:dyDescent="0.25">
      <c r="A98" s="119"/>
      <c r="B98" s="119"/>
      <c r="C98" s="119"/>
      <c r="D98" s="120"/>
    </row>
    <row r="99" spans="1:4" x14ac:dyDescent="0.25">
      <c r="A99" s="119"/>
      <c r="B99" s="119"/>
      <c r="C99" s="119"/>
      <c r="D99" s="120"/>
    </row>
    <row r="100" spans="1:4" x14ac:dyDescent="0.25">
      <c r="A100" s="119"/>
      <c r="B100" s="119"/>
      <c r="C100" s="119"/>
      <c r="D100" s="120"/>
    </row>
    <row r="101" spans="1:4" x14ac:dyDescent="0.25">
      <c r="A101" s="119"/>
      <c r="B101" s="119"/>
      <c r="C101" s="119"/>
      <c r="D101" s="120"/>
    </row>
    <row r="102" spans="1:4" x14ac:dyDescent="0.25">
      <c r="A102" s="119"/>
      <c r="B102" s="119"/>
      <c r="C102" s="119"/>
      <c r="D102" s="120"/>
    </row>
    <row r="103" spans="1:4" x14ac:dyDescent="0.25">
      <c r="A103" s="119"/>
      <c r="B103" s="119"/>
      <c r="C103" s="119"/>
      <c r="D103" s="120"/>
    </row>
    <row r="104" spans="1:4" x14ac:dyDescent="0.25">
      <c r="A104" s="119"/>
      <c r="B104" s="119"/>
      <c r="C104" s="119"/>
      <c r="D104" s="120"/>
    </row>
    <row r="105" spans="1:4" x14ac:dyDescent="0.25">
      <c r="A105" s="119"/>
      <c r="B105" s="119"/>
      <c r="C105" s="119"/>
      <c r="D105" s="120"/>
    </row>
    <row r="106" spans="1:4" x14ac:dyDescent="0.25">
      <c r="A106" s="119"/>
      <c r="B106" s="119"/>
      <c r="C106" s="119"/>
      <c r="D106" s="120"/>
    </row>
    <row r="107" spans="1:4" x14ac:dyDescent="0.25">
      <c r="A107" s="119"/>
      <c r="B107" s="119"/>
      <c r="C107" s="119"/>
      <c r="D107" s="120"/>
    </row>
    <row r="108" spans="1:4" x14ac:dyDescent="0.25">
      <c r="A108" s="119"/>
      <c r="B108" s="119"/>
      <c r="C108" s="119"/>
      <c r="D108" s="120"/>
    </row>
    <row r="109" spans="1:4" x14ac:dyDescent="0.25">
      <c r="A109" s="119"/>
      <c r="B109" s="119"/>
      <c r="C109" s="119"/>
      <c r="D109" s="120"/>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0"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P341"/>
  <sheetViews>
    <sheetView topLeftCell="AI24" zoomScale="70" zoomScaleNormal="70" workbookViewId="0">
      <selection activeCell="C351" sqref="C351"/>
    </sheetView>
  </sheetViews>
  <sheetFormatPr defaultColWidth="8.85546875" defaultRowHeight="15" x14ac:dyDescent="0.25"/>
  <cols>
    <col min="1" max="1" width="13.28515625" customWidth="1"/>
    <col min="2" max="3" width="73.42578125" customWidth="1"/>
    <col min="4" max="4" width="55.85546875" customWidth="1"/>
    <col min="5" max="5" width="62.42578125" bestFit="1" customWidth="1"/>
    <col min="6" max="6" width="53.42578125" customWidth="1"/>
    <col min="7" max="7" width="46.140625" customWidth="1"/>
    <col min="8" max="8" width="38" customWidth="1"/>
    <col min="9" max="9" width="39.28515625" customWidth="1"/>
    <col min="10" max="10" width="43.7109375" customWidth="1"/>
    <col min="11" max="11" width="75.28515625" customWidth="1"/>
    <col min="12" max="12" width="40" customWidth="1"/>
    <col min="13" max="13" width="51" customWidth="1"/>
    <col min="14" max="14" width="19" customWidth="1"/>
    <col min="15" max="15" width="37.42578125" customWidth="1"/>
    <col min="16" max="16" width="33.7109375" customWidth="1"/>
    <col min="17" max="17" width="78.85546875" customWidth="1"/>
    <col min="18" max="18" width="23" customWidth="1"/>
    <col min="19" max="19" width="37.28515625" customWidth="1"/>
    <col min="20" max="20" width="23.42578125" customWidth="1"/>
    <col min="21" max="21" width="24.42578125" customWidth="1"/>
    <col min="22" max="22" width="24.7109375" customWidth="1"/>
    <col min="23" max="23" width="40" customWidth="1"/>
    <col min="24" max="24" width="26.140625" customWidth="1"/>
    <col min="25" max="25" width="52.42578125" customWidth="1"/>
    <col min="26" max="26" width="58.42578125" bestFit="1" customWidth="1"/>
    <col min="27" max="27" width="27.7109375" customWidth="1"/>
    <col min="28" max="28" width="26.140625" customWidth="1"/>
    <col min="29" max="29" width="36.7109375" customWidth="1"/>
    <col min="30" max="30" width="33.42578125" customWidth="1"/>
    <col min="31" max="31" width="68.7109375" customWidth="1"/>
    <col min="32" max="32" width="49.42578125" customWidth="1"/>
    <col min="33" max="33" width="9.28515625" customWidth="1"/>
    <col min="34" max="34" width="25.28515625" customWidth="1"/>
    <col min="35" max="35" width="68.28515625" customWidth="1"/>
    <col min="36" max="36" width="33.28515625" customWidth="1"/>
    <col min="37" max="37" width="32.7109375" customWidth="1"/>
    <col min="38" max="38" width="30" customWidth="1"/>
    <col min="39" max="39" width="19.7109375" customWidth="1"/>
    <col min="40" max="40" width="25.28515625" customWidth="1"/>
    <col min="41" max="41" width="25" customWidth="1"/>
    <col min="42" max="42" width="23.7109375" customWidth="1"/>
    <col min="43" max="43" width="27.42578125" customWidth="1"/>
    <col min="44" max="44" width="43" customWidth="1"/>
    <col min="45" max="45" width="36.42578125" customWidth="1"/>
    <col min="46" max="46" width="39.28515625" customWidth="1"/>
    <col min="47" max="47" width="39.28515625" bestFit="1" customWidth="1"/>
    <col min="48" max="48" width="40" bestFit="1" customWidth="1"/>
    <col min="49" max="49" width="39.28515625" bestFit="1" customWidth="1"/>
    <col min="50" max="50" width="40" bestFit="1" customWidth="1"/>
    <col min="51" max="51" width="47.28515625" bestFit="1" customWidth="1"/>
    <col min="52" max="52" width="72.7109375" bestFit="1" customWidth="1"/>
    <col min="53" max="53" width="72" bestFit="1" customWidth="1"/>
    <col min="54" max="54" width="51" customWidth="1"/>
    <col min="55" max="59" width="71" bestFit="1" customWidth="1"/>
    <col min="60" max="60" width="60.7109375" customWidth="1"/>
    <col min="61" max="61" width="23.7109375" customWidth="1"/>
    <col min="62" max="65" width="71" bestFit="1" customWidth="1"/>
    <col min="66" max="66" width="50.28515625" customWidth="1"/>
    <col min="67" max="67" width="72.42578125" bestFit="1" customWidth="1"/>
    <col min="68" max="68" width="39.28515625" bestFit="1" customWidth="1"/>
    <col min="69" max="69" width="61.7109375" bestFit="1" customWidth="1"/>
    <col min="70" max="70" width="50" bestFit="1" customWidth="1"/>
    <col min="71" max="72" width="39.28515625" bestFit="1" customWidth="1"/>
    <col min="73" max="73" width="52.7109375" bestFit="1" customWidth="1"/>
    <col min="74" max="74" width="41.42578125" bestFit="1" customWidth="1"/>
    <col min="75" max="75" width="40.7109375" bestFit="1" customWidth="1"/>
    <col min="76" max="76" width="46.28515625" bestFit="1" customWidth="1"/>
    <col min="77" max="77" width="75.28515625" bestFit="1" customWidth="1"/>
    <col min="78" max="78" width="44.7109375" bestFit="1" customWidth="1"/>
    <col min="79" max="92" width="39.28515625" bestFit="1" customWidth="1"/>
    <col min="93" max="93" width="39.7109375" customWidth="1"/>
  </cols>
  <sheetData>
    <row r="1" spans="1:25" x14ac:dyDescent="0.25">
      <c r="A1" s="222" t="s">
        <v>161</v>
      </c>
      <c r="B1" s="223"/>
    </row>
    <row r="2" spans="1:25" ht="15.75" thickBot="1" x14ac:dyDescent="0.3">
      <c r="A2" s="224"/>
      <c r="B2" s="225"/>
    </row>
    <row r="4" spans="1:25" ht="21" x14ac:dyDescent="0.35">
      <c r="B4" s="226" t="s">
        <v>162</v>
      </c>
      <c r="C4" s="226"/>
      <c r="D4" s="162"/>
      <c r="F4" s="221" t="s">
        <v>163</v>
      </c>
      <c r="G4" s="221"/>
      <c r="H4" s="221"/>
      <c r="I4" s="221"/>
    </row>
    <row r="5" spans="1:25" x14ac:dyDescent="0.25">
      <c r="F5" s="39" t="str">
        <f>C20</f>
        <v>LowOutput</v>
      </c>
      <c r="G5" s="39" t="str">
        <f>C21</f>
        <v>MidOutput</v>
      </c>
      <c r="H5" s="39" t="str">
        <f>C22</f>
        <v>HighOutput</v>
      </c>
      <c r="I5" s="39" t="str">
        <f>C23</f>
        <v>VeryHighOutput</v>
      </c>
      <c r="J5" s="39" t="str">
        <f>C24</f>
        <v>InteriorDirectional</v>
      </c>
      <c r="K5" s="39" t="str">
        <f>C25</f>
        <v>CaseLighting</v>
      </c>
      <c r="L5" s="39" t="str">
        <f>C26</f>
        <v>Troffer</v>
      </c>
      <c r="M5" s="39" t="str">
        <f>C27</f>
        <v>LinearAmbient</v>
      </c>
      <c r="N5" s="39" t="str">
        <f>C28</f>
        <v>HighBay</v>
      </c>
      <c r="O5" s="39" t="str">
        <f>C29</f>
        <v>LowBay</v>
      </c>
      <c r="P5" s="39" t="str">
        <f>C30</f>
        <v>T8FourFoot</v>
      </c>
      <c r="Q5" s="39" t="str">
        <f>C31</f>
        <v>T5FourFoot</v>
      </c>
      <c r="R5" s="39" t="str">
        <f>C32</f>
        <v>T5HOFourFoot</v>
      </c>
      <c r="S5" s="39" t="str">
        <f>C33</f>
        <v>T8TwoFoot</v>
      </c>
      <c r="T5" s="39" t="str">
        <f>C34</f>
        <v>UBendReplacementLamps</v>
      </c>
      <c r="U5" s="40" t="str">
        <f>C35</f>
        <v>T8ThreeFoot</v>
      </c>
      <c r="V5" s="41" t="str">
        <f>C36</f>
        <v>T8EightFoot</v>
      </c>
      <c r="W5" s="40" t="str">
        <f>C37</f>
        <v>VerticallyMountedLamps</v>
      </c>
      <c r="X5" s="41" t="str">
        <f>C38</f>
        <v>HorizontallyMountedLamps</v>
      </c>
      <c r="Y5" s="40" t="str">
        <f>C39</f>
        <v>A2G11BaseReplacementLamps</v>
      </c>
    </row>
    <row r="6" spans="1:25" x14ac:dyDescent="0.25">
      <c r="B6" s="1" t="s">
        <v>164</v>
      </c>
      <c r="F6" s="5" t="s">
        <v>165</v>
      </c>
      <c r="G6" s="5" t="s">
        <v>165</v>
      </c>
      <c r="H6" s="5" t="s">
        <v>165</v>
      </c>
      <c r="I6" s="5" t="s">
        <v>165</v>
      </c>
      <c r="J6" s="38" t="s">
        <v>165</v>
      </c>
      <c r="K6" s="38" t="s">
        <v>165</v>
      </c>
      <c r="L6" s="38" t="s">
        <v>165</v>
      </c>
      <c r="M6" s="38" t="s">
        <v>165</v>
      </c>
      <c r="N6" s="38" t="s">
        <v>165</v>
      </c>
      <c r="O6" s="38" t="s">
        <v>165</v>
      </c>
      <c r="P6" s="38" t="s">
        <v>165</v>
      </c>
      <c r="Q6" s="38" t="s">
        <v>165</v>
      </c>
      <c r="R6" s="38" t="s">
        <v>165</v>
      </c>
      <c r="S6" s="38" t="s">
        <v>165</v>
      </c>
      <c r="T6" s="38" t="s">
        <v>165</v>
      </c>
      <c r="U6" s="38" t="s">
        <v>165</v>
      </c>
      <c r="V6" s="38" t="s">
        <v>165</v>
      </c>
      <c r="W6" s="38" t="s">
        <v>165</v>
      </c>
      <c r="X6" s="38" t="s">
        <v>165</v>
      </c>
      <c r="Y6" s="38" t="s">
        <v>165</v>
      </c>
    </row>
    <row r="7" spans="1:25" x14ac:dyDescent="0.25">
      <c r="B7" t="s">
        <v>166</v>
      </c>
      <c r="F7" s="5" t="s">
        <v>167</v>
      </c>
      <c r="G7" s="5" t="s">
        <v>167</v>
      </c>
      <c r="H7" s="5" t="s">
        <v>167</v>
      </c>
      <c r="I7" s="5" t="s">
        <v>167</v>
      </c>
      <c r="J7" s="5" t="s">
        <v>168</v>
      </c>
      <c r="K7" s="5" t="s">
        <v>168</v>
      </c>
      <c r="L7" s="5" t="s">
        <v>168</v>
      </c>
      <c r="M7" s="5" t="s">
        <v>168</v>
      </c>
      <c r="N7" s="5" t="s">
        <v>168</v>
      </c>
      <c r="O7" s="5" t="s">
        <v>168</v>
      </c>
      <c r="P7" s="5" t="s">
        <v>168</v>
      </c>
      <c r="Q7" s="5" t="s">
        <v>168</v>
      </c>
      <c r="R7" s="5" t="s">
        <v>168</v>
      </c>
      <c r="S7" s="5" t="s">
        <v>168</v>
      </c>
      <c r="T7" s="5" t="s">
        <v>168</v>
      </c>
      <c r="U7" s="5" t="s">
        <v>168</v>
      </c>
      <c r="V7" s="5" t="s">
        <v>168</v>
      </c>
      <c r="W7" s="5" t="s">
        <v>168</v>
      </c>
      <c r="X7" s="5" t="s">
        <v>168</v>
      </c>
      <c r="Y7" s="5" t="s">
        <v>168</v>
      </c>
    </row>
    <row r="8" spans="1:25" x14ac:dyDescent="0.25">
      <c r="B8" t="s">
        <v>169</v>
      </c>
      <c r="F8" s="5" t="s">
        <v>170</v>
      </c>
      <c r="G8" s="5" t="s">
        <v>170</v>
      </c>
      <c r="H8" s="5" t="s">
        <v>170</v>
      </c>
      <c r="I8" s="5" t="s">
        <v>170</v>
      </c>
      <c r="J8" s="5" t="s">
        <v>171</v>
      </c>
      <c r="K8" s="5" t="s">
        <v>171</v>
      </c>
      <c r="L8" s="5" t="s">
        <v>171</v>
      </c>
      <c r="M8" s="5" t="s">
        <v>171</v>
      </c>
      <c r="N8" s="5" t="s">
        <v>171</v>
      </c>
      <c r="O8" s="5" t="s">
        <v>171</v>
      </c>
      <c r="P8" s="5" t="s">
        <v>171</v>
      </c>
      <c r="Q8" s="5" t="s">
        <v>171</v>
      </c>
      <c r="R8" s="5" t="s">
        <v>171</v>
      </c>
      <c r="S8" s="5" t="s">
        <v>171</v>
      </c>
      <c r="T8" s="5" t="s">
        <v>171</v>
      </c>
      <c r="U8" s="5" t="s">
        <v>171</v>
      </c>
      <c r="V8" s="5" t="s">
        <v>171</v>
      </c>
      <c r="W8" s="5" t="s">
        <v>171</v>
      </c>
      <c r="X8" s="5" t="s">
        <v>171</v>
      </c>
      <c r="Y8" s="5" t="s">
        <v>171</v>
      </c>
    </row>
    <row r="9" spans="1:25" x14ac:dyDescent="0.25">
      <c r="F9" s="5" t="s">
        <v>172</v>
      </c>
      <c r="G9" s="5" t="s">
        <v>172</v>
      </c>
      <c r="H9" s="5" t="s">
        <v>172</v>
      </c>
      <c r="I9" s="5" t="s">
        <v>172</v>
      </c>
      <c r="J9" s="5" t="s">
        <v>173</v>
      </c>
      <c r="K9" s="5" t="s">
        <v>173</v>
      </c>
      <c r="L9" s="5" t="s">
        <v>173</v>
      </c>
      <c r="M9" s="5" t="s">
        <v>173</v>
      </c>
      <c r="N9" s="5" t="s">
        <v>173</v>
      </c>
      <c r="O9" s="5" t="s">
        <v>173</v>
      </c>
      <c r="P9" s="5" t="s">
        <v>173</v>
      </c>
      <c r="Q9" s="5" t="s">
        <v>173</v>
      </c>
      <c r="R9" s="5" t="s">
        <v>173</v>
      </c>
      <c r="S9" s="5" t="s">
        <v>173</v>
      </c>
      <c r="T9" s="5" t="s">
        <v>173</v>
      </c>
      <c r="U9" s="5" t="s">
        <v>173</v>
      </c>
      <c r="V9" s="5" t="s">
        <v>173</v>
      </c>
      <c r="W9" s="5" t="s">
        <v>173</v>
      </c>
      <c r="X9" s="5" t="s">
        <v>173</v>
      </c>
      <c r="Y9" s="5" t="s">
        <v>173</v>
      </c>
    </row>
    <row r="10" spans="1:25" x14ac:dyDescent="0.25">
      <c r="B10" s="1" t="s">
        <v>94</v>
      </c>
      <c r="C10" s="1" t="s">
        <v>174</v>
      </c>
      <c r="D10" s="1" t="s">
        <v>175</v>
      </c>
      <c r="F10" s="5" t="s">
        <v>171</v>
      </c>
      <c r="G10" s="5" t="s">
        <v>171</v>
      </c>
      <c r="H10" s="5" t="s">
        <v>171</v>
      </c>
      <c r="I10" s="5" t="s">
        <v>171</v>
      </c>
      <c r="J10" s="5" t="s">
        <v>172</v>
      </c>
      <c r="K10" s="5" t="s">
        <v>172</v>
      </c>
      <c r="L10" s="5" t="s">
        <v>172</v>
      </c>
      <c r="M10" s="5" t="s">
        <v>172</v>
      </c>
      <c r="N10" s="5" t="s">
        <v>172</v>
      </c>
      <c r="O10" s="5" t="s">
        <v>172</v>
      </c>
      <c r="P10" s="5" t="s">
        <v>172</v>
      </c>
      <c r="Q10" s="5" t="s">
        <v>172</v>
      </c>
      <c r="R10" s="5" t="s">
        <v>172</v>
      </c>
      <c r="S10" s="5" t="s">
        <v>172</v>
      </c>
      <c r="T10" s="5" t="s">
        <v>172</v>
      </c>
      <c r="U10" s="5" t="s">
        <v>172</v>
      </c>
      <c r="V10" s="5" t="s">
        <v>172</v>
      </c>
      <c r="W10" s="5" t="s">
        <v>172</v>
      </c>
      <c r="X10" s="5" t="s">
        <v>172</v>
      </c>
      <c r="Y10" s="5" t="s">
        <v>172</v>
      </c>
    </row>
    <row r="11" spans="1:25" x14ac:dyDescent="0.25">
      <c r="B11" t="s">
        <v>176</v>
      </c>
      <c r="C11" t="s">
        <v>177</v>
      </c>
      <c r="D11" t="s">
        <v>178</v>
      </c>
      <c r="F11" s="5" t="s">
        <v>179</v>
      </c>
      <c r="G11" s="5" t="s">
        <v>179</v>
      </c>
      <c r="H11" s="5" t="s">
        <v>179</v>
      </c>
      <c r="I11" s="5" t="s">
        <v>179</v>
      </c>
      <c r="J11" s="5" t="s">
        <v>180</v>
      </c>
      <c r="K11" s="5" t="s">
        <v>180</v>
      </c>
      <c r="L11" s="5" t="s">
        <v>180</v>
      </c>
      <c r="M11" s="5" t="s">
        <v>180</v>
      </c>
      <c r="N11" s="5" t="s">
        <v>180</v>
      </c>
      <c r="O11" s="5" t="s">
        <v>180</v>
      </c>
      <c r="P11" s="5" t="s">
        <v>180</v>
      </c>
      <c r="Q11" s="5" t="s">
        <v>180</v>
      </c>
      <c r="R11" s="5" t="s">
        <v>180</v>
      </c>
      <c r="S11" s="5" t="s">
        <v>180</v>
      </c>
      <c r="T11" s="5" t="s">
        <v>180</v>
      </c>
      <c r="U11" s="5" t="s">
        <v>180</v>
      </c>
      <c r="V11" s="5" t="s">
        <v>180</v>
      </c>
      <c r="W11" s="5" t="s">
        <v>180</v>
      </c>
      <c r="X11" s="5" t="s">
        <v>180</v>
      </c>
      <c r="Y11" s="5" t="s">
        <v>180</v>
      </c>
    </row>
    <row r="12" spans="1:25" x14ac:dyDescent="0.25">
      <c r="B12" t="s">
        <v>181</v>
      </c>
      <c r="C12" t="s">
        <v>182</v>
      </c>
      <c r="D12" t="s">
        <v>183</v>
      </c>
      <c r="F12" s="5" t="s">
        <v>184</v>
      </c>
      <c r="G12" s="5" t="s">
        <v>184</v>
      </c>
      <c r="H12" s="5" t="s">
        <v>184</v>
      </c>
      <c r="I12" s="5" t="s">
        <v>184</v>
      </c>
      <c r="J12" s="5" t="s">
        <v>185</v>
      </c>
      <c r="K12" s="5" t="s">
        <v>185</v>
      </c>
      <c r="L12" s="5" t="s">
        <v>185</v>
      </c>
      <c r="M12" s="5" t="s">
        <v>185</v>
      </c>
      <c r="N12" s="5" t="s">
        <v>185</v>
      </c>
      <c r="O12" s="5" t="s">
        <v>185</v>
      </c>
      <c r="P12" s="5" t="s">
        <v>185</v>
      </c>
      <c r="Q12" s="5" t="s">
        <v>185</v>
      </c>
      <c r="R12" s="5" t="s">
        <v>185</v>
      </c>
      <c r="S12" s="5" t="s">
        <v>185</v>
      </c>
      <c r="T12" s="5" t="s">
        <v>185</v>
      </c>
      <c r="U12" s="5" t="s">
        <v>185</v>
      </c>
      <c r="V12" s="5" t="s">
        <v>185</v>
      </c>
      <c r="W12" s="5" t="s">
        <v>185</v>
      </c>
      <c r="X12" s="5" t="s">
        <v>185</v>
      </c>
      <c r="Y12" s="5" t="s">
        <v>185</v>
      </c>
    </row>
    <row r="13" spans="1:25" x14ac:dyDescent="0.25">
      <c r="B13" t="s">
        <v>186</v>
      </c>
      <c r="C13" t="s">
        <v>187</v>
      </c>
      <c r="D13" t="s">
        <v>188</v>
      </c>
      <c r="F13" s="5" t="s">
        <v>189</v>
      </c>
      <c r="G13" s="5" t="s">
        <v>189</v>
      </c>
      <c r="H13" s="5" t="s">
        <v>189</v>
      </c>
      <c r="I13" s="5" t="s">
        <v>189</v>
      </c>
      <c r="J13" s="5" t="s">
        <v>190</v>
      </c>
      <c r="K13" s="5" t="s">
        <v>190</v>
      </c>
      <c r="L13" s="5" t="s">
        <v>190</v>
      </c>
      <c r="M13" s="5" t="s">
        <v>190</v>
      </c>
      <c r="N13" s="5" t="s">
        <v>190</v>
      </c>
      <c r="O13" s="5" t="s">
        <v>190</v>
      </c>
      <c r="P13" s="5" t="s">
        <v>190</v>
      </c>
      <c r="Q13" s="5" t="s">
        <v>190</v>
      </c>
      <c r="R13" s="5" t="s">
        <v>190</v>
      </c>
      <c r="S13" s="5" t="s">
        <v>190</v>
      </c>
      <c r="T13" s="5" t="s">
        <v>190</v>
      </c>
      <c r="U13" s="5" t="s">
        <v>190</v>
      </c>
      <c r="V13" s="5" t="s">
        <v>190</v>
      </c>
      <c r="W13" s="5" t="s">
        <v>190</v>
      </c>
      <c r="X13" s="5" t="s">
        <v>190</v>
      </c>
      <c r="Y13" s="5" t="s">
        <v>190</v>
      </c>
    </row>
    <row r="14" spans="1:25" x14ac:dyDescent="0.25">
      <c r="B14" t="s">
        <v>191</v>
      </c>
      <c r="C14" t="s">
        <v>192</v>
      </c>
      <c r="D14" t="s">
        <v>193</v>
      </c>
      <c r="F14" s="5" t="s">
        <v>194</v>
      </c>
      <c r="G14" s="5" t="s">
        <v>194</v>
      </c>
      <c r="H14" s="5" t="s">
        <v>194</v>
      </c>
      <c r="I14" s="5" t="s">
        <v>194</v>
      </c>
      <c r="J14" s="5" t="s">
        <v>195</v>
      </c>
      <c r="K14" s="5" t="s">
        <v>195</v>
      </c>
      <c r="L14" s="5" t="s">
        <v>195</v>
      </c>
      <c r="M14" s="5" t="s">
        <v>195</v>
      </c>
      <c r="N14" s="5" t="s">
        <v>195</v>
      </c>
      <c r="O14" s="5" t="s">
        <v>195</v>
      </c>
      <c r="P14" s="5" t="s">
        <v>195</v>
      </c>
      <c r="Q14" s="5" t="s">
        <v>195</v>
      </c>
      <c r="R14" s="5" t="s">
        <v>195</v>
      </c>
      <c r="S14" s="5" t="s">
        <v>195</v>
      </c>
      <c r="T14" s="5" t="s">
        <v>195</v>
      </c>
      <c r="U14" s="5" t="s">
        <v>195</v>
      </c>
      <c r="V14" s="5" t="s">
        <v>195</v>
      </c>
      <c r="W14" s="5" t="s">
        <v>195</v>
      </c>
      <c r="X14" s="5" t="s">
        <v>195</v>
      </c>
      <c r="Y14" s="5" t="s">
        <v>195</v>
      </c>
    </row>
    <row r="15" spans="1:25" x14ac:dyDescent="0.25">
      <c r="B15" t="s">
        <v>196</v>
      </c>
      <c r="C15" t="s">
        <v>197</v>
      </c>
      <c r="D15" t="s">
        <v>198</v>
      </c>
      <c r="F15" s="8" t="s">
        <v>199</v>
      </c>
      <c r="G15" s="8" t="s">
        <v>199</v>
      </c>
      <c r="H15" s="8" t="s">
        <v>199</v>
      </c>
      <c r="I15" s="8" t="s">
        <v>199</v>
      </c>
      <c r="J15" s="8" t="s">
        <v>200</v>
      </c>
      <c r="K15" s="8" t="s">
        <v>200</v>
      </c>
      <c r="L15" s="8" t="s">
        <v>200</v>
      </c>
      <c r="M15" s="8" t="s">
        <v>200</v>
      </c>
      <c r="N15" s="8" t="s">
        <v>200</v>
      </c>
      <c r="O15" s="8" t="s">
        <v>200</v>
      </c>
      <c r="P15" s="8" t="s">
        <v>200</v>
      </c>
      <c r="Q15" s="8" t="s">
        <v>200</v>
      </c>
      <c r="R15" s="8" t="s">
        <v>200</v>
      </c>
      <c r="S15" s="8" t="s">
        <v>200</v>
      </c>
      <c r="T15" s="8" t="s">
        <v>200</v>
      </c>
      <c r="U15" s="8" t="s">
        <v>200</v>
      </c>
      <c r="V15" s="8" t="s">
        <v>200</v>
      </c>
      <c r="W15" s="8" t="s">
        <v>200</v>
      </c>
      <c r="X15" s="8" t="s">
        <v>200</v>
      </c>
      <c r="Y15" s="8" t="s">
        <v>200</v>
      </c>
    </row>
    <row r="16" spans="1:25" x14ac:dyDescent="0.25">
      <c r="B16" t="s">
        <v>201</v>
      </c>
      <c r="C16" t="s">
        <v>202</v>
      </c>
      <c r="D16" t="s">
        <v>203</v>
      </c>
      <c r="F16" s="8" t="s">
        <v>204</v>
      </c>
      <c r="G16" s="8" t="s">
        <v>204</v>
      </c>
      <c r="H16" s="8" t="s">
        <v>204</v>
      </c>
      <c r="I16" s="8" t="s">
        <v>204</v>
      </c>
      <c r="J16" s="8" t="s">
        <v>205</v>
      </c>
      <c r="K16" s="8" t="s">
        <v>205</v>
      </c>
      <c r="L16" s="8" t="s">
        <v>205</v>
      </c>
      <c r="M16" s="8" t="s">
        <v>205</v>
      </c>
      <c r="N16" s="8" t="s">
        <v>205</v>
      </c>
      <c r="O16" s="8" t="s">
        <v>205</v>
      </c>
      <c r="P16" s="8" t="s">
        <v>205</v>
      </c>
      <c r="Q16" s="8" t="s">
        <v>205</v>
      </c>
      <c r="R16" s="8" t="s">
        <v>205</v>
      </c>
      <c r="S16" s="8" t="s">
        <v>205</v>
      </c>
      <c r="T16" s="8" t="s">
        <v>205</v>
      </c>
      <c r="U16" s="8" t="s">
        <v>205</v>
      </c>
      <c r="V16" s="8" t="s">
        <v>205</v>
      </c>
      <c r="W16" s="8" t="s">
        <v>205</v>
      </c>
      <c r="X16" s="8" t="s">
        <v>205</v>
      </c>
      <c r="Y16" s="8" t="s">
        <v>205</v>
      </c>
    </row>
    <row r="17" spans="2:25" x14ac:dyDescent="0.25">
      <c r="B17" t="s">
        <v>206</v>
      </c>
      <c r="C17" t="s">
        <v>207</v>
      </c>
      <c r="D17" t="s">
        <v>208</v>
      </c>
      <c r="F17" s="8" t="s">
        <v>209</v>
      </c>
      <c r="G17" s="8" t="s">
        <v>209</v>
      </c>
      <c r="H17" s="8" t="s">
        <v>209</v>
      </c>
      <c r="I17" s="8" t="s">
        <v>209</v>
      </c>
      <c r="J17" s="8" t="s">
        <v>210</v>
      </c>
      <c r="K17" s="8" t="s">
        <v>210</v>
      </c>
      <c r="L17" s="8" t="s">
        <v>210</v>
      </c>
      <c r="M17" s="8" t="s">
        <v>210</v>
      </c>
      <c r="N17" s="8" t="s">
        <v>210</v>
      </c>
      <c r="O17" s="8" t="s">
        <v>210</v>
      </c>
      <c r="P17" s="8" t="s">
        <v>210</v>
      </c>
      <c r="Q17" s="8" t="s">
        <v>210</v>
      </c>
      <c r="R17" s="8" t="s">
        <v>210</v>
      </c>
      <c r="S17" s="8" t="s">
        <v>210</v>
      </c>
      <c r="T17" s="8" t="s">
        <v>210</v>
      </c>
      <c r="U17" s="8" t="s">
        <v>210</v>
      </c>
      <c r="V17" s="8" t="s">
        <v>210</v>
      </c>
      <c r="W17" s="8" t="s">
        <v>210</v>
      </c>
      <c r="X17" s="8" t="s">
        <v>210</v>
      </c>
      <c r="Y17" s="8" t="s">
        <v>210</v>
      </c>
    </row>
    <row r="18" spans="2:25" x14ac:dyDescent="0.25">
      <c r="F18" s="5" t="s">
        <v>211</v>
      </c>
      <c r="G18" s="5" t="s">
        <v>211</v>
      </c>
      <c r="H18" s="5" t="s">
        <v>211</v>
      </c>
      <c r="I18" s="5" t="s">
        <v>211</v>
      </c>
      <c r="J18" s="8" t="s">
        <v>212</v>
      </c>
      <c r="K18" s="8" t="s">
        <v>212</v>
      </c>
      <c r="L18" s="8" t="s">
        <v>212</v>
      </c>
      <c r="M18" s="8" t="s">
        <v>212</v>
      </c>
      <c r="N18" s="8" t="s">
        <v>212</v>
      </c>
      <c r="O18" s="8" t="s">
        <v>212</v>
      </c>
      <c r="P18" s="8" t="s">
        <v>212</v>
      </c>
      <c r="Q18" s="8" t="s">
        <v>212</v>
      </c>
      <c r="R18" s="8" t="s">
        <v>212</v>
      </c>
      <c r="S18" s="8" t="s">
        <v>212</v>
      </c>
      <c r="T18" s="8" t="s">
        <v>212</v>
      </c>
      <c r="U18" s="8" t="s">
        <v>212</v>
      </c>
      <c r="V18" s="8" t="s">
        <v>212</v>
      </c>
      <c r="W18" s="8" t="s">
        <v>212</v>
      </c>
      <c r="X18" s="8" t="s">
        <v>212</v>
      </c>
      <c r="Y18" s="8" t="s">
        <v>212</v>
      </c>
    </row>
    <row r="19" spans="2:25" x14ac:dyDescent="0.25">
      <c r="B19" s="1" t="s">
        <v>95</v>
      </c>
      <c r="C19" s="1" t="s">
        <v>213</v>
      </c>
      <c r="D19" s="1" t="s">
        <v>214</v>
      </c>
      <c r="F19" s="5" t="s">
        <v>215</v>
      </c>
      <c r="G19" s="5" t="s">
        <v>215</v>
      </c>
      <c r="H19" s="5" t="s">
        <v>215</v>
      </c>
      <c r="I19" s="5" t="s">
        <v>215</v>
      </c>
      <c r="J19" s="8" t="s">
        <v>216</v>
      </c>
      <c r="K19" s="8" t="s">
        <v>216</v>
      </c>
      <c r="L19" s="8" t="s">
        <v>216</v>
      </c>
      <c r="M19" s="8" t="s">
        <v>216</v>
      </c>
      <c r="N19" s="8" t="s">
        <v>216</v>
      </c>
      <c r="O19" s="8" t="s">
        <v>216</v>
      </c>
      <c r="P19" s="8" t="s">
        <v>216</v>
      </c>
      <c r="Q19" s="8" t="s">
        <v>216</v>
      </c>
      <c r="R19" s="8" t="s">
        <v>216</v>
      </c>
      <c r="S19" s="8" t="s">
        <v>216</v>
      </c>
      <c r="T19" s="8" t="s">
        <v>216</v>
      </c>
      <c r="U19" s="8" t="s">
        <v>216</v>
      </c>
      <c r="V19" s="8" t="s">
        <v>216</v>
      </c>
      <c r="W19" s="8" t="s">
        <v>216</v>
      </c>
      <c r="X19" s="8" t="s">
        <v>216</v>
      </c>
      <c r="Y19" s="8" t="s">
        <v>216</v>
      </c>
    </row>
    <row r="20" spans="2:25" x14ac:dyDescent="0.25">
      <c r="B20" t="s">
        <v>217</v>
      </c>
      <c r="C20" t="s">
        <v>218</v>
      </c>
      <c r="D20" t="s">
        <v>219</v>
      </c>
      <c r="F20" s="5" t="s">
        <v>220</v>
      </c>
      <c r="G20" s="5" t="s">
        <v>220</v>
      </c>
      <c r="H20" s="5" t="s">
        <v>220</v>
      </c>
      <c r="I20" s="5" t="s">
        <v>220</v>
      </c>
      <c r="J20" s="8" t="s">
        <v>221</v>
      </c>
      <c r="K20" s="8" t="s">
        <v>221</v>
      </c>
      <c r="L20" s="8" t="s">
        <v>221</v>
      </c>
      <c r="M20" s="8" t="s">
        <v>221</v>
      </c>
      <c r="N20" s="8" t="s">
        <v>221</v>
      </c>
      <c r="O20" s="8" t="s">
        <v>221</v>
      </c>
      <c r="P20" s="8" t="s">
        <v>221</v>
      </c>
      <c r="Q20" s="8" t="s">
        <v>221</v>
      </c>
      <c r="R20" s="8" t="s">
        <v>221</v>
      </c>
      <c r="S20" s="8" t="s">
        <v>221</v>
      </c>
      <c r="T20" s="8" t="s">
        <v>221</v>
      </c>
      <c r="U20" s="8" t="s">
        <v>221</v>
      </c>
      <c r="V20" s="8" t="s">
        <v>221</v>
      </c>
      <c r="W20" s="8" t="s">
        <v>221</v>
      </c>
      <c r="X20" s="8" t="s">
        <v>221</v>
      </c>
      <c r="Y20" s="8" t="s">
        <v>221</v>
      </c>
    </row>
    <row r="21" spans="2:25" x14ac:dyDescent="0.25">
      <c r="B21" t="s">
        <v>222</v>
      </c>
      <c r="C21" t="s">
        <v>223</v>
      </c>
      <c r="D21" t="s">
        <v>224</v>
      </c>
      <c r="F21" s="5" t="s">
        <v>225</v>
      </c>
      <c r="G21" s="5" t="s">
        <v>225</v>
      </c>
      <c r="H21" s="5" t="s">
        <v>225</v>
      </c>
      <c r="I21" s="5" t="s">
        <v>225</v>
      </c>
      <c r="J21" s="8" t="s">
        <v>226</v>
      </c>
      <c r="K21" s="8" t="s">
        <v>226</v>
      </c>
      <c r="L21" s="8" t="s">
        <v>226</v>
      </c>
      <c r="M21" s="8" t="s">
        <v>226</v>
      </c>
      <c r="N21" s="8" t="s">
        <v>226</v>
      </c>
      <c r="O21" s="8" t="s">
        <v>226</v>
      </c>
      <c r="P21" s="8" t="s">
        <v>226</v>
      </c>
      <c r="Q21" s="8" t="s">
        <v>226</v>
      </c>
      <c r="R21" s="8" t="s">
        <v>226</v>
      </c>
      <c r="S21" s="8" t="s">
        <v>226</v>
      </c>
      <c r="T21" s="8" t="s">
        <v>226</v>
      </c>
      <c r="U21" s="8" t="s">
        <v>226</v>
      </c>
      <c r="V21" s="8" t="s">
        <v>226</v>
      </c>
      <c r="W21" s="8" t="s">
        <v>226</v>
      </c>
      <c r="X21" s="8" t="s">
        <v>226</v>
      </c>
      <c r="Y21" s="8" t="s">
        <v>226</v>
      </c>
    </row>
    <row r="22" spans="2:25" x14ac:dyDescent="0.25">
      <c r="B22" t="s">
        <v>227</v>
      </c>
      <c r="C22" t="s">
        <v>228</v>
      </c>
      <c r="D22" t="s">
        <v>229</v>
      </c>
      <c r="F22" s="5" t="s">
        <v>173</v>
      </c>
      <c r="G22" s="5" t="s">
        <v>173</v>
      </c>
      <c r="H22" s="5" t="s">
        <v>173</v>
      </c>
      <c r="I22" s="5" t="s">
        <v>173</v>
      </c>
      <c r="J22" s="8"/>
      <c r="K22" s="8"/>
      <c r="L22" s="8"/>
      <c r="M22" s="8"/>
      <c r="N22" s="8"/>
      <c r="O22" s="8"/>
      <c r="P22" s="8"/>
      <c r="Q22" s="8"/>
      <c r="R22" s="8"/>
      <c r="S22" s="8"/>
      <c r="T22" s="8"/>
      <c r="U22" s="8"/>
      <c r="V22" s="8"/>
      <c r="W22" s="8"/>
      <c r="X22" s="8"/>
      <c r="Y22" s="8"/>
    </row>
    <row r="23" spans="2:25" x14ac:dyDescent="0.25">
      <c r="B23" t="s">
        <v>230</v>
      </c>
      <c r="C23" t="s">
        <v>231</v>
      </c>
      <c r="D23" t="s">
        <v>232</v>
      </c>
      <c r="F23" s="5" t="s">
        <v>233</v>
      </c>
      <c r="G23" s="5" t="s">
        <v>233</v>
      </c>
      <c r="H23" s="5" t="s">
        <v>233</v>
      </c>
      <c r="I23" s="5" t="s">
        <v>233</v>
      </c>
      <c r="J23" s="8"/>
      <c r="K23" s="8"/>
      <c r="L23" s="8"/>
      <c r="M23" s="8"/>
      <c r="N23" s="8"/>
      <c r="O23" s="8"/>
      <c r="P23" s="8"/>
      <c r="Q23" s="8"/>
      <c r="R23" s="8"/>
      <c r="S23" s="8"/>
      <c r="T23" s="8"/>
      <c r="U23" s="8"/>
      <c r="V23" s="8"/>
      <c r="W23" s="8"/>
      <c r="X23" s="8"/>
      <c r="Y23" s="8"/>
    </row>
    <row r="24" spans="2:25" x14ac:dyDescent="0.25">
      <c r="B24" t="s">
        <v>234</v>
      </c>
      <c r="C24" t="s">
        <v>235</v>
      </c>
      <c r="D24" t="s">
        <v>236</v>
      </c>
      <c r="F24" s="5" t="s">
        <v>237</v>
      </c>
      <c r="G24" s="5" t="s">
        <v>237</v>
      </c>
      <c r="H24" s="5" t="s">
        <v>237</v>
      </c>
      <c r="I24" s="5" t="s">
        <v>237</v>
      </c>
      <c r="J24" s="8"/>
      <c r="K24" s="8"/>
      <c r="L24" s="8"/>
      <c r="M24" s="8"/>
      <c r="N24" s="8"/>
      <c r="O24" s="8"/>
      <c r="P24" s="8"/>
      <c r="Q24" s="8"/>
      <c r="R24" s="8"/>
      <c r="S24" s="8"/>
      <c r="T24" s="8"/>
      <c r="U24" s="8"/>
      <c r="V24" s="8"/>
      <c r="W24" s="8"/>
      <c r="X24" s="8"/>
      <c r="Y24" s="8"/>
    </row>
    <row r="25" spans="2:25" x14ac:dyDescent="0.25">
      <c r="B25" t="s">
        <v>238</v>
      </c>
      <c r="C25" t="s">
        <v>239</v>
      </c>
      <c r="D25" t="s">
        <v>240</v>
      </c>
      <c r="F25" s="5" t="s">
        <v>241</v>
      </c>
      <c r="G25" s="5" t="s">
        <v>241</v>
      </c>
      <c r="H25" s="5" t="s">
        <v>241</v>
      </c>
      <c r="I25" s="5" t="s">
        <v>241</v>
      </c>
      <c r="J25" s="8"/>
      <c r="K25" s="8"/>
      <c r="L25" s="8"/>
      <c r="M25" s="8"/>
      <c r="N25" s="8"/>
      <c r="O25" s="8"/>
      <c r="P25" s="8"/>
      <c r="Q25" s="8"/>
      <c r="R25" s="8"/>
      <c r="S25" s="8"/>
      <c r="T25" s="8"/>
      <c r="U25" s="8"/>
      <c r="V25" s="8"/>
      <c r="W25" s="8"/>
      <c r="X25" s="8"/>
      <c r="Y25" s="8"/>
    </row>
    <row r="26" spans="2:25" x14ac:dyDescent="0.25">
      <c r="B26" t="s">
        <v>242</v>
      </c>
      <c r="C26" t="s">
        <v>242</v>
      </c>
      <c r="D26" t="s">
        <v>243</v>
      </c>
      <c r="F26" s="5" t="s">
        <v>244</v>
      </c>
      <c r="G26" s="5" t="s">
        <v>244</v>
      </c>
      <c r="H26" s="5" t="s">
        <v>244</v>
      </c>
      <c r="I26" s="5" t="s">
        <v>244</v>
      </c>
      <c r="J26" s="8"/>
      <c r="K26" s="8"/>
      <c r="L26" s="8"/>
      <c r="M26" s="8"/>
      <c r="N26" s="8"/>
      <c r="O26" s="8"/>
      <c r="P26" s="8"/>
      <c r="Q26" s="8"/>
      <c r="R26" s="8"/>
      <c r="S26" s="8"/>
      <c r="T26" s="8"/>
      <c r="U26" s="8"/>
      <c r="V26" s="8"/>
      <c r="W26" s="8"/>
      <c r="X26" s="8"/>
      <c r="Y26" s="8"/>
    </row>
    <row r="27" spans="2:25" x14ac:dyDescent="0.25">
      <c r="B27" t="s">
        <v>245</v>
      </c>
      <c r="C27" t="s">
        <v>246</v>
      </c>
      <c r="D27" t="s">
        <v>247</v>
      </c>
      <c r="F27" s="5" t="s">
        <v>248</v>
      </c>
      <c r="G27" s="5" t="s">
        <v>248</v>
      </c>
      <c r="H27" s="5" t="s">
        <v>248</v>
      </c>
      <c r="I27" s="5" t="s">
        <v>248</v>
      </c>
      <c r="J27" s="8"/>
      <c r="K27" s="8"/>
      <c r="L27" s="8"/>
      <c r="M27" s="8"/>
      <c r="N27" s="8"/>
      <c r="O27" s="8"/>
      <c r="P27" s="8"/>
      <c r="Q27" s="8"/>
      <c r="R27" s="8"/>
      <c r="S27" s="8"/>
      <c r="T27" s="8"/>
      <c r="U27" s="8"/>
      <c r="V27" s="8"/>
      <c r="W27" s="8"/>
      <c r="X27" s="8"/>
      <c r="Y27" s="8"/>
    </row>
    <row r="28" spans="2:25" x14ac:dyDescent="0.25">
      <c r="B28" t="s">
        <v>249</v>
      </c>
      <c r="C28" t="s">
        <v>250</v>
      </c>
      <c r="D28" t="s">
        <v>251</v>
      </c>
      <c r="F28" s="5" t="s">
        <v>252</v>
      </c>
      <c r="G28" s="5" t="s">
        <v>252</v>
      </c>
      <c r="H28" s="5" t="s">
        <v>252</v>
      </c>
      <c r="I28" s="5" t="s">
        <v>252</v>
      </c>
      <c r="J28" s="8"/>
      <c r="K28" s="8"/>
      <c r="L28" s="8"/>
      <c r="M28" s="8"/>
      <c r="N28" s="8"/>
      <c r="O28" s="8"/>
      <c r="P28" s="8"/>
      <c r="Q28" s="8"/>
      <c r="R28" s="8"/>
      <c r="S28" s="8"/>
      <c r="T28" s="8"/>
      <c r="U28" s="8"/>
      <c r="V28" s="8"/>
      <c r="W28" s="8"/>
      <c r="X28" s="8"/>
      <c r="Y28" s="8"/>
    </row>
    <row r="29" spans="2:25" x14ac:dyDescent="0.25">
      <c r="B29" t="s">
        <v>253</v>
      </c>
      <c r="C29" t="s">
        <v>254</v>
      </c>
      <c r="D29" t="s">
        <v>255</v>
      </c>
      <c r="F29" s="5" t="s">
        <v>256</v>
      </c>
      <c r="G29" s="5" t="s">
        <v>256</v>
      </c>
      <c r="H29" s="5" t="s">
        <v>256</v>
      </c>
      <c r="I29" s="5" t="s">
        <v>256</v>
      </c>
      <c r="J29" s="8"/>
      <c r="K29" s="8"/>
      <c r="L29" s="8"/>
      <c r="M29" s="8"/>
      <c r="N29" s="8"/>
      <c r="O29" s="8"/>
      <c r="P29" s="8"/>
      <c r="Q29" s="8"/>
      <c r="R29" s="8"/>
      <c r="S29" s="8"/>
      <c r="T29" s="8"/>
      <c r="U29" s="8"/>
      <c r="V29" s="8"/>
      <c r="W29" s="8"/>
      <c r="X29" s="8"/>
      <c r="Y29" s="8"/>
    </row>
    <row r="30" spans="2:25" x14ac:dyDescent="0.25">
      <c r="B30" t="s">
        <v>257</v>
      </c>
      <c r="C30" t="s">
        <v>258</v>
      </c>
      <c r="D30" t="s">
        <v>259</v>
      </c>
      <c r="F30" s="5" t="s">
        <v>260</v>
      </c>
      <c r="G30" s="5" t="s">
        <v>260</v>
      </c>
      <c r="H30" s="5" t="s">
        <v>260</v>
      </c>
      <c r="I30" s="5" t="s">
        <v>260</v>
      </c>
      <c r="J30" s="8"/>
      <c r="K30" s="8"/>
      <c r="L30" s="8"/>
      <c r="M30" s="8"/>
      <c r="N30" s="8"/>
      <c r="O30" s="8"/>
      <c r="P30" s="8"/>
      <c r="Q30" s="8"/>
      <c r="R30" s="8"/>
      <c r="S30" s="8"/>
      <c r="T30" s="8"/>
      <c r="U30" s="8"/>
      <c r="V30" s="8"/>
      <c r="W30" s="8"/>
      <c r="X30" s="8"/>
      <c r="Y30" s="8"/>
    </row>
    <row r="31" spans="2:25" x14ac:dyDescent="0.25">
      <c r="B31" t="s">
        <v>261</v>
      </c>
      <c r="C31" t="s">
        <v>262</v>
      </c>
      <c r="D31" t="s">
        <v>263</v>
      </c>
      <c r="F31" s="5" t="s">
        <v>264</v>
      </c>
      <c r="G31" s="5" t="s">
        <v>264</v>
      </c>
      <c r="H31" s="5" t="s">
        <v>264</v>
      </c>
      <c r="I31" s="5" t="s">
        <v>264</v>
      </c>
      <c r="J31" s="8"/>
      <c r="K31" s="8"/>
      <c r="L31" s="8"/>
      <c r="M31" s="8"/>
      <c r="N31" s="8"/>
      <c r="O31" s="8"/>
      <c r="P31" s="8"/>
      <c r="Q31" s="8"/>
      <c r="R31" s="8"/>
      <c r="S31" s="8"/>
      <c r="T31" s="8"/>
      <c r="U31" s="8"/>
      <c r="V31" s="8"/>
      <c r="W31" s="8"/>
      <c r="X31" s="8"/>
      <c r="Y31" s="8"/>
    </row>
    <row r="32" spans="2:25" x14ac:dyDescent="0.25">
      <c r="B32" t="s">
        <v>265</v>
      </c>
      <c r="C32" t="s">
        <v>266</v>
      </c>
      <c r="D32" t="s">
        <v>267</v>
      </c>
      <c r="F32" s="5" t="s">
        <v>268</v>
      </c>
      <c r="G32" s="5" t="s">
        <v>268</v>
      </c>
      <c r="H32" s="5" t="s">
        <v>268</v>
      </c>
      <c r="I32" s="5" t="s">
        <v>268</v>
      </c>
      <c r="J32" s="8"/>
      <c r="K32" s="8"/>
      <c r="L32" s="8"/>
      <c r="M32" s="8"/>
      <c r="N32" s="8"/>
      <c r="O32" s="8"/>
      <c r="P32" s="8"/>
      <c r="Q32" s="8"/>
      <c r="R32" s="8"/>
      <c r="S32" s="8"/>
      <c r="T32" s="8"/>
      <c r="U32" s="8"/>
      <c r="V32" s="8"/>
      <c r="W32" s="8"/>
      <c r="X32" s="8"/>
      <c r="Y32" s="8"/>
    </row>
    <row r="33" spans="2:94" x14ac:dyDescent="0.25">
      <c r="B33" t="s">
        <v>269</v>
      </c>
      <c r="C33" t="s">
        <v>270</v>
      </c>
      <c r="D33" t="s">
        <v>271</v>
      </c>
      <c r="F33" s="5" t="s">
        <v>272</v>
      </c>
      <c r="G33" s="5" t="s">
        <v>272</v>
      </c>
      <c r="H33" s="5" t="s">
        <v>272</v>
      </c>
      <c r="I33" s="5" t="s">
        <v>272</v>
      </c>
      <c r="J33" s="8"/>
      <c r="K33" s="8"/>
      <c r="L33" s="8"/>
      <c r="M33" s="8"/>
      <c r="N33" s="8"/>
      <c r="O33" s="8"/>
      <c r="P33" s="8"/>
      <c r="Q33" s="8"/>
      <c r="R33" s="8"/>
      <c r="S33" s="8"/>
      <c r="T33" s="8"/>
      <c r="U33" s="8"/>
      <c r="V33" s="8"/>
      <c r="W33" s="8"/>
      <c r="X33" s="8"/>
      <c r="Y33" s="8"/>
    </row>
    <row r="34" spans="2:94" x14ac:dyDescent="0.25">
      <c r="B34" t="s">
        <v>273</v>
      </c>
      <c r="C34" t="s">
        <v>274</v>
      </c>
      <c r="D34" t="s">
        <v>275</v>
      </c>
      <c r="F34" s="5" t="s">
        <v>276</v>
      </c>
      <c r="G34" s="5" t="s">
        <v>276</v>
      </c>
      <c r="H34" s="5" t="s">
        <v>276</v>
      </c>
      <c r="I34" s="5" t="s">
        <v>276</v>
      </c>
      <c r="J34" s="8"/>
      <c r="K34" s="8"/>
      <c r="L34" s="8"/>
      <c r="M34" s="8"/>
      <c r="N34" s="8"/>
      <c r="O34" s="8"/>
      <c r="P34" s="8"/>
      <c r="Q34" s="8"/>
      <c r="R34" s="8"/>
      <c r="S34" s="8"/>
      <c r="T34" s="8"/>
      <c r="U34" s="8"/>
      <c r="V34" s="8"/>
      <c r="W34" s="8"/>
      <c r="X34" s="8"/>
      <c r="Y34" s="8"/>
    </row>
    <row r="35" spans="2:94" x14ac:dyDescent="0.25">
      <c r="B35" t="s">
        <v>277</v>
      </c>
      <c r="C35" t="s">
        <v>278</v>
      </c>
      <c r="D35" t="s">
        <v>279</v>
      </c>
      <c r="F35" s="5" t="s">
        <v>280</v>
      </c>
      <c r="G35" s="5" t="s">
        <v>280</v>
      </c>
      <c r="H35" s="5" t="s">
        <v>280</v>
      </c>
      <c r="I35" s="5" t="s">
        <v>280</v>
      </c>
      <c r="J35" s="8"/>
      <c r="K35" s="8"/>
      <c r="L35" s="8"/>
      <c r="M35" s="8"/>
      <c r="N35" s="8"/>
      <c r="O35" s="8"/>
      <c r="P35" s="8"/>
      <c r="Q35" s="8"/>
      <c r="R35" s="8"/>
      <c r="S35" s="8"/>
      <c r="T35" s="8"/>
      <c r="U35" s="8"/>
      <c r="V35" s="8"/>
      <c r="W35" s="8"/>
      <c r="X35" s="8"/>
      <c r="Y35" s="8"/>
    </row>
    <row r="36" spans="2:94" x14ac:dyDescent="0.25">
      <c r="B36" t="s">
        <v>281</v>
      </c>
      <c r="C36" t="s">
        <v>282</v>
      </c>
      <c r="D36" t="s">
        <v>283</v>
      </c>
      <c r="F36" s="5" t="s">
        <v>284</v>
      </c>
      <c r="G36" s="5" t="s">
        <v>284</v>
      </c>
      <c r="H36" s="5" t="s">
        <v>284</v>
      </c>
      <c r="I36" s="5" t="s">
        <v>284</v>
      </c>
      <c r="J36" s="8"/>
      <c r="K36" s="8"/>
      <c r="L36" s="8"/>
      <c r="M36" s="8"/>
      <c r="N36" s="8"/>
      <c r="O36" s="8"/>
      <c r="P36" s="8"/>
      <c r="Q36" s="8"/>
      <c r="R36" s="8"/>
      <c r="S36" s="8"/>
      <c r="T36" s="8"/>
      <c r="U36" s="8"/>
      <c r="V36" s="8"/>
      <c r="W36" s="8"/>
      <c r="X36" s="8"/>
      <c r="Y36" s="8"/>
    </row>
    <row r="37" spans="2:94" x14ac:dyDescent="0.25">
      <c r="B37" t="s">
        <v>285</v>
      </c>
      <c r="C37" t="s">
        <v>286</v>
      </c>
      <c r="D37" t="s">
        <v>287</v>
      </c>
      <c r="F37" s="5" t="s">
        <v>288</v>
      </c>
      <c r="G37" s="5" t="s">
        <v>288</v>
      </c>
      <c r="H37" s="5" t="s">
        <v>288</v>
      </c>
      <c r="I37" s="5" t="s">
        <v>288</v>
      </c>
      <c r="J37" s="8"/>
      <c r="K37" s="8"/>
      <c r="L37" s="8"/>
      <c r="M37" s="8"/>
      <c r="N37" s="8"/>
      <c r="O37" s="8"/>
      <c r="P37" s="8"/>
      <c r="Q37" s="8"/>
      <c r="R37" s="8"/>
      <c r="S37" s="8"/>
      <c r="T37" s="8"/>
      <c r="U37" s="8"/>
      <c r="V37" s="8"/>
      <c r="W37" s="8"/>
      <c r="X37" s="8"/>
      <c r="Y37" s="8"/>
    </row>
    <row r="38" spans="2:94" x14ac:dyDescent="0.25">
      <c r="B38" t="s">
        <v>289</v>
      </c>
      <c r="C38" t="s">
        <v>290</v>
      </c>
      <c r="D38" t="s">
        <v>291</v>
      </c>
    </row>
    <row r="39" spans="2:94" ht="21" x14ac:dyDescent="0.35">
      <c r="B39" t="s">
        <v>292</v>
      </c>
      <c r="C39" t="s">
        <v>293</v>
      </c>
      <c r="D39" t="s">
        <v>294</v>
      </c>
      <c r="F39" s="221" t="s">
        <v>295</v>
      </c>
      <c r="G39" s="221"/>
      <c r="H39" s="221"/>
      <c r="I39" s="221"/>
    </row>
    <row r="40" spans="2:94" x14ac:dyDescent="0.25">
      <c r="F40" s="40" t="str">
        <f>$C42</f>
        <v>OutdoorPoleArmMountedAreaandRoadwayLuminaires</v>
      </c>
      <c r="G40" s="41" t="str">
        <f>$C43</f>
        <v>OutdoorPoleArmMountedDecorativeLuminaires</v>
      </c>
      <c r="H40" s="40" t="str">
        <f>$C44</f>
        <v>OutdoorFullCutoffWallMountedAreaLuminaires</v>
      </c>
      <c r="I40" s="41" t="str">
        <f>$C45</f>
        <v>OutdoorNonCutoffandSemiCutoffWallMountedAreaLuminaires</v>
      </c>
      <c r="J40" s="40" t="str">
        <f>C46</f>
        <v>Bollards</v>
      </c>
      <c r="K40" s="41" t="str">
        <f>C47</f>
        <v>ParkingGarageLuminaires</v>
      </c>
      <c r="L40" s="40" t="str">
        <f>C48</f>
        <v>FuelPumpCanopyLuminaires</v>
      </c>
      <c r="M40" s="41" t="str">
        <f>C49</f>
        <v>LandscapeAccentFloodandSpotLuminaires</v>
      </c>
      <c r="N40" s="40" t="str">
        <f>C50</f>
        <v>ArchitecturalFloodandSpotLuminaires</v>
      </c>
      <c r="O40" s="41" t="str">
        <f>C51</f>
        <v>StairwellandPassagewayLuminaires</v>
      </c>
      <c r="P40" s="40" t="str">
        <f>C52</f>
        <v>WallWashLuminaires</v>
      </c>
      <c r="Q40" s="41" t="str">
        <f>C53</f>
        <v>TrackorMonoPointDirectionalLuminaires</v>
      </c>
      <c r="R40" s="40" t="str">
        <f>C54</f>
        <v>VerticalRefrigeratedCaseLuminaires</v>
      </c>
      <c r="S40" s="41" t="str">
        <f>C55</f>
        <v>HorizontalRefrigeratedCaseLuminaires</v>
      </c>
      <c r="T40" s="40" t="str">
        <f>C56</f>
        <v>DisplayCaseLuminaires</v>
      </c>
      <c r="U40" s="41" t="str">
        <f>C57</f>
        <v>A2x2LuminairesforAmbientLightingofInteriorCommercialSpaces</v>
      </c>
      <c r="V40" s="40" t="str">
        <f>C58</f>
        <v>A1x4LuminairesforAmbientLightingofInteriorCommercialSpaces</v>
      </c>
      <c r="W40" s="41" t="str">
        <f>C59</f>
        <v>A2x4LuminairesforAmbientLightingofInteriorCommercialSpaces</v>
      </c>
      <c r="X40" s="40" t="str">
        <f>C60</f>
        <v>DirectLinearAmbientLuminaires</v>
      </c>
      <c r="Y40" s="41" t="str">
        <f>C61</f>
        <v>LinearAmbientLuminaireswIndirectcomponent</v>
      </c>
      <c r="Z40" s="40" t="str">
        <f>C62</f>
        <v>HighBayLuminairesforCommercialandIndustrialBuildings</v>
      </c>
      <c r="AA40" s="41" t="str">
        <f>C63</f>
        <v>LowBayLuminairesforCommercialandIndustrialBuildings</v>
      </c>
      <c r="AB40" s="40" t="str">
        <f>C64</f>
        <v>HighBayAisleLuminaires</v>
      </c>
      <c r="AC40" s="41" t="str">
        <f>C65</f>
        <v>RetrofitKitsforOutdoorPoleArmMountedAreaandRoadwayLuminaires</v>
      </c>
      <c r="AD40" s="40" t="str">
        <f>C66</f>
        <v>RetrofitKitsforOutdoorPoleArmMountedDecorativeLuminaires</v>
      </c>
      <c r="AE40" s="41" t="str">
        <f>C67</f>
        <v>RetrofitKitsforLargeOutdoorPoleArmMountedAreaandRoadwayLuminaires</v>
      </c>
      <c r="AF40" s="40" t="str">
        <f>C68</f>
        <v>RetrofitKitsforOutdoorFullCutoffWallMountedAreaLuminaires</v>
      </c>
      <c r="AG40" s="41" t="str">
        <f>C69</f>
        <v>RetrofitKitsforParkingGarageLuminaires</v>
      </c>
      <c r="AH40" s="40" t="str">
        <f>C70</f>
        <v>RetrofitKitsforFuelPumpCanopyLuminaires</v>
      </c>
      <c r="AI40" s="41" t="str">
        <f>C71</f>
        <v>ReplacementLampsforOutdoorPoleArmMountedAreaandRoadwayLuminairesTypeB</v>
      </c>
      <c r="AJ40" s="40" t="str">
        <f>C72</f>
        <v>ReplacementLampsforOutdoorPoleArmMountedAreaandRoadwayLuminairesTypeC</v>
      </c>
      <c r="AK40" s="41" t="str">
        <f>C73</f>
        <v>ReplacementLampsforOutdoorPoleArmMountedDecorativeLuminairesTypeB</v>
      </c>
      <c r="AL40" s="40" t="str">
        <f>C74</f>
        <v>ReplacementLampsforOutdoorPoleArmMountedDecorativeLuminairesTypeC</v>
      </c>
      <c r="AM40" s="41" t="str">
        <f>C75</f>
        <v>ReplacementLampsforOutdoorFullCutoffWallMountedAreaLuminairesTypeB</v>
      </c>
      <c r="AN40" s="40" t="str">
        <f>C76</f>
        <v>ReplacementLampsforOutdoorFullCutoffWallMountedAreaLuminairesTypeC</v>
      </c>
      <c r="AO40" s="41" t="str">
        <f>C77</f>
        <v>ReplacementLampsforParkingGarageLuminairesTypeB</v>
      </c>
      <c r="AP40" s="40" t="str">
        <f>C78</f>
        <v>ReplacementLampsforParkingGarageLuminairesTypeC</v>
      </c>
      <c r="AQ40" s="41" t="str">
        <f>C79</f>
        <v>ReplacementLampsforFuelPumpCanopyLuminairesTypeB</v>
      </c>
      <c r="AR40" s="40" t="str">
        <f>C80</f>
        <v>ReplacementLampsforFuelPumpCanopyLuminairesTypeC</v>
      </c>
      <c r="AS40" s="41" t="str">
        <f>C81</f>
        <v>LinearRetrofitKitsfor2x2Luminaires</v>
      </c>
      <c r="AT40" s="40" t="str">
        <f>C82</f>
        <v>IntegratedRetrofitKitsfor2x2Luminaires</v>
      </c>
      <c r="AU40" s="41" t="str">
        <f>C83</f>
        <v>LinearRetrofitKitsfor1x4Luminaires</v>
      </c>
      <c r="AV40" s="40" t="str">
        <f>C84</f>
        <v>IntegratedRetrofitKitsfor1x4Luminaires</v>
      </c>
      <c r="AW40" s="41" t="str">
        <f>C85</f>
        <v>LinearRetrofitKitsfor2x4Luminaires</v>
      </c>
      <c r="AX40" s="40" t="str">
        <f>C86</f>
        <v>IntegratedRetrofitKitsfor2x4Luminaires</v>
      </c>
      <c r="AY40" s="41" t="str">
        <f>C87</f>
        <v>RetrofitKitsforDirectLinearAmbientLuminaires</v>
      </c>
      <c r="AZ40" s="40" t="str">
        <f>C88</f>
        <v>RetrofitKitsforHighBayLuminairesforCommercialandIndustrialBuildings</v>
      </c>
      <c r="BA40" s="41" t="str">
        <f>C89</f>
        <v>RetrofitKitsforLowBayLuminairesforCommercialandIndustrialBuildings</v>
      </c>
      <c r="BB40" s="40" t="str">
        <f>C90</f>
        <v>ReplacementLampsforHighBayLuminairesTypeB</v>
      </c>
      <c r="BC40" s="41" t="str">
        <f>C91</f>
        <v>ReplacementLampsforHighBayLuminairesTypeC</v>
      </c>
      <c r="BD40" s="40" t="str">
        <f>C92</f>
        <v>ReplacementLampsforLowBayLuminairesTypeB</v>
      </c>
      <c r="BE40" s="41" t="str">
        <f>C93</f>
        <v>ReplacementLampsforLowBayLuminairesTypeC</v>
      </c>
      <c r="BF40" s="40" t="str">
        <f>C94</f>
        <v>ReplacementLampsPlugandPlayULTypeA</v>
      </c>
      <c r="BG40" s="41" t="str">
        <f>C95</f>
        <v>InternalDriverLineVoltageULTypeBLamps</v>
      </c>
      <c r="BH40" s="40" t="str">
        <f>C96</f>
        <v>A1lampExternalDriverULTypeCLamps</v>
      </c>
      <c r="BI40" s="41" t="str">
        <f>C97</f>
        <v>A2lampExternalDriverULTypeCLamps</v>
      </c>
      <c r="BJ40" s="41" t="str">
        <f>C98</f>
        <v>A3lampExternalDriverULTypeCLamps</v>
      </c>
      <c r="BK40" s="40" t="str">
        <f>C99</f>
        <v>A4lampExternalDriverULTypeCLamps</v>
      </c>
      <c r="BL40" s="41" t="str">
        <f>C100</f>
        <v>A6lampExternalDriverULTypeCLamps</v>
      </c>
      <c r="BM40" s="40" t="str">
        <f>C101</f>
        <v>DualModeInternalDriverULTypeAandTypeB</v>
      </c>
      <c r="BN40" s="41" t="str">
        <f>C102</f>
        <v>Specialty1x1LuminairesforAmbientLightingofInteriorCommercialSpaces</v>
      </c>
      <c r="BO40" s="40" t="str">
        <f>C103</f>
        <v>Specialty1x2LuminairesforAmbientLightingofInteriorCommercialSpaces</v>
      </c>
      <c r="BP40" s="41" t="str">
        <f>C104</f>
        <v>SpecialtyCanopyLighting</v>
      </c>
      <c r="BQ40" s="40" t="str">
        <f>C105</f>
        <v>SpecialtyDirectLinearAmbientLuminairesWiderthan12inches</v>
      </c>
      <c r="BR40" s="41" t="str">
        <f>C106</f>
        <v>SpecialtyDirectionalFuelPumpCanopyLuminaires</v>
      </c>
      <c r="BS40" s="40" t="str">
        <f>C107</f>
        <v>SpecialtyDoubleWallWash</v>
      </c>
      <c r="BT40" s="41" t="str">
        <f>C108</f>
        <v>SpecialtyHazardousAreaLighting</v>
      </c>
      <c r="BU40" s="41" t="str">
        <f>C109</f>
        <v>SpecialtyHazardousDirectLinearAmbientLuminaires</v>
      </c>
      <c r="BV40" s="40" t="str">
        <f>C110</f>
        <v>SpecialtyHazardousEnvironmentHighBay</v>
      </c>
      <c r="BW40" s="41" t="str">
        <f>C111</f>
        <v>SpecialtyHazardousEnvironmentLowBay</v>
      </c>
      <c r="BX40" s="40" t="str">
        <f>C112</f>
        <v>SpecialtyHazardousFloodandSpotLuminaires</v>
      </c>
      <c r="BY40" s="41" t="str">
        <f>C113</f>
        <v>SpecialtyHazardousOutdoorPoleArmMountedAreaandRoadwayLuminaires</v>
      </c>
      <c r="BZ40" s="40" t="str">
        <f>C114</f>
        <v>SpecialtyHazardousWallMountedLuminaire</v>
      </c>
      <c r="CA40" s="41" t="str">
        <f>C115</f>
        <v>SpecialtyIndirectFuelPumpCanopy</v>
      </c>
      <c r="CB40" s="41" t="s">
        <v>615</v>
      </c>
      <c r="CC40" s="40" t="str">
        <f>C116</f>
        <v>SpecialtyIndirectHighBay</v>
      </c>
      <c r="CD40" s="41" t="str">
        <f>C118</f>
        <v>SpecialtyIndoorFlood</v>
      </c>
      <c r="CE40" s="40" t="str">
        <f>C119</f>
        <v>SpecialtyMetricTroffer</v>
      </c>
      <c r="CF40" s="41" t="str">
        <f>C120</f>
        <v>SpecialtyNatatoriumLighting</v>
      </c>
      <c r="CG40" s="40" t="str">
        <f>C121</f>
        <v>SpecialtyNonCutoffWallPack</v>
      </c>
      <c r="CH40" s="41" t="str">
        <f>C122</f>
        <v>SpecialtySoffitLighting</v>
      </c>
      <c r="CI40" s="40" t="str">
        <f>C123</f>
        <v>SpecialtySpecialtyDimensionTroffers</v>
      </c>
      <c r="CJ40" s="41" t="str">
        <f>C124</f>
        <v>SpecialtySpecialtyFlood</v>
      </c>
      <c r="CK40" s="40" t="str">
        <f>C125</f>
        <v>SpecialtySportsFlood</v>
      </c>
      <c r="CL40" s="41" t="str">
        <f>C126</f>
        <v>SpecialtyTransportation</v>
      </c>
      <c r="CM40" s="40" t="str">
        <f>C127</f>
        <v>SpecialtyTunnelLighting</v>
      </c>
      <c r="CN40" s="41" t="str">
        <f>C128</f>
        <v>SpecialtyWallGrazingSlicing</v>
      </c>
      <c r="CO40" s="40" t="str">
        <f>C129</f>
        <v>SpecialtyOther</v>
      </c>
      <c r="CP40" s="40" t="s">
        <v>97</v>
      </c>
    </row>
    <row r="41" spans="2:94" x14ac:dyDescent="0.25">
      <c r="B41" s="1" t="s">
        <v>296</v>
      </c>
      <c r="C41" s="1" t="s">
        <v>297</v>
      </c>
      <c r="D41" s="1" t="s">
        <v>616</v>
      </c>
      <c r="E41" s="1" t="s">
        <v>633</v>
      </c>
      <c r="F41" s="8" t="s">
        <v>298</v>
      </c>
      <c r="G41" s="8" t="s">
        <v>298</v>
      </c>
      <c r="H41" s="8" t="s">
        <v>298</v>
      </c>
      <c r="I41" s="8" t="s">
        <v>298</v>
      </c>
      <c r="J41" s="8" t="s">
        <v>298</v>
      </c>
      <c r="K41" s="8" t="s">
        <v>298</v>
      </c>
      <c r="L41" s="8" t="s">
        <v>298</v>
      </c>
      <c r="M41" s="8" t="s">
        <v>298</v>
      </c>
      <c r="N41" s="8" t="s">
        <v>298</v>
      </c>
      <c r="O41" s="8" t="s">
        <v>298</v>
      </c>
      <c r="P41" s="8" t="s">
        <v>298</v>
      </c>
      <c r="Q41" s="8" t="s">
        <v>298</v>
      </c>
      <c r="R41" s="8" t="s">
        <v>298</v>
      </c>
      <c r="S41" s="8" t="s">
        <v>298</v>
      </c>
      <c r="T41" s="8" t="s">
        <v>298</v>
      </c>
      <c r="U41" s="8" t="s">
        <v>298</v>
      </c>
      <c r="V41" s="8" t="s">
        <v>298</v>
      </c>
      <c r="W41" s="8" t="s">
        <v>298</v>
      </c>
      <c r="X41" s="8" t="s">
        <v>298</v>
      </c>
      <c r="Y41" s="8" t="s">
        <v>298</v>
      </c>
      <c r="Z41" s="8" t="s">
        <v>298</v>
      </c>
      <c r="AA41" s="8" t="s">
        <v>298</v>
      </c>
      <c r="AB41" s="8" t="s">
        <v>298</v>
      </c>
      <c r="AC41" s="8" t="s">
        <v>298</v>
      </c>
      <c r="AD41" s="8" t="s">
        <v>298</v>
      </c>
      <c r="AE41" s="8" t="s">
        <v>298</v>
      </c>
      <c r="AF41" s="8" t="s">
        <v>298</v>
      </c>
      <c r="AG41" s="8" t="s">
        <v>298</v>
      </c>
      <c r="AH41" s="8" t="s">
        <v>298</v>
      </c>
      <c r="AI41" s="8" t="s">
        <v>298</v>
      </c>
      <c r="AJ41" s="8" t="s">
        <v>298</v>
      </c>
      <c r="AK41" s="8" t="s">
        <v>298</v>
      </c>
      <c r="AL41" s="8" t="s">
        <v>298</v>
      </c>
      <c r="AM41" s="8" t="s">
        <v>298</v>
      </c>
      <c r="AN41" s="8" t="s">
        <v>298</v>
      </c>
      <c r="AO41" s="8" t="s">
        <v>298</v>
      </c>
      <c r="AP41" s="8" t="s">
        <v>298</v>
      </c>
      <c r="AQ41" s="8" t="s">
        <v>298</v>
      </c>
      <c r="AR41" s="8" t="s">
        <v>298</v>
      </c>
      <c r="AS41" s="8" t="s">
        <v>298</v>
      </c>
      <c r="AT41" s="8" t="s">
        <v>298</v>
      </c>
      <c r="AU41" s="8" t="s">
        <v>298</v>
      </c>
      <c r="AV41" s="8" t="s">
        <v>298</v>
      </c>
      <c r="AW41" s="8" t="s">
        <v>298</v>
      </c>
      <c r="AX41" s="8" t="s">
        <v>298</v>
      </c>
      <c r="AY41" s="8" t="s">
        <v>298</v>
      </c>
      <c r="AZ41" s="8" t="s">
        <v>298</v>
      </c>
      <c r="BA41" s="8" t="s">
        <v>298</v>
      </c>
      <c r="BB41" s="8" t="s">
        <v>298</v>
      </c>
      <c r="BC41" s="8" t="s">
        <v>298</v>
      </c>
      <c r="BD41" s="8" t="s">
        <v>298</v>
      </c>
      <c r="BE41" s="8" t="s">
        <v>298</v>
      </c>
      <c r="BF41" s="8" t="s">
        <v>298</v>
      </c>
      <c r="BG41" s="8" t="s">
        <v>298</v>
      </c>
      <c r="BH41" s="8" t="s">
        <v>298</v>
      </c>
      <c r="BI41" s="8" t="s">
        <v>298</v>
      </c>
      <c r="BJ41" s="8" t="s">
        <v>298</v>
      </c>
      <c r="BK41" s="8" t="s">
        <v>298</v>
      </c>
      <c r="BL41" s="8" t="s">
        <v>298</v>
      </c>
      <c r="BM41" s="8" t="s">
        <v>298</v>
      </c>
      <c r="BN41" s="8" t="s">
        <v>298</v>
      </c>
      <c r="BO41" s="8" t="s">
        <v>298</v>
      </c>
      <c r="BP41" s="8" t="s">
        <v>298</v>
      </c>
      <c r="BQ41" s="8" t="s">
        <v>298</v>
      </c>
      <c r="BR41" s="8" t="s">
        <v>298</v>
      </c>
      <c r="BS41" s="8" t="s">
        <v>298</v>
      </c>
      <c r="BT41" s="8" t="s">
        <v>298</v>
      </c>
      <c r="BU41" s="8" t="s">
        <v>298</v>
      </c>
      <c r="BV41" s="8" t="s">
        <v>298</v>
      </c>
      <c r="BW41" s="8" t="s">
        <v>298</v>
      </c>
      <c r="BX41" s="8" t="s">
        <v>298</v>
      </c>
      <c r="BY41" s="8" t="s">
        <v>298</v>
      </c>
      <c r="BZ41" s="8" t="s">
        <v>298</v>
      </c>
      <c r="CA41" s="8" t="s">
        <v>298</v>
      </c>
      <c r="CB41" s="8" t="s">
        <v>298</v>
      </c>
      <c r="CC41" s="8" t="s">
        <v>298</v>
      </c>
      <c r="CD41" s="8" t="s">
        <v>298</v>
      </c>
      <c r="CE41" s="8" t="s">
        <v>298</v>
      </c>
      <c r="CF41" s="8" t="s">
        <v>298</v>
      </c>
      <c r="CG41" s="8" t="s">
        <v>298</v>
      </c>
      <c r="CH41" s="8" t="s">
        <v>298</v>
      </c>
      <c r="CI41" s="8" t="s">
        <v>298</v>
      </c>
      <c r="CJ41" s="8" t="s">
        <v>298</v>
      </c>
      <c r="CK41" s="8" t="s">
        <v>298</v>
      </c>
      <c r="CL41" s="8" t="s">
        <v>298</v>
      </c>
      <c r="CM41" s="8" t="s">
        <v>298</v>
      </c>
      <c r="CN41" s="8" t="s">
        <v>298</v>
      </c>
      <c r="CO41" s="8" t="s">
        <v>298</v>
      </c>
      <c r="CP41" s="8" t="s">
        <v>298</v>
      </c>
    </row>
    <row r="42" spans="2:94" x14ac:dyDescent="0.25">
      <c r="B42" t="s">
        <v>299</v>
      </c>
      <c r="C42" t="s">
        <v>300</v>
      </c>
      <c r="D42" t="s">
        <v>617</v>
      </c>
      <c r="E42" t="s">
        <v>623</v>
      </c>
      <c r="F42" s="8" t="s">
        <v>301</v>
      </c>
      <c r="G42" s="8" t="s">
        <v>301</v>
      </c>
      <c r="H42" s="8" t="s">
        <v>301</v>
      </c>
      <c r="I42" s="8" t="s">
        <v>301</v>
      </c>
      <c r="J42" s="8" t="s">
        <v>301</v>
      </c>
      <c r="K42" s="8" t="s">
        <v>301</v>
      </c>
      <c r="L42" s="8" t="s">
        <v>301</v>
      </c>
      <c r="M42" s="8" t="s">
        <v>301</v>
      </c>
      <c r="N42" s="8" t="s">
        <v>301</v>
      </c>
      <c r="O42" s="8" t="s">
        <v>301</v>
      </c>
      <c r="P42" s="8" t="s">
        <v>301</v>
      </c>
      <c r="Q42" s="8" t="s">
        <v>301</v>
      </c>
      <c r="R42" s="8" t="s">
        <v>301</v>
      </c>
      <c r="S42" s="8" t="s">
        <v>301</v>
      </c>
      <c r="T42" s="8" t="s">
        <v>301</v>
      </c>
      <c r="U42" s="8" t="s">
        <v>301</v>
      </c>
      <c r="V42" s="8" t="s">
        <v>301</v>
      </c>
      <c r="W42" s="8" t="s">
        <v>301</v>
      </c>
      <c r="X42" s="8" t="s">
        <v>301</v>
      </c>
      <c r="Y42" s="8" t="s">
        <v>301</v>
      </c>
      <c r="Z42" s="8" t="s">
        <v>301</v>
      </c>
      <c r="AA42" s="8" t="s">
        <v>301</v>
      </c>
      <c r="AB42" s="8" t="s">
        <v>301</v>
      </c>
      <c r="AC42" s="8" t="s">
        <v>301</v>
      </c>
      <c r="AD42" s="8" t="s">
        <v>301</v>
      </c>
      <c r="AE42" s="8" t="s">
        <v>301</v>
      </c>
      <c r="AF42" s="8" t="s">
        <v>301</v>
      </c>
      <c r="AG42" s="8" t="s">
        <v>301</v>
      </c>
      <c r="AH42" s="8" t="s">
        <v>301</v>
      </c>
      <c r="AI42" s="8" t="s">
        <v>302</v>
      </c>
      <c r="AJ42" s="8" t="s">
        <v>302</v>
      </c>
      <c r="AK42" s="8" t="s">
        <v>302</v>
      </c>
      <c r="AL42" s="8" t="s">
        <v>302</v>
      </c>
      <c r="AM42" s="8" t="s">
        <v>302</v>
      </c>
      <c r="AN42" s="8" t="s">
        <v>302</v>
      </c>
      <c r="AO42" s="8" t="s">
        <v>302</v>
      </c>
      <c r="AP42" s="8" t="s">
        <v>302</v>
      </c>
      <c r="AQ42" s="8" t="s">
        <v>302</v>
      </c>
      <c r="AR42" s="8" t="s">
        <v>302</v>
      </c>
      <c r="AS42" s="8" t="s">
        <v>301</v>
      </c>
      <c r="AT42" s="8" t="s">
        <v>301</v>
      </c>
      <c r="AU42" s="8" t="s">
        <v>301</v>
      </c>
      <c r="AV42" s="8" t="s">
        <v>301</v>
      </c>
      <c r="AW42" s="8" t="s">
        <v>301</v>
      </c>
      <c r="AX42" s="8" t="s">
        <v>301</v>
      </c>
      <c r="AY42" s="8" t="s">
        <v>301</v>
      </c>
      <c r="AZ42" s="8" t="s">
        <v>301</v>
      </c>
      <c r="BA42" s="8" t="s">
        <v>301</v>
      </c>
      <c r="BB42" s="8" t="s">
        <v>302</v>
      </c>
      <c r="BC42" s="8" t="s">
        <v>302</v>
      </c>
      <c r="BD42" s="8" t="s">
        <v>302</v>
      </c>
      <c r="BE42" s="8" t="s">
        <v>302</v>
      </c>
      <c r="BF42" s="8" t="s">
        <v>302</v>
      </c>
      <c r="BG42" s="8" t="s">
        <v>302</v>
      </c>
      <c r="BH42" s="8" t="s">
        <v>302</v>
      </c>
      <c r="BI42" s="8" t="s">
        <v>302</v>
      </c>
      <c r="BJ42" s="8" t="s">
        <v>302</v>
      </c>
      <c r="BK42" s="8" t="s">
        <v>302</v>
      </c>
      <c r="BL42" s="8" t="s">
        <v>302</v>
      </c>
      <c r="BM42" s="8" t="s">
        <v>302</v>
      </c>
      <c r="BN42" s="8" t="s">
        <v>301</v>
      </c>
      <c r="BO42" s="8" t="s">
        <v>301</v>
      </c>
      <c r="BP42" s="8" t="s">
        <v>301</v>
      </c>
      <c r="BQ42" s="8" t="s">
        <v>301</v>
      </c>
      <c r="BR42" s="8" t="s">
        <v>301</v>
      </c>
      <c r="BS42" s="8" t="s">
        <v>301</v>
      </c>
      <c r="BT42" s="8" t="s">
        <v>301</v>
      </c>
      <c r="BU42" s="8" t="s">
        <v>301</v>
      </c>
      <c r="BV42" s="8" t="s">
        <v>301</v>
      </c>
      <c r="BW42" s="8" t="s">
        <v>301</v>
      </c>
      <c r="BX42" s="8" t="s">
        <v>301</v>
      </c>
      <c r="BY42" s="8" t="s">
        <v>301</v>
      </c>
      <c r="BZ42" s="8" t="s">
        <v>301</v>
      </c>
      <c r="CA42" s="8" t="s">
        <v>301</v>
      </c>
      <c r="CB42" s="8" t="s">
        <v>301</v>
      </c>
      <c r="CC42" s="8" t="s">
        <v>301</v>
      </c>
      <c r="CD42" s="8" t="s">
        <v>301</v>
      </c>
      <c r="CE42" s="8" t="s">
        <v>301</v>
      </c>
      <c r="CF42" s="8" t="s">
        <v>301</v>
      </c>
      <c r="CG42" s="8" t="s">
        <v>301</v>
      </c>
      <c r="CH42" s="8" t="s">
        <v>301</v>
      </c>
      <c r="CI42" s="8" t="s">
        <v>301</v>
      </c>
      <c r="CJ42" s="8" t="s">
        <v>301</v>
      </c>
      <c r="CK42" s="8" t="s">
        <v>301</v>
      </c>
      <c r="CL42" s="8" t="s">
        <v>301</v>
      </c>
      <c r="CM42" s="8" t="s">
        <v>301</v>
      </c>
      <c r="CN42" s="8" t="s">
        <v>301</v>
      </c>
      <c r="CO42" s="8" t="s">
        <v>301</v>
      </c>
      <c r="CP42" s="8" t="s">
        <v>301</v>
      </c>
    </row>
    <row r="43" spans="2:94" x14ac:dyDescent="0.25">
      <c r="B43" t="s">
        <v>303</v>
      </c>
      <c r="C43" t="s">
        <v>304</v>
      </c>
      <c r="D43" t="s">
        <v>617</v>
      </c>
      <c r="E43" t="s">
        <v>622</v>
      </c>
      <c r="F43" s="8" t="s">
        <v>305</v>
      </c>
      <c r="G43" s="8" t="s">
        <v>305</v>
      </c>
      <c r="H43" s="8" t="s">
        <v>305</v>
      </c>
      <c r="I43" s="8" t="s">
        <v>305</v>
      </c>
      <c r="J43" s="8" t="s">
        <v>305</v>
      </c>
      <c r="K43" s="8" t="s">
        <v>305</v>
      </c>
      <c r="L43" s="8" t="s">
        <v>305</v>
      </c>
      <c r="M43" s="8" t="s">
        <v>305</v>
      </c>
      <c r="N43" s="8" t="s">
        <v>305</v>
      </c>
      <c r="O43" s="8" t="s">
        <v>305</v>
      </c>
      <c r="P43" s="8" t="s">
        <v>305</v>
      </c>
      <c r="Q43" s="8" t="s">
        <v>305</v>
      </c>
      <c r="R43" s="8" t="s">
        <v>305</v>
      </c>
      <c r="S43" s="8" t="s">
        <v>305</v>
      </c>
      <c r="T43" s="8" t="s">
        <v>305</v>
      </c>
      <c r="U43" s="8" t="s">
        <v>305</v>
      </c>
      <c r="V43" s="8" t="s">
        <v>305</v>
      </c>
      <c r="W43" s="8" t="s">
        <v>305</v>
      </c>
      <c r="X43" s="8" t="s">
        <v>305</v>
      </c>
      <c r="Y43" s="8" t="s">
        <v>305</v>
      </c>
      <c r="Z43" s="8" t="s">
        <v>305</v>
      </c>
      <c r="AA43" s="8" t="s">
        <v>305</v>
      </c>
      <c r="AB43" s="8" t="s">
        <v>305</v>
      </c>
      <c r="AC43" s="8" t="s">
        <v>305</v>
      </c>
      <c r="AD43" s="8" t="s">
        <v>305</v>
      </c>
      <c r="AE43" s="8" t="s">
        <v>305</v>
      </c>
      <c r="AF43" s="8" t="s">
        <v>305</v>
      </c>
      <c r="AG43" s="8" t="s">
        <v>305</v>
      </c>
      <c r="AH43" s="8" t="s">
        <v>305</v>
      </c>
      <c r="AI43" s="8" t="s">
        <v>305</v>
      </c>
      <c r="AJ43" s="8" t="s">
        <v>305</v>
      </c>
      <c r="AK43" s="8" t="s">
        <v>305</v>
      </c>
      <c r="AL43" s="8" t="s">
        <v>305</v>
      </c>
      <c r="AM43" s="8" t="s">
        <v>305</v>
      </c>
      <c r="AN43" s="8" t="s">
        <v>305</v>
      </c>
      <c r="AO43" s="8" t="s">
        <v>305</v>
      </c>
      <c r="AP43" s="8" t="s">
        <v>305</v>
      </c>
      <c r="AQ43" s="8" t="s">
        <v>305</v>
      </c>
      <c r="AR43" s="8" t="s">
        <v>305</v>
      </c>
      <c r="AS43" s="8" t="s">
        <v>305</v>
      </c>
      <c r="AT43" s="8" t="s">
        <v>305</v>
      </c>
      <c r="AU43" s="8" t="s">
        <v>305</v>
      </c>
      <c r="AV43" s="8" t="s">
        <v>305</v>
      </c>
      <c r="AW43" s="8" t="s">
        <v>305</v>
      </c>
      <c r="AX43" s="8" t="s">
        <v>305</v>
      </c>
      <c r="AY43" s="8" t="s">
        <v>305</v>
      </c>
      <c r="AZ43" s="8" t="s">
        <v>305</v>
      </c>
      <c r="BA43" s="8" t="s">
        <v>305</v>
      </c>
      <c r="BB43" s="8" t="s">
        <v>305</v>
      </c>
      <c r="BC43" s="8" t="s">
        <v>305</v>
      </c>
      <c r="BD43" s="8" t="s">
        <v>305</v>
      </c>
      <c r="BE43" s="8" t="s">
        <v>305</v>
      </c>
      <c r="BF43" s="8" t="s">
        <v>305</v>
      </c>
      <c r="BG43" s="8" t="s">
        <v>305</v>
      </c>
      <c r="BH43" s="8" t="s">
        <v>305</v>
      </c>
      <c r="BI43" s="8" t="s">
        <v>305</v>
      </c>
      <c r="BJ43" s="8" t="s">
        <v>305</v>
      </c>
      <c r="BK43" s="8" t="s">
        <v>305</v>
      </c>
      <c r="BL43" s="8" t="s">
        <v>305</v>
      </c>
      <c r="BM43" s="8" t="s">
        <v>305</v>
      </c>
      <c r="BN43" s="8" t="s">
        <v>305</v>
      </c>
      <c r="BO43" s="8" t="s">
        <v>305</v>
      </c>
      <c r="BP43" s="8" t="s">
        <v>305</v>
      </c>
      <c r="BQ43" s="8" t="s">
        <v>305</v>
      </c>
      <c r="BR43" s="8" t="s">
        <v>305</v>
      </c>
      <c r="BS43" s="8" t="s">
        <v>305</v>
      </c>
      <c r="BT43" s="8" t="s">
        <v>305</v>
      </c>
      <c r="BU43" s="8" t="s">
        <v>305</v>
      </c>
      <c r="BV43" s="8" t="s">
        <v>305</v>
      </c>
      <c r="BW43" s="8" t="s">
        <v>305</v>
      </c>
      <c r="BX43" s="8" t="s">
        <v>305</v>
      </c>
      <c r="BY43" s="8" t="s">
        <v>305</v>
      </c>
      <c r="BZ43" s="8" t="s">
        <v>305</v>
      </c>
      <c r="CA43" s="8" t="s">
        <v>305</v>
      </c>
      <c r="CB43" s="8" t="s">
        <v>305</v>
      </c>
      <c r="CC43" s="8" t="s">
        <v>305</v>
      </c>
      <c r="CD43" s="8" t="s">
        <v>305</v>
      </c>
      <c r="CE43" s="8" t="s">
        <v>305</v>
      </c>
      <c r="CF43" s="8" t="s">
        <v>305</v>
      </c>
      <c r="CG43" s="8" t="s">
        <v>305</v>
      </c>
      <c r="CH43" s="8" t="s">
        <v>305</v>
      </c>
      <c r="CI43" s="8" t="s">
        <v>305</v>
      </c>
      <c r="CJ43" s="8" t="s">
        <v>305</v>
      </c>
      <c r="CK43" s="8" t="s">
        <v>305</v>
      </c>
      <c r="CL43" s="8" t="s">
        <v>305</v>
      </c>
      <c r="CM43" s="8" t="s">
        <v>305</v>
      </c>
      <c r="CN43" s="8" t="s">
        <v>305</v>
      </c>
      <c r="CO43" s="8" t="s">
        <v>305</v>
      </c>
      <c r="CP43" s="8" t="s">
        <v>305</v>
      </c>
    </row>
    <row r="44" spans="2:94" x14ac:dyDescent="0.25">
      <c r="B44" t="s">
        <v>306</v>
      </c>
      <c r="C44" t="s">
        <v>307</v>
      </c>
      <c r="D44" t="s">
        <v>617</v>
      </c>
      <c r="E44" t="s">
        <v>624</v>
      </c>
      <c r="F44" s="8" t="s">
        <v>308</v>
      </c>
      <c r="G44" s="8" t="s">
        <v>308</v>
      </c>
      <c r="H44" s="8" t="s">
        <v>308</v>
      </c>
      <c r="I44" s="8" t="s">
        <v>308</v>
      </c>
      <c r="J44" s="8" t="s">
        <v>308</v>
      </c>
      <c r="K44" s="8" t="s">
        <v>308</v>
      </c>
      <c r="L44" s="8" t="s">
        <v>308</v>
      </c>
      <c r="M44" s="8" t="s">
        <v>308</v>
      </c>
      <c r="N44" s="8" t="s">
        <v>308</v>
      </c>
      <c r="O44" s="8" t="s">
        <v>308</v>
      </c>
      <c r="P44" s="8" t="s">
        <v>308</v>
      </c>
      <c r="Q44" s="8" t="s">
        <v>308</v>
      </c>
      <c r="R44" s="8" t="s">
        <v>308</v>
      </c>
      <c r="S44" s="8" t="s">
        <v>308</v>
      </c>
      <c r="T44" s="8" t="s">
        <v>308</v>
      </c>
      <c r="U44" s="8" t="s">
        <v>308</v>
      </c>
      <c r="V44" s="8" t="s">
        <v>308</v>
      </c>
      <c r="W44" s="8" t="s">
        <v>308</v>
      </c>
      <c r="X44" s="8" t="s">
        <v>308</v>
      </c>
      <c r="Y44" s="8" t="s">
        <v>308</v>
      </c>
      <c r="Z44" s="8" t="s">
        <v>308</v>
      </c>
      <c r="AA44" s="8" t="s">
        <v>308</v>
      </c>
      <c r="AB44" s="8" t="s">
        <v>308</v>
      </c>
      <c r="AC44" s="8" t="s">
        <v>308</v>
      </c>
      <c r="AD44" s="8" t="s">
        <v>308</v>
      </c>
      <c r="AE44" s="8" t="s">
        <v>308</v>
      </c>
      <c r="AF44" s="8" t="s">
        <v>308</v>
      </c>
      <c r="AG44" s="8" t="s">
        <v>308</v>
      </c>
      <c r="AH44" s="8" t="s">
        <v>308</v>
      </c>
      <c r="AI44" s="8" t="s">
        <v>308</v>
      </c>
      <c r="AJ44" s="8" t="s">
        <v>308</v>
      </c>
      <c r="AK44" s="8" t="s">
        <v>308</v>
      </c>
      <c r="AL44" s="8" t="s">
        <v>308</v>
      </c>
      <c r="AM44" s="8" t="s">
        <v>308</v>
      </c>
      <c r="AN44" s="8" t="s">
        <v>308</v>
      </c>
      <c r="AO44" s="8" t="s">
        <v>308</v>
      </c>
      <c r="AP44" s="8" t="s">
        <v>308</v>
      </c>
      <c r="AQ44" s="8" t="s">
        <v>308</v>
      </c>
      <c r="AR44" s="8" t="s">
        <v>308</v>
      </c>
      <c r="AS44" s="8" t="s">
        <v>308</v>
      </c>
      <c r="AT44" s="8" t="s">
        <v>308</v>
      </c>
      <c r="AU44" s="8" t="s">
        <v>308</v>
      </c>
      <c r="AV44" s="8" t="s">
        <v>308</v>
      </c>
      <c r="AW44" s="8" t="s">
        <v>308</v>
      </c>
      <c r="AX44" s="8" t="s">
        <v>308</v>
      </c>
      <c r="AY44" s="8" t="s">
        <v>308</v>
      </c>
      <c r="AZ44" s="8" t="s">
        <v>308</v>
      </c>
      <c r="BA44" s="8" t="s">
        <v>308</v>
      </c>
      <c r="BB44" s="8" t="s">
        <v>308</v>
      </c>
      <c r="BC44" s="8" t="s">
        <v>308</v>
      </c>
      <c r="BD44" s="8" t="s">
        <v>308</v>
      </c>
      <c r="BE44" s="8" t="s">
        <v>308</v>
      </c>
      <c r="BF44" s="8" t="s">
        <v>308</v>
      </c>
      <c r="BG44" s="8" t="s">
        <v>308</v>
      </c>
      <c r="BH44" s="8" t="s">
        <v>308</v>
      </c>
      <c r="BI44" s="8" t="s">
        <v>308</v>
      </c>
      <c r="BJ44" s="8" t="s">
        <v>308</v>
      </c>
      <c r="BK44" s="8" t="s">
        <v>308</v>
      </c>
      <c r="BL44" s="8" t="s">
        <v>308</v>
      </c>
      <c r="BM44" s="8" t="s">
        <v>308</v>
      </c>
      <c r="BN44" s="8" t="s">
        <v>308</v>
      </c>
      <c r="BO44" s="8" t="s">
        <v>308</v>
      </c>
      <c r="BP44" s="8" t="s">
        <v>308</v>
      </c>
      <c r="BQ44" s="8" t="s">
        <v>308</v>
      </c>
      <c r="BR44" s="8" t="s">
        <v>308</v>
      </c>
      <c r="BS44" s="8" t="s">
        <v>308</v>
      </c>
      <c r="BT44" s="8" t="s">
        <v>308</v>
      </c>
      <c r="BU44" s="8" t="s">
        <v>308</v>
      </c>
      <c r="BV44" s="8" t="s">
        <v>308</v>
      </c>
      <c r="BW44" s="8" t="s">
        <v>308</v>
      </c>
      <c r="BX44" s="8" t="s">
        <v>308</v>
      </c>
      <c r="BY44" s="8" t="s">
        <v>308</v>
      </c>
      <c r="BZ44" s="8" t="s">
        <v>308</v>
      </c>
      <c r="CA44" s="8" t="s">
        <v>308</v>
      </c>
      <c r="CB44" s="8" t="s">
        <v>308</v>
      </c>
      <c r="CC44" s="8" t="s">
        <v>308</v>
      </c>
      <c r="CD44" s="8" t="s">
        <v>308</v>
      </c>
      <c r="CE44" s="8" t="s">
        <v>308</v>
      </c>
      <c r="CF44" s="8" t="s">
        <v>308</v>
      </c>
      <c r="CG44" s="8" t="s">
        <v>308</v>
      </c>
      <c r="CH44" s="8" t="s">
        <v>308</v>
      </c>
      <c r="CI44" s="8" t="s">
        <v>308</v>
      </c>
      <c r="CJ44" s="8" t="s">
        <v>308</v>
      </c>
      <c r="CK44" s="8" t="s">
        <v>308</v>
      </c>
      <c r="CL44" s="8" t="s">
        <v>308</v>
      </c>
      <c r="CM44" s="8" t="s">
        <v>308</v>
      </c>
      <c r="CN44" s="8" t="s">
        <v>308</v>
      </c>
      <c r="CO44" s="8" t="s">
        <v>308</v>
      </c>
      <c r="CP44" s="8" t="s">
        <v>308</v>
      </c>
    </row>
    <row r="45" spans="2:94" x14ac:dyDescent="0.25">
      <c r="B45" t="s">
        <v>309</v>
      </c>
      <c r="C45" t="s">
        <v>310</v>
      </c>
      <c r="F45" s="8" t="s">
        <v>311</v>
      </c>
      <c r="G45" s="8" t="s">
        <v>311</v>
      </c>
      <c r="H45" s="8" t="s">
        <v>311</v>
      </c>
      <c r="I45" s="8" t="s">
        <v>311</v>
      </c>
      <c r="J45" s="8" t="s">
        <v>311</v>
      </c>
      <c r="K45" s="8" t="s">
        <v>311</v>
      </c>
      <c r="L45" s="8" t="s">
        <v>311</v>
      </c>
      <c r="M45" s="8" t="s">
        <v>311</v>
      </c>
      <c r="N45" s="8" t="s">
        <v>311</v>
      </c>
      <c r="O45" s="8" t="s">
        <v>311</v>
      </c>
      <c r="P45" s="8" t="s">
        <v>311</v>
      </c>
      <c r="Q45" s="8" t="s">
        <v>311</v>
      </c>
      <c r="R45" s="8" t="s">
        <v>311</v>
      </c>
      <c r="S45" s="8" t="s">
        <v>311</v>
      </c>
      <c r="T45" s="8" t="s">
        <v>311</v>
      </c>
      <c r="U45" s="8" t="s">
        <v>311</v>
      </c>
      <c r="V45" s="8" t="s">
        <v>311</v>
      </c>
      <c r="W45" s="8" t="s">
        <v>311</v>
      </c>
      <c r="X45" s="8" t="s">
        <v>311</v>
      </c>
      <c r="Y45" s="8" t="s">
        <v>311</v>
      </c>
      <c r="Z45" s="8" t="s">
        <v>311</v>
      </c>
      <c r="AA45" s="8" t="s">
        <v>311</v>
      </c>
      <c r="AB45" s="8" t="s">
        <v>311</v>
      </c>
      <c r="AC45" s="8" t="s">
        <v>311</v>
      </c>
      <c r="AD45" s="8" t="s">
        <v>311</v>
      </c>
      <c r="AE45" s="8" t="s">
        <v>311</v>
      </c>
      <c r="AF45" s="8" t="s">
        <v>311</v>
      </c>
      <c r="AG45" s="8" t="s">
        <v>311</v>
      </c>
      <c r="AH45" s="8" t="s">
        <v>311</v>
      </c>
      <c r="AI45" s="8" t="s">
        <v>301</v>
      </c>
      <c r="AJ45" s="8" t="s">
        <v>301</v>
      </c>
      <c r="AK45" s="8" t="s">
        <v>301</v>
      </c>
      <c r="AL45" s="8" t="s">
        <v>301</v>
      </c>
      <c r="AM45" s="8" t="s">
        <v>301</v>
      </c>
      <c r="AN45" s="8" t="s">
        <v>301</v>
      </c>
      <c r="AO45" s="8" t="s">
        <v>301</v>
      </c>
      <c r="AP45" s="8" t="s">
        <v>301</v>
      </c>
      <c r="AQ45" s="8" t="s">
        <v>301</v>
      </c>
      <c r="AR45" s="8" t="s">
        <v>301</v>
      </c>
      <c r="AS45" s="8" t="s">
        <v>311</v>
      </c>
      <c r="AT45" s="8" t="s">
        <v>311</v>
      </c>
      <c r="AU45" s="8" t="s">
        <v>311</v>
      </c>
      <c r="AV45" s="8" t="s">
        <v>311</v>
      </c>
      <c r="AW45" s="8" t="s">
        <v>311</v>
      </c>
      <c r="AX45" s="8" t="s">
        <v>311</v>
      </c>
      <c r="AY45" s="8" t="s">
        <v>311</v>
      </c>
      <c r="AZ45" s="8" t="s">
        <v>311</v>
      </c>
      <c r="BA45" s="8" t="s">
        <v>311</v>
      </c>
      <c r="BB45" s="8" t="s">
        <v>301</v>
      </c>
      <c r="BC45" s="8" t="s">
        <v>301</v>
      </c>
      <c r="BD45" s="8" t="s">
        <v>301</v>
      </c>
      <c r="BE45" s="8" t="s">
        <v>301</v>
      </c>
      <c r="BF45" s="8" t="s">
        <v>301</v>
      </c>
      <c r="BG45" s="8" t="s">
        <v>301</v>
      </c>
      <c r="BH45" s="8" t="s">
        <v>301</v>
      </c>
      <c r="BI45" s="8" t="s">
        <v>301</v>
      </c>
      <c r="BJ45" s="8" t="s">
        <v>301</v>
      </c>
      <c r="BK45" s="8" t="s">
        <v>301</v>
      </c>
      <c r="BL45" s="8" t="s">
        <v>301</v>
      </c>
      <c r="BM45" s="8" t="s">
        <v>301</v>
      </c>
      <c r="BN45" s="8" t="s">
        <v>311</v>
      </c>
      <c r="BO45" s="8" t="s">
        <v>311</v>
      </c>
      <c r="BP45" s="8" t="s">
        <v>311</v>
      </c>
      <c r="BQ45" s="8" t="s">
        <v>311</v>
      </c>
      <c r="BR45" s="8" t="s">
        <v>311</v>
      </c>
      <c r="BS45" s="8" t="s">
        <v>311</v>
      </c>
      <c r="BT45" s="8" t="s">
        <v>311</v>
      </c>
      <c r="BU45" s="8" t="s">
        <v>311</v>
      </c>
      <c r="BV45" s="8" t="s">
        <v>311</v>
      </c>
      <c r="BW45" s="8" t="s">
        <v>311</v>
      </c>
      <c r="BX45" s="8" t="s">
        <v>311</v>
      </c>
      <c r="BY45" s="8" t="s">
        <v>311</v>
      </c>
      <c r="BZ45" s="8" t="s">
        <v>311</v>
      </c>
      <c r="CA45" s="8" t="s">
        <v>311</v>
      </c>
      <c r="CB45" s="8" t="s">
        <v>311</v>
      </c>
      <c r="CC45" s="8" t="s">
        <v>311</v>
      </c>
      <c r="CD45" s="8" t="s">
        <v>311</v>
      </c>
      <c r="CE45" s="8" t="s">
        <v>311</v>
      </c>
      <c r="CF45" s="8" t="s">
        <v>311</v>
      </c>
      <c r="CG45" s="8" t="s">
        <v>311</v>
      </c>
      <c r="CH45" s="8" t="s">
        <v>311</v>
      </c>
      <c r="CI45" s="8" t="s">
        <v>311</v>
      </c>
      <c r="CJ45" s="8" t="s">
        <v>311</v>
      </c>
      <c r="CK45" s="8" t="s">
        <v>311</v>
      </c>
      <c r="CL45" s="8" t="s">
        <v>311</v>
      </c>
      <c r="CM45" s="8" t="s">
        <v>311</v>
      </c>
      <c r="CN45" s="8" t="s">
        <v>311</v>
      </c>
      <c r="CO45" s="8" t="s">
        <v>311</v>
      </c>
      <c r="CP45" s="8" t="s">
        <v>125</v>
      </c>
    </row>
    <row r="46" spans="2:94" x14ac:dyDescent="0.25">
      <c r="B46" t="s">
        <v>312</v>
      </c>
      <c r="C46" t="s">
        <v>312</v>
      </c>
      <c r="D46" t="s">
        <v>617</v>
      </c>
      <c r="E46" t="s">
        <v>625</v>
      </c>
      <c r="F46" s="8" t="s">
        <v>313</v>
      </c>
      <c r="G46" s="8" t="s">
        <v>313</v>
      </c>
      <c r="H46" s="8" t="s">
        <v>313</v>
      </c>
      <c r="I46" s="8" t="s">
        <v>313</v>
      </c>
      <c r="J46" s="8" t="s">
        <v>313</v>
      </c>
      <c r="K46" s="8" t="s">
        <v>313</v>
      </c>
      <c r="L46" s="8" t="s">
        <v>313</v>
      </c>
      <c r="M46" s="8" t="s">
        <v>313</v>
      </c>
      <c r="N46" s="8" t="s">
        <v>313</v>
      </c>
      <c r="O46" s="8" t="s">
        <v>313</v>
      </c>
      <c r="P46" s="8" t="s">
        <v>313</v>
      </c>
      <c r="Q46" s="8" t="s">
        <v>313</v>
      </c>
      <c r="R46" s="8" t="s">
        <v>313</v>
      </c>
      <c r="S46" s="8" t="s">
        <v>313</v>
      </c>
      <c r="T46" s="8" t="s">
        <v>313</v>
      </c>
      <c r="U46" s="8" t="s">
        <v>313</v>
      </c>
      <c r="V46" s="8" t="s">
        <v>313</v>
      </c>
      <c r="W46" s="8" t="s">
        <v>313</v>
      </c>
      <c r="X46" s="8" t="s">
        <v>313</v>
      </c>
      <c r="Y46" s="8" t="s">
        <v>313</v>
      </c>
      <c r="Z46" s="8" t="s">
        <v>313</v>
      </c>
      <c r="AA46" s="8" t="s">
        <v>313</v>
      </c>
      <c r="AB46" s="8" t="s">
        <v>313</v>
      </c>
      <c r="AC46" s="8" t="s">
        <v>313</v>
      </c>
      <c r="AD46" s="8" t="s">
        <v>313</v>
      </c>
      <c r="AE46" s="8" t="s">
        <v>313</v>
      </c>
      <c r="AF46" s="8" t="s">
        <v>313</v>
      </c>
      <c r="AG46" s="8" t="s">
        <v>313</v>
      </c>
      <c r="AH46" s="8" t="s">
        <v>313</v>
      </c>
      <c r="AI46" s="8" t="s">
        <v>314</v>
      </c>
      <c r="AJ46" s="8" t="s">
        <v>314</v>
      </c>
      <c r="AK46" s="8" t="s">
        <v>314</v>
      </c>
      <c r="AL46" s="8" t="s">
        <v>314</v>
      </c>
      <c r="AM46" s="8" t="s">
        <v>314</v>
      </c>
      <c r="AN46" s="8" t="s">
        <v>314</v>
      </c>
      <c r="AO46" s="8" t="s">
        <v>314</v>
      </c>
      <c r="AP46" s="8" t="s">
        <v>314</v>
      </c>
      <c r="AQ46" s="8" t="s">
        <v>314</v>
      </c>
      <c r="AR46" s="8" t="s">
        <v>314</v>
      </c>
      <c r="AS46" s="8" t="s">
        <v>313</v>
      </c>
      <c r="AT46" s="8" t="s">
        <v>313</v>
      </c>
      <c r="AU46" s="8" t="s">
        <v>313</v>
      </c>
      <c r="AV46" s="8" t="s">
        <v>313</v>
      </c>
      <c r="AW46" s="8" t="s">
        <v>313</v>
      </c>
      <c r="AX46" s="8" t="s">
        <v>313</v>
      </c>
      <c r="AY46" s="8" t="s">
        <v>313</v>
      </c>
      <c r="AZ46" s="8" t="s">
        <v>313</v>
      </c>
      <c r="BA46" s="8" t="s">
        <v>313</v>
      </c>
      <c r="BB46" s="8" t="s">
        <v>314</v>
      </c>
      <c r="BC46" s="8" t="s">
        <v>314</v>
      </c>
      <c r="BD46" s="8" t="s">
        <v>314</v>
      </c>
      <c r="BE46" s="8" t="s">
        <v>314</v>
      </c>
      <c r="BF46" s="8" t="s">
        <v>314</v>
      </c>
      <c r="BG46" s="8" t="s">
        <v>314</v>
      </c>
      <c r="BH46" s="8" t="s">
        <v>314</v>
      </c>
      <c r="BI46" s="8" t="s">
        <v>314</v>
      </c>
      <c r="BJ46" s="8" t="s">
        <v>314</v>
      </c>
      <c r="BK46" s="8" t="s">
        <v>314</v>
      </c>
      <c r="BL46" s="8" t="s">
        <v>314</v>
      </c>
      <c r="BM46" s="8" t="s">
        <v>314</v>
      </c>
      <c r="BN46" s="8" t="s">
        <v>313</v>
      </c>
      <c r="BO46" s="8" t="s">
        <v>313</v>
      </c>
      <c r="BP46" s="8" t="s">
        <v>313</v>
      </c>
      <c r="BQ46" s="8" t="s">
        <v>313</v>
      </c>
      <c r="BR46" s="8" t="s">
        <v>313</v>
      </c>
      <c r="BS46" s="8" t="s">
        <v>313</v>
      </c>
      <c r="BT46" s="8" t="s">
        <v>313</v>
      </c>
      <c r="BU46" s="8" t="s">
        <v>313</v>
      </c>
      <c r="BV46" s="8" t="s">
        <v>313</v>
      </c>
      <c r="BW46" s="8" t="s">
        <v>313</v>
      </c>
      <c r="BX46" s="8" t="s">
        <v>313</v>
      </c>
      <c r="BY46" s="8" t="s">
        <v>313</v>
      </c>
      <c r="BZ46" s="8" t="s">
        <v>313</v>
      </c>
      <c r="CA46" s="8" t="s">
        <v>313</v>
      </c>
      <c r="CB46" s="8" t="s">
        <v>313</v>
      </c>
      <c r="CC46" s="8" t="s">
        <v>313</v>
      </c>
      <c r="CD46" s="8" t="s">
        <v>313</v>
      </c>
      <c r="CE46" s="8" t="s">
        <v>313</v>
      </c>
      <c r="CF46" s="8" t="s">
        <v>313</v>
      </c>
      <c r="CG46" s="8" t="s">
        <v>313</v>
      </c>
      <c r="CH46" s="8" t="s">
        <v>313</v>
      </c>
      <c r="CI46" s="8" t="s">
        <v>313</v>
      </c>
      <c r="CJ46" s="8" t="s">
        <v>313</v>
      </c>
      <c r="CK46" s="8" t="s">
        <v>313</v>
      </c>
      <c r="CL46" s="8" t="s">
        <v>313</v>
      </c>
      <c r="CM46" s="8" t="s">
        <v>313</v>
      </c>
      <c r="CN46" s="8" t="s">
        <v>313</v>
      </c>
      <c r="CO46" s="8" t="s">
        <v>313</v>
      </c>
      <c r="CP46" s="8" t="s">
        <v>315</v>
      </c>
    </row>
    <row r="47" spans="2:94" x14ac:dyDescent="0.25">
      <c r="B47" t="s">
        <v>316</v>
      </c>
      <c r="C47" t="s">
        <v>317</v>
      </c>
      <c r="F47" s="8" t="s">
        <v>318</v>
      </c>
      <c r="G47" s="8" t="s">
        <v>318</v>
      </c>
      <c r="H47" s="8" t="s">
        <v>318</v>
      </c>
      <c r="I47" s="8" t="s">
        <v>318</v>
      </c>
      <c r="J47" s="8" t="s">
        <v>318</v>
      </c>
      <c r="K47" s="8" t="s">
        <v>318</v>
      </c>
      <c r="L47" s="8" t="s">
        <v>318</v>
      </c>
      <c r="M47" s="8" t="s">
        <v>318</v>
      </c>
      <c r="N47" s="8" t="s">
        <v>318</v>
      </c>
      <c r="O47" s="8" t="s">
        <v>318</v>
      </c>
      <c r="P47" s="8" t="s">
        <v>318</v>
      </c>
      <c r="Q47" s="8" t="s">
        <v>318</v>
      </c>
      <c r="R47" s="8" t="s">
        <v>318</v>
      </c>
      <c r="S47" s="8" t="s">
        <v>318</v>
      </c>
      <c r="T47" s="8" t="s">
        <v>318</v>
      </c>
      <c r="U47" s="8" t="s">
        <v>318</v>
      </c>
      <c r="V47" s="8" t="s">
        <v>318</v>
      </c>
      <c r="W47" s="8" t="s">
        <v>318</v>
      </c>
      <c r="X47" s="8" t="s">
        <v>318</v>
      </c>
      <c r="Y47" s="8" t="s">
        <v>318</v>
      </c>
      <c r="Z47" s="8" t="s">
        <v>318</v>
      </c>
      <c r="AA47" s="8" t="s">
        <v>318</v>
      </c>
      <c r="AB47" s="8" t="s">
        <v>318</v>
      </c>
      <c r="AC47" s="8" t="s">
        <v>318</v>
      </c>
      <c r="AD47" s="8" t="s">
        <v>318</v>
      </c>
      <c r="AE47" s="8" t="s">
        <v>318</v>
      </c>
      <c r="AF47" s="8" t="s">
        <v>318</v>
      </c>
      <c r="AG47" s="8" t="s">
        <v>318</v>
      </c>
      <c r="AH47" s="8" t="s">
        <v>318</v>
      </c>
      <c r="AI47" s="8" t="s">
        <v>319</v>
      </c>
      <c r="AJ47" s="8" t="s">
        <v>319</v>
      </c>
      <c r="AK47" s="8" t="s">
        <v>319</v>
      </c>
      <c r="AL47" s="8" t="s">
        <v>319</v>
      </c>
      <c r="AM47" s="8" t="s">
        <v>319</v>
      </c>
      <c r="AN47" s="8" t="s">
        <v>319</v>
      </c>
      <c r="AO47" s="8" t="s">
        <v>319</v>
      </c>
      <c r="AP47" s="8" t="s">
        <v>319</v>
      </c>
      <c r="AQ47" s="8" t="s">
        <v>319</v>
      </c>
      <c r="AR47" s="8" t="s">
        <v>319</v>
      </c>
      <c r="AS47" s="8" t="s">
        <v>318</v>
      </c>
      <c r="AT47" s="8" t="s">
        <v>318</v>
      </c>
      <c r="AU47" s="8" t="s">
        <v>318</v>
      </c>
      <c r="AV47" s="8" t="s">
        <v>318</v>
      </c>
      <c r="AW47" s="8" t="s">
        <v>318</v>
      </c>
      <c r="AX47" s="8" t="s">
        <v>318</v>
      </c>
      <c r="AY47" s="8" t="s">
        <v>318</v>
      </c>
      <c r="AZ47" s="8" t="s">
        <v>318</v>
      </c>
      <c r="BA47" s="8" t="s">
        <v>318</v>
      </c>
      <c r="BB47" s="8" t="s">
        <v>319</v>
      </c>
      <c r="BC47" s="8" t="s">
        <v>319</v>
      </c>
      <c r="BD47" s="8" t="s">
        <v>319</v>
      </c>
      <c r="BE47" s="8" t="s">
        <v>319</v>
      </c>
      <c r="BF47" s="8" t="s">
        <v>319</v>
      </c>
      <c r="BG47" s="8" t="s">
        <v>319</v>
      </c>
      <c r="BH47" s="8" t="s">
        <v>319</v>
      </c>
      <c r="BI47" s="8" t="s">
        <v>319</v>
      </c>
      <c r="BJ47" s="8" t="s">
        <v>319</v>
      </c>
      <c r="BK47" s="8" t="s">
        <v>319</v>
      </c>
      <c r="BL47" s="8" t="s">
        <v>319</v>
      </c>
      <c r="BM47" s="8" t="s">
        <v>319</v>
      </c>
      <c r="BN47" s="8" t="s">
        <v>318</v>
      </c>
      <c r="BO47" s="8" t="s">
        <v>318</v>
      </c>
      <c r="BP47" s="8" t="s">
        <v>318</v>
      </c>
      <c r="BQ47" s="8" t="s">
        <v>318</v>
      </c>
      <c r="BR47" s="8" t="s">
        <v>318</v>
      </c>
      <c r="BS47" s="8" t="s">
        <v>318</v>
      </c>
      <c r="BT47" s="8" t="s">
        <v>318</v>
      </c>
      <c r="BU47" s="8" t="s">
        <v>318</v>
      </c>
      <c r="BV47" s="8" t="s">
        <v>318</v>
      </c>
      <c r="BW47" s="8" t="s">
        <v>318</v>
      </c>
      <c r="BX47" s="8" t="s">
        <v>318</v>
      </c>
      <c r="BY47" s="8" t="s">
        <v>318</v>
      </c>
      <c r="BZ47" s="8" t="s">
        <v>318</v>
      </c>
      <c r="CA47" s="8" t="s">
        <v>318</v>
      </c>
      <c r="CB47" s="8" t="s">
        <v>318</v>
      </c>
      <c r="CC47" s="8" t="s">
        <v>318</v>
      </c>
      <c r="CD47" s="8" t="s">
        <v>318</v>
      </c>
      <c r="CE47" s="8" t="s">
        <v>318</v>
      </c>
      <c r="CF47" s="8" t="s">
        <v>318</v>
      </c>
      <c r="CG47" s="8" t="s">
        <v>318</v>
      </c>
      <c r="CH47" s="8" t="s">
        <v>318</v>
      </c>
      <c r="CI47" s="8" t="s">
        <v>318</v>
      </c>
      <c r="CJ47" s="8" t="s">
        <v>318</v>
      </c>
      <c r="CK47" s="8" t="s">
        <v>318</v>
      </c>
      <c r="CL47" s="8" t="s">
        <v>318</v>
      </c>
      <c r="CM47" s="8" t="s">
        <v>318</v>
      </c>
      <c r="CN47" s="8" t="s">
        <v>318</v>
      </c>
      <c r="CO47" s="8" t="s">
        <v>318</v>
      </c>
      <c r="CP47" s="8" t="s">
        <v>320</v>
      </c>
    </row>
    <row r="48" spans="2:94" x14ac:dyDescent="0.25">
      <c r="B48" t="s">
        <v>321</v>
      </c>
      <c r="C48" t="s">
        <v>322</v>
      </c>
      <c r="D48" t="s">
        <v>617</v>
      </c>
      <c r="E48" t="s">
        <v>626</v>
      </c>
      <c r="F48" s="8" t="s">
        <v>323</v>
      </c>
      <c r="G48" s="8" t="s">
        <v>323</v>
      </c>
      <c r="H48" s="8" t="s">
        <v>323</v>
      </c>
      <c r="I48" s="8" t="s">
        <v>323</v>
      </c>
      <c r="J48" s="8" t="s">
        <v>323</v>
      </c>
      <c r="K48" s="8" t="s">
        <v>323</v>
      </c>
      <c r="L48" s="8" t="s">
        <v>323</v>
      </c>
      <c r="M48" s="8" t="s">
        <v>323</v>
      </c>
      <c r="N48" s="8" t="s">
        <v>323</v>
      </c>
      <c r="O48" s="8" t="s">
        <v>323</v>
      </c>
      <c r="P48" s="8" t="s">
        <v>323</v>
      </c>
      <c r="Q48" s="8" t="s">
        <v>323</v>
      </c>
      <c r="R48" s="8" t="s">
        <v>323</v>
      </c>
      <c r="S48" s="8" t="s">
        <v>323</v>
      </c>
      <c r="T48" s="8" t="s">
        <v>323</v>
      </c>
      <c r="U48" s="8" t="s">
        <v>323</v>
      </c>
      <c r="V48" s="8" t="s">
        <v>323</v>
      </c>
      <c r="W48" s="8" t="s">
        <v>323</v>
      </c>
      <c r="X48" s="8" t="s">
        <v>323</v>
      </c>
      <c r="Y48" s="8" t="s">
        <v>323</v>
      </c>
      <c r="Z48" s="8" t="s">
        <v>323</v>
      </c>
      <c r="AA48" s="8" t="s">
        <v>323</v>
      </c>
      <c r="AB48" s="8" t="s">
        <v>323</v>
      </c>
      <c r="AC48" s="8" t="s">
        <v>323</v>
      </c>
      <c r="AD48" s="8" t="s">
        <v>323</v>
      </c>
      <c r="AE48" s="8" t="s">
        <v>323</v>
      </c>
      <c r="AF48" s="8" t="s">
        <v>323</v>
      </c>
      <c r="AG48" s="8" t="s">
        <v>323</v>
      </c>
      <c r="AH48" s="8" t="s">
        <v>323</v>
      </c>
      <c r="AI48" s="8" t="s">
        <v>318</v>
      </c>
      <c r="AJ48" s="8" t="s">
        <v>318</v>
      </c>
      <c r="AK48" s="8" t="s">
        <v>318</v>
      </c>
      <c r="AL48" s="8" t="s">
        <v>318</v>
      </c>
      <c r="AM48" s="8" t="s">
        <v>318</v>
      </c>
      <c r="AN48" s="8" t="s">
        <v>318</v>
      </c>
      <c r="AO48" s="8" t="s">
        <v>318</v>
      </c>
      <c r="AP48" s="8" t="s">
        <v>318</v>
      </c>
      <c r="AQ48" s="8" t="s">
        <v>318</v>
      </c>
      <c r="AR48" s="8" t="s">
        <v>318</v>
      </c>
      <c r="AS48" s="8" t="s">
        <v>323</v>
      </c>
      <c r="AT48" s="8" t="s">
        <v>323</v>
      </c>
      <c r="AU48" s="8" t="s">
        <v>323</v>
      </c>
      <c r="AV48" s="8" t="s">
        <v>323</v>
      </c>
      <c r="AW48" s="8" t="s">
        <v>323</v>
      </c>
      <c r="AX48" s="8" t="s">
        <v>323</v>
      </c>
      <c r="AY48" s="8" t="s">
        <v>323</v>
      </c>
      <c r="AZ48" s="8" t="s">
        <v>323</v>
      </c>
      <c r="BA48" s="8" t="s">
        <v>323</v>
      </c>
      <c r="BB48" s="8" t="s">
        <v>318</v>
      </c>
      <c r="BC48" s="8" t="s">
        <v>318</v>
      </c>
      <c r="BD48" s="8" t="s">
        <v>318</v>
      </c>
      <c r="BE48" s="8" t="s">
        <v>318</v>
      </c>
      <c r="BF48" s="8" t="s">
        <v>318</v>
      </c>
      <c r="BG48" s="8" t="s">
        <v>318</v>
      </c>
      <c r="BH48" s="8" t="s">
        <v>318</v>
      </c>
      <c r="BI48" s="8" t="s">
        <v>318</v>
      </c>
      <c r="BJ48" s="8" t="s">
        <v>318</v>
      </c>
      <c r="BK48" s="8" t="s">
        <v>318</v>
      </c>
      <c r="BL48" s="8" t="s">
        <v>318</v>
      </c>
      <c r="BM48" s="8" t="s">
        <v>318</v>
      </c>
      <c r="BN48" s="8" t="s">
        <v>323</v>
      </c>
      <c r="BO48" s="8" t="s">
        <v>323</v>
      </c>
      <c r="BP48" s="8" t="s">
        <v>323</v>
      </c>
      <c r="BQ48" s="8" t="s">
        <v>323</v>
      </c>
      <c r="BR48" s="8" t="s">
        <v>323</v>
      </c>
      <c r="BS48" s="8" t="s">
        <v>323</v>
      </c>
      <c r="BT48" s="8" t="s">
        <v>323</v>
      </c>
      <c r="BU48" s="8" t="s">
        <v>323</v>
      </c>
      <c r="BV48" s="8" t="s">
        <v>323</v>
      </c>
      <c r="BW48" s="8" t="s">
        <v>323</v>
      </c>
      <c r="BX48" s="8" t="s">
        <v>323</v>
      </c>
      <c r="BY48" s="8" t="s">
        <v>323</v>
      </c>
      <c r="BZ48" s="8" t="s">
        <v>323</v>
      </c>
      <c r="CA48" s="8" t="s">
        <v>323</v>
      </c>
      <c r="CB48" s="8" t="s">
        <v>323</v>
      </c>
      <c r="CC48" s="8" t="s">
        <v>323</v>
      </c>
      <c r="CD48" s="8" t="s">
        <v>323</v>
      </c>
      <c r="CE48" s="8" t="s">
        <v>323</v>
      </c>
      <c r="CF48" s="8" t="s">
        <v>323</v>
      </c>
      <c r="CG48" s="8" t="s">
        <v>323</v>
      </c>
      <c r="CH48" s="8" t="s">
        <v>323</v>
      </c>
      <c r="CI48" s="8" t="s">
        <v>323</v>
      </c>
      <c r="CJ48" s="8" t="s">
        <v>323</v>
      </c>
      <c r="CK48" s="8" t="s">
        <v>323</v>
      </c>
      <c r="CL48" s="8" t="s">
        <v>323</v>
      </c>
      <c r="CM48" s="8" t="s">
        <v>323</v>
      </c>
      <c r="CN48" s="8" t="s">
        <v>323</v>
      </c>
      <c r="CO48" s="8" t="s">
        <v>323</v>
      </c>
      <c r="CP48" s="8" t="s">
        <v>311</v>
      </c>
    </row>
    <row r="49" spans="2:94" x14ac:dyDescent="0.25">
      <c r="B49" t="s">
        <v>324</v>
      </c>
      <c r="C49" t="s">
        <v>325</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326</v>
      </c>
      <c r="AJ49" s="8" t="s">
        <v>326</v>
      </c>
      <c r="AK49" s="8" t="s">
        <v>326</v>
      </c>
      <c r="AL49" s="8" t="s">
        <v>326</v>
      </c>
      <c r="AM49" s="8" t="s">
        <v>326</v>
      </c>
      <c r="AN49" s="8" t="s">
        <v>326</v>
      </c>
      <c r="AO49" s="8" t="s">
        <v>326</v>
      </c>
      <c r="AP49" s="8" t="s">
        <v>326</v>
      </c>
      <c r="AQ49" s="8" t="s">
        <v>326</v>
      </c>
      <c r="AR49" s="8" t="s">
        <v>326</v>
      </c>
      <c r="AS49" s="6"/>
      <c r="AT49" s="6"/>
      <c r="AU49" s="6"/>
      <c r="AV49" s="6"/>
      <c r="AW49" s="6"/>
      <c r="AX49" s="6"/>
      <c r="AY49" s="6"/>
      <c r="AZ49" s="6"/>
      <c r="BA49" s="6"/>
      <c r="BB49" s="8" t="s">
        <v>326</v>
      </c>
      <c r="BC49" s="8" t="s">
        <v>326</v>
      </c>
      <c r="BD49" s="8" t="s">
        <v>326</v>
      </c>
      <c r="BE49" s="8" t="s">
        <v>326</v>
      </c>
      <c r="BF49" s="8" t="s">
        <v>326</v>
      </c>
      <c r="BG49" s="8" t="s">
        <v>326</v>
      </c>
      <c r="BH49" s="8" t="s">
        <v>326</v>
      </c>
      <c r="BI49" s="8" t="s">
        <v>326</v>
      </c>
      <c r="BJ49" s="8" t="s">
        <v>326</v>
      </c>
      <c r="BK49" s="8" t="s">
        <v>326</v>
      </c>
      <c r="BL49" s="8" t="s">
        <v>326</v>
      </c>
      <c r="BM49" s="8" t="s">
        <v>326</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8" t="s">
        <v>313</v>
      </c>
    </row>
    <row r="50" spans="2:94" x14ac:dyDescent="0.25">
      <c r="B50" t="s">
        <v>327</v>
      </c>
      <c r="C50" t="s">
        <v>328</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311</v>
      </c>
      <c r="AJ50" s="8" t="s">
        <v>311</v>
      </c>
      <c r="AK50" s="8" t="s">
        <v>311</v>
      </c>
      <c r="AL50" s="8" t="s">
        <v>311</v>
      </c>
      <c r="AM50" s="8" t="s">
        <v>311</v>
      </c>
      <c r="AN50" s="8" t="s">
        <v>311</v>
      </c>
      <c r="AO50" s="8" t="s">
        <v>311</v>
      </c>
      <c r="AP50" s="8" t="s">
        <v>311</v>
      </c>
      <c r="AQ50" s="8" t="s">
        <v>311</v>
      </c>
      <c r="AR50" s="8" t="s">
        <v>311</v>
      </c>
      <c r="AS50" s="6"/>
      <c r="AT50" s="6"/>
      <c r="AU50" s="6"/>
      <c r="AV50" s="6"/>
      <c r="AW50" s="6"/>
      <c r="AX50" s="6"/>
      <c r="AY50" s="6"/>
      <c r="AZ50" s="6"/>
      <c r="BA50" s="6"/>
      <c r="BB50" s="8" t="s">
        <v>311</v>
      </c>
      <c r="BC50" s="8" t="s">
        <v>311</v>
      </c>
      <c r="BD50" s="8" t="s">
        <v>311</v>
      </c>
      <c r="BE50" s="8" t="s">
        <v>311</v>
      </c>
      <c r="BF50" s="8" t="s">
        <v>311</v>
      </c>
      <c r="BG50" s="8" t="s">
        <v>311</v>
      </c>
      <c r="BH50" s="8" t="s">
        <v>311</v>
      </c>
      <c r="BI50" s="8" t="s">
        <v>311</v>
      </c>
      <c r="BJ50" s="8" t="s">
        <v>311</v>
      </c>
      <c r="BK50" s="8" t="s">
        <v>311</v>
      </c>
      <c r="BL50" s="8" t="s">
        <v>311</v>
      </c>
      <c r="BM50" s="8" t="s">
        <v>311</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8" t="s">
        <v>318</v>
      </c>
    </row>
    <row r="51" spans="2:94" x14ac:dyDescent="0.25">
      <c r="B51" t="s">
        <v>329</v>
      </c>
      <c r="C51" t="s">
        <v>330</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313</v>
      </c>
      <c r="AJ51" s="8" t="s">
        <v>313</v>
      </c>
      <c r="AK51" s="8" t="s">
        <v>313</v>
      </c>
      <c r="AL51" s="8" t="s">
        <v>313</v>
      </c>
      <c r="AM51" s="8" t="s">
        <v>313</v>
      </c>
      <c r="AN51" s="8" t="s">
        <v>313</v>
      </c>
      <c r="AO51" s="8" t="s">
        <v>313</v>
      </c>
      <c r="AP51" s="8" t="s">
        <v>313</v>
      </c>
      <c r="AQ51" s="8" t="s">
        <v>313</v>
      </c>
      <c r="AR51" s="8" t="s">
        <v>313</v>
      </c>
      <c r="AS51" s="6"/>
      <c r="AT51" s="6"/>
      <c r="AU51" s="6"/>
      <c r="AV51" s="6"/>
      <c r="AW51" s="6"/>
      <c r="AX51" s="6"/>
      <c r="AY51" s="6"/>
      <c r="AZ51" s="6"/>
      <c r="BA51" s="6"/>
      <c r="BB51" s="8" t="s">
        <v>313</v>
      </c>
      <c r="BC51" s="8" t="s">
        <v>313</v>
      </c>
      <c r="BD51" s="8" t="s">
        <v>313</v>
      </c>
      <c r="BE51" s="8" t="s">
        <v>313</v>
      </c>
      <c r="BF51" s="8" t="s">
        <v>313</v>
      </c>
      <c r="BG51" s="8" t="s">
        <v>313</v>
      </c>
      <c r="BH51" s="8" t="s">
        <v>313</v>
      </c>
      <c r="BI51" s="8" t="s">
        <v>313</v>
      </c>
      <c r="BJ51" s="8" t="s">
        <v>313</v>
      </c>
      <c r="BK51" s="8" t="s">
        <v>313</v>
      </c>
      <c r="BL51" s="8" t="s">
        <v>313</v>
      </c>
      <c r="BM51" s="8" t="s">
        <v>313</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8" t="s">
        <v>323</v>
      </c>
    </row>
    <row r="52" spans="2:94" x14ac:dyDescent="0.25">
      <c r="B52" t="s">
        <v>331</v>
      </c>
      <c r="C52" t="s">
        <v>332</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323</v>
      </c>
      <c r="AJ52" s="8" t="s">
        <v>323</v>
      </c>
      <c r="AK52" s="8" t="s">
        <v>323</v>
      </c>
      <c r="AL52" s="8" t="s">
        <v>323</v>
      </c>
      <c r="AM52" s="8" t="s">
        <v>323</v>
      </c>
      <c r="AN52" s="8" t="s">
        <v>323</v>
      </c>
      <c r="AO52" s="8" t="s">
        <v>323</v>
      </c>
      <c r="AP52" s="8" t="s">
        <v>323</v>
      </c>
      <c r="AQ52" s="8" t="s">
        <v>323</v>
      </c>
      <c r="AR52" s="8" t="s">
        <v>323</v>
      </c>
      <c r="AS52" s="9"/>
      <c r="AT52" s="9"/>
      <c r="AU52" s="9"/>
      <c r="AV52" s="9"/>
      <c r="AW52" s="9"/>
      <c r="AX52" s="9"/>
      <c r="AY52" s="9"/>
      <c r="AZ52" s="9"/>
      <c r="BA52" s="9"/>
      <c r="BB52" s="8" t="s">
        <v>323</v>
      </c>
      <c r="BC52" s="8" t="s">
        <v>323</v>
      </c>
      <c r="BD52" s="8" t="s">
        <v>323</v>
      </c>
      <c r="BE52" s="8" t="s">
        <v>323</v>
      </c>
      <c r="BF52" s="8" t="s">
        <v>323</v>
      </c>
      <c r="BG52" s="8" t="s">
        <v>323</v>
      </c>
      <c r="BH52" s="8" t="s">
        <v>323</v>
      </c>
      <c r="BI52" s="8" t="s">
        <v>323</v>
      </c>
      <c r="BJ52" s="8" t="s">
        <v>323</v>
      </c>
      <c r="BK52" s="8" t="s">
        <v>323</v>
      </c>
      <c r="BL52" s="8" t="s">
        <v>323</v>
      </c>
      <c r="BM52" s="8" t="s">
        <v>323</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row>
    <row r="53" spans="2:94" x14ac:dyDescent="0.25">
      <c r="B53" t="s">
        <v>333</v>
      </c>
      <c r="C53" t="s">
        <v>334</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335</v>
      </c>
      <c r="AJ53" s="8" t="s">
        <v>335</v>
      </c>
      <c r="AK53" s="8" t="s">
        <v>335</v>
      </c>
      <c r="AL53" s="8" t="s">
        <v>335</v>
      </c>
      <c r="AM53" s="8" t="s">
        <v>335</v>
      </c>
      <c r="AN53" s="8" t="s">
        <v>335</v>
      </c>
      <c r="AO53" s="8" t="s">
        <v>335</v>
      </c>
      <c r="AP53" s="8" t="s">
        <v>335</v>
      </c>
      <c r="AQ53" s="8" t="s">
        <v>335</v>
      </c>
      <c r="AR53" s="8" t="s">
        <v>335</v>
      </c>
      <c r="AS53" s="9"/>
      <c r="AT53" s="9"/>
      <c r="AU53" s="9"/>
      <c r="AV53" s="9"/>
      <c r="AW53" s="9"/>
      <c r="AX53" s="9"/>
      <c r="AY53" s="9"/>
      <c r="AZ53" s="9"/>
      <c r="BA53" s="9"/>
      <c r="BB53" s="8" t="s">
        <v>335</v>
      </c>
      <c r="BC53" s="8" t="s">
        <v>335</v>
      </c>
      <c r="BD53" s="8" t="s">
        <v>335</v>
      </c>
      <c r="BE53" s="8" t="s">
        <v>335</v>
      </c>
      <c r="BF53" s="8" t="s">
        <v>335</v>
      </c>
      <c r="BG53" s="8" t="s">
        <v>335</v>
      </c>
      <c r="BH53" s="8" t="s">
        <v>335</v>
      </c>
      <c r="BI53" s="8" t="s">
        <v>335</v>
      </c>
      <c r="BJ53" s="8" t="s">
        <v>335</v>
      </c>
      <c r="BK53" s="8" t="s">
        <v>335</v>
      </c>
      <c r="BL53" s="8" t="s">
        <v>335</v>
      </c>
      <c r="BM53" s="8" t="s">
        <v>335</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row>
    <row r="54" spans="2:94" x14ac:dyDescent="0.25">
      <c r="B54" t="s">
        <v>336</v>
      </c>
      <c r="C54" t="s">
        <v>337</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338</v>
      </c>
      <c r="AJ54" s="8" t="s">
        <v>338</v>
      </c>
      <c r="AK54" s="8" t="s">
        <v>338</v>
      </c>
      <c r="AL54" s="8" t="s">
        <v>338</v>
      </c>
      <c r="AM54" s="8" t="s">
        <v>338</v>
      </c>
      <c r="AN54" s="8" t="s">
        <v>338</v>
      </c>
      <c r="AO54" s="8" t="s">
        <v>338</v>
      </c>
      <c r="AP54" s="8" t="s">
        <v>338</v>
      </c>
      <c r="AQ54" s="8" t="s">
        <v>338</v>
      </c>
      <c r="AR54" s="8" t="s">
        <v>338</v>
      </c>
      <c r="AS54" s="9"/>
      <c r="AT54" s="9"/>
      <c r="AU54" s="9"/>
      <c r="AV54" s="9"/>
      <c r="AW54" s="9"/>
      <c r="AX54" s="9"/>
      <c r="AY54" s="9"/>
      <c r="AZ54" s="9"/>
      <c r="BA54" s="9"/>
      <c r="BB54" s="8" t="s">
        <v>338</v>
      </c>
      <c r="BC54" s="8" t="s">
        <v>338</v>
      </c>
      <c r="BD54" s="8" t="s">
        <v>338</v>
      </c>
      <c r="BE54" s="8" t="s">
        <v>338</v>
      </c>
      <c r="BF54" s="8" t="s">
        <v>338</v>
      </c>
      <c r="BG54" s="8" t="s">
        <v>338</v>
      </c>
      <c r="BH54" s="8" t="s">
        <v>338</v>
      </c>
      <c r="BI54" s="8" t="s">
        <v>338</v>
      </c>
      <c r="BJ54" s="8" t="s">
        <v>338</v>
      </c>
      <c r="BK54" s="8" t="s">
        <v>338</v>
      </c>
      <c r="BL54" s="8" t="s">
        <v>338</v>
      </c>
      <c r="BM54" s="8" t="s">
        <v>338</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row>
    <row r="55" spans="2:94" x14ac:dyDescent="0.25">
      <c r="B55" t="s">
        <v>339</v>
      </c>
      <c r="C55" t="s">
        <v>340</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341</v>
      </c>
      <c r="AJ55" s="8" t="s">
        <v>341</v>
      </c>
      <c r="AK55" s="8" t="s">
        <v>341</v>
      </c>
      <c r="AL55" s="8" t="s">
        <v>341</v>
      </c>
      <c r="AM55" s="8" t="s">
        <v>341</v>
      </c>
      <c r="AN55" s="8" t="s">
        <v>341</v>
      </c>
      <c r="AO55" s="8" t="s">
        <v>341</v>
      </c>
      <c r="AP55" s="8" t="s">
        <v>341</v>
      </c>
      <c r="AQ55" s="8" t="s">
        <v>341</v>
      </c>
      <c r="AR55" s="8" t="s">
        <v>341</v>
      </c>
      <c r="AS55" s="9"/>
      <c r="AT55" s="9"/>
      <c r="AU55" s="9"/>
      <c r="AV55" s="9"/>
      <c r="AW55" s="9"/>
      <c r="AX55" s="9"/>
      <c r="AY55" s="9"/>
      <c r="AZ55" s="9"/>
      <c r="BA55" s="9"/>
      <c r="BB55" s="8" t="s">
        <v>341</v>
      </c>
      <c r="BC55" s="8" t="s">
        <v>341</v>
      </c>
      <c r="BD55" s="8" t="s">
        <v>341</v>
      </c>
      <c r="BE55" s="8" t="s">
        <v>341</v>
      </c>
      <c r="BF55" s="8" t="s">
        <v>341</v>
      </c>
      <c r="BG55" s="8" t="s">
        <v>341</v>
      </c>
      <c r="BH55" s="8" t="s">
        <v>341</v>
      </c>
      <c r="BI55" s="8" t="s">
        <v>341</v>
      </c>
      <c r="BJ55" s="8" t="s">
        <v>341</v>
      </c>
      <c r="BK55" s="8" t="s">
        <v>341</v>
      </c>
      <c r="BL55" s="8" t="s">
        <v>341</v>
      </c>
      <c r="BM55" s="8" t="s">
        <v>341</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row>
    <row r="56" spans="2:94" x14ac:dyDescent="0.25">
      <c r="B56" t="s">
        <v>342</v>
      </c>
      <c r="C56" t="s">
        <v>343</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344</v>
      </c>
      <c r="AJ56" s="8" t="s">
        <v>344</v>
      </c>
      <c r="AK56" s="8" t="s">
        <v>344</v>
      </c>
      <c r="AL56" s="8" t="s">
        <v>344</v>
      </c>
      <c r="AM56" s="8" t="s">
        <v>344</v>
      </c>
      <c r="AN56" s="8" t="s">
        <v>344</v>
      </c>
      <c r="AO56" s="8" t="s">
        <v>344</v>
      </c>
      <c r="AP56" s="8" t="s">
        <v>344</v>
      </c>
      <c r="AQ56" s="8" t="s">
        <v>344</v>
      </c>
      <c r="AR56" s="8" t="s">
        <v>344</v>
      </c>
      <c r="AS56" s="9"/>
      <c r="AT56" s="9"/>
      <c r="AU56" s="9"/>
      <c r="AV56" s="9"/>
      <c r="AW56" s="9"/>
      <c r="AX56" s="9"/>
      <c r="AY56" s="9"/>
      <c r="AZ56" s="9"/>
      <c r="BA56" s="9"/>
      <c r="BB56" s="8" t="s">
        <v>344</v>
      </c>
      <c r="BC56" s="8" t="s">
        <v>344</v>
      </c>
      <c r="BD56" s="8" t="s">
        <v>344</v>
      </c>
      <c r="BE56" s="8" t="s">
        <v>344</v>
      </c>
      <c r="BF56" s="8" t="s">
        <v>344</v>
      </c>
      <c r="BG56" s="8" t="s">
        <v>344</v>
      </c>
      <c r="BH56" s="8" t="s">
        <v>344</v>
      </c>
      <c r="BI56" s="8" t="s">
        <v>344</v>
      </c>
      <c r="BJ56" s="8" t="s">
        <v>344</v>
      </c>
      <c r="BK56" s="8" t="s">
        <v>344</v>
      </c>
      <c r="BL56" s="8" t="s">
        <v>344</v>
      </c>
      <c r="BM56" s="8" t="s">
        <v>344</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row>
    <row r="57" spans="2:94" x14ac:dyDescent="0.25">
      <c r="B57" t="s">
        <v>345</v>
      </c>
      <c r="C57" t="s">
        <v>346</v>
      </c>
    </row>
    <row r="58" spans="2:94" x14ac:dyDescent="0.25">
      <c r="B58" t="s">
        <v>347</v>
      </c>
      <c r="C58" t="s">
        <v>348</v>
      </c>
    </row>
    <row r="59" spans="2:94" ht="21" x14ac:dyDescent="0.35">
      <c r="B59" t="s">
        <v>349</v>
      </c>
      <c r="C59" t="s">
        <v>350</v>
      </c>
      <c r="F59" s="221" t="s">
        <v>351</v>
      </c>
      <c r="G59" s="221"/>
      <c r="H59" s="221"/>
      <c r="I59" s="221"/>
    </row>
    <row r="60" spans="2:94" x14ac:dyDescent="0.25">
      <c r="B60" t="s">
        <v>352</v>
      </c>
      <c r="C60" t="s">
        <v>353</v>
      </c>
      <c r="F60" s="39" t="s">
        <v>574</v>
      </c>
      <c r="G60" s="39" t="s">
        <v>575</v>
      </c>
      <c r="H60" s="39" t="s">
        <v>578</v>
      </c>
      <c r="I60" s="39" t="s">
        <v>605</v>
      </c>
      <c r="J60" s="39" t="s">
        <v>576</v>
      </c>
      <c r="K60" s="39" t="s">
        <v>579</v>
      </c>
      <c r="L60" s="39" t="s">
        <v>606</v>
      </c>
      <c r="M60" s="39" t="s">
        <v>577</v>
      </c>
      <c r="N60" s="39" t="s">
        <v>580</v>
      </c>
      <c r="O60" s="39" t="s">
        <v>607</v>
      </c>
      <c r="P60" s="39" t="s">
        <v>581</v>
      </c>
      <c r="Q60" s="39" t="s">
        <v>582</v>
      </c>
      <c r="R60" s="39" t="s">
        <v>584</v>
      </c>
      <c r="S60" s="39" t="s">
        <v>583</v>
      </c>
      <c r="T60" s="39" t="s">
        <v>585</v>
      </c>
      <c r="U60" s="39" t="s">
        <v>586</v>
      </c>
      <c r="V60" s="39" t="s">
        <v>587</v>
      </c>
      <c r="W60" s="39" t="s">
        <v>588</v>
      </c>
      <c r="X60" s="39" t="s">
        <v>589</v>
      </c>
      <c r="Y60" s="39" t="s">
        <v>590</v>
      </c>
      <c r="Z60" s="39" t="s">
        <v>591</v>
      </c>
      <c r="AA60" s="39" t="s">
        <v>592</v>
      </c>
      <c r="AB60" s="39" t="s">
        <v>593</v>
      </c>
      <c r="AC60" s="39" t="s">
        <v>594</v>
      </c>
      <c r="AD60" s="39" t="s">
        <v>595</v>
      </c>
      <c r="AE60" s="39" t="s">
        <v>596</v>
      </c>
      <c r="AF60" s="39" t="s">
        <v>597</v>
      </c>
      <c r="AG60" s="39" t="s">
        <v>598</v>
      </c>
      <c r="AH60" s="39" t="s">
        <v>599</v>
      </c>
      <c r="AI60" s="40" t="s">
        <v>600</v>
      </c>
      <c r="AJ60" s="41" t="s">
        <v>601</v>
      </c>
      <c r="AK60" s="40" t="s">
        <v>604</v>
      </c>
      <c r="AL60" s="41" t="s">
        <v>603</v>
      </c>
      <c r="AM60" s="40" t="s">
        <v>602</v>
      </c>
      <c r="AN60" s="169" t="s">
        <v>610</v>
      </c>
    </row>
    <row r="61" spans="2:94" x14ac:dyDescent="0.25">
      <c r="B61" t="s">
        <v>354</v>
      </c>
      <c r="C61" t="s">
        <v>355</v>
      </c>
      <c r="F61" s="8" t="s">
        <v>299</v>
      </c>
      <c r="G61" s="8" t="s">
        <v>377</v>
      </c>
      <c r="H61" s="8" t="s">
        <v>403</v>
      </c>
      <c r="I61" s="6" t="s">
        <v>299</v>
      </c>
      <c r="J61" s="6" t="s">
        <v>377</v>
      </c>
      <c r="K61" s="6" t="s">
        <v>403</v>
      </c>
      <c r="L61" s="6" t="s">
        <v>299</v>
      </c>
      <c r="M61" s="6" t="s">
        <v>377</v>
      </c>
      <c r="N61" s="6" t="s">
        <v>403</v>
      </c>
      <c r="O61" s="6" t="s">
        <v>299</v>
      </c>
      <c r="P61" s="6" t="s">
        <v>377</v>
      </c>
      <c r="Q61" s="6" t="s">
        <v>403</v>
      </c>
      <c r="R61" s="8" t="s">
        <v>331</v>
      </c>
      <c r="S61" s="6" t="s">
        <v>336</v>
      </c>
      <c r="T61" s="7" t="s">
        <v>345</v>
      </c>
      <c r="U61" s="7" t="s">
        <v>372</v>
      </c>
      <c r="V61" s="8" t="s">
        <v>352</v>
      </c>
      <c r="W61" s="8" t="s">
        <v>365</v>
      </c>
      <c r="X61" s="8" t="s">
        <v>356</v>
      </c>
      <c r="Y61" s="8" t="s">
        <v>366</v>
      </c>
      <c r="Z61" s="8" t="s">
        <v>374</v>
      </c>
      <c r="AA61" s="8" t="s">
        <v>357</v>
      </c>
      <c r="AB61" s="8" t="s">
        <v>361</v>
      </c>
      <c r="AC61" s="8" t="s">
        <v>367</v>
      </c>
      <c r="AD61" s="8" t="s">
        <v>358</v>
      </c>
      <c r="AE61" s="8" t="s">
        <v>358</v>
      </c>
      <c r="AF61" s="8" t="s">
        <v>358</v>
      </c>
      <c r="AG61" s="8" t="s">
        <v>358</v>
      </c>
      <c r="AH61" s="8" t="s">
        <v>358</v>
      </c>
      <c r="AI61" s="8" t="s">
        <v>358</v>
      </c>
      <c r="AJ61" s="8" t="s">
        <v>358</v>
      </c>
      <c r="AK61" s="8" t="s">
        <v>358</v>
      </c>
      <c r="AL61" s="8" t="s">
        <v>358</v>
      </c>
      <c r="AM61" s="8" t="s">
        <v>358</v>
      </c>
      <c r="AN61" s="8" t="s">
        <v>299</v>
      </c>
    </row>
    <row r="62" spans="2:94" x14ac:dyDescent="0.25">
      <c r="B62" t="s">
        <v>356</v>
      </c>
      <c r="C62" t="s">
        <v>359</v>
      </c>
      <c r="F62" s="8" t="s">
        <v>303</v>
      </c>
      <c r="G62" s="8" t="s">
        <v>384</v>
      </c>
      <c r="H62" s="8" t="s">
        <v>406</v>
      </c>
      <c r="I62" s="7" t="s">
        <v>303</v>
      </c>
      <c r="J62" s="7" t="s">
        <v>384</v>
      </c>
      <c r="K62" s="7" t="s">
        <v>406</v>
      </c>
      <c r="L62" s="7" t="s">
        <v>303</v>
      </c>
      <c r="M62" s="7" t="s">
        <v>384</v>
      </c>
      <c r="N62" s="7" t="s">
        <v>406</v>
      </c>
      <c r="O62" s="7" t="s">
        <v>303</v>
      </c>
      <c r="P62" s="7" t="s">
        <v>384</v>
      </c>
      <c r="Q62" s="7" t="s">
        <v>406</v>
      </c>
      <c r="R62" s="8" t="s">
        <v>333</v>
      </c>
      <c r="S62" s="7" t="s">
        <v>339</v>
      </c>
      <c r="T62" s="6" t="s">
        <v>347</v>
      </c>
      <c r="U62" s="6" t="s">
        <v>379</v>
      </c>
      <c r="V62" s="8" t="s">
        <v>354</v>
      </c>
      <c r="W62" s="8"/>
      <c r="X62" s="8" t="s">
        <v>360</v>
      </c>
      <c r="Y62" s="8"/>
      <c r="Z62" s="8" t="s">
        <v>381</v>
      </c>
      <c r="AA62" s="8" t="s">
        <v>382</v>
      </c>
      <c r="AB62" s="8"/>
      <c r="AC62" s="8" t="s">
        <v>375</v>
      </c>
      <c r="AD62" s="8" t="s">
        <v>362</v>
      </c>
      <c r="AE62" s="8" t="s">
        <v>362</v>
      </c>
      <c r="AF62" s="8" t="s">
        <v>362</v>
      </c>
      <c r="AG62" s="8" t="s">
        <v>362</v>
      </c>
      <c r="AH62" s="8" t="s">
        <v>362</v>
      </c>
      <c r="AI62" s="8" t="s">
        <v>362</v>
      </c>
      <c r="AJ62" s="8" t="s">
        <v>362</v>
      </c>
      <c r="AK62" s="8"/>
      <c r="AL62" s="8"/>
      <c r="AM62" s="8" t="s">
        <v>362</v>
      </c>
      <c r="AN62" s="8" t="s">
        <v>303</v>
      </c>
    </row>
    <row r="63" spans="2:94" x14ac:dyDescent="0.25">
      <c r="B63" t="s">
        <v>357</v>
      </c>
      <c r="C63" t="s">
        <v>363</v>
      </c>
      <c r="F63" s="8" t="s">
        <v>306</v>
      </c>
      <c r="G63" s="8" t="s">
        <v>389</v>
      </c>
      <c r="H63" s="8" t="s">
        <v>409</v>
      </c>
      <c r="I63" s="6" t="s">
        <v>306</v>
      </c>
      <c r="J63" s="6" t="s">
        <v>389</v>
      </c>
      <c r="K63" s="6" t="s">
        <v>409</v>
      </c>
      <c r="L63" s="6" t="s">
        <v>306</v>
      </c>
      <c r="M63" s="6" t="s">
        <v>389</v>
      </c>
      <c r="N63" s="6" t="s">
        <v>409</v>
      </c>
      <c r="O63" s="6" t="s">
        <v>306</v>
      </c>
      <c r="P63" s="6" t="s">
        <v>389</v>
      </c>
      <c r="Q63" s="6" t="s">
        <v>409</v>
      </c>
      <c r="R63" s="8" t="s">
        <v>364</v>
      </c>
      <c r="S63" s="6" t="s">
        <v>342</v>
      </c>
      <c r="T63" s="7" t="s">
        <v>349</v>
      </c>
      <c r="U63" s="7" t="s">
        <v>386</v>
      </c>
      <c r="V63" s="8" t="s">
        <v>373</v>
      </c>
      <c r="W63" s="8"/>
      <c r="X63" s="8" t="s">
        <v>387</v>
      </c>
      <c r="Y63" s="8"/>
      <c r="Z63" s="8"/>
      <c r="AA63" s="8" t="s">
        <v>473</v>
      </c>
      <c r="AB63" s="8"/>
      <c r="AC63" s="8"/>
      <c r="AD63" s="7" t="s">
        <v>368</v>
      </c>
      <c r="AE63" s="7" t="s">
        <v>368</v>
      </c>
      <c r="AF63" s="7" t="s">
        <v>368</v>
      </c>
      <c r="AG63" s="7" t="s">
        <v>368</v>
      </c>
      <c r="AH63" s="7" t="s">
        <v>368</v>
      </c>
      <c r="AI63" s="7" t="s">
        <v>368</v>
      </c>
      <c r="AJ63" s="7" t="s">
        <v>368</v>
      </c>
      <c r="AK63" s="8"/>
      <c r="AL63" s="8"/>
      <c r="AM63" s="8" t="s">
        <v>369</v>
      </c>
      <c r="AN63" s="8" t="s">
        <v>306</v>
      </c>
    </row>
    <row r="64" spans="2:94" x14ac:dyDescent="0.25">
      <c r="B64" t="s">
        <v>360</v>
      </c>
      <c r="C64" t="s">
        <v>370</v>
      </c>
      <c r="F64" s="8" t="s">
        <v>309</v>
      </c>
      <c r="G64" s="8" t="s">
        <v>394</v>
      </c>
      <c r="H64" s="8" t="s">
        <v>411</v>
      </c>
      <c r="I64" s="8" t="s">
        <v>309</v>
      </c>
      <c r="J64" s="8" t="s">
        <v>394</v>
      </c>
      <c r="K64" s="8" t="s">
        <v>411</v>
      </c>
      <c r="L64" s="8" t="s">
        <v>309</v>
      </c>
      <c r="M64" s="8" t="s">
        <v>394</v>
      </c>
      <c r="N64" s="8" t="s">
        <v>411</v>
      </c>
      <c r="O64" s="8" t="s">
        <v>309</v>
      </c>
      <c r="P64" s="28" t="s">
        <v>394</v>
      </c>
      <c r="Q64" s="28" t="s">
        <v>411</v>
      </c>
      <c r="R64" s="28" t="s">
        <v>452</v>
      </c>
      <c r="S64" s="28" t="s">
        <v>371</v>
      </c>
      <c r="T64" s="8" t="s">
        <v>402</v>
      </c>
      <c r="U64" s="7" t="s">
        <v>391</v>
      </c>
      <c r="V64" s="8" t="s">
        <v>380</v>
      </c>
      <c r="W64" s="8"/>
      <c r="X64" s="8" t="s">
        <v>392</v>
      </c>
      <c r="Y64" s="8"/>
      <c r="Z64" s="8"/>
      <c r="AA64" s="8" t="s">
        <v>613</v>
      </c>
      <c r="AB64" s="8"/>
      <c r="AC64" s="8"/>
      <c r="AD64" s="8" t="s">
        <v>369</v>
      </c>
      <c r="AE64" s="8" t="s">
        <v>369</v>
      </c>
      <c r="AF64" s="8" t="s">
        <v>369</v>
      </c>
      <c r="AG64" s="8" t="s">
        <v>369</v>
      </c>
      <c r="AH64" s="8" t="s">
        <v>369</v>
      </c>
      <c r="AI64" s="8" t="s">
        <v>369</v>
      </c>
      <c r="AJ64" s="8" t="s">
        <v>369</v>
      </c>
      <c r="AK64" s="8"/>
      <c r="AL64" s="8"/>
      <c r="AM64" s="8" t="s">
        <v>376</v>
      </c>
      <c r="AN64" s="8" t="s">
        <v>312</v>
      </c>
    </row>
    <row r="65" spans="2:40" x14ac:dyDescent="0.25">
      <c r="B65" t="s">
        <v>377</v>
      </c>
      <c r="C65" t="s">
        <v>378</v>
      </c>
      <c r="F65" s="8" t="s">
        <v>312</v>
      </c>
      <c r="G65" s="8" t="s">
        <v>397</v>
      </c>
      <c r="H65" s="8" t="s">
        <v>413</v>
      </c>
      <c r="I65" s="8" t="s">
        <v>312</v>
      </c>
      <c r="J65" s="8" t="s">
        <v>397</v>
      </c>
      <c r="K65" s="8" t="s">
        <v>413</v>
      </c>
      <c r="L65" s="8" t="s">
        <v>312</v>
      </c>
      <c r="M65" s="8" t="s">
        <v>397</v>
      </c>
      <c r="N65" s="8" t="s">
        <v>413</v>
      </c>
      <c r="O65" s="8" t="s">
        <v>312</v>
      </c>
      <c r="P65" s="8" t="s">
        <v>397</v>
      </c>
      <c r="Q65" s="8" t="s">
        <v>413</v>
      </c>
      <c r="R65" s="28" t="s">
        <v>371</v>
      </c>
      <c r="S65" s="8"/>
      <c r="T65" s="8" t="s">
        <v>405</v>
      </c>
      <c r="U65" s="6" t="s">
        <v>396</v>
      </c>
      <c r="V65" s="28" t="s">
        <v>371</v>
      </c>
      <c r="W65" s="8"/>
      <c r="X65" s="8" t="s">
        <v>382</v>
      </c>
      <c r="Y65" s="8"/>
      <c r="Z65" s="8"/>
      <c r="AA65" s="8" t="s">
        <v>371</v>
      </c>
      <c r="AB65" s="8"/>
      <c r="AC65" s="8"/>
      <c r="AD65" s="8" t="s">
        <v>376</v>
      </c>
      <c r="AE65" s="8" t="s">
        <v>376</v>
      </c>
      <c r="AF65" s="8" t="s">
        <v>376</v>
      </c>
      <c r="AG65" s="8" t="s">
        <v>376</v>
      </c>
      <c r="AH65" s="8" t="s">
        <v>376</v>
      </c>
      <c r="AI65" s="8" t="s">
        <v>383</v>
      </c>
      <c r="AJ65" s="8" t="s">
        <v>383</v>
      </c>
      <c r="AK65" s="8"/>
      <c r="AL65" s="8"/>
      <c r="AM65" s="8" t="s">
        <v>383</v>
      </c>
      <c r="AN65" s="8" t="s">
        <v>321</v>
      </c>
    </row>
    <row r="66" spans="2:40" x14ac:dyDescent="0.25">
      <c r="B66" t="s">
        <v>384</v>
      </c>
      <c r="C66" t="s">
        <v>385</v>
      </c>
      <c r="F66" s="8" t="s">
        <v>316</v>
      </c>
      <c r="G66" s="8" t="s">
        <v>400</v>
      </c>
      <c r="H66" s="8" t="s">
        <v>415</v>
      </c>
      <c r="I66" s="8" t="s">
        <v>316</v>
      </c>
      <c r="J66" s="8" t="s">
        <v>400</v>
      </c>
      <c r="K66" s="8" t="s">
        <v>415</v>
      </c>
      <c r="L66" s="8" t="s">
        <v>316</v>
      </c>
      <c r="M66" s="8" t="s">
        <v>400</v>
      </c>
      <c r="N66" s="8" t="s">
        <v>415</v>
      </c>
      <c r="O66" s="8" t="s">
        <v>316</v>
      </c>
      <c r="P66" s="8" t="s">
        <v>400</v>
      </c>
      <c r="Q66" s="8" t="s">
        <v>415</v>
      </c>
      <c r="R66" s="8"/>
      <c r="S66" s="8"/>
      <c r="T66" s="8" t="s">
        <v>408</v>
      </c>
      <c r="U66" s="168" t="s">
        <v>399</v>
      </c>
      <c r="V66" s="28"/>
      <c r="W66" s="28"/>
      <c r="X66" s="28" t="s">
        <v>371</v>
      </c>
      <c r="Y66" s="28"/>
      <c r="Z66" s="28"/>
      <c r="AA66" s="28"/>
      <c r="AB66" s="28"/>
      <c r="AC66" s="28"/>
      <c r="AD66" s="8" t="s">
        <v>388</v>
      </c>
      <c r="AE66" s="8" t="s">
        <v>388</v>
      </c>
      <c r="AF66" s="8" t="s">
        <v>388</v>
      </c>
      <c r="AG66" s="8" t="s">
        <v>388</v>
      </c>
      <c r="AH66" s="8" t="s">
        <v>383</v>
      </c>
      <c r="AI66" s="8"/>
      <c r="AJ66" s="8"/>
      <c r="AK66" s="8"/>
      <c r="AL66" s="8"/>
      <c r="AM66" s="8"/>
      <c r="AN66" s="8" t="s">
        <v>436</v>
      </c>
    </row>
    <row r="67" spans="2:40" x14ac:dyDescent="0.25">
      <c r="B67" t="s">
        <v>389</v>
      </c>
      <c r="C67" t="s">
        <v>390</v>
      </c>
      <c r="F67" s="8" t="s">
        <v>321</v>
      </c>
      <c r="G67" s="8"/>
      <c r="H67" s="8" t="s">
        <v>417</v>
      </c>
      <c r="I67" s="8" t="s">
        <v>321</v>
      </c>
      <c r="J67" s="8"/>
      <c r="K67" s="8" t="s">
        <v>417</v>
      </c>
      <c r="L67" s="8" t="s">
        <v>321</v>
      </c>
      <c r="M67" s="8"/>
      <c r="N67" s="8" t="s">
        <v>417</v>
      </c>
      <c r="O67" s="8" t="s">
        <v>321</v>
      </c>
      <c r="P67" s="8"/>
      <c r="Q67" s="8" t="s">
        <v>417</v>
      </c>
      <c r="R67" s="8"/>
      <c r="S67" s="8"/>
      <c r="T67" s="28" t="s">
        <v>481</v>
      </c>
      <c r="U67" s="6"/>
      <c r="V67" s="8"/>
      <c r="W67" s="8"/>
      <c r="X67" s="8"/>
      <c r="Y67" s="8"/>
      <c r="Z67" s="8"/>
      <c r="AA67" s="8"/>
      <c r="AB67" s="8"/>
      <c r="AC67" s="8"/>
      <c r="AD67" s="8" t="s">
        <v>383</v>
      </c>
      <c r="AE67" s="8" t="s">
        <v>383</v>
      </c>
      <c r="AF67" s="8" t="s">
        <v>393</v>
      </c>
      <c r="AG67" s="8" t="s">
        <v>383</v>
      </c>
      <c r="AH67" s="8"/>
      <c r="AI67" s="8"/>
      <c r="AJ67" s="8"/>
      <c r="AK67" s="8"/>
      <c r="AL67" s="8"/>
      <c r="AM67" s="8"/>
      <c r="AN67" t="s">
        <v>440</v>
      </c>
    </row>
    <row r="68" spans="2:40" x14ac:dyDescent="0.25">
      <c r="B68" t="s">
        <v>394</v>
      </c>
      <c r="C68" t="s">
        <v>395</v>
      </c>
      <c r="F68" s="8" t="s">
        <v>324</v>
      </c>
      <c r="G68" s="8"/>
      <c r="H68" s="8" t="s">
        <v>419</v>
      </c>
      <c r="I68" s="8" t="s">
        <v>327</v>
      </c>
      <c r="J68" s="8"/>
      <c r="K68" s="8" t="s">
        <v>419</v>
      </c>
      <c r="L68" s="8" t="s">
        <v>327</v>
      </c>
      <c r="M68" s="8"/>
      <c r="N68" s="8" t="s">
        <v>419</v>
      </c>
      <c r="O68" s="8" t="s">
        <v>327</v>
      </c>
      <c r="P68" s="8"/>
      <c r="Q68" s="8" t="s">
        <v>419</v>
      </c>
      <c r="R68" s="8"/>
      <c r="S68" s="8"/>
      <c r="T68" s="28" t="s">
        <v>371</v>
      </c>
      <c r="U68" s="7"/>
      <c r="V68" s="8"/>
      <c r="W68" s="8"/>
      <c r="X68" s="8"/>
      <c r="Y68" s="8"/>
      <c r="Z68" s="8"/>
      <c r="AA68" s="8"/>
      <c r="AB68" s="8"/>
      <c r="AC68" s="8"/>
      <c r="AD68" s="8"/>
      <c r="AE68" s="8"/>
      <c r="AF68" s="8" t="s">
        <v>383</v>
      </c>
      <c r="AG68" s="8"/>
      <c r="AH68" s="8"/>
      <c r="AI68" s="8"/>
      <c r="AJ68" s="8"/>
      <c r="AK68" s="8"/>
      <c r="AL68" s="8"/>
      <c r="AM68" s="8"/>
      <c r="AN68" t="s">
        <v>442</v>
      </c>
    </row>
    <row r="69" spans="2:40" x14ac:dyDescent="0.25">
      <c r="B69" t="s">
        <v>397</v>
      </c>
      <c r="C69" t="s">
        <v>398</v>
      </c>
      <c r="F69" s="8" t="s">
        <v>327</v>
      </c>
      <c r="G69" s="8"/>
      <c r="H69" s="8" t="s">
        <v>421</v>
      </c>
      <c r="I69" s="8" t="s">
        <v>329</v>
      </c>
      <c r="J69" s="8"/>
      <c r="K69" s="8" t="s">
        <v>421</v>
      </c>
      <c r="L69" s="8" t="s">
        <v>329</v>
      </c>
      <c r="M69" s="8"/>
      <c r="N69" s="8" t="s">
        <v>421</v>
      </c>
      <c r="O69" s="8" t="s">
        <v>329</v>
      </c>
      <c r="P69" s="8"/>
      <c r="Q69" s="8" t="s">
        <v>421</v>
      </c>
      <c r="R69" s="8"/>
      <c r="S69" s="8"/>
      <c r="T69" s="6"/>
      <c r="U69" s="6"/>
      <c r="V69" s="8"/>
      <c r="W69" s="28"/>
      <c r="X69" s="28"/>
      <c r="Y69" s="28"/>
      <c r="Z69" s="28"/>
      <c r="AA69" s="8"/>
      <c r="AB69" s="28"/>
      <c r="AC69" s="28"/>
      <c r="AD69" s="28"/>
      <c r="AE69" s="28"/>
      <c r="AF69" s="8"/>
      <c r="AG69" s="8"/>
      <c r="AH69" s="8"/>
      <c r="AI69" s="8"/>
      <c r="AJ69" s="8"/>
      <c r="AK69" s="8"/>
      <c r="AL69" s="8"/>
      <c r="AM69" s="8"/>
      <c r="AN69" t="s">
        <v>432</v>
      </c>
    </row>
    <row r="70" spans="2:40" x14ac:dyDescent="0.25">
      <c r="B70" t="s">
        <v>400</v>
      </c>
      <c r="C70" t="s">
        <v>401</v>
      </c>
      <c r="F70" s="8" t="s">
        <v>329</v>
      </c>
      <c r="G70" s="8"/>
      <c r="H70" s="8" t="s">
        <v>423</v>
      </c>
      <c r="I70" s="8" t="s">
        <v>432</v>
      </c>
      <c r="J70" s="8"/>
      <c r="K70" s="8" t="s">
        <v>423</v>
      </c>
      <c r="L70" s="8" t="s">
        <v>432</v>
      </c>
      <c r="M70" s="8"/>
      <c r="N70" s="8" t="s">
        <v>423</v>
      </c>
      <c r="O70" s="8" t="s">
        <v>432</v>
      </c>
      <c r="P70" s="8"/>
      <c r="Q70" s="8" t="s">
        <v>423</v>
      </c>
      <c r="R70" s="8"/>
      <c r="S70" s="8"/>
      <c r="T70" s="8"/>
      <c r="U70" s="8"/>
      <c r="V70" s="8"/>
      <c r="W70" s="8"/>
      <c r="X70" s="8"/>
      <c r="Y70" s="8"/>
      <c r="Z70" s="8"/>
      <c r="AA70" s="8"/>
      <c r="AB70" s="8"/>
      <c r="AC70" s="8"/>
      <c r="AD70" s="8"/>
      <c r="AE70" s="8"/>
      <c r="AF70" s="8"/>
      <c r="AG70" s="8"/>
      <c r="AH70" s="8"/>
      <c r="AI70" s="8"/>
      <c r="AJ70" s="8"/>
      <c r="AK70" s="8"/>
      <c r="AL70" s="8"/>
      <c r="AM70" s="8"/>
      <c r="AN70" t="s">
        <v>434</v>
      </c>
    </row>
    <row r="71" spans="2:40" x14ac:dyDescent="0.25">
      <c r="B71" t="s">
        <v>403</v>
      </c>
      <c r="C71" t="s">
        <v>404</v>
      </c>
      <c r="F71" s="8" t="s">
        <v>432</v>
      </c>
      <c r="G71" s="8"/>
      <c r="H71" s="8"/>
      <c r="I71" s="8" t="s">
        <v>434</v>
      </c>
      <c r="J71" s="8"/>
      <c r="K71" s="8"/>
      <c r="L71" s="8" t="s">
        <v>434</v>
      </c>
      <c r="M71" s="8"/>
      <c r="N71" s="8"/>
      <c r="O71" s="8" t="s">
        <v>434</v>
      </c>
      <c r="P71" s="8"/>
      <c r="Q71" s="8"/>
      <c r="R71" s="8"/>
      <c r="S71" s="8"/>
      <c r="T71" s="8"/>
      <c r="U71" s="8"/>
      <c r="V71" s="8"/>
      <c r="W71" s="8"/>
      <c r="X71" s="8"/>
      <c r="Y71" s="8"/>
      <c r="Z71" s="8"/>
      <c r="AA71" s="8"/>
      <c r="AB71" s="8"/>
      <c r="AC71" s="8"/>
      <c r="AD71" s="8"/>
      <c r="AE71" s="8"/>
      <c r="AF71" s="8"/>
      <c r="AG71" s="8"/>
      <c r="AH71" s="8"/>
      <c r="AI71" s="8"/>
      <c r="AJ71" s="8"/>
      <c r="AK71" s="8"/>
      <c r="AL71" s="8"/>
      <c r="AM71" s="8"/>
      <c r="AN71" t="s">
        <v>456</v>
      </c>
    </row>
    <row r="72" spans="2:40" x14ac:dyDescent="0.25">
      <c r="B72" t="s">
        <v>406</v>
      </c>
      <c r="C72" t="s">
        <v>407</v>
      </c>
      <c r="F72" s="8" t="s">
        <v>434</v>
      </c>
      <c r="G72" s="8"/>
      <c r="H72" s="8"/>
      <c r="I72" s="8" t="s">
        <v>436</v>
      </c>
      <c r="J72" s="8"/>
      <c r="K72" s="8"/>
      <c r="L72" s="8" t="s">
        <v>436</v>
      </c>
      <c r="M72" s="8"/>
      <c r="N72" s="8"/>
      <c r="O72" s="8" t="s">
        <v>436</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25">
      <c r="B73" t="s">
        <v>409</v>
      </c>
      <c r="C73" t="s">
        <v>410</v>
      </c>
      <c r="F73" s="8" t="s">
        <v>436</v>
      </c>
      <c r="G73" s="8"/>
      <c r="H73" s="8"/>
      <c r="I73" s="8" t="s">
        <v>438</v>
      </c>
      <c r="J73" s="8"/>
      <c r="K73" s="8"/>
      <c r="L73" s="8" t="s">
        <v>438</v>
      </c>
      <c r="M73" s="8"/>
      <c r="N73" s="8"/>
      <c r="O73" s="8" t="s">
        <v>438</v>
      </c>
      <c r="P73" s="8"/>
      <c r="Q73" s="8"/>
      <c r="R73" s="8"/>
      <c r="S73" s="8"/>
      <c r="T73" s="28"/>
      <c r="U73" s="28"/>
      <c r="V73" s="8"/>
      <c r="W73" s="8"/>
      <c r="X73" s="8"/>
      <c r="Y73" s="8"/>
      <c r="Z73" s="8"/>
      <c r="AA73" s="8"/>
      <c r="AB73" s="8"/>
      <c r="AC73" s="8"/>
      <c r="AD73" s="8"/>
      <c r="AE73" s="8"/>
      <c r="AF73" s="8"/>
      <c r="AG73" s="8"/>
      <c r="AH73" s="8"/>
      <c r="AI73" s="8"/>
      <c r="AJ73" s="8"/>
      <c r="AK73" s="8"/>
      <c r="AL73" s="8"/>
      <c r="AM73" s="8"/>
      <c r="AN73" s="8"/>
    </row>
    <row r="74" spans="2:40" x14ac:dyDescent="0.25">
      <c r="B74" t="s">
        <v>411</v>
      </c>
      <c r="C74" t="s">
        <v>412</v>
      </c>
      <c r="F74" s="8" t="s">
        <v>438</v>
      </c>
      <c r="G74" s="8"/>
      <c r="H74" s="8"/>
      <c r="I74" s="8" t="s">
        <v>440</v>
      </c>
      <c r="J74" s="8"/>
      <c r="K74" s="8"/>
      <c r="L74" s="8" t="s">
        <v>440</v>
      </c>
      <c r="M74" s="8"/>
      <c r="N74" s="8"/>
      <c r="O74" s="8" t="s">
        <v>440</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25">
      <c r="B75" t="s">
        <v>413</v>
      </c>
      <c r="C75" t="s">
        <v>414</v>
      </c>
      <c r="F75" s="8" t="s">
        <v>440</v>
      </c>
      <c r="G75" s="8"/>
      <c r="H75" s="8"/>
      <c r="I75" s="8" t="s">
        <v>442</v>
      </c>
      <c r="J75" s="8"/>
      <c r="K75" s="8"/>
      <c r="L75" s="8" t="s">
        <v>442</v>
      </c>
      <c r="M75" s="8"/>
      <c r="N75" s="8"/>
      <c r="O75" s="8" t="s">
        <v>442</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25">
      <c r="B76" t="s">
        <v>415</v>
      </c>
      <c r="C76" t="s">
        <v>416</v>
      </c>
      <c r="F76" s="8" t="s">
        <v>442</v>
      </c>
      <c r="G76" s="8"/>
      <c r="H76" s="8"/>
      <c r="I76" s="8" t="s">
        <v>444</v>
      </c>
      <c r="J76" s="8"/>
      <c r="K76" s="8"/>
      <c r="L76" s="8" t="s">
        <v>444</v>
      </c>
      <c r="M76" s="8"/>
      <c r="N76" s="8"/>
      <c r="O76" s="8" t="s">
        <v>444</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25">
      <c r="B77" t="s">
        <v>417</v>
      </c>
      <c r="C77" t="s">
        <v>418</v>
      </c>
      <c r="F77" s="8" t="s">
        <v>444</v>
      </c>
      <c r="G77" s="8"/>
      <c r="H77" s="8"/>
      <c r="I77" s="8" t="s">
        <v>446</v>
      </c>
      <c r="J77" s="8"/>
      <c r="K77" s="8"/>
      <c r="L77" s="8" t="s">
        <v>446</v>
      </c>
      <c r="M77" s="8"/>
      <c r="N77" s="8"/>
      <c r="O77" s="8" t="s">
        <v>446</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25">
      <c r="B78" t="s">
        <v>419</v>
      </c>
      <c r="C78" t="s">
        <v>420</v>
      </c>
      <c r="F78" s="8" t="s">
        <v>446</v>
      </c>
      <c r="G78" s="8"/>
      <c r="H78" s="8"/>
      <c r="I78" s="8" t="s">
        <v>448</v>
      </c>
      <c r="J78" s="8"/>
      <c r="K78" s="8"/>
      <c r="L78" s="8" t="s">
        <v>448</v>
      </c>
      <c r="M78" s="8"/>
      <c r="N78" s="8"/>
      <c r="O78" s="8" t="s">
        <v>448</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25">
      <c r="B79" t="s">
        <v>421</v>
      </c>
      <c r="C79" t="s">
        <v>422</v>
      </c>
      <c r="F79" s="8" t="s">
        <v>448</v>
      </c>
      <c r="G79" s="8"/>
      <c r="H79" s="8"/>
      <c r="I79" s="8" t="s">
        <v>450</v>
      </c>
      <c r="J79" s="8"/>
      <c r="K79" s="8"/>
      <c r="L79" s="8" t="s">
        <v>450</v>
      </c>
      <c r="M79" s="8"/>
      <c r="N79" s="8"/>
      <c r="O79" s="8" t="s">
        <v>450</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25">
      <c r="B80" t="s">
        <v>423</v>
      </c>
      <c r="C80" t="s">
        <v>424</v>
      </c>
      <c r="F80" s="8" t="s">
        <v>450</v>
      </c>
      <c r="G80" s="8"/>
      <c r="H80" s="8"/>
      <c r="I80" s="8" t="s">
        <v>454</v>
      </c>
      <c r="J80" s="8"/>
      <c r="K80" s="8"/>
      <c r="L80" s="8" t="s">
        <v>454</v>
      </c>
      <c r="M80" s="8"/>
      <c r="N80" s="8"/>
      <c r="O80" s="8" t="s">
        <v>454</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25">
      <c r="B81" t="s">
        <v>372</v>
      </c>
      <c r="C81" t="s">
        <v>425</v>
      </c>
      <c r="F81" s="8" t="s">
        <v>454</v>
      </c>
      <c r="G81" s="8"/>
      <c r="H81" s="8"/>
      <c r="I81" s="8" t="s">
        <v>456</v>
      </c>
      <c r="J81" s="8"/>
      <c r="K81" s="8"/>
      <c r="L81" s="8" t="s">
        <v>456</v>
      </c>
      <c r="M81" s="8"/>
      <c r="N81" s="8"/>
      <c r="O81" s="8" t="s">
        <v>456</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25">
      <c r="B82" t="s">
        <v>379</v>
      </c>
      <c r="C82" t="s">
        <v>426</v>
      </c>
      <c r="F82" s="8" t="s">
        <v>456</v>
      </c>
      <c r="G82" s="8"/>
      <c r="H82" s="8"/>
      <c r="I82" s="8" t="s">
        <v>458</v>
      </c>
      <c r="J82" s="8"/>
      <c r="K82" s="8"/>
      <c r="L82" s="8" t="s">
        <v>458</v>
      </c>
      <c r="M82" s="8"/>
      <c r="N82" s="8"/>
      <c r="O82" s="8" t="s">
        <v>458</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25">
      <c r="B83" t="s">
        <v>386</v>
      </c>
      <c r="C83" t="s">
        <v>427</v>
      </c>
      <c r="F83" s="8" t="s">
        <v>458</v>
      </c>
      <c r="G83" s="8"/>
      <c r="H83" s="8"/>
      <c r="I83" s="8" t="s">
        <v>460</v>
      </c>
      <c r="J83" s="8"/>
      <c r="K83" s="8"/>
      <c r="L83" s="8" t="s">
        <v>460</v>
      </c>
      <c r="M83" s="8"/>
      <c r="N83" s="8"/>
      <c r="O83" s="8" t="s">
        <v>460</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25">
      <c r="B84" t="s">
        <v>391</v>
      </c>
      <c r="C84" t="s">
        <v>428</v>
      </c>
      <c r="F84" s="8" t="s">
        <v>460</v>
      </c>
      <c r="G84" s="8"/>
      <c r="H84" s="8"/>
      <c r="I84" s="8" t="s">
        <v>371</v>
      </c>
      <c r="J84" s="8"/>
      <c r="K84" s="8"/>
      <c r="L84" s="8" t="s">
        <v>371</v>
      </c>
      <c r="M84" s="8"/>
      <c r="N84" s="8"/>
      <c r="O84" s="8" t="s">
        <v>371</v>
      </c>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25">
      <c r="B85" t="s">
        <v>396</v>
      </c>
      <c r="C85" t="s">
        <v>429</v>
      </c>
      <c r="F85" s="8" t="s">
        <v>371</v>
      </c>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25">
      <c r="B86" t="s">
        <v>399</v>
      </c>
      <c r="C86" t="s">
        <v>430</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25">
      <c r="B87" t="s">
        <v>365</v>
      </c>
      <c r="C87" t="s">
        <v>431</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25">
      <c r="B88" t="s">
        <v>366</v>
      </c>
      <c r="C88" t="s">
        <v>433</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25">
      <c r="B89" t="s">
        <v>361</v>
      </c>
      <c r="C89" t="s">
        <v>435</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25">
      <c r="B90" t="s">
        <v>374</v>
      </c>
      <c r="C90" t="s">
        <v>437</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25">
      <c r="B91" t="s">
        <v>381</v>
      </c>
      <c r="C91" t="s">
        <v>439</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25">
      <c r="B92" t="s">
        <v>367</v>
      </c>
      <c r="C92" t="s">
        <v>441</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25">
      <c r="B93" t="s">
        <v>375</v>
      </c>
      <c r="C93" t="s">
        <v>443</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25">
      <c r="B94" t="s">
        <v>358</v>
      </c>
      <c r="C94" t="s">
        <v>445</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25">
      <c r="B95" t="s">
        <v>362</v>
      </c>
      <c r="C95" t="s">
        <v>447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25">
      <c r="B96" t="s">
        <v>368</v>
      </c>
      <c r="C96" t="s">
        <v>449</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25">
      <c r="B97" t="s">
        <v>369</v>
      </c>
      <c r="C97" t="s">
        <v>451</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25">
      <c r="B98" t="s">
        <v>376</v>
      </c>
      <c r="C98" t="s">
        <v>453</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25">
      <c r="B99" t="s">
        <v>388</v>
      </c>
      <c r="C99" t="s">
        <v>455</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25">
      <c r="B100" t="s">
        <v>393</v>
      </c>
      <c r="C100" t="s">
        <v>457</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25">
      <c r="B101" t="s">
        <v>383</v>
      </c>
      <c r="C101" t="s">
        <v>459</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25">
      <c r="B102" t="s">
        <v>402</v>
      </c>
      <c r="C102" t="s">
        <v>461</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25">
      <c r="B103" t="s">
        <v>405</v>
      </c>
      <c r="C103" t="s">
        <v>462</v>
      </c>
    </row>
    <row r="104" spans="2:40" x14ac:dyDescent="0.25">
      <c r="B104" t="s">
        <v>432</v>
      </c>
      <c r="C104" t="s">
        <v>463</v>
      </c>
      <c r="D104" t="s">
        <v>617</v>
      </c>
      <c r="E104" t="s">
        <v>630</v>
      </c>
    </row>
    <row r="105" spans="2:40" ht="21" x14ac:dyDescent="0.35">
      <c r="B105" t="s">
        <v>373</v>
      </c>
      <c r="C105" t="s">
        <v>464</v>
      </c>
      <c r="F105" s="221" t="s">
        <v>465</v>
      </c>
      <c r="G105" s="221"/>
      <c r="H105" s="221"/>
      <c r="I105" s="221"/>
    </row>
    <row r="106" spans="2:40" x14ac:dyDescent="0.25">
      <c r="B106" t="s">
        <v>434</v>
      </c>
      <c r="C106" t="s">
        <v>466</v>
      </c>
      <c r="D106" t="s">
        <v>617</v>
      </c>
      <c r="E106" t="s">
        <v>631</v>
      </c>
      <c r="F106" s="37" t="str">
        <f>D11</f>
        <v>OutdoorLuminaires_Cat</v>
      </c>
      <c r="G106" s="37" t="str">
        <f>D12</f>
        <v>IndoorLuminaires_Cat</v>
      </c>
      <c r="H106" s="37" t="str">
        <f>D13</f>
        <v>OutdoorRetrofitKit_Cat</v>
      </c>
      <c r="I106" s="37" t="str">
        <f>D14</f>
        <v>IndoorRetrofitKit_Cat</v>
      </c>
      <c r="J106" s="37" t="str">
        <f>D15</f>
        <v>LinearReplacementLamp_Cat</v>
      </c>
      <c r="K106" s="37" t="str">
        <f>D16</f>
        <v>MogulE39ScrewBaseReplacementsforHIDLamps_Cat</v>
      </c>
      <c r="L106" s="37" t="str">
        <f>D17</f>
        <v>FourPinBaseReplacementLampsForCFLs_Cat</v>
      </c>
      <c r="M106" s="37" t="s">
        <v>467</v>
      </c>
    </row>
    <row r="107" spans="2:40" x14ac:dyDescent="0.25">
      <c r="B107" t="s">
        <v>364</v>
      </c>
      <c r="C107" t="s">
        <v>468</v>
      </c>
      <c r="F107" s="8" t="s">
        <v>217</v>
      </c>
      <c r="G107" s="8" t="s">
        <v>238</v>
      </c>
      <c r="H107" s="8" t="s">
        <v>217</v>
      </c>
      <c r="I107" s="8" t="s">
        <v>249</v>
      </c>
      <c r="J107" s="8" t="s">
        <v>261</v>
      </c>
      <c r="K107" s="8" t="s">
        <v>217</v>
      </c>
      <c r="L107" s="27" t="s">
        <v>292</v>
      </c>
      <c r="M107" s="27" t="s">
        <v>469</v>
      </c>
    </row>
    <row r="108" spans="2:40" x14ac:dyDescent="0.25">
      <c r="B108" t="s">
        <v>436</v>
      </c>
      <c r="C108" t="s">
        <v>470</v>
      </c>
      <c r="D108" t="s">
        <v>617</v>
      </c>
      <c r="E108" t="s">
        <v>627</v>
      </c>
      <c r="F108" s="8" t="s">
        <v>222</v>
      </c>
      <c r="G108" s="8" t="s">
        <v>249</v>
      </c>
      <c r="H108" s="8" t="s">
        <v>222</v>
      </c>
      <c r="I108" s="8" t="s">
        <v>245</v>
      </c>
      <c r="J108" s="8" t="s">
        <v>265</v>
      </c>
      <c r="K108" s="8" t="s">
        <v>222</v>
      </c>
      <c r="L108" s="27" t="s">
        <v>289</v>
      </c>
      <c r="M108" s="27"/>
    </row>
    <row r="109" spans="2:40" x14ac:dyDescent="0.25">
      <c r="B109" t="s">
        <v>380</v>
      </c>
      <c r="C109" t="s">
        <v>471</v>
      </c>
      <c r="F109" s="8" t="s">
        <v>227</v>
      </c>
      <c r="G109" s="8" t="s">
        <v>234</v>
      </c>
      <c r="H109" s="8" t="s">
        <v>227</v>
      </c>
      <c r="I109" s="8" t="s">
        <v>253</v>
      </c>
      <c r="J109" s="8" t="s">
        <v>281</v>
      </c>
      <c r="K109" s="8" t="s">
        <v>227</v>
      </c>
      <c r="L109" s="27" t="s">
        <v>285</v>
      </c>
      <c r="M109" s="8"/>
    </row>
    <row r="110" spans="2:40" x14ac:dyDescent="0.25">
      <c r="B110" t="s">
        <v>387</v>
      </c>
      <c r="C110" t="s">
        <v>472</v>
      </c>
      <c r="F110" s="8" t="s">
        <v>230</v>
      </c>
      <c r="G110" s="8" t="s">
        <v>245</v>
      </c>
      <c r="H110" s="8" t="s">
        <v>230</v>
      </c>
      <c r="I110" s="8" t="s">
        <v>242</v>
      </c>
      <c r="J110" s="8" t="s">
        <v>257</v>
      </c>
      <c r="K110" s="8" t="s">
        <v>230</v>
      </c>
      <c r="L110" s="8"/>
      <c r="M110" s="8"/>
    </row>
    <row r="111" spans="2:40" x14ac:dyDescent="0.25">
      <c r="B111" t="s">
        <v>473</v>
      </c>
      <c r="C111" t="s">
        <v>474</v>
      </c>
      <c r="F111" s="8"/>
      <c r="G111" s="8" t="s">
        <v>253</v>
      </c>
      <c r="H111" s="8"/>
      <c r="I111" s="8"/>
      <c r="J111" s="8" t="s">
        <v>277</v>
      </c>
      <c r="K111" s="8" t="s">
        <v>249</v>
      </c>
      <c r="L111" s="8"/>
      <c r="M111" s="27"/>
    </row>
    <row r="112" spans="2:40" x14ac:dyDescent="0.25">
      <c r="B112" t="s">
        <v>438</v>
      </c>
      <c r="C112" t="s">
        <v>475</v>
      </c>
      <c r="F112" s="8"/>
      <c r="G112" s="8" t="s">
        <v>242</v>
      </c>
      <c r="H112" s="8"/>
      <c r="I112" s="8"/>
      <c r="J112" s="8" t="s">
        <v>269</v>
      </c>
      <c r="K112" s="8" t="s">
        <v>253</v>
      </c>
      <c r="L112" s="8"/>
      <c r="M112" s="27"/>
    </row>
    <row r="113" spans="2:16" x14ac:dyDescent="0.25">
      <c r="B113" t="s">
        <v>440</v>
      </c>
      <c r="C113" t="s">
        <v>476</v>
      </c>
      <c r="D113" t="s">
        <v>617</v>
      </c>
      <c r="E113" t="s">
        <v>628</v>
      </c>
      <c r="F113" s="8"/>
      <c r="G113" s="8"/>
      <c r="H113" s="8"/>
      <c r="I113" s="8"/>
      <c r="J113" s="8" t="s">
        <v>273</v>
      </c>
      <c r="K113" s="8"/>
      <c r="L113" s="8"/>
      <c r="M113" s="8"/>
    </row>
    <row r="114" spans="2:16" x14ac:dyDescent="0.25">
      <c r="B114" t="s">
        <v>442</v>
      </c>
      <c r="C114" t="s">
        <v>477</v>
      </c>
      <c r="D114" t="s">
        <v>617</v>
      </c>
      <c r="E114" t="s">
        <v>629</v>
      </c>
    </row>
    <row r="115" spans="2:16" x14ac:dyDescent="0.25">
      <c r="B115" t="s">
        <v>444</v>
      </c>
      <c r="C115" t="s">
        <v>478</v>
      </c>
    </row>
    <row r="116" spans="2:16" ht="21" x14ac:dyDescent="0.35">
      <c r="B116" t="s">
        <v>392</v>
      </c>
      <c r="C116" t="s">
        <v>479</v>
      </c>
      <c r="F116" s="221" t="s">
        <v>621</v>
      </c>
      <c r="G116" s="221"/>
      <c r="H116" s="221"/>
      <c r="I116" s="221"/>
    </row>
    <row r="117" spans="2:16" x14ac:dyDescent="0.25">
      <c r="B117" t="s">
        <v>613</v>
      </c>
      <c r="C117" t="s">
        <v>615</v>
      </c>
      <c r="F117" s="37" t="s">
        <v>623</v>
      </c>
      <c r="G117" s="37" t="s">
        <v>622</v>
      </c>
      <c r="H117" s="37" t="s">
        <v>624</v>
      </c>
      <c r="I117" s="37" t="s">
        <v>625</v>
      </c>
      <c r="J117" s="37" t="s">
        <v>626</v>
      </c>
      <c r="K117" s="37" t="s">
        <v>627</v>
      </c>
      <c r="L117" s="37" t="s">
        <v>628</v>
      </c>
      <c r="M117" s="37" t="s">
        <v>629</v>
      </c>
      <c r="N117" s="37" t="s">
        <v>630</v>
      </c>
      <c r="O117" s="37" t="s">
        <v>631</v>
      </c>
      <c r="P117" s="37" t="s">
        <v>632</v>
      </c>
    </row>
    <row r="118" spans="2:16" x14ac:dyDescent="0.25">
      <c r="B118" t="s">
        <v>382</v>
      </c>
      <c r="C118" t="s">
        <v>480</v>
      </c>
      <c r="F118" s="8">
        <v>0</v>
      </c>
      <c r="G118" s="8">
        <v>0</v>
      </c>
      <c r="H118" s="8">
        <v>0</v>
      </c>
      <c r="I118" s="8">
        <v>0</v>
      </c>
      <c r="J118" s="8">
        <v>0</v>
      </c>
      <c r="K118" s="8">
        <v>0</v>
      </c>
      <c r="L118" s="8">
        <v>0</v>
      </c>
      <c r="M118" s="8">
        <v>0</v>
      </c>
      <c r="N118" s="8">
        <v>0</v>
      </c>
      <c r="O118" s="8">
        <v>0</v>
      </c>
      <c r="P118" s="8">
        <v>0</v>
      </c>
    </row>
    <row r="119" spans="2:16" x14ac:dyDescent="0.25">
      <c r="B119" t="s">
        <v>481</v>
      </c>
      <c r="C119" t="s">
        <v>482</v>
      </c>
      <c r="F119" s="8">
        <v>1</v>
      </c>
      <c r="G119" s="8">
        <v>1</v>
      </c>
      <c r="H119" s="8">
        <v>1</v>
      </c>
      <c r="I119" s="8">
        <v>1</v>
      </c>
      <c r="J119" s="8">
        <v>1</v>
      </c>
      <c r="K119" s="8">
        <v>1</v>
      </c>
      <c r="L119" s="8">
        <v>1</v>
      </c>
      <c r="M119" s="8">
        <v>1</v>
      </c>
      <c r="N119" s="8">
        <v>1</v>
      </c>
      <c r="O119" s="8">
        <v>1</v>
      </c>
      <c r="P119" s="8">
        <v>1</v>
      </c>
    </row>
    <row r="120" spans="2:16" x14ac:dyDescent="0.25">
      <c r="B120" t="s">
        <v>446</v>
      </c>
      <c r="C120" t="s">
        <v>483</v>
      </c>
      <c r="F120" s="8"/>
      <c r="G120" s="8">
        <v>2</v>
      </c>
      <c r="H120" s="8"/>
      <c r="I120" s="8"/>
      <c r="J120" s="8">
        <v>2</v>
      </c>
      <c r="K120" s="8"/>
      <c r="L120" s="8"/>
      <c r="M120" s="8"/>
      <c r="N120" s="8">
        <v>2</v>
      </c>
      <c r="O120" s="8">
        <v>2</v>
      </c>
      <c r="P120" s="8">
        <v>2</v>
      </c>
    </row>
    <row r="121" spans="2:16" x14ac:dyDescent="0.25">
      <c r="B121" t="s">
        <v>448</v>
      </c>
      <c r="C121" t="s">
        <v>484</v>
      </c>
    </row>
    <row r="122" spans="2:16" x14ac:dyDescent="0.25">
      <c r="B122" t="s">
        <v>450</v>
      </c>
      <c r="C122" t="s">
        <v>485</v>
      </c>
    </row>
    <row r="123" spans="2:16" x14ac:dyDescent="0.25">
      <c r="B123" t="s">
        <v>408</v>
      </c>
      <c r="C123" t="s">
        <v>486</v>
      </c>
    </row>
    <row r="124" spans="2:16" x14ac:dyDescent="0.25">
      <c r="B124" t="s">
        <v>452</v>
      </c>
      <c r="C124" t="s">
        <v>487</v>
      </c>
    </row>
    <row r="125" spans="2:16" x14ac:dyDescent="0.25">
      <c r="B125" t="s">
        <v>454</v>
      </c>
      <c r="C125" t="s">
        <v>488</v>
      </c>
    </row>
    <row r="126" spans="2:16" x14ac:dyDescent="0.25">
      <c r="B126" t="s">
        <v>456</v>
      </c>
      <c r="C126" t="s">
        <v>489</v>
      </c>
      <c r="D126" t="s">
        <v>617</v>
      </c>
      <c r="E126" t="s">
        <v>632</v>
      </c>
    </row>
    <row r="127" spans="2:16" x14ac:dyDescent="0.25">
      <c r="B127" t="s">
        <v>458</v>
      </c>
      <c r="C127" t="s">
        <v>490</v>
      </c>
    </row>
    <row r="128" spans="2:16" x14ac:dyDescent="0.25">
      <c r="B128" t="s">
        <v>460</v>
      </c>
      <c r="C128" t="s">
        <v>491</v>
      </c>
    </row>
    <row r="129" spans="2:5" x14ac:dyDescent="0.25">
      <c r="B129" t="s">
        <v>371</v>
      </c>
      <c r="C129" t="s">
        <v>492</v>
      </c>
      <c r="D129" t="s">
        <v>617</v>
      </c>
      <c r="E129" t="s">
        <v>632</v>
      </c>
    </row>
    <row r="132" spans="2:5" x14ac:dyDescent="0.25">
      <c r="B132" s="1" t="s">
        <v>493</v>
      </c>
    </row>
    <row r="133" spans="2:5" x14ac:dyDescent="0.25">
      <c r="B133" t="s">
        <v>494</v>
      </c>
    </row>
    <row r="134" spans="2:5" x14ac:dyDescent="0.25">
      <c r="B134" t="s">
        <v>495</v>
      </c>
    </row>
    <row r="136" spans="2:5" x14ac:dyDescent="0.25">
      <c r="B136" s="1" t="s">
        <v>104</v>
      </c>
    </row>
    <row r="137" spans="2:5" x14ac:dyDescent="0.25">
      <c r="B137" s="2">
        <v>2200</v>
      </c>
    </row>
    <row r="138" spans="2:5" x14ac:dyDescent="0.25">
      <c r="B138" s="2">
        <v>2300</v>
      </c>
    </row>
    <row r="139" spans="2:5" x14ac:dyDescent="0.25">
      <c r="B139" s="2">
        <v>2400</v>
      </c>
    </row>
    <row r="140" spans="2:5" x14ac:dyDescent="0.25">
      <c r="B140" s="2">
        <v>2500</v>
      </c>
    </row>
    <row r="141" spans="2:5" x14ac:dyDescent="0.25">
      <c r="B141" s="2">
        <v>2600</v>
      </c>
    </row>
    <row r="142" spans="2:5" x14ac:dyDescent="0.25">
      <c r="B142" s="2">
        <v>2700</v>
      </c>
    </row>
    <row r="143" spans="2:5" x14ac:dyDescent="0.25">
      <c r="B143" s="2">
        <v>2800</v>
      </c>
    </row>
    <row r="144" spans="2:5" x14ac:dyDescent="0.25">
      <c r="B144" s="2">
        <v>2900</v>
      </c>
    </row>
    <row r="145" spans="2:4" x14ac:dyDescent="0.25">
      <c r="B145" s="2">
        <v>3000</v>
      </c>
    </row>
    <row r="146" spans="2:4" x14ac:dyDescent="0.25">
      <c r="B146" s="2">
        <v>3100</v>
      </c>
    </row>
    <row r="147" spans="2:4" x14ac:dyDescent="0.25">
      <c r="B147" s="2">
        <v>3200</v>
      </c>
    </row>
    <row r="148" spans="2:4" x14ac:dyDescent="0.25">
      <c r="B148" s="2">
        <v>3300</v>
      </c>
    </row>
    <row r="149" spans="2:4" x14ac:dyDescent="0.25">
      <c r="B149" s="2">
        <v>3400</v>
      </c>
    </row>
    <row r="150" spans="2:4" x14ac:dyDescent="0.25">
      <c r="B150" s="2">
        <v>3500</v>
      </c>
    </row>
    <row r="151" spans="2:4" x14ac:dyDescent="0.25">
      <c r="B151" s="2">
        <v>3600</v>
      </c>
    </row>
    <row r="152" spans="2:4" x14ac:dyDescent="0.25">
      <c r="B152" s="2">
        <v>3700</v>
      </c>
    </row>
    <row r="153" spans="2:4" x14ac:dyDescent="0.25">
      <c r="B153" s="2">
        <v>3800</v>
      </c>
    </row>
    <row r="154" spans="2:4" x14ac:dyDescent="0.25">
      <c r="B154" s="2">
        <v>3900</v>
      </c>
      <c r="C154" s="16"/>
      <c r="D154" s="16"/>
    </row>
    <row r="155" spans="2:4" x14ac:dyDescent="0.25">
      <c r="B155" s="2">
        <v>4000</v>
      </c>
    </row>
    <row r="156" spans="2:4" x14ac:dyDescent="0.25">
      <c r="B156" s="2">
        <v>4100</v>
      </c>
    </row>
    <row r="157" spans="2:4" x14ac:dyDescent="0.25">
      <c r="B157" s="2">
        <v>4200</v>
      </c>
    </row>
    <row r="158" spans="2:4" x14ac:dyDescent="0.25">
      <c r="B158" s="2">
        <v>4300</v>
      </c>
    </row>
    <row r="159" spans="2:4" x14ac:dyDescent="0.25">
      <c r="B159" s="2">
        <v>4400</v>
      </c>
    </row>
    <row r="160" spans="2:4" x14ac:dyDescent="0.25">
      <c r="B160" s="2">
        <v>4500</v>
      </c>
    </row>
    <row r="161" spans="2:2" x14ac:dyDescent="0.25">
      <c r="B161" s="2">
        <v>4600</v>
      </c>
    </row>
    <row r="162" spans="2:2" x14ac:dyDescent="0.25">
      <c r="B162" s="2">
        <v>4700</v>
      </c>
    </row>
    <row r="163" spans="2:2" x14ac:dyDescent="0.25">
      <c r="B163" s="2">
        <v>4800</v>
      </c>
    </row>
    <row r="164" spans="2:2" x14ac:dyDescent="0.25">
      <c r="B164" s="2">
        <v>4900</v>
      </c>
    </row>
    <row r="165" spans="2:2" x14ac:dyDescent="0.25">
      <c r="B165" s="2">
        <v>5000</v>
      </c>
    </row>
    <row r="166" spans="2:2" x14ac:dyDescent="0.25">
      <c r="B166" s="2">
        <v>5100</v>
      </c>
    </row>
    <row r="167" spans="2:2" x14ac:dyDescent="0.25">
      <c r="B167" s="2">
        <v>5200</v>
      </c>
    </row>
    <row r="168" spans="2:2" x14ac:dyDescent="0.25">
      <c r="B168" s="2">
        <v>5300</v>
      </c>
    </row>
    <row r="169" spans="2:2" x14ac:dyDescent="0.25">
      <c r="B169" s="2">
        <v>5400</v>
      </c>
    </row>
    <row r="170" spans="2:2" x14ac:dyDescent="0.25">
      <c r="B170" s="2">
        <v>5500</v>
      </c>
    </row>
    <row r="171" spans="2:2" x14ac:dyDescent="0.25">
      <c r="B171" s="2">
        <v>5600</v>
      </c>
    </row>
    <row r="172" spans="2:2" x14ac:dyDescent="0.25">
      <c r="B172" s="2">
        <v>5700</v>
      </c>
    </row>
    <row r="173" spans="2:2" x14ac:dyDescent="0.25">
      <c r="B173" s="2">
        <v>5800</v>
      </c>
    </row>
    <row r="174" spans="2:2" x14ac:dyDescent="0.25">
      <c r="B174" s="2">
        <v>5900</v>
      </c>
    </row>
    <row r="175" spans="2:2" x14ac:dyDescent="0.25">
      <c r="B175" s="2">
        <v>6000</v>
      </c>
    </row>
    <row r="176" spans="2:2" x14ac:dyDescent="0.25">
      <c r="B176" s="2">
        <v>6100</v>
      </c>
    </row>
    <row r="177" spans="2:2" x14ac:dyDescent="0.25">
      <c r="B177" s="2">
        <v>6200</v>
      </c>
    </row>
    <row r="178" spans="2:2" x14ac:dyDescent="0.25">
      <c r="B178" s="2">
        <v>6300</v>
      </c>
    </row>
    <row r="179" spans="2:2" x14ac:dyDescent="0.25">
      <c r="B179" s="2">
        <v>6400</v>
      </c>
    </row>
    <row r="180" spans="2:2" x14ac:dyDescent="0.25">
      <c r="B180" s="2">
        <v>6500</v>
      </c>
    </row>
    <row r="182" spans="2:2" x14ac:dyDescent="0.25">
      <c r="B182" s="1" t="s">
        <v>496</v>
      </c>
    </row>
    <row r="183" spans="2:2" x14ac:dyDescent="0.25">
      <c r="B183" s="2">
        <v>1</v>
      </c>
    </row>
    <row r="184" spans="2:2" x14ac:dyDescent="0.25">
      <c r="B184" s="2">
        <v>2</v>
      </c>
    </row>
    <row r="185" spans="2:2" x14ac:dyDescent="0.25">
      <c r="B185" s="2">
        <v>3</v>
      </c>
    </row>
    <row r="186" spans="2:2" x14ac:dyDescent="0.25">
      <c r="B186" s="2">
        <v>4</v>
      </c>
    </row>
    <row r="187" spans="2:2" x14ac:dyDescent="0.25">
      <c r="B187" s="2">
        <v>5</v>
      </c>
    </row>
    <row r="188" spans="2:2" x14ac:dyDescent="0.25">
      <c r="B188" s="2">
        <v>6</v>
      </c>
    </row>
    <row r="189" spans="2:2" x14ac:dyDescent="0.25">
      <c r="B189" s="2">
        <v>7</v>
      </c>
    </row>
    <row r="190" spans="2:2" x14ac:dyDescent="0.25">
      <c r="B190" s="2"/>
    </row>
    <row r="191" spans="2:2" x14ac:dyDescent="0.25">
      <c r="B191" s="1" t="s">
        <v>107</v>
      </c>
    </row>
    <row r="192" spans="2:2" x14ac:dyDescent="0.25">
      <c r="B192" t="s">
        <v>497</v>
      </c>
    </row>
    <row r="193" spans="2:2" x14ac:dyDescent="0.25">
      <c r="B193" t="s">
        <v>498</v>
      </c>
    </row>
    <row r="194" spans="2:2" x14ac:dyDescent="0.25">
      <c r="B194" t="s">
        <v>499</v>
      </c>
    </row>
    <row r="195" spans="2:2" x14ac:dyDescent="0.25">
      <c r="B195" t="s">
        <v>500</v>
      </c>
    </row>
    <row r="196" spans="2:2" x14ac:dyDescent="0.25">
      <c r="B196" t="s">
        <v>501</v>
      </c>
    </row>
    <row r="197" spans="2:2" x14ac:dyDescent="0.25">
      <c r="B197" t="s">
        <v>502</v>
      </c>
    </row>
    <row r="199" spans="2:2" x14ac:dyDescent="0.25">
      <c r="B199" s="1" t="s">
        <v>503</v>
      </c>
    </row>
    <row r="200" spans="2:2" x14ac:dyDescent="0.25">
      <c r="B200" s="2">
        <v>0</v>
      </c>
    </row>
    <row r="201" spans="2:2" x14ac:dyDescent="0.25">
      <c r="B201" s="2">
        <v>1</v>
      </c>
    </row>
    <row r="202" spans="2:2" x14ac:dyDescent="0.25">
      <c r="B202" s="2">
        <v>2</v>
      </c>
    </row>
    <row r="203" spans="2:2" x14ac:dyDescent="0.25">
      <c r="B203" s="2">
        <v>3</v>
      </c>
    </row>
    <row r="204" spans="2:2" x14ac:dyDescent="0.25">
      <c r="B204" s="2">
        <v>4</v>
      </c>
    </row>
    <row r="205" spans="2:2" x14ac:dyDescent="0.25">
      <c r="B205" s="2">
        <v>5</v>
      </c>
    </row>
    <row r="206" spans="2:2" x14ac:dyDescent="0.25">
      <c r="B206" s="2"/>
    </row>
    <row r="207" spans="2:2" x14ac:dyDescent="0.25">
      <c r="B207" s="1" t="s">
        <v>112</v>
      </c>
    </row>
    <row r="208" spans="2:2" x14ac:dyDescent="0.25">
      <c r="B208" t="s">
        <v>165</v>
      </c>
    </row>
    <row r="209" spans="2:2" x14ac:dyDescent="0.25">
      <c r="B209" t="s">
        <v>168</v>
      </c>
    </row>
    <row r="210" spans="2:2" x14ac:dyDescent="0.25">
      <c r="B210" t="s">
        <v>171</v>
      </c>
    </row>
    <row r="211" spans="2:2" x14ac:dyDescent="0.25">
      <c r="B211" t="s">
        <v>173</v>
      </c>
    </row>
    <row r="212" spans="2:2" x14ac:dyDescent="0.25">
      <c r="B212" t="s">
        <v>172</v>
      </c>
    </row>
    <row r="213" spans="2:2" x14ac:dyDescent="0.25">
      <c r="B213" t="s">
        <v>180</v>
      </c>
    </row>
    <row r="214" spans="2:2" x14ac:dyDescent="0.25">
      <c r="B214" t="s">
        <v>185</v>
      </c>
    </row>
    <row r="215" spans="2:2" x14ac:dyDescent="0.25">
      <c r="B215" t="s">
        <v>190</v>
      </c>
    </row>
    <row r="216" spans="2:2" x14ac:dyDescent="0.25">
      <c r="B216" t="s">
        <v>195</v>
      </c>
    </row>
    <row r="217" spans="2:2" x14ac:dyDescent="0.25">
      <c r="B217" t="s">
        <v>200</v>
      </c>
    </row>
    <row r="218" spans="2:2" x14ac:dyDescent="0.25">
      <c r="B218" t="s">
        <v>205</v>
      </c>
    </row>
    <row r="219" spans="2:2" x14ac:dyDescent="0.25">
      <c r="B219" t="s">
        <v>210</v>
      </c>
    </row>
    <row r="220" spans="2:2" x14ac:dyDescent="0.25">
      <c r="B220" t="s">
        <v>212</v>
      </c>
    </row>
    <row r="221" spans="2:2" x14ac:dyDescent="0.25">
      <c r="B221" t="s">
        <v>216</v>
      </c>
    </row>
    <row r="222" spans="2:2" x14ac:dyDescent="0.25">
      <c r="B222" t="s">
        <v>221</v>
      </c>
    </row>
    <row r="223" spans="2:2" x14ac:dyDescent="0.25">
      <c r="B223" t="s">
        <v>226</v>
      </c>
    </row>
    <row r="224" spans="2:2" x14ac:dyDescent="0.25">
      <c r="B224" t="s">
        <v>167</v>
      </c>
    </row>
    <row r="225" spans="2:2" x14ac:dyDescent="0.25">
      <c r="B225" t="s">
        <v>170</v>
      </c>
    </row>
    <row r="226" spans="2:2" x14ac:dyDescent="0.25">
      <c r="B226" t="s">
        <v>179</v>
      </c>
    </row>
    <row r="227" spans="2:2" x14ac:dyDescent="0.25">
      <c r="B227" t="s">
        <v>184</v>
      </c>
    </row>
    <row r="228" spans="2:2" x14ac:dyDescent="0.25">
      <c r="B228" t="s">
        <v>189</v>
      </c>
    </row>
    <row r="229" spans="2:2" x14ac:dyDescent="0.25">
      <c r="B229" t="s">
        <v>194</v>
      </c>
    </row>
    <row r="230" spans="2:2" x14ac:dyDescent="0.25">
      <c r="B230" t="s">
        <v>199</v>
      </c>
    </row>
    <row r="231" spans="2:2" x14ac:dyDescent="0.25">
      <c r="B231" t="s">
        <v>204</v>
      </c>
    </row>
    <row r="232" spans="2:2" x14ac:dyDescent="0.25">
      <c r="B232" t="s">
        <v>209</v>
      </c>
    </row>
    <row r="233" spans="2:2" x14ac:dyDescent="0.25">
      <c r="B233" t="s">
        <v>211</v>
      </c>
    </row>
    <row r="234" spans="2:2" x14ac:dyDescent="0.25">
      <c r="B234" t="s">
        <v>215</v>
      </c>
    </row>
    <row r="235" spans="2:2" x14ac:dyDescent="0.25">
      <c r="B235" t="s">
        <v>220</v>
      </c>
    </row>
    <row r="236" spans="2:2" x14ac:dyDescent="0.25">
      <c r="B236" t="s">
        <v>225</v>
      </c>
    </row>
    <row r="237" spans="2:2" x14ac:dyDescent="0.25">
      <c r="B237" t="s">
        <v>233</v>
      </c>
    </row>
    <row r="238" spans="2:2" x14ac:dyDescent="0.25">
      <c r="B238" t="s">
        <v>237</v>
      </c>
    </row>
    <row r="239" spans="2:2" x14ac:dyDescent="0.25">
      <c r="B239" t="s">
        <v>241</v>
      </c>
    </row>
    <row r="240" spans="2:2" x14ac:dyDescent="0.25">
      <c r="B240" t="s">
        <v>248</v>
      </c>
    </row>
    <row r="241" spans="2:2" x14ac:dyDescent="0.25">
      <c r="B241" t="s">
        <v>252</v>
      </c>
    </row>
    <row r="242" spans="2:2" x14ac:dyDescent="0.25">
      <c r="B242" t="s">
        <v>256</v>
      </c>
    </row>
    <row r="243" spans="2:2" x14ac:dyDescent="0.25">
      <c r="B243" t="s">
        <v>260</v>
      </c>
    </row>
    <row r="244" spans="2:2" x14ac:dyDescent="0.25">
      <c r="B244" t="s">
        <v>264</v>
      </c>
    </row>
    <row r="245" spans="2:2" x14ac:dyDescent="0.25">
      <c r="B245" t="s">
        <v>268</v>
      </c>
    </row>
    <row r="246" spans="2:2" x14ac:dyDescent="0.25">
      <c r="B246" t="s">
        <v>272</v>
      </c>
    </row>
    <row r="247" spans="2:2" x14ac:dyDescent="0.25">
      <c r="B247" t="s">
        <v>276</v>
      </c>
    </row>
    <row r="248" spans="2:2" x14ac:dyDescent="0.25">
      <c r="B248" t="s">
        <v>280</v>
      </c>
    </row>
    <row r="249" spans="2:2" x14ac:dyDescent="0.25">
      <c r="B249" t="s">
        <v>284</v>
      </c>
    </row>
    <row r="250" spans="2:2" x14ac:dyDescent="0.25">
      <c r="B250" t="s">
        <v>288</v>
      </c>
    </row>
    <row r="252" spans="2:2" x14ac:dyDescent="0.25">
      <c r="B252" s="1" t="s">
        <v>113</v>
      </c>
    </row>
    <row r="253" spans="2:2" x14ac:dyDescent="0.25">
      <c r="B253" t="s">
        <v>298</v>
      </c>
    </row>
    <row r="254" spans="2:2" x14ac:dyDescent="0.25">
      <c r="B254" t="s">
        <v>301</v>
      </c>
    </row>
    <row r="255" spans="2:2" x14ac:dyDescent="0.25">
      <c r="B255" t="s">
        <v>305</v>
      </c>
    </row>
    <row r="256" spans="2:2" x14ac:dyDescent="0.25">
      <c r="B256" t="s">
        <v>308</v>
      </c>
    </row>
    <row r="257" spans="2:2" x14ac:dyDescent="0.25">
      <c r="B257" t="s">
        <v>311</v>
      </c>
    </row>
    <row r="258" spans="2:2" x14ac:dyDescent="0.25">
      <c r="B258" t="s">
        <v>313</v>
      </c>
    </row>
    <row r="259" spans="2:2" x14ac:dyDescent="0.25">
      <c r="B259" t="s">
        <v>318</v>
      </c>
    </row>
    <row r="260" spans="2:2" x14ac:dyDescent="0.25">
      <c r="B260" t="s">
        <v>323</v>
      </c>
    </row>
    <row r="261" spans="2:2" x14ac:dyDescent="0.25">
      <c r="B261" t="s">
        <v>302</v>
      </c>
    </row>
    <row r="262" spans="2:2" x14ac:dyDescent="0.25">
      <c r="B262" t="s">
        <v>314</v>
      </c>
    </row>
    <row r="263" spans="2:2" x14ac:dyDescent="0.25">
      <c r="B263" t="s">
        <v>319</v>
      </c>
    </row>
    <row r="264" spans="2:2" x14ac:dyDescent="0.25">
      <c r="B264" t="s">
        <v>326</v>
      </c>
    </row>
    <row r="265" spans="2:2" x14ac:dyDescent="0.25">
      <c r="B265" t="s">
        <v>335</v>
      </c>
    </row>
    <row r="266" spans="2:2" x14ac:dyDescent="0.25">
      <c r="B266" t="s">
        <v>338</v>
      </c>
    </row>
    <row r="267" spans="2:2" x14ac:dyDescent="0.25">
      <c r="B267" t="s">
        <v>341</v>
      </c>
    </row>
    <row r="268" spans="2:2" x14ac:dyDescent="0.25">
      <c r="B268" t="s">
        <v>344</v>
      </c>
    </row>
    <row r="270" spans="2:2" x14ac:dyDescent="0.25">
      <c r="B270" s="1" t="s">
        <v>114</v>
      </c>
    </row>
    <row r="271" spans="2:2" x14ac:dyDescent="0.25">
      <c r="B271" t="s">
        <v>504</v>
      </c>
    </row>
    <row r="272" spans="2:2" x14ac:dyDescent="0.25">
      <c r="B272" t="s">
        <v>505</v>
      </c>
    </row>
    <row r="273" spans="2:2" x14ac:dyDescent="0.25">
      <c r="B273" t="s">
        <v>506</v>
      </c>
    </row>
    <row r="274" spans="2:2" x14ac:dyDescent="0.25">
      <c r="B274" t="s">
        <v>507</v>
      </c>
    </row>
    <row r="276" spans="2:2" x14ac:dyDescent="0.25">
      <c r="B276" s="1" t="s">
        <v>115</v>
      </c>
    </row>
    <row r="277" spans="2:2" x14ac:dyDescent="0.25">
      <c r="B277" t="s">
        <v>508</v>
      </c>
    </row>
    <row r="278" spans="2:2" x14ac:dyDescent="0.25">
      <c r="B278" t="s">
        <v>509</v>
      </c>
    </row>
    <row r="279" spans="2:2" x14ac:dyDescent="0.25">
      <c r="B279" t="s">
        <v>75</v>
      </c>
    </row>
    <row r="280" spans="2:2" x14ac:dyDescent="0.25">
      <c r="B280" t="s">
        <v>510</v>
      </c>
    </row>
    <row r="281" spans="2:2" x14ac:dyDescent="0.25">
      <c r="B281" t="s">
        <v>511</v>
      </c>
    </row>
    <row r="282" spans="2:2" x14ac:dyDescent="0.25">
      <c r="B282" t="s">
        <v>512</v>
      </c>
    </row>
    <row r="283" spans="2:2" x14ac:dyDescent="0.25">
      <c r="B283" t="s">
        <v>513</v>
      </c>
    </row>
    <row r="284" spans="2:2" x14ac:dyDescent="0.25">
      <c r="B284" t="s">
        <v>514</v>
      </c>
    </row>
    <row r="285" spans="2:2" x14ac:dyDescent="0.25">
      <c r="B285" t="s">
        <v>515</v>
      </c>
    </row>
    <row r="286" spans="2:2" x14ac:dyDescent="0.25">
      <c r="B286" t="s">
        <v>516</v>
      </c>
    </row>
    <row r="287" spans="2:2" x14ac:dyDescent="0.25">
      <c r="B287" t="s">
        <v>517</v>
      </c>
    </row>
    <row r="288" spans="2:2" x14ac:dyDescent="0.25">
      <c r="B288" t="s">
        <v>518</v>
      </c>
    </row>
    <row r="289" spans="2:2" x14ac:dyDescent="0.25">
      <c r="B289" t="s">
        <v>519</v>
      </c>
    </row>
    <row r="290" spans="2:2" x14ac:dyDescent="0.25">
      <c r="B290" t="s">
        <v>520</v>
      </c>
    </row>
    <row r="291" spans="2:2" x14ac:dyDescent="0.25">
      <c r="B291" t="s">
        <v>521</v>
      </c>
    </row>
    <row r="292" spans="2:2" x14ac:dyDescent="0.25">
      <c r="B292" t="s">
        <v>522</v>
      </c>
    </row>
    <row r="294" spans="2:2" x14ac:dyDescent="0.25">
      <c r="B294" s="1" t="s">
        <v>116</v>
      </c>
    </row>
    <row r="295" spans="2:2" x14ac:dyDescent="0.25">
      <c r="B295" t="s">
        <v>523</v>
      </c>
    </row>
    <row r="296" spans="2:2" x14ac:dyDescent="0.25">
      <c r="B296" t="s">
        <v>524</v>
      </c>
    </row>
    <row r="297" spans="2:2" x14ac:dyDescent="0.25">
      <c r="B297" t="s">
        <v>525</v>
      </c>
    </row>
    <row r="298" spans="2:2" x14ac:dyDescent="0.25">
      <c r="B298" t="s">
        <v>526</v>
      </c>
    </row>
    <row r="299" spans="2:2" x14ac:dyDescent="0.25">
      <c r="B299" t="s">
        <v>527</v>
      </c>
    </row>
    <row r="300" spans="2:2" x14ac:dyDescent="0.25">
      <c r="B300" t="s">
        <v>528</v>
      </c>
    </row>
    <row r="301" spans="2:2" x14ac:dyDescent="0.25">
      <c r="B301" t="s">
        <v>529</v>
      </c>
    </row>
    <row r="302" spans="2:2" x14ac:dyDescent="0.25">
      <c r="B302" t="s">
        <v>530</v>
      </c>
    </row>
    <row r="304" spans="2:2" x14ac:dyDescent="0.25">
      <c r="B304" s="1" t="s">
        <v>531</v>
      </c>
    </row>
    <row r="305" spans="2:2" x14ac:dyDescent="0.25">
      <c r="B305" t="s">
        <v>532</v>
      </c>
    </row>
    <row r="306" spans="2:2" x14ac:dyDescent="0.25">
      <c r="B306" t="s">
        <v>533</v>
      </c>
    </row>
    <row r="308" spans="2:2" x14ac:dyDescent="0.25">
      <c r="B308" s="1" t="s">
        <v>120</v>
      </c>
    </row>
    <row r="309" spans="2:2" x14ac:dyDescent="0.25">
      <c r="B309" t="s">
        <v>534</v>
      </c>
    </row>
    <row r="310" spans="2:2" x14ac:dyDescent="0.25">
      <c r="B310" t="s">
        <v>535</v>
      </c>
    </row>
    <row r="311" spans="2:2" x14ac:dyDescent="0.25">
      <c r="B311" t="s">
        <v>536</v>
      </c>
    </row>
    <row r="313" spans="2:2" x14ac:dyDescent="0.25">
      <c r="B313" s="1" t="s">
        <v>158</v>
      </c>
    </row>
    <row r="314" spans="2:2" x14ac:dyDescent="0.25">
      <c r="B314" t="s">
        <v>537</v>
      </c>
    </row>
    <row r="315" spans="2:2" x14ac:dyDescent="0.25">
      <c r="B315" t="s">
        <v>538</v>
      </c>
    </row>
    <row r="317" spans="2:2" x14ac:dyDescent="0.25">
      <c r="B317" s="1" t="s">
        <v>539</v>
      </c>
    </row>
    <row r="318" spans="2:2" x14ac:dyDescent="0.25">
      <c r="B318" t="s">
        <v>540</v>
      </c>
    </row>
    <row r="319" spans="2:2" x14ac:dyDescent="0.25">
      <c r="B319" t="s">
        <v>541</v>
      </c>
    </row>
    <row r="320" spans="2:2" x14ac:dyDescent="0.25">
      <c r="B320" t="s">
        <v>542</v>
      </c>
    </row>
    <row r="321" spans="2:2" x14ac:dyDescent="0.25">
      <c r="B321" t="s">
        <v>543</v>
      </c>
    </row>
    <row r="322" spans="2:2" x14ac:dyDescent="0.25">
      <c r="B322" t="s">
        <v>544</v>
      </c>
    </row>
    <row r="323" spans="2:2" x14ac:dyDescent="0.25">
      <c r="B323" t="s">
        <v>545</v>
      </c>
    </row>
    <row r="324" spans="2:2" x14ac:dyDescent="0.25">
      <c r="B324" t="s">
        <v>546</v>
      </c>
    </row>
    <row r="326" spans="2:2" x14ac:dyDescent="0.25">
      <c r="B326" s="1" t="s">
        <v>611</v>
      </c>
    </row>
    <row r="327" spans="2:2" x14ac:dyDescent="0.25">
      <c r="B327" t="s">
        <v>635</v>
      </c>
    </row>
    <row r="329" spans="2:2" x14ac:dyDescent="0.25">
      <c r="B329" s="1" t="s">
        <v>533</v>
      </c>
    </row>
    <row r="330" spans="2:2" x14ac:dyDescent="0.25">
      <c r="B330" t="s">
        <v>533</v>
      </c>
    </row>
    <row r="332" spans="2:2" x14ac:dyDescent="0.25">
      <c r="B332" s="1" t="s">
        <v>619</v>
      </c>
    </row>
    <row r="333" spans="2:2" x14ac:dyDescent="0.25">
      <c r="B333" s="2">
        <v>2200</v>
      </c>
    </row>
    <row r="334" spans="2:2" x14ac:dyDescent="0.25">
      <c r="B334" s="2">
        <v>2300</v>
      </c>
    </row>
    <row r="335" spans="2:2" x14ac:dyDescent="0.25">
      <c r="B335" s="2">
        <v>2400</v>
      </c>
    </row>
    <row r="336" spans="2:2" x14ac:dyDescent="0.25">
      <c r="B336" s="2">
        <v>2500</v>
      </c>
    </row>
    <row r="337" spans="2:2" x14ac:dyDescent="0.25">
      <c r="B337" s="2">
        <v>2600</v>
      </c>
    </row>
    <row r="338" spans="2:2" x14ac:dyDescent="0.25">
      <c r="B338" s="2">
        <v>2700</v>
      </c>
    </row>
    <row r="339" spans="2:2" x14ac:dyDescent="0.25">
      <c r="B339" s="2">
        <v>2800</v>
      </c>
    </row>
    <row r="340" spans="2:2" x14ac:dyDescent="0.25">
      <c r="B340" s="2">
        <v>2900</v>
      </c>
    </row>
    <row r="341" spans="2:2" x14ac:dyDescent="0.25">
      <c r="B341" s="2">
        <v>3000</v>
      </c>
    </row>
  </sheetData>
  <customSheetViews>
    <customSheetView guid="{B3932255-588A-4E85-91CF-65C36B1A0722}" topLeftCell="A9">
      <selection activeCell="A18" sqref="A18"/>
      <pageMargins left="0" right="0" top="0" bottom="0" header="0" footer="0"/>
    </customSheetView>
    <customSheetView guid="{F092BC4C-24E2-4F37-8B15-63CD85F12429}">
      <selection activeCell="A3" sqref="A3"/>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Table'!H10,$B$94:$B$101,0))</xm:f>
            <x14:dxf/>
          </x14:cfRule>
          <xm:sqref>Y116:Y127 Y146:Y182</xm:sqref>
        </x14:conditionalFormatting>
        <x14:conditionalFormatting xmlns:xm="http://schemas.microsoft.com/office/excel/2006/main">
          <x14:cfRule type="expression" priority="128" id="{7AC34C25-FA32-405C-BA9C-099936A8D48C}">
            <xm:f>ISNUMBER(MATCH('Reported Performance Table'!H22,$B$94:$B$101,0))</xm:f>
            <x14:dxf/>
          </x14:cfRule>
          <xm:sqref>Z127:Z144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2000"/>
  <sheetViews>
    <sheetView workbookViewId="0">
      <selection activeCell="L17" sqref="L17"/>
    </sheetView>
  </sheetViews>
  <sheetFormatPr defaultColWidth="8.85546875" defaultRowHeight="15" x14ac:dyDescent="0.25"/>
  <cols>
    <col min="1" max="1" width="22.7109375" bestFit="1" customWidth="1"/>
    <col min="2" max="2" width="42.28515625" bestFit="1" customWidth="1"/>
    <col min="4" max="4" width="28.42578125" style="35" customWidth="1"/>
    <col min="5" max="5" width="46.28515625" customWidth="1"/>
    <col min="6" max="6" width="33.7109375" customWidth="1"/>
    <col min="7" max="7" width="22.42578125" style="3" customWidth="1"/>
    <col min="8" max="8" width="36.28515625" bestFit="1" customWidth="1"/>
    <col min="11" max="11" width="13.7109375" bestFit="1" customWidth="1"/>
    <col min="12" max="12" width="29.85546875" bestFit="1" customWidth="1"/>
    <col min="13" max="13" width="30.28515625" bestFit="1" customWidth="1"/>
    <col min="14" max="14" width="22.42578125" bestFit="1" customWidth="1"/>
    <col min="15" max="16" width="19.7109375" bestFit="1" customWidth="1"/>
    <col min="17" max="17" width="13.42578125" bestFit="1" customWidth="1"/>
  </cols>
  <sheetData>
    <row r="1" spans="1:17" x14ac:dyDescent="0.25">
      <c r="A1" s="165" t="s">
        <v>547</v>
      </c>
      <c r="B1" s="74"/>
      <c r="D1" s="166" t="s">
        <v>571</v>
      </c>
      <c r="G1" s="163"/>
    </row>
    <row r="2" spans="1:17" x14ac:dyDescent="0.25">
      <c r="A2" s="75"/>
      <c r="B2" s="76" t="str">
        <f>IF(NOT(COUNTIF('Internal Data'!B3:B1993,"*?")+COUNT(B3:B1993)),"","Please fill out all required columns in row "&amp;_xlfn.CONCAT('Internal Data'!B3:B1993))</f>
        <v/>
      </c>
      <c r="G2" s="163"/>
    </row>
    <row r="3" spans="1:17" x14ac:dyDescent="0.25">
      <c r="A3" s="75">
        <v>10</v>
      </c>
      <c r="B3" s="76" t="str">
        <f>IF('Reported Performance Table'!$A10="","",IF(OR('Reported Performance Table'!$B10="",'Reported Performance Table'!$C10="",'Reported Performance Table'!$D10="",'Reported Performance Table'!$F10="",'Reported Performance Table'!$G10="",'Reported Performance Table'!$H10="",'Reported Performance Table'!$I10="",'Reported Performance Table'!$K10="",'Reported Performance Table'!$N10="",'Reported Performance Table'!$O10="",'Reported Performance Table'!$P10="",'Reported Performance Table'!$Q10="",'Reported Performance Table'!$R10="",'Reported Performance Table'!$S10="",'Reported Performance Table'!$T10="",'Reported Performance Table'!$U10="",'Reported Performance Table'!$V10="",'Reported Performance Table'!$W10="",'Reported Performance Table'!$X10="",'Reported Performance Table'!$AF10="",'Reported Performance Table'!$AG10="",'Reported Performance Table'!$AI10="",'Reported Performance Table'!$AJ10="",'Reported Performance Table'!$AL10="",'Reported Performance Table'!$AN10="",'Reported Performance Table'!$AR10=""),$A3&amp;", ",""))</f>
        <v/>
      </c>
      <c r="D3" s="151"/>
      <c r="E3" s="152"/>
      <c r="F3" s="152"/>
      <c r="G3" s="164"/>
    </row>
    <row r="4" spans="1:17" x14ac:dyDescent="0.25">
      <c r="A4" s="75">
        <v>11</v>
      </c>
      <c r="B4" s="76" t="str">
        <f>IF('Reported Performance Table'!$A11="","",IF(OR('Reported Performance Table'!$B11="",'Reported Performance Table'!$C11="",'Reported Performance Table'!$D11="",'Reported Performance Table'!$F11="",'Reported Performance Table'!$G11="",'Reported Performance Table'!$H11="",'Reported Performance Table'!$I11="",'Reported Performance Table'!$K11="",'Reported Performance Table'!$N11="",'Reported Performance Table'!$O11="",'Reported Performance Table'!$P11="",'Reported Performance Table'!$Q11="",'Reported Performance Table'!$R11="",'Reported Performance Table'!$S11="",'Reported Performance Table'!$T11="",'Reported Performance Table'!$U11="",'Reported Performance Table'!$V11="",'Reported Performance Table'!$W11="",'Reported Performance Table'!$X11="",'Reported Performance Table'!$AF11="",'Reported Performance Table'!$AG11="",'Reported Performance Table'!$AI11="",'Reported Performance Table'!$AJ11="",'Reported Performance Table'!$AL11="",'Reported Performance Table'!$AN11="",'Reported Performance Table'!$AR11=""),$A4&amp;", ",""))</f>
        <v/>
      </c>
      <c r="D4" s="151"/>
      <c r="E4" s="152"/>
      <c r="F4" s="152"/>
      <c r="G4" s="164"/>
    </row>
    <row r="5" spans="1:17" x14ac:dyDescent="0.25">
      <c r="A5" s="75">
        <v>12</v>
      </c>
      <c r="B5" s="76" t="str">
        <f>IF('Reported Performance Table'!$A12="","",IF(OR('Reported Performance Table'!$B12="",'Reported Performance Table'!$C12="",'Reported Performance Table'!$D12="",'Reported Performance Table'!$F12="",'Reported Performance Table'!$G12="",'Reported Performance Table'!$H12="",'Reported Performance Table'!$I12="",'Reported Performance Table'!$K12="",'Reported Performance Table'!$N12="",'Reported Performance Table'!$O12="",'Reported Performance Table'!$P12="",'Reported Performance Table'!$Q12="",'Reported Performance Table'!$R12="",'Reported Performance Table'!$S12="",'Reported Performance Table'!$T12="",'Reported Performance Table'!$U12="",'Reported Performance Table'!$V12="",'Reported Performance Table'!$W12="",'Reported Performance Table'!$X12="",'Reported Performance Table'!$AF12="",'Reported Performance Table'!$AG12="",'Reported Performance Table'!$AI12="",'Reported Performance Table'!$AJ12="",'Reported Performance Table'!$AL12="",'Reported Performance Table'!$AN12="",'Reported Performance Table'!$AR12=""),$A5&amp;", ",""))</f>
        <v/>
      </c>
      <c r="G5" s="163"/>
    </row>
    <row r="6" spans="1:17" x14ac:dyDescent="0.25">
      <c r="A6" s="75">
        <v>13</v>
      </c>
      <c r="B6" s="76" t="str">
        <f>IF('Reported Performance Table'!$A13="","",IF(OR('Reported Performance Table'!$B13="",'Reported Performance Table'!$C13="",'Reported Performance Table'!$D13="",'Reported Performance Table'!$F13="",'Reported Performance Table'!$G13="",'Reported Performance Table'!$H13="",'Reported Performance Table'!$I13="",'Reported Performance Table'!$K13="",'Reported Performance Table'!$N13="",'Reported Performance Table'!$O13="",'Reported Performance Table'!$P13="",'Reported Performance Table'!$Q13="",'Reported Performance Table'!$R13="",'Reported Performance Table'!$S13="",'Reported Performance Table'!$T13="",'Reported Performance Table'!$U13="",'Reported Performance Table'!$V13="",'Reported Performance Table'!$W13="",'Reported Performance Table'!$X13="",'Reported Performance Table'!$AF13="",'Reported Performance Table'!$AG13="",'Reported Performance Table'!$AI13="",'Reported Performance Table'!$AJ13="",'Reported Performance Table'!$AL13="",'Reported Performance Table'!$AN13="",'Reported Performance Table'!$AR13=""),$A6&amp;", ",""))</f>
        <v/>
      </c>
      <c r="G6" s="163"/>
    </row>
    <row r="7" spans="1:17" x14ac:dyDescent="0.25">
      <c r="A7" s="75">
        <v>14</v>
      </c>
      <c r="B7" s="76" t="str">
        <f>IF('Reported Performance Table'!$A14="","",IF(OR('Reported Performance Table'!$B14="",'Reported Performance Table'!$C14="",'Reported Performance Table'!$D14="",'Reported Performance Table'!$F14="",'Reported Performance Table'!$G14="",'Reported Performance Table'!$H14="",'Reported Performance Table'!$I14="",'Reported Performance Table'!$K14="",'Reported Performance Table'!$N14="",'Reported Performance Table'!$O14="",'Reported Performance Table'!$P14="",'Reported Performance Table'!$Q14="",'Reported Performance Table'!$R14="",'Reported Performance Table'!$S14="",'Reported Performance Table'!$T14="",'Reported Performance Table'!$U14="",'Reported Performance Table'!$V14="",'Reported Performance Table'!$W14="",'Reported Performance Table'!$X14="",'Reported Performance Table'!$AF14="",'Reported Performance Table'!$AG14="",'Reported Performance Table'!$AI14="",'Reported Performance Table'!$AJ14="",'Reported Performance Table'!$AL14="",'Reported Performance Table'!$AN14="",'Reported Performance Table'!$AR14=""),$A7&amp;", ",""))</f>
        <v/>
      </c>
      <c r="G7" s="163"/>
    </row>
    <row r="8" spans="1:17" x14ac:dyDescent="0.25">
      <c r="A8" s="75">
        <v>15</v>
      </c>
      <c r="B8" s="76" t="str">
        <f>IF('Reported Performance Table'!$A15="","",IF(OR('Reported Performance Table'!$B15="",'Reported Performance Table'!$C15="",'Reported Performance Table'!$D15="",'Reported Performance Table'!$F15="",'Reported Performance Table'!$G15="",'Reported Performance Table'!$H15="",'Reported Performance Table'!$I15="",'Reported Performance Table'!$K15="",'Reported Performance Table'!$N15="",'Reported Performance Table'!$O15="",'Reported Performance Table'!$P15="",'Reported Performance Table'!$Q15="",'Reported Performance Table'!$R15="",'Reported Performance Table'!$S15="",'Reported Performance Table'!$T15="",'Reported Performance Table'!$U15="",'Reported Performance Table'!$V15="",'Reported Performance Table'!$W15="",'Reported Performance Table'!$X15="",'Reported Performance Table'!$AF15="",'Reported Performance Table'!$AG15="",'Reported Performance Table'!$AI15="",'Reported Performance Table'!$AJ15="",'Reported Performance Table'!$AL15="",'Reported Performance Table'!$AN15="",'Reported Performance Table'!$AR15=""),$A8&amp;", ",""))</f>
        <v/>
      </c>
      <c r="G8" s="163"/>
    </row>
    <row r="9" spans="1:17" x14ac:dyDescent="0.25">
      <c r="A9" s="75">
        <v>16</v>
      </c>
      <c r="B9" s="76" t="str">
        <f>IF('Reported Performance Table'!$A16="","",IF(OR('Reported Performance Table'!$B16="",'Reported Performance Table'!$C16="",'Reported Performance Table'!$D16="",'Reported Performance Table'!$F16="",'Reported Performance Table'!$G16="",'Reported Performance Table'!$H16="",'Reported Performance Table'!$I16="",'Reported Performance Table'!$K16="",'Reported Performance Table'!$N16="",'Reported Performance Table'!$O16="",'Reported Performance Table'!$P16="",'Reported Performance Table'!$Q16="",'Reported Performance Table'!$R16="",'Reported Performance Table'!$S16="",'Reported Performance Table'!$T16="",'Reported Performance Table'!$U16="",'Reported Performance Table'!$V16="",'Reported Performance Table'!$W16="",'Reported Performance Table'!$X16="",'Reported Performance Table'!$AF16="",'Reported Performance Table'!$AG16="",'Reported Performance Table'!$AI16="",'Reported Performance Table'!$AJ16="",'Reported Performance Table'!$AL16="",'Reported Performance Table'!$AN16="",'Reported Performance Table'!$AR16=""),$A9&amp;", ",""))</f>
        <v/>
      </c>
      <c r="D9" s="172" t="s">
        <v>152</v>
      </c>
      <c r="E9" s="173" t="s">
        <v>153</v>
      </c>
      <c r="F9" s="173" t="s">
        <v>154</v>
      </c>
      <c r="G9" s="174"/>
      <c r="H9" s="77" t="s">
        <v>573</v>
      </c>
      <c r="I9" s="175" t="s">
        <v>616</v>
      </c>
      <c r="J9" s="175" t="s">
        <v>618</v>
      </c>
      <c r="K9" s="175" t="s">
        <v>620</v>
      </c>
      <c r="L9" s="175" t="s">
        <v>634</v>
      </c>
      <c r="M9" s="175" t="s">
        <v>637</v>
      </c>
      <c r="N9" s="175" t="s">
        <v>641</v>
      </c>
      <c r="O9" s="175" t="s">
        <v>642</v>
      </c>
      <c r="P9" s="175" t="s">
        <v>643</v>
      </c>
      <c r="Q9" s="175" t="s">
        <v>644</v>
      </c>
    </row>
    <row r="10" spans="1:17" x14ac:dyDescent="0.25">
      <c r="A10" s="75">
        <v>17</v>
      </c>
      <c r="B10" s="76" t="str">
        <f>IF('Reported Performance Table'!$A17="","",IF(OR('Reported Performance Table'!$B17="",'Reported Performance Table'!$C17="",'Reported Performance Table'!$D17="",'Reported Performance Table'!$F17="",'Reported Performance Table'!$G17="",'Reported Performance Table'!$H17="",'Reported Performance Table'!$I17="",'Reported Performance Table'!$K17="",'Reported Performance Table'!$N17="",'Reported Performance Table'!$O17="",'Reported Performance Table'!$P17="",'Reported Performance Table'!$Q17="",'Reported Performance Table'!$R17="",'Reported Performance Table'!$S17="",'Reported Performance Table'!$T17="",'Reported Performance Table'!$U17="",'Reported Performance Table'!$V17="",'Reported Performance Table'!$W17="",'Reported Performance Table'!$X17="",'Reported Performance Table'!$AF17="",'Reported Performance Table'!$AG17="",'Reported Performance Table'!$AI17="",'Reported Performance Table'!$AJ17="",'Reported Performance Table'!$AL17="",'Reported Performance Table'!$AN17="",'Reported Performance Table'!$AR17=""),$A10&amp;", ",""))</f>
        <v/>
      </c>
      <c r="D10" s="35" t="str">
        <f>VLOOKUP('Reported Performance Table'!C10,'Master List'!$B$20:$C$39,2,FALSE)</f>
        <v>LowOutput</v>
      </c>
      <c r="E10" t="str">
        <f>VLOOKUP('Reported Performance Table'!D10,'Master List'!$B$42:$C$129,2,FALSE)</f>
        <v>OutdoorPoleArmMountedAreaandRoadwayLuminaires</v>
      </c>
      <c r="F10" t="str">
        <f>VLOOKUP('Reported Performance Table'!C10,'Master List'!$B$20:$D$39,3,FALSE)</f>
        <v>LowOutput_GA</v>
      </c>
      <c r="G10" s="163" t="str">
        <f>VLOOKUP('Reported Performance Table'!B10,'Master List'!$B$11:$D$17,3,FALSE)</f>
        <v>OutdoorLuminaires_Cat</v>
      </c>
      <c r="H10" t="str">
        <f>CONCATENATE(F10,G10)</f>
        <v>LowOutput_GAOutdoorLuminaires_Cat</v>
      </c>
      <c r="I10" t="str">
        <f>IF(VLOOKUP('Reported Performance Table'!D10,'Master List'!$B$42:$D$129,3,FALSE)="","No",VLOOKUP('Reported Performance Table'!D10,'Master List'!$B$42:$D$129,3,FALSE))</f>
        <v>Yes_No</v>
      </c>
      <c r="J10" t="str">
        <f>IF(AND(I10="Yes_No",'Reported Performance Table'!E10="Yes"),"No","Yes_No")</f>
        <v>No</v>
      </c>
      <c r="K10" t="str">
        <f>IF('Reported Performance Table'!D10="","",IF('Reported Performance Table'!E10="Yes","LUNA_CCT","Reported_CCT"))</f>
        <v>LUNA_CCT</v>
      </c>
      <c r="L10" t="str">
        <f>IF('Reported Performance Table'!D10="","",IF(K10="LUNA_CCT",VLOOKUP('Reported Performance Table'!D10,'Master List'!$B$42:$E$129,4,FALSE),"Reported_BUG"))</f>
        <v>OutdoorPoleArmMountedAreaAndRoadwayURating</v>
      </c>
      <c r="M10" t="str">
        <f>IF('Reported Performance Table'!D10="","",IF(AND('Reported Performance Table'!$E10="Yes",OR('Reported Performance Table'!$D10='Master List'!$B$42,'Reported Performance Table'!$D10='Master List'!$B$43,'Reported Performance Table'!$D10='Master List'!$B$44,'Reported Performance Table'!$D10='Master List'!$B$46,'Reported Performance Table'!$D10='Master List'!$B$48,'Reported Performance Table'!$D10='Master List'!$B$104,'Reported Performance Table'!$D10='Master List'!$B$106,'Reported Performance Table'!$D10='Master List'!$B$126)),"LUNA_Dimming","Dimming_Capability_and_Range"))</f>
        <v>LUNA_Dimming</v>
      </c>
      <c r="N10" s="179" t="str">
        <f>'Reported Performance Table'!BE10</f>
        <v>Yes</v>
      </c>
      <c r="O10" s="179" t="str">
        <f>'Reported Performance Table'!BF10</f>
        <v>No</v>
      </c>
      <c r="P10" s="179" t="str">
        <f>'Reported Performance Table'!BG10</f>
        <v>No</v>
      </c>
      <c r="Q10" t="str">
        <f>IF(COUNTIF(N10:P10,"Yes")=3,"Yes","No")</f>
        <v>No</v>
      </c>
    </row>
    <row r="11" spans="1:17" x14ac:dyDescent="0.25">
      <c r="A11" s="75">
        <v>18</v>
      </c>
      <c r="B11" s="76" t="str">
        <f>IF('Reported Performance Table'!$A18="","",IF(OR('Reported Performance Table'!$B18="",'Reported Performance Table'!$C18="",'Reported Performance Table'!$D18="",'Reported Performance Table'!$F18="",'Reported Performance Table'!$G18="",'Reported Performance Table'!$H18="",'Reported Performance Table'!$I18="",'Reported Performance Table'!$K18="",'Reported Performance Table'!$N18="",'Reported Performance Table'!$O18="",'Reported Performance Table'!$P18="",'Reported Performance Table'!$Q18="",'Reported Performance Table'!$R18="",'Reported Performance Table'!$S18="",'Reported Performance Table'!$T18="",'Reported Performance Table'!$U18="",'Reported Performance Table'!$V18="",'Reported Performance Table'!$W18="",'Reported Performance Table'!$X18="",'Reported Performance Table'!$AF18="",'Reported Performance Table'!$AG18="",'Reported Performance Table'!$AI18="",'Reported Performance Table'!$AJ18="",'Reported Performance Table'!$AL18="",'Reported Performance Table'!$AN18="",'Reported Performance Table'!$AR18=""),$A11&amp;", ",""))</f>
        <v/>
      </c>
      <c r="D11" s="35" t="str">
        <f>VLOOKUP('Reported Performance Table'!C11,'Master List'!$B$20:$C$39,2,FALSE)</f>
        <v>LowOutput</v>
      </c>
      <c r="E11" t="str">
        <f>VLOOKUP('Reported Performance Table'!D11,'Master List'!$B$42:$C$129,2,FALSE)</f>
        <v>OutdoorPoleArmMountedAreaandRoadwayLuminaires</v>
      </c>
      <c r="F11" t="str">
        <f>VLOOKUP('Reported Performance Table'!C11,'Master List'!$B$20:$D$39,3,FALSE)</f>
        <v>LowOutput_GA</v>
      </c>
      <c r="G11" s="163" t="str">
        <f>VLOOKUP('Reported Performance Table'!B11,'Master List'!$B$11:$D$17,3,FALSE)</f>
        <v>OutdoorLuminaires_Cat</v>
      </c>
      <c r="H11" t="str">
        <f t="shared" ref="H11:H74" si="0">CONCATENATE(F11,G11)</f>
        <v>LowOutput_GAOutdoorLuminaires_Cat</v>
      </c>
      <c r="I11" t="str">
        <f>IF(VLOOKUP('Reported Performance Table'!D11,'Master List'!$B$42:$D$129,3,FALSE)="","No",VLOOKUP('Reported Performance Table'!D11,'Master List'!$B$42:$D$129,3,FALSE))</f>
        <v>Yes_No</v>
      </c>
      <c r="J11" t="str">
        <f>IF(AND(I11="Yes_No",'Reported Performance Table'!E11="Yes"),"No","Yes_No")</f>
        <v>No</v>
      </c>
      <c r="K11" t="str">
        <f>IF('Reported Performance Table'!D11="","",IF('Reported Performance Table'!E11="Yes","LUNA_CCT","Reported_CCT"))</f>
        <v>LUNA_CCT</v>
      </c>
      <c r="L11" t="str">
        <f>IF('Reported Performance Table'!D11="","",IF(K11="LUNA_CCT",VLOOKUP('Reported Performance Table'!D11,'Master List'!$B$42:$E$129,4,FALSE),"Reported_BUG"))</f>
        <v>OutdoorPoleArmMountedAreaAndRoadwayURating</v>
      </c>
      <c r="M11" t="str">
        <f>IF('Reported Performance Table'!D11="","",IF(AND('Reported Performance Table'!$E11="Yes",OR('Reported Performance Table'!$D11='Master List'!$B$42,'Reported Performance Table'!$D11='Master List'!$B$43,'Reported Performance Table'!$D11='Master List'!$B$44,'Reported Performance Table'!$D11='Master List'!$B$46,'Reported Performance Table'!$D11='Master List'!$B$48,'Reported Performance Table'!$D11='Master List'!$B$104,'Reported Performance Table'!$D11='Master List'!$B$106,'Reported Performance Table'!$D11='Master List'!$B$126)),"LUNA_Dimming","Dimming_Capability_and_Range"))</f>
        <v>LUNA_Dimming</v>
      </c>
      <c r="N11" s="179" t="str">
        <f>'Reported Performance Table'!BE11</f>
        <v>Yes</v>
      </c>
      <c r="O11" s="179" t="str">
        <f>'Reported Performance Table'!BF11</f>
        <v>No</v>
      </c>
      <c r="P11" s="179" t="str">
        <f>'Reported Performance Table'!BG11</f>
        <v>No</v>
      </c>
      <c r="Q11" t="str">
        <f>IF(COUNTIF(N11:P11,"Yes")=3,"Yes","No")</f>
        <v>No</v>
      </c>
    </row>
    <row r="12" spans="1:17" x14ac:dyDescent="0.25">
      <c r="A12" s="75">
        <v>19</v>
      </c>
      <c r="B12" s="76" t="str">
        <f>IF('Reported Performance Table'!$A19="","",IF(OR('Reported Performance Table'!$B19="",'Reported Performance Table'!$C19="",'Reported Performance Table'!$D19="",'Reported Performance Table'!$F19="",'Reported Performance Table'!$G19="",'Reported Performance Table'!$H19="",'Reported Performance Table'!$I19="",'Reported Performance Table'!$K19="",'Reported Performance Table'!$N19="",'Reported Performance Table'!$O19="",'Reported Performance Table'!$P19="",'Reported Performance Table'!$Q19="",'Reported Performance Table'!$R19="",'Reported Performance Table'!$S19="",'Reported Performance Table'!$T19="",'Reported Performance Table'!$U19="",'Reported Performance Table'!$V19="",'Reported Performance Table'!$W19="",'Reported Performance Table'!$X19="",'Reported Performance Table'!$AF19="",'Reported Performance Table'!$AG19="",'Reported Performance Table'!$AI19="",'Reported Performance Table'!$AJ19="",'Reported Performance Table'!$AL19="",'Reported Performance Table'!$AN19="",'Reported Performance Table'!$AR19=""),$A12&amp;", ",""))</f>
        <v/>
      </c>
      <c r="D12" s="35" t="str">
        <f>VLOOKUP('Reported Performance Table'!C12,'Master List'!$B$20:$C$39,2,FALSE)</f>
        <v>LowOutput</v>
      </c>
      <c r="E12" t="str">
        <f>VLOOKUP('Reported Performance Table'!D12,'Master List'!$B$42:$C$129,2,FALSE)</f>
        <v>OutdoorPoleArmMountedAreaandRoadwayLuminaires</v>
      </c>
      <c r="F12" t="str">
        <f>VLOOKUP('Reported Performance Table'!C12,'Master List'!$B$20:$D$39,3,FALSE)</f>
        <v>LowOutput_GA</v>
      </c>
      <c r="G12" s="163" t="str">
        <f>VLOOKUP('Reported Performance Table'!B12,'Master List'!$B$11:$D$17,3,FALSE)</f>
        <v>OutdoorLuminaires_Cat</v>
      </c>
      <c r="H12" t="str">
        <f t="shared" si="0"/>
        <v>LowOutput_GAOutdoorLuminaires_Cat</v>
      </c>
      <c r="I12" t="str">
        <f>IF(VLOOKUP('Reported Performance Table'!D12,'Master List'!$B$42:$D$129,3,FALSE)="","No",VLOOKUP('Reported Performance Table'!D12,'Master List'!$B$42:$D$129,3,FALSE))</f>
        <v>Yes_No</v>
      </c>
      <c r="J12" t="str">
        <f>IF(AND(I12="Yes_No",'Reported Performance Table'!E12="Yes"),"No","Yes_No")</f>
        <v>No</v>
      </c>
      <c r="K12" t="str">
        <f>IF('Reported Performance Table'!D12="","",IF('Reported Performance Table'!E12="Yes","LUNA_CCT","Reported_CCT"))</f>
        <v>LUNA_CCT</v>
      </c>
      <c r="L12" t="str">
        <f>IF('Reported Performance Table'!D12="","",IF(K12="LUNA_CCT",VLOOKUP('Reported Performance Table'!D12,'Master List'!$B$42:$E$129,4,FALSE),"Reported_BUG"))</f>
        <v>OutdoorPoleArmMountedAreaAndRoadwayURating</v>
      </c>
      <c r="M12" t="str">
        <f>IF('Reported Performance Table'!D12="","",IF(AND('Reported Performance Table'!$E12="Yes",OR('Reported Performance Table'!$D12='Master List'!$B$42,'Reported Performance Table'!$D12='Master List'!$B$43,'Reported Performance Table'!$D12='Master List'!$B$44,'Reported Performance Table'!$D12='Master List'!$B$46,'Reported Performance Table'!$D12='Master List'!$B$48,'Reported Performance Table'!$D12='Master List'!$B$104,'Reported Performance Table'!$D12='Master List'!$B$106,'Reported Performance Table'!$D12='Master List'!$B$126)),"LUNA_Dimming","Dimming_Capability_and_Range"))</f>
        <v>LUNA_Dimming</v>
      </c>
      <c r="N12" s="179" t="str">
        <f>'Reported Performance Table'!BE12</f>
        <v>Yes</v>
      </c>
      <c r="O12" s="179" t="str">
        <f>'Reported Performance Table'!BF12</f>
        <v>No</v>
      </c>
      <c r="P12" s="179" t="str">
        <f>'Reported Performance Table'!BG12</f>
        <v>No</v>
      </c>
      <c r="Q12" t="str">
        <f t="shared" ref="Q12:Q75" si="1">IF(COUNTIF(N12:P12,"Yes")=3,"Yes","No")</f>
        <v>No</v>
      </c>
    </row>
    <row r="13" spans="1:17" x14ac:dyDescent="0.25">
      <c r="A13" s="75">
        <v>20</v>
      </c>
      <c r="B13" s="76" t="str">
        <f>IF('Reported Performance Table'!$A20="","",IF(OR('Reported Performance Table'!$B20="",'Reported Performance Table'!$C20="",'Reported Performance Table'!$D20="",'Reported Performance Table'!$F20="",'Reported Performance Table'!$G20="",'Reported Performance Table'!$H20="",'Reported Performance Table'!$I20="",'Reported Performance Table'!$K20="",'Reported Performance Table'!$N20="",'Reported Performance Table'!$O20="",'Reported Performance Table'!$P20="",'Reported Performance Table'!$Q20="",'Reported Performance Table'!$R20="",'Reported Performance Table'!$S20="",'Reported Performance Table'!$T20="",'Reported Performance Table'!$U20="",'Reported Performance Table'!$V20="",'Reported Performance Table'!$W20="",'Reported Performance Table'!$X20="",'Reported Performance Table'!$AF20="",'Reported Performance Table'!$AG20="",'Reported Performance Table'!$AI20="",'Reported Performance Table'!$AJ20="",'Reported Performance Table'!$AL20="",'Reported Performance Table'!$AN20="",'Reported Performance Table'!$AR20=""),$A13&amp;", ",""))</f>
        <v/>
      </c>
      <c r="D13" s="35" t="str">
        <f>VLOOKUP('Reported Performance Table'!C13,'Master List'!$B$20:$C$39,2,FALSE)</f>
        <v>LowOutput</v>
      </c>
      <c r="E13" t="str">
        <f>VLOOKUP('Reported Performance Table'!D13,'Master List'!$B$42:$C$129,2,FALSE)</f>
        <v>OutdoorPoleArmMountedAreaandRoadwayLuminaires</v>
      </c>
      <c r="F13" t="str">
        <f>VLOOKUP('Reported Performance Table'!C13,'Master List'!$B$20:$D$39,3,FALSE)</f>
        <v>LowOutput_GA</v>
      </c>
      <c r="G13" s="163" t="str">
        <f>VLOOKUP('Reported Performance Table'!B13,'Master List'!$B$11:$D$17,3,FALSE)</f>
        <v>OutdoorLuminaires_Cat</v>
      </c>
      <c r="H13" t="str">
        <f t="shared" si="0"/>
        <v>LowOutput_GAOutdoorLuminaires_Cat</v>
      </c>
      <c r="I13" t="str">
        <f>IF(VLOOKUP('Reported Performance Table'!D13,'Master List'!$B$42:$D$129,3,FALSE)="","No",VLOOKUP('Reported Performance Table'!D13,'Master List'!$B$42:$D$129,3,FALSE))</f>
        <v>Yes_No</v>
      </c>
      <c r="J13" t="str">
        <f>IF(AND(I13="Yes_No",'Reported Performance Table'!E13="Yes"),"No","Yes_No")</f>
        <v>No</v>
      </c>
      <c r="K13" t="str">
        <f>IF('Reported Performance Table'!D13="","",IF('Reported Performance Table'!E13="Yes","LUNA_CCT","Reported_CCT"))</f>
        <v>LUNA_CCT</v>
      </c>
      <c r="L13" t="str">
        <f>IF('Reported Performance Table'!D13="","",IF(K13="LUNA_CCT",VLOOKUP('Reported Performance Table'!D13,'Master List'!$B$42:$E$129,4,FALSE),"Reported_BUG"))</f>
        <v>OutdoorPoleArmMountedAreaAndRoadwayURating</v>
      </c>
      <c r="M13" t="str">
        <f>IF('Reported Performance Table'!D13="","",IF(AND('Reported Performance Table'!$E13="Yes",OR('Reported Performance Table'!$D13='Master List'!$B$42,'Reported Performance Table'!$D13='Master List'!$B$43,'Reported Performance Table'!$D13='Master List'!$B$44,'Reported Performance Table'!$D13='Master List'!$B$46,'Reported Performance Table'!$D13='Master List'!$B$48,'Reported Performance Table'!$D13='Master List'!$B$104,'Reported Performance Table'!$D13='Master List'!$B$106,'Reported Performance Table'!$D13='Master List'!$B$126)),"LUNA_Dimming","Dimming_Capability_and_Range"))</f>
        <v>LUNA_Dimming</v>
      </c>
      <c r="N13" s="179" t="str">
        <f>'Reported Performance Table'!BE13</f>
        <v>Yes</v>
      </c>
      <c r="O13" s="179" t="str">
        <f>'Reported Performance Table'!BF13</f>
        <v>No</v>
      </c>
      <c r="P13" s="179" t="str">
        <f>'Reported Performance Table'!BG13</f>
        <v>No</v>
      </c>
      <c r="Q13" t="str">
        <f t="shared" si="1"/>
        <v>No</v>
      </c>
    </row>
    <row r="14" spans="1:17" x14ac:dyDescent="0.25">
      <c r="A14" s="75">
        <v>21</v>
      </c>
      <c r="B14" s="76" t="str">
        <f>IF('Reported Performance Table'!$A21="","",IF(OR('Reported Performance Table'!$B21="",'Reported Performance Table'!$C21="",'Reported Performance Table'!$D21="",'Reported Performance Table'!$F21="",'Reported Performance Table'!$G21="",'Reported Performance Table'!$H21="",'Reported Performance Table'!$I21="",'Reported Performance Table'!$K21="",'Reported Performance Table'!$N21="",'Reported Performance Table'!$O21="",'Reported Performance Table'!$P21="",'Reported Performance Table'!$Q21="",'Reported Performance Table'!$R21="",'Reported Performance Table'!$S21="",'Reported Performance Table'!$T21="",'Reported Performance Table'!$U21="",'Reported Performance Table'!$V21="",'Reported Performance Table'!$W21="",'Reported Performance Table'!$X21="",'Reported Performance Table'!$AF21="",'Reported Performance Table'!$AG21="",'Reported Performance Table'!$AI21="",'Reported Performance Table'!$AJ21="",'Reported Performance Table'!$AL21="",'Reported Performance Table'!$AN21="",'Reported Performance Table'!$AR21=""),$A14&amp;", ",""))</f>
        <v/>
      </c>
      <c r="D14" s="35" t="str">
        <f>VLOOKUP('Reported Performance Table'!C14,'Master List'!$B$20:$C$39,2,FALSE)</f>
        <v>LowOutput</v>
      </c>
      <c r="E14" t="str">
        <f>VLOOKUP('Reported Performance Table'!D14,'Master List'!$B$42:$C$129,2,FALSE)</f>
        <v>OutdoorPoleArmMountedAreaandRoadwayLuminaires</v>
      </c>
      <c r="F14" t="str">
        <f>VLOOKUP('Reported Performance Table'!C14,'Master List'!$B$20:$D$39,3,FALSE)</f>
        <v>LowOutput_GA</v>
      </c>
      <c r="G14" s="163" t="str">
        <f>VLOOKUP('Reported Performance Table'!B14,'Master List'!$B$11:$D$17,3,FALSE)</f>
        <v>OutdoorLuminaires_Cat</v>
      </c>
      <c r="H14" t="str">
        <f t="shared" si="0"/>
        <v>LowOutput_GAOutdoorLuminaires_Cat</v>
      </c>
      <c r="I14" t="str">
        <f>IF(VLOOKUP('Reported Performance Table'!D14,'Master List'!$B$42:$D$129,3,FALSE)="","No",VLOOKUP('Reported Performance Table'!D14,'Master List'!$B$42:$D$129,3,FALSE))</f>
        <v>Yes_No</v>
      </c>
      <c r="J14" t="str">
        <f>IF(AND(I14="Yes_No",'Reported Performance Table'!E14="Yes"),"No","Yes_No")</f>
        <v>No</v>
      </c>
      <c r="K14" t="str">
        <f>IF('Reported Performance Table'!D14="","",IF('Reported Performance Table'!E14="Yes","LUNA_CCT","Reported_CCT"))</f>
        <v>LUNA_CCT</v>
      </c>
      <c r="L14" t="str">
        <f>IF('Reported Performance Table'!D14="","",IF(K14="LUNA_CCT",VLOOKUP('Reported Performance Table'!D14,'Master List'!$B$42:$E$129,4,FALSE),"Reported_BUG"))</f>
        <v>OutdoorPoleArmMountedAreaAndRoadwayURating</v>
      </c>
      <c r="M14" t="str">
        <f>IF('Reported Performance Table'!D14="","",IF(AND('Reported Performance Table'!$E14="Yes",OR('Reported Performance Table'!$D14='Master List'!$B$42,'Reported Performance Table'!$D14='Master List'!$B$43,'Reported Performance Table'!$D14='Master List'!$B$44,'Reported Performance Table'!$D14='Master List'!$B$46,'Reported Performance Table'!$D14='Master List'!$B$48,'Reported Performance Table'!$D14='Master List'!$B$104,'Reported Performance Table'!$D14='Master List'!$B$106,'Reported Performance Table'!$D14='Master List'!$B$126)),"LUNA_Dimming","Dimming_Capability_and_Range"))</f>
        <v>LUNA_Dimming</v>
      </c>
      <c r="N14" s="179" t="str">
        <f>'Reported Performance Table'!BE14</f>
        <v>Yes</v>
      </c>
      <c r="O14" s="179" t="str">
        <f>'Reported Performance Table'!BF14</f>
        <v>No</v>
      </c>
      <c r="P14" s="179" t="str">
        <f>'Reported Performance Table'!BG14</f>
        <v>No</v>
      </c>
      <c r="Q14" t="str">
        <f t="shared" si="1"/>
        <v>No</v>
      </c>
    </row>
    <row r="15" spans="1:17" x14ac:dyDescent="0.25">
      <c r="A15" s="75">
        <v>22</v>
      </c>
      <c r="B15" s="76" t="str">
        <f>IF('Reported Performance Table'!$A22="","",IF(OR('Reported Performance Table'!$B22="",'Reported Performance Table'!$C22="",'Reported Performance Table'!$D22="",'Reported Performance Table'!$F22="",'Reported Performance Table'!$G22="",'Reported Performance Table'!$H22="",'Reported Performance Table'!$I22="",'Reported Performance Table'!$K22="",'Reported Performance Table'!$N22="",'Reported Performance Table'!$O22="",'Reported Performance Table'!$P22="",'Reported Performance Table'!$Q22="",'Reported Performance Table'!$R22="",'Reported Performance Table'!$S22="",'Reported Performance Table'!$T22="",'Reported Performance Table'!$U22="",'Reported Performance Table'!$V22="",'Reported Performance Table'!$W22="",'Reported Performance Table'!$X22="",'Reported Performance Table'!$AF22="",'Reported Performance Table'!$AG22="",'Reported Performance Table'!$AI22="",'Reported Performance Table'!$AJ22="",'Reported Performance Table'!$AL22="",'Reported Performance Table'!$AN22="",'Reported Performance Table'!$AR22=""),$A15&amp;", ",""))</f>
        <v/>
      </c>
      <c r="D15" s="35" t="str">
        <f>VLOOKUP('Reported Performance Table'!C15,'Master List'!$B$20:$C$39,2,FALSE)</f>
        <v>LowOutput</v>
      </c>
      <c r="E15" t="str">
        <f>VLOOKUP('Reported Performance Table'!D15,'Master List'!$B$42:$C$129,2,FALSE)</f>
        <v>OutdoorPoleArmMountedAreaandRoadwayLuminaires</v>
      </c>
      <c r="F15" t="str">
        <f>VLOOKUP('Reported Performance Table'!C15,'Master List'!$B$20:$D$39,3,FALSE)</f>
        <v>LowOutput_GA</v>
      </c>
      <c r="G15" s="163" t="str">
        <f>VLOOKUP('Reported Performance Table'!B15,'Master List'!$B$11:$D$17,3,FALSE)</f>
        <v>OutdoorLuminaires_Cat</v>
      </c>
      <c r="H15" t="str">
        <f t="shared" si="0"/>
        <v>LowOutput_GAOutdoorLuminaires_Cat</v>
      </c>
      <c r="I15" t="str">
        <f>IF(VLOOKUP('Reported Performance Table'!D15,'Master List'!$B$42:$D$129,3,FALSE)="","No",VLOOKUP('Reported Performance Table'!D15,'Master List'!$B$42:$D$129,3,FALSE))</f>
        <v>Yes_No</v>
      </c>
      <c r="J15" t="str">
        <f>IF(AND(I15="Yes_No",'Reported Performance Table'!E15="Yes"),"No","Yes_No")</f>
        <v>No</v>
      </c>
      <c r="K15" t="str">
        <f>IF('Reported Performance Table'!D15="","",IF('Reported Performance Table'!E15="Yes","LUNA_CCT","Reported_CCT"))</f>
        <v>LUNA_CCT</v>
      </c>
      <c r="L15" t="str">
        <f>IF('Reported Performance Table'!D15="","",IF(K15="LUNA_CCT",VLOOKUP('Reported Performance Table'!D15,'Master List'!$B$42:$E$129,4,FALSE),"Reported_BUG"))</f>
        <v>OutdoorPoleArmMountedAreaAndRoadwayURating</v>
      </c>
      <c r="M15" t="str">
        <f>IF('Reported Performance Table'!D15="","",IF(AND('Reported Performance Table'!$E15="Yes",OR('Reported Performance Table'!$D15='Master List'!$B$42,'Reported Performance Table'!$D15='Master List'!$B$43,'Reported Performance Table'!$D15='Master List'!$B$44,'Reported Performance Table'!$D15='Master List'!$B$46,'Reported Performance Table'!$D15='Master List'!$B$48,'Reported Performance Table'!$D15='Master List'!$B$104,'Reported Performance Table'!$D15='Master List'!$B$106,'Reported Performance Table'!$D15='Master List'!$B$126)),"LUNA_Dimming","Dimming_Capability_and_Range"))</f>
        <v>LUNA_Dimming</v>
      </c>
      <c r="N15" s="179" t="str">
        <f>'Reported Performance Table'!BE15</f>
        <v>No</v>
      </c>
      <c r="O15" s="179" t="str">
        <f>'Reported Performance Table'!BF15</f>
        <v>No</v>
      </c>
      <c r="P15" s="179" t="str">
        <f>'Reported Performance Table'!BG15</f>
        <v>No</v>
      </c>
      <c r="Q15" t="str">
        <f t="shared" si="1"/>
        <v>No</v>
      </c>
    </row>
    <row r="16" spans="1:17" x14ac:dyDescent="0.25">
      <c r="A16" s="75">
        <v>23</v>
      </c>
      <c r="B16" s="76" t="str">
        <f>IF('Reported Performance Table'!$A23="","",IF(OR('Reported Performance Table'!$B23="",'Reported Performance Table'!$C23="",'Reported Performance Table'!$D23="",'Reported Performance Table'!$F23="",'Reported Performance Table'!$G23="",'Reported Performance Table'!$H23="",'Reported Performance Table'!$I23="",'Reported Performance Table'!$K23="",'Reported Performance Table'!$N23="",'Reported Performance Table'!$O23="",'Reported Performance Table'!$P23="",'Reported Performance Table'!$Q23="",'Reported Performance Table'!$R23="",'Reported Performance Table'!$S23="",'Reported Performance Table'!$T23="",'Reported Performance Table'!$U23="",'Reported Performance Table'!$V23="",'Reported Performance Table'!$W23="",'Reported Performance Table'!$X23="",'Reported Performance Table'!$AF23="",'Reported Performance Table'!$AG23="",'Reported Performance Table'!$AI23="",'Reported Performance Table'!$AJ23="",'Reported Performance Table'!$AL23="",'Reported Performance Table'!$AN23="",'Reported Performance Table'!$AR23=""),$A16&amp;", ",""))</f>
        <v/>
      </c>
      <c r="D16" s="35" t="str">
        <f>VLOOKUP('Reported Performance Table'!C16,'Master List'!$B$20:$C$39,2,FALSE)</f>
        <v>LowOutput</v>
      </c>
      <c r="E16" t="str">
        <f>VLOOKUP('Reported Performance Table'!D16,'Master List'!$B$42:$C$129,2,FALSE)</f>
        <v>OutdoorPoleArmMountedAreaandRoadwayLuminaires</v>
      </c>
      <c r="F16" t="str">
        <f>VLOOKUP('Reported Performance Table'!C16,'Master List'!$B$20:$D$39,3,FALSE)</f>
        <v>LowOutput_GA</v>
      </c>
      <c r="G16" s="163" t="str">
        <f>VLOOKUP('Reported Performance Table'!B16,'Master List'!$B$11:$D$17,3,FALSE)</f>
        <v>OutdoorLuminaires_Cat</v>
      </c>
      <c r="H16" t="str">
        <f t="shared" si="0"/>
        <v>LowOutput_GAOutdoorLuminaires_Cat</v>
      </c>
      <c r="I16" t="str">
        <f>IF(VLOOKUP('Reported Performance Table'!D16,'Master List'!$B$42:$D$129,3,FALSE)="","No",VLOOKUP('Reported Performance Table'!D16,'Master List'!$B$42:$D$129,3,FALSE))</f>
        <v>Yes_No</v>
      </c>
      <c r="J16" t="str">
        <f>IF(AND(I16="Yes_No",'Reported Performance Table'!E16="Yes"),"No","Yes_No")</f>
        <v>No</v>
      </c>
      <c r="K16" t="str">
        <f>IF('Reported Performance Table'!D16="","",IF('Reported Performance Table'!E16="Yes","LUNA_CCT","Reported_CCT"))</f>
        <v>LUNA_CCT</v>
      </c>
      <c r="L16" t="str">
        <f>IF('Reported Performance Table'!D16="","",IF(K16="LUNA_CCT",VLOOKUP('Reported Performance Table'!D16,'Master List'!$B$42:$E$129,4,FALSE),"Reported_BUG"))</f>
        <v>OutdoorPoleArmMountedAreaAndRoadwayURating</v>
      </c>
      <c r="M16" t="str">
        <f>IF('Reported Performance Table'!D16="","",IF(AND('Reported Performance Table'!$E16="Yes",OR('Reported Performance Table'!$D16='Master List'!$B$42,'Reported Performance Table'!$D16='Master List'!$B$43,'Reported Performance Table'!$D16='Master List'!$B$44,'Reported Performance Table'!$D16='Master List'!$B$46,'Reported Performance Table'!$D16='Master List'!$B$48,'Reported Performance Table'!$D16='Master List'!$B$104,'Reported Performance Table'!$D16='Master List'!$B$106,'Reported Performance Table'!$D16='Master List'!$B$126)),"LUNA_Dimming","Dimming_Capability_and_Range"))</f>
        <v>LUNA_Dimming</v>
      </c>
      <c r="N16" s="179" t="str">
        <f>'Reported Performance Table'!BE16</f>
        <v>No</v>
      </c>
      <c r="O16" s="179" t="str">
        <f>'Reported Performance Table'!BF16</f>
        <v>No</v>
      </c>
      <c r="P16" s="179" t="str">
        <f>'Reported Performance Table'!BG16</f>
        <v>No</v>
      </c>
      <c r="Q16" t="str">
        <f t="shared" si="1"/>
        <v>No</v>
      </c>
    </row>
    <row r="17" spans="1:17" x14ac:dyDescent="0.25">
      <c r="A17" s="75">
        <v>24</v>
      </c>
      <c r="B17" s="76" t="str">
        <f>IF('Reported Performance Table'!$A24="","",IF(OR('Reported Performance Table'!$B24="",'Reported Performance Table'!$C24="",'Reported Performance Table'!$D24="",'Reported Performance Table'!$F24="",'Reported Performance Table'!$G24="",'Reported Performance Table'!$H24="",'Reported Performance Table'!$I24="",'Reported Performance Table'!$K24="",'Reported Performance Table'!$N24="",'Reported Performance Table'!$O24="",'Reported Performance Table'!$P24="",'Reported Performance Table'!$Q24="",'Reported Performance Table'!$R24="",'Reported Performance Table'!$S24="",'Reported Performance Table'!$T24="",'Reported Performance Table'!$U24="",'Reported Performance Table'!$V24="",'Reported Performance Table'!$W24="",'Reported Performance Table'!$X24="",'Reported Performance Table'!$AF24="",'Reported Performance Table'!$AG24="",'Reported Performance Table'!$AI24="",'Reported Performance Table'!$AJ24="",'Reported Performance Table'!$AL24="",'Reported Performance Table'!$AN24="",'Reported Performance Table'!$AR24=""),$A17&amp;", ",""))</f>
        <v/>
      </c>
      <c r="D17" s="35" t="str">
        <f>VLOOKUP('Reported Performance Table'!C17,'Master List'!$B$20:$C$39,2,FALSE)</f>
        <v>LowOutput</v>
      </c>
      <c r="E17" t="str">
        <f>VLOOKUP('Reported Performance Table'!D17,'Master List'!$B$42:$C$129,2,FALSE)</f>
        <v>OutdoorPoleArmMountedAreaandRoadwayLuminaires</v>
      </c>
      <c r="F17" t="str">
        <f>VLOOKUP('Reported Performance Table'!C17,'Master List'!$B$20:$D$39,3,FALSE)</f>
        <v>LowOutput_GA</v>
      </c>
      <c r="G17" s="163" t="str">
        <f>VLOOKUP('Reported Performance Table'!B17,'Master List'!$B$11:$D$17,3,FALSE)</f>
        <v>OutdoorLuminaires_Cat</v>
      </c>
      <c r="H17" t="str">
        <f t="shared" si="0"/>
        <v>LowOutput_GAOutdoorLuminaires_Cat</v>
      </c>
      <c r="I17" t="str">
        <f>IF(VLOOKUP('Reported Performance Table'!D17,'Master List'!$B$42:$D$129,3,FALSE)="","No",VLOOKUP('Reported Performance Table'!D17,'Master List'!$B$42:$D$129,3,FALSE))</f>
        <v>Yes_No</v>
      </c>
      <c r="J17" t="str">
        <f>IF(AND(I17="Yes_No",'Reported Performance Table'!E17="Yes"),"No","Yes_No")</f>
        <v>No</v>
      </c>
      <c r="K17" t="str">
        <f>IF('Reported Performance Table'!D17="","",IF('Reported Performance Table'!E17="Yes","LUNA_CCT","Reported_CCT"))</f>
        <v>LUNA_CCT</v>
      </c>
      <c r="L17" t="str">
        <f>IF('Reported Performance Table'!D17="","",IF(K17="LUNA_CCT",VLOOKUP('Reported Performance Table'!D17,'Master List'!$B$42:$E$129,4,FALSE),"Reported_BUG"))</f>
        <v>OutdoorPoleArmMountedAreaAndRoadwayURating</v>
      </c>
      <c r="M17" t="str">
        <f>IF('Reported Performance Table'!D17="","",IF(AND('Reported Performance Table'!$E17="Yes",OR('Reported Performance Table'!$D17='Master List'!$B$42,'Reported Performance Table'!$D17='Master List'!$B$43,'Reported Performance Table'!$D17='Master List'!$B$44,'Reported Performance Table'!$D17='Master List'!$B$46,'Reported Performance Table'!$D17='Master List'!$B$48,'Reported Performance Table'!$D17='Master List'!$B$104,'Reported Performance Table'!$D17='Master List'!$B$106,'Reported Performance Table'!$D17='Master List'!$B$126)),"LUNA_Dimming","Dimming_Capability_and_Range"))</f>
        <v>LUNA_Dimming</v>
      </c>
      <c r="N17" s="179" t="str">
        <f>'Reported Performance Table'!BE17</f>
        <v>Yes</v>
      </c>
      <c r="O17" s="179" t="str">
        <f>'Reported Performance Table'!BF17</f>
        <v>No</v>
      </c>
      <c r="P17" s="179" t="str">
        <f>'Reported Performance Table'!BG17</f>
        <v>No</v>
      </c>
      <c r="Q17" t="str">
        <f t="shared" si="1"/>
        <v>No</v>
      </c>
    </row>
    <row r="18" spans="1:17" x14ac:dyDescent="0.25">
      <c r="A18" s="75">
        <v>25</v>
      </c>
      <c r="B18" s="76" t="str">
        <f>IF('Reported Performance Table'!$A25="","",IF(OR('Reported Performance Table'!$B25="",'Reported Performance Table'!$C25="",'Reported Performance Table'!$D25="",'Reported Performance Table'!$F25="",'Reported Performance Table'!$G25="",'Reported Performance Table'!$H25="",'Reported Performance Table'!$I25="",'Reported Performance Table'!$K25="",'Reported Performance Table'!$N25="",'Reported Performance Table'!$O25="",'Reported Performance Table'!$P25="",'Reported Performance Table'!$Q25="",'Reported Performance Table'!$R25="",'Reported Performance Table'!$S25="",'Reported Performance Table'!$T25="",'Reported Performance Table'!$U25="",'Reported Performance Table'!$V25="",'Reported Performance Table'!$W25="",'Reported Performance Table'!$X25="",'Reported Performance Table'!$AF25="",'Reported Performance Table'!$AG25="",'Reported Performance Table'!$AI25="",'Reported Performance Table'!$AJ25="",'Reported Performance Table'!$AL25="",'Reported Performance Table'!$AN25="",'Reported Performance Table'!$AR25=""),$A18&amp;", ",""))</f>
        <v/>
      </c>
      <c r="D18" s="35" t="str">
        <f>VLOOKUP('Reported Performance Table'!C18,'Master List'!$B$20:$C$39,2,FALSE)</f>
        <v>LowOutput</v>
      </c>
      <c r="E18" t="str">
        <f>VLOOKUP('Reported Performance Table'!D18,'Master List'!$B$42:$C$129,2,FALSE)</f>
        <v>OutdoorPoleArmMountedAreaandRoadwayLuminaires</v>
      </c>
      <c r="F18" t="str">
        <f>VLOOKUP('Reported Performance Table'!C18,'Master List'!$B$20:$D$39,3,FALSE)</f>
        <v>LowOutput_GA</v>
      </c>
      <c r="G18" s="163" t="str">
        <f>VLOOKUP('Reported Performance Table'!B18,'Master List'!$B$11:$D$17,3,FALSE)</f>
        <v>OutdoorLuminaires_Cat</v>
      </c>
      <c r="H18" t="str">
        <f t="shared" si="0"/>
        <v>LowOutput_GAOutdoorLuminaires_Cat</v>
      </c>
      <c r="I18" t="str">
        <f>IF(VLOOKUP('Reported Performance Table'!D18,'Master List'!$B$42:$D$129,3,FALSE)="","No",VLOOKUP('Reported Performance Table'!D18,'Master List'!$B$42:$D$129,3,FALSE))</f>
        <v>Yes_No</v>
      </c>
      <c r="J18" t="str">
        <f>IF(AND(I18="Yes_No",'Reported Performance Table'!E18="Yes"),"No","Yes_No")</f>
        <v>No</v>
      </c>
      <c r="K18" t="str">
        <f>IF('Reported Performance Table'!D18="","",IF('Reported Performance Table'!E18="Yes","LUNA_CCT","Reported_CCT"))</f>
        <v>LUNA_CCT</v>
      </c>
      <c r="L18" t="str">
        <f>IF('Reported Performance Table'!D18="","",IF(K18="LUNA_CCT",VLOOKUP('Reported Performance Table'!D18,'Master List'!$B$42:$E$129,4,FALSE),"Reported_BUG"))</f>
        <v>OutdoorPoleArmMountedAreaAndRoadwayURating</v>
      </c>
      <c r="M18" t="str">
        <f>IF('Reported Performance Table'!D18="","",IF(AND('Reported Performance Table'!$E18="Yes",OR('Reported Performance Table'!$D18='Master List'!$B$42,'Reported Performance Table'!$D18='Master List'!$B$43,'Reported Performance Table'!$D18='Master List'!$B$44,'Reported Performance Table'!$D18='Master List'!$B$46,'Reported Performance Table'!$D18='Master List'!$B$48,'Reported Performance Table'!$D18='Master List'!$B$104,'Reported Performance Table'!$D18='Master List'!$B$106,'Reported Performance Table'!$D18='Master List'!$B$126)),"LUNA_Dimming","Dimming_Capability_and_Range"))</f>
        <v>LUNA_Dimming</v>
      </c>
      <c r="N18" s="179" t="str">
        <f>'Reported Performance Table'!BE18</f>
        <v>Yes</v>
      </c>
      <c r="O18" s="179" t="str">
        <f>'Reported Performance Table'!BF18</f>
        <v>No</v>
      </c>
      <c r="P18" s="179" t="str">
        <f>'Reported Performance Table'!BG18</f>
        <v>No</v>
      </c>
      <c r="Q18" t="str">
        <f t="shared" si="1"/>
        <v>No</v>
      </c>
    </row>
    <row r="19" spans="1:17" x14ac:dyDescent="0.25">
      <c r="A19" s="75">
        <v>26</v>
      </c>
      <c r="B19" s="76" t="str">
        <f>IF('Reported Performance Table'!$A26="","",IF(OR('Reported Performance Table'!$B26="",'Reported Performance Table'!$C26="",'Reported Performance Table'!$D26="",'Reported Performance Table'!$F26="",'Reported Performance Table'!$G26="",'Reported Performance Table'!$H26="",'Reported Performance Table'!$I26="",'Reported Performance Table'!$K26="",'Reported Performance Table'!$N26="",'Reported Performance Table'!$O26="",'Reported Performance Table'!$P26="",'Reported Performance Table'!$Q26="",'Reported Performance Table'!$R26="",'Reported Performance Table'!$S26="",'Reported Performance Table'!$T26="",'Reported Performance Table'!$U26="",'Reported Performance Table'!$V26="",'Reported Performance Table'!$W26="",'Reported Performance Table'!$X26="",'Reported Performance Table'!$AF26="",'Reported Performance Table'!$AG26="",'Reported Performance Table'!$AI26="",'Reported Performance Table'!$AJ26="",'Reported Performance Table'!$AL26="",'Reported Performance Table'!$AN26="",'Reported Performance Table'!$AR26=""),$A19&amp;", ",""))</f>
        <v/>
      </c>
      <c r="D19" s="35" t="str">
        <f>VLOOKUP('Reported Performance Table'!C19,'Master List'!$B$20:$C$39,2,FALSE)</f>
        <v>LowOutput</v>
      </c>
      <c r="E19" t="str">
        <f>VLOOKUP('Reported Performance Table'!D19,'Master List'!$B$42:$C$129,2,FALSE)</f>
        <v>OutdoorPoleArmMountedAreaandRoadwayLuminaires</v>
      </c>
      <c r="F19" t="str">
        <f>VLOOKUP('Reported Performance Table'!C19,'Master List'!$B$20:$D$39,3,FALSE)</f>
        <v>LowOutput_GA</v>
      </c>
      <c r="G19" s="163" t="str">
        <f>VLOOKUP('Reported Performance Table'!B19,'Master List'!$B$11:$D$17,3,FALSE)</f>
        <v>OutdoorLuminaires_Cat</v>
      </c>
      <c r="H19" t="str">
        <f t="shared" si="0"/>
        <v>LowOutput_GAOutdoorLuminaires_Cat</v>
      </c>
      <c r="I19" t="str">
        <f>IF(VLOOKUP('Reported Performance Table'!D19,'Master List'!$B$42:$D$129,3,FALSE)="","No",VLOOKUP('Reported Performance Table'!D19,'Master List'!$B$42:$D$129,3,FALSE))</f>
        <v>Yes_No</v>
      </c>
      <c r="J19" t="str">
        <f>IF(AND(I19="Yes_No",'Reported Performance Table'!E19="Yes"),"No","Yes_No")</f>
        <v>No</v>
      </c>
      <c r="K19" t="str">
        <f>IF('Reported Performance Table'!D19="","",IF('Reported Performance Table'!E19="Yes","LUNA_CCT","Reported_CCT"))</f>
        <v>LUNA_CCT</v>
      </c>
      <c r="L19" t="str">
        <f>IF('Reported Performance Table'!D19="","",IF(K19="LUNA_CCT",VLOOKUP('Reported Performance Table'!D19,'Master List'!$B$42:$E$129,4,FALSE),"Reported_BUG"))</f>
        <v>OutdoorPoleArmMountedAreaAndRoadwayURating</v>
      </c>
      <c r="M19" t="str">
        <f>IF('Reported Performance Table'!D19="","",IF(AND('Reported Performance Table'!$E19="Yes",OR('Reported Performance Table'!$D19='Master List'!$B$42,'Reported Performance Table'!$D19='Master List'!$B$43,'Reported Performance Table'!$D19='Master List'!$B$44,'Reported Performance Table'!$D19='Master List'!$B$46,'Reported Performance Table'!$D19='Master List'!$B$48,'Reported Performance Table'!$D19='Master List'!$B$104,'Reported Performance Table'!$D19='Master List'!$B$106,'Reported Performance Table'!$D19='Master List'!$B$126)),"LUNA_Dimming","Dimming_Capability_and_Range"))</f>
        <v>LUNA_Dimming</v>
      </c>
      <c r="N19" s="179" t="str">
        <f>'Reported Performance Table'!BE19</f>
        <v>Yes</v>
      </c>
      <c r="O19" s="179" t="str">
        <f>'Reported Performance Table'!BF19</f>
        <v>No</v>
      </c>
      <c r="P19" s="179" t="str">
        <f>'Reported Performance Table'!BG19</f>
        <v>No</v>
      </c>
      <c r="Q19" t="str">
        <f t="shared" si="1"/>
        <v>No</v>
      </c>
    </row>
    <row r="20" spans="1:17" x14ac:dyDescent="0.25">
      <c r="A20" s="75">
        <v>27</v>
      </c>
      <c r="B20" s="76" t="str">
        <f>IF('Reported Performance Table'!$A27="","",IF(OR('Reported Performance Table'!$B27="",'Reported Performance Table'!$C27="",'Reported Performance Table'!$D27="",'Reported Performance Table'!$F27="",'Reported Performance Table'!$G27="",'Reported Performance Table'!$H27="",'Reported Performance Table'!$I27="",'Reported Performance Table'!$K27="",'Reported Performance Table'!$N27="",'Reported Performance Table'!$O27="",'Reported Performance Table'!$P27="",'Reported Performance Table'!$Q27="",'Reported Performance Table'!$R27="",'Reported Performance Table'!$S27="",'Reported Performance Table'!$T27="",'Reported Performance Table'!$U27="",'Reported Performance Table'!$V27="",'Reported Performance Table'!$W27="",'Reported Performance Table'!$X27="",'Reported Performance Table'!$AF27="",'Reported Performance Table'!$AG27="",'Reported Performance Table'!$AI27="",'Reported Performance Table'!$AJ27="",'Reported Performance Table'!$AL27="",'Reported Performance Table'!$AN27="",'Reported Performance Table'!$AR27=""),$A20&amp;", ",""))</f>
        <v/>
      </c>
      <c r="D20" s="35" t="str">
        <f>VLOOKUP('Reported Performance Table'!C20,'Master List'!$B$20:$C$39,2,FALSE)</f>
        <v>LowOutput</v>
      </c>
      <c r="E20" t="str">
        <f>VLOOKUP('Reported Performance Table'!D20,'Master List'!$B$42:$C$129,2,FALSE)</f>
        <v>OutdoorPoleArmMountedAreaandRoadwayLuminaires</v>
      </c>
      <c r="F20" t="str">
        <f>VLOOKUP('Reported Performance Table'!C20,'Master List'!$B$20:$D$39,3,FALSE)</f>
        <v>LowOutput_GA</v>
      </c>
      <c r="G20" s="163" t="str">
        <f>VLOOKUP('Reported Performance Table'!B20,'Master List'!$B$11:$D$17,3,FALSE)</f>
        <v>OutdoorLuminaires_Cat</v>
      </c>
      <c r="H20" t="str">
        <f t="shared" si="0"/>
        <v>LowOutput_GAOutdoorLuminaires_Cat</v>
      </c>
      <c r="I20" t="str">
        <f>IF(VLOOKUP('Reported Performance Table'!D20,'Master List'!$B$42:$D$129,3,FALSE)="","No",VLOOKUP('Reported Performance Table'!D20,'Master List'!$B$42:$D$129,3,FALSE))</f>
        <v>Yes_No</v>
      </c>
      <c r="J20" t="str">
        <f>IF(AND(I20="Yes_No",'Reported Performance Table'!E20="Yes"),"No","Yes_No")</f>
        <v>No</v>
      </c>
      <c r="K20" t="str">
        <f>IF('Reported Performance Table'!D20="","",IF('Reported Performance Table'!E20="Yes","LUNA_CCT","Reported_CCT"))</f>
        <v>LUNA_CCT</v>
      </c>
      <c r="L20" t="str">
        <f>IF('Reported Performance Table'!D20="","",IF(K20="LUNA_CCT",VLOOKUP('Reported Performance Table'!D20,'Master List'!$B$42:$E$129,4,FALSE),"Reported_BUG"))</f>
        <v>OutdoorPoleArmMountedAreaAndRoadwayURating</v>
      </c>
      <c r="M20" t="str">
        <f>IF('Reported Performance Table'!D20="","",IF(AND('Reported Performance Table'!$E20="Yes",OR('Reported Performance Table'!$D20='Master List'!$B$42,'Reported Performance Table'!$D20='Master List'!$B$43,'Reported Performance Table'!$D20='Master List'!$B$44,'Reported Performance Table'!$D20='Master List'!$B$46,'Reported Performance Table'!$D20='Master List'!$B$48,'Reported Performance Table'!$D20='Master List'!$B$104,'Reported Performance Table'!$D20='Master List'!$B$106,'Reported Performance Table'!$D20='Master List'!$B$126)),"LUNA_Dimming","Dimming_Capability_and_Range"))</f>
        <v>LUNA_Dimming</v>
      </c>
      <c r="N20" s="179" t="str">
        <f>'Reported Performance Table'!BE20</f>
        <v>Yes</v>
      </c>
      <c r="O20" s="179" t="str">
        <f>'Reported Performance Table'!BF20</f>
        <v>No</v>
      </c>
      <c r="P20" s="179" t="str">
        <f>'Reported Performance Table'!BG20</f>
        <v>No</v>
      </c>
      <c r="Q20" t="str">
        <f t="shared" si="1"/>
        <v>No</v>
      </c>
    </row>
    <row r="21" spans="1:17" x14ac:dyDescent="0.25">
      <c r="A21" s="75">
        <v>28</v>
      </c>
      <c r="B21" s="76" t="str">
        <f>IF('Reported Performance Table'!$A28="","",IF(OR('Reported Performance Table'!$B28="",'Reported Performance Table'!$C28="",'Reported Performance Table'!$D28="",'Reported Performance Table'!$F28="",'Reported Performance Table'!$G28="",'Reported Performance Table'!$H28="",'Reported Performance Table'!$I28="",'Reported Performance Table'!$K28="",'Reported Performance Table'!$N28="",'Reported Performance Table'!$O28="",'Reported Performance Table'!$P28="",'Reported Performance Table'!$Q28="",'Reported Performance Table'!$R28="",'Reported Performance Table'!$S28="",'Reported Performance Table'!$T28="",'Reported Performance Table'!$U28="",'Reported Performance Table'!$V28="",'Reported Performance Table'!$W28="",'Reported Performance Table'!$X28="",'Reported Performance Table'!$AF28="",'Reported Performance Table'!$AG28="",'Reported Performance Table'!$AI28="",'Reported Performance Table'!$AJ28="",'Reported Performance Table'!$AL28="",'Reported Performance Table'!$AN28="",'Reported Performance Table'!$AR28=""),$A21&amp;", ",""))</f>
        <v/>
      </c>
      <c r="D21" s="35" t="str">
        <f>VLOOKUP('Reported Performance Table'!C21,'Master List'!$B$20:$C$39,2,FALSE)</f>
        <v>LowOutput</v>
      </c>
      <c r="E21" t="str">
        <f>VLOOKUP('Reported Performance Table'!D21,'Master List'!$B$42:$C$129,2,FALSE)</f>
        <v>OutdoorPoleArmMountedAreaandRoadwayLuminaires</v>
      </c>
      <c r="F21" t="str">
        <f>VLOOKUP('Reported Performance Table'!C21,'Master List'!$B$20:$D$39,3,FALSE)</f>
        <v>LowOutput_GA</v>
      </c>
      <c r="G21" s="163" t="str">
        <f>VLOOKUP('Reported Performance Table'!B21,'Master List'!$B$11:$D$17,3,FALSE)</f>
        <v>OutdoorLuminaires_Cat</v>
      </c>
      <c r="H21" t="str">
        <f t="shared" si="0"/>
        <v>LowOutput_GAOutdoorLuminaires_Cat</v>
      </c>
      <c r="I21" t="str">
        <f>IF(VLOOKUP('Reported Performance Table'!D21,'Master List'!$B$42:$D$129,3,FALSE)="","No",VLOOKUP('Reported Performance Table'!D21,'Master List'!$B$42:$D$129,3,FALSE))</f>
        <v>Yes_No</v>
      </c>
      <c r="J21" t="str">
        <f>IF(AND(I21="Yes_No",'Reported Performance Table'!E21="Yes"),"No","Yes_No")</f>
        <v>No</v>
      </c>
      <c r="K21" t="str">
        <f>IF('Reported Performance Table'!D21="","",IF('Reported Performance Table'!E21="Yes","LUNA_CCT","Reported_CCT"))</f>
        <v>LUNA_CCT</v>
      </c>
      <c r="L21" t="str">
        <f>IF('Reported Performance Table'!D21="","",IF(K21="LUNA_CCT",VLOOKUP('Reported Performance Table'!D21,'Master List'!$B$42:$E$129,4,FALSE),"Reported_BUG"))</f>
        <v>OutdoorPoleArmMountedAreaAndRoadwayURating</v>
      </c>
      <c r="M21" t="str">
        <f>IF('Reported Performance Table'!D21="","",IF(AND('Reported Performance Table'!$E21="Yes",OR('Reported Performance Table'!$D21='Master List'!$B$42,'Reported Performance Table'!$D21='Master List'!$B$43,'Reported Performance Table'!$D21='Master List'!$B$44,'Reported Performance Table'!$D21='Master List'!$B$46,'Reported Performance Table'!$D21='Master List'!$B$48,'Reported Performance Table'!$D21='Master List'!$B$104,'Reported Performance Table'!$D21='Master List'!$B$106,'Reported Performance Table'!$D21='Master List'!$B$126)),"LUNA_Dimming","Dimming_Capability_and_Range"))</f>
        <v>LUNA_Dimming</v>
      </c>
      <c r="N21" s="179" t="str">
        <f>'Reported Performance Table'!BE21</f>
        <v>Yes</v>
      </c>
      <c r="O21" s="179" t="str">
        <f>'Reported Performance Table'!BF21</f>
        <v>No</v>
      </c>
      <c r="P21" s="179" t="str">
        <f>'Reported Performance Table'!BG21</f>
        <v>No</v>
      </c>
      <c r="Q21" t="str">
        <f t="shared" si="1"/>
        <v>No</v>
      </c>
    </row>
    <row r="22" spans="1:17" x14ac:dyDescent="0.25">
      <c r="A22" s="75">
        <v>29</v>
      </c>
      <c r="B22" s="76" t="str">
        <f>IF('Reported Performance Table'!$A29="","",IF(OR('Reported Performance Table'!$B29="",'Reported Performance Table'!$C29="",'Reported Performance Table'!$D29="",'Reported Performance Table'!$F29="",'Reported Performance Table'!$G29="",'Reported Performance Table'!$H29="",'Reported Performance Table'!$I29="",'Reported Performance Table'!$K29="",'Reported Performance Table'!$N29="",'Reported Performance Table'!$O29="",'Reported Performance Table'!$P29="",'Reported Performance Table'!$Q29="",'Reported Performance Table'!$R29="",'Reported Performance Table'!$S29="",'Reported Performance Table'!$T29="",'Reported Performance Table'!$U29="",'Reported Performance Table'!$V29="",'Reported Performance Table'!$W29="",'Reported Performance Table'!$X29="",'Reported Performance Table'!$AF29="",'Reported Performance Table'!$AG29="",'Reported Performance Table'!$AI29="",'Reported Performance Table'!$AJ29="",'Reported Performance Table'!$AL29="",'Reported Performance Table'!$AN29="",'Reported Performance Table'!$AR29=""),$A22&amp;", ",""))</f>
        <v/>
      </c>
      <c r="D22" s="35" t="str">
        <f>VLOOKUP('Reported Performance Table'!C22,'Master List'!$B$20:$C$39,2,FALSE)</f>
        <v>LowOutput</v>
      </c>
      <c r="E22" t="str">
        <f>VLOOKUP('Reported Performance Table'!D22,'Master List'!$B$42:$C$129,2,FALSE)</f>
        <v>OutdoorPoleArmMountedAreaandRoadwayLuminaires</v>
      </c>
      <c r="F22" t="str">
        <f>VLOOKUP('Reported Performance Table'!C22,'Master List'!$B$20:$D$39,3,FALSE)</f>
        <v>LowOutput_GA</v>
      </c>
      <c r="G22" s="163" t="str">
        <f>VLOOKUP('Reported Performance Table'!B22,'Master List'!$B$11:$D$17,3,FALSE)</f>
        <v>OutdoorLuminaires_Cat</v>
      </c>
      <c r="H22" t="str">
        <f t="shared" si="0"/>
        <v>LowOutput_GAOutdoorLuminaires_Cat</v>
      </c>
      <c r="I22" t="str">
        <f>IF(VLOOKUP('Reported Performance Table'!D22,'Master List'!$B$42:$D$129,3,FALSE)="","No",VLOOKUP('Reported Performance Table'!D22,'Master List'!$B$42:$D$129,3,FALSE))</f>
        <v>Yes_No</v>
      </c>
      <c r="J22" t="str">
        <f>IF(AND(I22="Yes_No",'Reported Performance Table'!E22="Yes"),"No","Yes_No")</f>
        <v>No</v>
      </c>
      <c r="K22" t="str">
        <f>IF('Reported Performance Table'!D22="","",IF('Reported Performance Table'!E22="Yes","LUNA_CCT","Reported_CCT"))</f>
        <v>LUNA_CCT</v>
      </c>
      <c r="L22" t="str">
        <f>IF('Reported Performance Table'!D22="","",IF(K22="LUNA_CCT",VLOOKUP('Reported Performance Table'!D22,'Master List'!$B$42:$E$129,4,FALSE),"Reported_BUG"))</f>
        <v>OutdoorPoleArmMountedAreaAndRoadwayURating</v>
      </c>
      <c r="M22" t="str">
        <f>IF('Reported Performance Table'!D22="","",IF(AND('Reported Performance Table'!$E22="Yes",OR('Reported Performance Table'!$D22='Master List'!$B$42,'Reported Performance Table'!$D22='Master List'!$B$43,'Reported Performance Table'!$D22='Master List'!$B$44,'Reported Performance Table'!$D22='Master List'!$B$46,'Reported Performance Table'!$D22='Master List'!$B$48,'Reported Performance Table'!$D22='Master List'!$B$104,'Reported Performance Table'!$D22='Master List'!$B$106,'Reported Performance Table'!$D22='Master List'!$B$126)),"LUNA_Dimming","Dimming_Capability_and_Range"))</f>
        <v>LUNA_Dimming</v>
      </c>
      <c r="N22" s="179" t="str">
        <f>'Reported Performance Table'!BE22</f>
        <v>Yes</v>
      </c>
      <c r="O22" s="179" t="str">
        <f>'Reported Performance Table'!BF22</f>
        <v>No</v>
      </c>
      <c r="P22" s="179" t="str">
        <f>'Reported Performance Table'!BG22</f>
        <v>No</v>
      </c>
      <c r="Q22" t="str">
        <f t="shared" si="1"/>
        <v>No</v>
      </c>
    </row>
    <row r="23" spans="1:17" x14ac:dyDescent="0.25">
      <c r="A23" s="75">
        <v>30</v>
      </c>
      <c r="B23" s="76" t="str">
        <f>IF('Reported Performance Table'!$A30="","",IF(OR('Reported Performance Table'!$B30="",'Reported Performance Table'!$C30="",'Reported Performance Table'!$D30="",'Reported Performance Table'!$F30="",'Reported Performance Table'!$G30="",'Reported Performance Table'!$H30="",'Reported Performance Table'!$I30="",'Reported Performance Table'!$K30="",'Reported Performance Table'!$N30="",'Reported Performance Table'!$O30="",'Reported Performance Table'!$P30="",'Reported Performance Table'!$Q30="",'Reported Performance Table'!$R30="",'Reported Performance Table'!$S30="",'Reported Performance Table'!$T30="",'Reported Performance Table'!$U30="",'Reported Performance Table'!$V30="",'Reported Performance Table'!$W30="",'Reported Performance Table'!$X30="",'Reported Performance Table'!$AF30="",'Reported Performance Table'!$AG30="",'Reported Performance Table'!$AI30="",'Reported Performance Table'!$AJ30="",'Reported Performance Table'!$AL30="",'Reported Performance Table'!$AN30="",'Reported Performance Table'!$AR30=""),$A23&amp;", ",""))</f>
        <v/>
      </c>
      <c r="D23" s="35" t="str">
        <f>VLOOKUP('Reported Performance Table'!C23,'Master List'!$B$20:$C$39,2,FALSE)</f>
        <v>LowOutput</v>
      </c>
      <c r="E23" t="str">
        <f>VLOOKUP('Reported Performance Table'!D23,'Master List'!$B$42:$C$129,2,FALSE)</f>
        <v>OutdoorPoleArmMountedAreaandRoadwayLuminaires</v>
      </c>
      <c r="F23" t="str">
        <f>VLOOKUP('Reported Performance Table'!C23,'Master List'!$B$20:$D$39,3,FALSE)</f>
        <v>LowOutput_GA</v>
      </c>
      <c r="G23" s="163" t="str">
        <f>VLOOKUP('Reported Performance Table'!B23,'Master List'!$B$11:$D$17,3,FALSE)</f>
        <v>OutdoorLuminaires_Cat</v>
      </c>
      <c r="H23" t="str">
        <f t="shared" si="0"/>
        <v>LowOutput_GAOutdoorLuminaires_Cat</v>
      </c>
      <c r="I23" t="str">
        <f>IF(VLOOKUP('Reported Performance Table'!D23,'Master List'!$B$42:$D$129,3,FALSE)="","No",VLOOKUP('Reported Performance Table'!D23,'Master List'!$B$42:$D$129,3,FALSE))</f>
        <v>Yes_No</v>
      </c>
      <c r="J23" t="str">
        <f>IF(AND(I23="Yes_No",'Reported Performance Table'!E23="Yes"),"No","Yes_No")</f>
        <v>No</v>
      </c>
      <c r="K23" t="str">
        <f>IF('Reported Performance Table'!D23="","",IF('Reported Performance Table'!E23="Yes","LUNA_CCT","Reported_CCT"))</f>
        <v>LUNA_CCT</v>
      </c>
      <c r="L23" t="str">
        <f>IF('Reported Performance Table'!D23="","",IF(K23="LUNA_CCT",VLOOKUP('Reported Performance Table'!D23,'Master List'!$B$42:$E$129,4,FALSE),"Reported_BUG"))</f>
        <v>OutdoorPoleArmMountedAreaAndRoadwayURating</v>
      </c>
      <c r="M23" t="str">
        <f>IF('Reported Performance Table'!D23="","",IF(AND('Reported Performance Table'!$E23="Yes",OR('Reported Performance Table'!$D23='Master List'!$B$42,'Reported Performance Table'!$D23='Master List'!$B$43,'Reported Performance Table'!$D23='Master List'!$B$44,'Reported Performance Table'!$D23='Master List'!$B$46,'Reported Performance Table'!$D23='Master List'!$B$48,'Reported Performance Table'!$D23='Master List'!$B$104,'Reported Performance Table'!$D23='Master List'!$B$106,'Reported Performance Table'!$D23='Master List'!$B$126)),"LUNA_Dimming","Dimming_Capability_and_Range"))</f>
        <v>LUNA_Dimming</v>
      </c>
      <c r="N23" s="179" t="str">
        <f>'Reported Performance Table'!BE23</f>
        <v>Yes</v>
      </c>
      <c r="O23" s="179" t="str">
        <f>'Reported Performance Table'!BF23</f>
        <v>No</v>
      </c>
      <c r="P23" s="179" t="str">
        <f>'Reported Performance Table'!BG23</f>
        <v>No</v>
      </c>
      <c r="Q23" t="str">
        <f t="shared" si="1"/>
        <v>No</v>
      </c>
    </row>
    <row r="24" spans="1:17" x14ac:dyDescent="0.25">
      <c r="A24" s="75">
        <v>31</v>
      </c>
      <c r="B24" s="76" t="str">
        <f>IF('Reported Performance Table'!$A31="","",IF(OR('Reported Performance Table'!$B31="",'Reported Performance Table'!$C31="",'Reported Performance Table'!$D31="",'Reported Performance Table'!$F31="",'Reported Performance Table'!$G31="",'Reported Performance Table'!$H31="",'Reported Performance Table'!$I31="",'Reported Performance Table'!$K31="",'Reported Performance Table'!$N31="",'Reported Performance Table'!$O31="",'Reported Performance Table'!$P31="",'Reported Performance Table'!$Q31="",'Reported Performance Table'!$R31="",'Reported Performance Table'!$S31="",'Reported Performance Table'!$T31="",'Reported Performance Table'!$U31="",'Reported Performance Table'!$V31="",'Reported Performance Table'!$W31="",'Reported Performance Table'!$X31="",'Reported Performance Table'!$AF31="",'Reported Performance Table'!$AG31="",'Reported Performance Table'!$AI31="",'Reported Performance Table'!$AJ31="",'Reported Performance Table'!$AL31="",'Reported Performance Table'!$AN31="",'Reported Performance Table'!$AR31=""),$A24&amp;", ",""))</f>
        <v/>
      </c>
      <c r="D24" s="35" t="str">
        <f>VLOOKUP('Reported Performance Table'!C24,'Master List'!$B$20:$C$39,2,FALSE)</f>
        <v>LowOutput</v>
      </c>
      <c r="E24" t="str">
        <f>VLOOKUP('Reported Performance Table'!D24,'Master List'!$B$42:$C$129,2,FALSE)</f>
        <v>OutdoorPoleArmMountedAreaandRoadwayLuminaires</v>
      </c>
      <c r="F24" t="str">
        <f>VLOOKUP('Reported Performance Table'!C24,'Master List'!$B$20:$D$39,3,FALSE)</f>
        <v>LowOutput_GA</v>
      </c>
      <c r="G24" s="163" t="str">
        <f>VLOOKUP('Reported Performance Table'!B24,'Master List'!$B$11:$D$17,3,FALSE)</f>
        <v>OutdoorLuminaires_Cat</v>
      </c>
      <c r="H24" t="str">
        <f t="shared" si="0"/>
        <v>LowOutput_GAOutdoorLuminaires_Cat</v>
      </c>
      <c r="I24" t="str">
        <f>IF(VLOOKUP('Reported Performance Table'!D24,'Master List'!$B$42:$D$129,3,FALSE)="","No",VLOOKUP('Reported Performance Table'!D24,'Master List'!$B$42:$D$129,3,FALSE))</f>
        <v>Yes_No</v>
      </c>
      <c r="J24" t="str">
        <f>IF(AND(I24="Yes_No",'Reported Performance Table'!E24="Yes"),"No","Yes_No")</f>
        <v>No</v>
      </c>
      <c r="K24" t="str">
        <f>IF('Reported Performance Table'!D24="","",IF('Reported Performance Table'!E24="Yes","LUNA_CCT","Reported_CCT"))</f>
        <v>LUNA_CCT</v>
      </c>
      <c r="L24" t="str">
        <f>IF('Reported Performance Table'!D24="","",IF(K24="LUNA_CCT",VLOOKUP('Reported Performance Table'!D24,'Master List'!$B$42:$E$129,4,FALSE),"Reported_BUG"))</f>
        <v>OutdoorPoleArmMountedAreaAndRoadwayURating</v>
      </c>
      <c r="M24" t="str">
        <f>IF('Reported Performance Table'!D24="","",IF(AND('Reported Performance Table'!$E24="Yes",OR('Reported Performance Table'!$D24='Master List'!$B$42,'Reported Performance Table'!$D24='Master List'!$B$43,'Reported Performance Table'!$D24='Master List'!$B$44,'Reported Performance Table'!$D24='Master List'!$B$46,'Reported Performance Table'!$D24='Master List'!$B$48,'Reported Performance Table'!$D24='Master List'!$B$104,'Reported Performance Table'!$D24='Master List'!$B$106,'Reported Performance Table'!$D24='Master List'!$B$126)),"LUNA_Dimming","Dimming_Capability_and_Range"))</f>
        <v>LUNA_Dimming</v>
      </c>
      <c r="N24" s="179" t="str">
        <f>'Reported Performance Table'!BE24</f>
        <v>Yes</v>
      </c>
      <c r="O24" s="179" t="str">
        <f>'Reported Performance Table'!BF24</f>
        <v>No</v>
      </c>
      <c r="P24" s="179" t="str">
        <f>'Reported Performance Table'!BG24</f>
        <v>No</v>
      </c>
      <c r="Q24" t="str">
        <f t="shared" si="1"/>
        <v>No</v>
      </c>
    </row>
    <row r="25" spans="1:17" x14ac:dyDescent="0.25">
      <c r="A25" s="75">
        <v>32</v>
      </c>
      <c r="B25" s="76" t="str">
        <f>IF('Reported Performance Table'!$A32="","",IF(OR('Reported Performance Table'!$B32="",'Reported Performance Table'!$C32="",'Reported Performance Table'!$D32="",'Reported Performance Table'!$F32="",'Reported Performance Table'!$G32="",'Reported Performance Table'!$H32="",'Reported Performance Table'!$I32="",'Reported Performance Table'!$K32="",'Reported Performance Table'!$N32="",'Reported Performance Table'!$O32="",'Reported Performance Table'!$P32="",'Reported Performance Table'!$Q32="",'Reported Performance Table'!$R32="",'Reported Performance Table'!$S32="",'Reported Performance Table'!$T32="",'Reported Performance Table'!$U32="",'Reported Performance Table'!$V32="",'Reported Performance Table'!$W32="",'Reported Performance Table'!$X32="",'Reported Performance Table'!$AF32="",'Reported Performance Table'!$AG32="",'Reported Performance Table'!$AI32="",'Reported Performance Table'!$AJ32="",'Reported Performance Table'!$AL32="",'Reported Performance Table'!$AN32="",'Reported Performance Table'!$AR32=""),$A25&amp;", ",""))</f>
        <v/>
      </c>
      <c r="D25" s="35" t="e">
        <f>VLOOKUP('Reported Performance Table'!C25,'Master List'!$B$20:$C$39,2,FALSE)</f>
        <v>#N/A</v>
      </c>
      <c r="E25" t="e">
        <f>VLOOKUP('Reported Performance Table'!D25,'Master List'!$B$42:$C$129,2,FALSE)</f>
        <v>#N/A</v>
      </c>
      <c r="F25" t="e">
        <f>VLOOKUP('Reported Performance Table'!C25,'Master List'!$B$20:$D$39,3,FALSE)</f>
        <v>#N/A</v>
      </c>
      <c r="G25" s="163" t="e">
        <f>VLOOKUP('Reported Performance Table'!B25,'Master List'!$B$11:$D$17,3,FALSE)</f>
        <v>#N/A</v>
      </c>
      <c r="H25" t="e">
        <f t="shared" si="0"/>
        <v>#N/A</v>
      </c>
      <c r="I25" t="e">
        <f>IF(VLOOKUP('Reported Performance Table'!D25,'Master List'!$B$42:$D$129,3,FALSE)="","No",VLOOKUP('Reported Performance Table'!D25,'Master List'!$B$42:$D$129,3,FALSE))</f>
        <v>#N/A</v>
      </c>
      <c r="J25" t="e">
        <f>IF(AND(I25="Yes_No",'Reported Performance Table'!E25="Yes"),"No","Yes_No")</f>
        <v>#N/A</v>
      </c>
      <c r="K25" t="str">
        <f>IF('Reported Performance Table'!D25="","",IF('Reported Performance Table'!E25="Yes","LUNA_CCT","Reported_CCT"))</f>
        <v/>
      </c>
      <c r="L25" t="str">
        <f>IF('Reported Performance Table'!D25="","",IF(K25="LUNA_CCT",VLOOKUP('Reported Performance Table'!D25,'Master List'!$B$42:$E$129,4,FALSE),"Reported_BUG"))</f>
        <v/>
      </c>
      <c r="M25" t="str">
        <f>IF('Reported Performance Table'!D25="","",IF(AND('Reported Performance Table'!$E25="Yes",OR('Reported Performance Table'!$D25='Master List'!$B$42,'Reported Performance Table'!$D25='Master List'!$B$43,'Reported Performance Table'!$D25='Master List'!$B$44,'Reported Performance Table'!$D25='Master List'!$B$46,'Reported Performance Table'!$D25='Master List'!$B$48,'Reported Performance Table'!$D25='Master List'!$B$104,'Reported Performance Table'!$D25='Master List'!$B$106,'Reported Performance Table'!$D25='Master List'!$B$126)),"LUNA_Dimming","Dimming_Capability_and_Range"))</f>
        <v/>
      </c>
      <c r="N25" s="179">
        <f>'Reported Performance Table'!BE25</f>
        <v>0</v>
      </c>
      <c r="O25" s="179">
        <f>'Reported Performance Table'!BF25</f>
        <v>0</v>
      </c>
      <c r="P25" s="179">
        <f>'Reported Performance Table'!BG25</f>
        <v>0</v>
      </c>
      <c r="Q25" t="str">
        <f t="shared" si="1"/>
        <v>No</v>
      </c>
    </row>
    <row r="26" spans="1:17" x14ac:dyDescent="0.25">
      <c r="A26" s="75">
        <v>33</v>
      </c>
      <c r="B26" s="76" t="str">
        <f>IF('Reported Performance Table'!$A33="","",IF(OR('Reported Performance Table'!$B33="",'Reported Performance Table'!$C33="",'Reported Performance Table'!$D33="",'Reported Performance Table'!$F33="",'Reported Performance Table'!$G33="",'Reported Performance Table'!$H33="",'Reported Performance Table'!$I33="",'Reported Performance Table'!$K33="",'Reported Performance Table'!$N33="",'Reported Performance Table'!$O33="",'Reported Performance Table'!$P33="",'Reported Performance Table'!$Q33="",'Reported Performance Table'!$R33="",'Reported Performance Table'!$S33="",'Reported Performance Table'!$T33="",'Reported Performance Table'!$U33="",'Reported Performance Table'!$V33="",'Reported Performance Table'!$W33="",'Reported Performance Table'!$X33="",'Reported Performance Table'!$AF33="",'Reported Performance Table'!$AG33="",'Reported Performance Table'!$AI33="",'Reported Performance Table'!$AJ33="",'Reported Performance Table'!$AL33="",'Reported Performance Table'!$AN33="",'Reported Performance Table'!$AR33=""),$A26&amp;", ",""))</f>
        <v/>
      </c>
      <c r="D26" s="35" t="e">
        <f>VLOOKUP('Reported Performance Table'!C26,'Master List'!$B$20:$C$39,2,FALSE)</f>
        <v>#N/A</v>
      </c>
      <c r="E26" t="e">
        <f>VLOOKUP('Reported Performance Table'!D26,'Master List'!$B$42:$C$129,2,FALSE)</f>
        <v>#N/A</v>
      </c>
      <c r="F26" t="e">
        <f>VLOOKUP('Reported Performance Table'!C26,'Master List'!$B$20:$D$39,3,FALSE)</f>
        <v>#N/A</v>
      </c>
      <c r="G26" s="163" t="e">
        <f>VLOOKUP('Reported Performance Table'!B26,'Master List'!$B$11:$D$17,3,FALSE)</f>
        <v>#N/A</v>
      </c>
      <c r="H26" t="e">
        <f t="shared" si="0"/>
        <v>#N/A</v>
      </c>
      <c r="I26" t="e">
        <f>IF(VLOOKUP('Reported Performance Table'!D26,'Master List'!$B$42:$D$129,3,FALSE)="","No",VLOOKUP('Reported Performance Table'!D26,'Master List'!$B$42:$D$129,3,FALSE))</f>
        <v>#N/A</v>
      </c>
      <c r="J26" t="e">
        <f>IF(AND(I26="Yes_No",'Reported Performance Table'!E26="Yes"),"No","Yes_No")</f>
        <v>#N/A</v>
      </c>
      <c r="K26" t="str">
        <f>IF('Reported Performance Table'!D26="","",IF('Reported Performance Table'!E26="Yes","LUNA_CCT","Reported_CCT"))</f>
        <v/>
      </c>
      <c r="L26" t="str">
        <f>IF('Reported Performance Table'!D26="","",IF(K26="LUNA_CCT",VLOOKUP('Reported Performance Table'!D26,'Master List'!$B$42:$E$129,4,FALSE),"Reported_BUG"))</f>
        <v/>
      </c>
      <c r="M26" t="str">
        <f>IF('Reported Performance Table'!D26="","",IF(AND('Reported Performance Table'!$E26="Yes",OR('Reported Performance Table'!$D26='Master List'!$B$42,'Reported Performance Table'!$D26='Master List'!$B$43,'Reported Performance Table'!$D26='Master List'!$B$44,'Reported Performance Table'!$D26='Master List'!$B$46,'Reported Performance Table'!$D26='Master List'!$B$48,'Reported Performance Table'!$D26='Master List'!$B$104,'Reported Performance Table'!$D26='Master List'!$B$106,'Reported Performance Table'!$D26='Master List'!$B$126)),"LUNA_Dimming","Dimming_Capability_and_Range"))</f>
        <v/>
      </c>
      <c r="N26" s="179">
        <f>'Reported Performance Table'!BE26</f>
        <v>0</v>
      </c>
      <c r="O26" s="179">
        <f>'Reported Performance Table'!BF26</f>
        <v>0</v>
      </c>
      <c r="P26" s="179">
        <f>'Reported Performance Table'!BG26</f>
        <v>0</v>
      </c>
      <c r="Q26" t="str">
        <f t="shared" si="1"/>
        <v>No</v>
      </c>
    </row>
    <row r="27" spans="1:17" x14ac:dyDescent="0.25">
      <c r="A27" s="75">
        <v>34</v>
      </c>
      <c r="B27" s="76" t="str">
        <f>IF('Reported Performance Table'!$A34="","",IF(OR('Reported Performance Table'!$B34="",'Reported Performance Table'!$C34="",'Reported Performance Table'!$D34="",'Reported Performance Table'!$F34="",'Reported Performance Table'!$G34="",'Reported Performance Table'!$H34="",'Reported Performance Table'!$I34="",'Reported Performance Table'!$K34="",'Reported Performance Table'!$N34="",'Reported Performance Table'!$O34="",'Reported Performance Table'!$P34="",'Reported Performance Table'!$Q34="",'Reported Performance Table'!$R34="",'Reported Performance Table'!$S34="",'Reported Performance Table'!$T34="",'Reported Performance Table'!$U34="",'Reported Performance Table'!$V34="",'Reported Performance Table'!$W34="",'Reported Performance Table'!$X34="",'Reported Performance Table'!$AF34="",'Reported Performance Table'!$AG34="",'Reported Performance Table'!$AI34="",'Reported Performance Table'!$AJ34="",'Reported Performance Table'!$AL34="",'Reported Performance Table'!$AN34="",'Reported Performance Table'!$AR34=""),$A27&amp;", ",""))</f>
        <v/>
      </c>
      <c r="D27" s="35" t="e">
        <f>VLOOKUP('Reported Performance Table'!C27,'Master List'!$B$20:$C$39,2,FALSE)</f>
        <v>#N/A</v>
      </c>
      <c r="E27" t="e">
        <f>VLOOKUP('Reported Performance Table'!D27,'Master List'!$B$42:$C$129,2,FALSE)</f>
        <v>#N/A</v>
      </c>
      <c r="F27" t="e">
        <f>VLOOKUP('Reported Performance Table'!C27,'Master List'!$B$20:$D$39,3,FALSE)</f>
        <v>#N/A</v>
      </c>
      <c r="G27" s="163" t="e">
        <f>VLOOKUP('Reported Performance Table'!B27,'Master List'!$B$11:$D$17,3,FALSE)</f>
        <v>#N/A</v>
      </c>
      <c r="H27" t="e">
        <f t="shared" si="0"/>
        <v>#N/A</v>
      </c>
      <c r="I27" t="e">
        <f>IF(VLOOKUP('Reported Performance Table'!D27,'Master List'!$B$42:$D$129,3,FALSE)="","No",VLOOKUP('Reported Performance Table'!D27,'Master List'!$B$42:$D$129,3,FALSE))</f>
        <v>#N/A</v>
      </c>
      <c r="J27" t="e">
        <f>IF(AND(I27="Yes_No",'Reported Performance Table'!E27="Yes"),"No","Yes_No")</f>
        <v>#N/A</v>
      </c>
      <c r="K27" t="str">
        <f>IF('Reported Performance Table'!D27="","",IF('Reported Performance Table'!E27="Yes","LUNA_CCT","Reported_CCT"))</f>
        <v/>
      </c>
      <c r="L27" t="str">
        <f>IF('Reported Performance Table'!D27="","",IF(K27="LUNA_CCT",VLOOKUP('Reported Performance Table'!D27,'Master List'!$B$42:$E$129,4,FALSE),"Reported_BUG"))</f>
        <v/>
      </c>
      <c r="M27" t="str">
        <f>IF('Reported Performance Table'!D27="","",IF(AND('Reported Performance Table'!$E27="Yes",OR('Reported Performance Table'!$D27='Master List'!$B$42,'Reported Performance Table'!$D27='Master List'!$B$43,'Reported Performance Table'!$D27='Master List'!$B$44,'Reported Performance Table'!$D27='Master List'!$B$46,'Reported Performance Table'!$D27='Master List'!$B$48,'Reported Performance Table'!$D27='Master List'!$B$104,'Reported Performance Table'!$D27='Master List'!$B$106,'Reported Performance Table'!$D27='Master List'!$B$126)),"LUNA_Dimming","Dimming_Capability_and_Range"))</f>
        <v/>
      </c>
      <c r="N27" s="179">
        <f>'Reported Performance Table'!BE27</f>
        <v>0</v>
      </c>
      <c r="O27" s="179">
        <f>'Reported Performance Table'!BF27</f>
        <v>0</v>
      </c>
      <c r="P27" s="179">
        <f>'Reported Performance Table'!BG27</f>
        <v>0</v>
      </c>
      <c r="Q27" t="str">
        <f t="shared" si="1"/>
        <v>No</v>
      </c>
    </row>
    <row r="28" spans="1:17" x14ac:dyDescent="0.25">
      <c r="A28" s="75">
        <v>35</v>
      </c>
      <c r="B28" s="76" t="str">
        <f>IF('Reported Performance Table'!$A35="","",IF(OR('Reported Performance Table'!$B35="",'Reported Performance Table'!$C35="",'Reported Performance Table'!$D35="",'Reported Performance Table'!$F35="",'Reported Performance Table'!$G35="",'Reported Performance Table'!$H35="",'Reported Performance Table'!$I35="",'Reported Performance Table'!$K35="",'Reported Performance Table'!$N35="",'Reported Performance Table'!$O35="",'Reported Performance Table'!$P35="",'Reported Performance Table'!$Q35="",'Reported Performance Table'!$R35="",'Reported Performance Table'!$S35="",'Reported Performance Table'!$T35="",'Reported Performance Table'!$U35="",'Reported Performance Table'!$V35="",'Reported Performance Table'!$W35="",'Reported Performance Table'!$X35="",'Reported Performance Table'!$AF35="",'Reported Performance Table'!$AG35="",'Reported Performance Table'!$AI35="",'Reported Performance Table'!$AJ35="",'Reported Performance Table'!$AL35="",'Reported Performance Table'!$AN35="",'Reported Performance Table'!$AR35=""),$A28&amp;", ",""))</f>
        <v/>
      </c>
      <c r="D28" s="35" t="e">
        <f>VLOOKUP('Reported Performance Table'!C28,'Master List'!$B$20:$C$39,2,FALSE)</f>
        <v>#N/A</v>
      </c>
      <c r="E28" t="e">
        <f>VLOOKUP('Reported Performance Table'!D28,'Master List'!$B$42:$C$129,2,FALSE)</f>
        <v>#N/A</v>
      </c>
      <c r="F28" t="e">
        <f>VLOOKUP('Reported Performance Table'!C28,'Master List'!$B$20:$D$39,3,FALSE)</f>
        <v>#N/A</v>
      </c>
      <c r="G28" s="163" t="e">
        <f>VLOOKUP('Reported Performance Table'!B28,'Master List'!$B$11:$D$17,3,FALSE)</f>
        <v>#N/A</v>
      </c>
      <c r="H28" t="e">
        <f t="shared" si="0"/>
        <v>#N/A</v>
      </c>
      <c r="I28" t="e">
        <f>IF(VLOOKUP('Reported Performance Table'!D28,'Master List'!$B$42:$D$129,3,FALSE)="","No",VLOOKUP('Reported Performance Table'!D28,'Master List'!$B$42:$D$129,3,FALSE))</f>
        <v>#N/A</v>
      </c>
      <c r="J28" t="e">
        <f>IF(AND(I28="Yes_No",'Reported Performance Table'!E28="Yes"),"No","Yes_No")</f>
        <v>#N/A</v>
      </c>
      <c r="K28" t="str">
        <f>IF('Reported Performance Table'!D28="","",IF('Reported Performance Table'!E28="Yes","LUNA_CCT","Reported_CCT"))</f>
        <v/>
      </c>
      <c r="L28" t="str">
        <f>IF('Reported Performance Table'!D28="","",IF(K28="LUNA_CCT",VLOOKUP('Reported Performance Table'!D28,'Master List'!$B$42:$E$129,4,FALSE),"Reported_BUG"))</f>
        <v/>
      </c>
      <c r="M28" t="str">
        <f>IF('Reported Performance Table'!D28="","",IF(AND('Reported Performance Table'!$E28="Yes",OR('Reported Performance Table'!$D28='Master List'!$B$42,'Reported Performance Table'!$D28='Master List'!$B$43,'Reported Performance Table'!$D28='Master List'!$B$44,'Reported Performance Table'!$D28='Master List'!$B$46,'Reported Performance Table'!$D28='Master List'!$B$48,'Reported Performance Table'!$D28='Master List'!$B$104,'Reported Performance Table'!$D28='Master List'!$B$106,'Reported Performance Table'!$D28='Master List'!$B$126)),"LUNA_Dimming","Dimming_Capability_and_Range"))</f>
        <v/>
      </c>
      <c r="N28" s="179">
        <f>'Reported Performance Table'!BE28</f>
        <v>0</v>
      </c>
      <c r="O28" s="179">
        <f>'Reported Performance Table'!BF28</f>
        <v>0</v>
      </c>
      <c r="P28" s="179">
        <f>'Reported Performance Table'!BG28</f>
        <v>0</v>
      </c>
      <c r="Q28" t="str">
        <f t="shared" si="1"/>
        <v>No</v>
      </c>
    </row>
    <row r="29" spans="1:17" x14ac:dyDescent="0.25">
      <c r="A29" s="75">
        <v>36</v>
      </c>
      <c r="B29" s="76" t="str">
        <f>IF('Reported Performance Table'!$A36="","",IF(OR('Reported Performance Table'!$B36="",'Reported Performance Table'!$C36="",'Reported Performance Table'!$D36="",'Reported Performance Table'!$F36="",'Reported Performance Table'!$G36="",'Reported Performance Table'!$H36="",'Reported Performance Table'!$I36="",'Reported Performance Table'!$K36="",'Reported Performance Table'!$N36="",'Reported Performance Table'!$O36="",'Reported Performance Table'!$P36="",'Reported Performance Table'!$Q36="",'Reported Performance Table'!$R36="",'Reported Performance Table'!$S36="",'Reported Performance Table'!$T36="",'Reported Performance Table'!$U36="",'Reported Performance Table'!$V36="",'Reported Performance Table'!$W36="",'Reported Performance Table'!$X36="",'Reported Performance Table'!$AF36="",'Reported Performance Table'!$AG36="",'Reported Performance Table'!$AI36="",'Reported Performance Table'!$AJ36="",'Reported Performance Table'!$AL36="",'Reported Performance Table'!$AN36="",'Reported Performance Table'!$AR36=""),$A29&amp;", ",""))</f>
        <v/>
      </c>
      <c r="D29" s="35" t="e">
        <f>VLOOKUP('Reported Performance Table'!C29,'Master List'!$B$20:$C$39,2,FALSE)</f>
        <v>#N/A</v>
      </c>
      <c r="E29" t="e">
        <f>VLOOKUP('Reported Performance Table'!D29,'Master List'!$B$42:$C$129,2,FALSE)</f>
        <v>#N/A</v>
      </c>
      <c r="F29" t="e">
        <f>VLOOKUP('Reported Performance Table'!C29,'Master List'!$B$20:$D$39,3,FALSE)</f>
        <v>#N/A</v>
      </c>
      <c r="G29" s="163" t="e">
        <f>VLOOKUP('Reported Performance Table'!B29,'Master List'!$B$11:$D$17,3,FALSE)</f>
        <v>#N/A</v>
      </c>
      <c r="H29" t="e">
        <f t="shared" si="0"/>
        <v>#N/A</v>
      </c>
      <c r="I29" t="e">
        <f>IF(VLOOKUP('Reported Performance Table'!D29,'Master List'!$B$42:$D$129,3,FALSE)="","No",VLOOKUP('Reported Performance Table'!D29,'Master List'!$B$42:$D$129,3,FALSE))</f>
        <v>#N/A</v>
      </c>
      <c r="J29" t="e">
        <f>IF(AND(I29="Yes_No",'Reported Performance Table'!E29="Yes"),"No","Yes_No")</f>
        <v>#N/A</v>
      </c>
      <c r="K29" t="str">
        <f>IF('Reported Performance Table'!D29="","",IF('Reported Performance Table'!E29="Yes","LUNA_CCT","Reported_CCT"))</f>
        <v/>
      </c>
      <c r="L29" t="str">
        <f>IF('Reported Performance Table'!D29="","",IF(K29="LUNA_CCT",VLOOKUP('Reported Performance Table'!D29,'Master List'!$B$42:$E$129,4,FALSE),"Reported_BUG"))</f>
        <v/>
      </c>
      <c r="M29" t="str">
        <f>IF('Reported Performance Table'!D29="","",IF(AND('Reported Performance Table'!$E29="Yes",OR('Reported Performance Table'!$D29='Master List'!$B$42,'Reported Performance Table'!$D29='Master List'!$B$43,'Reported Performance Table'!$D29='Master List'!$B$44,'Reported Performance Table'!$D29='Master List'!$B$46,'Reported Performance Table'!$D29='Master List'!$B$48,'Reported Performance Table'!$D29='Master List'!$B$104,'Reported Performance Table'!$D29='Master List'!$B$106,'Reported Performance Table'!$D29='Master List'!$B$126)),"LUNA_Dimming","Dimming_Capability_and_Range"))</f>
        <v/>
      </c>
      <c r="N29" s="179">
        <f>'Reported Performance Table'!BE29</f>
        <v>0</v>
      </c>
      <c r="O29" s="179">
        <f>'Reported Performance Table'!BF29</f>
        <v>0</v>
      </c>
      <c r="P29" s="179">
        <f>'Reported Performance Table'!BG29</f>
        <v>0</v>
      </c>
      <c r="Q29" t="str">
        <f t="shared" si="1"/>
        <v>No</v>
      </c>
    </row>
    <row r="30" spans="1:17" x14ac:dyDescent="0.25">
      <c r="A30" s="75">
        <v>37</v>
      </c>
      <c r="B30" s="76" t="str">
        <f>IF('Reported Performance Table'!$A37="","",IF(OR('Reported Performance Table'!$B37="",'Reported Performance Table'!$C37="",'Reported Performance Table'!$D37="",'Reported Performance Table'!$F37="",'Reported Performance Table'!$G37="",'Reported Performance Table'!$H37="",'Reported Performance Table'!$I37="",'Reported Performance Table'!$K37="",'Reported Performance Table'!$N37="",'Reported Performance Table'!$O37="",'Reported Performance Table'!$P37="",'Reported Performance Table'!$Q37="",'Reported Performance Table'!$R37="",'Reported Performance Table'!$S37="",'Reported Performance Table'!$T37="",'Reported Performance Table'!$U37="",'Reported Performance Table'!$V37="",'Reported Performance Table'!$W37="",'Reported Performance Table'!$X37="",'Reported Performance Table'!$AF37="",'Reported Performance Table'!$AG37="",'Reported Performance Table'!$AI37="",'Reported Performance Table'!$AJ37="",'Reported Performance Table'!$AL37="",'Reported Performance Table'!$AN37="",'Reported Performance Table'!$AR37=""),$A30&amp;", ",""))</f>
        <v/>
      </c>
      <c r="D30" s="35" t="e">
        <f>VLOOKUP('Reported Performance Table'!C30,'Master List'!$B$20:$C$39,2,FALSE)</f>
        <v>#N/A</v>
      </c>
      <c r="E30" t="e">
        <f>VLOOKUP('Reported Performance Table'!D30,'Master List'!$B$42:$C$129,2,FALSE)</f>
        <v>#N/A</v>
      </c>
      <c r="F30" t="e">
        <f>VLOOKUP('Reported Performance Table'!C30,'Master List'!$B$20:$D$39,3,FALSE)</f>
        <v>#N/A</v>
      </c>
      <c r="G30" s="163" t="e">
        <f>VLOOKUP('Reported Performance Table'!B30,'Master List'!$B$11:$D$17,3,FALSE)</f>
        <v>#N/A</v>
      </c>
      <c r="H30" t="e">
        <f t="shared" si="0"/>
        <v>#N/A</v>
      </c>
      <c r="I30" t="e">
        <f>IF(VLOOKUP('Reported Performance Table'!D30,'Master List'!$B$42:$D$129,3,FALSE)="","No",VLOOKUP('Reported Performance Table'!D30,'Master List'!$B$42:$D$129,3,FALSE))</f>
        <v>#N/A</v>
      </c>
      <c r="J30" t="e">
        <f>IF(AND(I30="Yes_No",'Reported Performance Table'!E30="Yes"),"No","Yes_No")</f>
        <v>#N/A</v>
      </c>
      <c r="K30" t="str">
        <f>IF('Reported Performance Table'!D30="","",IF('Reported Performance Table'!E30="Yes","LUNA_CCT","Reported_CCT"))</f>
        <v/>
      </c>
      <c r="L30" t="str">
        <f>IF('Reported Performance Table'!D30="","",IF(K30="LUNA_CCT",VLOOKUP('Reported Performance Table'!D30,'Master List'!$B$42:$E$129,4,FALSE),"Reported_BUG"))</f>
        <v/>
      </c>
      <c r="M30" t="str">
        <f>IF('Reported Performance Table'!D30="","",IF(AND('Reported Performance Table'!$E30="Yes",OR('Reported Performance Table'!$D30='Master List'!$B$42,'Reported Performance Table'!$D30='Master List'!$B$43,'Reported Performance Table'!$D30='Master List'!$B$44,'Reported Performance Table'!$D30='Master List'!$B$46,'Reported Performance Table'!$D30='Master List'!$B$48,'Reported Performance Table'!$D30='Master List'!$B$104,'Reported Performance Table'!$D30='Master List'!$B$106,'Reported Performance Table'!$D30='Master List'!$B$126)),"LUNA_Dimming","Dimming_Capability_and_Range"))</f>
        <v/>
      </c>
      <c r="N30" s="179">
        <f>'Reported Performance Table'!BE30</f>
        <v>0</v>
      </c>
      <c r="O30" s="179">
        <f>'Reported Performance Table'!BF30</f>
        <v>0</v>
      </c>
      <c r="P30" s="179">
        <f>'Reported Performance Table'!BG30</f>
        <v>0</v>
      </c>
      <c r="Q30" t="str">
        <f t="shared" si="1"/>
        <v>No</v>
      </c>
    </row>
    <row r="31" spans="1:17" x14ac:dyDescent="0.25">
      <c r="A31" s="75">
        <v>38</v>
      </c>
      <c r="B31" s="76" t="str">
        <f>IF('Reported Performance Table'!$A38="","",IF(OR('Reported Performance Table'!$B38="",'Reported Performance Table'!$C38="",'Reported Performance Table'!$D38="",'Reported Performance Table'!$F38="",'Reported Performance Table'!$G38="",'Reported Performance Table'!$H38="",'Reported Performance Table'!$I38="",'Reported Performance Table'!$K38="",'Reported Performance Table'!$N38="",'Reported Performance Table'!$O38="",'Reported Performance Table'!$P38="",'Reported Performance Table'!$Q38="",'Reported Performance Table'!$R38="",'Reported Performance Table'!$S38="",'Reported Performance Table'!$T38="",'Reported Performance Table'!$U38="",'Reported Performance Table'!$V38="",'Reported Performance Table'!$W38="",'Reported Performance Table'!$X38="",'Reported Performance Table'!$AF38="",'Reported Performance Table'!$AG38="",'Reported Performance Table'!$AI38="",'Reported Performance Table'!$AJ38="",'Reported Performance Table'!$AL38="",'Reported Performance Table'!$AN38="",'Reported Performance Table'!$AR38=""),$A31&amp;", ",""))</f>
        <v/>
      </c>
      <c r="D31" s="35" t="e">
        <f>VLOOKUP('Reported Performance Table'!C31,'Master List'!$B$20:$C$39,2,FALSE)</f>
        <v>#N/A</v>
      </c>
      <c r="E31" t="e">
        <f>VLOOKUP('Reported Performance Table'!D31,'Master List'!$B$42:$C$129,2,FALSE)</f>
        <v>#N/A</v>
      </c>
      <c r="F31" t="e">
        <f>VLOOKUP('Reported Performance Table'!C31,'Master List'!$B$20:$D$39,3,FALSE)</f>
        <v>#N/A</v>
      </c>
      <c r="G31" s="163" t="e">
        <f>VLOOKUP('Reported Performance Table'!B31,'Master List'!$B$11:$D$17,3,FALSE)</f>
        <v>#N/A</v>
      </c>
      <c r="H31" t="e">
        <f t="shared" si="0"/>
        <v>#N/A</v>
      </c>
      <c r="I31" t="e">
        <f>IF(VLOOKUP('Reported Performance Table'!D31,'Master List'!$B$42:$D$129,3,FALSE)="","No",VLOOKUP('Reported Performance Table'!D31,'Master List'!$B$42:$D$129,3,FALSE))</f>
        <v>#N/A</v>
      </c>
      <c r="J31" t="e">
        <f>IF(AND(I31="Yes_No",'Reported Performance Table'!E31="Yes"),"No","Yes_No")</f>
        <v>#N/A</v>
      </c>
      <c r="K31" t="str">
        <f>IF('Reported Performance Table'!D31="","",IF('Reported Performance Table'!E31="Yes","LUNA_CCT","Reported_CCT"))</f>
        <v/>
      </c>
      <c r="L31" t="str">
        <f>IF('Reported Performance Table'!D31="","",IF(K31="LUNA_CCT",VLOOKUP('Reported Performance Table'!D31,'Master List'!$B$42:$E$129,4,FALSE),"Reported_BUG"))</f>
        <v/>
      </c>
      <c r="M31" t="str">
        <f>IF('Reported Performance Table'!D31="","",IF(AND('Reported Performance Table'!$E31="Yes",OR('Reported Performance Table'!$D31='Master List'!$B$42,'Reported Performance Table'!$D31='Master List'!$B$43,'Reported Performance Table'!$D31='Master List'!$B$44,'Reported Performance Table'!$D31='Master List'!$B$46,'Reported Performance Table'!$D31='Master List'!$B$48,'Reported Performance Table'!$D31='Master List'!$B$104,'Reported Performance Table'!$D31='Master List'!$B$106,'Reported Performance Table'!$D31='Master List'!$B$126)),"LUNA_Dimming","Dimming_Capability_and_Range"))</f>
        <v/>
      </c>
      <c r="N31" s="179">
        <f>'Reported Performance Table'!BE31</f>
        <v>0</v>
      </c>
      <c r="O31" s="179">
        <f>'Reported Performance Table'!BF31</f>
        <v>0</v>
      </c>
      <c r="P31" s="179">
        <f>'Reported Performance Table'!BG31</f>
        <v>0</v>
      </c>
      <c r="Q31" t="str">
        <f t="shared" si="1"/>
        <v>No</v>
      </c>
    </row>
    <row r="32" spans="1:17" x14ac:dyDescent="0.25">
      <c r="A32" s="75">
        <v>39</v>
      </c>
      <c r="B32" s="76" t="str">
        <f>IF('Reported Performance Table'!$A39="","",IF(OR('Reported Performance Table'!$B39="",'Reported Performance Table'!$C39="",'Reported Performance Table'!$D39="",'Reported Performance Table'!$F39="",'Reported Performance Table'!$G39="",'Reported Performance Table'!$H39="",'Reported Performance Table'!$I39="",'Reported Performance Table'!$K39="",'Reported Performance Table'!$N39="",'Reported Performance Table'!$O39="",'Reported Performance Table'!$P39="",'Reported Performance Table'!$Q39="",'Reported Performance Table'!$R39="",'Reported Performance Table'!$S39="",'Reported Performance Table'!$T39="",'Reported Performance Table'!$U39="",'Reported Performance Table'!$V39="",'Reported Performance Table'!$W39="",'Reported Performance Table'!$X39="",'Reported Performance Table'!$AF39="",'Reported Performance Table'!$AG39="",'Reported Performance Table'!$AI39="",'Reported Performance Table'!$AJ39="",'Reported Performance Table'!$AL39="",'Reported Performance Table'!$AN39="",'Reported Performance Table'!$AR39=""),$A32&amp;", ",""))</f>
        <v/>
      </c>
      <c r="D32" s="35" t="e">
        <f>VLOOKUP('Reported Performance Table'!C32,'Master List'!$B$20:$C$39,2,FALSE)</f>
        <v>#N/A</v>
      </c>
      <c r="E32" t="e">
        <f>VLOOKUP('Reported Performance Table'!D32,'Master List'!$B$42:$C$129,2,FALSE)</f>
        <v>#N/A</v>
      </c>
      <c r="F32" t="e">
        <f>VLOOKUP('Reported Performance Table'!C32,'Master List'!$B$20:$D$39,3,FALSE)</f>
        <v>#N/A</v>
      </c>
      <c r="G32" s="163" t="e">
        <f>VLOOKUP('Reported Performance Table'!B32,'Master List'!$B$11:$D$17,3,FALSE)</f>
        <v>#N/A</v>
      </c>
      <c r="H32" t="e">
        <f t="shared" si="0"/>
        <v>#N/A</v>
      </c>
      <c r="I32" t="e">
        <f>IF(VLOOKUP('Reported Performance Table'!D32,'Master List'!$B$42:$D$129,3,FALSE)="","No",VLOOKUP('Reported Performance Table'!D32,'Master List'!$B$42:$D$129,3,FALSE))</f>
        <v>#N/A</v>
      </c>
      <c r="J32" t="e">
        <f>IF(AND(I32="Yes_No",'Reported Performance Table'!E32="Yes"),"No","Yes_No")</f>
        <v>#N/A</v>
      </c>
      <c r="K32" t="str">
        <f>IF('Reported Performance Table'!D32="","",IF('Reported Performance Table'!E32="Yes","LUNA_CCT","Reported_CCT"))</f>
        <v/>
      </c>
      <c r="L32" t="str">
        <f>IF('Reported Performance Table'!D32="","",IF(K32="LUNA_CCT",VLOOKUP('Reported Performance Table'!D32,'Master List'!$B$42:$E$129,4,FALSE),"Reported_BUG"))</f>
        <v/>
      </c>
      <c r="M32" t="str">
        <f>IF('Reported Performance Table'!D32="","",IF(AND('Reported Performance Table'!$E32="Yes",OR('Reported Performance Table'!$D32='Master List'!$B$42,'Reported Performance Table'!$D32='Master List'!$B$43,'Reported Performance Table'!$D32='Master List'!$B$44,'Reported Performance Table'!$D32='Master List'!$B$46,'Reported Performance Table'!$D32='Master List'!$B$48,'Reported Performance Table'!$D32='Master List'!$B$104,'Reported Performance Table'!$D32='Master List'!$B$106,'Reported Performance Table'!$D32='Master List'!$B$126)),"LUNA_Dimming","Dimming_Capability_and_Range"))</f>
        <v/>
      </c>
      <c r="N32" s="179">
        <f>'Reported Performance Table'!BE32</f>
        <v>0</v>
      </c>
      <c r="O32" s="179">
        <f>'Reported Performance Table'!BF32</f>
        <v>0</v>
      </c>
      <c r="P32" s="179">
        <f>'Reported Performance Table'!BG32</f>
        <v>0</v>
      </c>
      <c r="Q32" t="str">
        <f t="shared" si="1"/>
        <v>No</v>
      </c>
    </row>
    <row r="33" spans="1:17" x14ac:dyDescent="0.25">
      <c r="A33" s="75">
        <v>40</v>
      </c>
      <c r="B33" s="76" t="str">
        <f>IF('Reported Performance Table'!$A40="","",IF(OR('Reported Performance Table'!$B40="",'Reported Performance Table'!$C40="",'Reported Performance Table'!$D40="",'Reported Performance Table'!$F40="",'Reported Performance Table'!$G40="",'Reported Performance Table'!$H40="",'Reported Performance Table'!$I40="",'Reported Performance Table'!$K40="",'Reported Performance Table'!$N40="",'Reported Performance Table'!$O40="",'Reported Performance Table'!$P40="",'Reported Performance Table'!$Q40="",'Reported Performance Table'!$R40="",'Reported Performance Table'!$S40="",'Reported Performance Table'!$T40="",'Reported Performance Table'!$U40="",'Reported Performance Table'!$V40="",'Reported Performance Table'!$W40="",'Reported Performance Table'!$X40="",'Reported Performance Table'!$AF40="",'Reported Performance Table'!$AG40="",'Reported Performance Table'!$AI40="",'Reported Performance Table'!$AJ40="",'Reported Performance Table'!$AL40="",'Reported Performance Table'!$AN40="",'Reported Performance Table'!$AR40=""),$A33&amp;", ",""))</f>
        <v/>
      </c>
      <c r="D33" s="35" t="e">
        <f>VLOOKUP('Reported Performance Table'!C33,'Master List'!$B$20:$C$39,2,FALSE)</f>
        <v>#N/A</v>
      </c>
      <c r="E33" t="e">
        <f>VLOOKUP('Reported Performance Table'!D33,'Master List'!$B$42:$C$129,2,FALSE)</f>
        <v>#N/A</v>
      </c>
      <c r="F33" t="e">
        <f>VLOOKUP('Reported Performance Table'!C33,'Master List'!$B$20:$D$39,3,FALSE)</f>
        <v>#N/A</v>
      </c>
      <c r="G33" s="163" t="e">
        <f>VLOOKUP('Reported Performance Table'!B33,'Master List'!$B$11:$D$17,3,FALSE)</f>
        <v>#N/A</v>
      </c>
      <c r="H33" t="e">
        <f t="shared" si="0"/>
        <v>#N/A</v>
      </c>
      <c r="I33" t="e">
        <f>IF(VLOOKUP('Reported Performance Table'!D33,'Master List'!$B$42:$D$129,3,FALSE)="","No",VLOOKUP('Reported Performance Table'!D33,'Master List'!$B$42:$D$129,3,FALSE))</f>
        <v>#N/A</v>
      </c>
      <c r="J33" t="e">
        <f>IF(AND(I33="Yes_No",'Reported Performance Table'!E33="Yes"),"No","Yes_No")</f>
        <v>#N/A</v>
      </c>
      <c r="K33" t="str">
        <f>IF('Reported Performance Table'!D33="","",IF('Reported Performance Table'!E33="Yes","LUNA_CCT","Reported_CCT"))</f>
        <v/>
      </c>
      <c r="L33" t="str">
        <f>IF('Reported Performance Table'!D33="","",IF(K33="LUNA_CCT",VLOOKUP('Reported Performance Table'!D33,'Master List'!$B$42:$E$129,4,FALSE),"Reported_BUG"))</f>
        <v/>
      </c>
      <c r="M33" t="str">
        <f>IF('Reported Performance Table'!D33="","",IF(AND('Reported Performance Table'!$E33="Yes",OR('Reported Performance Table'!$D33='Master List'!$B$42,'Reported Performance Table'!$D33='Master List'!$B$43,'Reported Performance Table'!$D33='Master List'!$B$44,'Reported Performance Table'!$D33='Master List'!$B$46,'Reported Performance Table'!$D33='Master List'!$B$48,'Reported Performance Table'!$D33='Master List'!$B$104,'Reported Performance Table'!$D33='Master List'!$B$106,'Reported Performance Table'!$D33='Master List'!$B$126)),"LUNA_Dimming","Dimming_Capability_and_Range"))</f>
        <v/>
      </c>
      <c r="N33" s="179">
        <f>'Reported Performance Table'!BE33</f>
        <v>0</v>
      </c>
      <c r="O33" s="179">
        <f>'Reported Performance Table'!BF33</f>
        <v>0</v>
      </c>
      <c r="P33" s="179">
        <f>'Reported Performance Table'!BG33</f>
        <v>0</v>
      </c>
      <c r="Q33" t="str">
        <f t="shared" si="1"/>
        <v>No</v>
      </c>
    </row>
    <row r="34" spans="1:17" x14ac:dyDescent="0.25">
      <c r="A34" s="75">
        <v>41</v>
      </c>
      <c r="B34" s="76" t="str">
        <f>IF('Reported Performance Table'!$A41="","",IF(OR('Reported Performance Table'!$B41="",'Reported Performance Table'!$C41="",'Reported Performance Table'!$D41="",'Reported Performance Table'!$F41="",'Reported Performance Table'!$G41="",'Reported Performance Table'!$H41="",'Reported Performance Table'!$I41="",'Reported Performance Table'!$K41="",'Reported Performance Table'!$N41="",'Reported Performance Table'!$O41="",'Reported Performance Table'!$P41="",'Reported Performance Table'!$Q41="",'Reported Performance Table'!$R41="",'Reported Performance Table'!$S41="",'Reported Performance Table'!$T41="",'Reported Performance Table'!$U41="",'Reported Performance Table'!$V41="",'Reported Performance Table'!$W41="",'Reported Performance Table'!$X41="",'Reported Performance Table'!$AF41="",'Reported Performance Table'!$AG41="",'Reported Performance Table'!$AI41="",'Reported Performance Table'!$AJ41="",'Reported Performance Table'!$AL41="",'Reported Performance Table'!$AN41="",'Reported Performance Table'!$AR41=""),$A34&amp;", ",""))</f>
        <v/>
      </c>
      <c r="D34" s="35" t="e">
        <f>VLOOKUP('Reported Performance Table'!C34,'Master List'!$B$20:$C$39,2,FALSE)</f>
        <v>#N/A</v>
      </c>
      <c r="E34" t="e">
        <f>VLOOKUP('Reported Performance Table'!D34,'Master List'!$B$42:$C$129,2,FALSE)</f>
        <v>#N/A</v>
      </c>
      <c r="F34" t="e">
        <f>VLOOKUP('Reported Performance Table'!C34,'Master List'!$B$20:$D$39,3,FALSE)</f>
        <v>#N/A</v>
      </c>
      <c r="G34" s="163" t="e">
        <f>VLOOKUP('Reported Performance Table'!B34,'Master List'!$B$11:$D$17,3,FALSE)</f>
        <v>#N/A</v>
      </c>
      <c r="H34" t="e">
        <f t="shared" si="0"/>
        <v>#N/A</v>
      </c>
      <c r="I34" t="e">
        <f>IF(VLOOKUP('Reported Performance Table'!D34,'Master List'!$B$42:$D$129,3,FALSE)="","No",VLOOKUP('Reported Performance Table'!D34,'Master List'!$B$42:$D$129,3,FALSE))</f>
        <v>#N/A</v>
      </c>
      <c r="J34" t="e">
        <f>IF(AND(I34="Yes_No",'Reported Performance Table'!E34="Yes"),"No","Yes_No")</f>
        <v>#N/A</v>
      </c>
      <c r="K34" t="str">
        <f>IF('Reported Performance Table'!D34="","",IF('Reported Performance Table'!E34="Yes","LUNA_CCT","Reported_CCT"))</f>
        <v/>
      </c>
      <c r="L34" t="str">
        <f>IF('Reported Performance Table'!D34="","",IF(K34="LUNA_CCT",VLOOKUP('Reported Performance Table'!D34,'Master List'!$B$42:$E$129,4,FALSE),"Reported_BUG"))</f>
        <v/>
      </c>
      <c r="M34" t="str">
        <f>IF('Reported Performance Table'!D34="","",IF(AND('Reported Performance Table'!$E34="Yes",OR('Reported Performance Table'!$D34='Master List'!$B$42,'Reported Performance Table'!$D34='Master List'!$B$43,'Reported Performance Table'!$D34='Master List'!$B$44,'Reported Performance Table'!$D34='Master List'!$B$46,'Reported Performance Table'!$D34='Master List'!$B$48,'Reported Performance Table'!$D34='Master List'!$B$104,'Reported Performance Table'!$D34='Master List'!$B$106,'Reported Performance Table'!$D34='Master List'!$B$126)),"LUNA_Dimming","Dimming_Capability_and_Range"))</f>
        <v/>
      </c>
      <c r="N34" s="179">
        <f>'Reported Performance Table'!BE34</f>
        <v>0</v>
      </c>
      <c r="O34" s="179">
        <f>'Reported Performance Table'!BF34</f>
        <v>0</v>
      </c>
      <c r="P34" s="179">
        <f>'Reported Performance Table'!BG34</f>
        <v>0</v>
      </c>
      <c r="Q34" t="str">
        <f t="shared" si="1"/>
        <v>No</v>
      </c>
    </row>
    <row r="35" spans="1:17" x14ac:dyDescent="0.25">
      <c r="A35" s="75">
        <v>42</v>
      </c>
      <c r="B35" s="76" t="str">
        <f>IF('Reported Performance Table'!$A42="","",IF(OR('Reported Performance Table'!$B42="",'Reported Performance Table'!$C42="",'Reported Performance Table'!$D42="",'Reported Performance Table'!$F42="",'Reported Performance Table'!$G42="",'Reported Performance Table'!$H42="",'Reported Performance Table'!$I42="",'Reported Performance Table'!$K42="",'Reported Performance Table'!$N42="",'Reported Performance Table'!$O42="",'Reported Performance Table'!$P42="",'Reported Performance Table'!$Q42="",'Reported Performance Table'!$R42="",'Reported Performance Table'!$S42="",'Reported Performance Table'!$T42="",'Reported Performance Table'!$U42="",'Reported Performance Table'!$V42="",'Reported Performance Table'!$W42="",'Reported Performance Table'!$X42="",'Reported Performance Table'!$AF42="",'Reported Performance Table'!$AG42="",'Reported Performance Table'!$AI42="",'Reported Performance Table'!$AJ42="",'Reported Performance Table'!$AL42="",'Reported Performance Table'!$AN42="",'Reported Performance Table'!$AR42=""),$A35&amp;", ",""))</f>
        <v/>
      </c>
      <c r="D35" s="35" t="e">
        <f>VLOOKUP('Reported Performance Table'!C35,'Master List'!$B$20:$C$39,2,FALSE)</f>
        <v>#N/A</v>
      </c>
      <c r="E35" t="e">
        <f>VLOOKUP('Reported Performance Table'!D35,'Master List'!$B$42:$C$129,2,FALSE)</f>
        <v>#N/A</v>
      </c>
      <c r="F35" t="e">
        <f>VLOOKUP('Reported Performance Table'!C35,'Master List'!$B$20:$D$39,3,FALSE)</f>
        <v>#N/A</v>
      </c>
      <c r="G35" s="163" t="e">
        <f>VLOOKUP('Reported Performance Table'!B35,'Master List'!$B$11:$D$17,3,FALSE)</f>
        <v>#N/A</v>
      </c>
      <c r="H35" t="e">
        <f t="shared" si="0"/>
        <v>#N/A</v>
      </c>
      <c r="I35" t="e">
        <f>IF(VLOOKUP('Reported Performance Table'!D35,'Master List'!$B$42:$D$129,3,FALSE)="","No",VLOOKUP('Reported Performance Table'!D35,'Master List'!$B$42:$D$129,3,FALSE))</f>
        <v>#N/A</v>
      </c>
      <c r="J35" t="e">
        <f>IF(AND(I35="Yes_No",'Reported Performance Table'!E35="Yes"),"No","Yes_No")</f>
        <v>#N/A</v>
      </c>
      <c r="K35" t="str">
        <f>IF('Reported Performance Table'!D35="","",IF('Reported Performance Table'!E35="Yes","LUNA_CCT","Reported_CCT"))</f>
        <v/>
      </c>
      <c r="L35" t="str">
        <f>IF('Reported Performance Table'!D35="","",IF(K35="LUNA_CCT",VLOOKUP('Reported Performance Table'!D35,'Master List'!$B$42:$E$129,4,FALSE),"Reported_BUG"))</f>
        <v/>
      </c>
      <c r="M35" t="str">
        <f>IF('Reported Performance Table'!D35="","",IF(AND('Reported Performance Table'!$E35="Yes",OR('Reported Performance Table'!$D35='Master List'!$B$42,'Reported Performance Table'!$D35='Master List'!$B$43,'Reported Performance Table'!$D35='Master List'!$B$44,'Reported Performance Table'!$D35='Master List'!$B$46,'Reported Performance Table'!$D35='Master List'!$B$48,'Reported Performance Table'!$D35='Master List'!$B$104,'Reported Performance Table'!$D35='Master List'!$B$106,'Reported Performance Table'!$D35='Master List'!$B$126)),"LUNA_Dimming","Dimming_Capability_and_Range"))</f>
        <v/>
      </c>
      <c r="N35" s="179">
        <f>'Reported Performance Table'!BE35</f>
        <v>0</v>
      </c>
      <c r="O35" s="179">
        <f>'Reported Performance Table'!BF35</f>
        <v>0</v>
      </c>
      <c r="P35" s="179">
        <f>'Reported Performance Table'!BG35</f>
        <v>0</v>
      </c>
      <c r="Q35" t="str">
        <f t="shared" si="1"/>
        <v>No</v>
      </c>
    </row>
    <row r="36" spans="1:17" x14ac:dyDescent="0.25">
      <c r="A36" s="75">
        <v>43</v>
      </c>
      <c r="B36" s="76" t="str">
        <f>IF('Reported Performance Table'!$A43="","",IF(OR('Reported Performance Table'!$B43="",'Reported Performance Table'!$C43="",'Reported Performance Table'!$D43="",'Reported Performance Table'!$F43="",'Reported Performance Table'!$G43="",'Reported Performance Table'!$H43="",'Reported Performance Table'!$I43="",'Reported Performance Table'!$K43="",'Reported Performance Table'!$N43="",'Reported Performance Table'!$O43="",'Reported Performance Table'!$P43="",'Reported Performance Table'!$Q43="",'Reported Performance Table'!$R43="",'Reported Performance Table'!$S43="",'Reported Performance Table'!$T43="",'Reported Performance Table'!$U43="",'Reported Performance Table'!$V43="",'Reported Performance Table'!$W43="",'Reported Performance Table'!$X43="",'Reported Performance Table'!$AF43="",'Reported Performance Table'!$AG43="",'Reported Performance Table'!$AI43="",'Reported Performance Table'!$AJ43="",'Reported Performance Table'!$AL43="",'Reported Performance Table'!$AN43="",'Reported Performance Table'!$AR43=""),$A36&amp;", ",""))</f>
        <v/>
      </c>
      <c r="D36" s="35" t="e">
        <f>VLOOKUP('Reported Performance Table'!C36,'Master List'!$B$20:$C$39,2,FALSE)</f>
        <v>#N/A</v>
      </c>
      <c r="E36" t="e">
        <f>VLOOKUP('Reported Performance Table'!D36,'Master List'!$B$42:$C$129,2,FALSE)</f>
        <v>#N/A</v>
      </c>
      <c r="F36" t="e">
        <f>VLOOKUP('Reported Performance Table'!C36,'Master List'!$B$20:$D$39,3,FALSE)</f>
        <v>#N/A</v>
      </c>
      <c r="G36" s="163" t="e">
        <f>VLOOKUP('Reported Performance Table'!B36,'Master List'!$B$11:$D$17,3,FALSE)</f>
        <v>#N/A</v>
      </c>
      <c r="H36" t="e">
        <f t="shared" si="0"/>
        <v>#N/A</v>
      </c>
      <c r="I36" t="e">
        <f>IF(VLOOKUP('Reported Performance Table'!D36,'Master List'!$B$42:$D$129,3,FALSE)="","No",VLOOKUP('Reported Performance Table'!D36,'Master List'!$B$42:$D$129,3,FALSE))</f>
        <v>#N/A</v>
      </c>
      <c r="J36" t="e">
        <f>IF(AND(I36="Yes_No",'Reported Performance Table'!E36="Yes"),"No","Yes_No")</f>
        <v>#N/A</v>
      </c>
      <c r="K36" t="str">
        <f>IF('Reported Performance Table'!D36="","",IF('Reported Performance Table'!E36="Yes","LUNA_CCT","Reported_CCT"))</f>
        <v/>
      </c>
      <c r="L36" t="str">
        <f>IF('Reported Performance Table'!D36="","",IF(K36="LUNA_CCT",VLOOKUP('Reported Performance Table'!D36,'Master List'!$B$42:$E$129,4,FALSE),"Reported_BUG"))</f>
        <v/>
      </c>
      <c r="M36" t="str">
        <f>IF('Reported Performance Table'!D36="","",IF(AND('Reported Performance Table'!$E36="Yes",OR('Reported Performance Table'!$D36='Master List'!$B$42,'Reported Performance Table'!$D36='Master List'!$B$43,'Reported Performance Table'!$D36='Master List'!$B$44,'Reported Performance Table'!$D36='Master List'!$B$46,'Reported Performance Table'!$D36='Master List'!$B$48,'Reported Performance Table'!$D36='Master List'!$B$104,'Reported Performance Table'!$D36='Master List'!$B$106,'Reported Performance Table'!$D36='Master List'!$B$126)),"LUNA_Dimming","Dimming_Capability_and_Range"))</f>
        <v/>
      </c>
      <c r="N36" s="179">
        <f>'Reported Performance Table'!BE36</f>
        <v>0</v>
      </c>
      <c r="O36" s="179">
        <f>'Reported Performance Table'!BF36</f>
        <v>0</v>
      </c>
      <c r="P36" s="179">
        <f>'Reported Performance Table'!BG36</f>
        <v>0</v>
      </c>
      <c r="Q36" t="str">
        <f t="shared" si="1"/>
        <v>No</v>
      </c>
    </row>
    <row r="37" spans="1:17" x14ac:dyDescent="0.25">
      <c r="A37" s="75">
        <v>44</v>
      </c>
      <c r="B37" s="76" t="str">
        <f>IF('Reported Performance Table'!$A44="","",IF(OR('Reported Performance Table'!$B44="",'Reported Performance Table'!$C44="",'Reported Performance Table'!$D44="",'Reported Performance Table'!$F44="",'Reported Performance Table'!$G44="",'Reported Performance Table'!$H44="",'Reported Performance Table'!$I44="",'Reported Performance Table'!$K44="",'Reported Performance Table'!$N44="",'Reported Performance Table'!$O44="",'Reported Performance Table'!$P44="",'Reported Performance Table'!$Q44="",'Reported Performance Table'!$R44="",'Reported Performance Table'!$S44="",'Reported Performance Table'!$T44="",'Reported Performance Table'!$U44="",'Reported Performance Table'!$V44="",'Reported Performance Table'!$W44="",'Reported Performance Table'!$X44="",'Reported Performance Table'!$AF44="",'Reported Performance Table'!$AG44="",'Reported Performance Table'!$AI44="",'Reported Performance Table'!$AJ44="",'Reported Performance Table'!$AL44="",'Reported Performance Table'!$AN44="",'Reported Performance Table'!$AR44=""),$A37&amp;", ",""))</f>
        <v/>
      </c>
      <c r="D37" s="35" t="e">
        <f>VLOOKUP('Reported Performance Table'!C37,'Master List'!$B$20:$C$39,2,FALSE)</f>
        <v>#N/A</v>
      </c>
      <c r="E37" t="e">
        <f>VLOOKUP('Reported Performance Table'!D37,'Master List'!$B$42:$C$129,2,FALSE)</f>
        <v>#N/A</v>
      </c>
      <c r="F37" t="e">
        <f>VLOOKUP('Reported Performance Table'!C37,'Master List'!$B$20:$D$39,3,FALSE)</f>
        <v>#N/A</v>
      </c>
      <c r="G37" s="163" t="e">
        <f>VLOOKUP('Reported Performance Table'!B37,'Master List'!$B$11:$D$17,3,FALSE)</f>
        <v>#N/A</v>
      </c>
      <c r="H37" t="e">
        <f t="shared" si="0"/>
        <v>#N/A</v>
      </c>
      <c r="I37" t="e">
        <f>IF(VLOOKUP('Reported Performance Table'!D37,'Master List'!$B$42:$D$129,3,FALSE)="","No",VLOOKUP('Reported Performance Table'!D37,'Master List'!$B$42:$D$129,3,FALSE))</f>
        <v>#N/A</v>
      </c>
      <c r="J37" t="e">
        <f>IF(AND(I37="Yes_No",'Reported Performance Table'!E37="Yes"),"No","Yes_No")</f>
        <v>#N/A</v>
      </c>
      <c r="K37" t="str">
        <f>IF('Reported Performance Table'!D37="","",IF('Reported Performance Table'!E37="Yes","LUNA_CCT","Reported_CCT"))</f>
        <v/>
      </c>
      <c r="L37" t="str">
        <f>IF('Reported Performance Table'!D37="","",IF(K37="LUNA_CCT",VLOOKUP('Reported Performance Table'!D37,'Master List'!$B$42:$E$129,4,FALSE),"Reported_BUG"))</f>
        <v/>
      </c>
      <c r="M37" t="str">
        <f>IF('Reported Performance Table'!D37="","",IF(AND('Reported Performance Table'!$E37="Yes",OR('Reported Performance Table'!$D37='Master List'!$B$42,'Reported Performance Table'!$D37='Master List'!$B$43,'Reported Performance Table'!$D37='Master List'!$B$44,'Reported Performance Table'!$D37='Master List'!$B$46,'Reported Performance Table'!$D37='Master List'!$B$48,'Reported Performance Table'!$D37='Master List'!$B$104,'Reported Performance Table'!$D37='Master List'!$B$106,'Reported Performance Table'!$D37='Master List'!$B$126)),"LUNA_Dimming","Dimming_Capability_and_Range"))</f>
        <v/>
      </c>
      <c r="N37" s="179">
        <f>'Reported Performance Table'!BE37</f>
        <v>0</v>
      </c>
      <c r="O37" s="179">
        <f>'Reported Performance Table'!BF37</f>
        <v>0</v>
      </c>
      <c r="P37" s="179">
        <f>'Reported Performance Table'!BG37</f>
        <v>0</v>
      </c>
      <c r="Q37" t="str">
        <f t="shared" si="1"/>
        <v>No</v>
      </c>
    </row>
    <row r="38" spans="1:17" x14ac:dyDescent="0.25">
      <c r="A38" s="75">
        <v>45</v>
      </c>
      <c r="B38" s="76" t="str">
        <f>IF('Reported Performance Table'!$A45="","",IF(OR('Reported Performance Table'!$B45="",'Reported Performance Table'!$C45="",'Reported Performance Table'!$D45="",'Reported Performance Table'!$F45="",'Reported Performance Table'!$G45="",'Reported Performance Table'!$H45="",'Reported Performance Table'!$I45="",'Reported Performance Table'!$K45="",'Reported Performance Table'!$N45="",'Reported Performance Table'!$O45="",'Reported Performance Table'!$P45="",'Reported Performance Table'!$Q45="",'Reported Performance Table'!$R45="",'Reported Performance Table'!$S45="",'Reported Performance Table'!$T45="",'Reported Performance Table'!$U45="",'Reported Performance Table'!$V45="",'Reported Performance Table'!$W45="",'Reported Performance Table'!$X45="",'Reported Performance Table'!$AF45="",'Reported Performance Table'!$AG45="",'Reported Performance Table'!$AI45="",'Reported Performance Table'!$AJ45="",'Reported Performance Table'!$AL45="",'Reported Performance Table'!$AN45="",'Reported Performance Table'!$AR45=""),$A38&amp;", ",""))</f>
        <v/>
      </c>
      <c r="D38" s="35" t="e">
        <f>VLOOKUP('Reported Performance Table'!C38,'Master List'!$B$20:$C$39,2,FALSE)</f>
        <v>#N/A</v>
      </c>
      <c r="E38" t="e">
        <f>VLOOKUP('Reported Performance Table'!D38,'Master List'!$B$42:$C$129,2,FALSE)</f>
        <v>#N/A</v>
      </c>
      <c r="F38" t="e">
        <f>VLOOKUP('Reported Performance Table'!C38,'Master List'!$B$20:$D$39,3,FALSE)</f>
        <v>#N/A</v>
      </c>
      <c r="G38" s="163" t="e">
        <f>VLOOKUP('Reported Performance Table'!B38,'Master List'!$B$11:$D$17,3,FALSE)</f>
        <v>#N/A</v>
      </c>
      <c r="H38" t="e">
        <f t="shared" si="0"/>
        <v>#N/A</v>
      </c>
      <c r="I38" t="e">
        <f>IF(VLOOKUP('Reported Performance Table'!D38,'Master List'!$B$42:$D$129,3,FALSE)="","No",VLOOKUP('Reported Performance Table'!D38,'Master List'!$B$42:$D$129,3,FALSE))</f>
        <v>#N/A</v>
      </c>
      <c r="J38" t="e">
        <f>IF(AND(I38="Yes_No",'Reported Performance Table'!E38="Yes"),"No","Yes_No")</f>
        <v>#N/A</v>
      </c>
      <c r="K38" t="str">
        <f>IF('Reported Performance Table'!D38="","",IF('Reported Performance Table'!E38="Yes","LUNA_CCT","Reported_CCT"))</f>
        <v/>
      </c>
      <c r="L38" t="str">
        <f>IF('Reported Performance Table'!D38="","",IF(K38="LUNA_CCT",VLOOKUP('Reported Performance Table'!D38,'Master List'!$B$42:$E$129,4,FALSE),"Reported_BUG"))</f>
        <v/>
      </c>
      <c r="M38" t="str">
        <f>IF('Reported Performance Table'!D38="","",IF(AND('Reported Performance Table'!$E38="Yes",OR('Reported Performance Table'!$D38='Master List'!$B$42,'Reported Performance Table'!$D38='Master List'!$B$43,'Reported Performance Table'!$D38='Master List'!$B$44,'Reported Performance Table'!$D38='Master List'!$B$46,'Reported Performance Table'!$D38='Master List'!$B$48,'Reported Performance Table'!$D38='Master List'!$B$104,'Reported Performance Table'!$D38='Master List'!$B$106,'Reported Performance Table'!$D38='Master List'!$B$126)),"LUNA_Dimming","Dimming_Capability_and_Range"))</f>
        <v/>
      </c>
      <c r="N38" s="179">
        <f>'Reported Performance Table'!BE38</f>
        <v>0</v>
      </c>
      <c r="O38" s="179">
        <f>'Reported Performance Table'!BF38</f>
        <v>0</v>
      </c>
      <c r="P38" s="179">
        <f>'Reported Performance Table'!BG38</f>
        <v>0</v>
      </c>
      <c r="Q38" t="str">
        <f t="shared" si="1"/>
        <v>No</v>
      </c>
    </row>
    <row r="39" spans="1:17" x14ac:dyDescent="0.25">
      <c r="A39" s="75">
        <v>46</v>
      </c>
      <c r="B39" s="76" t="str">
        <f>IF('Reported Performance Table'!$A46="","",IF(OR('Reported Performance Table'!$B46="",'Reported Performance Table'!$C46="",'Reported Performance Table'!$D46="",'Reported Performance Table'!$F46="",'Reported Performance Table'!$G46="",'Reported Performance Table'!$H46="",'Reported Performance Table'!$I46="",'Reported Performance Table'!$K46="",'Reported Performance Table'!$N46="",'Reported Performance Table'!$O46="",'Reported Performance Table'!$P46="",'Reported Performance Table'!$Q46="",'Reported Performance Table'!$R46="",'Reported Performance Table'!$S46="",'Reported Performance Table'!$T46="",'Reported Performance Table'!$U46="",'Reported Performance Table'!$V46="",'Reported Performance Table'!$W46="",'Reported Performance Table'!$X46="",'Reported Performance Table'!$AF46="",'Reported Performance Table'!$AG46="",'Reported Performance Table'!$AI46="",'Reported Performance Table'!$AJ46="",'Reported Performance Table'!$AL46="",'Reported Performance Table'!$AN46="",'Reported Performance Table'!$AR46=""),$A39&amp;", ",""))</f>
        <v/>
      </c>
      <c r="D39" s="35" t="e">
        <f>VLOOKUP('Reported Performance Table'!C39,'Master List'!$B$20:$C$39,2,FALSE)</f>
        <v>#N/A</v>
      </c>
      <c r="E39" t="e">
        <f>VLOOKUP('Reported Performance Table'!D39,'Master List'!$B$42:$C$129,2,FALSE)</f>
        <v>#N/A</v>
      </c>
      <c r="F39" t="e">
        <f>VLOOKUP('Reported Performance Table'!C39,'Master List'!$B$20:$D$39,3,FALSE)</f>
        <v>#N/A</v>
      </c>
      <c r="G39" s="163" t="e">
        <f>VLOOKUP('Reported Performance Table'!B39,'Master List'!$B$11:$D$17,3,FALSE)</f>
        <v>#N/A</v>
      </c>
      <c r="H39" t="e">
        <f t="shared" si="0"/>
        <v>#N/A</v>
      </c>
      <c r="I39" t="e">
        <f>IF(VLOOKUP('Reported Performance Table'!D39,'Master List'!$B$42:$D$129,3,FALSE)="","No",VLOOKUP('Reported Performance Table'!D39,'Master List'!$B$42:$D$129,3,FALSE))</f>
        <v>#N/A</v>
      </c>
      <c r="J39" t="e">
        <f>IF(AND(I39="Yes_No",'Reported Performance Table'!E39="Yes"),"No","Yes_No")</f>
        <v>#N/A</v>
      </c>
      <c r="K39" t="str">
        <f>IF('Reported Performance Table'!D39="","",IF('Reported Performance Table'!E39="Yes","LUNA_CCT","Reported_CCT"))</f>
        <v/>
      </c>
      <c r="L39" t="str">
        <f>IF('Reported Performance Table'!D39="","",IF(K39="LUNA_CCT",VLOOKUP('Reported Performance Table'!D39,'Master List'!$B$42:$E$129,4,FALSE),"Reported_BUG"))</f>
        <v/>
      </c>
      <c r="M39" t="str">
        <f>IF('Reported Performance Table'!D39="","",IF(AND('Reported Performance Table'!$E39="Yes",OR('Reported Performance Table'!$D39='Master List'!$B$42,'Reported Performance Table'!$D39='Master List'!$B$43,'Reported Performance Table'!$D39='Master List'!$B$44,'Reported Performance Table'!$D39='Master List'!$B$46,'Reported Performance Table'!$D39='Master List'!$B$48,'Reported Performance Table'!$D39='Master List'!$B$104,'Reported Performance Table'!$D39='Master List'!$B$106,'Reported Performance Table'!$D39='Master List'!$B$126)),"LUNA_Dimming","Dimming_Capability_and_Range"))</f>
        <v/>
      </c>
      <c r="N39" s="179">
        <f>'Reported Performance Table'!BE39</f>
        <v>0</v>
      </c>
      <c r="O39" s="179">
        <f>'Reported Performance Table'!BF39</f>
        <v>0</v>
      </c>
      <c r="P39" s="179">
        <f>'Reported Performance Table'!BG39</f>
        <v>0</v>
      </c>
      <c r="Q39" t="str">
        <f t="shared" si="1"/>
        <v>No</v>
      </c>
    </row>
    <row r="40" spans="1:17" x14ac:dyDescent="0.25">
      <c r="A40" s="75">
        <v>47</v>
      </c>
      <c r="B40" s="76" t="str">
        <f>IF('Reported Performance Table'!$A47="","",IF(OR('Reported Performance Table'!$B47="",'Reported Performance Table'!$C47="",'Reported Performance Table'!$D47="",'Reported Performance Table'!$F47="",'Reported Performance Table'!$G47="",'Reported Performance Table'!$H47="",'Reported Performance Table'!$I47="",'Reported Performance Table'!$K47="",'Reported Performance Table'!$N47="",'Reported Performance Table'!$O47="",'Reported Performance Table'!$P47="",'Reported Performance Table'!$Q47="",'Reported Performance Table'!$R47="",'Reported Performance Table'!$S47="",'Reported Performance Table'!$T47="",'Reported Performance Table'!$U47="",'Reported Performance Table'!$V47="",'Reported Performance Table'!$W47="",'Reported Performance Table'!$X47="",'Reported Performance Table'!$AF47="",'Reported Performance Table'!$AG47="",'Reported Performance Table'!$AI47="",'Reported Performance Table'!$AJ47="",'Reported Performance Table'!$AL47="",'Reported Performance Table'!$AN47="",'Reported Performance Table'!$AR47=""),$A40&amp;", ",""))</f>
        <v/>
      </c>
      <c r="D40" s="35" t="e">
        <f>VLOOKUP('Reported Performance Table'!C40,'Master List'!$B$20:$C$39,2,FALSE)</f>
        <v>#N/A</v>
      </c>
      <c r="E40" t="e">
        <f>VLOOKUP('Reported Performance Table'!D40,'Master List'!$B$42:$C$129,2,FALSE)</f>
        <v>#N/A</v>
      </c>
      <c r="F40" t="e">
        <f>VLOOKUP('Reported Performance Table'!C40,'Master List'!$B$20:$D$39,3,FALSE)</f>
        <v>#N/A</v>
      </c>
      <c r="G40" s="163" t="e">
        <f>VLOOKUP('Reported Performance Table'!B40,'Master List'!$B$11:$D$17,3,FALSE)</f>
        <v>#N/A</v>
      </c>
      <c r="H40" t="e">
        <f t="shared" si="0"/>
        <v>#N/A</v>
      </c>
      <c r="I40" t="e">
        <f>IF(VLOOKUP('Reported Performance Table'!D40,'Master List'!$B$42:$D$129,3,FALSE)="","No",VLOOKUP('Reported Performance Table'!D40,'Master List'!$B$42:$D$129,3,FALSE))</f>
        <v>#N/A</v>
      </c>
      <c r="J40" t="e">
        <f>IF(AND(I40="Yes_No",'Reported Performance Table'!E40="Yes"),"No","Yes_No")</f>
        <v>#N/A</v>
      </c>
      <c r="K40" t="str">
        <f>IF('Reported Performance Table'!D40="","",IF('Reported Performance Table'!E40="Yes","LUNA_CCT","Reported_CCT"))</f>
        <v/>
      </c>
      <c r="L40" t="str">
        <f>IF('Reported Performance Table'!D40="","",IF(K40="LUNA_CCT",VLOOKUP('Reported Performance Table'!D40,'Master List'!$B$42:$E$129,4,FALSE),"Reported_BUG"))</f>
        <v/>
      </c>
      <c r="M40" t="str">
        <f>IF('Reported Performance Table'!D40="","",IF(AND('Reported Performance Table'!$E40="Yes",OR('Reported Performance Table'!$D40='Master List'!$B$42,'Reported Performance Table'!$D40='Master List'!$B$43,'Reported Performance Table'!$D40='Master List'!$B$44,'Reported Performance Table'!$D40='Master List'!$B$46,'Reported Performance Table'!$D40='Master List'!$B$48,'Reported Performance Table'!$D40='Master List'!$B$104,'Reported Performance Table'!$D40='Master List'!$B$106,'Reported Performance Table'!$D40='Master List'!$B$126)),"LUNA_Dimming","Dimming_Capability_and_Range"))</f>
        <v/>
      </c>
      <c r="N40" s="179">
        <f>'Reported Performance Table'!BE40</f>
        <v>0</v>
      </c>
      <c r="O40" s="179">
        <f>'Reported Performance Table'!BF40</f>
        <v>0</v>
      </c>
      <c r="P40" s="179">
        <f>'Reported Performance Table'!BG40</f>
        <v>0</v>
      </c>
      <c r="Q40" t="str">
        <f t="shared" si="1"/>
        <v>No</v>
      </c>
    </row>
    <row r="41" spans="1:17" x14ac:dyDescent="0.25">
      <c r="A41" s="75">
        <v>48</v>
      </c>
      <c r="B41" s="76" t="str">
        <f>IF('Reported Performance Table'!$A48="","",IF(OR('Reported Performance Table'!$B48="",'Reported Performance Table'!$C48="",'Reported Performance Table'!$D48="",'Reported Performance Table'!$F48="",'Reported Performance Table'!$G48="",'Reported Performance Table'!$H48="",'Reported Performance Table'!$I48="",'Reported Performance Table'!$K48="",'Reported Performance Table'!$N48="",'Reported Performance Table'!$O48="",'Reported Performance Table'!$P48="",'Reported Performance Table'!$Q48="",'Reported Performance Table'!$R48="",'Reported Performance Table'!$S48="",'Reported Performance Table'!$T48="",'Reported Performance Table'!$U48="",'Reported Performance Table'!$V48="",'Reported Performance Table'!$W48="",'Reported Performance Table'!$X48="",'Reported Performance Table'!$AF48="",'Reported Performance Table'!$AG48="",'Reported Performance Table'!$AI48="",'Reported Performance Table'!$AJ48="",'Reported Performance Table'!$AL48="",'Reported Performance Table'!$AN48="",'Reported Performance Table'!$AR48=""),$A41&amp;", ",""))</f>
        <v/>
      </c>
      <c r="D41" s="35" t="e">
        <f>VLOOKUP('Reported Performance Table'!C41,'Master List'!$B$20:$C$39,2,FALSE)</f>
        <v>#N/A</v>
      </c>
      <c r="E41" t="e">
        <f>VLOOKUP('Reported Performance Table'!D41,'Master List'!$B$42:$C$129,2,FALSE)</f>
        <v>#N/A</v>
      </c>
      <c r="F41" t="e">
        <f>VLOOKUP('Reported Performance Table'!C41,'Master List'!$B$20:$D$39,3,FALSE)</f>
        <v>#N/A</v>
      </c>
      <c r="G41" s="163" t="e">
        <f>VLOOKUP('Reported Performance Table'!B41,'Master List'!$B$11:$D$17,3,FALSE)</f>
        <v>#N/A</v>
      </c>
      <c r="H41" t="e">
        <f t="shared" si="0"/>
        <v>#N/A</v>
      </c>
      <c r="I41" t="e">
        <f>IF(VLOOKUP('Reported Performance Table'!D41,'Master List'!$B$42:$D$129,3,FALSE)="","No",VLOOKUP('Reported Performance Table'!D41,'Master List'!$B$42:$D$129,3,FALSE))</f>
        <v>#N/A</v>
      </c>
      <c r="J41" t="e">
        <f>IF(AND(I41="Yes_No",'Reported Performance Table'!E41="Yes"),"No","Yes_No")</f>
        <v>#N/A</v>
      </c>
      <c r="K41" t="str">
        <f>IF('Reported Performance Table'!D41="","",IF('Reported Performance Table'!E41="Yes","LUNA_CCT","Reported_CCT"))</f>
        <v/>
      </c>
      <c r="L41" t="str">
        <f>IF('Reported Performance Table'!D41="","",IF(K41="LUNA_CCT",VLOOKUP('Reported Performance Table'!D41,'Master List'!$B$42:$E$129,4,FALSE),"Reported_BUG"))</f>
        <v/>
      </c>
      <c r="M41" t="str">
        <f>IF('Reported Performance Table'!D41="","",IF(AND('Reported Performance Table'!$E41="Yes",OR('Reported Performance Table'!$D41='Master List'!$B$42,'Reported Performance Table'!$D41='Master List'!$B$43,'Reported Performance Table'!$D41='Master List'!$B$44,'Reported Performance Table'!$D41='Master List'!$B$46,'Reported Performance Table'!$D41='Master List'!$B$48,'Reported Performance Table'!$D41='Master List'!$B$104,'Reported Performance Table'!$D41='Master List'!$B$106,'Reported Performance Table'!$D41='Master List'!$B$126)),"LUNA_Dimming","Dimming_Capability_and_Range"))</f>
        <v/>
      </c>
      <c r="N41" s="179">
        <f>'Reported Performance Table'!BE41</f>
        <v>0</v>
      </c>
      <c r="O41" s="179">
        <f>'Reported Performance Table'!BF41</f>
        <v>0</v>
      </c>
      <c r="P41" s="179">
        <f>'Reported Performance Table'!BG41</f>
        <v>0</v>
      </c>
      <c r="Q41" t="str">
        <f t="shared" si="1"/>
        <v>No</v>
      </c>
    </row>
    <row r="42" spans="1:17" x14ac:dyDescent="0.25">
      <c r="A42" s="75">
        <v>49</v>
      </c>
      <c r="B42" s="76" t="str">
        <f>IF('Reported Performance Table'!$A49="","",IF(OR('Reported Performance Table'!$B49="",'Reported Performance Table'!$C49="",'Reported Performance Table'!$D49="",'Reported Performance Table'!$F49="",'Reported Performance Table'!$G49="",'Reported Performance Table'!$H49="",'Reported Performance Table'!$I49="",'Reported Performance Table'!$K49="",'Reported Performance Table'!$N49="",'Reported Performance Table'!$O49="",'Reported Performance Table'!$P49="",'Reported Performance Table'!$Q49="",'Reported Performance Table'!$R49="",'Reported Performance Table'!$S49="",'Reported Performance Table'!$T49="",'Reported Performance Table'!$U49="",'Reported Performance Table'!$V49="",'Reported Performance Table'!$W49="",'Reported Performance Table'!$X49="",'Reported Performance Table'!$AF49="",'Reported Performance Table'!$AG49="",'Reported Performance Table'!$AI49="",'Reported Performance Table'!$AJ49="",'Reported Performance Table'!$AL49="",'Reported Performance Table'!$AN49="",'Reported Performance Table'!$AR49=""),$A42&amp;", ",""))</f>
        <v/>
      </c>
      <c r="D42" s="35" t="e">
        <f>VLOOKUP('Reported Performance Table'!C42,'Master List'!$B$20:$C$39,2,FALSE)</f>
        <v>#N/A</v>
      </c>
      <c r="E42" t="e">
        <f>VLOOKUP('Reported Performance Table'!D42,'Master List'!$B$42:$C$129,2,FALSE)</f>
        <v>#N/A</v>
      </c>
      <c r="F42" t="e">
        <f>VLOOKUP('Reported Performance Table'!C42,'Master List'!$B$20:$D$39,3,FALSE)</f>
        <v>#N/A</v>
      </c>
      <c r="G42" s="163" t="e">
        <f>VLOOKUP('Reported Performance Table'!B42,'Master List'!$B$11:$D$17,3,FALSE)</f>
        <v>#N/A</v>
      </c>
      <c r="H42" t="e">
        <f t="shared" si="0"/>
        <v>#N/A</v>
      </c>
      <c r="I42" t="e">
        <f>IF(VLOOKUP('Reported Performance Table'!D42,'Master List'!$B$42:$D$129,3,FALSE)="","No",VLOOKUP('Reported Performance Table'!D42,'Master List'!$B$42:$D$129,3,FALSE))</f>
        <v>#N/A</v>
      </c>
      <c r="J42" t="e">
        <f>IF(AND(I42="Yes_No",'Reported Performance Table'!E42="Yes"),"No","Yes_No")</f>
        <v>#N/A</v>
      </c>
      <c r="K42" t="str">
        <f>IF('Reported Performance Table'!D42="","",IF('Reported Performance Table'!E42="Yes","LUNA_CCT","Reported_CCT"))</f>
        <v/>
      </c>
      <c r="L42" t="str">
        <f>IF('Reported Performance Table'!D42="","",IF(K42="LUNA_CCT",VLOOKUP('Reported Performance Table'!D42,'Master List'!$B$42:$E$129,4,FALSE),"Reported_BUG"))</f>
        <v/>
      </c>
      <c r="M42" t="str">
        <f>IF('Reported Performance Table'!D42="","",IF(AND('Reported Performance Table'!$E42="Yes",OR('Reported Performance Table'!$D42='Master List'!$B$42,'Reported Performance Table'!$D42='Master List'!$B$43,'Reported Performance Table'!$D42='Master List'!$B$44,'Reported Performance Table'!$D42='Master List'!$B$46,'Reported Performance Table'!$D42='Master List'!$B$48,'Reported Performance Table'!$D42='Master List'!$B$104,'Reported Performance Table'!$D42='Master List'!$B$106,'Reported Performance Table'!$D42='Master List'!$B$126)),"LUNA_Dimming","Dimming_Capability_and_Range"))</f>
        <v/>
      </c>
      <c r="N42" s="179">
        <f>'Reported Performance Table'!BE42</f>
        <v>0</v>
      </c>
      <c r="O42" s="179">
        <f>'Reported Performance Table'!BF42</f>
        <v>0</v>
      </c>
      <c r="P42" s="179">
        <f>'Reported Performance Table'!BG42</f>
        <v>0</v>
      </c>
      <c r="Q42" t="str">
        <f t="shared" si="1"/>
        <v>No</v>
      </c>
    </row>
    <row r="43" spans="1:17" x14ac:dyDescent="0.25">
      <c r="A43" s="75">
        <v>50</v>
      </c>
      <c r="B43" s="76" t="str">
        <f>IF('Reported Performance Table'!$A50="","",IF(OR('Reported Performance Table'!$B50="",'Reported Performance Table'!$C50="",'Reported Performance Table'!$D50="",'Reported Performance Table'!$F50="",'Reported Performance Table'!$G50="",'Reported Performance Table'!$H50="",'Reported Performance Table'!$I50="",'Reported Performance Table'!$K50="",'Reported Performance Table'!$N50="",'Reported Performance Table'!$O50="",'Reported Performance Table'!$P50="",'Reported Performance Table'!$Q50="",'Reported Performance Table'!$R50="",'Reported Performance Table'!$S50="",'Reported Performance Table'!$T50="",'Reported Performance Table'!$U50="",'Reported Performance Table'!$V50="",'Reported Performance Table'!$W50="",'Reported Performance Table'!$X50="",'Reported Performance Table'!$AF50="",'Reported Performance Table'!$AG50="",'Reported Performance Table'!$AI50="",'Reported Performance Table'!$AJ50="",'Reported Performance Table'!$AL50="",'Reported Performance Table'!$AN50="",'Reported Performance Table'!$AR50=""),$A43&amp;", ",""))</f>
        <v/>
      </c>
      <c r="D43" s="35" t="e">
        <f>VLOOKUP('Reported Performance Table'!C43,'Master List'!$B$20:$C$39,2,FALSE)</f>
        <v>#N/A</v>
      </c>
      <c r="E43" t="e">
        <f>VLOOKUP('Reported Performance Table'!D43,'Master List'!$B$42:$C$129,2,FALSE)</f>
        <v>#N/A</v>
      </c>
      <c r="F43" t="e">
        <f>VLOOKUP('Reported Performance Table'!C43,'Master List'!$B$20:$D$39,3,FALSE)</f>
        <v>#N/A</v>
      </c>
      <c r="G43" s="163" t="e">
        <f>VLOOKUP('Reported Performance Table'!B43,'Master List'!$B$11:$D$17,3,FALSE)</f>
        <v>#N/A</v>
      </c>
      <c r="H43" t="e">
        <f t="shared" si="0"/>
        <v>#N/A</v>
      </c>
      <c r="I43" t="e">
        <f>IF(VLOOKUP('Reported Performance Table'!D43,'Master List'!$B$42:$D$129,3,FALSE)="","No",VLOOKUP('Reported Performance Table'!D43,'Master List'!$B$42:$D$129,3,FALSE))</f>
        <v>#N/A</v>
      </c>
      <c r="J43" t="e">
        <f>IF(AND(I43="Yes_No",'Reported Performance Table'!E43="Yes"),"No","Yes_No")</f>
        <v>#N/A</v>
      </c>
      <c r="K43" t="str">
        <f>IF('Reported Performance Table'!D43="","",IF('Reported Performance Table'!E43="Yes","LUNA_CCT","Reported_CCT"))</f>
        <v/>
      </c>
      <c r="L43" t="str">
        <f>IF('Reported Performance Table'!D43="","",IF(K43="LUNA_CCT",VLOOKUP('Reported Performance Table'!D43,'Master List'!$B$42:$E$129,4,FALSE),"Reported_BUG"))</f>
        <v/>
      </c>
      <c r="M43" t="str">
        <f>IF('Reported Performance Table'!D43="","",IF(AND('Reported Performance Table'!$E43="Yes",OR('Reported Performance Table'!$D43='Master List'!$B$42,'Reported Performance Table'!$D43='Master List'!$B$43,'Reported Performance Table'!$D43='Master List'!$B$44,'Reported Performance Table'!$D43='Master List'!$B$46,'Reported Performance Table'!$D43='Master List'!$B$48,'Reported Performance Table'!$D43='Master List'!$B$104,'Reported Performance Table'!$D43='Master List'!$B$106,'Reported Performance Table'!$D43='Master List'!$B$126)),"LUNA_Dimming","Dimming_Capability_and_Range"))</f>
        <v/>
      </c>
      <c r="N43" s="179">
        <f>'Reported Performance Table'!BE43</f>
        <v>0</v>
      </c>
      <c r="O43" s="179">
        <f>'Reported Performance Table'!BF43</f>
        <v>0</v>
      </c>
      <c r="P43" s="179">
        <f>'Reported Performance Table'!BG43</f>
        <v>0</v>
      </c>
      <c r="Q43" t="str">
        <f t="shared" si="1"/>
        <v>No</v>
      </c>
    </row>
    <row r="44" spans="1:17" x14ac:dyDescent="0.25">
      <c r="A44" s="75">
        <v>51</v>
      </c>
      <c r="B44" s="76" t="str">
        <f>IF('Reported Performance Table'!$A51="","",IF(OR('Reported Performance Table'!$B51="",'Reported Performance Table'!$C51="",'Reported Performance Table'!$D51="",'Reported Performance Table'!$F51="",'Reported Performance Table'!$G51="",'Reported Performance Table'!$H51="",'Reported Performance Table'!$I51="",'Reported Performance Table'!$K51="",'Reported Performance Table'!$N51="",'Reported Performance Table'!$O51="",'Reported Performance Table'!$P51="",'Reported Performance Table'!$Q51="",'Reported Performance Table'!$R51="",'Reported Performance Table'!$S51="",'Reported Performance Table'!$T51="",'Reported Performance Table'!$U51="",'Reported Performance Table'!$V51="",'Reported Performance Table'!$W51="",'Reported Performance Table'!$X51="",'Reported Performance Table'!$AF51="",'Reported Performance Table'!$AG51="",'Reported Performance Table'!$AI51="",'Reported Performance Table'!$AJ51="",'Reported Performance Table'!$AL51="",'Reported Performance Table'!$AN51="",'Reported Performance Table'!$AR51=""),$A44&amp;", ",""))</f>
        <v/>
      </c>
      <c r="D44" s="35" t="e">
        <f>VLOOKUP('Reported Performance Table'!C44,'Master List'!$B$20:$C$39,2,FALSE)</f>
        <v>#N/A</v>
      </c>
      <c r="E44" t="e">
        <f>VLOOKUP('Reported Performance Table'!D44,'Master List'!$B$42:$C$129,2,FALSE)</f>
        <v>#N/A</v>
      </c>
      <c r="F44" t="e">
        <f>VLOOKUP('Reported Performance Table'!C44,'Master List'!$B$20:$D$39,3,FALSE)</f>
        <v>#N/A</v>
      </c>
      <c r="G44" s="163" t="e">
        <f>VLOOKUP('Reported Performance Table'!B44,'Master List'!$B$11:$D$17,3,FALSE)</f>
        <v>#N/A</v>
      </c>
      <c r="H44" t="e">
        <f t="shared" si="0"/>
        <v>#N/A</v>
      </c>
      <c r="I44" t="e">
        <f>IF(VLOOKUP('Reported Performance Table'!D44,'Master List'!$B$42:$D$129,3,FALSE)="","No",VLOOKUP('Reported Performance Table'!D44,'Master List'!$B$42:$D$129,3,FALSE))</f>
        <v>#N/A</v>
      </c>
      <c r="J44" t="e">
        <f>IF(AND(I44="Yes_No",'Reported Performance Table'!E44="Yes"),"No","Yes_No")</f>
        <v>#N/A</v>
      </c>
      <c r="K44" t="str">
        <f>IF('Reported Performance Table'!D44="","",IF('Reported Performance Table'!E44="Yes","LUNA_CCT","Reported_CCT"))</f>
        <v/>
      </c>
      <c r="L44" t="str">
        <f>IF('Reported Performance Table'!D44="","",IF(K44="LUNA_CCT",VLOOKUP('Reported Performance Table'!D44,'Master List'!$B$42:$E$129,4,FALSE),"Reported_BUG"))</f>
        <v/>
      </c>
      <c r="M44" t="str">
        <f>IF('Reported Performance Table'!D44="","",IF(AND('Reported Performance Table'!$E44="Yes",OR('Reported Performance Table'!$D44='Master List'!$B$42,'Reported Performance Table'!$D44='Master List'!$B$43,'Reported Performance Table'!$D44='Master List'!$B$44,'Reported Performance Table'!$D44='Master List'!$B$46,'Reported Performance Table'!$D44='Master List'!$B$48,'Reported Performance Table'!$D44='Master List'!$B$104,'Reported Performance Table'!$D44='Master List'!$B$106,'Reported Performance Table'!$D44='Master List'!$B$126)),"LUNA_Dimming","Dimming_Capability_and_Range"))</f>
        <v/>
      </c>
      <c r="N44" s="179">
        <f>'Reported Performance Table'!BE44</f>
        <v>0</v>
      </c>
      <c r="O44" s="179">
        <f>'Reported Performance Table'!BF44</f>
        <v>0</v>
      </c>
      <c r="P44" s="179">
        <f>'Reported Performance Table'!BG44</f>
        <v>0</v>
      </c>
      <c r="Q44" t="str">
        <f t="shared" si="1"/>
        <v>No</v>
      </c>
    </row>
    <row r="45" spans="1:17" x14ac:dyDescent="0.25">
      <c r="A45" s="75">
        <v>52</v>
      </c>
      <c r="B45" s="76" t="str">
        <f>IF('Reported Performance Table'!$A52="","",IF(OR('Reported Performance Table'!$B52="",'Reported Performance Table'!$C52="",'Reported Performance Table'!$D52="",'Reported Performance Table'!$F52="",'Reported Performance Table'!$G52="",'Reported Performance Table'!$H52="",'Reported Performance Table'!$I52="",'Reported Performance Table'!$K52="",'Reported Performance Table'!$N52="",'Reported Performance Table'!$O52="",'Reported Performance Table'!$P52="",'Reported Performance Table'!$Q52="",'Reported Performance Table'!$R52="",'Reported Performance Table'!$S52="",'Reported Performance Table'!$T52="",'Reported Performance Table'!$U52="",'Reported Performance Table'!$V52="",'Reported Performance Table'!$W52="",'Reported Performance Table'!$X52="",'Reported Performance Table'!$AF52="",'Reported Performance Table'!$AG52="",'Reported Performance Table'!$AI52="",'Reported Performance Table'!$AJ52="",'Reported Performance Table'!$AL52="",'Reported Performance Table'!$AN52="",'Reported Performance Table'!$AR52=""),$A45&amp;", ",""))</f>
        <v/>
      </c>
      <c r="D45" s="35" t="e">
        <f>VLOOKUP('Reported Performance Table'!C45,'Master List'!$B$20:$C$39,2,FALSE)</f>
        <v>#N/A</v>
      </c>
      <c r="E45" t="e">
        <f>VLOOKUP('Reported Performance Table'!D45,'Master List'!$B$42:$C$129,2,FALSE)</f>
        <v>#N/A</v>
      </c>
      <c r="F45" t="e">
        <f>VLOOKUP('Reported Performance Table'!C45,'Master List'!$B$20:$D$39,3,FALSE)</f>
        <v>#N/A</v>
      </c>
      <c r="G45" s="163" t="e">
        <f>VLOOKUP('Reported Performance Table'!B45,'Master List'!$B$11:$D$17,3,FALSE)</f>
        <v>#N/A</v>
      </c>
      <c r="H45" t="e">
        <f t="shared" si="0"/>
        <v>#N/A</v>
      </c>
      <c r="I45" t="e">
        <f>IF(VLOOKUP('Reported Performance Table'!D45,'Master List'!$B$42:$D$129,3,FALSE)="","No",VLOOKUP('Reported Performance Table'!D45,'Master List'!$B$42:$D$129,3,FALSE))</f>
        <v>#N/A</v>
      </c>
      <c r="J45" t="e">
        <f>IF(AND(I45="Yes_No",'Reported Performance Table'!E45="Yes"),"No","Yes_No")</f>
        <v>#N/A</v>
      </c>
      <c r="K45" t="str">
        <f>IF('Reported Performance Table'!D45="","",IF('Reported Performance Table'!E45="Yes","LUNA_CCT","Reported_CCT"))</f>
        <v/>
      </c>
      <c r="L45" t="str">
        <f>IF('Reported Performance Table'!D45="","",IF(K45="LUNA_CCT",VLOOKUP('Reported Performance Table'!D45,'Master List'!$B$42:$E$129,4,FALSE),"Reported_BUG"))</f>
        <v/>
      </c>
      <c r="M45" t="str">
        <f>IF('Reported Performance Table'!D45="","",IF(AND('Reported Performance Table'!$E45="Yes",OR('Reported Performance Table'!$D45='Master List'!$B$42,'Reported Performance Table'!$D45='Master List'!$B$43,'Reported Performance Table'!$D45='Master List'!$B$44,'Reported Performance Table'!$D45='Master List'!$B$46,'Reported Performance Table'!$D45='Master List'!$B$48,'Reported Performance Table'!$D45='Master List'!$B$104,'Reported Performance Table'!$D45='Master List'!$B$106,'Reported Performance Table'!$D45='Master List'!$B$126)),"LUNA_Dimming","Dimming_Capability_and_Range"))</f>
        <v/>
      </c>
      <c r="N45" s="179">
        <f>'Reported Performance Table'!BE45</f>
        <v>0</v>
      </c>
      <c r="O45" s="179">
        <f>'Reported Performance Table'!BF45</f>
        <v>0</v>
      </c>
      <c r="P45" s="179">
        <f>'Reported Performance Table'!BG45</f>
        <v>0</v>
      </c>
      <c r="Q45" t="str">
        <f t="shared" si="1"/>
        <v>No</v>
      </c>
    </row>
    <row r="46" spans="1:17" x14ac:dyDescent="0.25">
      <c r="A46" s="75">
        <v>53</v>
      </c>
      <c r="B46" s="76" t="str">
        <f>IF('Reported Performance Table'!$A53="","",IF(OR('Reported Performance Table'!$B53="",'Reported Performance Table'!$C53="",'Reported Performance Table'!$D53="",'Reported Performance Table'!$F53="",'Reported Performance Table'!$G53="",'Reported Performance Table'!$H53="",'Reported Performance Table'!$I53="",'Reported Performance Table'!$K53="",'Reported Performance Table'!$N53="",'Reported Performance Table'!$O53="",'Reported Performance Table'!$P53="",'Reported Performance Table'!$Q53="",'Reported Performance Table'!$R53="",'Reported Performance Table'!$S53="",'Reported Performance Table'!$T53="",'Reported Performance Table'!$U53="",'Reported Performance Table'!$V53="",'Reported Performance Table'!$W53="",'Reported Performance Table'!$X53="",'Reported Performance Table'!$AF53="",'Reported Performance Table'!$AG53="",'Reported Performance Table'!$AI53="",'Reported Performance Table'!$AJ53="",'Reported Performance Table'!$AL53="",'Reported Performance Table'!$AN53="",'Reported Performance Table'!$AR53=""),$A46&amp;", ",""))</f>
        <v/>
      </c>
      <c r="D46" s="35" t="e">
        <f>VLOOKUP('Reported Performance Table'!C46,'Master List'!$B$20:$C$39,2,FALSE)</f>
        <v>#N/A</v>
      </c>
      <c r="E46" t="e">
        <f>VLOOKUP('Reported Performance Table'!D46,'Master List'!$B$42:$C$129,2,FALSE)</f>
        <v>#N/A</v>
      </c>
      <c r="F46" t="e">
        <f>VLOOKUP('Reported Performance Table'!C46,'Master List'!$B$20:$D$39,3,FALSE)</f>
        <v>#N/A</v>
      </c>
      <c r="G46" s="163" t="e">
        <f>VLOOKUP('Reported Performance Table'!B46,'Master List'!$B$11:$D$17,3,FALSE)</f>
        <v>#N/A</v>
      </c>
      <c r="H46" t="e">
        <f t="shared" si="0"/>
        <v>#N/A</v>
      </c>
      <c r="I46" t="e">
        <f>IF(VLOOKUP('Reported Performance Table'!D46,'Master List'!$B$42:$D$129,3,FALSE)="","No",VLOOKUP('Reported Performance Table'!D46,'Master List'!$B$42:$D$129,3,FALSE))</f>
        <v>#N/A</v>
      </c>
      <c r="J46" t="e">
        <f>IF(AND(I46="Yes_No",'Reported Performance Table'!E46="Yes"),"No","Yes_No")</f>
        <v>#N/A</v>
      </c>
      <c r="K46" t="str">
        <f>IF('Reported Performance Table'!D46="","",IF('Reported Performance Table'!E46="Yes","LUNA_CCT","Reported_CCT"))</f>
        <v/>
      </c>
      <c r="L46" t="str">
        <f>IF('Reported Performance Table'!D46="","",IF(K46="LUNA_CCT",VLOOKUP('Reported Performance Table'!D46,'Master List'!$B$42:$E$129,4,FALSE),"Reported_BUG"))</f>
        <v/>
      </c>
      <c r="M46" t="str">
        <f>IF('Reported Performance Table'!D46="","",IF(AND('Reported Performance Table'!$E46="Yes",OR('Reported Performance Table'!$D46='Master List'!$B$42,'Reported Performance Table'!$D46='Master List'!$B$43,'Reported Performance Table'!$D46='Master List'!$B$44,'Reported Performance Table'!$D46='Master List'!$B$46,'Reported Performance Table'!$D46='Master List'!$B$48,'Reported Performance Table'!$D46='Master List'!$B$104,'Reported Performance Table'!$D46='Master List'!$B$106,'Reported Performance Table'!$D46='Master List'!$B$126)),"LUNA_Dimming","Dimming_Capability_and_Range"))</f>
        <v/>
      </c>
      <c r="N46" s="179">
        <f>'Reported Performance Table'!BE46</f>
        <v>0</v>
      </c>
      <c r="O46" s="179">
        <f>'Reported Performance Table'!BF46</f>
        <v>0</v>
      </c>
      <c r="P46" s="179">
        <f>'Reported Performance Table'!BG46</f>
        <v>0</v>
      </c>
      <c r="Q46" t="str">
        <f t="shared" si="1"/>
        <v>No</v>
      </c>
    </row>
    <row r="47" spans="1:17" x14ac:dyDescent="0.25">
      <c r="A47" s="75">
        <v>54</v>
      </c>
      <c r="B47" s="76" t="str">
        <f>IF('Reported Performance Table'!$A54="","",IF(OR('Reported Performance Table'!$B54="",'Reported Performance Table'!$C54="",'Reported Performance Table'!$D54="",'Reported Performance Table'!$F54="",'Reported Performance Table'!$G54="",'Reported Performance Table'!$H54="",'Reported Performance Table'!$I54="",'Reported Performance Table'!$K54="",'Reported Performance Table'!$N54="",'Reported Performance Table'!$O54="",'Reported Performance Table'!$P54="",'Reported Performance Table'!$Q54="",'Reported Performance Table'!$R54="",'Reported Performance Table'!$S54="",'Reported Performance Table'!$T54="",'Reported Performance Table'!$U54="",'Reported Performance Table'!$V54="",'Reported Performance Table'!$W54="",'Reported Performance Table'!$X54="",'Reported Performance Table'!$AF54="",'Reported Performance Table'!$AG54="",'Reported Performance Table'!$AI54="",'Reported Performance Table'!$AJ54="",'Reported Performance Table'!$AL54="",'Reported Performance Table'!$AN54="",'Reported Performance Table'!$AR54=""),$A47&amp;", ",""))</f>
        <v/>
      </c>
      <c r="D47" s="35" t="e">
        <f>VLOOKUP('Reported Performance Table'!C47,'Master List'!$B$20:$C$39,2,FALSE)</f>
        <v>#N/A</v>
      </c>
      <c r="E47" t="e">
        <f>VLOOKUP('Reported Performance Table'!D47,'Master List'!$B$42:$C$129,2,FALSE)</f>
        <v>#N/A</v>
      </c>
      <c r="F47" t="e">
        <f>VLOOKUP('Reported Performance Table'!C47,'Master List'!$B$20:$D$39,3,FALSE)</f>
        <v>#N/A</v>
      </c>
      <c r="G47" s="163" t="e">
        <f>VLOOKUP('Reported Performance Table'!B47,'Master List'!$B$11:$D$17,3,FALSE)</f>
        <v>#N/A</v>
      </c>
      <c r="H47" t="e">
        <f t="shared" si="0"/>
        <v>#N/A</v>
      </c>
      <c r="I47" t="e">
        <f>IF(VLOOKUP('Reported Performance Table'!D47,'Master List'!$B$42:$D$129,3,FALSE)="","No",VLOOKUP('Reported Performance Table'!D47,'Master List'!$B$42:$D$129,3,FALSE))</f>
        <v>#N/A</v>
      </c>
      <c r="J47" t="e">
        <f>IF(AND(I47="Yes_No",'Reported Performance Table'!E47="Yes"),"No","Yes_No")</f>
        <v>#N/A</v>
      </c>
      <c r="K47" t="str">
        <f>IF('Reported Performance Table'!D47="","",IF('Reported Performance Table'!E47="Yes","LUNA_CCT","Reported_CCT"))</f>
        <v/>
      </c>
      <c r="L47" t="str">
        <f>IF('Reported Performance Table'!D47="","",IF(K47="LUNA_CCT",VLOOKUP('Reported Performance Table'!D47,'Master List'!$B$42:$E$129,4,FALSE),"Reported_BUG"))</f>
        <v/>
      </c>
      <c r="M47" t="str">
        <f>IF('Reported Performance Table'!D47="","",IF(AND('Reported Performance Table'!$E47="Yes",OR('Reported Performance Table'!$D47='Master List'!$B$42,'Reported Performance Table'!$D47='Master List'!$B$43,'Reported Performance Table'!$D47='Master List'!$B$44,'Reported Performance Table'!$D47='Master List'!$B$46,'Reported Performance Table'!$D47='Master List'!$B$48,'Reported Performance Table'!$D47='Master List'!$B$104,'Reported Performance Table'!$D47='Master List'!$B$106,'Reported Performance Table'!$D47='Master List'!$B$126)),"LUNA_Dimming","Dimming_Capability_and_Range"))</f>
        <v/>
      </c>
      <c r="N47" s="179">
        <f>'Reported Performance Table'!BE47</f>
        <v>0</v>
      </c>
      <c r="O47" s="179">
        <f>'Reported Performance Table'!BF47</f>
        <v>0</v>
      </c>
      <c r="P47" s="179">
        <f>'Reported Performance Table'!BG47</f>
        <v>0</v>
      </c>
      <c r="Q47" t="str">
        <f t="shared" si="1"/>
        <v>No</v>
      </c>
    </row>
    <row r="48" spans="1:17" x14ac:dyDescent="0.25">
      <c r="A48" s="75">
        <v>55</v>
      </c>
      <c r="B48" s="76" t="str">
        <f>IF('Reported Performance Table'!$A55="","",IF(OR('Reported Performance Table'!$B55="",'Reported Performance Table'!$C55="",'Reported Performance Table'!$D55="",'Reported Performance Table'!$F55="",'Reported Performance Table'!$G55="",'Reported Performance Table'!$H55="",'Reported Performance Table'!$I55="",'Reported Performance Table'!$K55="",'Reported Performance Table'!$N55="",'Reported Performance Table'!$O55="",'Reported Performance Table'!$P55="",'Reported Performance Table'!$Q55="",'Reported Performance Table'!$R55="",'Reported Performance Table'!$S55="",'Reported Performance Table'!$T55="",'Reported Performance Table'!$U55="",'Reported Performance Table'!$V55="",'Reported Performance Table'!$W55="",'Reported Performance Table'!$X55="",'Reported Performance Table'!$AF55="",'Reported Performance Table'!$AG55="",'Reported Performance Table'!$AI55="",'Reported Performance Table'!$AJ55="",'Reported Performance Table'!$AL55="",'Reported Performance Table'!$AN55="",'Reported Performance Table'!$AR55=""),$A48&amp;", ",""))</f>
        <v/>
      </c>
      <c r="D48" s="35" t="e">
        <f>VLOOKUP('Reported Performance Table'!C48,'Master List'!$B$20:$C$39,2,FALSE)</f>
        <v>#N/A</v>
      </c>
      <c r="E48" t="e">
        <f>VLOOKUP('Reported Performance Table'!D48,'Master List'!$B$42:$C$129,2,FALSE)</f>
        <v>#N/A</v>
      </c>
      <c r="F48" t="e">
        <f>VLOOKUP('Reported Performance Table'!C48,'Master List'!$B$20:$D$39,3,FALSE)</f>
        <v>#N/A</v>
      </c>
      <c r="G48" s="163" t="e">
        <f>VLOOKUP('Reported Performance Table'!B48,'Master List'!$B$11:$D$17,3,FALSE)</f>
        <v>#N/A</v>
      </c>
      <c r="H48" t="e">
        <f t="shared" si="0"/>
        <v>#N/A</v>
      </c>
      <c r="I48" t="e">
        <f>IF(VLOOKUP('Reported Performance Table'!D48,'Master List'!$B$42:$D$129,3,FALSE)="","No",VLOOKUP('Reported Performance Table'!D48,'Master List'!$B$42:$D$129,3,FALSE))</f>
        <v>#N/A</v>
      </c>
      <c r="J48" t="e">
        <f>IF(AND(I48="Yes_No",'Reported Performance Table'!E48="Yes"),"No","Yes_No")</f>
        <v>#N/A</v>
      </c>
      <c r="K48" t="str">
        <f>IF('Reported Performance Table'!D48="","",IF('Reported Performance Table'!E48="Yes","LUNA_CCT","Reported_CCT"))</f>
        <v/>
      </c>
      <c r="L48" t="str">
        <f>IF('Reported Performance Table'!D48="","",IF(K48="LUNA_CCT",VLOOKUP('Reported Performance Table'!D48,'Master List'!$B$42:$E$129,4,FALSE),"Reported_BUG"))</f>
        <v/>
      </c>
      <c r="M48" t="str">
        <f>IF('Reported Performance Table'!D48="","",IF(AND('Reported Performance Table'!$E48="Yes",OR('Reported Performance Table'!$D48='Master List'!$B$42,'Reported Performance Table'!$D48='Master List'!$B$43,'Reported Performance Table'!$D48='Master List'!$B$44,'Reported Performance Table'!$D48='Master List'!$B$46,'Reported Performance Table'!$D48='Master List'!$B$48,'Reported Performance Table'!$D48='Master List'!$B$104,'Reported Performance Table'!$D48='Master List'!$B$106,'Reported Performance Table'!$D48='Master List'!$B$126)),"LUNA_Dimming","Dimming_Capability_and_Range"))</f>
        <v/>
      </c>
      <c r="N48" s="179">
        <f>'Reported Performance Table'!BE48</f>
        <v>0</v>
      </c>
      <c r="O48" s="179">
        <f>'Reported Performance Table'!BF48</f>
        <v>0</v>
      </c>
      <c r="P48" s="179">
        <f>'Reported Performance Table'!BG48</f>
        <v>0</v>
      </c>
      <c r="Q48" t="str">
        <f t="shared" si="1"/>
        <v>No</v>
      </c>
    </row>
    <row r="49" spans="1:17" x14ac:dyDescent="0.25">
      <c r="A49" s="75">
        <v>56</v>
      </c>
      <c r="B49" s="76" t="str">
        <f>IF('Reported Performance Table'!$A56="","",IF(OR('Reported Performance Table'!$B56="",'Reported Performance Table'!$C56="",'Reported Performance Table'!$D56="",'Reported Performance Table'!$F56="",'Reported Performance Table'!$G56="",'Reported Performance Table'!$H56="",'Reported Performance Table'!$I56="",'Reported Performance Table'!$K56="",'Reported Performance Table'!$N56="",'Reported Performance Table'!$O56="",'Reported Performance Table'!$P56="",'Reported Performance Table'!$Q56="",'Reported Performance Table'!$R56="",'Reported Performance Table'!$S56="",'Reported Performance Table'!$T56="",'Reported Performance Table'!$U56="",'Reported Performance Table'!$V56="",'Reported Performance Table'!$W56="",'Reported Performance Table'!$X56="",'Reported Performance Table'!$AF56="",'Reported Performance Table'!$AG56="",'Reported Performance Table'!$AI56="",'Reported Performance Table'!$AJ56="",'Reported Performance Table'!$AL56="",'Reported Performance Table'!$AN56="",'Reported Performance Table'!$AR56=""),$A49&amp;", ",""))</f>
        <v/>
      </c>
      <c r="D49" s="35" t="e">
        <f>VLOOKUP('Reported Performance Table'!C49,'Master List'!$B$20:$C$39,2,FALSE)</f>
        <v>#N/A</v>
      </c>
      <c r="E49" t="e">
        <f>VLOOKUP('Reported Performance Table'!D49,'Master List'!$B$42:$C$129,2,FALSE)</f>
        <v>#N/A</v>
      </c>
      <c r="F49" t="e">
        <f>VLOOKUP('Reported Performance Table'!C49,'Master List'!$B$20:$D$39,3,FALSE)</f>
        <v>#N/A</v>
      </c>
      <c r="G49" s="163" t="e">
        <f>VLOOKUP('Reported Performance Table'!B49,'Master List'!$B$11:$D$17,3,FALSE)</f>
        <v>#N/A</v>
      </c>
      <c r="H49" t="e">
        <f t="shared" si="0"/>
        <v>#N/A</v>
      </c>
      <c r="I49" t="e">
        <f>IF(VLOOKUP('Reported Performance Table'!D49,'Master List'!$B$42:$D$129,3,FALSE)="","No",VLOOKUP('Reported Performance Table'!D49,'Master List'!$B$42:$D$129,3,FALSE))</f>
        <v>#N/A</v>
      </c>
      <c r="J49" t="e">
        <f>IF(AND(I49="Yes_No",'Reported Performance Table'!E49="Yes"),"No","Yes_No")</f>
        <v>#N/A</v>
      </c>
      <c r="K49" t="str">
        <f>IF('Reported Performance Table'!D49="","",IF('Reported Performance Table'!E49="Yes","LUNA_CCT","Reported_CCT"))</f>
        <v/>
      </c>
      <c r="L49" t="str">
        <f>IF('Reported Performance Table'!D49="","",IF(K49="LUNA_CCT",VLOOKUP('Reported Performance Table'!D49,'Master List'!$B$42:$E$129,4,FALSE),"Reported_BUG"))</f>
        <v/>
      </c>
      <c r="M49" t="str">
        <f>IF('Reported Performance Table'!D49="","",IF(AND('Reported Performance Table'!$E49="Yes",OR('Reported Performance Table'!$D49='Master List'!$B$42,'Reported Performance Table'!$D49='Master List'!$B$43,'Reported Performance Table'!$D49='Master List'!$B$44,'Reported Performance Table'!$D49='Master List'!$B$46,'Reported Performance Table'!$D49='Master List'!$B$48,'Reported Performance Table'!$D49='Master List'!$B$104,'Reported Performance Table'!$D49='Master List'!$B$106,'Reported Performance Table'!$D49='Master List'!$B$126)),"LUNA_Dimming","Dimming_Capability_and_Range"))</f>
        <v/>
      </c>
      <c r="N49" s="179">
        <f>'Reported Performance Table'!BE49</f>
        <v>0</v>
      </c>
      <c r="O49" s="179">
        <f>'Reported Performance Table'!BF49</f>
        <v>0</v>
      </c>
      <c r="P49" s="179">
        <f>'Reported Performance Table'!BG49</f>
        <v>0</v>
      </c>
      <c r="Q49" t="str">
        <f t="shared" si="1"/>
        <v>No</v>
      </c>
    </row>
    <row r="50" spans="1:17" x14ac:dyDescent="0.25">
      <c r="A50" s="75">
        <v>57</v>
      </c>
      <c r="B50" s="76" t="str">
        <f>IF('Reported Performance Table'!$A57="","",IF(OR('Reported Performance Table'!$B57="",'Reported Performance Table'!$C57="",'Reported Performance Table'!$D57="",'Reported Performance Table'!$F57="",'Reported Performance Table'!$G57="",'Reported Performance Table'!$H57="",'Reported Performance Table'!$I57="",'Reported Performance Table'!$K57="",'Reported Performance Table'!$N57="",'Reported Performance Table'!$O57="",'Reported Performance Table'!$P57="",'Reported Performance Table'!$Q57="",'Reported Performance Table'!$R57="",'Reported Performance Table'!$S57="",'Reported Performance Table'!$T57="",'Reported Performance Table'!$U57="",'Reported Performance Table'!$V57="",'Reported Performance Table'!$W57="",'Reported Performance Table'!$X57="",'Reported Performance Table'!$AF57="",'Reported Performance Table'!$AG57="",'Reported Performance Table'!$AI57="",'Reported Performance Table'!$AJ57="",'Reported Performance Table'!$AL57="",'Reported Performance Table'!$AN57="",'Reported Performance Table'!$AR57=""),$A50&amp;", ",""))</f>
        <v/>
      </c>
      <c r="D50" s="35" t="e">
        <f>VLOOKUP('Reported Performance Table'!C50,'Master List'!$B$20:$C$39,2,FALSE)</f>
        <v>#N/A</v>
      </c>
      <c r="E50" t="e">
        <f>VLOOKUP('Reported Performance Table'!D50,'Master List'!$B$42:$C$129,2,FALSE)</f>
        <v>#N/A</v>
      </c>
      <c r="F50" t="e">
        <f>VLOOKUP('Reported Performance Table'!C50,'Master List'!$B$20:$D$39,3,FALSE)</f>
        <v>#N/A</v>
      </c>
      <c r="G50" s="163" t="e">
        <f>VLOOKUP('Reported Performance Table'!B50,'Master List'!$B$11:$D$17,3,FALSE)</f>
        <v>#N/A</v>
      </c>
      <c r="H50" t="e">
        <f t="shared" si="0"/>
        <v>#N/A</v>
      </c>
      <c r="I50" t="e">
        <f>IF(VLOOKUP('Reported Performance Table'!D50,'Master List'!$B$42:$D$129,3,FALSE)="","No",VLOOKUP('Reported Performance Table'!D50,'Master List'!$B$42:$D$129,3,FALSE))</f>
        <v>#N/A</v>
      </c>
      <c r="J50" t="e">
        <f>IF(AND(I50="Yes_No",'Reported Performance Table'!E50="Yes"),"No","Yes_No")</f>
        <v>#N/A</v>
      </c>
      <c r="K50" t="str">
        <f>IF('Reported Performance Table'!D50="","",IF('Reported Performance Table'!E50="Yes","LUNA_CCT","Reported_CCT"))</f>
        <v/>
      </c>
      <c r="L50" t="str">
        <f>IF('Reported Performance Table'!D50="","",IF(K50="LUNA_CCT",VLOOKUP('Reported Performance Table'!D50,'Master List'!$B$42:$E$129,4,FALSE),"Reported_BUG"))</f>
        <v/>
      </c>
      <c r="M50" t="str">
        <f>IF('Reported Performance Table'!D50="","",IF(AND('Reported Performance Table'!$E50="Yes",OR('Reported Performance Table'!$D50='Master List'!$B$42,'Reported Performance Table'!$D50='Master List'!$B$43,'Reported Performance Table'!$D50='Master List'!$B$44,'Reported Performance Table'!$D50='Master List'!$B$46,'Reported Performance Table'!$D50='Master List'!$B$48,'Reported Performance Table'!$D50='Master List'!$B$104,'Reported Performance Table'!$D50='Master List'!$B$106,'Reported Performance Table'!$D50='Master List'!$B$126)),"LUNA_Dimming","Dimming_Capability_and_Range"))</f>
        <v/>
      </c>
      <c r="N50" s="179">
        <f>'Reported Performance Table'!BE50</f>
        <v>0</v>
      </c>
      <c r="O50" s="179">
        <f>'Reported Performance Table'!BF50</f>
        <v>0</v>
      </c>
      <c r="P50" s="179">
        <f>'Reported Performance Table'!BG50</f>
        <v>0</v>
      </c>
      <c r="Q50" t="str">
        <f t="shared" si="1"/>
        <v>No</v>
      </c>
    </row>
    <row r="51" spans="1:17" x14ac:dyDescent="0.25">
      <c r="A51" s="75">
        <v>58</v>
      </c>
      <c r="B51" s="76" t="str">
        <f>IF('Reported Performance Table'!$A58="","",IF(OR('Reported Performance Table'!$B58="",'Reported Performance Table'!$C58="",'Reported Performance Table'!$D58="",'Reported Performance Table'!$F58="",'Reported Performance Table'!$G58="",'Reported Performance Table'!$H58="",'Reported Performance Table'!$I58="",'Reported Performance Table'!$K58="",'Reported Performance Table'!$N58="",'Reported Performance Table'!$O58="",'Reported Performance Table'!$P58="",'Reported Performance Table'!$Q58="",'Reported Performance Table'!$R58="",'Reported Performance Table'!$S58="",'Reported Performance Table'!$T58="",'Reported Performance Table'!$U58="",'Reported Performance Table'!$V58="",'Reported Performance Table'!$W58="",'Reported Performance Table'!$X58="",'Reported Performance Table'!$AF58="",'Reported Performance Table'!$AG58="",'Reported Performance Table'!$AI58="",'Reported Performance Table'!$AJ58="",'Reported Performance Table'!$AL58="",'Reported Performance Table'!$AN58="",'Reported Performance Table'!$AR58=""),$A51&amp;", ",""))</f>
        <v/>
      </c>
      <c r="D51" s="35" t="e">
        <f>VLOOKUP('Reported Performance Table'!C51,'Master List'!$B$20:$C$39,2,FALSE)</f>
        <v>#N/A</v>
      </c>
      <c r="E51" t="e">
        <f>VLOOKUP('Reported Performance Table'!D51,'Master List'!$B$42:$C$129,2,FALSE)</f>
        <v>#N/A</v>
      </c>
      <c r="F51" t="e">
        <f>VLOOKUP('Reported Performance Table'!C51,'Master List'!$B$20:$D$39,3,FALSE)</f>
        <v>#N/A</v>
      </c>
      <c r="G51" s="163" t="e">
        <f>VLOOKUP('Reported Performance Table'!B51,'Master List'!$B$11:$D$17,3,FALSE)</f>
        <v>#N/A</v>
      </c>
      <c r="H51" t="e">
        <f t="shared" si="0"/>
        <v>#N/A</v>
      </c>
      <c r="I51" t="e">
        <f>IF(VLOOKUP('Reported Performance Table'!D51,'Master List'!$B$42:$D$129,3,FALSE)="","No",VLOOKUP('Reported Performance Table'!D51,'Master List'!$B$42:$D$129,3,FALSE))</f>
        <v>#N/A</v>
      </c>
      <c r="J51" t="e">
        <f>IF(AND(I51="Yes_No",'Reported Performance Table'!E51="Yes"),"No","Yes_No")</f>
        <v>#N/A</v>
      </c>
      <c r="K51" t="str">
        <f>IF('Reported Performance Table'!D51="","",IF('Reported Performance Table'!E51="Yes","LUNA_CCT","Reported_CCT"))</f>
        <v/>
      </c>
      <c r="L51" t="str">
        <f>IF('Reported Performance Table'!D51="","",IF(K51="LUNA_CCT",VLOOKUP('Reported Performance Table'!D51,'Master List'!$B$42:$E$129,4,FALSE),"Reported_BUG"))</f>
        <v/>
      </c>
      <c r="M51" t="str">
        <f>IF('Reported Performance Table'!D51="","",IF(AND('Reported Performance Table'!$E51="Yes",OR('Reported Performance Table'!$D51='Master List'!$B$42,'Reported Performance Table'!$D51='Master List'!$B$43,'Reported Performance Table'!$D51='Master List'!$B$44,'Reported Performance Table'!$D51='Master List'!$B$46,'Reported Performance Table'!$D51='Master List'!$B$48,'Reported Performance Table'!$D51='Master List'!$B$104,'Reported Performance Table'!$D51='Master List'!$B$106,'Reported Performance Table'!$D51='Master List'!$B$126)),"LUNA_Dimming","Dimming_Capability_and_Range"))</f>
        <v/>
      </c>
      <c r="N51" s="179">
        <f>'Reported Performance Table'!BE51</f>
        <v>0</v>
      </c>
      <c r="O51" s="179">
        <f>'Reported Performance Table'!BF51</f>
        <v>0</v>
      </c>
      <c r="P51" s="179">
        <f>'Reported Performance Table'!BG51</f>
        <v>0</v>
      </c>
      <c r="Q51" t="str">
        <f t="shared" si="1"/>
        <v>No</v>
      </c>
    </row>
    <row r="52" spans="1:17" x14ac:dyDescent="0.25">
      <c r="A52" s="75">
        <v>59</v>
      </c>
      <c r="B52" s="76" t="str">
        <f>IF('Reported Performance Table'!$A59="","",IF(OR('Reported Performance Table'!$B59="",'Reported Performance Table'!$C59="",'Reported Performance Table'!$D59="",'Reported Performance Table'!$F59="",'Reported Performance Table'!$G59="",'Reported Performance Table'!$H59="",'Reported Performance Table'!$I59="",'Reported Performance Table'!$K59="",'Reported Performance Table'!$N59="",'Reported Performance Table'!$O59="",'Reported Performance Table'!$P59="",'Reported Performance Table'!$Q59="",'Reported Performance Table'!$R59="",'Reported Performance Table'!$S59="",'Reported Performance Table'!$T59="",'Reported Performance Table'!$U59="",'Reported Performance Table'!$V59="",'Reported Performance Table'!$W59="",'Reported Performance Table'!$X59="",'Reported Performance Table'!$AF59="",'Reported Performance Table'!$AG59="",'Reported Performance Table'!$AI59="",'Reported Performance Table'!$AJ59="",'Reported Performance Table'!$AL59="",'Reported Performance Table'!$AN59="",'Reported Performance Table'!$AR59=""),$A52&amp;", ",""))</f>
        <v/>
      </c>
      <c r="D52" s="35" t="e">
        <f>VLOOKUP('Reported Performance Table'!C52,'Master List'!$B$20:$C$39,2,FALSE)</f>
        <v>#N/A</v>
      </c>
      <c r="E52" t="e">
        <f>VLOOKUP('Reported Performance Table'!D52,'Master List'!$B$42:$C$129,2,FALSE)</f>
        <v>#N/A</v>
      </c>
      <c r="F52" t="e">
        <f>VLOOKUP('Reported Performance Table'!C52,'Master List'!$B$20:$D$39,3,FALSE)</f>
        <v>#N/A</v>
      </c>
      <c r="G52" s="163" t="e">
        <f>VLOOKUP('Reported Performance Table'!B52,'Master List'!$B$11:$D$17,3,FALSE)</f>
        <v>#N/A</v>
      </c>
      <c r="H52" t="e">
        <f t="shared" si="0"/>
        <v>#N/A</v>
      </c>
      <c r="I52" t="e">
        <f>IF(VLOOKUP('Reported Performance Table'!D52,'Master List'!$B$42:$D$129,3,FALSE)="","No",VLOOKUP('Reported Performance Table'!D52,'Master List'!$B$42:$D$129,3,FALSE))</f>
        <v>#N/A</v>
      </c>
      <c r="J52" t="e">
        <f>IF(AND(I52="Yes_No",'Reported Performance Table'!E52="Yes"),"No","Yes_No")</f>
        <v>#N/A</v>
      </c>
      <c r="K52" t="str">
        <f>IF('Reported Performance Table'!D52="","",IF('Reported Performance Table'!E52="Yes","LUNA_CCT","Reported_CCT"))</f>
        <v/>
      </c>
      <c r="L52" t="str">
        <f>IF('Reported Performance Table'!D52="","",IF(K52="LUNA_CCT",VLOOKUP('Reported Performance Table'!D52,'Master List'!$B$42:$E$129,4,FALSE),"Reported_BUG"))</f>
        <v/>
      </c>
      <c r="M52" t="str">
        <f>IF('Reported Performance Table'!D52="","",IF(AND('Reported Performance Table'!$E52="Yes",OR('Reported Performance Table'!$D52='Master List'!$B$42,'Reported Performance Table'!$D52='Master List'!$B$43,'Reported Performance Table'!$D52='Master List'!$B$44,'Reported Performance Table'!$D52='Master List'!$B$46,'Reported Performance Table'!$D52='Master List'!$B$48,'Reported Performance Table'!$D52='Master List'!$B$104,'Reported Performance Table'!$D52='Master List'!$B$106,'Reported Performance Table'!$D52='Master List'!$B$126)),"LUNA_Dimming","Dimming_Capability_and_Range"))</f>
        <v/>
      </c>
      <c r="N52" s="179">
        <f>'Reported Performance Table'!BE52</f>
        <v>0</v>
      </c>
      <c r="O52" s="179">
        <f>'Reported Performance Table'!BF52</f>
        <v>0</v>
      </c>
      <c r="P52" s="179">
        <f>'Reported Performance Table'!BG52</f>
        <v>0</v>
      </c>
      <c r="Q52" t="str">
        <f t="shared" si="1"/>
        <v>No</v>
      </c>
    </row>
    <row r="53" spans="1:17" x14ac:dyDescent="0.25">
      <c r="A53" s="75">
        <v>60</v>
      </c>
      <c r="B53" s="76" t="str">
        <f>IF('Reported Performance Table'!$A60="","",IF(OR('Reported Performance Table'!$B60="",'Reported Performance Table'!$C60="",'Reported Performance Table'!$D60="",'Reported Performance Table'!$F60="",'Reported Performance Table'!$G60="",'Reported Performance Table'!$H60="",'Reported Performance Table'!$I60="",'Reported Performance Table'!$K60="",'Reported Performance Table'!$N60="",'Reported Performance Table'!$O60="",'Reported Performance Table'!$P60="",'Reported Performance Table'!$Q60="",'Reported Performance Table'!$R60="",'Reported Performance Table'!$S60="",'Reported Performance Table'!$T60="",'Reported Performance Table'!$U60="",'Reported Performance Table'!$V60="",'Reported Performance Table'!$W60="",'Reported Performance Table'!$X60="",'Reported Performance Table'!$AF60="",'Reported Performance Table'!$AG60="",'Reported Performance Table'!$AI60="",'Reported Performance Table'!$AJ60="",'Reported Performance Table'!$AL60="",'Reported Performance Table'!$AN60="",'Reported Performance Table'!$AR60=""),$A53&amp;", ",""))</f>
        <v/>
      </c>
      <c r="D53" s="35" t="e">
        <f>VLOOKUP('Reported Performance Table'!C53,'Master List'!$B$20:$C$39,2,FALSE)</f>
        <v>#N/A</v>
      </c>
      <c r="E53" t="e">
        <f>VLOOKUP('Reported Performance Table'!D53,'Master List'!$B$42:$C$129,2,FALSE)</f>
        <v>#N/A</v>
      </c>
      <c r="F53" t="e">
        <f>VLOOKUP('Reported Performance Table'!C53,'Master List'!$B$20:$D$39,3,FALSE)</f>
        <v>#N/A</v>
      </c>
      <c r="G53" s="163" t="e">
        <f>VLOOKUP('Reported Performance Table'!B53,'Master List'!$B$11:$D$17,3,FALSE)</f>
        <v>#N/A</v>
      </c>
      <c r="H53" t="e">
        <f t="shared" si="0"/>
        <v>#N/A</v>
      </c>
      <c r="I53" t="e">
        <f>IF(VLOOKUP('Reported Performance Table'!D53,'Master List'!$B$42:$D$129,3,FALSE)="","No",VLOOKUP('Reported Performance Table'!D53,'Master List'!$B$42:$D$129,3,FALSE))</f>
        <v>#N/A</v>
      </c>
      <c r="J53" t="e">
        <f>IF(AND(I53="Yes_No",'Reported Performance Table'!E53="Yes"),"No","Yes_No")</f>
        <v>#N/A</v>
      </c>
      <c r="K53" t="str">
        <f>IF('Reported Performance Table'!D53="","",IF('Reported Performance Table'!E53="Yes","LUNA_CCT","Reported_CCT"))</f>
        <v/>
      </c>
      <c r="L53" t="str">
        <f>IF('Reported Performance Table'!D53="","",IF(K53="LUNA_CCT",VLOOKUP('Reported Performance Table'!D53,'Master List'!$B$42:$E$129,4,FALSE),"Reported_BUG"))</f>
        <v/>
      </c>
      <c r="M53" t="str">
        <f>IF('Reported Performance Table'!D53="","",IF(AND('Reported Performance Table'!$E53="Yes",OR('Reported Performance Table'!$D53='Master List'!$B$42,'Reported Performance Table'!$D53='Master List'!$B$43,'Reported Performance Table'!$D53='Master List'!$B$44,'Reported Performance Table'!$D53='Master List'!$B$46,'Reported Performance Table'!$D53='Master List'!$B$48,'Reported Performance Table'!$D53='Master List'!$B$104,'Reported Performance Table'!$D53='Master List'!$B$106,'Reported Performance Table'!$D53='Master List'!$B$126)),"LUNA_Dimming","Dimming_Capability_and_Range"))</f>
        <v/>
      </c>
      <c r="N53" s="179">
        <f>'Reported Performance Table'!BE53</f>
        <v>0</v>
      </c>
      <c r="O53" s="179">
        <f>'Reported Performance Table'!BF53</f>
        <v>0</v>
      </c>
      <c r="P53" s="179">
        <f>'Reported Performance Table'!BG53</f>
        <v>0</v>
      </c>
      <c r="Q53" t="str">
        <f t="shared" si="1"/>
        <v>No</v>
      </c>
    </row>
    <row r="54" spans="1:17" x14ac:dyDescent="0.25">
      <c r="A54" s="75">
        <v>61</v>
      </c>
      <c r="B54" s="76" t="str">
        <f>IF('Reported Performance Table'!$A61="","",IF(OR('Reported Performance Table'!$B61="",'Reported Performance Table'!$C61="",'Reported Performance Table'!$D61="",'Reported Performance Table'!$F61="",'Reported Performance Table'!$G61="",'Reported Performance Table'!$H61="",'Reported Performance Table'!$I61="",'Reported Performance Table'!$K61="",'Reported Performance Table'!$N61="",'Reported Performance Table'!$O61="",'Reported Performance Table'!$P61="",'Reported Performance Table'!$Q61="",'Reported Performance Table'!$R61="",'Reported Performance Table'!$S61="",'Reported Performance Table'!$T61="",'Reported Performance Table'!$U61="",'Reported Performance Table'!$V61="",'Reported Performance Table'!$W61="",'Reported Performance Table'!$X61="",'Reported Performance Table'!$AF61="",'Reported Performance Table'!$AG61="",'Reported Performance Table'!$AI61="",'Reported Performance Table'!$AJ61="",'Reported Performance Table'!$AL61="",'Reported Performance Table'!$AN61="",'Reported Performance Table'!$AR61=""),$A54&amp;", ",""))</f>
        <v/>
      </c>
      <c r="D54" s="35" t="e">
        <f>VLOOKUP('Reported Performance Table'!C54,'Master List'!$B$20:$C$39,2,FALSE)</f>
        <v>#N/A</v>
      </c>
      <c r="E54" t="e">
        <f>VLOOKUP('Reported Performance Table'!D54,'Master List'!$B$42:$C$129,2,FALSE)</f>
        <v>#N/A</v>
      </c>
      <c r="F54" t="e">
        <f>VLOOKUP('Reported Performance Table'!C54,'Master List'!$B$20:$D$39,3,FALSE)</f>
        <v>#N/A</v>
      </c>
      <c r="G54" s="163" t="e">
        <f>VLOOKUP('Reported Performance Table'!B54,'Master List'!$B$11:$D$17,3,FALSE)</f>
        <v>#N/A</v>
      </c>
      <c r="H54" t="e">
        <f t="shared" si="0"/>
        <v>#N/A</v>
      </c>
      <c r="I54" t="e">
        <f>IF(VLOOKUP('Reported Performance Table'!D54,'Master List'!$B$42:$D$129,3,FALSE)="","No",VLOOKUP('Reported Performance Table'!D54,'Master List'!$B$42:$D$129,3,FALSE))</f>
        <v>#N/A</v>
      </c>
      <c r="J54" t="e">
        <f>IF(AND(I54="Yes_No",'Reported Performance Table'!E54="Yes"),"No","Yes_No")</f>
        <v>#N/A</v>
      </c>
      <c r="K54" t="str">
        <f>IF('Reported Performance Table'!D54="","",IF('Reported Performance Table'!E54="Yes","LUNA_CCT","Reported_CCT"))</f>
        <v/>
      </c>
      <c r="L54" t="str">
        <f>IF('Reported Performance Table'!D54="","",IF(K54="LUNA_CCT",VLOOKUP('Reported Performance Table'!D54,'Master List'!$B$42:$E$129,4,FALSE),"Reported_BUG"))</f>
        <v/>
      </c>
      <c r="M54" t="str">
        <f>IF('Reported Performance Table'!D54="","",IF(AND('Reported Performance Table'!$E54="Yes",OR('Reported Performance Table'!$D54='Master List'!$B$42,'Reported Performance Table'!$D54='Master List'!$B$43,'Reported Performance Table'!$D54='Master List'!$B$44,'Reported Performance Table'!$D54='Master List'!$B$46,'Reported Performance Table'!$D54='Master List'!$B$48,'Reported Performance Table'!$D54='Master List'!$B$104,'Reported Performance Table'!$D54='Master List'!$B$106,'Reported Performance Table'!$D54='Master List'!$B$126)),"LUNA_Dimming","Dimming_Capability_and_Range"))</f>
        <v/>
      </c>
      <c r="N54" s="179">
        <f>'Reported Performance Table'!BE54</f>
        <v>0</v>
      </c>
      <c r="O54" s="179">
        <f>'Reported Performance Table'!BF54</f>
        <v>0</v>
      </c>
      <c r="P54" s="179">
        <f>'Reported Performance Table'!BG54</f>
        <v>0</v>
      </c>
      <c r="Q54" t="str">
        <f t="shared" si="1"/>
        <v>No</v>
      </c>
    </row>
    <row r="55" spans="1:17" x14ac:dyDescent="0.25">
      <c r="A55" s="75">
        <v>62</v>
      </c>
      <c r="B55" s="76" t="str">
        <f>IF('Reported Performance Table'!$A62="","",IF(OR('Reported Performance Table'!$B62="",'Reported Performance Table'!$C62="",'Reported Performance Table'!$D62="",'Reported Performance Table'!$F62="",'Reported Performance Table'!$G62="",'Reported Performance Table'!$H62="",'Reported Performance Table'!$I62="",'Reported Performance Table'!$K62="",'Reported Performance Table'!$N62="",'Reported Performance Table'!$O62="",'Reported Performance Table'!$P62="",'Reported Performance Table'!$Q62="",'Reported Performance Table'!$R62="",'Reported Performance Table'!$S62="",'Reported Performance Table'!$T62="",'Reported Performance Table'!$U62="",'Reported Performance Table'!$V62="",'Reported Performance Table'!$W62="",'Reported Performance Table'!$X62="",'Reported Performance Table'!$AF62="",'Reported Performance Table'!$AG62="",'Reported Performance Table'!$AI62="",'Reported Performance Table'!$AJ62="",'Reported Performance Table'!$AL62="",'Reported Performance Table'!$AN62="",'Reported Performance Table'!$AR62=""),$A55&amp;", ",""))</f>
        <v/>
      </c>
      <c r="D55" s="35" t="e">
        <f>VLOOKUP('Reported Performance Table'!C55,'Master List'!$B$20:$C$39,2,FALSE)</f>
        <v>#N/A</v>
      </c>
      <c r="E55" t="e">
        <f>VLOOKUP('Reported Performance Table'!D55,'Master List'!$B$42:$C$129,2,FALSE)</f>
        <v>#N/A</v>
      </c>
      <c r="F55" t="e">
        <f>VLOOKUP('Reported Performance Table'!C55,'Master List'!$B$20:$D$39,3,FALSE)</f>
        <v>#N/A</v>
      </c>
      <c r="G55" s="163" t="e">
        <f>VLOOKUP('Reported Performance Table'!B55,'Master List'!$B$11:$D$17,3,FALSE)</f>
        <v>#N/A</v>
      </c>
      <c r="H55" t="e">
        <f t="shared" si="0"/>
        <v>#N/A</v>
      </c>
      <c r="I55" t="e">
        <f>IF(VLOOKUP('Reported Performance Table'!D55,'Master List'!$B$42:$D$129,3,FALSE)="","No",VLOOKUP('Reported Performance Table'!D55,'Master List'!$B$42:$D$129,3,FALSE))</f>
        <v>#N/A</v>
      </c>
      <c r="J55" t="e">
        <f>IF(AND(I55="Yes_No",'Reported Performance Table'!E55="Yes"),"No","Yes_No")</f>
        <v>#N/A</v>
      </c>
      <c r="K55" t="str">
        <f>IF('Reported Performance Table'!D55="","",IF('Reported Performance Table'!E55="Yes","LUNA_CCT","Reported_CCT"))</f>
        <v/>
      </c>
      <c r="L55" t="str">
        <f>IF('Reported Performance Table'!D55="","",IF(K55="LUNA_CCT",VLOOKUP('Reported Performance Table'!D55,'Master List'!$B$42:$E$129,4,FALSE),"Reported_BUG"))</f>
        <v/>
      </c>
      <c r="M55" t="str">
        <f>IF('Reported Performance Table'!D55="","",IF(AND('Reported Performance Table'!$E55="Yes",OR('Reported Performance Table'!$D55='Master List'!$B$42,'Reported Performance Table'!$D55='Master List'!$B$43,'Reported Performance Table'!$D55='Master List'!$B$44,'Reported Performance Table'!$D55='Master List'!$B$46,'Reported Performance Table'!$D55='Master List'!$B$48,'Reported Performance Table'!$D55='Master List'!$B$104,'Reported Performance Table'!$D55='Master List'!$B$106,'Reported Performance Table'!$D55='Master List'!$B$126)),"LUNA_Dimming","Dimming_Capability_and_Range"))</f>
        <v/>
      </c>
      <c r="N55" s="179">
        <f>'Reported Performance Table'!BE55</f>
        <v>0</v>
      </c>
      <c r="O55" s="179">
        <f>'Reported Performance Table'!BF55</f>
        <v>0</v>
      </c>
      <c r="P55" s="179">
        <f>'Reported Performance Table'!BG55</f>
        <v>0</v>
      </c>
      <c r="Q55" t="str">
        <f t="shared" si="1"/>
        <v>No</v>
      </c>
    </row>
    <row r="56" spans="1:17" x14ac:dyDescent="0.25">
      <c r="A56" s="75">
        <v>63</v>
      </c>
      <c r="B56" s="76" t="str">
        <f>IF('Reported Performance Table'!$A63="","",IF(OR('Reported Performance Table'!$B63="",'Reported Performance Table'!$C63="",'Reported Performance Table'!$D63="",'Reported Performance Table'!$F63="",'Reported Performance Table'!$G63="",'Reported Performance Table'!$H63="",'Reported Performance Table'!$I63="",'Reported Performance Table'!$K63="",'Reported Performance Table'!$N63="",'Reported Performance Table'!$O63="",'Reported Performance Table'!$P63="",'Reported Performance Table'!$Q63="",'Reported Performance Table'!$R63="",'Reported Performance Table'!$S63="",'Reported Performance Table'!$T63="",'Reported Performance Table'!$U63="",'Reported Performance Table'!$V63="",'Reported Performance Table'!$W63="",'Reported Performance Table'!$X63="",'Reported Performance Table'!$AF63="",'Reported Performance Table'!$AG63="",'Reported Performance Table'!$AI63="",'Reported Performance Table'!$AJ63="",'Reported Performance Table'!$AL63="",'Reported Performance Table'!$AN63="",'Reported Performance Table'!$AR63=""),$A56&amp;", ",""))</f>
        <v/>
      </c>
      <c r="D56" s="35" t="e">
        <f>VLOOKUP('Reported Performance Table'!C56,'Master List'!$B$20:$C$39,2,FALSE)</f>
        <v>#N/A</v>
      </c>
      <c r="E56" t="e">
        <f>VLOOKUP('Reported Performance Table'!D56,'Master List'!$B$42:$C$129,2,FALSE)</f>
        <v>#N/A</v>
      </c>
      <c r="F56" t="e">
        <f>VLOOKUP('Reported Performance Table'!C56,'Master List'!$B$20:$D$39,3,FALSE)</f>
        <v>#N/A</v>
      </c>
      <c r="G56" s="163" t="e">
        <f>VLOOKUP('Reported Performance Table'!B56,'Master List'!$B$11:$D$17,3,FALSE)</f>
        <v>#N/A</v>
      </c>
      <c r="H56" t="e">
        <f t="shared" si="0"/>
        <v>#N/A</v>
      </c>
      <c r="I56" t="e">
        <f>IF(VLOOKUP('Reported Performance Table'!D56,'Master List'!$B$42:$D$129,3,FALSE)="","No",VLOOKUP('Reported Performance Table'!D56,'Master List'!$B$42:$D$129,3,FALSE))</f>
        <v>#N/A</v>
      </c>
      <c r="J56" t="e">
        <f>IF(AND(I56="Yes_No",'Reported Performance Table'!E56="Yes"),"No","Yes_No")</f>
        <v>#N/A</v>
      </c>
      <c r="K56" t="str">
        <f>IF('Reported Performance Table'!D56="","",IF('Reported Performance Table'!E56="Yes","LUNA_CCT","Reported_CCT"))</f>
        <v/>
      </c>
      <c r="L56" t="str">
        <f>IF('Reported Performance Table'!D56="","",IF(K56="LUNA_CCT",VLOOKUP('Reported Performance Table'!D56,'Master List'!$B$42:$E$129,4,FALSE),"Reported_BUG"))</f>
        <v/>
      </c>
      <c r="M56" t="str">
        <f>IF('Reported Performance Table'!D56="","",IF(AND('Reported Performance Table'!$E56="Yes",OR('Reported Performance Table'!$D56='Master List'!$B$42,'Reported Performance Table'!$D56='Master List'!$B$43,'Reported Performance Table'!$D56='Master List'!$B$44,'Reported Performance Table'!$D56='Master List'!$B$46,'Reported Performance Table'!$D56='Master List'!$B$48,'Reported Performance Table'!$D56='Master List'!$B$104,'Reported Performance Table'!$D56='Master List'!$B$106,'Reported Performance Table'!$D56='Master List'!$B$126)),"LUNA_Dimming","Dimming_Capability_and_Range"))</f>
        <v/>
      </c>
      <c r="N56" s="179">
        <f>'Reported Performance Table'!BE56</f>
        <v>0</v>
      </c>
      <c r="O56" s="179">
        <f>'Reported Performance Table'!BF56</f>
        <v>0</v>
      </c>
      <c r="P56" s="179">
        <f>'Reported Performance Table'!BG56</f>
        <v>0</v>
      </c>
      <c r="Q56" t="str">
        <f t="shared" si="1"/>
        <v>No</v>
      </c>
    </row>
    <row r="57" spans="1:17" x14ac:dyDescent="0.25">
      <c r="A57" s="75">
        <v>64</v>
      </c>
      <c r="B57" s="76" t="str">
        <f>IF('Reported Performance Table'!$A64="","",IF(OR('Reported Performance Table'!$B64="",'Reported Performance Table'!$C64="",'Reported Performance Table'!$D64="",'Reported Performance Table'!$F64="",'Reported Performance Table'!$G64="",'Reported Performance Table'!$H64="",'Reported Performance Table'!$I64="",'Reported Performance Table'!$K64="",'Reported Performance Table'!$N64="",'Reported Performance Table'!$O64="",'Reported Performance Table'!$P64="",'Reported Performance Table'!$Q64="",'Reported Performance Table'!$R64="",'Reported Performance Table'!$S64="",'Reported Performance Table'!$T64="",'Reported Performance Table'!$U64="",'Reported Performance Table'!$V64="",'Reported Performance Table'!$W64="",'Reported Performance Table'!$X64="",'Reported Performance Table'!$AF64="",'Reported Performance Table'!$AG64="",'Reported Performance Table'!$AI64="",'Reported Performance Table'!$AJ64="",'Reported Performance Table'!$AL64="",'Reported Performance Table'!$AN64="",'Reported Performance Table'!$AR64=""),$A57&amp;", ",""))</f>
        <v/>
      </c>
      <c r="D57" s="35" t="e">
        <f>VLOOKUP('Reported Performance Table'!C57,'Master List'!$B$20:$C$39,2,FALSE)</f>
        <v>#N/A</v>
      </c>
      <c r="E57" t="e">
        <f>VLOOKUP('Reported Performance Table'!D57,'Master List'!$B$42:$C$129,2,FALSE)</f>
        <v>#N/A</v>
      </c>
      <c r="F57" t="e">
        <f>VLOOKUP('Reported Performance Table'!C57,'Master List'!$B$20:$D$39,3,FALSE)</f>
        <v>#N/A</v>
      </c>
      <c r="G57" s="163" t="e">
        <f>VLOOKUP('Reported Performance Table'!B57,'Master List'!$B$11:$D$17,3,FALSE)</f>
        <v>#N/A</v>
      </c>
      <c r="H57" t="e">
        <f t="shared" si="0"/>
        <v>#N/A</v>
      </c>
      <c r="I57" t="e">
        <f>IF(VLOOKUP('Reported Performance Table'!D57,'Master List'!$B$42:$D$129,3,FALSE)="","No",VLOOKUP('Reported Performance Table'!D57,'Master List'!$B$42:$D$129,3,FALSE))</f>
        <v>#N/A</v>
      </c>
      <c r="J57" t="e">
        <f>IF(AND(I57="Yes_No",'Reported Performance Table'!E57="Yes"),"No","Yes_No")</f>
        <v>#N/A</v>
      </c>
      <c r="K57" t="str">
        <f>IF('Reported Performance Table'!D57="","",IF('Reported Performance Table'!E57="Yes","LUNA_CCT","Reported_CCT"))</f>
        <v/>
      </c>
      <c r="L57" t="str">
        <f>IF('Reported Performance Table'!D57="","",IF(K57="LUNA_CCT",VLOOKUP('Reported Performance Table'!D57,'Master List'!$B$42:$E$129,4,FALSE),"Reported_BUG"))</f>
        <v/>
      </c>
      <c r="M57" t="str">
        <f>IF('Reported Performance Table'!D57="","",IF(AND('Reported Performance Table'!$E57="Yes",OR('Reported Performance Table'!$D57='Master List'!$B$42,'Reported Performance Table'!$D57='Master List'!$B$43,'Reported Performance Table'!$D57='Master List'!$B$44,'Reported Performance Table'!$D57='Master List'!$B$46,'Reported Performance Table'!$D57='Master List'!$B$48,'Reported Performance Table'!$D57='Master List'!$B$104,'Reported Performance Table'!$D57='Master List'!$B$106,'Reported Performance Table'!$D57='Master List'!$B$126)),"LUNA_Dimming","Dimming_Capability_and_Range"))</f>
        <v/>
      </c>
      <c r="N57" s="179">
        <f>'Reported Performance Table'!BE57</f>
        <v>0</v>
      </c>
      <c r="O57" s="179">
        <f>'Reported Performance Table'!BF57</f>
        <v>0</v>
      </c>
      <c r="P57" s="179">
        <f>'Reported Performance Table'!BG57</f>
        <v>0</v>
      </c>
      <c r="Q57" t="str">
        <f t="shared" si="1"/>
        <v>No</v>
      </c>
    </row>
    <row r="58" spans="1:17" x14ac:dyDescent="0.25">
      <c r="A58" s="75">
        <v>65</v>
      </c>
      <c r="B58" s="76" t="str">
        <f>IF('Reported Performance Table'!$A65="","",IF(OR('Reported Performance Table'!$B65="",'Reported Performance Table'!$C65="",'Reported Performance Table'!$D65="",'Reported Performance Table'!$F65="",'Reported Performance Table'!$G65="",'Reported Performance Table'!$H65="",'Reported Performance Table'!$I65="",'Reported Performance Table'!$K65="",'Reported Performance Table'!$N65="",'Reported Performance Table'!$O65="",'Reported Performance Table'!$P65="",'Reported Performance Table'!$Q65="",'Reported Performance Table'!$R65="",'Reported Performance Table'!$S65="",'Reported Performance Table'!$T65="",'Reported Performance Table'!$U65="",'Reported Performance Table'!$V65="",'Reported Performance Table'!$W65="",'Reported Performance Table'!$X65="",'Reported Performance Table'!$AF65="",'Reported Performance Table'!$AG65="",'Reported Performance Table'!$AI65="",'Reported Performance Table'!$AJ65="",'Reported Performance Table'!$AL65="",'Reported Performance Table'!$AN65="",'Reported Performance Table'!$AR65=""),$A58&amp;", ",""))</f>
        <v/>
      </c>
      <c r="D58" s="35" t="e">
        <f>VLOOKUP('Reported Performance Table'!C58,'Master List'!$B$20:$C$39,2,FALSE)</f>
        <v>#N/A</v>
      </c>
      <c r="E58" t="e">
        <f>VLOOKUP('Reported Performance Table'!D58,'Master List'!$B$42:$C$129,2,FALSE)</f>
        <v>#N/A</v>
      </c>
      <c r="F58" t="e">
        <f>VLOOKUP('Reported Performance Table'!C58,'Master List'!$B$20:$D$39,3,FALSE)</f>
        <v>#N/A</v>
      </c>
      <c r="G58" s="163" t="e">
        <f>VLOOKUP('Reported Performance Table'!B58,'Master List'!$B$11:$D$17,3,FALSE)</f>
        <v>#N/A</v>
      </c>
      <c r="H58" t="e">
        <f t="shared" si="0"/>
        <v>#N/A</v>
      </c>
      <c r="I58" t="e">
        <f>IF(VLOOKUP('Reported Performance Table'!D58,'Master List'!$B$42:$D$129,3,FALSE)="","No",VLOOKUP('Reported Performance Table'!D58,'Master List'!$B$42:$D$129,3,FALSE))</f>
        <v>#N/A</v>
      </c>
      <c r="J58" t="e">
        <f>IF(AND(I58="Yes_No",'Reported Performance Table'!E58="Yes"),"No","Yes_No")</f>
        <v>#N/A</v>
      </c>
      <c r="K58" t="str">
        <f>IF('Reported Performance Table'!D58="","",IF('Reported Performance Table'!E58="Yes","LUNA_CCT","Reported_CCT"))</f>
        <v/>
      </c>
      <c r="L58" t="str">
        <f>IF('Reported Performance Table'!D58="","",IF(K58="LUNA_CCT",VLOOKUP('Reported Performance Table'!D58,'Master List'!$B$42:$E$129,4,FALSE),"Reported_BUG"))</f>
        <v/>
      </c>
      <c r="M58" t="str">
        <f>IF('Reported Performance Table'!D58="","",IF(AND('Reported Performance Table'!$E58="Yes",OR('Reported Performance Table'!$D58='Master List'!$B$42,'Reported Performance Table'!$D58='Master List'!$B$43,'Reported Performance Table'!$D58='Master List'!$B$44,'Reported Performance Table'!$D58='Master List'!$B$46,'Reported Performance Table'!$D58='Master List'!$B$48,'Reported Performance Table'!$D58='Master List'!$B$104,'Reported Performance Table'!$D58='Master List'!$B$106,'Reported Performance Table'!$D58='Master List'!$B$126)),"LUNA_Dimming","Dimming_Capability_and_Range"))</f>
        <v/>
      </c>
      <c r="N58" s="179">
        <f>'Reported Performance Table'!BE58</f>
        <v>0</v>
      </c>
      <c r="O58" s="179">
        <f>'Reported Performance Table'!BF58</f>
        <v>0</v>
      </c>
      <c r="P58" s="179">
        <f>'Reported Performance Table'!BG58</f>
        <v>0</v>
      </c>
      <c r="Q58" t="str">
        <f t="shared" si="1"/>
        <v>No</v>
      </c>
    </row>
    <row r="59" spans="1:17" x14ac:dyDescent="0.25">
      <c r="A59" s="75">
        <v>66</v>
      </c>
      <c r="B59" s="76" t="str">
        <f>IF('Reported Performance Table'!$A66="","",IF(OR('Reported Performance Table'!$B66="",'Reported Performance Table'!$C66="",'Reported Performance Table'!$D66="",'Reported Performance Table'!$F66="",'Reported Performance Table'!$G66="",'Reported Performance Table'!$H66="",'Reported Performance Table'!$I66="",'Reported Performance Table'!$K66="",'Reported Performance Table'!$N66="",'Reported Performance Table'!$O66="",'Reported Performance Table'!$P66="",'Reported Performance Table'!$Q66="",'Reported Performance Table'!$R66="",'Reported Performance Table'!$S66="",'Reported Performance Table'!$T66="",'Reported Performance Table'!$U66="",'Reported Performance Table'!$V66="",'Reported Performance Table'!$W66="",'Reported Performance Table'!$X66="",'Reported Performance Table'!$AF66="",'Reported Performance Table'!$AG66="",'Reported Performance Table'!$AI66="",'Reported Performance Table'!$AJ66="",'Reported Performance Table'!$AL66="",'Reported Performance Table'!$AN66="",'Reported Performance Table'!$AR66=""),$A59&amp;", ",""))</f>
        <v/>
      </c>
      <c r="D59" s="35" t="e">
        <f>VLOOKUP('Reported Performance Table'!C59,'Master List'!$B$20:$C$39,2,FALSE)</f>
        <v>#N/A</v>
      </c>
      <c r="E59" t="e">
        <f>VLOOKUP('Reported Performance Table'!D59,'Master List'!$B$42:$C$129,2,FALSE)</f>
        <v>#N/A</v>
      </c>
      <c r="F59" t="e">
        <f>VLOOKUP('Reported Performance Table'!C59,'Master List'!$B$20:$D$39,3,FALSE)</f>
        <v>#N/A</v>
      </c>
      <c r="G59" s="163" t="e">
        <f>VLOOKUP('Reported Performance Table'!B59,'Master List'!$B$11:$D$17,3,FALSE)</f>
        <v>#N/A</v>
      </c>
      <c r="H59" t="e">
        <f t="shared" si="0"/>
        <v>#N/A</v>
      </c>
      <c r="I59" t="e">
        <f>IF(VLOOKUP('Reported Performance Table'!D59,'Master List'!$B$42:$D$129,3,FALSE)="","No",VLOOKUP('Reported Performance Table'!D59,'Master List'!$B$42:$D$129,3,FALSE))</f>
        <v>#N/A</v>
      </c>
      <c r="J59" t="e">
        <f>IF(AND(I59="Yes_No",'Reported Performance Table'!E59="Yes"),"No","Yes_No")</f>
        <v>#N/A</v>
      </c>
      <c r="K59" t="str">
        <f>IF('Reported Performance Table'!D59="","",IF('Reported Performance Table'!E59="Yes","LUNA_CCT","Reported_CCT"))</f>
        <v/>
      </c>
      <c r="L59" t="str">
        <f>IF('Reported Performance Table'!D59="","",IF(K59="LUNA_CCT",VLOOKUP('Reported Performance Table'!D59,'Master List'!$B$42:$E$129,4,FALSE),"Reported_BUG"))</f>
        <v/>
      </c>
      <c r="M59" t="str">
        <f>IF('Reported Performance Table'!D59="","",IF(AND('Reported Performance Table'!$E59="Yes",OR('Reported Performance Table'!$D59='Master List'!$B$42,'Reported Performance Table'!$D59='Master List'!$B$43,'Reported Performance Table'!$D59='Master List'!$B$44,'Reported Performance Table'!$D59='Master List'!$B$46,'Reported Performance Table'!$D59='Master List'!$B$48,'Reported Performance Table'!$D59='Master List'!$B$104,'Reported Performance Table'!$D59='Master List'!$B$106,'Reported Performance Table'!$D59='Master List'!$B$126)),"LUNA_Dimming","Dimming_Capability_and_Range"))</f>
        <v/>
      </c>
      <c r="N59" s="179">
        <f>'Reported Performance Table'!BE59</f>
        <v>0</v>
      </c>
      <c r="O59" s="179">
        <f>'Reported Performance Table'!BF59</f>
        <v>0</v>
      </c>
      <c r="P59" s="179">
        <f>'Reported Performance Table'!BG59</f>
        <v>0</v>
      </c>
      <c r="Q59" t="str">
        <f t="shared" si="1"/>
        <v>No</v>
      </c>
    </row>
    <row r="60" spans="1:17" x14ac:dyDescent="0.25">
      <c r="A60" s="75">
        <v>67</v>
      </c>
      <c r="B60" s="76" t="str">
        <f>IF('Reported Performance Table'!$A67="","",IF(OR('Reported Performance Table'!$B67="",'Reported Performance Table'!$C67="",'Reported Performance Table'!$D67="",'Reported Performance Table'!$F67="",'Reported Performance Table'!$G67="",'Reported Performance Table'!$H67="",'Reported Performance Table'!$I67="",'Reported Performance Table'!$K67="",'Reported Performance Table'!$N67="",'Reported Performance Table'!$O67="",'Reported Performance Table'!$P67="",'Reported Performance Table'!$Q67="",'Reported Performance Table'!$R67="",'Reported Performance Table'!$S67="",'Reported Performance Table'!$T67="",'Reported Performance Table'!$U67="",'Reported Performance Table'!$V67="",'Reported Performance Table'!$W67="",'Reported Performance Table'!$X67="",'Reported Performance Table'!$AF67="",'Reported Performance Table'!$AG67="",'Reported Performance Table'!$AI67="",'Reported Performance Table'!$AJ67="",'Reported Performance Table'!$AL67="",'Reported Performance Table'!$AN67="",'Reported Performance Table'!$AR67=""),$A60&amp;", ",""))</f>
        <v/>
      </c>
      <c r="D60" s="35" t="e">
        <f>VLOOKUP('Reported Performance Table'!C60,'Master List'!$B$20:$C$39,2,FALSE)</f>
        <v>#N/A</v>
      </c>
      <c r="E60" t="e">
        <f>VLOOKUP('Reported Performance Table'!D60,'Master List'!$B$42:$C$129,2,FALSE)</f>
        <v>#N/A</v>
      </c>
      <c r="F60" t="e">
        <f>VLOOKUP('Reported Performance Table'!C60,'Master List'!$B$20:$D$39,3,FALSE)</f>
        <v>#N/A</v>
      </c>
      <c r="G60" s="163" t="e">
        <f>VLOOKUP('Reported Performance Table'!B60,'Master List'!$B$11:$D$17,3,FALSE)</f>
        <v>#N/A</v>
      </c>
      <c r="H60" t="e">
        <f t="shared" si="0"/>
        <v>#N/A</v>
      </c>
      <c r="I60" t="e">
        <f>IF(VLOOKUP('Reported Performance Table'!D60,'Master List'!$B$42:$D$129,3,FALSE)="","No",VLOOKUP('Reported Performance Table'!D60,'Master List'!$B$42:$D$129,3,FALSE))</f>
        <v>#N/A</v>
      </c>
      <c r="J60" t="e">
        <f>IF(AND(I60="Yes_No",'Reported Performance Table'!E60="Yes"),"No","Yes_No")</f>
        <v>#N/A</v>
      </c>
      <c r="K60" t="str">
        <f>IF('Reported Performance Table'!D60="","",IF('Reported Performance Table'!E60="Yes","LUNA_CCT","Reported_CCT"))</f>
        <v/>
      </c>
      <c r="L60" t="str">
        <f>IF('Reported Performance Table'!D60="","",IF(K60="LUNA_CCT",VLOOKUP('Reported Performance Table'!D60,'Master List'!$B$42:$E$129,4,FALSE),"Reported_BUG"))</f>
        <v/>
      </c>
      <c r="M60" t="str">
        <f>IF('Reported Performance Table'!D60="","",IF(AND('Reported Performance Table'!$E60="Yes",OR('Reported Performance Table'!$D60='Master List'!$B$42,'Reported Performance Table'!$D60='Master List'!$B$43,'Reported Performance Table'!$D60='Master List'!$B$44,'Reported Performance Table'!$D60='Master List'!$B$46,'Reported Performance Table'!$D60='Master List'!$B$48,'Reported Performance Table'!$D60='Master List'!$B$104,'Reported Performance Table'!$D60='Master List'!$B$106,'Reported Performance Table'!$D60='Master List'!$B$126)),"LUNA_Dimming","Dimming_Capability_and_Range"))</f>
        <v/>
      </c>
      <c r="N60" s="179">
        <f>'Reported Performance Table'!BE60</f>
        <v>0</v>
      </c>
      <c r="O60" s="179">
        <f>'Reported Performance Table'!BF60</f>
        <v>0</v>
      </c>
      <c r="P60" s="179">
        <f>'Reported Performance Table'!BG60</f>
        <v>0</v>
      </c>
      <c r="Q60" t="str">
        <f t="shared" si="1"/>
        <v>No</v>
      </c>
    </row>
    <row r="61" spans="1:17" x14ac:dyDescent="0.25">
      <c r="A61" s="75">
        <v>68</v>
      </c>
      <c r="B61" s="76" t="str">
        <f>IF('Reported Performance Table'!$A68="","",IF(OR('Reported Performance Table'!$B68="",'Reported Performance Table'!$C68="",'Reported Performance Table'!$D68="",'Reported Performance Table'!$F68="",'Reported Performance Table'!$G68="",'Reported Performance Table'!$H68="",'Reported Performance Table'!$I68="",'Reported Performance Table'!$K68="",'Reported Performance Table'!$N68="",'Reported Performance Table'!$O68="",'Reported Performance Table'!$P68="",'Reported Performance Table'!$Q68="",'Reported Performance Table'!$R68="",'Reported Performance Table'!$S68="",'Reported Performance Table'!$T68="",'Reported Performance Table'!$U68="",'Reported Performance Table'!$V68="",'Reported Performance Table'!$W68="",'Reported Performance Table'!$X68="",'Reported Performance Table'!$AF68="",'Reported Performance Table'!$AG68="",'Reported Performance Table'!$AI68="",'Reported Performance Table'!$AJ68="",'Reported Performance Table'!$AL68="",'Reported Performance Table'!$AN68="",'Reported Performance Table'!$AR68=""),$A61&amp;", ",""))</f>
        <v/>
      </c>
      <c r="D61" s="35" t="e">
        <f>VLOOKUP('Reported Performance Table'!C61,'Master List'!$B$20:$C$39,2,FALSE)</f>
        <v>#N/A</v>
      </c>
      <c r="E61" t="e">
        <f>VLOOKUP('Reported Performance Table'!D61,'Master List'!$B$42:$C$129,2,FALSE)</f>
        <v>#N/A</v>
      </c>
      <c r="F61" t="e">
        <f>VLOOKUP('Reported Performance Table'!C61,'Master List'!$B$20:$D$39,3,FALSE)</f>
        <v>#N/A</v>
      </c>
      <c r="G61" s="163" t="e">
        <f>VLOOKUP('Reported Performance Table'!B61,'Master List'!$B$11:$D$17,3,FALSE)</f>
        <v>#N/A</v>
      </c>
      <c r="H61" t="e">
        <f t="shared" si="0"/>
        <v>#N/A</v>
      </c>
      <c r="I61" t="e">
        <f>IF(VLOOKUP('Reported Performance Table'!D61,'Master List'!$B$42:$D$129,3,FALSE)="","No",VLOOKUP('Reported Performance Table'!D61,'Master List'!$B$42:$D$129,3,FALSE))</f>
        <v>#N/A</v>
      </c>
      <c r="J61" t="e">
        <f>IF(AND(I61="Yes_No",'Reported Performance Table'!E61="Yes"),"No","Yes_No")</f>
        <v>#N/A</v>
      </c>
      <c r="K61" t="str">
        <f>IF('Reported Performance Table'!D61="","",IF('Reported Performance Table'!E61="Yes","LUNA_CCT","Reported_CCT"))</f>
        <v/>
      </c>
      <c r="L61" t="str">
        <f>IF('Reported Performance Table'!D61="","",IF(K61="LUNA_CCT",VLOOKUP('Reported Performance Table'!D61,'Master List'!$B$42:$E$129,4,FALSE),"Reported_BUG"))</f>
        <v/>
      </c>
      <c r="M61" t="str">
        <f>IF('Reported Performance Table'!D61="","",IF(AND('Reported Performance Table'!$E61="Yes",OR('Reported Performance Table'!$D61='Master List'!$B$42,'Reported Performance Table'!$D61='Master List'!$B$43,'Reported Performance Table'!$D61='Master List'!$B$44,'Reported Performance Table'!$D61='Master List'!$B$46,'Reported Performance Table'!$D61='Master List'!$B$48,'Reported Performance Table'!$D61='Master List'!$B$104,'Reported Performance Table'!$D61='Master List'!$B$106,'Reported Performance Table'!$D61='Master List'!$B$126)),"LUNA_Dimming","Dimming_Capability_and_Range"))</f>
        <v/>
      </c>
      <c r="N61" s="179">
        <f>'Reported Performance Table'!BE61</f>
        <v>0</v>
      </c>
      <c r="O61" s="179">
        <f>'Reported Performance Table'!BF61</f>
        <v>0</v>
      </c>
      <c r="P61" s="179">
        <f>'Reported Performance Table'!BG61</f>
        <v>0</v>
      </c>
      <c r="Q61" t="str">
        <f t="shared" si="1"/>
        <v>No</v>
      </c>
    </row>
    <row r="62" spans="1:17" x14ac:dyDescent="0.25">
      <c r="A62" s="75">
        <v>69</v>
      </c>
      <c r="B62" s="76" t="str">
        <f>IF('Reported Performance Table'!$A69="","",IF(OR('Reported Performance Table'!$B69="",'Reported Performance Table'!$C69="",'Reported Performance Table'!$D69="",'Reported Performance Table'!$F69="",'Reported Performance Table'!$G69="",'Reported Performance Table'!$H69="",'Reported Performance Table'!$I69="",'Reported Performance Table'!$K69="",'Reported Performance Table'!$N69="",'Reported Performance Table'!$O69="",'Reported Performance Table'!$P69="",'Reported Performance Table'!$Q69="",'Reported Performance Table'!$R69="",'Reported Performance Table'!$S69="",'Reported Performance Table'!$T69="",'Reported Performance Table'!$U69="",'Reported Performance Table'!$V69="",'Reported Performance Table'!$W69="",'Reported Performance Table'!$X69="",'Reported Performance Table'!$AF69="",'Reported Performance Table'!$AG69="",'Reported Performance Table'!$AI69="",'Reported Performance Table'!$AJ69="",'Reported Performance Table'!$AL69="",'Reported Performance Table'!$AN69="",'Reported Performance Table'!$AR69=""),$A62&amp;", ",""))</f>
        <v/>
      </c>
      <c r="D62" s="35" t="e">
        <f>VLOOKUP('Reported Performance Table'!C62,'Master List'!$B$20:$C$39,2,FALSE)</f>
        <v>#N/A</v>
      </c>
      <c r="E62" t="e">
        <f>VLOOKUP('Reported Performance Table'!D62,'Master List'!$B$42:$C$129,2,FALSE)</f>
        <v>#N/A</v>
      </c>
      <c r="F62" t="e">
        <f>VLOOKUP('Reported Performance Table'!C62,'Master List'!$B$20:$D$39,3,FALSE)</f>
        <v>#N/A</v>
      </c>
      <c r="G62" s="163" t="e">
        <f>VLOOKUP('Reported Performance Table'!B62,'Master List'!$B$11:$D$17,3,FALSE)</f>
        <v>#N/A</v>
      </c>
      <c r="H62" t="e">
        <f t="shared" si="0"/>
        <v>#N/A</v>
      </c>
      <c r="I62" t="e">
        <f>IF(VLOOKUP('Reported Performance Table'!D62,'Master List'!$B$42:$D$129,3,FALSE)="","No",VLOOKUP('Reported Performance Table'!D62,'Master List'!$B$42:$D$129,3,FALSE))</f>
        <v>#N/A</v>
      </c>
      <c r="J62" t="e">
        <f>IF(AND(I62="Yes_No",'Reported Performance Table'!E62="Yes"),"No","Yes_No")</f>
        <v>#N/A</v>
      </c>
      <c r="K62" t="str">
        <f>IF('Reported Performance Table'!D62="","",IF('Reported Performance Table'!E62="Yes","LUNA_CCT","Reported_CCT"))</f>
        <v/>
      </c>
      <c r="L62" t="str">
        <f>IF('Reported Performance Table'!D62="","",IF(K62="LUNA_CCT",VLOOKUP('Reported Performance Table'!D62,'Master List'!$B$42:$E$129,4,FALSE),"Reported_BUG"))</f>
        <v/>
      </c>
      <c r="M62" t="str">
        <f>IF('Reported Performance Table'!D62="","",IF(AND('Reported Performance Table'!$E62="Yes",OR('Reported Performance Table'!$D62='Master List'!$B$42,'Reported Performance Table'!$D62='Master List'!$B$43,'Reported Performance Table'!$D62='Master List'!$B$44,'Reported Performance Table'!$D62='Master List'!$B$46,'Reported Performance Table'!$D62='Master List'!$B$48,'Reported Performance Table'!$D62='Master List'!$B$104,'Reported Performance Table'!$D62='Master List'!$B$106,'Reported Performance Table'!$D62='Master List'!$B$126)),"LUNA_Dimming","Dimming_Capability_and_Range"))</f>
        <v/>
      </c>
      <c r="N62" s="179">
        <f>'Reported Performance Table'!BE62</f>
        <v>0</v>
      </c>
      <c r="O62" s="179">
        <f>'Reported Performance Table'!BF62</f>
        <v>0</v>
      </c>
      <c r="P62" s="179">
        <f>'Reported Performance Table'!BG62</f>
        <v>0</v>
      </c>
      <c r="Q62" t="str">
        <f t="shared" si="1"/>
        <v>No</v>
      </c>
    </row>
    <row r="63" spans="1:17" x14ac:dyDescent="0.25">
      <c r="A63" s="75">
        <v>70</v>
      </c>
      <c r="B63" s="76" t="str">
        <f>IF('Reported Performance Table'!$A70="","",IF(OR('Reported Performance Table'!$B70="",'Reported Performance Table'!$C70="",'Reported Performance Table'!$D70="",'Reported Performance Table'!$F70="",'Reported Performance Table'!$G70="",'Reported Performance Table'!$H70="",'Reported Performance Table'!$I70="",'Reported Performance Table'!$K70="",'Reported Performance Table'!$N70="",'Reported Performance Table'!$O70="",'Reported Performance Table'!$P70="",'Reported Performance Table'!$Q70="",'Reported Performance Table'!$R70="",'Reported Performance Table'!$S70="",'Reported Performance Table'!$T70="",'Reported Performance Table'!$U70="",'Reported Performance Table'!$V70="",'Reported Performance Table'!$W70="",'Reported Performance Table'!$X70="",'Reported Performance Table'!$AF70="",'Reported Performance Table'!$AG70="",'Reported Performance Table'!$AI70="",'Reported Performance Table'!$AJ70="",'Reported Performance Table'!$AL70="",'Reported Performance Table'!$AN70="",'Reported Performance Table'!$AR70=""),$A63&amp;", ",""))</f>
        <v/>
      </c>
      <c r="D63" s="35" t="e">
        <f>VLOOKUP('Reported Performance Table'!C63,'Master List'!$B$20:$C$39,2,FALSE)</f>
        <v>#N/A</v>
      </c>
      <c r="E63" t="e">
        <f>VLOOKUP('Reported Performance Table'!D63,'Master List'!$B$42:$C$129,2,FALSE)</f>
        <v>#N/A</v>
      </c>
      <c r="F63" t="e">
        <f>VLOOKUP('Reported Performance Table'!C63,'Master List'!$B$20:$D$39,3,FALSE)</f>
        <v>#N/A</v>
      </c>
      <c r="G63" s="163" t="e">
        <f>VLOOKUP('Reported Performance Table'!B63,'Master List'!$B$11:$D$17,3,FALSE)</f>
        <v>#N/A</v>
      </c>
      <c r="H63" t="e">
        <f t="shared" si="0"/>
        <v>#N/A</v>
      </c>
      <c r="I63" t="e">
        <f>IF(VLOOKUP('Reported Performance Table'!D63,'Master List'!$B$42:$D$129,3,FALSE)="","No",VLOOKUP('Reported Performance Table'!D63,'Master List'!$B$42:$D$129,3,FALSE))</f>
        <v>#N/A</v>
      </c>
      <c r="J63" t="e">
        <f>IF(AND(I63="Yes_No",'Reported Performance Table'!E63="Yes"),"No","Yes_No")</f>
        <v>#N/A</v>
      </c>
      <c r="K63" t="str">
        <f>IF('Reported Performance Table'!D63="","",IF('Reported Performance Table'!E63="Yes","LUNA_CCT","Reported_CCT"))</f>
        <v/>
      </c>
      <c r="L63" t="str">
        <f>IF('Reported Performance Table'!D63="","",IF(K63="LUNA_CCT",VLOOKUP('Reported Performance Table'!D63,'Master List'!$B$42:$E$129,4,FALSE),"Reported_BUG"))</f>
        <v/>
      </c>
      <c r="M63" t="str">
        <f>IF('Reported Performance Table'!D63="","",IF(AND('Reported Performance Table'!$E63="Yes",OR('Reported Performance Table'!$D63='Master List'!$B$42,'Reported Performance Table'!$D63='Master List'!$B$43,'Reported Performance Table'!$D63='Master List'!$B$44,'Reported Performance Table'!$D63='Master List'!$B$46,'Reported Performance Table'!$D63='Master List'!$B$48,'Reported Performance Table'!$D63='Master List'!$B$104,'Reported Performance Table'!$D63='Master List'!$B$106,'Reported Performance Table'!$D63='Master List'!$B$126)),"LUNA_Dimming","Dimming_Capability_and_Range"))</f>
        <v/>
      </c>
      <c r="N63" s="179">
        <f>'Reported Performance Table'!BE63</f>
        <v>0</v>
      </c>
      <c r="O63" s="179">
        <f>'Reported Performance Table'!BF63</f>
        <v>0</v>
      </c>
      <c r="P63" s="179">
        <f>'Reported Performance Table'!BG63</f>
        <v>0</v>
      </c>
      <c r="Q63" t="str">
        <f t="shared" si="1"/>
        <v>No</v>
      </c>
    </row>
    <row r="64" spans="1:17" x14ac:dyDescent="0.25">
      <c r="A64" s="75">
        <v>71</v>
      </c>
      <c r="B64" s="76" t="str">
        <f>IF('Reported Performance Table'!$A71="","",IF(OR('Reported Performance Table'!$B71="",'Reported Performance Table'!$C71="",'Reported Performance Table'!$D71="",'Reported Performance Table'!$F71="",'Reported Performance Table'!$G71="",'Reported Performance Table'!$H71="",'Reported Performance Table'!$I71="",'Reported Performance Table'!$K71="",'Reported Performance Table'!$N71="",'Reported Performance Table'!$O71="",'Reported Performance Table'!$P71="",'Reported Performance Table'!$Q71="",'Reported Performance Table'!$R71="",'Reported Performance Table'!$S71="",'Reported Performance Table'!$T71="",'Reported Performance Table'!$U71="",'Reported Performance Table'!$V71="",'Reported Performance Table'!$W71="",'Reported Performance Table'!$X71="",'Reported Performance Table'!$AF71="",'Reported Performance Table'!$AG71="",'Reported Performance Table'!$AI71="",'Reported Performance Table'!$AJ71="",'Reported Performance Table'!$AL71="",'Reported Performance Table'!$AN71="",'Reported Performance Table'!$AR71=""),$A64&amp;", ",""))</f>
        <v/>
      </c>
      <c r="D64" s="35" t="e">
        <f>VLOOKUP('Reported Performance Table'!C64,'Master List'!$B$20:$C$39,2,FALSE)</f>
        <v>#N/A</v>
      </c>
      <c r="E64" t="e">
        <f>VLOOKUP('Reported Performance Table'!D64,'Master List'!$B$42:$C$129,2,FALSE)</f>
        <v>#N/A</v>
      </c>
      <c r="F64" t="e">
        <f>VLOOKUP('Reported Performance Table'!C64,'Master List'!$B$20:$D$39,3,FALSE)</f>
        <v>#N/A</v>
      </c>
      <c r="G64" s="163" t="e">
        <f>VLOOKUP('Reported Performance Table'!B64,'Master List'!$B$11:$D$17,3,FALSE)</f>
        <v>#N/A</v>
      </c>
      <c r="H64" t="e">
        <f t="shared" si="0"/>
        <v>#N/A</v>
      </c>
      <c r="I64" t="e">
        <f>IF(VLOOKUP('Reported Performance Table'!D64,'Master List'!$B$42:$D$129,3,FALSE)="","No",VLOOKUP('Reported Performance Table'!D64,'Master List'!$B$42:$D$129,3,FALSE))</f>
        <v>#N/A</v>
      </c>
      <c r="J64" t="e">
        <f>IF(AND(I64="Yes_No",'Reported Performance Table'!E64="Yes"),"No","Yes_No")</f>
        <v>#N/A</v>
      </c>
      <c r="K64" t="str">
        <f>IF('Reported Performance Table'!D64="","",IF('Reported Performance Table'!E64="Yes","LUNA_CCT","Reported_CCT"))</f>
        <v/>
      </c>
      <c r="L64" t="str">
        <f>IF('Reported Performance Table'!D64="","",IF(K64="LUNA_CCT",VLOOKUP('Reported Performance Table'!D64,'Master List'!$B$42:$E$129,4,FALSE),"Reported_BUG"))</f>
        <v/>
      </c>
      <c r="M64" t="str">
        <f>IF('Reported Performance Table'!D64="","",IF(AND('Reported Performance Table'!$E64="Yes",OR('Reported Performance Table'!$D64='Master List'!$B$42,'Reported Performance Table'!$D64='Master List'!$B$43,'Reported Performance Table'!$D64='Master List'!$B$44,'Reported Performance Table'!$D64='Master List'!$B$46,'Reported Performance Table'!$D64='Master List'!$B$48,'Reported Performance Table'!$D64='Master List'!$B$104,'Reported Performance Table'!$D64='Master List'!$B$106,'Reported Performance Table'!$D64='Master List'!$B$126)),"LUNA_Dimming","Dimming_Capability_and_Range"))</f>
        <v/>
      </c>
      <c r="N64" s="179">
        <f>'Reported Performance Table'!BE64</f>
        <v>0</v>
      </c>
      <c r="O64" s="179">
        <f>'Reported Performance Table'!BF64</f>
        <v>0</v>
      </c>
      <c r="P64" s="179">
        <f>'Reported Performance Table'!BG64</f>
        <v>0</v>
      </c>
      <c r="Q64" t="str">
        <f t="shared" si="1"/>
        <v>No</v>
      </c>
    </row>
    <row r="65" spans="1:17" x14ac:dyDescent="0.25">
      <c r="A65" s="75">
        <v>72</v>
      </c>
      <c r="B65" s="76" t="str">
        <f>IF('Reported Performance Table'!$A72="","",IF(OR('Reported Performance Table'!$B72="",'Reported Performance Table'!$C72="",'Reported Performance Table'!$D72="",'Reported Performance Table'!$F72="",'Reported Performance Table'!$G72="",'Reported Performance Table'!$H72="",'Reported Performance Table'!$I72="",'Reported Performance Table'!$K72="",'Reported Performance Table'!$N72="",'Reported Performance Table'!$O72="",'Reported Performance Table'!$P72="",'Reported Performance Table'!$Q72="",'Reported Performance Table'!$R72="",'Reported Performance Table'!$S72="",'Reported Performance Table'!$T72="",'Reported Performance Table'!$U72="",'Reported Performance Table'!$V72="",'Reported Performance Table'!$W72="",'Reported Performance Table'!$X72="",'Reported Performance Table'!$AF72="",'Reported Performance Table'!$AG72="",'Reported Performance Table'!$AI72="",'Reported Performance Table'!$AJ72="",'Reported Performance Table'!$AL72="",'Reported Performance Table'!$AN72="",'Reported Performance Table'!$AR72=""),$A65&amp;", ",""))</f>
        <v/>
      </c>
      <c r="D65" s="35" t="e">
        <f>VLOOKUP('Reported Performance Table'!C65,'Master List'!$B$20:$C$39,2,FALSE)</f>
        <v>#N/A</v>
      </c>
      <c r="E65" t="e">
        <f>VLOOKUP('Reported Performance Table'!D65,'Master List'!$B$42:$C$129,2,FALSE)</f>
        <v>#N/A</v>
      </c>
      <c r="F65" t="e">
        <f>VLOOKUP('Reported Performance Table'!C65,'Master List'!$B$20:$D$39,3,FALSE)</f>
        <v>#N/A</v>
      </c>
      <c r="G65" s="163" t="e">
        <f>VLOOKUP('Reported Performance Table'!B65,'Master List'!$B$11:$D$17,3,FALSE)</f>
        <v>#N/A</v>
      </c>
      <c r="H65" t="e">
        <f t="shared" si="0"/>
        <v>#N/A</v>
      </c>
      <c r="I65" t="e">
        <f>IF(VLOOKUP('Reported Performance Table'!D65,'Master List'!$B$42:$D$129,3,FALSE)="","No",VLOOKUP('Reported Performance Table'!D65,'Master List'!$B$42:$D$129,3,FALSE))</f>
        <v>#N/A</v>
      </c>
      <c r="J65" t="e">
        <f>IF(AND(I65="Yes_No",'Reported Performance Table'!E65="Yes"),"No","Yes_No")</f>
        <v>#N/A</v>
      </c>
      <c r="K65" t="str">
        <f>IF('Reported Performance Table'!D65="","",IF('Reported Performance Table'!E65="Yes","LUNA_CCT","Reported_CCT"))</f>
        <v/>
      </c>
      <c r="L65" t="str">
        <f>IF('Reported Performance Table'!D65="","",IF(K65="LUNA_CCT",VLOOKUP('Reported Performance Table'!D65,'Master List'!$B$42:$E$129,4,FALSE),"Reported_BUG"))</f>
        <v/>
      </c>
      <c r="M65" t="str">
        <f>IF('Reported Performance Table'!D65="","",IF(AND('Reported Performance Table'!$E65="Yes",OR('Reported Performance Table'!$D65='Master List'!$B$42,'Reported Performance Table'!$D65='Master List'!$B$43,'Reported Performance Table'!$D65='Master List'!$B$44,'Reported Performance Table'!$D65='Master List'!$B$46,'Reported Performance Table'!$D65='Master List'!$B$48,'Reported Performance Table'!$D65='Master List'!$B$104,'Reported Performance Table'!$D65='Master List'!$B$106,'Reported Performance Table'!$D65='Master List'!$B$126)),"LUNA_Dimming","Dimming_Capability_and_Range"))</f>
        <v/>
      </c>
      <c r="N65" s="179">
        <f>'Reported Performance Table'!BE65</f>
        <v>0</v>
      </c>
      <c r="O65" s="179">
        <f>'Reported Performance Table'!BF65</f>
        <v>0</v>
      </c>
      <c r="P65" s="179">
        <f>'Reported Performance Table'!BG65</f>
        <v>0</v>
      </c>
      <c r="Q65" t="str">
        <f t="shared" si="1"/>
        <v>No</v>
      </c>
    </row>
    <row r="66" spans="1:17" x14ac:dyDescent="0.25">
      <c r="A66" s="75">
        <v>73</v>
      </c>
      <c r="B66" s="76" t="str">
        <f>IF('Reported Performance Table'!$A73="","",IF(OR('Reported Performance Table'!$B73="",'Reported Performance Table'!$C73="",'Reported Performance Table'!$D73="",'Reported Performance Table'!$F73="",'Reported Performance Table'!$G73="",'Reported Performance Table'!$H73="",'Reported Performance Table'!$I73="",'Reported Performance Table'!$K73="",'Reported Performance Table'!$N73="",'Reported Performance Table'!$O73="",'Reported Performance Table'!$P73="",'Reported Performance Table'!$Q73="",'Reported Performance Table'!$R73="",'Reported Performance Table'!$S73="",'Reported Performance Table'!$T73="",'Reported Performance Table'!$U73="",'Reported Performance Table'!$V73="",'Reported Performance Table'!$W73="",'Reported Performance Table'!$X73="",'Reported Performance Table'!$AF73="",'Reported Performance Table'!$AG73="",'Reported Performance Table'!$AI73="",'Reported Performance Table'!$AJ73="",'Reported Performance Table'!$AL73="",'Reported Performance Table'!$AN73="",'Reported Performance Table'!$AR73=""),$A66&amp;", ",""))</f>
        <v/>
      </c>
      <c r="D66" s="35" t="e">
        <f>VLOOKUP('Reported Performance Table'!C66,'Master List'!$B$20:$C$39,2,FALSE)</f>
        <v>#N/A</v>
      </c>
      <c r="E66" t="e">
        <f>VLOOKUP('Reported Performance Table'!D66,'Master List'!$B$42:$C$129,2,FALSE)</f>
        <v>#N/A</v>
      </c>
      <c r="F66" t="e">
        <f>VLOOKUP('Reported Performance Table'!C66,'Master List'!$B$20:$D$39,3,FALSE)</f>
        <v>#N/A</v>
      </c>
      <c r="G66" s="163" t="e">
        <f>VLOOKUP('Reported Performance Table'!B66,'Master List'!$B$11:$D$17,3,FALSE)</f>
        <v>#N/A</v>
      </c>
      <c r="H66" t="e">
        <f t="shared" si="0"/>
        <v>#N/A</v>
      </c>
      <c r="I66" t="e">
        <f>IF(VLOOKUP('Reported Performance Table'!D66,'Master List'!$B$42:$D$129,3,FALSE)="","No",VLOOKUP('Reported Performance Table'!D66,'Master List'!$B$42:$D$129,3,FALSE))</f>
        <v>#N/A</v>
      </c>
      <c r="J66" t="e">
        <f>IF(AND(I66="Yes_No",'Reported Performance Table'!E66="Yes"),"No","Yes_No")</f>
        <v>#N/A</v>
      </c>
      <c r="K66" t="str">
        <f>IF('Reported Performance Table'!D66="","",IF('Reported Performance Table'!E66="Yes","LUNA_CCT","Reported_CCT"))</f>
        <v/>
      </c>
      <c r="L66" t="str">
        <f>IF('Reported Performance Table'!D66="","",IF(K66="LUNA_CCT",VLOOKUP('Reported Performance Table'!D66,'Master List'!$B$42:$E$129,4,FALSE),"Reported_BUG"))</f>
        <v/>
      </c>
      <c r="M66" t="str">
        <f>IF('Reported Performance Table'!D66="","",IF(AND('Reported Performance Table'!$E66="Yes",OR('Reported Performance Table'!$D66='Master List'!$B$42,'Reported Performance Table'!$D66='Master List'!$B$43,'Reported Performance Table'!$D66='Master List'!$B$44,'Reported Performance Table'!$D66='Master List'!$B$46,'Reported Performance Table'!$D66='Master List'!$B$48,'Reported Performance Table'!$D66='Master List'!$B$104,'Reported Performance Table'!$D66='Master List'!$B$106,'Reported Performance Table'!$D66='Master List'!$B$126)),"LUNA_Dimming","Dimming_Capability_and_Range"))</f>
        <v/>
      </c>
      <c r="N66" s="179">
        <f>'Reported Performance Table'!BE66</f>
        <v>0</v>
      </c>
      <c r="O66" s="179">
        <f>'Reported Performance Table'!BF66</f>
        <v>0</v>
      </c>
      <c r="P66" s="179">
        <f>'Reported Performance Table'!BG66</f>
        <v>0</v>
      </c>
      <c r="Q66" t="str">
        <f t="shared" si="1"/>
        <v>No</v>
      </c>
    </row>
    <row r="67" spans="1:17" x14ac:dyDescent="0.25">
      <c r="A67" s="75">
        <v>74</v>
      </c>
      <c r="B67" s="76" t="str">
        <f>IF('Reported Performance Table'!$A74="","",IF(OR('Reported Performance Table'!$B74="",'Reported Performance Table'!$C74="",'Reported Performance Table'!$D74="",'Reported Performance Table'!$F74="",'Reported Performance Table'!$G74="",'Reported Performance Table'!$H74="",'Reported Performance Table'!$I74="",'Reported Performance Table'!$K74="",'Reported Performance Table'!$N74="",'Reported Performance Table'!$O74="",'Reported Performance Table'!$P74="",'Reported Performance Table'!$Q74="",'Reported Performance Table'!$R74="",'Reported Performance Table'!$S74="",'Reported Performance Table'!$T74="",'Reported Performance Table'!$U74="",'Reported Performance Table'!$V74="",'Reported Performance Table'!$W74="",'Reported Performance Table'!$X74="",'Reported Performance Table'!$AF74="",'Reported Performance Table'!$AG74="",'Reported Performance Table'!$AI74="",'Reported Performance Table'!$AJ74="",'Reported Performance Table'!$AL74="",'Reported Performance Table'!$AN74="",'Reported Performance Table'!$AR74=""),$A67&amp;", ",""))</f>
        <v/>
      </c>
      <c r="D67" s="35" t="e">
        <f>VLOOKUP('Reported Performance Table'!C67,'Master List'!$B$20:$C$39,2,FALSE)</f>
        <v>#N/A</v>
      </c>
      <c r="E67" t="e">
        <f>VLOOKUP('Reported Performance Table'!D67,'Master List'!$B$42:$C$129,2,FALSE)</f>
        <v>#N/A</v>
      </c>
      <c r="F67" t="e">
        <f>VLOOKUP('Reported Performance Table'!C67,'Master List'!$B$20:$D$39,3,FALSE)</f>
        <v>#N/A</v>
      </c>
      <c r="G67" s="163" t="e">
        <f>VLOOKUP('Reported Performance Table'!B67,'Master List'!$B$11:$D$17,3,FALSE)</f>
        <v>#N/A</v>
      </c>
      <c r="H67" t="e">
        <f t="shared" si="0"/>
        <v>#N/A</v>
      </c>
      <c r="I67" t="e">
        <f>IF(VLOOKUP('Reported Performance Table'!D67,'Master List'!$B$42:$D$129,3,FALSE)="","No",VLOOKUP('Reported Performance Table'!D67,'Master List'!$B$42:$D$129,3,FALSE))</f>
        <v>#N/A</v>
      </c>
      <c r="J67" t="e">
        <f>IF(AND(I67="Yes_No",'Reported Performance Table'!E67="Yes"),"No","Yes_No")</f>
        <v>#N/A</v>
      </c>
      <c r="K67" t="str">
        <f>IF('Reported Performance Table'!D67="","",IF('Reported Performance Table'!E67="Yes","LUNA_CCT","Reported_CCT"))</f>
        <v/>
      </c>
      <c r="L67" t="str">
        <f>IF('Reported Performance Table'!D67="","",IF(K67="LUNA_CCT",VLOOKUP('Reported Performance Table'!D67,'Master List'!$B$42:$E$129,4,FALSE),"Reported_BUG"))</f>
        <v/>
      </c>
      <c r="M67" t="str">
        <f>IF('Reported Performance Table'!D67="","",IF(AND('Reported Performance Table'!$E67="Yes",OR('Reported Performance Table'!$D67='Master List'!$B$42,'Reported Performance Table'!$D67='Master List'!$B$43,'Reported Performance Table'!$D67='Master List'!$B$44,'Reported Performance Table'!$D67='Master List'!$B$46,'Reported Performance Table'!$D67='Master List'!$B$48,'Reported Performance Table'!$D67='Master List'!$B$104,'Reported Performance Table'!$D67='Master List'!$B$106,'Reported Performance Table'!$D67='Master List'!$B$126)),"LUNA_Dimming","Dimming_Capability_and_Range"))</f>
        <v/>
      </c>
      <c r="N67" s="179">
        <f>'Reported Performance Table'!BE67</f>
        <v>0</v>
      </c>
      <c r="O67" s="179">
        <f>'Reported Performance Table'!BF67</f>
        <v>0</v>
      </c>
      <c r="P67" s="179">
        <f>'Reported Performance Table'!BG67</f>
        <v>0</v>
      </c>
      <c r="Q67" t="str">
        <f t="shared" si="1"/>
        <v>No</v>
      </c>
    </row>
    <row r="68" spans="1:17" x14ac:dyDescent="0.25">
      <c r="A68" s="75">
        <v>75</v>
      </c>
      <c r="B68" s="76" t="str">
        <f>IF('Reported Performance Table'!$A75="","",IF(OR('Reported Performance Table'!$B75="",'Reported Performance Table'!$C75="",'Reported Performance Table'!$D75="",'Reported Performance Table'!$F75="",'Reported Performance Table'!$G75="",'Reported Performance Table'!$H75="",'Reported Performance Table'!$I75="",'Reported Performance Table'!$K75="",'Reported Performance Table'!$N75="",'Reported Performance Table'!$O75="",'Reported Performance Table'!$P75="",'Reported Performance Table'!$Q75="",'Reported Performance Table'!$R75="",'Reported Performance Table'!$S75="",'Reported Performance Table'!$T75="",'Reported Performance Table'!$U75="",'Reported Performance Table'!$V75="",'Reported Performance Table'!$W75="",'Reported Performance Table'!$X75="",'Reported Performance Table'!$AF75="",'Reported Performance Table'!$AG75="",'Reported Performance Table'!$AI75="",'Reported Performance Table'!$AJ75="",'Reported Performance Table'!$AL75="",'Reported Performance Table'!$AN75="",'Reported Performance Table'!$AR75=""),$A68&amp;", ",""))</f>
        <v/>
      </c>
      <c r="D68" s="35" t="e">
        <f>VLOOKUP('Reported Performance Table'!C68,'Master List'!$B$20:$C$39,2,FALSE)</f>
        <v>#N/A</v>
      </c>
      <c r="E68" t="e">
        <f>VLOOKUP('Reported Performance Table'!D68,'Master List'!$B$42:$C$129,2,FALSE)</f>
        <v>#N/A</v>
      </c>
      <c r="F68" t="e">
        <f>VLOOKUP('Reported Performance Table'!C68,'Master List'!$B$20:$D$39,3,FALSE)</f>
        <v>#N/A</v>
      </c>
      <c r="G68" s="163" t="e">
        <f>VLOOKUP('Reported Performance Table'!B68,'Master List'!$B$11:$D$17,3,FALSE)</f>
        <v>#N/A</v>
      </c>
      <c r="H68" t="e">
        <f t="shared" si="0"/>
        <v>#N/A</v>
      </c>
      <c r="I68" t="e">
        <f>IF(VLOOKUP('Reported Performance Table'!D68,'Master List'!$B$42:$D$129,3,FALSE)="","No",VLOOKUP('Reported Performance Table'!D68,'Master List'!$B$42:$D$129,3,FALSE))</f>
        <v>#N/A</v>
      </c>
      <c r="J68" t="e">
        <f>IF(AND(I68="Yes_No",'Reported Performance Table'!E68="Yes"),"No","Yes_No")</f>
        <v>#N/A</v>
      </c>
      <c r="K68" t="str">
        <f>IF('Reported Performance Table'!D68="","",IF('Reported Performance Table'!E68="Yes","LUNA_CCT","Reported_CCT"))</f>
        <v/>
      </c>
      <c r="L68" t="str">
        <f>IF('Reported Performance Table'!D68="","",IF(K68="LUNA_CCT",VLOOKUP('Reported Performance Table'!D68,'Master List'!$B$42:$E$129,4,FALSE),"Reported_BUG"))</f>
        <v/>
      </c>
      <c r="M68" t="str">
        <f>IF('Reported Performance Table'!D68="","",IF(AND('Reported Performance Table'!$E68="Yes",OR('Reported Performance Table'!$D68='Master List'!$B$42,'Reported Performance Table'!$D68='Master List'!$B$43,'Reported Performance Table'!$D68='Master List'!$B$44,'Reported Performance Table'!$D68='Master List'!$B$46,'Reported Performance Table'!$D68='Master List'!$B$48,'Reported Performance Table'!$D68='Master List'!$B$104,'Reported Performance Table'!$D68='Master List'!$B$106,'Reported Performance Table'!$D68='Master List'!$B$126)),"LUNA_Dimming","Dimming_Capability_and_Range"))</f>
        <v/>
      </c>
      <c r="N68" s="179">
        <f>'Reported Performance Table'!BE68</f>
        <v>0</v>
      </c>
      <c r="O68" s="179">
        <f>'Reported Performance Table'!BF68</f>
        <v>0</v>
      </c>
      <c r="P68" s="179">
        <f>'Reported Performance Table'!BG68</f>
        <v>0</v>
      </c>
      <c r="Q68" t="str">
        <f t="shared" si="1"/>
        <v>No</v>
      </c>
    </row>
    <row r="69" spans="1:17" x14ac:dyDescent="0.25">
      <c r="A69" s="75">
        <v>76</v>
      </c>
      <c r="B69" s="76" t="str">
        <f>IF('Reported Performance Table'!$A76="","",IF(OR('Reported Performance Table'!$B76="",'Reported Performance Table'!$C76="",'Reported Performance Table'!$D76="",'Reported Performance Table'!$F76="",'Reported Performance Table'!$G76="",'Reported Performance Table'!$H76="",'Reported Performance Table'!$I76="",'Reported Performance Table'!$K76="",'Reported Performance Table'!$N76="",'Reported Performance Table'!$O76="",'Reported Performance Table'!$P76="",'Reported Performance Table'!$Q76="",'Reported Performance Table'!$R76="",'Reported Performance Table'!$S76="",'Reported Performance Table'!$T76="",'Reported Performance Table'!$U76="",'Reported Performance Table'!$V76="",'Reported Performance Table'!$W76="",'Reported Performance Table'!$X76="",'Reported Performance Table'!$AF76="",'Reported Performance Table'!$AG76="",'Reported Performance Table'!$AI76="",'Reported Performance Table'!$AJ76="",'Reported Performance Table'!$AL76="",'Reported Performance Table'!$AN76="",'Reported Performance Table'!$AR76=""),$A69&amp;", ",""))</f>
        <v/>
      </c>
      <c r="D69" s="35" t="e">
        <f>VLOOKUP('Reported Performance Table'!C69,'Master List'!$B$20:$C$39,2,FALSE)</f>
        <v>#N/A</v>
      </c>
      <c r="E69" t="e">
        <f>VLOOKUP('Reported Performance Table'!D69,'Master List'!$B$42:$C$129,2,FALSE)</f>
        <v>#N/A</v>
      </c>
      <c r="F69" t="e">
        <f>VLOOKUP('Reported Performance Table'!C69,'Master List'!$B$20:$D$39,3,FALSE)</f>
        <v>#N/A</v>
      </c>
      <c r="G69" s="163" t="e">
        <f>VLOOKUP('Reported Performance Table'!B69,'Master List'!$B$11:$D$17,3,FALSE)</f>
        <v>#N/A</v>
      </c>
      <c r="H69" t="e">
        <f t="shared" si="0"/>
        <v>#N/A</v>
      </c>
      <c r="I69" t="e">
        <f>IF(VLOOKUP('Reported Performance Table'!D69,'Master List'!$B$42:$D$129,3,FALSE)="","No",VLOOKUP('Reported Performance Table'!D69,'Master List'!$B$42:$D$129,3,FALSE))</f>
        <v>#N/A</v>
      </c>
      <c r="J69" t="e">
        <f>IF(AND(I69="Yes_No",'Reported Performance Table'!E69="Yes"),"No","Yes_No")</f>
        <v>#N/A</v>
      </c>
      <c r="K69" t="str">
        <f>IF('Reported Performance Table'!D69="","",IF('Reported Performance Table'!E69="Yes","LUNA_CCT","Reported_CCT"))</f>
        <v/>
      </c>
      <c r="L69" t="str">
        <f>IF('Reported Performance Table'!D69="","",IF(K69="LUNA_CCT",VLOOKUP('Reported Performance Table'!D69,'Master List'!$B$42:$E$129,4,FALSE),"Reported_BUG"))</f>
        <v/>
      </c>
      <c r="M69" t="str">
        <f>IF('Reported Performance Table'!D69="","",IF(AND('Reported Performance Table'!$E69="Yes",OR('Reported Performance Table'!$D69='Master List'!$B$42,'Reported Performance Table'!$D69='Master List'!$B$43,'Reported Performance Table'!$D69='Master List'!$B$44,'Reported Performance Table'!$D69='Master List'!$B$46,'Reported Performance Table'!$D69='Master List'!$B$48,'Reported Performance Table'!$D69='Master List'!$B$104,'Reported Performance Table'!$D69='Master List'!$B$106,'Reported Performance Table'!$D69='Master List'!$B$126)),"LUNA_Dimming","Dimming_Capability_and_Range"))</f>
        <v/>
      </c>
      <c r="N69" s="179">
        <f>'Reported Performance Table'!BE69</f>
        <v>0</v>
      </c>
      <c r="O69" s="179">
        <f>'Reported Performance Table'!BF69</f>
        <v>0</v>
      </c>
      <c r="P69" s="179">
        <f>'Reported Performance Table'!BG69</f>
        <v>0</v>
      </c>
      <c r="Q69" t="str">
        <f t="shared" si="1"/>
        <v>No</v>
      </c>
    </row>
    <row r="70" spans="1:17" x14ac:dyDescent="0.25">
      <c r="A70" s="75">
        <v>77</v>
      </c>
      <c r="B70" s="76" t="str">
        <f>IF('Reported Performance Table'!$A77="","",IF(OR('Reported Performance Table'!$B77="",'Reported Performance Table'!$C77="",'Reported Performance Table'!$D77="",'Reported Performance Table'!$F77="",'Reported Performance Table'!$G77="",'Reported Performance Table'!$H77="",'Reported Performance Table'!$I77="",'Reported Performance Table'!$K77="",'Reported Performance Table'!$N77="",'Reported Performance Table'!$O77="",'Reported Performance Table'!$P77="",'Reported Performance Table'!$Q77="",'Reported Performance Table'!$R77="",'Reported Performance Table'!$S77="",'Reported Performance Table'!$T77="",'Reported Performance Table'!$U77="",'Reported Performance Table'!$V77="",'Reported Performance Table'!$W77="",'Reported Performance Table'!$X77="",'Reported Performance Table'!$AF77="",'Reported Performance Table'!$AG77="",'Reported Performance Table'!$AI77="",'Reported Performance Table'!$AJ77="",'Reported Performance Table'!$AL77="",'Reported Performance Table'!$AN77="",'Reported Performance Table'!$AR77=""),$A70&amp;", ",""))</f>
        <v/>
      </c>
      <c r="D70" s="35" t="e">
        <f>VLOOKUP('Reported Performance Table'!C70,'Master List'!$B$20:$C$39,2,FALSE)</f>
        <v>#N/A</v>
      </c>
      <c r="E70" t="e">
        <f>VLOOKUP('Reported Performance Table'!D70,'Master List'!$B$42:$C$129,2,FALSE)</f>
        <v>#N/A</v>
      </c>
      <c r="F70" t="e">
        <f>VLOOKUP('Reported Performance Table'!C70,'Master List'!$B$20:$D$39,3,FALSE)</f>
        <v>#N/A</v>
      </c>
      <c r="G70" s="163" t="e">
        <f>VLOOKUP('Reported Performance Table'!B70,'Master List'!$B$11:$D$17,3,FALSE)</f>
        <v>#N/A</v>
      </c>
      <c r="H70" t="e">
        <f t="shared" si="0"/>
        <v>#N/A</v>
      </c>
      <c r="I70" t="e">
        <f>IF(VLOOKUP('Reported Performance Table'!D70,'Master List'!$B$42:$D$129,3,FALSE)="","No",VLOOKUP('Reported Performance Table'!D70,'Master List'!$B$42:$D$129,3,FALSE))</f>
        <v>#N/A</v>
      </c>
      <c r="J70" t="e">
        <f>IF(AND(I70="Yes_No",'Reported Performance Table'!E70="Yes"),"No","Yes_No")</f>
        <v>#N/A</v>
      </c>
      <c r="K70" t="str">
        <f>IF('Reported Performance Table'!D70="","",IF('Reported Performance Table'!E70="Yes","LUNA_CCT","Reported_CCT"))</f>
        <v/>
      </c>
      <c r="L70" t="str">
        <f>IF('Reported Performance Table'!D70="","",IF(K70="LUNA_CCT",VLOOKUP('Reported Performance Table'!D70,'Master List'!$B$42:$E$129,4,FALSE),"Reported_BUG"))</f>
        <v/>
      </c>
      <c r="M70" t="str">
        <f>IF('Reported Performance Table'!D70="","",IF(AND('Reported Performance Table'!$E70="Yes",OR('Reported Performance Table'!$D70='Master List'!$B$42,'Reported Performance Table'!$D70='Master List'!$B$43,'Reported Performance Table'!$D70='Master List'!$B$44,'Reported Performance Table'!$D70='Master List'!$B$46,'Reported Performance Table'!$D70='Master List'!$B$48,'Reported Performance Table'!$D70='Master List'!$B$104,'Reported Performance Table'!$D70='Master List'!$B$106,'Reported Performance Table'!$D70='Master List'!$B$126)),"LUNA_Dimming","Dimming_Capability_and_Range"))</f>
        <v/>
      </c>
      <c r="N70" s="179">
        <f>'Reported Performance Table'!BE70</f>
        <v>0</v>
      </c>
      <c r="O70" s="179">
        <f>'Reported Performance Table'!BF70</f>
        <v>0</v>
      </c>
      <c r="P70" s="179">
        <f>'Reported Performance Table'!BG70</f>
        <v>0</v>
      </c>
      <c r="Q70" t="str">
        <f t="shared" si="1"/>
        <v>No</v>
      </c>
    </row>
    <row r="71" spans="1:17" x14ac:dyDescent="0.25">
      <c r="A71" s="75">
        <v>78</v>
      </c>
      <c r="B71" s="76" t="str">
        <f>IF('Reported Performance Table'!$A78="","",IF(OR('Reported Performance Table'!$B78="",'Reported Performance Table'!$C78="",'Reported Performance Table'!$D78="",'Reported Performance Table'!$F78="",'Reported Performance Table'!$G78="",'Reported Performance Table'!$H78="",'Reported Performance Table'!$I78="",'Reported Performance Table'!$K78="",'Reported Performance Table'!$N78="",'Reported Performance Table'!$O78="",'Reported Performance Table'!$P78="",'Reported Performance Table'!$Q78="",'Reported Performance Table'!$R78="",'Reported Performance Table'!$S78="",'Reported Performance Table'!$T78="",'Reported Performance Table'!$U78="",'Reported Performance Table'!$V78="",'Reported Performance Table'!$W78="",'Reported Performance Table'!$X78="",'Reported Performance Table'!$AF78="",'Reported Performance Table'!$AG78="",'Reported Performance Table'!$AI78="",'Reported Performance Table'!$AJ78="",'Reported Performance Table'!$AL78="",'Reported Performance Table'!$AN78="",'Reported Performance Table'!$AR78=""),$A71&amp;", ",""))</f>
        <v/>
      </c>
      <c r="D71" s="35" t="e">
        <f>VLOOKUP('Reported Performance Table'!C71,'Master List'!$B$20:$C$39,2,FALSE)</f>
        <v>#N/A</v>
      </c>
      <c r="E71" t="e">
        <f>VLOOKUP('Reported Performance Table'!D71,'Master List'!$B$42:$C$129,2,FALSE)</f>
        <v>#N/A</v>
      </c>
      <c r="F71" t="e">
        <f>VLOOKUP('Reported Performance Table'!C71,'Master List'!$B$20:$D$39,3,FALSE)</f>
        <v>#N/A</v>
      </c>
      <c r="G71" s="163" t="e">
        <f>VLOOKUP('Reported Performance Table'!B71,'Master List'!$B$11:$D$17,3,FALSE)</f>
        <v>#N/A</v>
      </c>
      <c r="H71" t="e">
        <f t="shared" si="0"/>
        <v>#N/A</v>
      </c>
      <c r="I71" t="e">
        <f>IF(VLOOKUP('Reported Performance Table'!D71,'Master List'!$B$42:$D$129,3,FALSE)="","No",VLOOKUP('Reported Performance Table'!D71,'Master List'!$B$42:$D$129,3,FALSE))</f>
        <v>#N/A</v>
      </c>
      <c r="J71" t="e">
        <f>IF(AND(I71="Yes_No",'Reported Performance Table'!E71="Yes"),"No","Yes_No")</f>
        <v>#N/A</v>
      </c>
      <c r="K71" t="str">
        <f>IF('Reported Performance Table'!D71="","",IF('Reported Performance Table'!E71="Yes","LUNA_CCT","Reported_CCT"))</f>
        <v/>
      </c>
      <c r="L71" t="str">
        <f>IF('Reported Performance Table'!D71="","",IF(K71="LUNA_CCT",VLOOKUP('Reported Performance Table'!D71,'Master List'!$B$42:$E$129,4,FALSE),"Reported_BUG"))</f>
        <v/>
      </c>
      <c r="M71" t="str">
        <f>IF('Reported Performance Table'!D71="","",IF(AND('Reported Performance Table'!$E71="Yes",OR('Reported Performance Table'!$D71='Master List'!$B$42,'Reported Performance Table'!$D71='Master List'!$B$43,'Reported Performance Table'!$D71='Master List'!$B$44,'Reported Performance Table'!$D71='Master List'!$B$46,'Reported Performance Table'!$D71='Master List'!$B$48,'Reported Performance Table'!$D71='Master List'!$B$104,'Reported Performance Table'!$D71='Master List'!$B$106,'Reported Performance Table'!$D71='Master List'!$B$126)),"LUNA_Dimming","Dimming_Capability_and_Range"))</f>
        <v/>
      </c>
      <c r="N71" s="179">
        <f>'Reported Performance Table'!BE71</f>
        <v>0</v>
      </c>
      <c r="O71" s="179">
        <f>'Reported Performance Table'!BF71</f>
        <v>0</v>
      </c>
      <c r="P71" s="179">
        <f>'Reported Performance Table'!BG71</f>
        <v>0</v>
      </c>
      <c r="Q71" t="str">
        <f t="shared" si="1"/>
        <v>No</v>
      </c>
    </row>
    <row r="72" spans="1:17" x14ac:dyDescent="0.25">
      <c r="A72" s="75">
        <v>79</v>
      </c>
      <c r="B72" s="76" t="str">
        <f>IF('Reported Performance Table'!$A79="","",IF(OR('Reported Performance Table'!$B79="",'Reported Performance Table'!$C79="",'Reported Performance Table'!$D79="",'Reported Performance Table'!$F79="",'Reported Performance Table'!$G79="",'Reported Performance Table'!$H79="",'Reported Performance Table'!$I79="",'Reported Performance Table'!$K79="",'Reported Performance Table'!$N79="",'Reported Performance Table'!$O79="",'Reported Performance Table'!$P79="",'Reported Performance Table'!$Q79="",'Reported Performance Table'!$R79="",'Reported Performance Table'!$S79="",'Reported Performance Table'!$T79="",'Reported Performance Table'!$U79="",'Reported Performance Table'!$V79="",'Reported Performance Table'!$W79="",'Reported Performance Table'!$X79="",'Reported Performance Table'!$AF79="",'Reported Performance Table'!$AG79="",'Reported Performance Table'!$AI79="",'Reported Performance Table'!$AJ79="",'Reported Performance Table'!$AL79="",'Reported Performance Table'!$AN79="",'Reported Performance Table'!$AR79=""),$A72&amp;", ",""))</f>
        <v/>
      </c>
      <c r="D72" s="35" t="e">
        <f>VLOOKUP('Reported Performance Table'!C72,'Master List'!$B$20:$C$39,2,FALSE)</f>
        <v>#N/A</v>
      </c>
      <c r="E72" t="e">
        <f>VLOOKUP('Reported Performance Table'!D72,'Master List'!$B$42:$C$129,2,FALSE)</f>
        <v>#N/A</v>
      </c>
      <c r="F72" t="e">
        <f>VLOOKUP('Reported Performance Table'!C72,'Master List'!$B$20:$D$39,3,FALSE)</f>
        <v>#N/A</v>
      </c>
      <c r="G72" s="163" t="e">
        <f>VLOOKUP('Reported Performance Table'!B72,'Master List'!$B$11:$D$17,3,FALSE)</f>
        <v>#N/A</v>
      </c>
      <c r="H72" t="e">
        <f t="shared" si="0"/>
        <v>#N/A</v>
      </c>
      <c r="I72" t="e">
        <f>IF(VLOOKUP('Reported Performance Table'!D72,'Master List'!$B$42:$D$129,3,FALSE)="","No",VLOOKUP('Reported Performance Table'!D72,'Master List'!$B$42:$D$129,3,FALSE))</f>
        <v>#N/A</v>
      </c>
      <c r="J72" t="e">
        <f>IF(AND(I72="Yes_No",'Reported Performance Table'!E72="Yes"),"No","Yes_No")</f>
        <v>#N/A</v>
      </c>
      <c r="K72" t="str">
        <f>IF('Reported Performance Table'!D72="","",IF('Reported Performance Table'!E72="Yes","LUNA_CCT","Reported_CCT"))</f>
        <v/>
      </c>
      <c r="L72" t="str">
        <f>IF('Reported Performance Table'!D72="","",IF(K72="LUNA_CCT",VLOOKUP('Reported Performance Table'!D72,'Master List'!$B$42:$E$129,4,FALSE),"Reported_BUG"))</f>
        <v/>
      </c>
      <c r="M72" t="str">
        <f>IF('Reported Performance Table'!D72="","",IF(AND('Reported Performance Table'!$E72="Yes",OR('Reported Performance Table'!$D72='Master List'!$B$42,'Reported Performance Table'!$D72='Master List'!$B$43,'Reported Performance Table'!$D72='Master List'!$B$44,'Reported Performance Table'!$D72='Master List'!$B$46,'Reported Performance Table'!$D72='Master List'!$B$48,'Reported Performance Table'!$D72='Master List'!$B$104,'Reported Performance Table'!$D72='Master List'!$B$106,'Reported Performance Table'!$D72='Master List'!$B$126)),"LUNA_Dimming","Dimming_Capability_and_Range"))</f>
        <v/>
      </c>
      <c r="N72" s="179">
        <f>'Reported Performance Table'!BE72</f>
        <v>0</v>
      </c>
      <c r="O72" s="179">
        <f>'Reported Performance Table'!BF72</f>
        <v>0</v>
      </c>
      <c r="P72" s="179">
        <f>'Reported Performance Table'!BG72</f>
        <v>0</v>
      </c>
      <c r="Q72" t="str">
        <f t="shared" si="1"/>
        <v>No</v>
      </c>
    </row>
    <row r="73" spans="1:17" x14ac:dyDescent="0.25">
      <c r="A73" s="75">
        <v>80</v>
      </c>
      <c r="B73" s="76" t="str">
        <f>IF('Reported Performance Table'!$A80="","",IF(OR('Reported Performance Table'!$B80="",'Reported Performance Table'!$C80="",'Reported Performance Table'!$D80="",'Reported Performance Table'!$F80="",'Reported Performance Table'!$G80="",'Reported Performance Table'!$H80="",'Reported Performance Table'!$I80="",'Reported Performance Table'!$K80="",'Reported Performance Table'!$N80="",'Reported Performance Table'!$O80="",'Reported Performance Table'!$P80="",'Reported Performance Table'!$Q80="",'Reported Performance Table'!$R80="",'Reported Performance Table'!$S80="",'Reported Performance Table'!$T80="",'Reported Performance Table'!$U80="",'Reported Performance Table'!$V80="",'Reported Performance Table'!$W80="",'Reported Performance Table'!$X80="",'Reported Performance Table'!$AF80="",'Reported Performance Table'!$AG80="",'Reported Performance Table'!$AI80="",'Reported Performance Table'!$AJ80="",'Reported Performance Table'!$AL80="",'Reported Performance Table'!$AN80="",'Reported Performance Table'!$AR80=""),$A73&amp;", ",""))</f>
        <v/>
      </c>
      <c r="D73" s="35" t="e">
        <f>VLOOKUP('Reported Performance Table'!C73,'Master List'!$B$20:$C$39,2,FALSE)</f>
        <v>#N/A</v>
      </c>
      <c r="E73" t="e">
        <f>VLOOKUP('Reported Performance Table'!D73,'Master List'!$B$42:$C$129,2,FALSE)</f>
        <v>#N/A</v>
      </c>
      <c r="F73" t="e">
        <f>VLOOKUP('Reported Performance Table'!C73,'Master List'!$B$20:$D$39,3,FALSE)</f>
        <v>#N/A</v>
      </c>
      <c r="G73" s="163" t="e">
        <f>VLOOKUP('Reported Performance Table'!B73,'Master List'!$B$11:$D$17,3,FALSE)</f>
        <v>#N/A</v>
      </c>
      <c r="H73" t="e">
        <f t="shared" si="0"/>
        <v>#N/A</v>
      </c>
      <c r="I73" t="e">
        <f>IF(VLOOKUP('Reported Performance Table'!D73,'Master List'!$B$42:$D$129,3,FALSE)="","No",VLOOKUP('Reported Performance Table'!D73,'Master List'!$B$42:$D$129,3,FALSE))</f>
        <v>#N/A</v>
      </c>
      <c r="J73" t="e">
        <f>IF(AND(I73="Yes_No",'Reported Performance Table'!E73="Yes"),"No","Yes_No")</f>
        <v>#N/A</v>
      </c>
      <c r="K73" t="str">
        <f>IF('Reported Performance Table'!D73="","",IF('Reported Performance Table'!E73="Yes","LUNA_CCT","Reported_CCT"))</f>
        <v/>
      </c>
      <c r="L73" t="str">
        <f>IF('Reported Performance Table'!D73="","",IF(K73="LUNA_CCT",VLOOKUP('Reported Performance Table'!D73,'Master List'!$B$42:$E$129,4,FALSE),"Reported_BUG"))</f>
        <v/>
      </c>
      <c r="M73" t="str">
        <f>IF('Reported Performance Table'!D73="","",IF(AND('Reported Performance Table'!$E73="Yes",OR('Reported Performance Table'!$D73='Master List'!$B$42,'Reported Performance Table'!$D73='Master List'!$B$43,'Reported Performance Table'!$D73='Master List'!$B$44,'Reported Performance Table'!$D73='Master List'!$B$46,'Reported Performance Table'!$D73='Master List'!$B$48,'Reported Performance Table'!$D73='Master List'!$B$104,'Reported Performance Table'!$D73='Master List'!$B$106,'Reported Performance Table'!$D73='Master List'!$B$126)),"LUNA_Dimming","Dimming_Capability_and_Range"))</f>
        <v/>
      </c>
      <c r="N73" s="179">
        <f>'Reported Performance Table'!BE73</f>
        <v>0</v>
      </c>
      <c r="O73" s="179">
        <f>'Reported Performance Table'!BF73</f>
        <v>0</v>
      </c>
      <c r="P73" s="179">
        <f>'Reported Performance Table'!BG73</f>
        <v>0</v>
      </c>
      <c r="Q73" t="str">
        <f t="shared" si="1"/>
        <v>No</v>
      </c>
    </row>
    <row r="74" spans="1:17" x14ac:dyDescent="0.25">
      <c r="A74" s="75">
        <v>81</v>
      </c>
      <c r="B74" s="76" t="str">
        <f>IF('Reported Performance Table'!$A81="","",IF(OR('Reported Performance Table'!$B81="",'Reported Performance Table'!$C81="",'Reported Performance Table'!$D81="",'Reported Performance Table'!$F81="",'Reported Performance Table'!$G81="",'Reported Performance Table'!$H81="",'Reported Performance Table'!$I81="",'Reported Performance Table'!$K81="",'Reported Performance Table'!$N81="",'Reported Performance Table'!$O81="",'Reported Performance Table'!$P81="",'Reported Performance Table'!$Q81="",'Reported Performance Table'!$R81="",'Reported Performance Table'!$S81="",'Reported Performance Table'!$T81="",'Reported Performance Table'!$U81="",'Reported Performance Table'!$V81="",'Reported Performance Table'!$W81="",'Reported Performance Table'!$X81="",'Reported Performance Table'!$AF81="",'Reported Performance Table'!$AG81="",'Reported Performance Table'!$AI81="",'Reported Performance Table'!$AJ81="",'Reported Performance Table'!$AL81="",'Reported Performance Table'!$AN81="",'Reported Performance Table'!$AR81=""),$A74&amp;", ",""))</f>
        <v/>
      </c>
      <c r="D74" s="35" t="e">
        <f>VLOOKUP('Reported Performance Table'!C74,'Master List'!$B$20:$C$39,2,FALSE)</f>
        <v>#N/A</v>
      </c>
      <c r="E74" t="e">
        <f>VLOOKUP('Reported Performance Table'!D74,'Master List'!$B$42:$C$129,2,FALSE)</f>
        <v>#N/A</v>
      </c>
      <c r="F74" t="e">
        <f>VLOOKUP('Reported Performance Table'!C74,'Master List'!$B$20:$D$39,3,FALSE)</f>
        <v>#N/A</v>
      </c>
      <c r="G74" s="163" t="e">
        <f>VLOOKUP('Reported Performance Table'!B74,'Master List'!$B$11:$D$17,3,FALSE)</f>
        <v>#N/A</v>
      </c>
      <c r="H74" t="e">
        <f t="shared" si="0"/>
        <v>#N/A</v>
      </c>
      <c r="I74" t="e">
        <f>IF(VLOOKUP('Reported Performance Table'!D74,'Master List'!$B$42:$D$129,3,FALSE)="","No",VLOOKUP('Reported Performance Table'!D74,'Master List'!$B$42:$D$129,3,FALSE))</f>
        <v>#N/A</v>
      </c>
      <c r="J74" t="e">
        <f>IF(AND(I74="Yes_No",'Reported Performance Table'!E74="Yes"),"No","Yes_No")</f>
        <v>#N/A</v>
      </c>
      <c r="K74" t="str">
        <f>IF('Reported Performance Table'!D74="","",IF('Reported Performance Table'!E74="Yes","LUNA_CCT","Reported_CCT"))</f>
        <v/>
      </c>
      <c r="L74" t="str">
        <f>IF('Reported Performance Table'!D74="","",IF(K74="LUNA_CCT",VLOOKUP('Reported Performance Table'!D74,'Master List'!$B$42:$E$129,4,FALSE),"Reported_BUG"))</f>
        <v/>
      </c>
      <c r="M74" t="str">
        <f>IF('Reported Performance Table'!D74="","",IF(AND('Reported Performance Table'!$E74="Yes",OR('Reported Performance Table'!$D74='Master List'!$B$42,'Reported Performance Table'!$D74='Master List'!$B$43,'Reported Performance Table'!$D74='Master List'!$B$44,'Reported Performance Table'!$D74='Master List'!$B$46,'Reported Performance Table'!$D74='Master List'!$B$48,'Reported Performance Table'!$D74='Master List'!$B$104,'Reported Performance Table'!$D74='Master List'!$B$106,'Reported Performance Table'!$D74='Master List'!$B$126)),"LUNA_Dimming","Dimming_Capability_and_Range"))</f>
        <v/>
      </c>
      <c r="N74" s="179">
        <f>'Reported Performance Table'!BE74</f>
        <v>0</v>
      </c>
      <c r="O74" s="179">
        <f>'Reported Performance Table'!BF74</f>
        <v>0</v>
      </c>
      <c r="P74" s="179">
        <f>'Reported Performance Table'!BG74</f>
        <v>0</v>
      </c>
      <c r="Q74" t="str">
        <f t="shared" si="1"/>
        <v>No</v>
      </c>
    </row>
    <row r="75" spans="1:17" x14ac:dyDescent="0.25">
      <c r="A75" s="75">
        <v>82</v>
      </c>
      <c r="B75" s="76" t="str">
        <f>IF('Reported Performance Table'!$A82="","",IF(OR('Reported Performance Table'!$B82="",'Reported Performance Table'!$C82="",'Reported Performance Table'!$D82="",'Reported Performance Table'!$F82="",'Reported Performance Table'!$G82="",'Reported Performance Table'!$H82="",'Reported Performance Table'!$I82="",'Reported Performance Table'!$K82="",'Reported Performance Table'!$N82="",'Reported Performance Table'!$O82="",'Reported Performance Table'!$P82="",'Reported Performance Table'!$Q82="",'Reported Performance Table'!$R82="",'Reported Performance Table'!$S82="",'Reported Performance Table'!$T82="",'Reported Performance Table'!$U82="",'Reported Performance Table'!$V82="",'Reported Performance Table'!$W82="",'Reported Performance Table'!$X82="",'Reported Performance Table'!$AF82="",'Reported Performance Table'!$AG82="",'Reported Performance Table'!$AI82="",'Reported Performance Table'!$AJ82="",'Reported Performance Table'!$AL82="",'Reported Performance Table'!$AN82="",'Reported Performance Table'!$AR82=""),$A75&amp;", ",""))</f>
        <v/>
      </c>
      <c r="D75" s="35" t="e">
        <f>VLOOKUP('Reported Performance Table'!C75,'Master List'!$B$20:$C$39,2,FALSE)</f>
        <v>#N/A</v>
      </c>
      <c r="E75" t="e">
        <f>VLOOKUP('Reported Performance Table'!D75,'Master List'!$B$42:$C$129,2,FALSE)</f>
        <v>#N/A</v>
      </c>
      <c r="F75" t="e">
        <f>VLOOKUP('Reported Performance Table'!C75,'Master List'!$B$20:$D$39,3,FALSE)</f>
        <v>#N/A</v>
      </c>
      <c r="G75" s="163" t="e">
        <f>VLOOKUP('Reported Performance Table'!B75,'Master List'!$B$11:$D$17,3,FALSE)</f>
        <v>#N/A</v>
      </c>
      <c r="H75" t="e">
        <f t="shared" ref="H75:H138" si="2">CONCATENATE(F75,G75)</f>
        <v>#N/A</v>
      </c>
      <c r="I75" t="e">
        <f>IF(VLOOKUP('Reported Performance Table'!D75,'Master List'!$B$42:$D$129,3,FALSE)="","No",VLOOKUP('Reported Performance Table'!D75,'Master List'!$B$42:$D$129,3,FALSE))</f>
        <v>#N/A</v>
      </c>
      <c r="J75" t="e">
        <f>IF(AND(I75="Yes_No",'Reported Performance Table'!E75="Yes"),"No","Yes_No")</f>
        <v>#N/A</v>
      </c>
      <c r="K75" t="str">
        <f>IF('Reported Performance Table'!D75="","",IF('Reported Performance Table'!E75="Yes","LUNA_CCT","Reported_CCT"))</f>
        <v/>
      </c>
      <c r="L75" t="str">
        <f>IF('Reported Performance Table'!D75="","",IF(K75="LUNA_CCT",VLOOKUP('Reported Performance Table'!D75,'Master List'!$B$42:$E$129,4,FALSE),"Reported_BUG"))</f>
        <v/>
      </c>
      <c r="M75" t="str">
        <f>IF('Reported Performance Table'!D75="","",IF(AND('Reported Performance Table'!$E75="Yes",OR('Reported Performance Table'!$D75='Master List'!$B$42,'Reported Performance Table'!$D75='Master List'!$B$43,'Reported Performance Table'!$D75='Master List'!$B$44,'Reported Performance Table'!$D75='Master List'!$B$46,'Reported Performance Table'!$D75='Master List'!$B$48,'Reported Performance Table'!$D75='Master List'!$B$104,'Reported Performance Table'!$D75='Master List'!$B$106,'Reported Performance Table'!$D75='Master List'!$B$126)),"LUNA_Dimming","Dimming_Capability_and_Range"))</f>
        <v/>
      </c>
      <c r="N75" s="179">
        <f>'Reported Performance Table'!BE75</f>
        <v>0</v>
      </c>
      <c r="O75" s="179">
        <f>'Reported Performance Table'!BF75</f>
        <v>0</v>
      </c>
      <c r="P75" s="179">
        <f>'Reported Performance Table'!BG75</f>
        <v>0</v>
      </c>
      <c r="Q75" t="str">
        <f t="shared" si="1"/>
        <v>No</v>
      </c>
    </row>
    <row r="76" spans="1:17" x14ac:dyDescent="0.25">
      <c r="A76" s="75">
        <v>83</v>
      </c>
      <c r="B76" s="76" t="str">
        <f>IF('Reported Performance Table'!$A83="","",IF(OR('Reported Performance Table'!$B83="",'Reported Performance Table'!$C83="",'Reported Performance Table'!$D83="",'Reported Performance Table'!$F83="",'Reported Performance Table'!$G83="",'Reported Performance Table'!$H83="",'Reported Performance Table'!$I83="",'Reported Performance Table'!$K83="",'Reported Performance Table'!$N83="",'Reported Performance Table'!$O83="",'Reported Performance Table'!$P83="",'Reported Performance Table'!$Q83="",'Reported Performance Table'!$R83="",'Reported Performance Table'!$S83="",'Reported Performance Table'!$T83="",'Reported Performance Table'!$U83="",'Reported Performance Table'!$V83="",'Reported Performance Table'!$W83="",'Reported Performance Table'!$X83="",'Reported Performance Table'!$AF83="",'Reported Performance Table'!$AG83="",'Reported Performance Table'!$AI83="",'Reported Performance Table'!$AJ83="",'Reported Performance Table'!$AL83="",'Reported Performance Table'!$AN83="",'Reported Performance Table'!$AR83=""),$A76&amp;", ",""))</f>
        <v/>
      </c>
      <c r="D76" s="35" t="e">
        <f>VLOOKUP('Reported Performance Table'!C76,'Master List'!$B$20:$C$39,2,FALSE)</f>
        <v>#N/A</v>
      </c>
      <c r="E76" t="e">
        <f>VLOOKUP('Reported Performance Table'!D76,'Master List'!$B$42:$C$129,2,FALSE)</f>
        <v>#N/A</v>
      </c>
      <c r="F76" t="e">
        <f>VLOOKUP('Reported Performance Table'!C76,'Master List'!$B$20:$D$39,3,FALSE)</f>
        <v>#N/A</v>
      </c>
      <c r="G76" s="163" t="e">
        <f>VLOOKUP('Reported Performance Table'!B76,'Master List'!$B$11:$D$17,3,FALSE)</f>
        <v>#N/A</v>
      </c>
      <c r="H76" t="e">
        <f t="shared" si="2"/>
        <v>#N/A</v>
      </c>
      <c r="I76" t="e">
        <f>IF(VLOOKUP('Reported Performance Table'!D76,'Master List'!$B$42:$D$129,3,FALSE)="","No",VLOOKUP('Reported Performance Table'!D76,'Master List'!$B$42:$D$129,3,FALSE))</f>
        <v>#N/A</v>
      </c>
      <c r="J76" t="e">
        <f>IF(AND(I76="Yes_No",'Reported Performance Table'!E76="Yes"),"No","Yes_No")</f>
        <v>#N/A</v>
      </c>
      <c r="K76" t="str">
        <f>IF('Reported Performance Table'!D76="","",IF('Reported Performance Table'!E76="Yes","LUNA_CCT","Reported_CCT"))</f>
        <v/>
      </c>
      <c r="L76" t="str">
        <f>IF('Reported Performance Table'!D76="","",IF(K76="LUNA_CCT",VLOOKUP('Reported Performance Table'!D76,'Master List'!$B$42:$E$129,4,FALSE),"Reported_BUG"))</f>
        <v/>
      </c>
      <c r="M76" t="str">
        <f>IF('Reported Performance Table'!D76="","",IF(AND('Reported Performance Table'!$E76="Yes",OR('Reported Performance Table'!$D76='Master List'!$B$42,'Reported Performance Table'!$D76='Master List'!$B$43,'Reported Performance Table'!$D76='Master List'!$B$44,'Reported Performance Table'!$D76='Master List'!$B$46,'Reported Performance Table'!$D76='Master List'!$B$48,'Reported Performance Table'!$D76='Master List'!$B$104,'Reported Performance Table'!$D76='Master List'!$B$106,'Reported Performance Table'!$D76='Master List'!$B$126)),"LUNA_Dimming","Dimming_Capability_and_Range"))</f>
        <v/>
      </c>
      <c r="N76" s="179">
        <f>'Reported Performance Table'!BE76</f>
        <v>0</v>
      </c>
      <c r="O76" s="179">
        <f>'Reported Performance Table'!BF76</f>
        <v>0</v>
      </c>
      <c r="P76" s="179">
        <f>'Reported Performance Table'!BG76</f>
        <v>0</v>
      </c>
      <c r="Q76" t="str">
        <f t="shared" ref="Q76:Q139" si="3">IF(COUNTIF(N76:P76,"Yes")=3,"Yes","No")</f>
        <v>No</v>
      </c>
    </row>
    <row r="77" spans="1:17" x14ac:dyDescent="0.25">
      <c r="A77" s="75">
        <v>84</v>
      </c>
      <c r="B77" s="76" t="str">
        <f>IF('Reported Performance Table'!$A84="","",IF(OR('Reported Performance Table'!$B84="",'Reported Performance Table'!$C84="",'Reported Performance Table'!$D84="",'Reported Performance Table'!$F84="",'Reported Performance Table'!$G84="",'Reported Performance Table'!$H84="",'Reported Performance Table'!$I84="",'Reported Performance Table'!$K84="",'Reported Performance Table'!$N84="",'Reported Performance Table'!$O84="",'Reported Performance Table'!$P84="",'Reported Performance Table'!$Q84="",'Reported Performance Table'!$R84="",'Reported Performance Table'!$S84="",'Reported Performance Table'!$T84="",'Reported Performance Table'!$U84="",'Reported Performance Table'!$V84="",'Reported Performance Table'!$W84="",'Reported Performance Table'!$X84="",'Reported Performance Table'!$AF84="",'Reported Performance Table'!$AG84="",'Reported Performance Table'!$AI84="",'Reported Performance Table'!$AJ84="",'Reported Performance Table'!$AL84="",'Reported Performance Table'!$AN84="",'Reported Performance Table'!$AR84=""),$A77&amp;", ",""))</f>
        <v/>
      </c>
      <c r="D77" s="35" t="e">
        <f>VLOOKUP('Reported Performance Table'!C77,'Master List'!$B$20:$C$39,2,FALSE)</f>
        <v>#N/A</v>
      </c>
      <c r="E77" t="e">
        <f>VLOOKUP('Reported Performance Table'!D77,'Master List'!$B$42:$C$129,2,FALSE)</f>
        <v>#N/A</v>
      </c>
      <c r="F77" t="e">
        <f>VLOOKUP('Reported Performance Table'!C77,'Master List'!$B$20:$D$39,3,FALSE)</f>
        <v>#N/A</v>
      </c>
      <c r="G77" s="163" t="e">
        <f>VLOOKUP('Reported Performance Table'!B77,'Master List'!$B$11:$D$17,3,FALSE)</f>
        <v>#N/A</v>
      </c>
      <c r="H77" t="e">
        <f t="shared" si="2"/>
        <v>#N/A</v>
      </c>
      <c r="I77" t="e">
        <f>IF(VLOOKUP('Reported Performance Table'!D77,'Master List'!$B$42:$D$129,3,FALSE)="","No",VLOOKUP('Reported Performance Table'!D77,'Master List'!$B$42:$D$129,3,FALSE))</f>
        <v>#N/A</v>
      </c>
      <c r="J77" t="e">
        <f>IF(AND(I77="Yes_No",'Reported Performance Table'!E77="Yes"),"No","Yes_No")</f>
        <v>#N/A</v>
      </c>
      <c r="K77" t="str">
        <f>IF('Reported Performance Table'!D77="","",IF('Reported Performance Table'!E77="Yes","LUNA_CCT","Reported_CCT"))</f>
        <v/>
      </c>
      <c r="L77" t="str">
        <f>IF('Reported Performance Table'!D77="","",IF(K77="LUNA_CCT",VLOOKUP('Reported Performance Table'!D77,'Master List'!$B$42:$E$129,4,FALSE),"Reported_BUG"))</f>
        <v/>
      </c>
      <c r="M77" t="str">
        <f>IF('Reported Performance Table'!D77="","",IF(AND('Reported Performance Table'!$E77="Yes",OR('Reported Performance Table'!$D77='Master List'!$B$42,'Reported Performance Table'!$D77='Master List'!$B$43,'Reported Performance Table'!$D77='Master List'!$B$44,'Reported Performance Table'!$D77='Master List'!$B$46,'Reported Performance Table'!$D77='Master List'!$B$48,'Reported Performance Table'!$D77='Master List'!$B$104,'Reported Performance Table'!$D77='Master List'!$B$106,'Reported Performance Table'!$D77='Master List'!$B$126)),"LUNA_Dimming","Dimming_Capability_and_Range"))</f>
        <v/>
      </c>
      <c r="N77" s="179">
        <f>'Reported Performance Table'!BE77</f>
        <v>0</v>
      </c>
      <c r="O77" s="179">
        <f>'Reported Performance Table'!BF77</f>
        <v>0</v>
      </c>
      <c r="P77" s="179">
        <f>'Reported Performance Table'!BG77</f>
        <v>0</v>
      </c>
      <c r="Q77" t="str">
        <f t="shared" si="3"/>
        <v>No</v>
      </c>
    </row>
    <row r="78" spans="1:17" x14ac:dyDescent="0.25">
      <c r="A78" s="75">
        <v>85</v>
      </c>
      <c r="B78" s="76" t="str">
        <f>IF('Reported Performance Table'!$A85="","",IF(OR('Reported Performance Table'!$B85="",'Reported Performance Table'!$C85="",'Reported Performance Table'!$D85="",'Reported Performance Table'!$F85="",'Reported Performance Table'!$G85="",'Reported Performance Table'!$H85="",'Reported Performance Table'!$I85="",'Reported Performance Table'!$K85="",'Reported Performance Table'!$N85="",'Reported Performance Table'!$O85="",'Reported Performance Table'!$P85="",'Reported Performance Table'!$Q85="",'Reported Performance Table'!$R85="",'Reported Performance Table'!$S85="",'Reported Performance Table'!$T85="",'Reported Performance Table'!$U85="",'Reported Performance Table'!$V85="",'Reported Performance Table'!$W85="",'Reported Performance Table'!$X85="",'Reported Performance Table'!$AF85="",'Reported Performance Table'!$AG85="",'Reported Performance Table'!$AI85="",'Reported Performance Table'!$AJ85="",'Reported Performance Table'!$AL85="",'Reported Performance Table'!$AN85="",'Reported Performance Table'!$AR85=""),$A78&amp;", ",""))</f>
        <v/>
      </c>
      <c r="D78" s="35" t="e">
        <f>VLOOKUP('Reported Performance Table'!C78,'Master List'!$B$20:$C$39,2,FALSE)</f>
        <v>#N/A</v>
      </c>
      <c r="E78" t="e">
        <f>VLOOKUP('Reported Performance Table'!D78,'Master List'!$B$42:$C$129,2,FALSE)</f>
        <v>#N/A</v>
      </c>
      <c r="F78" t="e">
        <f>VLOOKUP('Reported Performance Table'!C78,'Master List'!$B$20:$D$39,3,FALSE)</f>
        <v>#N/A</v>
      </c>
      <c r="G78" s="163" t="e">
        <f>VLOOKUP('Reported Performance Table'!B78,'Master List'!$B$11:$D$17,3,FALSE)</f>
        <v>#N/A</v>
      </c>
      <c r="H78" t="e">
        <f t="shared" si="2"/>
        <v>#N/A</v>
      </c>
      <c r="I78" t="e">
        <f>IF(VLOOKUP('Reported Performance Table'!D78,'Master List'!$B$42:$D$129,3,FALSE)="","No",VLOOKUP('Reported Performance Table'!D78,'Master List'!$B$42:$D$129,3,FALSE))</f>
        <v>#N/A</v>
      </c>
      <c r="J78" t="e">
        <f>IF(AND(I78="Yes_No",'Reported Performance Table'!E78="Yes"),"No","Yes_No")</f>
        <v>#N/A</v>
      </c>
      <c r="K78" t="str">
        <f>IF('Reported Performance Table'!D78="","",IF('Reported Performance Table'!E78="Yes","LUNA_CCT","Reported_CCT"))</f>
        <v/>
      </c>
      <c r="L78" t="str">
        <f>IF('Reported Performance Table'!D78="","",IF(K78="LUNA_CCT",VLOOKUP('Reported Performance Table'!D78,'Master List'!$B$42:$E$129,4,FALSE),"Reported_BUG"))</f>
        <v/>
      </c>
      <c r="M78" t="str">
        <f>IF('Reported Performance Table'!D78="","",IF(AND('Reported Performance Table'!$E78="Yes",OR('Reported Performance Table'!$D78='Master List'!$B$42,'Reported Performance Table'!$D78='Master List'!$B$43,'Reported Performance Table'!$D78='Master List'!$B$44,'Reported Performance Table'!$D78='Master List'!$B$46,'Reported Performance Table'!$D78='Master List'!$B$48,'Reported Performance Table'!$D78='Master List'!$B$104,'Reported Performance Table'!$D78='Master List'!$B$106,'Reported Performance Table'!$D78='Master List'!$B$126)),"LUNA_Dimming","Dimming_Capability_and_Range"))</f>
        <v/>
      </c>
      <c r="N78" s="179">
        <f>'Reported Performance Table'!BE78</f>
        <v>0</v>
      </c>
      <c r="O78" s="179">
        <f>'Reported Performance Table'!BF78</f>
        <v>0</v>
      </c>
      <c r="P78" s="179">
        <f>'Reported Performance Table'!BG78</f>
        <v>0</v>
      </c>
      <c r="Q78" t="str">
        <f t="shared" si="3"/>
        <v>No</v>
      </c>
    </row>
    <row r="79" spans="1:17" x14ac:dyDescent="0.25">
      <c r="A79" s="75">
        <v>86</v>
      </c>
      <c r="B79" s="76" t="str">
        <f>IF('Reported Performance Table'!$A86="","",IF(OR('Reported Performance Table'!$B86="",'Reported Performance Table'!$C86="",'Reported Performance Table'!$D86="",'Reported Performance Table'!$F86="",'Reported Performance Table'!$G86="",'Reported Performance Table'!$H86="",'Reported Performance Table'!$I86="",'Reported Performance Table'!$K86="",'Reported Performance Table'!$N86="",'Reported Performance Table'!$O86="",'Reported Performance Table'!$P86="",'Reported Performance Table'!$Q86="",'Reported Performance Table'!$R86="",'Reported Performance Table'!$S86="",'Reported Performance Table'!$T86="",'Reported Performance Table'!$U86="",'Reported Performance Table'!$V86="",'Reported Performance Table'!$W86="",'Reported Performance Table'!$X86="",'Reported Performance Table'!$AF86="",'Reported Performance Table'!$AG86="",'Reported Performance Table'!$AI86="",'Reported Performance Table'!$AJ86="",'Reported Performance Table'!$AL86="",'Reported Performance Table'!$AN86="",'Reported Performance Table'!$AR86=""),$A79&amp;", ",""))</f>
        <v/>
      </c>
      <c r="D79" s="35" t="e">
        <f>VLOOKUP('Reported Performance Table'!C79,'Master List'!$B$20:$C$39,2,FALSE)</f>
        <v>#N/A</v>
      </c>
      <c r="E79" t="e">
        <f>VLOOKUP('Reported Performance Table'!D79,'Master List'!$B$42:$C$129,2,FALSE)</f>
        <v>#N/A</v>
      </c>
      <c r="F79" t="e">
        <f>VLOOKUP('Reported Performance Table'!C79,'Master List'!$B$20:$D$39,3,FALSE)</f>
        <v>#N/A</v>
      </c>
      <c r="G79" s="163" t="e">
        <f>VLOOKUP('Reported Performance Table'!B79,'Master List'!$B$11:$D$17,3,FALSE)</f>
        <v>#N/A</v>
      </c>
      <c r="H79" t="e">
        <f t="shared" si="2"/>
        <v>#N/A</v>
      </c>
      <c r="I79" t="e">
        <f>IF(VLOOKUP('Reported Performance Table'!D79,'Master List'!$B$42:$D$129,3,FALSE)="","No",VLOOKUP('Reported Performance Table'!D79,'Master List'!$B$42:$D$129,3,FALSE))</f>
        <v>#N/A</v>
      </c>
      <c r="J79" t="e">
        <f>IF(AND(I79="Yes_No",'Reported Performance Table'!E79="Yes"),"No","Yes_No")</f>
        <v>#N/A</v>
      </c>
      <c r="K79" t="str">
        <f>IF('Reported Performance Table'!D79="","",IF('Reported Performance Table'!E79="Yes","LUNA_CCT","Reported_CCT"))</f>
        <v/>
      </c>
      <c r="L79" t="str">
        <f>IF('Reported Performance Table'!D79="","",IF(K79="LUNA_CCT",VLOOKUP('Reported Performance Table'!D79,'Master List'!$B$42:$E$129,4,FALSE),"Reported_BUG"))</f>
        <v/>
      </c>
      <c r="M79" t="str">
        <f>IF('Reported Performance Table'!D79="","",IF(AND('Reported Performance Table'!$E79="Yes",OR('Reported Performance Table'!$D79='Master List'!$B$42,'Reported Performance Table'!$D79='Master List'!$B$43,'Reported Performance Table'!$D79='Master List'!$B$44,'Reported Performance Table'!$D79='Master List'!$B$46,'Reported Performance Table'!$D79='Master List'!$B$48,'Reported Performance Table'!$D79='Master List'!$B$104,'Reported Performance Table'!$D79='Master List'!$B$106,'Reported Performance Table'!$D79='Master List'!$B$126)),"LUNA_Dimming","Dimming_Capability_and_Range"))</f>
        <v/>
      </c>
      <c r="N79" s="179">
        <f>'Reported Performance Table'!BE79</f>
        <v>0</v>
      </c>
      <c r="O79" s="179">
        <f>'Reported Performance Table'!BF79</f>
        <v>0</v>
      </c>
      <c r="P79" s="179">
        <f>'Reported Performance Table'!BG79</f>
        <v>0</v>
      </c>
      <c r="Q79" t="str">
        <f t="shared" si="3"/>
        <v>No</v>
      </c>
    </row>
    <row r="80" spans="1:17" x14ac:dyDescent="0.25">
      <c r="A80" s="75">
        <v>87</v>
      </c>
      <c r="B80" s="76" t="str">
        <f>IF('Reported Performance Table'!$A87="","",IF(OR('Reported Performance Table'!$B87="",'Reported Performance Table'!$C87="",'Reported Performance Table'!$D87="",'Reported Performance Table'!$F87="",'Reported Performance Table'!$G87="",'Reported Performance Table'!$H87="",'Reported Performance Table'!$I87="",'Reported Performance Table'!$K87="",'Reported Performance Table'!$N87="",'Reported Performance Table'!$O87="",'Reported Performance Table'!$P87="",'Reported Performance Table'!$Q87="",'Reported Performance Table'!$R87="",'Reported Performance Table'!$S87="",'Reported Performance Table'!$T87="",'Reported Performance Table'!$U87="",'Reported Performance Table'!$V87="",'Reported Performance Table'!$W87="",'Reported Performance Table'!$X87="",'Reported Performance Table'!$AF87="",'Reported Performance Table'!$AG87="",'Reported Performance Table'!$AI87="",'Reported Performance Table'!$AJ87="",'Reported Performance Table'!$AL87="",'Reported Performance Table'!$AN87="",'Reported Performance Table'!$AR87=""),$A80&amp;", ",""))</f>
        <v/>
      </c>
      <c r="D80" s="35" t="e">
        <f>VLOOKUP('Reported Performance Table'!C80,'Master List'!$B$20:$C$39,2,FALSE)</f>
        <v>#N/A</v>
      </c>
      <c r="E80" t="e">
        <f>VLOOKUP('Reported Performance Table'!D80,'Master List'!$B$42:$C$129,2,FALSE)</f>
        <v>#N/A</v>
      </c>
      <c r="F80" t="e">
        <f>VLOOKUP('Reported Performance Table'!C80,'Master List'!$B$20:$D$39,3,FALSE)</f>
        <v>#N/A</v>
      </c>
      <c r="G80" s="163" t="e">
        <f>VLOOKUP('Reported Performance Table'!B80,'Master List'!$B$11:$D$17,3,FALSE)</f>
        <v>#N/A</v>
      </c>
      <c r="H80" t="e">
        <f t="shared" si="2"/>
        <v>#N/A</v>
      </c>
      <c r="I80" t="e">
        <f>IF(VLOOKUP('Reported Performance Table'!D80,'Master List'!$B$42:$D$129,3,FALSE)="","No",VLOOKUP('Reported Performance Table'!D80,'Master List'!$B$42:$D$129,3,FALSE))</f>
        <v>#N/A</v>
      </c>
      <c r="J80" t="e">
        <f>IF(AND(I80="Yes_No",'Reported Performance Table'!E80="Yes"),"No","Yes_No")</f>
        <v>#N/A</v>
      </c>
      <c r="K80" t="str">
        <f>IF('Reported Performance Table'!D80="","",IF('Reported Performance Table'!E80="Yes","LUNA_CCT","Reported_CCT"))</f>
        <v/>
      </c>
      <c r="L80" t="str">
        <f>IF('Reported Performance Table'!D80="","",IF(K80="LUNA_CCT",VLOOKUP('Reported Performance Table'!D80,'Master List'!$B$42:$E$129,4,FALSE),"Reported_BUG"))</f>
        <v/>
      </c>
      <c r="M80" t="str">
        <f>IF('Reported Performance Table'!D80="","",IF(AND('Reported Performance Table'!$E80="Yes",OR('Reported Performance Table'!$D80='Master List'!$B$42,'Reported Performance Table'!$D80='Master List'!$B$43,'Reported Performance Table'!$D80='Master List'!$B$44,'Reported Performance Table'!$D80='Master List'!$B$46,'Reported Performance Table'!$D80='Master List'!$B$48,'Reported Performance Table'!$D80='Master List'!$B$104,'Reported Performance Table'!$D80='Master List'!$B$106,'Reported Performance Table'!$D80='Master List'!$B$126)),"LUNA_Dimming","Dimming_Capability_and_Range"))</f>
        <v/>
      </c>
      <c r="N80" s="179">
        <f>'Reported Performance Table'!BE80</f>
        <v>0</v>
      </c>
      <c r="O80" s="179">
        <f>'Reported Performance Table'!BF80</f>
        <v>0</v>
      </c>
      <c r="P80" s="179">
        <f>'Reported Performance Table'!BG80</f>
        <v>0</v>
      </c>
      <c r="Q80" t="str">
        <f t="shared" si="3"/>
        <v>No</v>
      </c>
    </row>
    <row r="81" spans="1:17" x14ac:dyDescent="0.25">
      <c r="A81" s="75">
        <v>88</v>
      </c>
      <c r="B81" s="76" t="str">
        <f>IF('Reported Performance Table'!$A88="","",IF(OR('Reported Performance Table'!$B88="",'Reported Performance Table'!$C88="",'Reported Performance Table'!$D88="",'Reported Performance Table'!$F88="",'Reported Performance Table'!$G88="",'Reported Performance Table'!$H88="",'Reported Performance Table'!$I88="",'Reported Performance Table'!$K88="",'Reported Performance Table'!$N88="",'Reported Performance Table'!$O88="",'Reported Performance Table'!$P88="",'Reported Performance Table'!$Q88="",'Reported Performance Table'!$R88="",'Reported Performance Table'!$S88="",'Reported Performance Table'!$T88="",'Reported Performance Table'!$U88="",'Reported Performance Table'!$V88="",'Reported Performance Table'!$W88="",'Reported Performance Table'!$X88="",'Reported Performance Table'!$AF88="",'Reported Performance Table'!$AG88="",'Reported Performance Table'!$AI88="",'Reported Performance Table'!$AJ88="",'Reported Performance Table'!$AL88="",'Reported Performance Table'!$AN88="",'Reported Performance Table'!$AR88=""),$A81&amp;", ",""))</f>
        <v/>
      </c>
      <c r="D81" s="35" t="e">
        <f>VLOOKUP('Reported Performance Table'!C81,'Master List'!$B$20:$C$39,2,FALSE)</f>
        <v>#N/A</v>
      </c>
      <c r="E81" t="e">
        <f>VLOOKUP('Reported Performance Table'!D81,'Master List'!$B$42:$C$129,2,FALSE)</f>
        <v>#N/A</v>
      </c>
      <c r="F81" t="e">
        <f>VLOOKUP('Reported Performance Table'!C81,'Master List'!$B$20:$D$39,3,FALSE)</f>
        <v>#N/A</v>
      </c>
      <c r="G81" s="163" t="e">
        <f>VLOOKUP('Reported Performance Table'!B81,'Master List'!$B$11:$D$17,3,FALSE)</f>
        <v>#N/A</v>
      </c>
      <c r="H81" t="e">
        <f t="shared" si="2"/>
        <v>#N/A</v>
      </c>
      <c r="I81" t="e">
        <f>IF(VLOOKUP('Reported Performance Table'!D81,'Master List'!$B$42:$D$129,3,FALSE)="","No",VLOOKUP('Reported Performance Table'!D81,'Master List'!$B$42:$D$129,3,FALSE))</f>
        <v>#N/A</v>
      </c>
      <c r="J81" t="e">
        <f>IF(AND(I81="Yes_No",'Reported Performance Table'!E81="Yes"),"No","Yes_No")</f>
        <v>#N/A</v>
      </c>
      <c r="K81" t="str">
        <f>IF('Reported Performance Table'!D81="","",IF('Reported Performance Table'!E81="Yes","LUNA_CCT","Reported_CCT"))</f>
        <v/>
      </c>
      <c r="L81" t="str">
        <f>IF('Reported Performance Table'!D81="","",IF(K81="LUNA_CCT",VLOOKUP('Reported Performance Table'!D81,'Master List'!$B$42:$E$129,4,FALSE),"Reported_BUG"))</f>
        <v/>
      </c>
      <c r="M81" t="str">
        <f>IF('Reported Performance Table'!D81="","",IF(AND('Reported Performance Table'!$E81="Yes",OR('Reported Performance Table'!$D81='Master List'!$B$42,'Reported Performance Table'!$D81='Master List'!$B$43,'Reported Performance Table'!$D81='Master List'!$B$44,'Reported Performance Table'!$D81='Master List'!$B$46,'Reported Performance Table'!$D81='Master List'!$B$48,'Reported Performance Table'!$D81='Master List'!$B$104,'Reported Performance Table'!$D81='Master List'!$B$106,'Reported Performance Table'!$D81='Master List'!$B$126)),"LUNA_Dimming","Dimming_Capability_and_Range"))</f>
        <v/>
      </c>
      <c r="N81" s="179">
        <f>'Reported Performance Table'!BE81</f>
        <v>0</v>
      </c>
      <c r="O81" s="179">
        <f>'Reported Performance Table'!BF81</f>
        <v>0</v>
      </c>
      <c r="P81" s="179">
        <f>'Reported Performance Table'!BG81</f>
        <v>0</v>
      </c>
      <c r="Q81" t="str">
        <f t="shared" si="3"/>
        <v>No</v>
      </c>
    </row>
    <row r="82" spans="1:17" x14ac:dyDescent="0.25">
      <c r="A82" s="75">
        <v>89</v>
      </c>
      <c r="B82" s="76" t="str">
        <f>IF('Reported Performance Table'!$A89="","",IF(OR('Reported Performance Table'!$B89="",'Reported Performance Table'!$C89="",'Reported Performance Table'!$D89="",'Reported Performance Table'!$F89="",'Reported Performance Table'!$G89="",'Reported Performance Table'!$H89="",'Reported Performance Table'!$I89="",'Reported Performance Table'!$K89="",'Reported Performance Table'!$N89="",'Reported Performance Table'!$O89="",'Reported Performance Table'!$P89="",'Reported Performance Table'!$Q89="",'Reported Performance Table'!$R89="",'Reported Performance Table'!$S89="",'Reported Performance Table'!$T89="",'Reported Performance Table'!$U89="",'Reported Performance Table'!$V89="",'Reported Performance Table'!$W89="",'Reported Performance Table'!$X89="",'Reported Performance Table'!$AF89="",'Reported Performance Table'!$AG89="",'Reported Performance Table'!$AI89="",'Reported Performance Table'!$AJ89="",'Reported Performance Table'!$AL89="",'Reported Performance Table'!$AN89="",'Reported Performance Table'!$AR89=""),$A82&amp;", ",""))</f>
        <v/>
      </c>
      <c r="D82" s="35" t="e">
        <f>VLOOKUP('Reported Performance Table'!C82,'Master List'!$B$20:$C$39,2,FALSE)</f>
        <v>#N/A</v>
      </c>
      <c r="E82" t="e">
        <f>VLOOKUP('Reported Performance Table'!D82,'Master List'!$B$42:$C$129,2,FALSE)</f>
        <v>#N/A</v>
      </c>
      <c r="F82" t="e">
        <f>VLOOKUP('Reported Performance Table'!C82,'Master List'!$B$20:$D$39,3,FALSE)</f>
        <v>#N/A</v>
      </c>
      <c r="G82" s="163" t="e">
        <f>VLOOKUP('Reported Performance Table'!B82,'Master List'!$B$11:$D$17,3,FALSE)</f>
        <v>#N/A</v>
      </c>
      <c r="H82" t="e">
        <f t="shared" si="2"/>
        <v>#N/A</v>
      </c>
      <c r="I82" t="e">
        <f>IF(VLOOKUP('Reported Performance Table'!D82,'Master List'!$B$42:$D$129,3,FALSE)="","No",VLOOKUP('Reported Performance Table'!D82,'Master List'!$B$42:$D$129,3,FALSE))</f>
        <v>#N/A</v>
      </c>
      <c r="J82" t="e">
        <f>IF(AND(I82="Yes_No",'Reported Performance Table'!E82="Yes"),"No","Yes_No")</f>
        <v>#N/A</v>
      </c>
      <c r="K82" t="str">
        <f>IF('Reported Performance Table'!D82="","",IF('Reported Performance Table'!E82="Yes","LUNA_CCT","Reported_CCT"))</f>
        <v/>
      </c>
      <c r="L82" t="str">
        <f>IF('Reported Performance Table'!D82="","",IF(K82="LUNA_CCT",VLOOKUP('Reported Performance Table'!D82,'Master List'!$B$42:$E$129,4,FALSE),"Reported_BUG"))</f>
        <v/>
      </c>
      <c r="M82" t="str">
        <f>IF('Reported Performance Table'!D82="","",IF(AND('Reported Performance Table'!$E82="Yes",OR('Reported Performance Table'!$D82='Master List'!$B$42,'Reported Performance Table'!$D82='Master List'!$B$43,'Reported Performance Table'!$D82='Master List'!$B$44,'Reported Performance Table'!$D82='Master List'!$B$46,'Reported Performance Table'!$D82='Master List'!$B$48,'Reported Performance Table'!$D82='Master List'!$B$104,'Reported Performance Table'!$D82='Master List'!$B$106,'Reported Performance Table'!$D82='Master List'!$B$126)),"LUNA_Dimming","Dimming_Capability_and_Range"))</f>
        <v/>
      </c>
      <c r="N82" s="179">
        <f>'Reported Performance Table'!BE82</f>
        <v>0</v>
      </c>
      <c r="O82" s="179">
        <f>'Reported Performance Table'!BF82</f>
        <v>0</v>
      </c>
      <c r="P82" s="179">
        <f>'Reported Performance Table'!BG82</f>
        <v>0</v>
      </c>
      <c r="Q82" t="str">
        <f t="shared" si="3"/>
        <v>No</v>
      </c>
    </row>
    <row r="83" spans="1:17" x14ac:dyDescent="0.25">
      <c r="A83" s="75">
        <v>90</v>
      </c>
      <c r="B83" s="76" t="str">
        <f>IF('Reported Performance Table'!$A90="","",IF(OR('Reported Performance Table'!$B90="",'Reported Performance Table'!$C90="",'Reported Performance Table'!$D90="",'Reported Performance Table'!$F90="",'Reported Performance Table'!$G90="",'Reported Performance Table'!$H90="",'Reported Performance Table'!$I90="",'Reported Performance Table'!$K90="",'Reported Performance Table'!$N90="",'Reported Performance Table'!$O90="",'Reported Performance Table'!$P90="",'Reported Performance Table'!$Q90="",'Reported Performance Table'!$R90="",'Reported Performance Table'!$S90="",'Reported Performance Table'!$T90="",'Reported Performance Table'!$U90="",'Reported Performance Table'!$V90="",'Reported Performance Table'!$W90="",'Reported Performance Table'!$X90="",'Reported Performance Table'!$AF90="",'Reported Performance Table'!$AG90="",'Reported Performance Table'!$AI90="",'Reported Performance Table'!$AJ90="",'Reported Performance Table'!$AL90="",'Reported Performance Table'!$AN90="",'Reported Performance Table'!$AR90=""),$A83&amp;", ",""))</f>
        <v/>
      </c>
      <c r="D83" s="35" t="e">
        <f>VLOOKUP('Reported Performance Table'!C83,'Master List'!$B$20:$C$39,2,FALSE)</f>
        <v>#N/A</v>
      </c>
      <c r="E83" t="e">
        <f>VLOOKUP('Reported Performance Table'!D83,'Master List'!$B$42:$C$129,2,FALSE)</f>
        <v>#N/A</v>
      </c>
      <c r="F83" t="e">
        <f>VLOOKUP('Reported Performance Table'!C83,'Master List'!$B$20:$D$39,3,FALSE)</f>
        <v>#N/A</v>
      </c>
      <c r="G83" s="163" t="e">
        <f>VLOOKUP('Reported Performance Table'!B83,'Master List'!$B$11:$D$17,3,FALSE)</f>
        <v>#N/A</v>
      </c>
      <c r="H83" t="e">
        <f t="shared" si="2"/>
        <v>#N/A</v>
      </c>
      <c r="I83" t="e">
        <f>IF(VLOOKUP('Reported Performance Table'!D83,'Master List'!$B$42:$D$129,3,FALSE)="","No",VLOOKUP('Reported Performance Table'!D83,'Master List'!$B$42:$D$129,3,FALSE))</f>
        <v>#N/A</v>
      </c>
      <c r="J83" t="e">
        <f>IF(AND(I83="Yes_No",'Reported Performance Table'!E83="Yes"),"No","Yes_No")</f>
        <v>#N/A</v>
      </c>
      <c r="K83" t="str">
        <f>IF('Reported Performance Table'!D83="","",IF('Reported Performance Table'!E83="Yes","LUNA_CCT","Reported_CCT"))</f>
        <v/>
      </c>
      <c r="L83" t="str">
        <f>IF('Reported Performance Table'!D83="","",IF(K83="LUNA_CCT",VLOOKUP('Reported Performance Table'!D83,'Master List'!$B$42:$E$129,4,FALSE),"Reported_BUG"))</f>
        <v/>
      </c>
      <c r="M83" t="str">
        <f>IF('Reported Performance Table'!D83="","",IF(AND('Reported Performance Table'!$E83="Yes",OR('Reported Performance Table'!$D83='Master List'!$B$42,'Reported Performance Table'!$D83='Master List'!$B$43,'Reported Performance Table'!$D83='Master List'!$B$44,'Reported Performance Table'!$D83='Master List'!$B$46,'Reported Performance Table'!$D83='Master List'!$B$48,'Reported Performance Table'!$D83='Master List'!$B$104,'Reported Performance Table'!$D83='Master List'!$B$106,'Reported Performance Table'!$D83='Master List'!$B$126)),"LUNA_Dimming","Dimming_Capability_and_Range"))</f>
        <v/>
      </c>
      <c r="N83" s="179">
        <f>'Reported Performance Table'!BE83</f>
        <v>0</v>
      </c>
      <c r="O83" s="179">
        <f>'Reported Performance Table'!BF83</f>
        <v>0</v>
      </c>
      <c r="P83" s="179">
        <f>'Reported Performance Table'!BG83</f>
        <v>0</v>
      </c>
      <c r="Q83" t="str">
        <f t="shared" si="3"/>
        <v>No</v>
      </c>
    </row>
    <row r="84" spans="1:17" x14ac:dyDescent="0.25">
      <c r="A84" s="75">
        <v>91</v>
      </c>
      <c r="B84" s="76" t="str">
        <f>IF('Reported Performance Table'!$A91="","",IF(OR('Reported Performance Table'!$B91="",'Reported Performance Table'!$C91="",'Reported Performance Table'!$D91="",'Reported Performance Table'!$F91="",'Reported Performance Table'!$G91="",'Reported Performance Table'!$H91="",'Reported Performance Table'!$I91="",'Reported Performance Table'!$K91="",'Reported Performance Table'!$N91="",'Reported Performance Table'!$O91="",'Reported Performance Table'!$P91="",'Reported Performance Table'!$Q91="",'Reported Performance Table'!$R91="",'Reported Performance Table'!$S91="",'Reported Performance Table'!$T91="",'Reported Performance Table'!$U91="",'Reported Performance Table'!$V91="",'Reported Performance Table'!$W91="",'Reported Performance Table'!$X91="",'Reported Performance Table'!$AF91="",'Reported Performance Table'!$AG91="",'Reported Performance Table'!$AI91="",'Reported Performance Table'!$AJ91="",'Reported Performance Table'!$AL91="",'Reported Performance Table'!$AN91="",'Reported Performance Table'!$AR91=""),$A84&amp;", ",""))</f>
        <v/>
      </c>
      <c r="D84" s="35" t="e">
        <f>VLOOKUP('Reported Performance Table'!C84,'Master List'!$B$20:$C$39,2,FALSE)</f>
        <v>#N/A</v>
      </c>
      <c r="E84" t="e">
        <f>VLOOKUP('Reported Performance Table'!D84,'Master List'!$B$42:$C$129,2,FALSE)</f>
        <v>#N/A</v>
      </c>
      <c r="F84" t="e">
        <f>VLOOKUP('Reported Performance Table'!C84,'Master List'!$B$20:$D$39,3,FALSE)</f>
        <v>#N/A</v>
      </c>
      <c r="G84" s="163" t="e">
        <f>VLOOKUP('Reported Performance Table'!B84,'Master List'!$B$11:$D$17,3,FALSE)</f>
        <v>#N/A</v>
      </c>
      <c r="H84" t="e">
        <f t="shared" si="2"/>
        <v>#N/A</v>
      </c>
      <c r="I84" t="e">
        <f>IF(VLOOKUP('Reported Performance Table'!D84,'Master List'!$B$42:$D$129,3,FALSE)="","No",VLOOKUP('Reported Performance Table'!D84,'Master List'!$B$42:$D$129,3,FALSE))</f>
        <v>#N/A</v>
      </c>
      <c r="J84" t="e">
        <f>IF(AND(I84="Yes_No",'Reported Performance Table'!E84="Yes"),"No","Yes_No")</f>
        <v>#N/A</v>
      </c>
      <c r="K84" t="str">
        <f>IF('Reported Performance Table'!D84="","",IF('Reported Performance Table'!E84="Yes","LUNA_CCT","Reported_CCT"))</f>
        <v/>
      </c>
      <c r="L84" t="str">
        <f>IF('Reported Performance Table'!D84="","",IF(K84="LUNA_CCT",VLOOKUP('Reported Performance Table'!D84,'Master List'!$B$42:$E$129,4,FALSE),"Reported_BUG"))</f>
        <v/>
      </c>
      <c r="M84" t="str">
        <f>IF('Reported Performance Table'!D84="","",IF(AND('Reported Performance Table'!$E84="Yes",OR('Reported Performance Table'!$D84='Master List'!$B$42,'Reported Performance Table'!$D84='Master List'!$B$43,'Reported Performance Table'!$D84='Master List'!$B$44,'Reported Performance Table'!$D84='Master List'!$B$46,'Reported Performance Table'!$D84='Master List'!$B$48,'Reported Performance Table'!$D84='Master List'!$B$104,'Reported Performance Table'!$D84='Master List'!$B$106,'Reported Performance Table'!$D84='Master List'!$B$126)),"LUNA_Dimming","Dimming_Capability_and_Range"))</f>
        <v/>
      </c>
      <c r="N84" s="179">
        <f>'Reported Performance Table'!BE84</f>
        <v>0</v>
      </c>
      <c r="O84" s="179">
        <f>'Reported Performance Table'!BF84</f>
        <v>0</v>
      </c>
      <c r="P84" s="179">
        <f>'Reported Performance Table'!BG84</f>
        <v>0</v>
      </c>
      <c r="Q84" t="str">
        <f t="shared" si="3"/>
        <v>No</v>
      </c>
    </row>
    <row r="85" spans="1:17" x14ac:dyDescent="0.25">
      <c r="A85" s="75">
        <v>92</v>
      </c>
      <c r="B85" s="76" t="str">
        <f>IF('Reported Performance Table'!$A92="","",IF(OR('Reported Performance Table'!$B92="",'Reported Performance Table'!$C92="",'Reported Performance Table'!$D92="",'Reported Performance Table'!$F92="",'Reported Performance Table'!$G92="",'Reported Performance Table'!$H92="",'Reported Performance Table'!$I92="",'Reported Performance Table'!$K92="",'Reported Performance Table'!$N92="",'Reported Performance Table'!$O92="",'Reported Performance Table'!$P92="",'Reported Performance Table'!$Q92="",'Reported Performance Table'!$R92="",'Reported Performance Table'!$S92="",'Reported Performance Table'!$T92="",'Reported Performance Table'!$U92="",'Reported Performance Table'!$V92="",'Reported Performance Table'!$W92="",'Reported Performance Table'!$X92="",'Reported Performance Table'!$AF92="",'Reported Performance Table'!$AG92="",'Reported Performance Table'!$AI92="",'Reported Performance Table'!$AJ92="",'Reported Performance Table'!$AL92="",'Reported Performance Table'!$AN92="",'Reported Performance Table'!$AR92=""),$A85&amp;", ",""))</f>
        <v/>
      </c>
      <c r="D85" s="35" t="e">
        <f>VLOOKUP('Reported Performance Table'!C85,'Master List'!$B$20:$C$39,2,FALSE)</f>
        <v>#N/A</v>
      </c>
      <c r="E85" t="e">
        <f>VLOOKUP('Reported Performance Table'!D85,'Master List'!$B$42:$C$129,2,FALSE)</f>
        <v>#N/A</v>
      </c>
      <c r="F85" t="e">
        <f>VLOOKUP('Reported Performance Table'!C85,'Master List'!$B$20:$D$39,3,FALSE)</f>
        <v>#N/A</v>
      </c>
      <c r="G85" s="163" t="e">
        <f>VLOOKUP('Reported Performance Table'!B85,'Master List'!$B$11:$D$17,3,FALSE)</f>
        <v>#N/A</v>
      </c>
      <c r="H85" t="e">
        <f t="shared" si="2"/>
        <v>#N/A</v>
      </c>
      <c r="I85" t="e">
        <f>IF(VLOOKUP('Reported Performance Table'!D85,'Master List'!$B$42:$D$129,3,FALSE)="","No",VLOOKUP('Reported Performance Table'!D85,'Master List'!$B$42:$D$129,3,FALSE))</f>
        <v>#N/A</v>
      </c>
      <c r="J85" t="e">
        <f>IF(AND(I85="Yes_No",'Reported Performance Table'!E85="Yes"),"No","Yes_No")</f>
        <v>#N/A</v>
      </c>
      <c r="K85" t="str">
        <f>IF('Reported Performance Table'!D85="","",IF('Reported Performance Table'!E85="Yes","LUNA_CCT","Reported_CCT"))</f>
        <v/>
      </c>
      <c r="L85" t="str">
        <f>IF('Reported Performance Table'!D85="","",IF(K85="LUNA_CCT",VLOOKUP('Reported Performance Table'!D85,'Master List'!$B$42:$E$129,4,FALSE),"Reported_BUG"))</f>
        <v/>
      </c>
      <c r="M85" t="str">
        <f>IF('Reported Performance Table'!D85="","",IF(AND('Reported Performance Table'!$E85="Yes",OR('Reported Performance Table'!$D85='Master List'!$B$42,'Reported Performance Table'!$D85='Master List'!$B$43,'Reported Performance Table'!$D85='Master List'!$B$44,'Reported Performance Table'!$D85='Master List'!$B$46,'Reported Performance Table'!$D85='Master List'!$B$48,'Reported Performance Table'!$D85='Master List'!$B$104,'Reported Performance Table'!$D85='Master List'!$B$106,'Reported Performance Table'!$D85='Master List'!$B$126)),"LUNA_Dimming","Dimming_Capability_and_Range"))</f>
        <v/>
      </c>
      <c r="N85" s="179">
        <f>'Reported Performance Table'!BE85</f>
        <v>0</v>
      </c>
      <c r="O85" s="179">
        <f>'Reported Performance Table'!BF85</f>
        <v>0</v>
      </c>
      <c r="P85" s="179">
        <f>'Reported Performance Table'!BG85</f>
        <v>0</v>
      </c>
      <c r="Q85" t="str">
        <f t="shared" si="3"/>
        <v>No</v>
      </c>
    </row>
    <row r="86" spans="1:17" x14ac:dyDescent="0.25">
      <c r="A86" s="75">
        <v>93</v>
      </c>
      <c r="B86" s="76" t="str">
        <f>IF('Reported Performance Table'!$A93="","",IF(OR('Reported Performance Table'!$B93="",'Reported Performance Table'!$C93="",'Reported Performance Table'!$D93="",'Reported Performance Table'!$F93="",'Reported Performance Table'!$G93="",'Reported Performance Table'!$H93="",'Reported Performance Table'!$I93="",'Reported Performance Table'!$K93="",'Reported Performance Table'!$N93="",'Reported Performance Table'!$O93="",'Reported Performance Table'!$P93="",'Reported Performance Table'!$Q93="",'Reported Performance Table'!$R93="",'Reported Performance Table'!$S93="",'Reported Performance Table'!$T93="",'Reported Performance Table'!$U93="",'Reported Performance Table'!$V93="",'Reported Performance Table'!$W93="",'Reported Performance Table'!$X93="",'Reported Performance Table'!$AF93="",'Reported Performance Table'!$AG93="",'Reported Performance Table'!$AI93="",'Reported Performance Table'!$AJ93="",'Reported Performance Table'!$AL93="",'Reported Performance Table'!$AN93="",'Reported Performance Table'!$AR93=""),$A86&amp;", ",""))</f>
        <v/>
      </c>
      <c r="D86" s="35" t="e">
        <f>VLOOKUP('Reported Performance Table'!C86,'Master List'!$B$20:$C$39,2,FALSE)</f>
        <v>#N/A</v>
      </c>
      <c r="E86" t="e">
        <f>VLOOKUP('Reported Performance Table'!D86,'Master List'!$B$42:$C$129,2,FALSE)</f>
        <v>#N/A</v>
      </c>
      <c r="F86" t="e">
        <f>VLOOKUP('Reported Performance Table'!C86,'Master List'!$B$20:$D$39,3,FALSE)</f>
        <v>#N/A</v>
      </c>
      <c r="G86" s="163" t="e">
        <f>VLOOKUP('Reported Performance Table'!B86,'Master List'!$B$11:$D$17,3,FALSE)</f>
        <v>#N/A</v>
      </c>
      <c r="H86" t="e">
        <f t="shared" si="2"/>
        <v>#N/A</v>
      </c>
      <c r="I86" t="e">
        <f>IF(VLOOKUP('Reported Performance Table'!D86,'Master List'!$B$42:$D$129,3,FALSE)="","No",VLOOKUP('Reported Performance Table'!D86,'Master List'!$B$42:$D$129,3,FALSE))</f>
        <v>#N/A</v>
      </c>
      <c r="J86" t="e">
        <f>IF(AND(I86="Yes_No",'Reported Performance Table'!E86="Yes"),"No","Yes_No")</f>
        <v>#N/A</v>
      </c>
      <c r="K86" t="str">
        <f>IF('Reported Performance Table'!D86="","",IF('Reported Performance Table'!E86="Yes","LUNA_CCT","Reported_CCT"))</f>
        <v/>
      </c>
      <c r="L86" t="str">
        <f>IF('Reported Performance Table'!D86="","",IF(K86="LUNA_CCT",VLOOKUP('Reported Performance Table'!D86,'Master List'!$B$42:$E$129,4,FALSE),"Reported_BUG"))</f>
        <v/>
      </c>
      <c r="M86" t="str">
        <f>IF('Reported Performance Table'!D86="","",IF(AND('Reported Performance Table'!$E86="Yes",OR('Reported Performance Table'!$D86='Master List'!$B$42,'Reported Performance Table'!$D86='Master List'!$B$43,'Reported Performance Table'!$D86='Master List'!$B$44,'Reported Performance Table'!$D86='Master List'!$B$46,'Reported Performance Table'!$D86='Master List'!$B$48,'Reported Performance Table'!$D86='Master List'!$B$104,'Reported Performance Table'!$D86='Master List'!$B$106,'Reported Performance Table'!$D86='Master List'!$B$126)),"LUNA_Dimming","Dimming_Capability_and_Range"))</f>
        <v/>
      </c>
      <c r="N86" s="179">
        <f>'Reported Performance Table'!BE86</f>
        <v>0</v>
      </c>
      <c r="O86" s="179">
        <f>'Reported Performance Table'!BF86</f>
        <v>0</v>
      </c>
      <c r="P86" s="179">
        <f>'Reported Performance Table'!BG86</f>
        <v>0</v>
      </c>
      <c r="Q86" t="str">
        <f t="shared" si="3"/>
        <v>No</v>
      </c>
    </row>
    <row r="87" spans="1:17" x14ac:dyDescent="0.25">
      <c r="A87" s="75">
        <v>94</v>
      </c>
      <c r="B87" s="76" t="str">
        <f>IF('Reported Performance Table'!$A94="","",IF(OR('Reported Performance Table'!$B94="",'Reported Performance Table'!$C94="",'Reported Performance Table'!$D94="",'Reported Performance Table'!$F94="",'Reported Performance Table'!$G94="",'Reported Performance Table'!$H94="",'Reported Performance Table'!$I94="",'Reported Performance Table'!$K94="",'Reported Performance Table'!$N94="",'Reported Performance Table'!$O94="",'Reported Performance Table'!$P94="",'Reported Performance Table'!$Q94="",'Reported Performance Table'!$R94="",'Reported Performance Table'!$S94="",'Reported Performance Table'!$T94="",'Reported Performance Table'!$U94="",'Reported Performance Table'!$V94="",'Reported Performance Table'!$W94="",'Reported Performance Table'!$X94="",'Reported Performance Table'!$AF94="",'Reported Performance Table'!$AG94="",'Reported Performance Table'!$AI94="",'Reported Performance Table'!$AJ94="",'Reported Performance Table'!$AL94="",'Reported Performance Table'!$AN94="",'Reported Performance Table'!$AR94=""),$A87&amp;", ",""))</f>
        <v/>
      </c>
      <c r="D87" s="35" t="e">
        <f>VLOOKUP('Reported Performance Table'!C87,'Master List'!$B$20:$C$39,2,FALSE)</f>
        <v>#N/A</v>
      </c>
      <c r="E87" t="e">
        <f>VLOOKUP('Reported Performance Table'!D87,'Master List'!$B$42:$C$129,2,FALSE)</f>
        <v>#N/A</v>
      </c>
      <c r="F87" t="e">
        <f>VLOOKUP('Reported Performance Table'!C87,'Master List'!$B$20:$D$39,3,FALSE)</f>
        <v>#N/A</v>
      </c>
      <c r="G87" s="163" t="e">
        <f>VLOOKUP('Reported Performance Table'!B87,'Master List'!$B$11:$D$17,3,FALSE)</f>
        <v>#N/A</v>
      </c>
      <c r="H87" t="e">
        <f t="shared" si="2"/>
        <v>#N/A</v>
      </c>
      <c r="I87" t="e">
        <f>IF(VLOOKUP('Reported Performance Table'!D87,'Master List'!$B$42:$D$129,3,FALSE)="","No",VLOOKUP('Reported Performance Table'!D87,'Master List'!$B$42:$D$129,3,FALSE))</f>
        <v>#N/A</v>
      </c>
      <c r="J87" t="e">
        <f>IF(AND(I87="Yes_No",'Reported Performance Table'!E87="Yes"),"No","Yes_No")</f>
        <v>#N/A</v>
      </c>
      <c r="K87" t="str">
        <f>IF('Reported Performance Table'!D87="","",IF('Reported Performance Table'!E87="Yes","LUNA_CCT","Reported_CCT"))</f>
        <v/>
      </c>
      <c r="L87" t="str">
        <f>IF('Reported Performance Table'!D87="","",IF(K87="LUNA_CCT",VLOOKUP('Reported Performance Table'!D87,'Master List'!$B$42:$E$129,4,FALSE),"Reported_BUG"))</f>
        <v/>
      </c>
      <c r="M87" t="str">
        <f>IF('Reported Performance Table'!D87="","",IF(AND('Reported Performance Table'!$E87="Yes",OR('Reported Performance Table'!$D87='Master List'!$B$42,'Reported Performance Table'!$D87='Master List'!$B$43,'Reported Performance Table'!$D87='Master List'!$B$44,'Reported Performance Table'!$D87='Master List'!$B$46,'Reported Performance Table'!$D87='Master List'!$B$48,'Reported Performance Table'!$D87='Master List'!$B$104,'Reported Performance Table'!$D87='Master List'!$B$106,'Reported Performance Table'!$D87='Master List'!$B$126)),"LUNA_Dimming","Dimming_Capability_and_Range"))</f>
        <v/>
      </c>
      <c r="N87" s="179">
        <f>'Reported Performance Table'!BE87</f>
        <v>0</v>
      </c>
      <c r="O87" s="179">
        <f>'Reported Performance Table'!BF87</f>
        <v>0</v>
      </c>
      <c r="P87" s="179">
        <f>'Reported Performance Table'!BG87</f>
        <v>0</v>
      </c>
      <c r="Q87" t="str">
        <f t="shared" si="3"/>
        <v>No</v>
      </c>
    </row>
    <row r="88" spans="1:17" x14ac:dyDescent="0.25">
      <c r="A88" s="75">
        <v>95</v>
      </c>
      <c r="B88" s="76" t="str">
        <f>IF('Reported Performance Table'!$A95="","",IF(OR('Reported Performance Table'!$B95="",'Reported Performance Table'!$C95="",'Reported Performance Table'!$D95="",'Reported Performance Table'!$F95="",'Reported Performance Table'!$G95="",'Reported Performance Table'!$H95="",'Reported Performance Table'!$I95="",'Reported Performance Table'!$K95="",'Reported Performance Table'!$N95="",'Reported Performance Table'!$O95="",'Reported Performance Table'!$P95="",'Reported Performance Table'!$Q95="",'Reported Performance Table'!$R95="",'Reported Performance Table'!$S95="",'Reported Performance Table'!$T95="",'Reported Performance Table'!$U95="",'Reported Performance Table'!$V95="",'Reported Performance Table'!$W95="",'Reported Performance Table'!$X95="",'Reported Performance Table'!$AF95="",'Reported Performance Table'!$AG95="",'Reported Performance Table'!$AI95="",'Reported Performance Table'!$AJ95="",'Reported Performance Table'!$AL95="",'Reported Performance Table'!$AN95="",'Reported Performance Table'!$AR95=""),$A88&amp;", ",""))</f>
        <v/>
      </c>
      <c r="D88" s="35" t="e">
        <f>VLOOKUP('Reported Performance Table'!C88,'Master List'!$B$20:$C$39,2,FALSE)</f>
        <v>#N/A</v>
      </c>
      <c r="E88" t="e">
        <f>VLOOKUP('Reported Performance Table'!D88,'Master List'!$B$42:$C$129,2,FALSE)</f>
        <v>#N/A</v>
      </c>
      <c r="F88" t="e">
        <f>VLOOKUP('Reported Performance Table'!C88,'Master List'!$B$20:$D$39,3,FALSE)</f>
        <v>#N/A</v>
      </c>
      <c r="G88" s="163" t="e">
        <f>VLOOKUP('Reported Performance Table'!B88,'Master List'!$B$11:$D$17,3,FALSE)</f>
        <v>#N/A</v>
      </c>
      <c r="H88" t="e">
        <f t="shared" si="2"/>
        <v>#N/A</v>
      </c>
      <c r="I88" t="e">
        <f>IF(VLOOKUP('Reported Performance Table'!D88,'Master List'!$B$42:$D$129,3,FALSE)="","No",VLOOKUP('Reported Performance Table'!D88,'Master List'!$B$42:$D$129,3,FALSE))</f>
        <v>#N/A</v>
      </c>
      <c r="J88" t="e">
        <f>IF(AND(I88="Yes_No",'Reported Performance Table'!E88="Yes"),"No","Yes_No")</f>
        <v>#N/A</v>
      </c>
      <c r="K88" t="str">
        <f>IF('Reported Performance Table'!D88="","",IF('Reported Performance Table'!E88="Yes","LUNA_CCT","Reported_CCT"))</f>
        <v/>
      </c>
      <c r="L88" t="str">
        <f>IF('Reported Performance Table'!D88="","",IF(K88="LUNA_CCT",VLOOKUP('Reported Performance Table'!D88,'Master List'!$B$42:$E$129,4,FALSE),"Reported_BUG"))</f>
        <v/>
      </c>
      <c r="M88" t="str">
        <f>IF('Reported Performance Table'!D88="","",IF(AND('Reported Performance Table'!$E88="Yes",OR('Reported Performance Table'!$D88='Master List'!$B$42,'Reported Performance Table'!$D88='Master List'!$B$43,'Reported Performance Table'!$D88='Master List'!$B$44,'Reported Performance Table'!$D88='Master List'!$B$46,'Reported Performance Table'!$D88='Master List'!$B$48,'Reported Performance Table'!$D88='Master List'!$B$104,'Reported Performance Table'!$D88='Master List'!$B$106,'Reported Performance Table'!$D88='Master List'!$B$126)),"LUNA_Dimming","Dimming_Capability_and_Range"))</f>
        <v/>
      </c>
      <c r="N88" s="179">
        <f>'Reported Performance Table'!BE88</f>
        <v>0</v>
      </c>
      <c r="O88" s="179">
        <f>'Reported Performance Table'!BF88</f>
        <v>0</v>
      </c>
      <c r="P88" s="179">
        <f>'Reported Performance Table'!BG88</f>
        <v>0</v>
      </c>
      <c r="Q88" t="str">
        <f t="shared" si="3"/>
        <v>No</v>
      </c>
    </row>
    <row r="89" spans="1:17" x14ac:dyDescent="0.25">
      <c r="A89" s="75">
        <v>96</v>
      </c>
      <c r="B89" s="76" t="str">
        <f>IF('Reported Performance Table'!$A96="","",IF(OR('Reported Performance Table'!$B96="",'Reported Performance Table'!$C96="",'Reported Performance Table'!$D96="",'Reported Performance Table'!$F96="",'Reported Performance Table'!$G96="",'Reported Performance Table'!$H96="",'Reported Performance Table'!$I96="",'Reported Performance Table'!$K96="",'Reported Performance Table'!$N96="",'Reported Performance Table'!$O96="",'Reported Performance Table'!$P96="",'Reported Performance Table'!$Q96="",'Reported Performance Table'!$R96="",'Reported Performance Table'!$S96="",'Reported Performance Table'!$T96="",'Reported Performance Table'!$U96="",'Reported Performance Table'!$V96="",'Reported Performance Table'!$W96="",'Reported Performance Table'!$X96="",'Reported Performance Table'!$AF96="",'Reported Performance Table'!$AG96="",'Reported Performance Table'!$AI96="",'Reported Performance Table'!$AJ96="",'Reported Performance Table'!$AL96="",'Reported Performance Table'!$AN96="",'Reported Performance Table'!$AR96=""),$A89&amp;", ",""))</f>
        <v/>
      </c>
      <c r="D89" s="35" t="e">
        <f>VLOOKUP('Reported Performance Table'!C89,'Master List'!$B$20:$C$39,2,FALSE)</f>
        <v>#N/A</v>
      </c>
      <c r="E89" t="e">
        <f>VLOOKUP('Reported Performance Table'!D89,'Master List'!$B$42:$C$129,2,FALSE)</f>
        <v>#N/A</v>
      </c>
      <c r="F89" t="e">
        <f>VLOOKUP('Reported Performance Table'!C89,'Master List'!$B$20:$D$39,3,FALSE)</f>
        <v>#N/A</v>
      </c>
      <c r="G89" s="163" t="e">
        <f>VLOOKUP('Reported Performance Table'!B89,'Master List'!$B$11:$D$17,3,FALSE)</f>
        <v>#N/A</v>
      </c>
      <c r="H89" t="e">
        <f t="shared" si="2"/>
        <v>#N/A</v>
      </c>
      <c r="I89" t="e">
        <f>IF(VLOOKUP('Reported Performance Table'!D89,'Master List'!$B$42:$D$129,3,FALSE)="","No",VLOOKUP('Reported Performance Table'!D89,'Master List'!$B$42:$D$129,3,FALSE))</f>
        <v>#N/A</v>
      </c>
      <c r="J89" t="e">
        <f>IF(AND(I89="Yes_No",'Reported Performance Table'!E89="Yes"),"No","Yes_No")</f>
        <v>#N/A</v>
      </c>
      <c r="K89" t="str">
        <f>IF('Reported Performance Table'!D89="","",IF('Reported Performance Table'!E89="Yes","LUNA_CCT","Reported_CCT"))</f>
        <v/>
      </c>
      <c r="L89" t="str">
        <f>IF('Reported Performance Table'!D89="","",IF(K89="LUNA_CCT",VLOOKUP('Reported Performance Table'!D89,'Master List'!$B$42:$E$129,4,FALSE),"Reported_BUG"))</f>
        <v/>
      </c>
      <c r="M89" t="str">
        <f>IF('Reported Performance Table'!D89="","",IF(AND('Reported Performance Table'!$E89="Yes",OR('Reported Performance Table'!$D89='Master List'!$B$42,'Reported Performance Table'!$D89='Master List'!$B$43,'Reported Performance Table'!$D89='Master List'!$B$44,'Reported Performance Table'!$D89='Master List'!$B$46,'Reported Performance Table'!$D89='Master List'!$B$48,'Reported Performance Table'!$D89='Master List'!$B$104,'Reported Performance Table'!$D89='Master List'!$B$106,'Reported Performance Table'!$D89='Master List'!$B$126)),"LUNA_Dimming","Dimming_Capability_and_Range"))</f>
        <v/>
      </c>
      <c r="N89" s="179">
        <f>'Reported Performance Table'!BE89</f>
        <v>0</v>
      </c>
      <c r="O89" s="179">
        <f>'Reported Performance Table'!BF89</f>
        <v>0</v>
      </c>
      <c r="P89" s="179">
        <f>'Reported Performance Table'!BG89</f>
        <v>0</v>
      </c>
      <c r="Q89" t="str">
        <f t="shared" si="3"/>
        <v>No</v>
      </c>
    </row>
    <row r="90" spans="1:17" x14ac:dyDescent="0.25">
      <c r="A90" s="75">
        <v>97</v>
      </c>
      <c r="B90" s="76" t="str">
        <f>IF('Reported Performance Table'!$A97="","",IF(OR('Reported Performance Table'!$B97="",'Reported Performance Table'!$C97="",'Reported Performance Table'!$D97="",'Reported Performance Table'!$F97="",'Reported Performance Table'!$G97="",'Reported Performance Table'!$H97="",'Reported Performance Table'!$I97="",'Reported Performance Table'!$K97="",'Reported Performance Table'!$N97="",'Reported Performance Table'!$O97="",'Reported Performance Table'!$P97="",'Reported Performance Table'!$Q97="",'Reported Performance Table'!$R97="",'Reported Performance Table'!$S97="",'Reported Performance Table'!$T97="",'Reported Performance Table'!$U97="",'Reported Performance Table'!$V97="",'Reported Performance Table'!$W97="",'Reported Performance Table'!$X97="",'Reported Performance Table'!$AF97="",'Reported Performance Table'!$AG97="",'Reported Performance Table'!$AI97="",'Reported Performance Table'!$AJ97="",'Reported Performance Table'!$AL97="",'Reported Performance Table'!$AN97="",'Reported Performance Table'!$AR97=""),$A90&amp;", ",""))</f>
        <v/>
      </c>
      <c r="D90" s="35" t="e">
        <f>VLOOKUP('Reported Performance Table'!C90,'Master List'!$B$20:$C$39,2,FALSE)</f>
        <v>#N/A</v>
      </c>
      <c r="E90" t="e">
        <f>VLOOKUP('Reported Performance Table'!D90,'Master List'!$B$42:$C$129,2,FALSE)</f>
        <v>#N/A</v>
      </c>
      <c r="F90" t="e">
        <f>VLOOKUP('Reported Performance Table'!C90,'Master List'!$B$20:$D$39,3,FALSE)</f>
        <v>#N/A</v>
      </c>
      <c r="G90" s="163" t="e">
        <f>VLOOKUP('Reported Performance Table'!B90,'Master List'!$B$11:$D$17,3,FALSE)</f>
        <v>#N/A</v>
      </c>
      <c r="H90" t="e">
        <f t="shared" si="2"/>
        <v>#N/A</v>
      </c>
      <c r="I90" t="e">
        <f>IF(VLOOKUP('Reported Performance Table'!D90,'Master List'!$B$42:$D$129,3,FALSE)="","No",VLOOKUP('Reported Performance Table'!D90,'Master List'!$B$42:$D$129,3,FALSE))</f>
        <v>#N/A</v>
      </c>
      <c r="J90" t="e">
        <f>IF(AND(I90="Yes_No",'Reported Performance Table'!E90="Yes"),"No","Yes_No")</f>
        <v>#N/A</v>
      </c>
      <c r="K90" t="str">
        <f>IF('Reported Performance Table'!D90="","",IF('Reported Performance Table'!E90="Yes","LUNA_CCT","Reported_CCT"))</f>
        <v/>
      </c>
      <c r="L90" t="str">
        <f>IF('Reported Performance Table'!D90="","",IF(K90="LUNA_CCT",VLOOKUP('Reported Performance Table'!D90,'Master List'!$B$42:$E$129,4,FALSE),"Reported_BUG"))</f>
        <v/>
      </c>
      <c r="M90" t="str">
        <f>IF('Reported Performance Table'!D90="","",IF(AND('Reported Performance Table'!$E90="Yes",OR('Reported Performance Table'!$D90='Master List'!$B$42,'Reported Performance Table'!$D90='Master List'!$B$43,'Reported Performance Table'!$D90='Master List'!$B$44,'Reported Performance Table'!$D90='Master List'!$B$46,'Reported Performance Table'!$D90='Master List'!$B$48,'Reported Performance Table'!$D90='Master List'!$B$104,'Reported Performance Table'!$D90='Master List'!$B$106,'Reported Performance Table'!$D90='Master List'!$B$126)),"LUNA_Dimming","Dimming_Capability_and_Range"))</f>
        <v/>
      </c>
      <c r="N90" s="179">
        <f>'Reported Performance Table'!BE90</f>
        <v>0</v>
      </c>
      <c r="O90" s="179">
        <f>'Reported Performance Table'!BF90</f>
        <v>0</v>
      </c>
      <c r="P90" s="179">
        <f>'Reported Performance Table'!BG90</f>
        <v>0</v>
      </c>
      <c r="Q90" t="str">
        <f t="shared" si="3"/>
        <v>No</v>
      </c>
    </row>
    <row r="91" spans="1:17" x14ac:dyDescent="0.25">
      <c r="A91" s="75">
        <v>98</v>
      </c>
      <c r="B91" s="76" t="str">
        <f>IF('Reported Performance Table'!$A98="","",IF(OR('Reported Performance Table'!$B98="",'Reported Performance Table'!$C98="",'Reported Performance Table'!$D98="",'Reported Performance Table'!$F98="",'Reported Performance Table'!$G98="",'Reported Performance Table'!$H98="",'Reported Performance Table'!$I98="",'Reported Performance Table'!$K98="",'Reported Performance Table'!$N98="",'Reported Performance Table'!$O98="",'Reported Performance Table'!$P98="",'Reported Performance Table'!$Q98="",'Reported Performance Table'!$R98="",'Reported Performance Table'!$S98="",'Reported Performance Table'!$T98="",'Reported Performance Table'!$U98="",'Reported Performance Table'!$V98="",'Reported Performance Table'!$W98="",'Reported Performance Table'!$X98="",'Reported Performance Table'!$AF98="",'Reported Performance Table'!$AG98="",'Reported Performance Table'!$AI98="",'Reported Performance Table'!$AJ98="",'Reported Performance Table'!$AL98="",'Reported Performance Table'!$AN98="",'Reported Performance Table'!$AR98=""),$A91&amp;", ",""))</f>
        <v/>
      </c>
      <c r="D91" s="35" t="e">
        <f>VLOOKUP('Reported Performance Table'!C91,'Master List'!$B$20:$C$39,2,FALSE)</f>
        <v>#N/A</v>
      </c>
      <c r="E91" t="e">
        <f>VLOOKUP('Reported Performance Table'!D91,'Master List'!$B$42:$C$129,2,FALSE)</f>
        <v>#N/A</v>
      </c>
      <c r="F91" t="e">
        <f>VLOOKUP('Reported Performance Table'!C91,'Master List'!$B$20:$D$39,3,FALSE)</f>
        <v>#N/A</v>
      </c>
      <c r="G91" s="163" t="e">
        <f>VLOOKUP('Reported Performance Table'!B91,'Master List'!$B$11:$D$17,3,FALSE)</f>
        <v>#N/A</v>
      </c>
      <c r="H91" t="e">
        <f t="shared" si="2"/>
        <v>#N/A</v>
      </c>
      <c r="I91" t="e">
        <f>IF(VLOOKUP('Reported Performance Table'!D91,'Master List'!$B$42:$D$129,3,FALSE)="","No",VLOOKUP('Reported Performance Table'!D91,'Master List'!$B$42:$D$129,3,FALSE))</f>
        <v>#N/A</v>
      </c>
      <c r="J91" t="e">
        <f>IF(AND(I91="Yes_No",'Reported Performance Table'!E91="Yes"),"No","Yes_No")</f>
        <v>#N/A</v>
      </c>
      <c r="K91" t="str">
        <f>IF('Reported Performance Table'!D91="","",IF('Reported Performance Table'!E91="Yes","LUNA_CCT","Reported_CCT"))</f>
        <v/>
      </c>
      <c r="L91" t="str">
        <f>IF('Reported Performance Table'!D91="","",IF(K91="LUNA_CCT",VLOOKUP('Reported Performance Table'!D91,'Master List'!$B$42:$E$129,4,FALSE),"Reported_BUG"))</f>
        <v/>
      </c>
      <c r="M91" t="str">
        <f>IF('Reported Performance Table'!D91="","",IF(AND('Reported Performance Table'!$E91="Yes",OR('Reported Performance Table'!$D91='Master List'!$B$42,'Reported Performance Table'!$D91='Master List'!$B$43,'Reported Performance Table'!$D91='Master List'!$B$44,'Reported Performance Table'!$D91='Master List'!$B$46,'Reported Performance Table'!$D91='Master List'!$B$48,'Reported Performance Table'!$D91='Master List'!$B$104,'Reported Performance Table'!$D91='Master List'!$B$106,'Reported Performance Table'!$D91='Master List'!$B$126)),"LUNA_Dimming","Dimming_Capability_and_Range"))</f>
        <v/>
      </c>
      <c r="N91" s="179">
        <f>'Reported Performance Table'!BE91</f>
        <v>0</v>
      </c>
      <c r="O91" s="179">
        <f>'Reported Performance Table'!BF91</f>
        <v>0</v>
      </c>
      <c r="P91" s="179">
        <f>'Reported Performance Table'!BG91</f>
        <v>0</v>
      </c>
      <c r="Q91" t="str">
        <f t="shared" si="3"/>
        <v>No</v>
      </c>
    </row>
    <row r="92" spans="1:17" x14ac:dyDescent="0.25">
      <c r="A92" s="75">
        <v>99</v>
      </c>
      <c r="B92" s="76" t="str">
        <f>IF('Reported Performance Table'!$A99="","",IF(OR('Reported Performance Table'!$B99="",'Reported Performance Table'!$C99="",'Reported Performance Table'!$D99="",'Reported Performance Table'!$F99="",'Reported Performance Table'!$G99="",'Reported Performance Table'!$H99="",'Reported Performance Table'!$I99="",'Reported Performance Table'!$K99="",'Reported Performance Table'!$N99="",'Reported Performance Table'!$O99="",'Reported Performance Table'!$P99="",'Reported Performance Table'!$Q99="",'Reported Performance Table'!$R99="",'Reported Performance Table'!$S99="",'Reported Performance Table'!$T99="",'Reported Performance Table'!$U99="",'Reported Performance Table'!$V99="",'Reported Performance Table'!$W99="",'Reported Performance Table'!$X99="",'Reported Performance Table'!$AF99="",'Reported Performance Table'!$AG99="",'Reported Performance Table'!$AI99="",'Reported Performance Table'!$AJ99="",'Reported Performance Table'!$AL99="",'Reported Performance Table'!$AN99="",'Reported Performance Table'!$AR99=""),$A92&amp;", ",""))</f>
        <v/>
      </c>
      <c r="D92" s="35" t="e">
        <f>VLOOKUP('Reported Performance Table'!C92,'Master List'!$B$20:$C$39,2,FALSE)</f>
        <v>#N/A</v>
      </c>
      <c r="E92" t="e">
        <f>VLOOKUP('Reported Performance Table'!D92,'Master List'!$B$42:$C$129,2,FALSE)</f>
        <v>#N/A</v>
      </c>
      <c r="F92" t="e">
        <f>VLOOKUP('Reported Performance Table'!C92,'Master List'!$B$20:$D$39,3,FALSE)</f>
        <v>#N/A</v>
      </c>
      <c r="G92" s="163" t="e">
        <f>VLOOKUP('Reported Performance Table'!B92,'Master List'!$B$11:$D$17,3,FALSE)</f>
        <v>#N/A</v>
      </c>
      <c r="H92" t="e">
        <f t="shared" si="2"/>
        <v>#N/A</v>
      </c>
      <c r="I92" t="e">
        <f>IF(VLOOKUP('Reported Performance Table'!D92,'Master List'!$B$42:$D$129,3,FALSE)="","No",VLOOKUP('Reported Performance Table'!D92,'Master List'!$B$42:$D$129,3,FALSE))</f>
        <v>#N/A</v>
      </c>
      <c r="J92" t="e">
        <f>IF(AND(I92="Yes_No",'Reported Performance Table'!E92="Yes"),"No","Yes_No")</f>
        <v>#N/A</v>
      </c>
      <c r="K92" t="str">
        <f>IF('Reported Performance Table'!D92="","",IF('Reported Performance Table'!E92="Yes","LUNA_CCT","Reported_CCT"))</f>
        <v/>
      </c>
      <c r="L92" t="str">
        <f>IF('Reported Performance Table'!D92="","",IF(K92="LUNA_CCT",VLOOKUP('Reported Performance Table'!D92,'Master List'!$B$42:$E$129,4,FALSE),"Reported_BUG"))</f>
        <v/>
      </c>
      <c r="M92" t="str">
        <f>IF('Reported Performance Table'!D92="","",IF(AND('Reported Performance Table'!$E92="Yes",OR('Reported Performance Table'!$D92='Master List'!$B$42,'Reported Performance Table'!$D92='Master List'!$B$43,'Reported Performance Table'!$D92='Master List'!$B$44,'Reported Performance Table'!$D92='Master List'!$B$46,'Reported Performance Table'!$D92='Master List'!$B$48,'Reported Performance Table'!$D92='Master List'!$B$104,'Reported Performance Table'!$D92='Master List'!$B$106,'Reported Performance Table'!$D92='Master List'!$B$126)),"LUNA_Dimming","Dimming_Capability_and_Range"))</f>
        <v/>
      </c>
      <c r="N92" s="179">
        <f>'Reported Performance Table'!BE92</f>
        <v>0</v>
      </c>
      <c r="O92" s="179">
        <f>'Reported Performance Table'!BF92</f>
        <v>0</v>
      </c>
      <c r="P92" s="179">
        <f>'Reported Performance Table'!BG92</f>
        <v>0</v>
      </c>
      <c r="Q92" t="str">
        <f t="shared" si="3"/>
        <v>No</v>
      </c>
    </row>
    <row r="93" spans="1:17" x14ac:dyDescent="0.25">
      <c r="A93" s="75">
        <v>100</v>
      </c>
      <c r="B93" s="76" t="str">
        <f>IF('Reported Performance Table'!$A100="","",IF(OR('Reported Performance Table'!$B100="",'Reported Performance Table'!$C100="",'Reported Performance Table'!$D100="",'Reported Performance Table'!$F100="",'Reported Performance Table'!$G100="",'Reported Performance Table'!$H100="",'Reported Performance Table'!$I100="",'Reported Performance Table'!$K100="",'Reported Performance Table'!$N100="",'Reported Performance Table'!$O100="",'Reported Performance Table'!$P100="",'Reported Performance Table'!$Q100="",'Reported Performance Table'!$R100="",'Reported Performance Table'!$S100="",'Reported Performance Table'!$T100="",'Reported Performance Table'!$U100="",'Reported Performance Table'!$V100="",'Reported Performance Table'!$W100="",'Reported Performance Table'!$X100="",'Reported Performance Table'!$AF100="",'Reported Performance Table'!$AG100="",'Reported Performance Table'!$AI100="",'Reported Performance Table'!$AJ100="",'Reported Performance Table'!$AL100="",'Reported Performance Table'!$AN100="",'Reported Performance Table'!$AR100=""),$A93&amp;", ",""))</f>
        <v/>
      </c>
      <c r="D93" s="35" t="e">
        <f>VLOOKUP('Reported Performance Table'!C93,'Master List'!$B$20:$C$39,2,FALSE)</f>
        <v>#N/A</v>
      </c>
      <c r="E93" t="e">
        <f>VLOOKUP('Reported Performance Table'!D93,'Master List'!$B$42:$C$129,2,FALSE)</f>
        <v>#N/A</v>
      </c>
      <c r="F93" t="e">
        <f>VLOOKUP('Reported Performance Table'!C93,'Master List'!$B$20:$D$39,3,FALSE)</f>
        <v>#N/A</v>
      </c>
      <c r="G93" s="163" t="e">
        <f>VLOOKUP('Reported Performance Table'!B93,'Master List'!$B$11:$D$17,3,FALSE)</f>
        <v>#N/A</v>
      </c>
      <c r="H93" t="e">
        <f t="shared" si="2"/>
        <v>#N/A</v>
      </c>
      <c r="I93" t="e">
        <f>IF(VLOOKUP('Reported Performance Table'!D93,'Master List'!$B$42:$D$129,3,FALSE)="","No",VLOOKUP('Reported Performance Table'!D93,'Master List'!$B$42:$D$129,3,FALSE))</f>
        <v>#N/A</v>
      </c>
      <c r="J93" t="e">
        <f>IF(AND(I93="Yes_No",'Reported Performance Table'!E93="Yes"),"No","Yes_No")</f>
        <v>#N/A</v>
      </c>
      <c r="K93" t="str">
        <f>IF('Reported Performance Table'!D93="","",IF('Reported Performance Table'!E93="Yes","LUNA_CCT","Reported_CCT"))</f>
        <v/>
      </c>
      <c r="L93" t="str">
        <f>IF('Reported Performance Table'!D93="","",IF(K93="LUNA_CCT",VLOOKUP('Reported Performance Table'!D93,'Master List'!$B$42:$E$129,4,FALSE),"Reported_BUG"))</f>
        <v/>
      </c>
      <c r="M93" t="str">
        <f>IF('Reported Performance Table'!D93="","",IF(AND('Reported Performance Table'!$E93="Yes",OR('Reported Performance Table'!$D93='Master List'!$B$42,'Reported Performance Table'!$D93='Master List'!$B$43,'Reported Performance Table'!$D93='Master List'!$B$44,'Reported Performance Table'!$D93='Master List'!$B$46,'Reported Performance Table'!$D93='Master List'!$B$48,'Reported Performance Table'!$D93='Master List'!$B$104,'Reported Performance Table'!$D93='Master List'!$B$106,'Reported Performance Table'!$D93='Master List'!$B$126)),"LUNA_Dimming","Dimming_Capability_and_Range"))</f>
        <v/>
      </c>
      <c r="N93" s="179">
        <f>'Reported Performance Table'!BE93</f>
        <v>0</v>
      </c>
      <c r="O93" s="179">
        <f>'Reported Performance Table'!BF93</f>
        <v>0</v>
      </c>
      <c r="P93" s="179">
        <f>'Reported Performance Table'!BG93</f>
        <v>0</v>
      </c>
      <c r="Q93" t="str">
        <f t="shared" si="3"/>
        <v>No</v>
      </c>
    </row>
    <row r="94" spans="1:17" x14ac:dyDescent="0.25">
      <c r="A94" s="75">
        <v>101</v>
      </c>
      <c r="B94" s="76" t="str">
        <f>IF('Reported Performance Table'!$A101="","",IF(OR('Reported Performance Table'!$B101="",'Reported Performance Table'!$C101="",'Reported Performance Table'!$D101="",'Reported Performance Table'!$F101="",'Reported Performance Table'!$G101="",'Reported Performance Table'!$H101="",'Reported Performance Table'!$I101="",'Reported Performance Table'!$K101="",'Reported Performance Table'!$N101="",'Reported Performance Table'!$O101="",'Reported Performance Table'!$P101="",'Reported Performance Table'!$Q101="",'Reported Performance Table'!$R101="",'Reported Performance Table'!$S101="",'Reported Performance Table'!$T101="",'Reported Performance Table'!$U101="",'Reported Performance Table'!$V101="",'Reported Performance Table'!$W101="",'Reported Performance Table'!$X101="",'Reported Performance Table'!$AF101="",'Reported Performance Table'!$AG101="",'Reported Performance Table'!$AI101="",'Reported Performance Table'!$AJ101="",'Reported Performance Table'!$AL101="",'Reported Performance Table'!$AN101="",'Reported Performance Table'!$AR101=""),$A94&amp;", ",""))</f>
        <v/>
      </c>
      <c r="D94" s="35" t="e">
        <f>VLOOKUP('Reported Performance Table'!C94,'Master List'!$B$20:$C$39,2,FALSE)</f>
        <v>#N/A</v>
      </c>
      <c r="E94" t="e">
        <f>VLOOKUP('Reported Performance Table'!D94,'Master List'!$B$42:$C$129,2,FALSE)</f>
        <v>#N/A</v>
      </c>
      <c r="F94" t="e">
        <f>VLOOKUP('Reported Performance Table'!C94,'Master List'!$B$20:$D$39,3,FALSE)</f>
        <v>#N/A</v>
      </c>
      <c r="G94" s="163" t="e">
        <f>VLOOKUP('Reported Performance Table'!B94,'Master List'!$B$11:$D$17,3,FALSE)</f>
        <v>#N/A</v>
      </c>
      <c r="H94" t="e">
        <f t="shared" si="2"/>
        <v>#N/A</v>
      </c>
      <c r="I94" t="e">
        <f>IF(VLOOKUP('Reported Performance Table'!D94,'Master List'!$B$42:$D$129,3,FALSE)="","No",VLOOKUP('Reported Performance Table'!D94,'Master List'!$B$42:$D$129,3,FALSE))</f>
        <v>#N/A</v>
      </c>
      <c r="J94" t="e">
        <f>IF(AND(I94="Yes_No",'Reported Performance Table'!E94="Yes"),"No","Yes_No")</f>
        <v>#N/A</v>
      </c>
      <c r="K94" t="str">
        <f>IF('Reported Performance Table'!D94="","",IF('Reported Performance Table'!E94="Yes","LUNA_CCT","Reported_CCT"))</f>
        <v/>
      </c>
      <c r="L94" t="str">
        <f>IF('Reported Performance Table'!D94="","",IF(K94="LUNA_CCT",VLOOKUP('Reported Performance Table'!D94,'Master List'!$B$42:$E$129,4,FALSE),"Reported_BUG"))</f>
        <v/>
      </c>
      <c r="M94" t="str">
        <f>IF('Reported Performance Table'!D94="","",IF(AND('Reported Performance Table'!$E94="Yes",OR('Reported Performance Table'!$D94='Master List'!$B$42,'Reported Performance Table'!$D94='Master List'!$B$43,'Reported Performance Table'!$D94='Master List'!$B$44,'Reported Performance Table'!$D94='Master List'!$B$46,'Reported Performance Table'!$D94='Master List'!$B$48,'Reported Performance Table'!$D94='Master List'!$B$104,'Reported Performance Table'!$D94='Master List'!$B$106,'Reported Performance Table'!$D94='Master List'!$B$126)),"LUNA_Dimming","Dimming_Capability_and_Range"))</f>
        <v/>
      </c>
      <c r="N94" s="179">
        <f>'Reported Performance Table'!BE94</f>
        <v>0</v>
      </c>
      <c r="O94" s="179">
        <f>'Reported Performance Table'!BF94</f>
        <v>0</v>
      </c>
      <c r="P94" s="179">
        <f>'Reported Performance Table'!BG94</f>
        <v>0</v>
      </c>
      <c r="Q94" t="str">
        <f t="shared" si="3"/>
        <v>No</v>
      </c>
    </row>
    <row r="95" spans="1:17" x14ac:dyDescent="0.25">
      <c r="A95" s="75">
        <v>102</v>
      </c>
      <c r="B95" s="76" t="str">
        <f>IF('Reported Performance Table'!$A102="","",IF(OR('Reported Performance Table'!$B102="",'Reported Performance Table'!$C102="",'Reported Performance Table'!$D102="",'Reported Performance Table'!$F102="",'Reported Performance Table'!$G102="",'Reported Performance Table'!$H102="",'Reported Performance Table'!$I102="",'Reported Performance Table'!$K102="",'Reported Performance Table'!$N102="",'Reported Performance Table'!$O102="",'Reported Performance Table'!$P102="",'Reported Performance Table'!$Q102="",'Reported Performance Table'!$R102="",'Reported Performance Table'!$S102="",'Reported Performance Table'!$T102="",'Reported Performance Table'!$U102="",'Reported Performance Table'!$V102="",'Reported Performance Table'!$W102="",'Reported Performance Table'!$X102="",'Reported Performance Table'!$AF102="",'Reported Performance Table'!$AG102="",'Reported Performance Table'!$AI102="",'Reported Performance Table'!$AJ102="",'Reported Performance Table'!$AL102="",'Reported Performance Table'!$AN102="",'Reported Performance Table'!$AR102=""),$A95&amp;", ",""))</f>
        <v/>
      </c>
      <c r="D95" s="35" t="e">
        <f>VLOOKUP('Reported Performance Table'!C95,'Master List'!$B$20:$C$39,2,FALSE)</f>
        <v>#N/A</v>
      </c>
      <c r="E95" t="e">
        <f>VLOOKUP('Reported Performance Table'!D95,'Master List'!$B$42:$C$129,2,FALSE)</f>
        <v>#N/A</v>
      </c>
      <c r="F95" t="e">
        <f>VLOOKUP('Reported Performance Table'!C95,'Master List'!$B$20:$D$39,3,FALSE)</f>
        <v>#N/A</v>
      </c>
      <c r="G95" s="163" t="e">
        <f>VLOOKUP('Reported Performance Table'!B95,'Master List'!$B$11:$D$17,3,FALSE)</f>
        <v>#N/A</v>
      </c>
      <c r="H95" t="e">
        <f t="shared" si="2"/>
        <v>#N/A</v>
      </c>
      <c r="I95" t="e">
        <f>IF(VLOOKUP('Reported Performance Table'!D95,'Master List'!$B$42:$D$129,3,FALSE)="","No",VLOOKUP('Reported Performance Table'!D95,'Master List'!$B$42:$D$129,3,FALSE))</f>
        <v>#N/A</v>
      </c>
      <c r="J95" t="e">
        <f>IF(AND(I95="Yes_No",'Reported Performance Table'!E95="Yes"),"No","Yes_No")</f>
        <v>#N/A</v>
      </c>
      <c r="K95" t="str">
        <f>IF('Reported Performance Table'!D95="","",IF('Reported Performance Table'!E95="Yes","LUNA_CCT","Reported_CCT"))</f>
        <v/>
      </c>
      <c r="L95" t="str">
        <f>IF('Reported Performance Table'!D95="","",IF(K95="LUNA_CCT",VLOOKUP('Reported Performance Table'!D95,'Master List'!$B$42:$E$129,4,FALSE),"Reported_BUG"))</f>
        <v/>
      </c>
      <c r="M95" t="str">
        <f>IF('Reported Performance Table'!D95="","",IF(AND('Reported Performance Table'!$E95="Yes",OR('Reported Performance Table'!$D95='Master List'!$B$42,'Reported Performance Table'!$D95='Master List'!$B$43,'Reported Performance Table'!$D95='Master List'!$B$44,'Reported Performance Table'!$D95='Master List'!$B$46,'Reported Performance Table'!$D95='Master List'!$B$48,'Reported Performance Table'!$D95='Master List'!$B$104,'Reported Performance Table'!$D95='Master List'!$B$106,'Reported Performance Table'!$D95='Master List'!$B$126)),"LUNA_Dimming","Dimming_Capability_and_Range"))</f>
        <v/>
      </c>
      <c r="N95" s="179">
        <f>'Reported Performance Table'!BE95</f>
        <v>0</v>
      </c>
      <c r="O95" s="179">
        <f>'Reported Performance Table'!BF95</f>
        <v>0</v>
      </c>
      <c r="P95" s="179">
        <f>'Reported Performance Table'!BG95</f>
        <v>0</v>
      </c>
      <c r="Q95" t="str">
        <f t="shared" si="3"/>
        <v>No</v>
      </c>
    </row>
    <row r="96" spans="1:17" x14ac:dyDescent="0.25">
      <c r="A96" s="75">
        <v>103</v>
      </c>
      <c r="B96" s="76" t="str">
        <f>IF('Reported Performance Table'!$A103="","",IF(OR('Reported Performance Table'!$B103="",'Reported Performance Table'!$C103="",'Reported Performance Table'!$D103="",'Reported Performance Table'!$F103="",'Reported Performance Table'!$G103="",'Reported Performance Table'!$H103="",'Reported Performance Table'!$I103="",'Reported Performance Table'!$K103="",'Reported Performance Table'!$N103="",'Reported Performance Table'!$O103="",'Reported Performance Table'!$P103="",'Reported Performance Table'!$Q103="",'Reported Performance Table'!$R103="",'Reported Performance Table'!$S103="",'Reported Performance Table'!$T103="",'Reported Performance Table'!$U103="",'Reported Performance Table'!$V103="",'Reported Performance Table'!$W103="",'Reported Performance Table'!$X103="",'Reported Performance Table'!$AF103="",'Reported Performance Table'!$AG103="",'Reported Performance Table'!$AI103="",'Reported Performance Table'!$AJ103="",'Reported Performance Table'!$AL103="",'Reported Performance Table'!$AN103="",'Reported Performance Table'!$AR103=""),$A96&amp;", ",""))</f>
        <v/>
      </c>
      <c r="D96" s="35" t="e">
        <f>VLOOKUP('Reported Performance Table'!C96,'Master List'!$B$20:$C$39,2,FALSE)</f>
        <v>#N/A</v>
      </c>
      <c r="E96" t="e">
        <f>VLOOKUP('Reported Performance Table'!D96,'Master List'!$B$42:$C$129,2,FALSE)</f>
        <v>#N/A</v>
      </c>
      <c r="F96" t="e">
        <f>VLOOKUP('Reported Performance Table'!C96,'Master List'!$B$20:$D$39,3,FALSE)</f>
        <v>#N/A</v>
      </c>
      <c r="G96" s="163" t="e">
        <f>VLOOKUP('Reported Performance Table'!B96,'Master List'!$B$11:$D$17,3,FALSE)</f>
        <v>#N/A</v>
      </c>
      <c r="H96" t="e">
        <f t="shared" si="2"/>
        <v>#N/A</v>
      </c>
      <c r="I96" t="e">
        <f>IF(VLOOKUP('Reported Performance Table'!D96,'Master List'!$B$42:$D$129,3,FALSE)="","No",VLOOKUP('Reported Performance Table'!D96,'Master List'!$B$42:$D$129,3,FALSE))</f>
        <v>#N/A</v>
      </c>
      <c r="J96" t="e">
        <f>IF(AND(I96="Yes_No",'Reported Performance Table'!E96="Yes"),"No","Yes_No")</f>
        <v>#N/A</v>
      </c>
      <c r="K96" t="str">
        <f>IF('Reported Performance Table'!D96="","",IF('Reported Performance Table'!E96="Yes","LUNA_CCT","Reported_CCT"))</f>
        <v/>
      </c>
      <c r="L96" t="str">
        <f>IF('Reported Performance Table'!D96="","",IF(K96="LUNA_CCT",VLOOKUP('Reported Performance Table'!D96,'Master List'!$B$42:$E$129,4,FALSE),"Reported_BUG"))</f>
        <v/>
      </c>
      <c r="M96" t="str">
        <f>IF('Reported Performance Table'!D96="","",IF(AND('Reported Performance Table'!$E96="Yes",OR('Reported Performance Table'!$D96='Master List'!$B$42,'Reported Performance Table'!$D96='Master List'!$B$43,'Reported Performance Table'!$D96='Master List'!$B$44,'Reported Performance Table'!$D96='Master List'!$B$46,'Reported Performance Table'!$D96='Master List'!$B$48,'Reported Performance Table'!$D96='Master List'!$B$104,'Reported Performance Table'!$D96='Master List'!$B$106,'Reported Performance Table'!$D96='Master List'!$B$126)),"LUNA_Dimming","Dimming_Capability_and_Range"))</f>
        <v/>
      </c>
      <c r="N96" s="179">
        <f>'Reported Performance Table'!BE96</f>
        <v>0</v>
      </c>
      <c r="O96" s="179">
        <f>'Reported Performance Table'!BF96</f>
        <v>0</v>
      </c>
      <c r="P96" s="179">
        <f>'Reported Performance Table'!BG96</f>
        <v>0</v>
      </c>
      <c r="Q96" t="str">
        <f t="shared" si="3"/>
        <v>No</v>
      </c>
    </row>
    <row r="97" spans="1:17" x14ac:dyDescent="0.25">
      <c r="A97" s="75">
        <v>104</v>
      </c>
      <c r="B97" s="76" t="str">
        <f>IF('Reported Performance Table'!$A104="","",IF(OR('Reported Performance Table'!$B104="",'Reported Performance Table'!$C104="",'Reported Performance Table'!$D104="",'Reported Performance Table'!$F104="",'Reported Performance Table'!$G104="",'Reported Performance Table'!$H104="",'Reported Performance Table'!$I104="",'Reported Performance Table'!$K104="",'Reported Performance Table'!$N104="",'Reported Performance Table'!$O104="",'Reported Performance Table'!$P104="",'Reported Performance Table'!$Q104="",'Reported Performance Table'!$R104="",'Reported Performance Table'!$S104="",'Reported Performance Table'!$T104="",'Reported Performance Table'!$U104="",'Reported Performance Table'!$V104="",'Reported Performance Table'!$W104="",'Reported Performance Table'!$X104="",'Reported Performance Table'!$AF104="",'Reported Performance Table'!$AG104="",'Reported Performance Table'!$AI104="",'Reported Performance Table'!$AJ104="",'Reported Performance Table'!$AL104="",'Reported Performance Table'!$AN104="",'Reported Performance Table'!$AR104=""),$A97&amp;", ",""))</f>
        <v/>
      </c>
      <c r="D97" s="35" t="e">
        <f>VLOOKUP('Reported Performance Table'!C97,'Master List'!$B$20:$C$39,2,FALSE)</f>
        <v>#N/A</v>
      </c>
      <c r="E97" t="e">
        <f>VLOOKUP('Reported Performance Table'!D97,'Master List'!$B$42:$C$129,2,FALSE)</f>
        <v>#N/A</v>
      </c>
      <c r="F97" t="e">
        <f>VLOOKUP('Reported Performance Table'!C97,'Master List'!$B$20:$D$39,3,FALSE)</f>
        <v>#N/A</v>
      </c>
      <c r="G97" s="163" t="e">
        <f>VLOOKUP('Reported Performance Table'!B97,'Master List'!$B$11:$D$17,3,FALSE)</f>
        <v>#N/A</v>
      </c>
      <c r="H97" t="e">
        <f t="shared" si="2"/>
        <v>#N/A</v>
      </c>
      <c r="I97" t="e">
        <f>IF(VLOOKUP('Reported Performance Table'!D97,'Master List'!$B$42:$D$129,3,FALSE)="","No",VLOOKUP('Reported Performance Table'!D97,'Master List'!$B$42:$D$129,3,FALSE))</f>
        <v>#N/A</v>
      </c>
      <c r="J97" t="e">
        <f>IF(AND(I97="Yes_No",'Reported Performance Table'!E97="Yes"),"No","Yes_No")</f>
        <v>#N/A</v>
      </c>
      <c r="K97" t="str">
        <f>IF('Reported Performance Table'!D97="","",IF('Reported Performance Table'!E97="Yes","LUNA_CCT","Reported_CCT"))</f>
        <v/>
      </c>
      <c r="L97" t="str">
        <f>IF('Reported Performance Table'!D97="","",IF(K97="LUNA_CCT",VLOOKUP('Reported Performance Table'!D97,'Master List'!$B$42:$E$129,4,FALSE),"Reported_BUG"))</f>
        <v/>
      </c>
      <c r="M97" t="str">
        <f>IF('Reported Performance Table'!D97="","",IF(AND('Reported Performance Table'!$E97="Yes",OR('Reported Performance Table'!$D97='Master List'!$B$42,'Reported Performance Table'!$D97='Master List'!$B$43,'Reported Performance Table'!$D97='Master List'!$B$44,'Reported Performance Table'!$D97='Master List'!$B$46,'Reported Performance Table'!$D97='Master List'!$B$48,'Reported Performance Table'!$D97='Master List'!$B$104,'Reported Performance Table'!$D97='Master List'!$B$106,'Reported Performance Table'!$D97='Master List'!$B$126)),"LUNA_Dimming","Dimming_Capability_and_Range"))</f>
        <v/>
      </c>
      <c r="N97" s="179">
        <f>'Reported Performance Table'!BE97</f>
        <v>0</v>
      </c>
      <c r="O97" s="179">
        <f>'Reported Performance Table'!BF97</f>
        <v>0</v>
      </c>
      <c r="P97" s="179">
        <f>'Reported Performance Table'!BG97</f>
        <v>0</v>
      </c>
      <c r="Q97" t="str">
        <f t="shared" si="3"/>
        <v>No</v>
      </c>
    </row>
    <row r="98" spans="1:17" x14ac:dyDescent="0.25">
      <c r="A98" s="75">
        <v>105</v>
      </c>
      <c r="B98" s="76" t="str">
        <f>IF('Reported Performance Table'!$A105="","",IF(OR('Reported Performance Table'!$B105="",'Reported Performance Table'!$C105="",'Reported Performance Table'!$D105="",'Reported Performance Table'!$F105="",'Reported Performance Table'!$G105="",'Reported Performance Table'!$H105="",'Reported Performance Table'!$I105="",'Reported Performance Table'!$K105="",'Reported Performance Table'!$N105="",'Reported Performance Table'!$O105="",'Reported Performance Table'!$P105="",'Reported Performance Table'!$Q105="",'Reported Performance Table'!$R105="",'Reported Performance Table'!$S105="",'Reported Performance Table'!$T105="",'Reported Performance Table'!$U105="",'Reported Performance Table'!$V105="",'Reported Performance Table'!$W105="",'Reported Performance Table'!$X105="",'Reported Performance Table'!$AF105="",'Reported Performance Table'!$AG105="",'Reported Performance Table'!$AI105="",'Reported Performance Table'!$AJ105="",'Reported Performance Table'!$AL105="",'Reported Performance Table'!$AN105="",'Reported Performance Table'!$AR105=""),$A98&amp;", ",""))</f>
        <v/>
      </c>
      <c r="D98" s="35" t="e">
        <f>VLOOKUP('Reported Performance Table'!C98,'Master List'!$B$20:$C$39,2,FALSE)</f>
        <v>#N/A</v>
      </c>
      <c r="E98" t="e">
        <f>VLOOKUP('Reported Performance Table'!D98,'Master List'!$B$42:$C$129,2,FALSE)</f>
        <v>#N/A</v>
      </c>
      <c r="F98" t="e">
        <f>VLOOKUP('Reported Performance Table'!C98,'Master List'!$B$20:$D$39,3,FALSE)</f>
        <v>#N/A</v>
      </c>
      <c r="G98" s="163" t="e">
        <f>VLOOKUP('Reported Performance Table'!B98,'Master List'!$B$11:$D$17,3,FALSE)</f>
        <v>#N/A</v>
      </c>
      <c r="H98" t="e">
        <f t="shared" si="2"/>
        <v>#N/A</v>
      </c>
      <c r="I98" t="e">
        <f>IF(VLOOKUP('Reported Performance Table'!D98,'Master List'!$B$42:$D$129,3,FALSE)="","No",VLOOKUP('Reported Performance Table'!D98,'Master List'!$B$42:$D$129,3,FALSE))</f>
        <v>#N/A</v>
      </c>
      <c r="J98" t="e">
        <f>IF(AND(I98="Yes_No",'Reported Performance Table'!E98="Yes"),"No","Yes_No")</f>
        <v>#N/A</v>
      </c>
      <c r="K98" t="str">
        <f>IF('Reported Performance Table'!D98="","",IF('Reported Performance Table'!E98="Yes","LUNA_CCT","Reported_CCT"))</f>
        <v/>
      </c>
      <c r="L98" t="str">
        <f>IF('Reported Performance Table'!D98="","",IF(K98="LUNA_CCT",VLOOKUP('Reported Performance Table'!D98,'Master List'!$B$42:$E$129,4,FALSE),"Reported_BUG"))</f>
        <v/>
      </c>
      <c r="M98" t="str">
        <f>IF('Reported Performance Table'!D98="","",IF(AND('Reported Performance Table'!$E98="Yes",OR('Reported Performance Table'!$D98='Master List'!$B$42,'Reported Performance Table'!$D98='Master List'!$B$43,'Reported Performance Table'!$D98='Master List'!$B$44,'Reported Performance Table'!$D98='Master List'!$B$46,'Reported Performance Table'!$D98='Master List'!$B$48,'Reported Performance Table'!$D98='Master List'!$B$104,'Reported Performance Table'!$D98='Master List'!$B$106,'Reported Performance Table'!$D98='Master List'!$B$126)),"LUNA_Dimming","Dimming_Capability_and_Range"))</f>
        <v/>
      </c>
      <c r="N98" s="179">
        <f>'Reported Performance Table'!BE98</f>
        <v>0</v>
      </c>
      <c r="O98" s="179">
        <f>'Reported Performance Table'!BF98</f>
        <v>0</v>
      </c>
      <c r="P98" s="179">
        <f>'Reported Performance Table'!BG98</f>
        <v>0</v>
      </c>
      <c r="Q98" t="str">
        <f t="shared" si="3"/>
        <v>No</v>
      </c>
    </row>
    <row r="99" spans="1:17" x14ac:dyDescent="0.25">
      <c r="A99" s="75">
        <v>106</v>
      </c>
      <c r="B99" s="76" t="str">
        <f>IF('Reported Performance Table'!$A106="","",IF(OR('Reported Performance Table'!$B106="",'Reported Performance Table'!$C106="",'Reported Performance Table'!$D106="",'Reported Performance Table'!$F106="",'Reported Performance Table'!$G106="",'Reported Performance Table'!$H106="",'Reported Performance Table'!$I106="",'Reported Performance Table'!$K106="",'Reported Performance Table'!$N106="",'Reported Performance Table'!$O106="",'Reported Performance Table'!$P106="",'Reported Performance Table'!$Q106="",'Reported Performance Table'!$R106="",'Reported Performance Table'!$S106="",'Reported Performance Table'!$T106="",'Reported Performance Table'!$U106="",'Reported Performance Table'!$V106="",'Reported Performance Table'!$W106="",'Reported Performance Table'!$X106="",'Reported Performance Table'!$AF106="",'Reported Performance Table'!$AG106="",'Reported Performance Table'!$AI106="",'Reported Performance Table'!$AJ106="",'Reported Performance Table'!$AL106="",'Reported Performance Table'!$AN106="",'Reported Performance Table'!$AR106=""),$A99&amp;", ",""))</f>
        <v/>
      </c>
      <c r="D99" s="35" t="e">
        <f>VLOOKUP('Reported Performance Table'!C99,'Master List'!$B$20:$C$39,2,FALSE)</f>
        <v>#N/A</v>
      </c>
      <c r="E99" t="e">
        <f>VLOOKUP('Reported Performance Table'!D99,'Master List'!$B$42:$C$129,2,FALSE)</f>
        <v>#N/A</v>
      </c>
      <c r="F99" t="e">
        <f>VLOOKUP('Reported Performance Table'!C99,'Master List'!$B$20:$D$39,3,FALSE)</f>
        <v>#N/A</v>
      </c>
      <c r="G99" s="163" t="e">
        <f>VLOOKUP('Reported Performance Table'!B99,'Master List'!$B$11:$D$17,3,FALSE)</f>
        <v>#N/A</v>
      </c>
      <c r="H99" t="e">
        <f t="shared" si="2"/>
        <v>#N/A</v>
      </c>
      <c r="I99" t="e">
        <f>IF(VLOOKUP('Reported Performance Table'!D99,'Master List'!$B$42:$D$129,3,FALSE)="","No",VLOOKUP('Reported Performance Table'!D99,'Master List'!$B$42:$D$129,3,FALSE))</f>
        <v>#N/A</v>
      </c>
      <c r="J99" t="e">
        <f>IF(AND(I99="Yes_No",'Reported Performance Table'!E99="Yes"),"No","Yes_No")</f>
        <v>#N/A</v>
      </c>
      <c r="K99" t="str">
        <f>IF('Reported Performance Table'!D99="","",IF('Reported Performance Table'!E99="Yes","LUNA_CCT","Reported_CCT"))</f>
        <v/>
      </c>
      <c r="L99" t="str">
        <f>IF('Reported Performance Table'!D99="","",IF(K99="LUNA_CCT",VLOOKUP('Reported Performance Table'!D99,'Master List'!$B$42:$E$129,4,FALSE),"Reported_BUG"))</f>
        <v/>
      </c>
      <c r="M99" t="str">
        <f>IF('Reported Performance Table'!D99="","",IF(AND('Reported Performance Table'!$E99="Yes",OR('Reported Performance Table'!$D99='Master List'!$B$42,'Reported Performance Table'!$D99='Master List'!$B$43,'Reported Performance Table'!$D99='Master List'!$B$44,'Reported Performance Table'!$D99='Master List'!$B$46,'Reported Performance Table'!$D99='Master List'!$B$48,'Reported Performance Table'!$D99='Master List'!$B$104,'Reported Performance Table'!$D99='Master List'!$B$106,'Reported Performance Table'!$D99='Master List'!$B$126)),"LUNA_Dimming","Dimming_Capability_and_Range"))</f>
        <v/>
      </c>
      <c r="N99" s="179">
        <f>'Reported Performance Table'!BE99</f>
        <v>0</v>
      </c>
      <c r="O99" s="179">
        <f>'Reported Performance Table'!BF99</f>
        <v>0</v>
      </c>
      <c r="P99" s="179">
        <f>'Reported Performance Table'!BG99</f>
        <v>0</v>
      </c>
      <c r="Q99" t="str">
        <f t="shared" si="3"/>
        <v>No</v>
      </c>
    </row>
    <row r="100" spans="1:17" x14ac:dyDescent="0.25">
      <c r="A100" s="75">
        <v>107</v>
      </c>
      <c r="B100" s="76" t="str">
        <f>IF('Reported Performance Table'!$A107="","",IF(OR('Reported Performance Table'!$B107="",'Reported Performance Table'!$C107="",'Reported Performance Table'!$D107="",'Reported Performance Table'!$F107="",'Reported Performance Table'!$G107="",'Reported Performance Table'!$H107="",'Reported Performance Table'!$I107="",'Reported Performance Table'!$K107="",'Reported Performance Table'!$N107="",'Reported Performance Table'!$O107="",'Reported Performance Table'!$P107="",'Reported Performance Table'!$Q107="",'Reported Performance Table'!$R107="",'Reported Performance Table'!$S107="",'Reported Performance Table'!$T107="",'Reported Performance Table'!$U107="",'Reported Performance Table'!$V107="",'Reported Performance Table'!$W107="",'Reported Performance Table'!$X107="",'Reported Performance Table'!$AF107="",'Reported Performance Table'!$AG107="",'Reported Performance Table'!$AI107="",'Reported Performance Table'!$AJ107="",'Reported Performance Table'!$AL107="",'Reported Performance Table'!$AN107="",'Reported Performance Table'!$AR107=""),$A100&amp;", ",""))</f>
        <v/>
      </c>
      <c r="D100" s="35" t="e">
        <f>VLOOKUP('Reported Performance Table'!C100,'Master List'!$B$20:$C$39,2,FALSE)</f>
        <v>#N/A</v>
      </c>
      <c r="E100" t="e">
        <f>VLOOKUP('Reported Performance Table'!D100,'Master List'!$B$42:$C$129,2,FALSE)</f>
        <v>#N/A</v>
      </c>
      <c r="F100" t="e">
        <f>VLOOKUP('Reported Performance Table'!C100,'Master List'!$B$20:$D$39,3,FALSE)</f>
        <v>#N/A</v>
      </c>
      <c r="G100" s="163" t="e">
        <f>VLOOKUP('Reported Performance Table'!B100,'Master List'!$B$11:$D$17,3,FALSE)</f>
        <v>#N/A</v>
      </c>
      <c r="H100" t="e">
        <f t="shared" si="2"/>
        <v>#N/A</v>
      </c>
      <c r="I100" t="e">
        <f>IF(VLOOKUP('Reported Performance Table'!D100,'Master List'!$B$42:$D$129,3,FALSE)="","No",VLOOKUP('Reported Performance Table'!D100,'Master List'!$B$42:$D$129,3,FALSE))</f>
        <v>#N/A</v>
      </c>
      <c r="J100" t="e">
        <f>IF(AND(I100="Yes_No",'Reported Performance Table'!E100="Yes"),"No","Yes_No")</f>
        <v>#N/A</v>
      </c>
      <c r="K100" t="str">
        <f>IF('Reported Performance Table'!D100="","",IF('Reported Performance Table'!E100="Yes","LUNA_CCT","Reported_CCT"))</f>
        <v/>
      </c>
      <c r="L100" t="str">
        <f>IF('Reported Performance Table'!D100="","",IF(K100="LUNA_CCT",VLOOKUP('Reported Performance Table'!D100,'Master List'!$B$42:$E$129,4,FALSE),"Reported_BUG"))</f>
        <v/>
      </c>
      <c r="M100" t="str">
        <f>IF('Reported Performance Table'!D100="","",IF(AND('Reported Performance Table'!$E100="Yes",OR('Reported Performance Table'!$D100='Master List'!$B$42,'Reported Performance Table'!$D100='Master List'!$B$43,'Reported Performance Table'!$D100='Master List'!$B$44,'Reported Performance Table'!$D100='Master List'!$B$46,'Reported Performance Table'!$D100='Master List'!$B$48,'Reported Performance Table'!$D100='Master List'!$B$104,'Reported Performance Table'!$D100='Master List'!$B$106,'Reported Performance Table'!$D100='Master List'!$B$126)),"LUNA_Dimming","Dimming_Capability_and_Range"))</f>
        <v/>
      </c>
      <c r="N100" s="179">
        <f>'Reported Performance Table'!BE100</f>
        <v>0</v>
      </c>
      <c r="O100" s="179">
        <f>'Reported Performance Table'!BF100</f>
        <v>0</v>
      </c>
      <c r="P100" s="179">
        <f>'Reported Performance Table'!BG100</f>
        <v>0</v>
      </c>
      <c r="Q100" t="str">
        <f t="shared" si="3"/>
        <v>No</v>
      </c>
    </row>
    <row r="101" spans="1:17" x14ac:dyDescent="0.25">
      <c r="A101" s="75">
        <v>108</v>
      </c>
      <c r="B101" s="76" t="str">
        <f>IF('Reported Performance Table'!$A108="","",IF(OR('Reported Performance Table'!$B108="",'Reported Performance Table'!$C108="",'Reported Performance Table'!$D108="",'Reported Performance Table'!$F108="",'Reported Performance Table'!$G108="",'Reported Performance Table'!$H108="",'Reported Performance Table'!$I108="",'Reported Performance Table'!$K108="",'Reported Performance Table'!$N108="",'Reported Performance Table'!$O108="",'Reported Performance Table'!$P108="",'Reported Performance Table'!$Q108="",'Reported Performance Table'!$R108="",'Reported Performance Table'!$S108="",'Reported Performance Table'!$T108="",'Reported Performance Table'!$U108="",'Reported Performance Table'!$V108="",'Reported Performance Table'!$W108="",'Reported Performance Table'!$X108="",'Reported Performance Table'!$AF108="",'Reported Performance Table'!$AG108="",'Reported Performance Table'!$AI108="",'Reported Performance Table'!$AJ108="",'Reported Performance Table'!$AL108="",'Reported Performance Table'!$AN108="",'Reported Performance Table'!$AR108=""),$A101&amp;", ",""))</f>
        <v/>
      </c>
      <c r="D101" s="35" t="e">
        <f>VLOOKUP('Reported Performance Table'!C101,'Master List'!$B$20:$C$39,2,FALSE)</f>
        <v>#N/A</v>
      </c>
      <c r="E101" t="e">
        <f>VLOOKUP('Reported Performance Table'!D101,'Master List'!$B$42:$C$129,2,FALSE)</f>
        <v>#N/A</v>
      </c>
      <c r="F101" t="e">
        <f>VLOOKUP('Reported Performance Table'!C101,'Master List'!$B$20:$D$39,3,FALSE)</f>
        <v>#N/A</v>
      </c>
      <c r="G101" s="163" t="e">
        <f>VLOOKUP('Reported Performance Table'!B101,'Master List'!$B$11:$D$17,3,FALSE)</f>
        <v>#N/A</v>
      </c>
      <c r="H101" t="e">
        <f t="shared" si="2"/>
        <v>#N/A</v>
      </c>
      <c r="I101" t="e">
        <f>IF(VLOOKUP('Reported Performance Table'!D101,'Master List'!$B$42:$D$129,3,FALSE)="","No",VLOOKUP('Reported Performance Table'!D101,'Master List'!$B$42:$D$129,3,FALSE))</f>
        <v>#N/A</v>
      </c>
      <c r="J101" t="e">
        <f>IF(AND(I101="Yes_No",'Reported Performance Table'!E101="Yes"),"No","Yes_No")</f>
        <v>#N/A</v>
      </c>
      <c r="K101" t="str">
        <f>IF('Reported Performance Table'!D101="","",IF('Reported Performance Table'!E101="Yes","LUNA_CCT","Reported_CCT"))</f>
        <v/>
      </c>
      <c r="L101" t="str">
        <f>IF('Reported Performance Table'!D101="","",IF(K101="LUNA_CCT",VLOOKUP('Reported Performance Table'!D101,'Master List'!$B$42:$E$129,4,FALSE),"Reported_BUG"))</f>
        <v/>
      </c>
      <c r="M101" t="str">
        <f>IF('Reported Performance Table'!D101="","",IF(AND('Reported Performance Table'!$E101="Yes",OR('Reported Performance Table'!$D101='Master List'!$B$42,'Reported Performance Table'!$D101='Master List'!$B$43,'Reported Performance Table'!$D101='Master List'!$B$44,'Reported Performance Table'!$D101='Master List'!$B$46,'Reported Performance Table'!$D101='Master List'!$B$48,'Reported Performance Table'!$D101='Master List'!$B$104,'Reported Performance Table'!$D101='Master List'!$B$106,'Reported Performance Table'!$D101='Master List'!$B$126)),"LUNA_Dimming","Dimming_Capability_and_Range"))</f>
        <v/>
      </c>
      <c r="N101" s="179">
        <f>'Reported Performance Table'!BE101</f>
        <v>0</v>
      </c>
      <c r="O101" s="179">
        <f>'Reported Performance Table'!BF101</f>
        <v>0</v>
      </c>
      <c r="P101" s="179">
        <f>'Reported Performance Table'!BG101</f>
        <v>0</v>
      </c>
      <c r="Q101" t="str">
        <f t="shared" si="3"/>
        <v>No</v>
      </c>
    </row>
    <row r="102" spans="1:17" x14ac:dyDescent="0.25">
      <c r="A102" s="75">
        <v>109</v>
      </c>
      <c r="B102" s="76" t="str">
        <f>IF('Reported Performance Table'!$A109="","",IF(OR('Reported Performance Table'!$B109="",'Reported Performance Table'!$C109="",'Reported Performance Table'!$D109="",'Reported Performance Table'!$F109="",'Reported Performance Table'!$G109="",'Reported Performance Table'!$H109="",'Reported Performance Table'!$I109="",'Reported Performance Table'!$K109="",'Reported Performance Table'!$N109="",'Reported Performance Table'!$O109="",'Reported Performance Table'!$P109="",'Reported Performance Table'!$Q109="",'Reported Performance Table'!$R109="",'Reported Performance Table'!$S109="",'Reported Performance Table'!$T109="",'Reported Performance Table'!$U109="",'Reported Performance Table'!$V109="",'Reported Performance Table'!$W109="",'Reported Performance Table'!$X109="",'Reported Performance Table'!$AF109="",'Reported Performance Table'!$AG109="",'Reported Performance Table'!$AI109="",'Reported Performance Table'!$AJ109="",'Reported Performance Table'!$AL109="",'Reported Performance Table'!$AN109="",'Reported Performance Table'!$AR109=""),$A102&amp;", ",""))</f>
        <v/>
      </c>
      <c r="D102" s="35" t="e">
        <f>VLOOKUP('Reported Performance Table'!C102,'Master List'!$B$20:$C$39,2,FALSE)</f>
        <v>#N/A</v>
      </c>
      <c r="E102" t="e">
        <f>VLOOKUP('Reported Performance Table'!D102,'Master List'!$B$42:$C$129,2,FALSE)</f>
        <v>#N/A</v>
      </c>
      <c r="F102" t="e">
        <f>VLOOKUP('Reported Performance Table'!C102,'Master List'!$B$20:$D$39,3,FALSE)</f>
        <v>#N/A</v>
      </c>
      <c r="G102" s="163" t="e">
        <f>VLOOKUP('Reported Performance Table'!B102,'Master List'!$B$11:$D$17,3,FALSE)</f>
        <v>#N/A</v>
      </c>
      <c r="H102" t="e">
        <f t="shared" si="2"/>
        <v>#N/A</v>
      </c>
      <c r="I102" t="e">
        <f>IF(VLOOKUP('Reported Performance Table'!D102,'Master List'!$B$42:$D$129,3,FALSE)="","No",VLOOKUP('Reported Performance Table'!D102,'Master List'!$B$42:$D$129,3,FALSE))</f>
        <v>#N/A</v>
      </c>
      <c r="J102" t="e">
        <f>IF(AND(I102="Yes_No",'Reported Performance Table'!E102="Yes"),"No","Yes_No")</f>
        <v>#N/A</v>
      </c>
      <c r="K102" t="str">
        <f>IF('Reported Performance Table'!D102="","",IF('Reported Performance Table'!E102="Yes","LUNA_CCT","Reported_CCT"))</f>
        <v/>
      </c>
      <c r="L102" t="str">
        <f>IF('Reported Performance Table'!D102="","",IF(K102="LUNA_CCT",VLOOKUP('Reported Performance Table'!D102,'Master List'!$B$42:$E$129,4,FALSE),"Reported_BUG"))</f>
        <v/>
      </c>
      <c r="M102" t="str">
        <f>IF('Reported Performance Table'!D102="","",IF(AND('Reported Performance Table'!$E102="Yes",OR('Reported Performance Table'!$D102='Master List'!$B$42,'Reported Performance Table'!$D102='Master List'!$B$43,'Reported Performance Table'!$D102='Master List'!$B$44,'Reported Performance Table'!$D102='Master List'!$B$46,'Reported Performance Table'!$D102='Master List'!$B$48,'Reported Performance Table'!$D102='Master List'!$B$104,'Reported Performance Table'!$D102='Master List'!$B$106,'Reported Performance Table'!$D102='Master List'!$B$126)),"LUNA_Dimming","Dimming_Capability_and_Range"))</f>
        <v/>
      </c>
      <c r="N102" s="179">
        <f>'Reported Performance Table'!BE102</f>
        <v>0</v>
      </c>
      <c r="O102" s="179">
        <f>'Reported Performance Table'!BF102</f>
        <v>0</v>
      </c>
      <c r="P102" s="179">
        <f>'Reported Performance Table'!BG102</f>
        <v>0</v>
      </c>
      <c r="Q102" t="str">
        <f t="shared" si="3"/>
        <v>No</v>
      </c>
    </row>
    <row r="103" spans="1:17" x14ac:dyDescent="0.25">
      <c r="A103" s="75">
        <v>110</v>
      </c>
      <c r="B103" s="76" t="str">
        <f>IF('Reported Performance Table'!$A110="","",IF(OR('Reported Performance Table'!$B110="",'Reported Performance Table'!$C110="",'Reported Performance Table'!$D110="",'Reported Performance Table'!$F110="",'Reported Performance Table'!$G110="",'Reported Performance Table'!$H110="",'Reported Performance Table'!$I110="",'Reported Performance Table'!$K110="",'Reported Performance Table'!$N110="",'Reported Performance Table'!$O110="",'Reported Performance Table'!$P110="",'Reported Performance Table'!$Q110="",'Reported Performance Table'!$R110="",'Reported Performance Table'!$S110="",'Reported Performance Table'!$T110="",'Reported Performance Table'!$U110="",'Reported Performance Table'!$V110="",'Reported Performance Table'!$W110="",'Reported Performance Table'!$X110="",'Reported Performance Table'!$AF110="",'Reported Performance Table'!$AG110="",'Reported Performance Table'!$AI110="",'Reported Performance Table'!$AJ110="",'Reported Performance Table'!$AL110="",'Reported Performance Table'!$AN110="",'Reported Performance Table'!$AR110=""),$A103&amp;", ",""))</f>
        <v/>
      </c>
      <c r="D103" s="35" t="e">
        <f>VLOOKUP('Reported Performance Table'!C103,'Master List'!$B$20:$C$39,2,FALSE)</f>
        <v>#N/A</v>
      </c>
      <c r="E103" t="e">
        <f>VLOOKUP('Reported Performance Table'!D103,'Master List'!$B$42:$C$129,2,FALSE)</f>
        <v>#N/A</v>
      </c>
      <c r="F103" t="e">
        <f>VLOOKUP('Reported Performance Table'!C103,'Master List'!$B$20:$D$39,3,FALSE)</f>
        <v>#N/A</v>
      </c>
      <c r="G103" s="163" t="e">
        <f>VLOOKUP('Reported Performance Table'!B103,'Master List'!$B$11:$D$17,3,FALSE)</f>
        <v>#N/A</v>
      </c>
      <c r="H103" t="e">
        <f t="shared" si="2"/>
        <v>#N/A</v>
      </c>
      <c r="I103" t="e">
        <f>IF(VLOOKUP('Reported Performance Table'!D103,'Master List'!$B$42:$D$129,3,FALSE)="","No",VLOOKUP('Reported Performance Table'!D103,'Master List'!$B$42:$D$129,3,FALSE))</f>
        <v>#N/A</v>
      </c>
      <c r="J103" t="e">
        <f>IF(AND(I103="Yes_No",'Reported Performance Table'!E103="Yes"),"No","Yes_No")</f>
        <v>#N/A</v>
      </c>
      <c r="K103" t="str">
        <f>IF('Reported Performance Table'!D103="","",IF('Reported Performance Table'!E103="Yes","LUNA_CCT","Reported_CCT"))</f>
        <v/>
      </c>
      <c r="L103" t="str">
        <f>IF('Reported Performance Table'!D103="","",IF(K103="LUNA_CCT",VLOOKUP('Reported Performance Table'!D103,'Master List'!$B$42:$E$129,4,FALSE),"Reported_BUG"))</f>
        <v/>
      </c>
      <c r="M103" t="str">
        <f>IF('Reported Performance Table'!D103="","",IF(AND('Reported Performance Table'!$E103="Yes",OR('Reported Performance Table'!$D103='Master List'!$B$42,'Reported Performance Table'!$D103='Master List'!$B$43,'Reported Performance Table'!$D103='Master List'!$B$44,'Reported Performance Table'!$D103='Master List'!$B$46,'Reported Performance Table'!$D103='Master List'!$B$48,'Reported Performance Table'!$D103='Master List'!$B$104,'Reported Performance Table'!$D103='Master List'!$B$106,'Reported Performance Table'!$D103='Master List'!$B$126)),"LUNA_Dimming","Dimming_Capability_and_Range"))</f>
        <v/>
      </c>
      <c r="N103" s="179">
        <f>'Reported Performance Table'!BE103</f>
        <v>0</v>
      </c>
      <c r="O103" s="179">
        <f>'Reported Performance Table'!BF103</f>
        <v>0</v>
      </c>
      <c r="P103" s="179">
        <f>'Reported Performance Table'!BG103</f>
        <v>0</v>
      </c>
      <c r="Q103" t="str">
        <f t="shared" si="3"/>
        <v>No</v>
      </c>
    </row>
    <row r="104" spans="1:17" x14ac:dyDescent="0.25">
      <c r="A104" s="75">
        <v>111</v>
      </c>
      <c r="B104" s="76" t="str">
        <f>IF('Reported Performance Table'!$A111="","",IF(OR('Reported Performance Table'!$B111="",'Reported Performance Table'!$C111="",'Reported Performance Table'!$D111="",'Reported Performance Table'!$F111="",'Reported Performance Table'!$G111="",'Reported Performance Table'!$H111="",'Reported Performance Table'!$I111="",'Reported Performance Table'!$K111="",'Reported Performance Table'!$N111="",'Reported Performance Table'!$O111="",'Reported Performance Table'!$P111="",'Reported Performance Table'!$Q111="",'Reported Performance Table'!$R111="",'Reported Performance Table'!$S111="",'Reported Performance Table'!$T111="",'Reported Performance Table'!$U111="",'Reported Performance Table'!$V111="",'Reported Performance Table'!$W111="",'Reported Performance Table'!$X111="",'Reported Performance Table'!$AF111="",'Reported Performance Table'!$AG111="",'Reported Performance Table'!$AI111="",'Reported Performance Table'!$AJ111="",'Reported Performance Table'!$AL111="",'Reported Performance Table'!$AN111="",'Reported Performance Table'!$AR111=""),$A104&amp;", ",""))</f>
        <v/>
      </c>
      <c r="D104" s="35" t="e">
        <f>VLOOKUP('Reported Performance Table'!C104,'Master List'!$B$20:$C$39,2,FALSE)</f>
        <v>#N/A</v>
      </c>
      <c r="E104" t="e">
        <f>VLOOKUP('Reported Performance Table'!D104,'Master List'!$B$42:$C$129,2,FALSE)</f>
        <v>#N/A</v>
      </c>
      <c r="F104" t="e">
        <f>VLOOKUP('Reported Performance Table'!C104,'Master List'!$B$20:$D$39,3,FALSE)</f>
        <v>#N/A</v>
      </c>
      <c r="G104" s="163" t="e">
        <f>VLOOKUP('Reported Performance Table'!B104,'Master List'!$B$11:$D$17,3,FALSE)</f>
        <v>#N/A</v>
      </c>
      <c r="H104" t="e">
        <f t="shared" si="2"/>
        <v>#N/A</v>
      </c>
      <c r="I104" t="e">
        <f>IF(VLOOKUP('Reported Performance Table'!D104,'Master List'!$B$42:$D$129,3,FALSE)="","No",VLOOKUP('Reported Performance Table'!D104,'Master List'!$B$42:$D$129,3,FALSE))</f>
        <v>#N/A</v>
      </c>
      <c r="J104" t="e">
        <f>IF(AND(I104="Yes_No",'Reported Performance Table'!E104="Yes"),"No","Yes_No")</f>
        <v>#N/A</v>
      </c>
      <c r="K104" t="str">
        <f>IF('Reported Performance Table'!D104="","",IF('Reported Performance Table'!E104="Yes","LUNA_CCT","Reported_CCT"))</f>
        <v/>
      </c>
      <c r="L104" t="str">
        <f>IF('Reported Performance Table'!D104="","",IF(K104="LUNA_CCT",VLOOKUP('Reported Performance Table'!D104,'Master List'!$B$42:$E$129,4,FALSE),"Reported_BUG"))</f>
        <v/>
      </c>
      <c r="M104" t="str">
        <f>IF('Reported Performance Table'!D104="","",IF(AND('Reported Performance Table'!$E104="Yes",OR('Reported Performance Table'!$D104='Master List'!$B$42,'Reported Performance Table'!$D104='Master List'!$B$43,'Reported Performance Table'!$D104='Master List'!$B$44,'Reported Performance Table'!$D104='Master List'!$B$46,'Reported Performance Table'!$D104='Master List'!$B$48,'Reported Performance Table'!$D104='Master List'!$B$104,'Reported Performance Table'!$D104='Master List'!$B$106,'Reported Performance Table'!$D104='Master List'!$B$126)),"LUNA_Dimming","Dimming_Capability_and_Range"))</f>
        <v/>
      </c>
      <c r="N104" s="179">
        <f>'Reported Performance Table'!BE104</f>
        <v>0</v>
      </c>
      <c r="O104" s="179">
        <f>'Reported Performance Table'!BF104</f>
        <v>0</v>
      </c>
      <c r="P104" s="179">
        <f>'Reported Performance Table'!BG104</f>
        <v>0</v>
      </c>
      <c r="Q104" t="str">
        <f t="shared" si="3"/>
        <v>No</v>
      </c>
    </row>
    <row r="105" spans="1:17" x14ac:dyDescent="0.25">
      <c r="A105" s="75">
        <v>112</v>
      </c>
      <c r="B105" s="76" t="str">
        <f>IF('Reported Performance Table'!$A112="","",IF(OR('Reported Performance Table'!$B112="",'Reported Performance Table'!$C112="",'Reported Performance Table'!$D112="",'Reported Performance Table'!$F112="",'Reported Performance Table'!$G112="",'Reported Performance Table'!$H112="",'Reported Performance Table'!$I112="",'Reported Performance Table'!$K112="",'Reported Performance Table'!$N112="",'Reported Performance Table'!$O112="",'Reported Performance Table'!$P112="",'Reported Performance Table'!$Q112="",'Reported Performance Table'!$R112="",'Reported Performance Table'!$S112="",'Reported Performance Table'!$T112="",'Reported Performance Table'!$U112="",'Reported Performance Table'!$V112="",'Reported Performance Table'!$W112="",'Reported Performance Table'!$X112="",'Reported Performance Table'!$AF112="",'Reported Performance Table'!$AG112="",'Reported Performance Table'!$AI112="",'Reported Performance Table'!$AJ112="",'Reported Performance Table'!$AL112="",'Reported Performance Table'!$AN112="",'Reported Performance Table'!$AR112=""),$A105&amp;", ",""))</f>
        <v/>
      </c>
      <c r="D105" s="35" t="e">
        <f>VLOOKUP('Reported Performance Table'!C105,'Master List'!$B$20:$C$39,2,FALSE)</f>
        <v>#N/A</v>
      </c>
      <c r="E105" t="e">
        <f>VLOOKUP('Reported Performance Table'!D105,'Master List'!$B$42:$C$129,2,FALSE)</f>
        <v>#N/A</v>
      </c>
      <c r="F105" t="e">
        <f>VLOOKUP('Reported Performance Table'!C105,'Master List'!$B$20:$D$39,3,FALSE)</f>
        <v>#N/A</v>
      </c>
      <c r="G105" s="163" t="e">
        <f>VLOOKUP('Reported Performance Table'!B105,'Master List'!$B$11:$D$17,3,FALSE)</f>
        <v>#N/A</v>
      </c>
      <c r="H105" t="e">
        <f t="shared" si="2"/>
        <v>#N/A</v>
      </c>
      <c r="I105" t="e">
        <f>IF(VLOOKUP('Reported Performance Table'!D105,'Master List'!$B$42:$D$129,3,FALSE)="","No",VLOOKUP('Reported Performance Table'!D105,'Master List'!$B$42:$D$129,3,FALSE))</f>
        <v>#N/A</v>
      </c>
      <c r="J105" t="e">
        <f>IF(AND(I105="Yes_No",'Reported Performance Table'!E105="Yes"),"No","Yes_No")</f>
        <v>#N/A</v>
      </c>
      <c r="K105" t="str">
        <f>IF('Reported Performance Table'!D105="","",IF('Reported Performance Table'!E105="Yes","LUNA_CCT","Reported_CCT"))</f>
        <v/>
      </c>
      <c r="L105" t="str">
        <f>IF('Reported Performance Table'!D105="","",IF(K105="LUNA_CCT",VLOOKUP('Reported Performance Table'!D105,'Master List'!$B$42:$E$129,4,FALSE),"Reported_BUG"))</f>
        <v/>
      </c>
      <c r="M105" t="str">
        <f>IF('Reported Performance Table'!D105="","",IF(AND('Reported Performance Table'!$E105="Yes",OR('Reported Performance Table'!$D105='Master List'!$B$42,'Reported Performance Table'!$D105='Master List'!$B$43,'Reported Performance Table'!$D105='Master List'!$B$44,'Reported Performance Table'!$D105='Master List'!$B$46,'Reported Performance Table'!$D105='Master List'!$B$48,'Reported Performance Table'!$D105='Master List'!$B$104,'Reported Performance Table'!$D105='Master List'!$B$106,'Reported Performance Table'!$D105='Master List'!$B$126)),"LUNA_Dimming","Dimming_Capability_and_Range"))</f>
        <v/>
      </c>
      <c r="N105" s="179">
        <f>'Reported Performance Table'!BE105</f>
        <v>0</v>
      </c>
      <c r="O105" s="179">
        <f>'Reported Performance Table'!BF105</f>
        <v>0</v>
      </c>
      <c r="P105" s="179">
        <f>'Reported Performance Table'!BG105</f>
        <v>0</v>
      </c>
      <c r="Q105" t="str">
        <f t="shared" si="3"/>
        <v>No</v>
      </c>
    </row>
    <row r="106" spans="1:17" x14ac:dyDescent="0.25">
      <c r="A106" s="75">
        <v>113</v>
      </c>
      <c r="B106" s="76" t="str">
        <f>IF('Reported Performance Table'!$A113="","",IF(OR('Reported Performance Table'!$B113="",'Reported Performance Table'!$C113="",'Reported Performance Table'!$D113="",'Reported Performance Table'!$F113="",'Reported Performance Table'!$G113="",'Reported Performance Table'!$H113="",'Reported Performance Table'!$I113="",'Reported Performance Table'!$K113="",'Reported Performance Table'!$N113="",'Reported Performance Table'!$O113="",'Reported Performance Table'!$P113="",'Reported Performance Table'!$Q113="",'Reported Performance Table'!$R113="",'Reported Performance Table'!$S113="",'Reported Performance Table'!$T113="",'Reported Performance Table'!$U113="",'Reported Performance Table'!$V113="",'Reported Performance Table'!$W113="",'Reported Performance Table'!$X113="",'Reported Performance Table'!$AF113="",'Reported Performance Table'!$AG113="",'Reported Performance Table'!$AI113="",'Reported Performance Table'!$AJ113="",'Reported Performance Table'!$AL113="",'Reported Performance Table'!$AN113="",'Reported Performance Table'!$AR113=""),$A106&amp;", ",""))</f>
        <v/>
      </c>
      <c r="D106" s="35" t="e">
        <f>VLOOKUP('Reported Performance Table'!C106,'Master List'!$B$20:$C$39,2,FALSE)</f>
        <v>#N/A</v>
      </c>
      <c r="E106" t="e">
        <f>VLOOKUP('Reported Performance Table'!D106,'Master List'!$B$42:$C$129,2,FALSE)</f>
        <v>#N/A</v>
      </c>
      <c r="F106" t="e">
        <f>VLOOKUP('Reported Performance Table'!C106,'Master List'!$B$20:$D$39,3,FALSE)</f>
        <v>#N/A</v>
      </c>
      <c r="G106" s="163" t="e">
        <f>VLOOKUP('Reported Performance Table'!B106,'Master List'!$B$11:$D$17,3,FALSE)</f>
        <v>#N/A</v>
      </c>
      <c r="H106" t="e">
        <f t="shared" si="2"/>
        <v>#N/A</v>
      </c>
      <c r="I106" t="e">
        <f>IF(VLOOKUP('Reported Performance Table'!D106,'Master List'!$B$42:$D$129,3,FALSE)="","No",VLOOKUP('Reported Performance Table'!D106,'Master List'!$B$42:$D$129,3,FALSE))</f>
        <v>#N/A</v>
      </c>
      <c r="J106" t="e">
        <f>IF(AND(I106="Yes_No",'Reported Performance Table'!E106="Yes"),"No","Yes_No")</f>
        <v>#N/A</v>
      </c>
      <c r="K106" t="str">
        <f>IF('Reported Performance Table'!D106="","",IF('Reported Performance Table'!E106="Yes","LUNA_CCT","Reported_CCT"))</f>
        <v/>
      </c>
      <c r="L106" t="str">
        <f>IF('Reported Performance Table'!D106="","",IF(K106="LUNA_CCT",VLOOKUP('Reported Performance Table'!D106,'Master List'!$B$42:$E$129,4,FALSE),"Reported_BUG"))</f>
        <v/>
      </c>
      <c r="M106" t="str">
        <f>IF('Reported Performance Table'!D106="","",IF(AND('Reported Performance Table'!$E106="Yes",OR('Reported Performance Table'!$D106='Master List'!$B$42,'Reported Performance Table'!$D106='Master List'!$B$43,'Reported Performance Table'!$D106='Master List'!$B$44,'Reported Performance Table'!$D106='Master List'!$B$46,'Reported Performance Table'!$D106='Master List'!$B$48,'Reported Performance Table'!$D106='Master List'!$B$104,'Reported Performance Table'!$D106='Master List'!$B$106,'Reported Performance Table'!$D106='Master List'!$B$126)),"LUNA_Dimming","Dimming_Capability_and_Range"))</f>
        <v/>
      </c>
      <c r="N106" s="179">
        <f>'Reported Performance Table'!BE106</f>
        <v>0</v>
      </c>
      <c r="O106" s="179">
        <f>'Reported Performance Table'!BF106</f>
        <v>0</v>
      </c>
      <c r="P106" s="179">
        <f>'Reported Performance Table'!BG106</f>
        <v>0</v>
      </c>
      <c r="Q106" t="str">
        <f t="shared" si="3"/>
        <v>No</v>
      </c>
    </row>
    <row r="107" spans="1:17" x14ac:dyDescent="0.25">
      <c r="A107" s="75">
        <v>114</v>
      </c>
      <c r="B107" s="76" t="str">
        <f>IF('Reported Performance Table'!$A114="","",IF(OR('Reported Performance Table'!$B114="",'Reported Performance Table'!$C114="",'Reported Performance Table'!$D114="",'Reported Performance Table'!$F114="",'Reported Performance Table'!$G114="",'Reported Performance Table'!$H114="",'Reported Performance Table'!$I114="",'Reported Performance Table'!$K114="",'Reported Performance Table'!$N114="",'Reported Performance Table'!$O114="",'Reported Performance Table'!$P114="",'Reported Performance Table'!$Q114="",'Reported Performance Table'!$R114="",'Reported Performance Table'!$S114="",'Reported Performance Table'!$T114="",'Reported Performance Table'!$U114="",'Reported Performance Table'!$V114="",'Reported Performance Table'!$W114="",'Reported Performance Table'!$X114="",'Reported Performance Table'!$AF114="",'Reported Performance Table'!$AG114="",'Reported Performance Table'!$AI114="",'Reported Performance Table'!$AJ114="",'Reported Performance Table'!$AL114="",'Reported Performance Table'!$AN114="",'Reported Performance Table'!$AR114=""),$A107&amp;", ",""))</f>
        <v/>
      </c>
      <c r="D107" s="35" t="e">
        <f>VLOOKUP('Reported Performance Table'!C107,'Master List'!$B$20:$C$39,2,FALSE)</f>
        <v>#N/A</v>
      </c>
      <c r="E107" t="e">
        <f>VLOOKUP('Reported Performance Table'!D107,'Master List'!$B$42:$C$129,2,FALSE)</f>
        <v>#N/A</v>
      </c>
      <c r="F107" t="e">
        <f>VLOOKUP('Reported Performance Table'!C107,'Master List'!$B$20:$D$39,3,FALSE)</f>
        <v>#N/A</v>
      </c>
      <c r="G107" s="163" t="e">
        <f>VLOOKUP('Reported Performance Table'!B107,'Master List'!$B$11:$D$17,3,FALSE)</f>
        <v>#N/A</v>
      </c>
      <c r="H107" t="e">
        <f t="shared" si="2"/>
        <v>#N/A</v>
      </c>
      <c r="I107" t="e">
        <f>IF(VLOOKUP('Reported Performance Table'!D107,'Master List'!$B$42:$D$129,3,FALSE)="","No",VLOOKUP('Reported Performance Table'!D107,'Master List'!$B$42:$D$129,3,FALSE))</f>
        <v>#N/A</v>
      </c>
      <c r="J107" t="e">
        <f>IF(AND(I107="Yes_No",'Reported Performance Table'!E107="Yes"),"No","Yes_No")</f>
        <v>#N/A</v>
      </c>
      <c r="K107" t="str">
        <f>IF('Reported Performance Table'!D107="","",IF('Reported Performance Table'!E107="Yes","LUNA_CCT","Reported_CCT"))</f>
        <v/>
      </c>
      <c r="L107" t="str">
        <f>IF('Reported Performance Table'!D107="","",IF(K107="LUNA_CCT",VLOOKUP('Reported Performance Table'!D107,'Master List'!$B$42:$E$129,4,FALSE),"Reported_BUG"))</f>
        <v/>
      </c>
      <c r="M107" t="str">
        <f>IF('Reported Performance Table'!D107="","",IF(AND('Reported Performance Table'!$E107="Yes",OR('Reported Performance Table'!$D107='Master List'!$B$42,'Reported Performance Table'!$D107='Master List'!$B$43,'Reported Performance Table'!$D107='Master List'!$B$44,'Reported Performance Table'!$D107='Master List'!$B$46,'Reported Performance Table'!$D107='Master List'!$B$48,'Reported Performance Table'!$D107='Master List'!$B$104,'Reported Performance Table'!$D107='Master List'!$B$106,'Reported Performance Table'!$D107='Master List'!$B$126)),"LUNA_Dimming","Dimming_Capability_and_Range"))</f>
        <v/>
      </c>
      <c r="N107" s="179">
        <f>'Reported Performance Table'!BE107</f>
        <v>0</v>
      </c>
      <c r="O107" s="179">
        <f>'Reported Performance Table'!BF107</f>
        <v>0</v>
      </c>
      <c r="P107" s="179">
        <f>'Reported Performance Table'!BG107</f>
        <v>0</v>
      </c>
      <c r="Q107" t="str">
        <f t="shared" si="3"/>
        <v>No</v>
      </c>
    </row>
    <row r="108" spans="1:17" x14ac:dyDescent="0.25">
      <c r="A108" s="75">
        <v>115</v>
      </c>
      <c r="B108" s="76" t="str">
        <f>IF('Reported Performance Table'!$A115="","",IF(OR('Reported Performance Table'!$B115="",'Reported Performance Table'!$C115="",'Reported Performance Table'!$D115="",'Reported Performance Table'!$F115="",'Reported Performance Table'!$G115="",'Reported Performance Table'!$H115="",'Reported Performance Table'!$I115="",'Reported Performance Table'!$K115="",'Reported Performance Table'!$N115="",'Reported Performance Table'!$O115="",'Reported Performance Table'!$P115="",'Reported Performance Table'!$Q115="",'Reported Performance Table'!$R115="",'Reported Performance Table'!$S115="",'Reported Performance Table'!$T115="",'Reported Performance Table'!$U115="",'Reported Performance Table'!$V115="",'Reported Performance Table'!$W115="",'Reported Performance Table'!$X115="",'Reported Performance Table'!$AF115="",'Reported Performance Table'!$AG115="",'Reported Performance Table'!$AI115="",'Reported Performance Table'!$AJ115="",'Reported Performance Table'!$AL115="",'Reported Performance Table'!$AN115="",'Reported Performance Table'!$AR115=""),$A108&amp;", ",""))</f>
        <v/>
      </c>
      <c r="D108" s="35" t="e">
        <f>VLOOKUP('Reported Performance Table'!C108,'Master List'!$B$20:$C$39,2,FALSE)</f>
        <v>#N/A</v>
      </c>
      <c r="E108" t="e">
        <f>VLOOKUP('Reported Performance Table'!D108,'Master List'!$B$42:$C$129,2,FALSE)</f>
        <v>#N/A</v>
      </c>
      <c r="F108" t="e">
        <f>VLOOKUP('Reported Performance Table'!C108,'Master List'!$B$20:$D$39,3,FALSE)</f>
        <v>#N/A</v>
      </c>
      <c r="G108" s="163" t="e">
        <f>VLOOKUP('Reported Performance Table'!B108,'Master List'!$B$11:$D$17,3,FALSE)</f>
        <v>#N/A</v>
      </c>
      <c r="H108" t="e">
        <f t="shared" si="2"/>
        <v>#N/A</v>
      </c>
      <c r="I108" t="e">
        <f>IF(VLOOKUP('Reported Performance Table'!D108,'Master List'!$B$42:$D$129,3,FALSE)="","No",VLOOKUP('Reported Performance Table'!D108,'Master List'!$B$42:$D$129,3,FALSE))</f>
        <v>#N/A</v>
      </c>
      <c r="J108" t="e">
        <f>IF(AND(I108="Yes_No",'Reported Performance Table'!E108="Yes"),"No","Yes_No")</f>
        <v>#N/A</v>
      </c>
      <c r="K108" t="str">
        <f>IF('Reported Performance Table'!D108="","",IF('Reported Performance Table'!E108="Yes","LUNA_CCT","Reported_CCT"))</f>
        <v/>
      </c>
      <c r="L108" t="str">
        <f>IF('Reported Performance Table'!D108="","",IF(K108="LUNA_CCT",VLOOKUP('Reported Performance Table'!D108,'Master List'!$B$42:$E$129,4,FALSE),"Reported_BUG"))</f>
        <v/>
      </c>
      <c r="M108" t="str">
        <f>IF('Reported Performance Table'!D108="","",IF(AND('Reported Performance Table'!$E108="Yes",OR('Reported Performance Table'!$D108='Master List'!$B$42,'Reported Performance Table'!$D108='Master List'!$B$43,'Reported Performance Table'!$D108='Master List'!$B$44,'Reported Performance Table'!$D108='Master List'!$B$46,'Reported Performance Table'!$D108='Master List'!$B$48,'Reported Performance Table'!$D108='Master List'!$B$104,'Reported Performance Table'!$D108='Master List'!$B$106,'Reported Performance Table'!$D108='Master List'!$B$126)),"LUNA_Dimming","Dimming_Capability_and_Range"))</f>
        <v/>
      </c>
      <c r="N108" s="179">
        <f>'Reported Performance Table'!BE108</f>
        <v>0</v>
      </c>
      <c r="O108" s="179">
        <f>'Reported Performance Table'!BF108</f>
        <v>0</v>
      </c>
      <c r="P108" s="179">
        <f>'Reported Performance Table'!BG108</f>
        <v>0</v>
      </c>
      <c r="Q108" t="str">
        <f t="shared" si="3"/>
        <v>No</v>
      </c>
    </row>
    <row r="109" spans="1:17" x14ac:dyDescent="0.25">
      <c r="A109" s="75">
        <v>116</v>
      </c>
      <c r="B109" s="76" t="str">
        <f>IF('Reported Performance Table'!$A116="","",IF(OR('Reported Performance Table'!$B116="",'Reported Performance Table'!$C116="",'Reported Performance Table'!$D116="",'Reported Performance Table'!$F116="",'Reported Performance Table'!$G116="",'Reported Performance Table'!$H116="",'Reported Performance Table'!$I116="",'Reported Performance Table'!$K116="",'Reported Performance Table'!$N116="",'Reported Performance Table'!$O116="",'Reported Performance Table'!$P116="",'Reported Performance Table'!$Q116="",'Reported Performance Table'!$R116="",'Reported Performance Table'!$S116="",'Reported Performance Table'!$T116="",'Reported Performance Table'!$U116="",'Reported Performance Table'!$V116="",'Reported Performance Table'!$W116="",'Reported Performance Table'!$X116="",'Reported Performance Table'!$AF116="",'Reported Performance Table'!$AG116="",'Reported Performance Table'!$AI116="",'Reported Performance Table'!$AJ116="",'Reported Performance Table'!$AL116="",'Reported Performance Table'!$AN116="",'Reported Performance Table'!$AR116=""),$A109&amp;", ",""))</f>
        <v/>
      </c>
      <c r="D109" s="35" t="e">
        <f>VLOOKUP('Reported Performance Table'!C109,'Master List'!$B$20:$C$39,2,FALSE)</f>
        <v>#N/A</v>
      </c>
      <c r="E109" t="e">
        <f>VLOOKUP('Reported Performance Table'!D109,'Master List'!$B$42:$C$129,2,FALSE)</f>
        <v>#N/A</v>
      </c>
      <c r="F109" t="e">
        <f>VLOOKUP('Reported Performance Table'!C109,'Master List'!$B$20:$D$39,3,FALSE)</f>
        <v>#N/A</v>
      </c>
      <c r="G109" s="163" t="e">
        <f>VLOOKUP('Reported Performance Table'!B109,'Master List'!$B$11:$D$17,3,FALSE)</f>
        <v>#N/A</v>
      </c>
      <c r="H109" t="e">
        <f t="shared" si="2"/>
        <v>#N/A</v>
      </c>
      <c r="I109" t="e">
        <f>IF(VLOOKUP('Reported Performance Table'!D109,'Master List'!$B$42:$D$129,3,FALSE)="","No",VLOOKUP('Reported Performance Table'!D109,'Master List'!$B$42:$D$129,3,FALSE))</f>
        <v>#N/A</v>
      </c>
      <c r="J109" t="e">
        <f>IF(AND(I109="Yes_No",'Reported Performance Table'!E109="Yes"),"No","Yes_No")</f>
        <v>#N/A</v>
      </c>
      <c r="K109" t="str">
        <f>IF('Reported Performance Table'!D109="","",IF('Reported Performance Table'!E109="Yes","LUNA_CCT","Reported_CCT"))</f>
        <v/>
      </c>
      <c r="L109" t="str">
        <f>IF('Reported Performance Table'!D109="","",IF(K109="LUNA_CCT",VLOOKUP('Reported Performance Table'!D109,'Master List'!$B$42:$E$129,4,FALSE),"Reported_BUG"))</f>
        <v/>
      </c>
      <c r="M109" t="str">
        <f>IF('Reported Performance Table'!D109="","",IF(AND('Reported Performance Table'!$E109="Yes",OR('Reported Performance Table'!$D109='Master List'!$B$42,'Reported Performance Table'!$D109='Master List'!$B$43,'Reported Performance Table'!$D109='Master List'!$B$44,'Reported Performance Table'!$D109='Master List'!$B$46,'Reported Performance Table'!$D109='Master List'!$B$48,'Reported Performance Table'!$D109='Master List'!$B$104,'Reported Performance Table'!$D109='Master List'!$B$106,'Reported Performance Table'!$D109='Master List'!$B$126)),"LUNA_Dimming","Dimming_Capability_and_Range"))</f>
        <v/>
      </c>
      <c r="N109" s="179">
        <f>'Reported Performance Table'!BE109</f>
        <v>0</v>
      </c>
      <c r="O109" s="179">
        <f>'Reported Performance Table'!BF109</f>
        <v>0</v>
      </c>
      <c r="P109" s="179">
        <f>'Reported Performance Table'!BG109</f>
        <v>0</v>
      </c>
      <c r="Q109" t="str">
        <f t="shared" si="3"/>
        <v>No</v>
      </c>
    </row>
    <row r="110" spans="1:17" x14ac:dyDescent="0.25">
      <c r="A110" s="75">
        <v>117</v>
      </c>
      <c r="B110" s="76" t="str">
        <f>IF('Reported Performance Table'!$A117="","",IF(OR('Reported Performance Table'!$B117="",'Reported Performance Table'!$C117="",'Reported Performance Table'!$D117="",'Reported Performance Table'!$F117="",'Reported Performance Table'!$G117="",'Reported Performance Table'!$H117="",'Reported Performance Table'!$I117="",'Reported Performance Table'!$K117="",'Reported Performance Table'!$N117="",'Reported Performance Table'!$O117="",'Reported Performance Table'!$P117="",'Reported Performance Table'!$Q117="",'Reported Performance Table'!$R117="",'Reported Performance Table'!$S117="",'Reported Performance Table'!$T117="",'Reported Performance Table'!$U117="",'Reported Performance Table'!$V117="",'Reported Performance Table'!$W117="",'Reported Performance Table'!$X117="",'Reported Performance Table'!$AF117="",'Reported Performance Table'!$AG117="",'Reported Performance Table'!$AI117="",'Reported Performance Table'!$AJ117="",'Reported Performance Table'!$AL117="",'Reported Performance Table'!$AN117="",'Reported Performance Table'!$AR117=""),$A110&amp;", ",""))</f>
        <v/>
      </c>
      <c r="D110" s="35" t="e">
        <f>VLOOKUP('Reported Performance Table'!C110,'Master List'!$B$20:$C$39,2,FALSE)</f>
        <v>#N/A</v>
      </c>
      <c r="E110" t="e">
        <f>VLOOKUP('Reported Performance Table'!D110,'Master List'!$B$42:$C$129,2,FALSE)</f>
        <v>#N/A</v>
      </c>
      <c r="F110" t="e">
        <f>VLOOKUP('Reported Performance Table'!C110,'Master List'!$B$20:$D$39,3,FALSE)</f>
        <v>#N/A</v>
      </c>
      <c r="G110" s="163" t="e">
        <f>VLOOKUP('Reported Performance Table'!B110,'Master List'!$B$11:$D$17,3,FALSE)</f>
        <v>#N/A</v>
      </c>
      <c r="H110" t="e">
        <f t="shared" si="2"/>
        <v>#N/A</v>
      </c>
      <c r="I110" t="e">
        <f>IF(VLOOKUP('Reported Performance Table'!D110,'Master List'!$B$42:$D$129,3,FALSE)="","No",VLOOKUP('Reported Performance Table'!D110,'Master List'!$B$42:$D$129,3,FALSE))</f>
        <v>#N/A</v>
      </c>
      <c r="J110" t="e">
        <f>IF(AND(I110="Yes_No",'Reported Performance Table'!E110="Yes"),"No","Yes_No")</f>
        <v>#N/A</v>
      </c>
      <c r="K110" t="str">
        <f>IF('Reported Performance Table'!D110="","",IF('Reported Performance Table'!E110="Yes","LUNA_CCT","Reported_CCT"))</f>
        <v/>
      </c>
      <c r="L110" t="str">
        <f>IF('Reported Performance Table'!D110="","",IF(K110="LUNA_CCT",VLOOKUP('Reported Performance Table'!D110,'Master List'!$B$42:$E$129,4,FALSE),"Reported_BUG"))</f>
        <v/>
      </c>
      <c r="M110" t="str">
        <f>IF('Reported Performance Table'!D110="","",IF(AND('Reported Performance Table'!$E110="Yes",OR('Reported Performance Table'!$D110='Master List'!$B$42,'Reported Performance Table'!$D110='Master List'!$B$43,'Reported Performance Table'!$D110='Master List'!$B$44,'Reported Performance Table'!$D110='Master List'!$B$46,'Reported Performance Table'!$D110='Master List'!$B$48,'Reported Performance Table'!$D110='Master List'!$B$104,'Reported Performance Table'!$D110='Master List'!$B$106,'Reported Performance Table'!$D110='Master List'!$B$126)),"LUNA_Dimming","Dimming_Capability_and_Range"))</f>
        <v/>
      </c>
      <c r="N110" s="179">
        <f>'Reported Performance Table'!BE110</f>
        <v>0</v>
      </c>
      <c r="O110" s="179">
        <f>'Reported Performance Table'!BF110</f>
        <v>0</v>
      </c>
      <c r="P110" s="179">
        <f>'Reported Performance Table'!BG110</f>
        <v>0</v>
      </c>
      <c r="Q110" t="str">
        <f t="shared" si="3"/>
        <v>No</v>
      </c>
    </row>
    <row r="111" spans="1:17" x14ac:dyDescent="0.25">
      <c r="A111" s="75">
        <v>118</v>
      </c>
      <c r="B111" s="76" t="str">
        <f>IF('Reported Performance Table'!$A118="","",IF(OR('Reported Performance Table'!$B118="",'Reported Performance Table'!$C118="",'Reported Performance Table'!$D118="",'Reported Performance Table'!$F118="",'Reported Performance Table'!$G118="",'Reported Performance Table'!$H118="",'Reported Performance Table'!$I118="",'Reported Performance Table'!$K118="",'Reported Performance Table'!$N118="",'Reported Performance Table'!$O118="",'Reported Performance Table'!$P118="",'Reported Performance Table'!$Q118="",'Reported Performance Table'!$R118="",'Reported Performance Table'!$S118="",'Reported Performance Table'!$T118="",'Reported Performance Table'!$U118="",'Reported Performance Table'!$V118="",'Reported Performance Table'!$W118="",'Reported Performance Table'!$X118="",'Reported Performance Table'!$AF118="",'Reported Performance Table'!$AG118="",'Reported Performance Table'!$AI118="",'Reported Performance Table'!$AJ118="",'Reported Performance Table'!$AL118="",'Reported Performance Table'!$AN118="",'Reported Performance Table'!$AR118=""),$A111&amp;", ",""))</f>
        <v/>
      </c>
      <c r="D111" s="35" t="e">
        <f>VLOOKUP('Reported Performance Table'!C111,'Master List'!$B$20:$C$39,2,FALSE)</f>
        <v>#N/A</v>
      </c>
      <c r="E111" t="e">
        <f>VLOOKUP('Reported Performance Table'!D111,'Master List'!$B$42:$C$129,2,FALSE)</f>
        <v>#N/A</v>
      </c>
      <c r="F111" t="e">
        <f>VLOOKUP('Reported Performance Table'!C111,'Master List'!$B$20:$D$39,3,FALSE)</f>
        <v>#N/A</v>
      </c>
      <c r="G111" s="163" t="e">
        <f>VLOOKUP('Reported Performance Table'!B111,'Master List'!$B$11:$D$17,3,FALSE)</f>
        <v>#N/A</v>
      </c>
      <c r="H111" t="e">
        <f t="shared" si="2"/>
        <v>#N/A</v>
      </c>
      <c r="I111" t="e">
        <f>IF(VLOOKUP('Reported Performance Table'!D111,'Master List'!$B$42:$D$129,3,FALSE)="","No",VLOOKUP('Reported Performance Table'!D111,'Master List'!$B$42:$D$129,3,FALSE))</f>
        <v>#N/A</v>
      </c>
      <c r="J111" t="e">
        <f>IF(AND(I111="Yes_No",'Reported Performance Table'!E111="Yes"),"No","Yes_No")</f>
        <v>#N/A</v>
      </c>
      <c r="K111" t="str">
        <f>IF('Reported Performance Table'!D111="","",IF('Reported Performance Table'!E111="Yes","LUNA_CCT","Reported_CCT"))</f>
        <v/>
      </c>
      <c r="L111" t="str">
        <f>IF('Reported Performance Table'!D111="","",IF(K111="LUNA_CCT",VLOOKUP('Reported Performance Table'!D111,'Master List'!$B$42:$E$129,4,FALSE),"Reported_BUG"))</f>
        <v/>
      </c>
      <c r="M111" t="str">
        <f>IF('Reported Performance Table'!D111="","",IF(AND('Reported Performance Table'!$E111="Yes",OR('Reported Performance Table'!$D111='Master List'!$B$42,'Reported Performance Table'!$D111='Master List'!$B$43,'Reported Performance Table'!$D111='Master List'!$B$44,'Reported Performance Table'!$D111='Master List'!$B$46,'Reported Performance Table'!$D111='Master List'!$B$48,'Reported Performance Table'!$D111='Master List'!$B$104,'Reported Performance Table'!$D111='Master List'!$B$106,'Reported Performance Table'!$D111='Master List'!$B$126)),"LUNA_Dimming","Dimming_Capability_and_Range"))</f>
        <v/>
      </c>
      <c r="N111" s="179">
        <f>'Reported Performance Table'!BE111</f>
        <v>0</v>
      </c>
      <c r="O111" s="179">
        <f>'Reported Performance Table'!BF111</f>
        <v>0</v>
      </c>
      <c r="P111" s="179">
        <f>'Reported Performance Table'!BG111</f>
        <v>0</v>
      </c>
      <c r="Q111" t="str">
        <f t="shared" si="3"/>
        <v>No</v>
      </c>
    </row>
    <row r="112" spans="1:17" x14ac:dyDescent="0.25">
      <c r="A112" s="75">
        <v>119</v>
      </c>
      <c r="B112" s="76" t="str">
        <f>IF('Reported Performance Table'!$A119="","",IF(OR('Reported Performance Table'!$B119="",'Reported Performance Table'!$C119="",'Reported Performance Table'!$D119="",'Reported Performance Table'!$F119="",'Reported Performance Table'!$G119="",'Reported Performance Table'!$H119="",'Reported Performance Table'!$I119="",'Reported Performance Table'!$K119="",'Reported Performance Table'!$N119="",'Reported Performance Table'!$O119="",'Reported Performance Table'!$P119="",'Reported Performance Table'!$Q119="",'Reported Performance Table'!$R119="",'Reported Performance Table'!$S119="",'Reported Performance Table'!$T119="",'Reported Performance Table'!$U119="",'Reported Performance Table'!$V119="",'Reported Performance Table'!$W119="",'Reported Performance Table'!$X119="",'Reported Performance Table'!$AF119="",'Reported Performance Table'!$AG119="",'Reported Performance Table'!$AI119="",'Reported Performance Table'!$AJ119="",'Reported Performance Table'!$AL119="",'Reported Performance Table'!$AN119="",'Reported Performance Table'!$AR119=""),$A112&amp;", ",""))</f>
        <v/>
      </c>
      <c r="D112" s="35" t="e">
        <f>VLOOKUP('Reported Performance Table'!C112,'Master List'!$B$20:$C$39,2,FALSE)</f>
        <v>#N/A</v>
      </c>
      <c r="E112" t="e">
        <f>VLOOKUP('Reported Performance Table'!D112,'Master List'!$B$42:$C$129,2,FALSE)</f>
        <v>#N/A</v>
      </c>
      <c r="F112" t="e">
        <f>VLOOKUP('Reported Performance Table'!C112,'Master List'!$B$20:$D$39,3,FALSE)</f>
        <v>#N/A</v>
      </c>
      <c r="G112" s="163" t="e">
        <f>VLOOKUP('Reported Performance Table'!B112,'Master List'!$B$11:$D$17,3,FALSE)</f>
        <v>#N/A</v>
      </c>
      <c r="H112" t="e">
        <f t="shared" si="2"/>
        <v>#N/A</v>
      </c>
      <c r="I112" t="e">
        <f>IF(VLOOKUP('Reported Performance Table'!D112,'Master List'!$B$42:$D$129,3,FALSE)="","No",VLOOKUP('Reported Performance Table'!D112,'Master List'!$B$42:$D$129,3,FALSE))</f>
        <v>#N/A</v>
      </c>
      <c r="J112" t="e">
        <f>IF(AND(I112="Yes_No",'Reported Performance Table'!E112="Yes"),"No","Yes_No")</f>
        <v>#N/A</v>
      </c>
      <c r="K112" t="str">
        <f>IF('Reported Performance Table'!D112="","",IF('Reported Performance Table'!E112="Yes","LUNA_CCT","Reported_CCT"))</f>
        <v/>
      </c>
      <c r="L112" t="str">
        <f>IF('Reported Performance Table'!D112="","",IF(K112="LUNA_CCT",VLOOKUP('Reported Performance Table'!D112,'Master List'!$B$42:$E$129,4,FALSE),"Reported_BUG"))</f>
        <v/>
      </c>
      <c r="M112" t="str">
        <f>IF('Reported Performance Table'!D112="","",IF(AND('Reported Performance Table'!$E112="Yes",OR('Reported Performance Table'!$D112='Master List'!$B$42,'Reported Performance Table'!$D112='Master List'!$B$43,'Reported Performance Table'!$D112='Master List'!$B$44,'Reported Performance Table'!$D112='Master List'!$B$46,'Reported Performance Table'!$D112='Master List'!$B$48,'Reported Performance Table'!$D112='Master List'!$B$104,'Reported Performance Table'!$D112='Master List'!$B$106,'Reported Performance Table'!$D112='Master List'!$B$126)),"LUNA_Dimming","Dimming_Capability_and_Range"))</f>
        <v/>
      </c>
      <c r="N112" s="179">
        <f>'Reported Performance Table'!BE112</f>
        <v>0</v>
      </c>
      <c r="O112" s="179">
        <f>'Reported Performance Table'!BF112</f>
        <v>0</v>
      </c>
      <c r="P112" s="179">
        <f>'Reported Performance Table'!BG112</f>
        <v>0</v>
      </c>
      <c r="Q112" t="str">
        <f t="shared" si="3"/>
        <v>No</v>
      </c>
    </row>
    <row r="113" spans="1:17" x14ac:dyDescent="0.25">
      <c r="A113" s="75">
        <v>120</v>
      </c>
      <c r="B113" s="76" t="str">
        <f>IF('Reported Performance Table'!$A120="","",IF(OR('Reported Performance Table'!$B120="",'Reported Performance Table'!$C120="",'Reported Performance Table'!$D120="",'Reported Performance Table'!$F120="",'Reported Performance Table'!$G120="",'Reported Performance Table'!$H120="",'Reported Performance Table'!$I120="",'Reported Performance Table'!$K120="",'Reported Performance Table'!$N120="",'Reported Performance Table'!$O120="",'Reported Performance Table'!$P120="",'Reported Performance Table'!$Q120="",'Reported Performance Table'!$R120="",'Reported Performance Table'!$S120="",'Reported Performance Table'!$T120="",'Reported Performance Table'!$U120="",'Reported Performance Table'!$V120="",'Reported Performance Table'!$W120="",'Reported Performance Table'!$X120="",'Reported Performance Table'!$AF120="",'Reported Performance Table'!$AG120="",'Reported Performance Table'!$AI120="",'Reported Performance Table'!$AJ120="",'Reported Performance Table'!$AL120="",'Reported Performance Table'!$AN120="",'Reported Performance Table'!$AR120=""),$A113&amp;", ",""))</f>
        <v/>
      </c>
      <c r="D113" s="35" t="e">
        <f>VLOOKUP('Reported Performance Table'!C113,'Master List'!$B$20:$C$39,2,FALSE)</f>
        <v>#N/A</v>
      </c>
      <c r="E113" t="e">
        <f>VLOOKUP('Reported Performance Table'!D113,'Master List'!$B$42:$C$129,2,FALSE)</f>
        <v>#N/A</v>
      </c>
      <c r="F113" t="e">
        <f>VLOOKUP('Reported Performance Table'!C113,'Master List'!$B$20:$D$39,3,FALSE)</f>
        <v>#N/A</v>
      </c>
      <c r="G113" s="163" t="e">
        <f>VLOOKUP('Reported Performance Table'!B113,'Master List'!$B$11:$D$17,3,FALSE)</f>
        <v>#N/A</v>
      </c>
      <c r="H113" t="e">
        <f t="shared" si="2"/>
        <v>#N/A</v>
      </c>
      <c r="I113" t="e">
        <f>IF(VLOOKUP('Reported Performance Table'!D113,'Master List'!$B$42:$D$129,3,FALSE)="","No",VLOOKUP('Reported Performance Table'!D113,'Master List'!$B$42:$D$129,3,FALSE))</f>
        <v>#N/A</v>
      </c>
      <c r="J113" t="e">
        <f>IF(AND(I113="Yes_No",'Reported Performance Table'!E113="Yes"),"No","Yes_No")</f>
        <v>#N/A</v>
      </c>
      <c r="K113" t="str">
        <f>IF('Reported Performance Table'!D113="","",IF('Reported Performance Table'!E113="Yes","LUNA_CCT","Reported_CCT"))</f>
        <v/>
      </c>
      <c r="L113" t="str">
        <f>IF('Reported Performance Table'!D113="","",IF(K113="LUNA_CCT",VLOOKUP('Reported Performance Table'!D113,'Master List'!$B$42:$E$129,4,FALSE),"Reported_BUG"))</f>
        <v/>
      </c>
      <c r="M113" t="str">
        <f>IF('Reported Performance Table'!D113="","",IF(AND('Reported Performance Table'!$E113="Yes",OR('Reported Performance Table'!$D113='Master List'!$B$42,'Reported Performance Table'!$D113='Master List'!$B$43,'Reported Performance Table'!$D113='Master List'!$B$44,'Reported Performance Table'!$D113='Master List'!$B$46,'Reported Performance Table'!$D113='Master List'!$B$48,'Reported Performance Table'!$D113='Master List'!$B$104,'Reported Performance Table'!$D113='Master List'!$B$106,'Reported Performance Table'!$D113='Master List'!$B$126)),"LUNA_Dimming","Dimming_Capability_and_Range"))</f>
        <v/>
      </c>
      <c r="N113" s="179">
        <f>'Reported Performance Table'!BE113</f>
        <v>0</v>
      </c>
      <c r="O113" s="179">
        <f>'Reported Performance Table'!BF113</f>
        <v>0</v>
      </c>
      <c r="P113" s="179">
        <f>'Reported Performance Table'!BG113</f>
        <v>0</v>
      </c>
      <c r="Q113" t="str">
        <f t="shared" si="3"/>
        <v>No</v>
      </c>
    </row>
    <row r="114" spans="1:17" x14ac:dyDescent="0.25">
      <c r="A114" s="75">
        <v>121</v>
      </c>
      <c r="B114" s="76" t="str">
        <f>IF('Reported Performance Table'!$A121="","",IF(OR('Reported Performance Table'!$B121="",'Reported Performance Table'!$C121="",'Reported Performance Table'!$D121="",'Reported Performance Table'!$F121="",'Reported Performance Table'!$G121="",'Reported Performance Table'!$H121="",'Reported Performance Table'!$I121="",'Reported Performance Table'!$K121="",'Reported Performance Table'!$N121="",'Reported Performance Table'!$O121="",'Reported Performance Table'!$P121="",'Reported Performance Table'!$Q121="",'Reported Performance Table'!$R121="",'Reported Performance Table'!$S121="",'Reported Performance Table'!$T121="",'Reported Performance Table'!$U121="",'Reported Performance Table'!$V121="",'Reported Performance Table'!$W121="",'Reported Performance Table'!$X121="",'Reported Performance Table'!$AF121="",'Reported Performance Table'!$AG121="",'Reported Performance Table'!$AI121="",'Reported Performance Table'!$AJ121="",'Reported Performance Table'!$AL121="",'Reported Performance Table'!$AN121="",'Reported Performance Table'!$AR121=""),$A114&amp;", ",""))</f>
        <v/>
      </c>
      <c r="D114" s="35" t="e">
        <f>VLOOKUP('Reported Performance Table'!C114,'Master List'!$B$20:$C$39,2,FALSE)</f>
        <v>#N/A</v>
      </c>
      <c r="E114" t="e">
        <f>VLOOKUP('Reported Performance Table'!D114,'Master List'!$B$42:$C$129,2,FALSE)</f>
        <v>#N/A</v>
      </c>
      <c r="F114" t="e">
        <f>VLOOKUP('Reported Performance Table'!C114,'Master List'!$B$20:$D$39,3,FALSE)</f>
        <v>#N/A</v>
      </c>
      <c r="G114" s="163" t="e">
        <f>VLOOKUP('Reported Performance Table'!B114,'Master List'!$B$11:$D$17,3,FALSE)</f>
        <v>#N/A</v>
      </c>
      <c r="H114" t="e">
        <f t="shared" si="2"/>
        <v>#N/A</v>
      </c>
      <c r="I114" t="e">
        <f>IF(VLOOKUP('Reported Performance Table'!D114,'Master List'!$B$42:$D$129,3,FALSE)="","No",VLOOKUP('Reported Performance Table'!D114,'Master List'!$B$42:$D$129,3,FALSE))</f>
        <v>#N/A</v>
      </c>
      <c r="J114" t="e">
        <f>IF(AND(I114="Yes_No",'Reported Performance Table'!E114="Yes"),"No","Yes_No")</f>
        <v>#N/A</v>
      </c>
      <c r="K114" t="str">
        <f>IF('Reported Performance Table'!D114="","",IF('Reported Performance Table'!E114="Yes","LUNA_CCT","Reported_CCT"))</f>
        <v/>
      </c>
      <c r="L114" t="str">
        <f>IF('Reported Performance Table'!D114="","",IF(K114="LUNA_CCT",VLOOKUP('Reported Performance Table'!D114,'Master List'!$B$42:$E$129,4,FALSE),"Reported_BUG"))</f>
        <v/>
      </c>
      <c r="M114" t="str">
        <f>IF('Reported Performance Table'!D114="","",IF(AND('Reported Performance Table'!$E114="Yes",OR('Reported Performance Table'!$D114='Master List'!$B$42,'Reported Performance Table'!$D114='Master List'!$B$43,'Reported Performance Table'!$D114='Master List'!$B$44,'Reported Performance Table'!$D114='Master List'!$B$46,'Reported Performance Table'!$D114='Master List'!$B$48,'Reported Performance Table'!$D114='Master List'!$B$104,'Reported Performance Table'!$D114='Master List'!$B$106,'Reported Performance Table'!$D114='Master List'!$B$126)),"LUNA_Dimming","Dimming_Capability_and_Range"))</f>
        <v/>
      </c>
      <c r="N114" s="179">
        <f>'Reported Performance Table'!BE114</f>
        <v>0</v>
      </c>
      <c r="O114" s="179">
        <f>'Reported Performance Table'!BF114</f>
        <v>0</v>
      </c>
      <c r="P114" s="179">
        <f>'Reported Performance Table'!BG114</f>
        <v>0</v>
      </c>
      <c r="Q114" t="str">
        <f t="shared" si="3"/>
        <v>No</v>
      </c>
    </row>
    <row r="115" spans="1:17" x14ac:dyDescent="0.25">
      <c r="A115" s="75">
        <v>122</v>
      </c>
      <c r="B115" s="76" t="str">
        <f>IF('Reported Performance Table'!$A122="","",IF(OR('Reported Performance Table'!$B122="",'Reported Performance Table'!$C122="",'Reported Performance Table'!$D122="",'Reported Performance Table'!$F122="",'Reported Performance Table'!$G122="",'Reported Performance Table'!$H122="",'Reported Performance Table'!$I122="",'Reported Performance Table'!$K122="",'Reported Performance Table'!$N122="",'Reported Performance Table'!$O122="",'Reported Performance Table'!$P122="",'Reported Performance Table'!$Q122="",'Reported Performance Table'!$R122="",'Reported Performance Table'!$S122="",'Reported Performance Table'!$T122="",'Reported Performance Table'!$U122="",'Reported Performance Table'!$V122="",'Reported Performance Table'!$W122="",'Reported Performance Table'!$X122="",'Reported Performance Table'!$AF122="",'Reported Performance Table'!$AG122="",'Reported Performance Table'!$AI122="",'Reported Performance Table'!$AJ122="",'Reported Performance Table'!$AL122="",'Reported Performance Table'!$AN122="",'Reported Performance Table'!$AR122=""),$A115&amp;", ",""))</f>
        <v/>
      </c>
      <c r="D115" s="35" t="e">
        <f>VLOOKUP('Reported Performance Table'!C115,'Master List'!$B$20:$C$39,2,FALSE)</f>
        <v>#N/A</v>
      </c>
      <c r="E115" t="e">
        <f>VLOOKUP('Reported Performance Table'!D115,'Master List'!$B$42:$C$129,2,FALSE)</f>
        <v>#N/A</v>
      </c>
      <c r="F115" t="e">
        <f>VLOOKUP('Reported Performance Table'!C115,'Master List'!$B$20:$D$39,3,FALSE)</f>
        <v>#N/A</v>
      </c>
      <c r="G115" s="163" t="e">
        <f>VLOOKUP('Reported Performance Table'!B115,'Master List'!$B$11:$D$17,3,FALSE)</f>
        <v>#N/A</v>
      </c>
      <c r="H115" t="e">
        <f t="shared" si="2"/>
        <v>#N/A</v>
      </c>
      <c r="I115" t="e">
        <f>IF(VLOOKUP('Reported Performance Table'!D115,'Master List'!$B$42:$D$129,3,FALSE)="","No",VLOOKUP('Reported Performance Table'!D115,'Master List'!$B$42:$D$129,3,FALSE))</f>
        <v>#N/A</v>
      </c>
      <c r="J115" t="e">
        <f>IF(AND(I115="Yes_No",'Reported Performance Table'!E115="Yes"),"No","Yes_No")</f>
        <v>#N/A</v>
      </c>
      <c r="K115" t="str">
        <f>IF('Reported Performance Table'!D115="","",IF('Reported Performance Table'!E115="Yes","LUNA_CCT","Reported_CCT"))</f>
        <v/>
      </c>
      <c r="L115" t="str">
        <f>IF('Reported Performance Table'!D115="","",IF(K115="LUNA_CCT",VLOOKUP('Reported Performance Table'!D115,'Master List'!$B$42:$E$129,4,FALSE),"Reported_BUG"))</f>
        <v/>
      </c>
      <c r="M115" t="str">
        <f>IF('Reported Performance Table'!D115="","",IF(AND('Reported Performance Table'!$E115="Yes",OR('Reported Performance Table'!$D115='Master List'!$B$42,'Reported Performance Table'!$D115='Master List'!$B$43,'Reported Performance Table'!$D115='Master List'!$B$44,'Reported Performance Table'!$D115='Master List'!$B$46,'Reported Performance Table'!$D115='Master List'!$B$48,'Reported Performance Table'!$D115='Master List'!$B$104,'Reported Performance Table'!$D115='Master List'!$B$106,'Reported Performance Table'!$D115='Master List'!$B$126)),"LUNA_Dimming","Dimming_Capability_and_Range"))</f>
        <v/>
      </c>
      <c r="N115" s="179">
        <f>'Reported Performance Table'!BE115</f>
        <v>0</v>
      </c>
      <c r="O115" s="179">
        <f>'Reported Performance Table'!BF115</f>
        <v>0</v>
      </c>
      <c r="P115" s="179">
        <f>'Reported Performance Table'!BG115</f>
        <v>0</v>
      </c>
      <c r="Q115" t="str">
        <f t="shared" si="3"/>
        <v>No</v>
      </c>
    </row>
    <row r="116" spans="1:17" x14ac:dyDescent="0.25">
      <c r="A116" s="75">
        <v>123</v>
      </c>
      <c r="B116" s="76" t="str">
        <f>IF('Reported Performance Table'!$A123="","",IF(OR('Reported Performance Table'!$B123="",'Reported Performance Table'!$C123="",'Reported Performance Table'!$D123="",'Reported Performance Table'!$F123="",'Reported Performance Table'!$G123="",'Reported Performance Table'!$H123="",'Reported Performance Table'!$I123="",'Reported Performance Table'!$K123="",'Reported Performance Table'!$N123="",'Reported Performance Table'!$O123="",'Reported Performance Table'!$P123="",'Reported Performance Table'!$Q123="",'Reported Performance Table'!$R123="",'Reported Performance Table'!$S123="",'Reported Performance Table'!$T123="",'Reported Performance Table'!$U123="",'Reported Performance Table'!$V123="",'Reported Performance Table'!$W123="",'Reported Performance Table'!$X123="",'Reported Performance Table'!$AF123="",'Reported Performance Table'!$AG123="",'Reported Performance Table'!$AI123="",'Reported Performance Table'!$AJ123="",'Reported Performance Table'!$AL123="",'Reported Performance Table'!$AN123="",'Reported Performance Table'!$AR123=""),$A116&amp;", ",""))</f>
        <v/>
      </c>
      <c r="D116" s="35" t="e">
        <f>VLOOKUP('Reported Performance Table'!C116,'Master List'!$B$20:$C$39,2,FALSE)</f>
        <v>#N/A</v>
      </c>
      <c r="E116" t="e">
        <f>VLOOKUP('Reported Performance Table'!D116,'Master List'!$B$42:$C$129,2,FALSE)</f>
        <v>#N/A</v>
      </c>
      <c r="F116" t="e">
        <f>VLOOKUP('Reported Performance Table'!C116,'Master List'!$B$20:$D$39,3,FALSE)</f>
        <v>#N/A</v>
      </c>
      <c r="G116" s="163" t="e">
        <f>VLOOKUP('Reported Performance Table'!B116,'Master List'!$B$11:$D$17,3,FALSE)</f>
        <v>#N/A</v>
      </c>
      <c r="H116" t="e">
        <f t="shared" si="2"/>
        <v>#N/A</v>
      </c>
      <c r="I116" t="e">
        <f>IF(VLOOKUP('Reported Performance Table'!D116,'Master List'!$B$42:$D$129,3,FALSE)="","No",VLOOKUP('Reported Performance Table'!D116,'Master List'!$B$42:$D$129,3,FALSE))</f>
        <v>#N/A</v>
      </c>
      <c r="J116" t="e">
        <f>IF(AND(I116="Yes_No",'Reported Performance Table'!E116="Yes"),"No","Yes_No")</f>
        <v>#N/A</v>
      </c>
      <c r="K116" t="str">
        <f>IF('Reported Performance Table'!D116="","",IF('Reported Performance Table'!E116="Yes","LUNA_CCT","Reported_CCT"))</f>
        <v/>
      </c>
      <c r="L116" t="str">
        <f>IF('Reported Performance Table'!D116="","",IF(K116="LUNA_CCT",VLOOKUP('Reported Performance Table'!D116,'Master List'!$B$42:$E$129,4,FALSE),"Reported_BUG"))</f>
        <v/>
      </c>
      <c r="M116" t="str">
        <f>IF('Reported Performance Table'!D116="","",IF(AND('Reported Performance Table'!$E116="Yes",OR('Reported Performance Table'!$D116='Master List'!$B$42,'Reported Performance Table'!$D116='Master List'!$B$43,'Reported Performance Table'!$D116='Master List'!$B$44,'Reported Performance Table'!$D116='Master List'!$B$46,'Reported Performance Table'!$D116='Master List'!$B$48,'Reported Performance Table'!$D116='Master List'!$B$104,'Reported Performance Table'!$D116='Master List'!$B$106,'Reported Performance Table'!$D116='Master List'!$B$126)),"LUNA_Dimming","Dimming_Capability_and_Range"))</f>
        <v/>
      </c>
      <c r="N116" s="179">
        <f>'Reported Performance Table'!BE116</f>
        <v>0</v>
      </c>
      <c r="O116" s="179">
        <f>'Reported Performance Table'!BF116</f>
        <v>0</v>
      </c>
      <c r="P116" s="179">
        <f>'Reported Performance Table'!BG116</f>
        <v>0</v>
      </c>
      <c r="Q116" t="str">
        <f t="shared" si="3"/>
        <v>No</v>
      </c>
    </row>
    <row r="117" spans="1:17" x14ac:dyDescent="0.25">
      <c r="A117" s="75">
        <v>124</v>
      </c>
      <c r="B117" s="76" t="str">
        <f>IF('Reported Performance Table'!$A124="","",IF(OR('Reported Performance Table'!$B124="",'Reported Performance Table'!$C124="",'Reported Performance Table'!$D124="",'Reported Performance Table'!$F124="",'Reported Performance Table'!$G124="",'Reported Performance Table'!$H124="",'Reported Performance Table'!$I124="",'Reported Performance Table'!$K124="",'Reported Performance Table'!$N124="",'Reported Performance Table'!$O124="",'Reported Performance Table'!$P124="",'Reported Performance Table'!$Q124="",'Reported Performance Table'!$R124="",'Reported Performance Table'!$S124="",'Reported Performance Table'!$T124="",'Reported Performance Table'!$U124="",'Reported Performance Table'!$V124="",'Reported Performance Table'!$W124="",'Reported Performance Table'!$X124="",'Reported Performance Table'!$AF124="",'Reported Performance Table'!$AG124="",'Reported Performance Table'!$AI124="",'Reported Performance Table'!$AJ124="",'Reported Performance Table'!$AL124="",'Reported Performance Table'!$AN124="",'Reported Performance Table'!$AR124=""),$A117&amp;", ",""))</f>
        <v/>
      </c>
      <c r="D117" s="35" t="e">
        <f>VLOOKUP('Reported Performance Table'!C117,'Master List'!$B$20:$C$39,2,FALSE)</f>
        <v>#N/A</v>
      </c>
      <c r="E117" t="e">
        <f>VLOOKUP('Reported Performance Table'!D117,'Master List'!$B$42:$C$129,2,FALSE)</f>
        <v>#N/A</v>
      </c>
      <c r="F117" t="e">
        <f>VLOOKUP('Reported Performance Table'!C117,'Master List'!$B$20:$D$39,3,FALSE)</f>
        <v>#N/A</v>
      </c>
      <c r="G117" s="163" t="e">
        <f>VLOOKUP('Reported Performance Table'!B117,'Master List'!$B$11:$D$17,3,FALSE)</f>
        <v>#N/A</v>
      </c>
      <c r="H117" t="e">
        <f t="shared" si="2"/>
        <v>#N/A</v>
      </c>
      <c r="I117" t="e">
        <f>IF(VLOOKUP('Reported Performance Table'!D117,'Master List'!$B$42:$D$129,3,FALSE)="","No",VLOOKUP('Reported Performance Table'!D117,'Master List'!$B$42:$D$129,3,FALSE))</f>
        <v>#N/A</v>
      </c>
      <c r="J117" t="e">
        <f>IF(AND(I117="Yes_No",'Reported Performance Table'!E117="Yes"),"No","Yes_No")</f>
        <v>#N/A</v>
      </c>
      <c r="K117" t="str">
        <f>IF('Reported Performance Table'!D117="","",IF('Reported Performance Table'!E117="Yes","LUNA_CCT","Reported_CCT"))</f>
        <v/>
      </c>
      <c r="L117" t="str">
        <f>IF('Reported Performance Table'!D117="","",IF(K117="LUNA_CCT",VLOOKUP('Reported Performance Table'!D117,'Master List'!$B$42:$E$129,4,FALSE),"Reported_BUG"))</f>
        <v/>
      </c>
      <c r="M117" t="str">
        <f>IF('Reported Performance Table'!D117="","",IF(AND('Reported Performance Table'!$E117="Yes",OR('Reported Performance Table'!$D117='Master List'!$B$42,'Reported Performance Table'!$D117='Master List'!$B$43,'Reported Performance Table'!$D117='Master List'!$B$44,'Reported Performance Table'!$D117='Master List'!$B$46,'Reported Performance Table'!$D117='Master List'!$B$48,'Reported Performance Table'!$D117='Master List'!$B$104,'Reported Performance Table'!$D117='Master List'!$B$106,'Reported Performance Table'!$D117='Master List'!$B$126)),"LUNA_Dimming","Dimming_Capability_and_Range"))</f>
        <v/>
      </c>
      <c r="N117" s="179">
        <f>'Reported Performance Table'!BE117</f>
        <v>0</v>
      </c>
      <c r="O117" s="179">
        <f>'Reported Performance Table'!BF117</f>
        <v>0</v>
      </c>
      <c r="P117" s="179">
        <f>'Reported Performance Table'!BG117</f>
        <v>0</v>
      </c>
      <c r="Q117" t="str">
        <f t="shared" si="3"/>
        <v>No</v>
      </c>
    </row>
    <row r="118" spans="1:17" x14ac:dyDescent="0.25">
      <c r="A118" s="75">
        <v>125</v>
      </c>
      <c r="B118" s="76" t="str">
        <f>IF('Reported Performance Table'!$A125="","",IF(OR('Reported Performance Table'!$B125="",'Reported Performance Table'!$C125="",'Reported Performance Table'!$D125="",'Reported Performance Table'!$F125="",'Reported Performance Table'!$G125="",'Reported Performance Table'!$H125="",'Reported Performance Table'!$I125="",'Reported Performance Table'!$K125="",'Reported Performance Table'!$N125="",'Reported Performance Table'!$O125="",'Reported Performance Table'!$P125="",'Reported Performance Table'!$Q125="",'Reported Performance Table'!$R125="",'Reported Performance Table'!$S125="",'Reported Performance Table'!$T125="",'Reported Performance Table'!$U125="",'Reported Performance Table'!$V125="",'Reported Performance Table'!$W125="",'Reported Performance Table'!$X125="",'Reported Performance Table'!$AF125="",'Reported Performance Table'!$AG125="",'Reported Performance Table'!$AI125="",'Reported Performance Table'!$AJ125="",'Reported Performance Table'!$AL125="",'Reported Performance Table'!$AN125="",'Reported Performance Table'!$AR125=""),$A118&amp;", ",""))</f>
        <v/>
      </c>
      <c r="D118" s="35" t="e">
        <f>VLOOKUP('Reported Performance Table'!C118,'Master List'!$B$20:$C$39,2,FALSE)</f>
        <v>#N/A</v>
      </c>
      <c r="E118" t="e">
        <f>VLOOKUP('Reported Performance Table'!D118,'Master List'!$B$42:$C$129,2,FALSE)</f>
        <v>#N/A</v>
      </c>
      <c r="F118" t="e">
        <f>VLOOKUP('Reported Performance Table'!C118,'Master List'!$B$20:$D$39,3,FALSE)</f>
        <v>#N/A</v>
      </c>
      <c r="G118" s="163" t="e">
        <f>VLOOKUP('Reported Performance Table'!B118,'Master List'!$B$11:$D$17,3,FALSE)</f>
        <v>#N/A</v>
      </c>
      <c r="H118" t="e">
        <f t="shared" si="2"/>
        <v>#N/A</v>
      </c>
      <c r="I118" t="e">
        <f>IF(VLOOKUP('Reported Performance Table'!D118,'Master List'!$B$42:$D$129,3,FALSE)="","No",VLOOKUP('Reported Performance Table'!D118,'Master List'!$B$42:$D$129,3,FALSE))</f>
        <v>#N/A</v>
      </c>
      <c r="J118" t="e">
        <f>IF(AND(I118="Yes_No",'Reported Performance Table'!E118="Yes"),"No","Yes_No")</f>
        <v>#N/A</v>
      </c>
      <c r="K118" t="str">
        <f>IF('Reported Performance Table'!D118="","",IF('Reported Performance Table'!E118="Yes","LUNA_CCT","Reported_CCT"))</f>
        <v/>
      </c>
      <c r="L118" t="str">
        <f>IF('Reported Performance Table'!D118="","",IF(K118="LUNA_CCT",VLOOKUP('Reported Performance Table'!D118,'Master List'!$B$42:$E$129,4,FALSE),"Reported_BUG"))</f>
        <v/>
      </c>
      <c r="M118" t="str">
        <f>IF('Reported Performance Table'!D118="","",IF(AND('Reported Performance Table'!$E118="Yes",OR('Reported Performance Table'!$D118='Master List'!$B$42,'Reported Performance Table'!$D118='Master List'!$B$43,'Reported Performance Table'!$D118='Master List'!$B$44,'Reported Performance Table'!$D118='Master List'!$B$46,'Reported Performance Table'!$D118='Master List'!$B$48,'Reported Performance Table'!$D118='Master List'!$B$104,'Reported Performance Table'!$D118='Master List'!$B$106,'Reported Performance Table'!$D118='Master List'!$B$126)),"LUNA_Dimming","Dimming_Capability_and_Range"))</f>
        <v/>
      </c>
      <c r="N118" s="179">
        <f>'Reported Performance Table'!BE118</f>
        <v>0</v>
      </c>
      <c r="O118" s="179">
        <f>'Reported Performance Table'!BF118</f>
        <v>0</v>
      </c>
      <c r="P118" s="179">
        <f>'Reported Performance Table'!BG118</f>
        <v>0</v>
      </c>
      <c r="Q118" t="str">
        <f t="shared" si="3"/>
        <v>No</v>
      </c>
    </row>
    <row r="119" spans="1:17" x14ac:dyDescent="0.25">
      <c r="A119" s="75">
        <v>126</v>
      </c>
      <c r="B119" s="76" t="str">
        <f>IF('Reported Performance Table'!$A126="","",IF(OR('Reported Performance Table'!$B126="",'Reported Performance Table'!$C126="",'Reported Performance Table'!$D126="",'Reported Performance Table'!$F126="",'Reported Performance Table'!$G126="",'Reported Performance Table'!$H126="",'Reported Performance Table'!$I126="",'Reported Performance Table'!$K126="",'Reported Performance Table'!$N126="",'Reported Performance Table'!$O126="",'Reported Performance Table'!$P126="",'Reported Performance Table'!$Q126="",'Reported Performance Table'!$R126="",'Reported Performance Table'!$S126="",'Reported Performance Table'!$T126="",'Reported Performance Table'!$U126="",'Reported Performance Table'!$V126="",'Reported Performance Table'!$W126="",'Reported Performance Table'!$X126="",'Reported Performance Table'!$AF126="",'Reported Performance Table'!$AG126="",'Reported Performance Table'!$AI126="",'Reported Performance Table'!$AJ126="",'Reported Performance Table'!$AL126="",'Reported Performance Table'!$AN126="",'Reported Performance Table'!$AR126=""),$A119&amp;", ",""))</f>
        <v/>
      </c>
      <c r="D119" s="35" t="e">
        <f>VLOOKUP('Reported Performance Table'!C119,'Master List'!$B$20:$C$39,2,FALSE)</f>
        <v>#N/A</v>
      </c>
      <c r="E119" t="e">
        <f>VLOOKUP('Reported Performance Table'!D119,'Master List'!$B$42:$C$129,2,FALSE)</f>
        <v>#N/A</v>
      </c>
      <c r="F119" t="e">
        <f>VLOOKUP('Reported Performance Table'!C119,'Master List'!$B$20:$D$39,3,FALSE)</f>
        <v>#N/A</v>
      </c>
      <c r="G119" s="163" t="e">
        <f>VLOOKUP('Reported Performance Table'!B119,'Master List'!$B$11:$D$17,3,FALSE)</f>
        <v>#N/A</v>
      </c>
      <c r="H119" t="e">
        <f t="shared" si="2"/>
        <v>#N/A</v>
      </c>
      <c r="I119" t="e">
        <f>IF(VLOOKUP('Reported Performance Table'!D119,'Master List'!$B$42:$D$129,3,FALSE)="","No",VLOOKUP('Reported Performance Table'!D119,'Master List'!$B$42:$D$129,3,FALSE))</f>
        <v>#N/A</v>
      </c>
      <c r="J119" t="e">
        <f>IF(AND(I119="Yes_No",'Reported Performance Table'!E119="Yes"),"No","Yes_No")</f>
        <v>#N/A</v>
      </c>
      <c r="K119" t="str">
        <f>IF('Reported Performance Table'!D119="","",IF('Reported Performance Table'!E119="Yes","LUNA_CCT","Reported_CCT"))</f>
        <v/>
      </c>
      <c r="L119" t="str">
        <f>IF('Reported Performance Table'!D119="","",IF(K119="LUNA_CCT",VLOOKUP('Reported Performance Table'!D119,'Master List'!$B$42:$E$129,4,FALSE),"Reported_BUG"))</f>
        <v/>
      </c>
      <c r="M119" t="str">
        <f>IF('Reported Performance Table'!D119="","",IF(AND('Reported Performance Table'!$E119="Yes",OR('Reported Performance Table'!$D119='Master List'!$B$42,'Reported Performance Table'!$D119='Master List'!$B$43,'Reported Performance Table'!$D119='Master List'!$B$44,'Reported Performance Table'!$D119='Master List'!$B$46,'Reported Performance Table'!$D119='Master List'!$B$48,'Reported Performance Table'!$D119='Master List'!$B$104,'Reported Performance Table'!$D119='Master List'!$B$106,'Reported Performance Table'!$D119='Master List'!$B$126)),"LUNA_Dimming","Dimming_Capability_and_Range"))</f>
        <v/>
      </c>
      <c r="N119" s="179">
        <f>'Reported Performance Table'!BE119</f>
        <v>0</v>
      </c>
      <c r="O119" s="179">
        <f>'Reported Performance Table'!BF119</f>
        <v>0</v>
      </c>
      <c r="P119" s="179">
        <f>'Reported Performance Table'!BG119</f>
        <v>0</v>
      </c>
      <c r="Q119" t="str">
        <f t="shared" si="3"/>
        <v>No</v>
      </c>
    </row>
    <row r="120" spans="1:17" x14ac:dyDescent="0.25">
      <c r="A120" s="75">
        <v>127</v>
      </c>
      <c r="B120" s="76" t="str">
        <f>IF('Reported Performance Table'!$A127="","",IF(OR('Reported Performance Table'!$B127="",'Reported Performance Table'!$C127="",'Reported Performance Table'!$D127="",'Reported Performance Table'!$F127="",'Reported Performance Table'!$G127="",'Reported Performance Table'!$H127="",'Reported Performance Table'!$I127="",'Reported Performance Table'!$K127="",'Reported Performance Table'!$N127="",'Reported Performance Table'!$O127="",'Reported Performance Table'!$P127="",'Reported Performance Table'!$Q127="",'Reported Performance Table'!$R127="",'Reported Performance Table'!$S127="",'Reported Performance Table'!$T127="",'Reported Performance Table'!$U127="",'Reported Performance Table'!$V127="",'Reported Performance Table'!$W127="",'Reported Performance Table'!$X127="",'Reported Performance Table'!$AF127="",'Reported Performance Table'!$AG127="",'Reported Performance Table'!$AI127="",'Reported Performance Table'!$AJ127="",'Reported Performance Table'!$AL127="",'Reported Performance Table'!$AN127="",'Reported Performance Table'!$AR127=""),$A120&amp;", ",""))</f>
        <v/>
      </c>
      <c r="D120" s="35" t="e">
        <f>VLOOKUP('Reported Performance Table'!C120,'Master List'!$B$20:$C$39,2,FALSE)</f>
        <v>#N/A</v>
      </c>
      <c r="E120" t="e">
        <f>VLOOKUP('Reported Performance Table'!D120,'Master List'!$B$42:$C$129,2,FALSE)</f>
        <v>#N/A</v>
      </c>
      <c r="F120" t="e">
        <f>VLOOKUP('Reported Performance Table'!C120,'Master List'!$B$20:$D$39,3,FALSE)</f>
        <v>#N/A</v>
      </c>
      <c r="G120" s="163" t="e">
        <f>VLOOKUP('Reported Performance Table'!B120,'Master List'!$B$11:$D$17,3,FALSE)</f>
        <v>#N/A</v>
      </c>
      <c r="H120" t="e">
        <f t="shared" si="2"/>
        <v>#N/A</v>
      </c>
      <c r="I120" t="e">
        <f>IF(VLOOKUP('Reported Performance Table'!D120,'Master List'!$B$42:$D$129,3,FALSE)="","No",VLOOKUP('Reported Performance Table'!D120,'Master List'!$B$42:$D$129,3,FALSE))</f>
        <v>#N/A</v>
      </c>
      <c r="J120" t="e">
        <f>IF(AND(I120="Yes_No",'Reported Performance Table'!E120="Yes"),"No","Yes_No")</f>
        <v>#N/A</v>
      </c>
      <c r="K120" t="str">
        <f>IF('Reported Performance Table'!D120="","",IF('Reported Performance Table'!E120="Yes","LUNA_CCT","Reported_CCT"))</f>
        <v/>
      </c>
      <c r="L120" t="str">
        <f>IF('Reported Performance Table'!D120="","",IF(K120="LUNA_CCT",VLOOKUP('Reported Performance Table'!D120,'Master List'!$B$42:$E$129,4,FALSE),"Reported_BUG"))</f>
        <v/>
      </c>
      <c r="M120" t="str">
        <f>IF('Reported Performance Table'!D120="","",IF(AND('Reported Performance Table'!$E120="Yes",OR('Reported Performance Table'!$D120='Master List'!$B$42,'Reported Performance Table'!$D120='Master List'!$B$43,'Reported Performance Table'!$D120='Master List'!$B$44,'Reported Performance Table'!$D120='Master List'!$B$46,'Reported Performance Table'!$D120='Master List'!$B$48,'Reported Performance Table'!$D120='Master List'!$B$104,'Reported Performance Table'!$D120='Master List'!$B$106,'Reported Performance Table'!$D120='Master List'!$B$126)),"LUNA_Dimming","Dimming_Capability_and_Range"))</f>
        <v/>
      </c>
      <c r="N120" s="179">
        <f>'Reported Performance Table'!BE120</f>
        <v>0</v>
      </c>
      <c r="O120" s="179">
        <f>'Reported Performance Table'!BF120</f>
        <v>0</v>
      </c>
      <c r="P120" s="179">
        <f>'Reported Performance Table'!BG120</f>
        <v>0</v>
      </c>
      <c r="Q120" t="str">
        <f t="shared" si="3"/>
        <v>No</v>
      </c>
    </row>
    <row r="121" spans="1:17" x14ac:dyDescent="0.25">
      <c r="A121" s="75">
        <v>128</v>
      </c>
      <c r="B121" s="76" t="str">
        <f>IF('Reported Performance Table'!$A128="","",IF(OR('Reported Performance Table'!$B128="",'Reported Performance Table'!$C128="",'Reported Performance Table'!$D128="",'Reported Performance Table'!$F128="",'Reported Performance Table'!$G128="",'Reported Performance Table'!$H128="",'Reported Performance Table'!$I128="",'Reported Performance Table'!$K128="",'Reported Performance Table'!$N128="",'Reported Performance Table'!$O128="",'Reported Performance Table'!$P128="",'Reported Performance Table'!$Q128="",'Reported Performance Table'!$R128="",'Reported Performance Table'!$S128="",'Reported Performance Table'!$T128="",'Reported Performance Table'!$U128="",'Reported Performance Table'!$V128="",'Reported Performance Table'!$W128="",'Reported Performance Table'!$X128="",'Reported Performance Table'!$AF128="",'Reported Performance Table'!$AG128="",'Reported Performance Table'!$AI128="",'Reported Performance Table'!$AJ128="",'Reported Performance Table'!$AL128="",'Reported Performance Table'!$AN128="",'Reported Performance Table'!$AR128=""),$A121&amp;", ",""))</f>
        <v/>
      </c>
      <c r="D121" s="35" t="e">
        <f>VLOOKUP('Reported Performance Table'!C121,'Master List'!$B$20:$C$39,2,FALSE)</f>
        <v>#N/A</v>
      </c>
      <c r="E121" t="e">
        <f>VLOOKUP('Reported Performance Table'!D121,'Master List'!$B$42:$C$129,2,FALSE)</f>
        <v>#N/A</v>
      </c>
      <c r="F121" t="e">
        <f>VLOOKUP('Reported Performance Table'!C121,'Master List'!$B$20:$D$39,3,FALSE)</f>
        <v>#N/A</v>
      </c>
      <c r="G121" s="163" t="e">
        <f>VLOOKUP('Reported Performance Table'!B121,'Master List'!$B$11:$D$17,3,FALSE)</f>
        <v>#N/A</v>
      </c>
      <c r="H121" t="e">
        <f t="shared" si="2"/>
        <v>#N/A</v>
      </c>
      <c r="I121" t="e">
        <f>IF(VLOOKUP('Reported Performance Table'!D121,'Master List'!$B$42:$D$129,3,FALSE)="","No",VLOOKUP('Reported Performance Table'!D121,'Master List'!$B$42:$D$129,3,FALSE))</f>
        <v>#N/A</v>
      </c>
      <c r="J121" t="e">
        <f>IF(AND(I121="Yes_No",'Reported Performance Table'!E121="Yes"),"No","Yes_No")</f>
        <v>#N/A</v>
      </c>
      <c r="K121" t="str">
        <f>IF('Reported Performance Table'!D121="","",IF('Reported Performance Table'!E121="Yes","LUNA_CCT","Reported_CCT"))</f>
        <v/>
      </c>
      <c r="L121" t="str">
        <f>IF('Reported Performance Table'!D121="","",IF(K121="LUNA_CCT",VLOOKUP('Reported Performance Table'!D121,'Master List'!$B$42:$E$129,4,FALSE),"Reported_BUG"))</f>
        <v/>
      </c>
      <c r="M121" t="str">
        <f>IF('Reported Performance Table'!D121="","",IF(AND('Reported Performance Table'!$E121="Yes",OR('Reported Performance Table'!$D121='Master List'!$B$42,'Reported Performance Table'!$D121='Master List'!$B$43,'Reported Performance Table'!$D121='Master List'!$B$44,'Reported Performance Table'!$D121='Master List'!$B$46,'Reported Performance Table'!$D121='Master List'!$B$48,'Reported Performance Table'!$D121='Master List'!$B$104,'Reported Performance Table'!$D121='Master List'!$B$106,'Reported Performance Table'!$D121='Master List'!$B$126)),"LUNA_Dimming","Dimming_Capability_and_Range"))</f>
        <v/>
      </c>
      <c r="N121" s="179">
        <f>'Reported Performance Table'!BE121</f>
        <v>0</v>
      </c>
      <c r="O121" s="179">
        <f>'Reported Performance Table'!BF121</f>
        <v>0</v>
      </c>
      <c r="P121" s="179">
        <f>'Reported Performance Table'!BG121</f>
        <v>0</v>
      </c>
      <c r="Q121" t="str">
        <f t="shared" si="3"/>
        <v>No</v>
      </c>
    </row>
    <row r="122" spans="1:17" x14ac:dyDescent="0.25">
      <c r="A122" s="75">
        <v>129</v>
      </c>
      <c r="B122" s="76" t="str">
        <f>IF('Reported Performance Table'!$A129="","",IF(OR('Reported Performance Table'!$B129="",'Reported Performance Table'!$C129="",'Reported Performance Table'!$D129="",'Reported Performance Table'!$F129="",'Reported Performance Table'!$G129="",'Reported Performance Table'!$H129="",'Reported Performance Table'!$I129="",'Reported Performance Table'!$K129="",'Reported Performance Table'!$N129="",'Reported Performance Table'!$O129="",'Reported Performance Table'!$P129="",'Reported Performance Table'!$Q129="",'Reported Performance Table'!$R129="",'Reported Performance Table'!$S129="",'Reported Performance Table'!$T129="",'Reported Performance Table'!$U129="",'Reported Performance Table'!$V129="",'Reported Performance Table'!$W129="",'Reported Performance Table'!$X129="",'Reported Performance Table'!$AF129="",'Reported Performance Table'!$AG129="",'Reported Performance Table'!$AI129="",'Reported Performance Table'!$AJ129="",'Reported Performance Table'!$AL129="",'Reported Performance Table'!$AN129="",'Reported Performance Table'!$AR129=""),$A122&amp;", ",""))</f>
        <v/>
      </c>
      <c r="D122" s="35" t="e">
        <f>VLOOKUP('Reported Performance Table'!C122,'Master List'!$B$20:$C$39,2,FALSE)</f>
        <v>#N/A</v>
      </c>
      <c r="E122" t="e">
        <f>VLOOKUP('Reported Performance Table'!D122,'Master List'!$B$42:$C$129,2,FALSE)</f>
        <v>#N/A</v>
      </c>
      <c r="F122" t="e">
        <f>VLOOKUP('Reported Performance Table'!C122,'Master List'!$B$20:$D$39,3,FALSE)</f>
        <v>#N/A</v>
      </c>
      <c r="G122" s="163" t="e">
        <f>VLOOKUP('Reported Performance Table'!B122,'Master List'!$B$11:$D$17,3,FALSE)</f>
        <v>#N/A</v>
      </c>
      <c r="H122" t="e">
        <f t="shared" si="2"/>
        <v>#N/A</v>
      </c>
      <c r="I122" t="e">
        <f>IF(VLOOKUP('Reported Performance Table'!D122,'Master List'!$B$42:$D$129,3,FALSE)="","No",VLOOKUP('Reported Performance Table'!D122,'Master List'!$B$42:$D$129,3,FALSE))</f>
        <v>#N/A</v>
      </c>
      <c r="J122" t="e">
        <f>IF(AND(I122="Yes_No",'Reported Performance Table'!E122="Yes"),"No","Yes_No")</f>
        <v>#N/A</v>
      </c>
      <c r="K122" t="str">
        <f>IF('Reported Performance Table'!D122="","",IF('Reported Performance Table'!E122="Yes","LUNA_CCT","Reported_CCT"))</f>
        <v/>
      </c>
      <c r="L122" t="str">
        <f>IF('Reported Performance Table'!D122="","",IF(K122="LUNA_CCT",VLOOKUP('Reported Performance Table'!D122,'Master List'!$B$42:$E$129,4,FALSE),"Reported_BUG"))</f>
        <v/>
      </c>
      <c r="M122" t="str">
        <f>IF('Reported Performance Table'!D122="","",IF(AND('Reported Performance Table'!$E122="Yes",OR('Reported Performance Table'!$D122='Master List'!$B$42,'Reported Performance Table'!$D122='Master List'!$B$43,'Reported Performance Table'!$D122='Master List'!$B$44,'Reported Performance Table'!$D122='Master List'!$B$46,'Reported Performance Table'!$D122='Master List'!$B$48,'Reported Performance Table'!$D122='Master List'!$B$104,'Reported Performance Table'!$D122='Master List'!$B$106,'Reported Performance Table'!$D122='Master List'!$B$126)),"LUNA_Dimming","Dimming_Capability_and_Range"))</f>
        <v/>
      </c>
      <c r="N122" s="179">
        <f>'Reported Performance Table'!BE122</f>
        <v>0</v>
      </c>
      <c r="O122" s="179">
        <f>'Reported Performance Table'!BF122</f>
        <v>0</v>
      </c>
      <c r="P122" s="179">
        <f>'Reported Performance Table'!BG122</f>
        <v>0</v>
      </c>
      <c r="Q122" t="str">
        <f t="shared" si="3"/>
        <v>No</v>
      </c>
    </row>
    <row r="123" spans="1:17" x14ac:dyDescent="0.25">
      <c r="A123" s="75">
        <v>130</v>
      </c>
      <c r="B123" s="76" t="str">
        <f>IF('Reported Performance Table'!$A130="","",IF(OR('Reported Performance Table'!$B130="",'Reported Performance Table'!$C130="",'Reported Performance Table'!$D130="",'Reported Performance Table'!$F130="",'Reported Performance Table'!$G130="",'Reported Performance Table'!$H130="",'Reported Performance Table'!$I130="",'Reported Performance Table'!$K130="",'Reported Performance Table'!$N130="",'Reported Performance Table'!$O130="",'Reported Performance Table'!$P130="",'Reported Performance Table'!$Q130="",'Reported Performance Table'!$R130="",'Reported Performance Table'!$S130="",'Reported Performance Table'!$T130="",'Reported Performance Table'!$U130="",'Reported Performance Table'!$V130="",'Reported Performance Table'!$W130="",'Reported Performance Table'!$X130="",'Reported Performance Table'!$AF130="",'Reported Performance Table'!$AG130="",'Reported Performance Table'!$AI130="",'Reported Performance Table'!$AJ130="",'Reported Performance Table'!$AL130="",'Reported Performance Table'!$AN130="",'Reported Performance Table'!$AR130=""),$A123&amp;", ",""))</f>
        <v/>
      </c>
      <c r="D123" s="35" t="e">
        <f>VLOOKUP('Reported Performance Table'!C123,'Master List'!$B$20:$C$39,2,FALSE)</f>
        <v>#N/A</v>
      </c>
      <c r="E123" t="e">
        <f>VLOOKUP('Reported Performance Table'!D123,'Master List'!$B$42:$C$129,2,FALSE)</f>
        <v>#N/A</v>
      </c>
      <c r="F123" t="e">
        <f>VLOOKUP('Reported Performance Table'!C123,'Master List'!$B$20:$D$39,3,FALSE)</f>
        <v>#N/A</v>
      </c>
      <c r="G123" s="163" t="e">
        <f>VLOOKUP('Reported Performance Table'!B123,'Master List'!$B$11:$D$17,3,FALSE)</f>
        <v>#N/A</v>
      </c>
      <c r="H123" t="e">
        <f t="shared" si="2"/>
        <v>#N/A</v>
      </c>
      <c r="I123" t="e">
        <f>IF(VLOOKUP('Reported Performance Table'!D123,'Master List'!$B$42:$D$129,3,FALSE)="","No",VLOOKUP('Reported Performance Table'!D123,'Master List'!$B$42:$D$129,3,FALSE))</f>
        <v>#N/A</v>
      </c>
      <c r="J123" t="e">
        <f>IF(AND(I123="Yes_No",'Reported Performance Table'!E123="Yes"),"No","Yes_No")</f>
        <v>#N/A</v>
      </c>
      <c r="K123" t="str">
        <f>IF('Reported Performance Table'!D123="","",IF('Reported Performance Table'!E123="Yes","LUNA_CCT","Reported_CCT"))</f>
        <v/>
      </c>
      <c r="L123" t="str">
        <f>IF('Reported Performance Table'!D123="","",IF(K123="LUNA_CCT",VLOOKUP('Reported Performance Table'!D123,'Master List'!$B$42:$E$129,4,FALSE),"Reported_BUG"))</f>
        <v/>
      </c>
      <c r="M123" t="str">
        <f>IF('Reported Performance Table'!D123="","",IF(AND('Reported Performance Table'!$E123="Yes",OR('Reported Performance Table'!$D123='Master List'!$B$42,'Reported Performance Table'!$D123='Master List'!$B$43,'Reported Performance Table'!$D123='Master List'!$B$44,'Reported Performance Table'!$D123='Master List'!$B$46,'Reported Performance Table'!$D123='Master List'!$B$48,'Reported Performance Table'!$D123='Master List'!$B$104,'Reported Performance Table'!$D123='Master List'!$B$106,'Reported Performance Table'!$D123='Master List'!$B$126)),"LUNA_Dimming","Dimming_Capability_and_Range"))</f>
        <v/>
      </c>
      <c r="N123" s="179">
        <f>'Reported Performance Table'!BE123</f>
        <v>0</v>
      </c>
      <c r="O123" s="179">
        <f>'Reported Performance Table'!BF123</f>
        <v>0</v>
      </c>
      <c r="P123" s="179">
        <f>'Reported Performance Table'!BG123</f>
        <v>0</v>
      </c>
      <c r="Q123" t="str">
        <f t="shared" si="3"/>
        <v>No</v>
      </c>
    </row>
    <row r="124" spans="1:17" x14ac:dyDescent="0.25">
      <c r="A124" s="75">
        <v>131</v>
      </c>
      <c r="B124" s="76" t="str">
        <f>IF('Reported Performance Table'!$A131="","",IF(OR('Reported Performance Table'!$B131="",'Reported Performance Table'!$C131="",'Reported Performance Table'!$D131="",'Reported Performance Table'!$F131="",'Reported Performance Table'!$G131="",'Reported Performance Table'!$H131="",'Reported Performance Table'!$I131="",'Reported Performance Table'!$K131="",'Reported Performance Table'!$N131="",'Reported Performance Table'!$O131="",'Reported Performance Table'!$P131="",'Reported Performance Table'!$Q131="",'Reported Performance Table'!$R131="",'Reported Performance Table'!$S131="",'Reported Performance Table'!$T131="",'Reported Performance Table'!$U131="",'Reported Performance Table'!$V131="",'Reported Performance Table'!$W131="",'Reported Performance Table'!$X131="",'Reported Performance Table'!$AF131="",'Reported Performance Table'!$AG131="",'Reported Performance Table'!$AI131="",'Reported Performance Table'!$AJ131="",'Reported Performance Table'!$AL131="",'Reported Performance Table'!$AN131="",'Reported Performance Table'!$AR131=""),$A124&amp;", ",""))</f>
        <v/>
      </c>
      <c r="D124" s="35" t="e">
        <f>VLOOKUP('Reported Performance Table'!C124,'Master List'!$B$20:$C$39,2,FALSE)</f>
        <v>#N/A</v>
      </c>
      <c r="E124" t="e">
        <f>VLOOKUP('Reported Performance Table'!D124,'Master List'!$B$42:$C$129,2,FALSE)</f>
        <v>#N/A</v>
      </c>
      <c r="F124" t="e">
        <f>VLOOKUP('Reported Performance Table'!C124,'Master List'!$B$20:$D$39,3,FALSE)</f>
        <v>#N/A</v>
      </c>
      <c r="G124" s="163" t="e">
        <f>VLOOKUP('Reported Performance Table'!B124,'Master List'!$B$11:$D$17,3,FALSE)</f>
        <v>#N/A</v>
      </c>
      <c r="H124" t="e">
        <f t="shared" si="2"/>
        <v>#N/A</v>
      </c>
      <c r="I124" t="e">
        <f>IF(VLOOKUP('Reported Performance Table'!D124,'Master List'!$B$42:$D$129,3,FALSE)="","No",VLOOKUP('Reported Performance Table'!D124,'Master List'!$B$42:$D$129,3,FALSE))</f>
        <v>#N/A</v>
      </c>
      <c r="J124" t="e">
        <f>IF(AND(I124="Yes_No",'Reported Performance Table'!E124="Yes"),"No","Yes_No")</f>
        <v>#N/A</v>
      </c>
      <c r="K124" t="str">
        <f>IF('Reported Performance Table'!D124="","",IF('Reported Performance Table'!E124="Yes","LUNA_CCT","Reported_CCT"))</f>
        <v/>
      </c>
      <c r="L124" t="str">
        <f>IF('Reported Performance Table'!D124="","",IF(K124="LUNA_CCT",VLOOKUP('Reported Performance Table'!D124,'Master List'!$B$42:$E$129,4,FALSE),"Reported_BUG"))</f>
        <v/>
      </c>
      <c r="M124" t="str">
        <f>IF('Reported Performance Table'!D124="","",IF(AND('Reported Performance Table'!$E124="Yes",OR('Reported Performance Table'!$D124='Master List'!$B$42,'Reported Performance Table'!$D124='Master List'!$B$43,'Reported Performance Table'!$D124='Master List'!$B$44,'Reported Performance Table'!$D124='Master List'!$B$46,'Reported Performance Table'!$D124='Master List'!$B$48,'Reported Performance Table'!$D124='Master List'!$B$104,'Reported Performance Table'!$D124='Master List'!$B$106,'Reported Performance Table'!$D124='Master List'!$B$126)),"LUNA_Dimming","Dimming_Capability_and_Range"))</f>
        <v/>
      </c>
      <c r="N124" s="179">
        <f>'Reported Performance Table'!BE124</f>
        <v>0</v>
      </c>
      <c r="O124" s="179">
        <f>'Reported Performance Table'!BF124</f>
        <v>0</v>
      </c>
      <c r="P124" s="179">
        <f>'Reported Performance Table'!BG124</f>
        <v>0</v>
      </c>
      <c r="Q124" t="str">
        <f t="shared" si="3"/>
        <v>No</v>
      </c>
    </row>
    <row r="125" spans="1:17" x14ac:dyDescent="0.25">
      <c r="A125" s="75">
        <v>132</v>
      </c>
      <c r="B125" s="76" t="str">
        <f>IF('Reported Performance Table'!$A132="","",IF(OR('Reported Performance Table'!$B132="",'Reported Performance Table'!$C132="",'Reported Performance Table'!$D132="",'Reported Performance Table'!$F132="",'Reported Performance Table'!$G132="",'Reported Performance Table'!$H132="",'Reported Performance Table'!$I132="",'Reported Performance Table'!$K132="",'Reported Performance Table'!$N132="",'Reported Performance Table'!$O132="",'Reported Performance Table'!$P132="",'Reported Performance Table'!$Q132="",'Reported Performance Table'!$R132="",'Reported Performance Table'!$S132="",'Reported Performance Table'!$T132="",'Reported Performance Table'!$U132="",'Reported Performance Table'!$V132="",'Reported Performance Table'!$W132="",'Reported Performance Table'!$X132="",'Reported Performance Table'!$AF132="",'Reported Performance Table'!$AG132="",'Reported Performance Table'!$AI132="",'Reported Performance Table'!$AJ132="",'Reported Performance Table'!$AL132="",'Reported Performance Table'!$AN132="",'Reported Performance Table'!$AR132=""),$A125&amp;", ",""))</f>
        <v/>
      </c>
      <c r="D125" s="35" t="e">
        <f>VLOOKUP('Reported Performance Table'!C125,'Master List'!$B$20:$C$39,2,FALSE)</f>
        <v>#N/A</v>
      </c>
      <c r="E125" t="e">
        <f>VLOOKUP('Reported Performance Table'!D125,'Master List'!$B$42:$C$129,2,FALSE)</f>
        <v>#N/A</v>
      </c>
      <c r="F125" t="e">
        <f>VLOOKUP('Reported Performance Table'!C125,'Master List'!$B$20:$D$39,3,FALSE)</f>
        <v>#N/A</v>
      </c>
      <c r="G125" s="163" t="e">
        <f>VLOOKUP('Reported Performance Table'!B125,'Master List'!$B$11:$D$17,3,FALSE)</f>
        <v>#N/A</v>
      </c>
      <c r="H125" t="e">
        <f t="shared" si="2"/>
        <v>#N/A</v>
      </c>
      <c r="I125" t="e">
        <f>IF(VLOOKUP('Reported Performance Table'!D125,'Master List'!$B$42:$D$129,3,FALSE)="","No",VLOOKUP('Reported Performance Table'!D125,'Master List'!$B$42:$D$129,3,FALSE))</f>
        <v>#N/A</v>
      </c>
      <c r="J125" t="e">
        <f>IF(AND(I125="Yes_No",'Reported Performance Table'!E125="Yes"),"No","Yes_No")</f>
        <v>#N/A</v>
      </c>
      <c r="K125" t="str">
        <f>IF('Reported Performance Table'!D125="","",IF('Reported Performance Table'!E125="Yes","LUNA_CCT","Reported_CCT"))</f>
        <v/>
      </c>
      <c r="L125" t="str">
        <f>IF('Reported Performance Table'!D125="","",IF(K125="LUNA_CCT",VLOOKUP('Reported Performance Table'!D125,'Master List'!$B$42:$E$129,4,FALSE),"Reported_BUG"))</f>
        <v/>
      </c>
      <c r="M125" t="str">
        <f>IF('Reported Performance Table'!D125="","",IF(AND('Reported Performance Table'!$E125="Yes",OR('Reported Performance Table'!$D125='Master List'!$B$42,'Reported Performance Table'!$D125='Master List'!$B$43,'Reported Performance Table'!$D125='Master List'!$B$44,'Reported Performance Table'!$D125='Master List'!$B$46,'Reported Performance Table'!$D125='Master List'!$B$48,'Reported Performance Table'!$D125='Master List'!$B$104,'Reported Performance Table'!$D125='Master List'!$B$106,'Reported Performance Table'!$D125='Master List'!$B$126)),"LUNA_Dimming","Dimming_Capability_and_Range"))</f>
        <v/>
      </c>
      <c r="N125" s="179">
        <f>'Reported Performance Table'!BE125</f>
        <v>0</v>
      </c>
      <c r="O125" s="179">
        <f>'Reported Performance Table'!BF125</f>
        <v>0</v>
      </c>
      <c r="P125" s="179">
        <f>'Reported Performance Table'!BG125</f>
        <v>0</v>
      </c>
      <c r="Q125" t="str">
        <f t="shared" si="3"/>
        <v>No</v>
      </c>
    </row>
    <row r="126" spans="1:17" x14ac:dyDescent="0.25">
      <c r="A126" s="75">
        <v>133</v>
      </c>
      <c r="B126" s="76" t="str">
        <f>IF('Reported Performance Table'!$A133="","",IF(OR('Reported Performance Table'!$B133="",'Reported Performance Table'!$C133="",'Reported Performance Table'!$D133="",'Reported Performance Table'!$F133="",'Reported Performance Table'!$G133="",'Reported Performance Table'!$H133="",'Reported Performance Table'!$I133="",'Reported Performance Table'!$K133="",'Reported Performance Table'!$N133="",'Reported Performance Table'!$O133="",'Reported Performance Table'!$P133="",'Reported Performance Table'!$Q133="",'Reported Performance Table'!$R133="",'Reported Performance Table'!$S133="",'Reported Performance Table'!$T133="",'Reported Performance Table'!$U133="",'Reported Performance Table'!$V133="",'Reported Performance Table'!$W133="",'Reported Performance Table'!$X133="",'Reported Performance Table'!$AF133="",'Reported Performance Table'!$AG133="",'Reported Performance Table'!$AI133="",'Reported Performance Table'!$AJ133="",'Reported Performance Table'!$AL133="",'Reported Performance Table'!$AN133="",'Reported Performance Table'!$AR133=""),$A126&amp;", ",""))</f>
        <v/>
      </c>
      <c r="D126" s="35" t="e">
        <f>VLOOKUP('Reported Performance Table'!C126,'Master List'!$B$20:$C$39,2,FALSE)</f>
        <v>#N/A</v>
      </c>
      <c r="E126" t="e">
        <f>VLOOKUP('Reported Performance Table'!D126,'Master List'!$B$42:$C$129,2,FALSE)</f>
        <v>#N/A</v>
      </c>
      <c r="F126" t="e">
        <f>VLOOKUP('Reported Performance Table'!C126,'Master List'!$B$20:$D$39,3,FALSE)</f>
        <v>#N/A</v>
      </c>
      <c r="G126" s="163" t="e">
        <f>VLOOKUP('Reported Performance Table'!B126,'Master List'!$B$11:$D$17,3,FALSE)</f>
        <v>#N/A</v>
      </c>
      <c r="H126" t="e">
        <f t="shared" si="2"/>
        <v>#N/A</v>
      </c>
      <c r="I126" t="e">
        <f>IF(VLOOKUP('Reported Performance Table'!D126,'Master List'!$B$42:$D$129,3,FALSE)="","No",VLOOKUP('Reported Performance Table'!D126,'Master List'!$B$42:$D$129,3,FALSE))</f>
        <v>#N/A</v>
      </c>
      <c r="J126" t="e">
        <f>IF(AND(I126="Yes_No",'Reported Performance Table'!E126="Yes"),"No","Yes_No")</f>
        <v>#N/A</v>
      </c>
      <c r="K126" t="str">
        <f>IF('Reported Performance Table'!D126="","",IF('Reported Performance Table'!E126="Yes","LUNA_CCT","Reported_CCT"))</f>
        <v/>
      </c>
      <c r="L126" t="str">
        <f>IF('Reported Performance Table'!D126="","",IF(K126="LUNA_CCT",VLOOKUP('Reported Performance Table'!D126,'Master List'!$B$42:$E$129,4,FALSE),"Reported_BUG"))</f>
        <v/>
      </c>
      <c r="M126" t="str">
        <f>IF('Reported Performance Table'!D126="","",IF(AND('Reported Performance Table'!$E126="Yes",OR('Reported Performance Table'!$D126='Master List'!$B$42,'Reported Performance Table'!$D126='Master List'!$B$43,'Reported Performance Table'!$D126='Master List'!$B$44,'Reported Performance Table'!$D126='Master List'!$B$46,'Reported Performance Table'!$D126='Master List'!$B$48,'Reported Performance Table'!$D126='Master List'!$B$104,'Reported Performance Table'!$D126='Master List'!$B$106,'Reported Performance Table'!$D126='Master List'!$B$126)),"LUNA_Dimming","Dimming_Capability_and_Range"))</f>
        <v/>
      </c>
      <c r="N126" s="179">
        <f>'Reported Performance Table'!BE126</f>
        <v>0</v>
      </c>
      <c r="O126" s="179">
        <f>'Reported Performance Table'!BF126</f>
        <v>0</v>
      </c>
      <c r="P126" s="179">
        <f>'Reported Performance Table'!BG126</f>
        <v>0</v>
      </c>
      <c r="Q126" t="str">
        <f t="shared" si="3"/>
        <v>No</v>
      </c>
    </row>
    <row r="127" spans="1:17" x14ac:dyDescent="0.25">
      <c r="A127" s="75">
        <v>134</v>
      </c>
      <c r="B127" s="76" t="str">
        <f>IF('Reported Performance Table'!$A134="","",IF(OR('Reported Performance Table'!$B134="",'Reported Performance Table'!$C134="",'Reported Performance Table'!$D134="",'Reported Performance Table'!$F134="",'Reported Performance Table'!$G134="",'Reported Performance Table'!$H134="",'Reported Performance Table'!$I134="",'Reported Performance Table'!$K134="",'Reported Performance Table'!$N134="",'Reported Performance Table'!$O134="",'Reported Performance Table'!$P134="",'Reported Performance Table'!$Q134="",'Reported Performance Table'!$R134="",'Reported Performance Table'!$S134="",'Reported Performance Table'!$T134="",'Reported Performance Table'!$U134="",'Reported Performance Table'!$V134="",'Reported Performance Table'!$W134="",'Reported Performance Table'!$X134="",'Reported Performance Table'!$AF134="",'Reported Performance Table'!$AG134="",'Reported Performance Table'!$AI134="",'Reported Performance Table'!$AJ134="",'Reported Performance Table'!$AL134="",'Reported Performance Table'!$AN134="",'Reported Performance Table'!$AR134=""),$A127&amp;", ",""))</f>
        <v/>
      </c>
      <c r="D127" s="35" t="e">
        <f>VLOOKUP('Reported Performance Table'!C127,'Master List'!$B$20:$C$39,2,FALSE)</f>
        <v>#N/A</v>
      </c>
      <c r="E127" t="e">
        <f>VLOOKUP('Reported Performance Table'!D127,'Master List'!$B$42:$C$129,2,FALSE)</f>
        <v>#N/A</v>
      </c>
      <c r="F127" t="e">
        <f>VLOOKUP('Reported Performance Table'!C127,'Master List'!$B$20:$D$39,3,FALSE)</f>
        <v>#N/A</v>
      </c>
      <c r="G127" s="163" t="e">
        <f>VLOOKUP('Reported Performance Table'!B127,'Master List'!$B$11:$D$17,3,FALSE)</f>
        <v>#N/A</v>
      </c>
      <c r="H127" t="e">
        <f t="shared" si="2"/>
        <v>#N/A</v>
      </c>
      <c r="I127" t="e">
        <f>IF(VLOOKUP('Reported Performance Table'!D127,'Master List'!$B$42:$D$129,3,FALSE)="","No",VLOOKUP('Reported Performance Table'!D127,'Master List'!$B$42:$D$129,3,FALSE))</f>
        <v>#N/A</v>
      </c>
      <c r="J127" t="e">
        <f>IF(AND(I127="Yes_No",'Reported Performance Table'!E127="Yes"),"No","Yes_No")</f>
        <v>#N/A</v>
      </c>
      <c r="K127" t="str">
        <f>IF('Reported Performance Table'!D127="","",IF('Reported Performance Table'!E127="Yes","LUNA_CCT","Reported_CCT"))</f>
        <v/>
      </c>
      <c r="L127" t="str">
        <f>IF('Reported Performance Table'!D127="","",IF(K127="LUNA_CCT",VLOOKUP('Reported Performance Table'!D127,'Master List'!$B$42:$E$129,4,FALSE),"Reported_BUG"))</f>
        <v/>
      </c>
      <c r="M127" t="str">
        <f>IF('Reported Performance Table'!D127="","",IF(AND('Reported Performance Table'!$E127="Yes",OR('Reported Performance Table'!$D127='Master List'!$B$42,'Reported Performance Table'!$D127='Master List'!$B$43,'Reported Performance Table'!$D127='Master List'!$B$44,'Reported Performance Table'!$D127='Master List'!$B$46,'Reported Performance Table'!$D127='Master List'!$B$48,'Reported Performance Table'!$D127='Master List'!$B$104,'Reported Performance Table'!$D127='Master List'!$B$106,'Reported Performance Table'!$D127='Master List'!$B$126)),"LUNA_Dimming","Dimming_Capability_and_Range"))</f>
        <v/>
      </c>
      <c r="N127" s="179">
        <f>'Reported Performance Table'!BE127</f>
        <v>0</v>
      </c>
      <c r="O127" s="179">
        <f>'Reported Performance Table'!BF127</f>
        <v>0</v>
      </c>
      <c r="P127" s="179">
        <f>'Reported Performance Table'!BG127</f>
        <v>0</v>
      </c>
      <c r="Q127" t="str">
        <f t="shared" si="3"/>
        <v>No</v>
      </c>
    </row>
    <row r="128" spans="1:17" x14ac:dyDescent="0.25">
      <c r="A128" s="75">
        <v>135</v>
      </c>
      <c r="B128" s="76" t="str">
        <f>IF('Reported Performance Table'!$A135="","",IF(OR('Reported Performance Table'!$B135="",'Reported Performance Table'!$C135="",'Reported Performance Table'!$D135="",'Reported Performance Table'!$F135="",'Reported Performance Table'!$G135="",'Reported Performance Table'!$H135="",'Reported Performance Table'!$I135="",'Reported Performance Table'!$K135="",'Reported Performance Table'!$N135="",'Reported Performance Table'!$O135="",'Reported Performance Table'!$P135="",'Reported Performance Table'!$Q135="",'Reported Performance Table'!$R135="",'Reported Performance Table'!$S135="",'Reported Performance Table'!$T135="",'Reported Performance Table'!$U135="",'Reported Performance Table'!$V135="",'Reported Performance Table'!$W135="",'Reported Performance Table'!$X135="",'Reported Performance Table'!$AF135="",'Reported Performance Table'!$AG135="",'Reported Performance Table'!$AI135="",'Reported Performance Table'!$AJ135="",'Reported Performance Table'!$AL135="",'Reported Performance Table'!$AN135="",'Reported Performance Table'!$AR135=""),$A128&amp;", ",""))</f>
        <v/>
      </c>
      <c r="D128" s="35" t="e">
        <f>VLOOKUP('Reported Performance Table'!C128,'Master List'!$B$20:$C$39,2,FALSE)</f>
        <v>#N/A</v>
      </c>
      <c r="E128" t="e">
        <f>VLOOKUP('Reported Performance Table'!D128,'Master List'!$B$42:$C$129,2,FALSE)</f>
        <v>#N/A</v>
      </c>
      <c r="F128" t="e">
        <f>VLOOKUP('Reported Performance Table'!C128,'Master List'!$B$20:$D$39,3,FALSE)</f>
        <v>#N/A</v>
      </c>
      <c r="G128" s="163" t="e">
        <f>VLOOKUP('Reported Performance Table'!B128,'Master List'!$B$11:$D$17,3,FALSE)</f>
        <v>#N/A</v>
      </c>
      <c r="H128" t="e">
        <f t="shared" si="2"/>
        <v>#N/A</v>
      </c>
      <c r="I128" t="e">
        <f>IF(VLOOKUP('Reported Performance Table'!D128,'Master List'!$B$42:$D$129,3,FALSE)="","No",VLOOKUP('Reported Performance Table'!D128,'Master List'!$B$42:$D$129,3,FALSE))</f>
        <v>#N/A</v>
      </c>
      <c r="J128" t="e">
        <f>IF(AND(I128="Yes_No",'Reported Performance Table'!E128="Yes"),"No","Yes_No")</f>
        <v>#N/A</v>
      </c>
      <c r="K128" t="str">
        <f>IF('Reported Performance Table'!D128="","",IF('Reported Performance Table'!E128="Yes","LUNA_CCT","Reported_CCT"))</f>
        <v/>
      </c>
      <c r="L128" t="str">
        <f>IF('Reported Performance Table'!D128="","",IF(K128="LUNA_CCT",VLOOKUP('Reported Performance Table'!D128,'Master List'!$B$42:$E$129,4,FALSE),"Reported_BUG"))</f>
        <v/>
      </c>
      <c r="M128" t="str">
        <f>IF('Reported Performance Table'!D128="","",IF(AND('Reported Performance Table'!$E128="Yes",OR('Reported Performance Table'!$D128='Master List'!$B$42,'Reported Performance Table'!$D128='Master List'!$B$43,'Reported Performance Table'!$D128='Master List'!$B$44,'Reported Performance Table'!$D128='Master List'!$B$46,'Reported Performance Table'!$D128='Master List'!$B$48,'Reported Performance Table'!$D128='Master List'!$B$104,'Reported Performance Table'!$D128='Master List'!$B$106,'Reported Performance Table'!$D128='Master List'!$B$126)),"LUNA_Dimming","Dimming_Capability_and_Range"))</f>
        <v/>
      </c>
      <c r="N128" s="179">
        <f>'Reported Performance Table'!BE128</f>
        <v>0</v>
      </c>
      <c r="O128" s="179">
        <f>'Reported Performance Table'!BF128</f>
        <v>0</v>
      </c>
      <c r="P128" s="179">
        <f>'Reported Performance Table'!BG128</f>
        <v>0</v>
      </c>
      <c r="Q128" t="str">
        <f t="shared" si="3"/>
        <v>No</v>
      </c>
    </row>
    <row r="129" spans="1:17" x14ac:dyDescent="0.25">
      <c r="A129" s="75">
        <v>136</v>
      </c>
      <c r="B129" s="76" t="str">
        <f>IF('Reported Performance Table'!$A136="","",IF(OR('Reported Performance Table'!$B136="",'Reported Performance Table'!$C136="",'Reported Performance Table'!$D136="",'Reported Performance Table'!$F136="",'Reported Performance Table'!$G136="",'Reported Performance Table'!$H136="",'Reported Performance Table'!$I136="",'Reported Performance Table'!$K136="",'Reported Performance Table'!$N136="",'Reported Performance Table'!$O136="",'Reported Performance Table'!$P136="",'Reported Performance Table'!$Q136="",'Reported Performance Table'!$R136="",'Reported Performance Table'!$S136="",'Reported Performance Table'!$T136="",'Reported Performance Table'!$U136="",'Reported Performance Table'!$V136="",'Reported Performance Table'!$W136="",'Reported Performance Table'!$X136="",'Reported Performance Table'!$AF136="",'Reported Performance Table'!$AG136="",'Reported Performance Table'!$AI136="",'Reported Performance Table'!$AJ136="",'Reported Performance Table'!$AL136="",'Reported Performance Table'!$AN136="",'Reported Performance Table'!$AR136=""),$A129&amp;", ",""))</f>
        <v/>
      </c>
      <c r="D129" s="35" t="e">
        <f>VLOOKUP('Reported Performance Table'!C129,'Master List'!$B$20:$C$39,2,FALSE)</f>
        <v>#N/A</v>
      </c>
      <c r="E129" t="e">
        <f>VLOOKUP('Reported Performance Table'!D129,'Master List'!$B$42:$C$129,2,FALSE)</f>
        <v>#N/A</v>
      </c>
      <c r="F129" t="e">
        <f>VLOOKUP('Reported Performance Table'!C129,'Master List'!$B$20:$D$39,3,FALSE)</f>
        <v>#N/A</v>
      </c>
      <c r="G129" s="163" t="e">
        <f>VLOOKUP('Reported Performance Table'!B129,'Master List'!$B$11:$D$17,3,FALSE)</f>
        <v>#N/A</v>
      </c>
      <c r="H129" t="e">
        <f t="shared" si="2"/>
        <v>#N/A</v>
      </c>
      <c r="I129" t="e">
        <f>IF(VLOOKUP('Reported Performance Table'!D129,'Master List'!$B$42:$D$129,3,FALSE)="","No",VLOOKUP('Reported Performance Table'!D129,'Master List'!$B$42:$D$129,3,FALSE))</f>
        <v>#N/A</v>
      </c>
      <c r="J129" t="e">
        <f>IF(AND(I129="Yes_No",'Reported Performance Table'!E129="Yes"),"No","Yes_No")</f>
        <v>#N/A</v>
      </c>
      <c r="K129" t="str">
        <f>IF('Reported Performance Table'!D129="","",IF('Reported Performance Table'!E129="Yes","LUNA_CCT","Reported_CCT"))</f>
        <v/>
      </c>
      <c r="L129" t="str">
        <f>IF('Reported Performance Table'!D129="","",IF(K129="LUNA_CCT",VLOOKUP('Reported Performance Table'!D129,'Master List'!$B$42:$E$129,4,FALSE),"Reported_BUG"))</f>
        <v/>
      </c>
      <c r="M129" t="str">
        <f>IF('Reported Performance Table'!D129="","",IF(AND('Reported Performance Table'!$E129="Yes",OR('Reported Performance Table'!$D129='Master List'!$B$42,'Reported Performance Table'!$D129='Master List'!$B$43,'Reported Performance Table'!$D129='Master List'!$B$44,'Reported Performance Table'!$D129='Master List'!$B$46,'Reported Performance Table'!$D129='Master List'!$B$48,'Reported Performance Table'!$D129='Master List'!$B$104,'Reported Performance Table'!$D129='Master List'!$B$106,'Reported Performance Table'!$D129='Master List'!$B$126)),"LUNA_Dimming","Dimming_Capability_and_Range"))</f>
        <v/>
      </c>
      <c r="N129" s="179">
        <f>'Reported Performance Table'!BE129</f>
        <v>0</v>
      </c>
      <c r="O129" s="179">
        <f>'Reported Performance Table'!BF129</f>
        <v>0</v>
      </c>
      <c r="P129" s="179">
        <f>'Reported Performance Table'!BG129</f>
        <v>0</v>
      </c>
      <c r="Q129" t="str">
        <f t="shared" si="3"/>
        <v>No</v>
      </c>
    </row>
    <row r="130" spans="1:17" x14ac:dyDescent="0.25">
      <c r="A130" s="75">
        <v>137</v>
      </c>
      <c r="B130" s="76" t="str">
        <f>IF('Reported Performance Table'!$A137="","",IF(OR('Reported Performance Table'!$B137="",'Reported Performance Table'!$C137="",'Reported Performance Table'!$D137="",'Reported Performance Table'!$F137="",'Reported Performance Table'!$G137="",'Reported Performance Table'!$H137="",'Reported Performance Table'!$I137="",'Reported Performance Table'!$K137="",'Reported Performance Table'!$N137="",'Reported Performance Table'!$O137="",'Reported Performance Table'!$P137="",'Reported Performance Table'!$Q137="",'Reported Performance Table'!$R137="",'Reported Performance Table'!$S137="",'Reported Performance Table'!$T137="",'Reported Performance Table'!$U137="",'Reported Performance Table'!$V137="",'Reported Performance Table'!$W137="",'Reported Performance Table'!$X137="",'Reported Performance Table'!$AF137="",'Reported Performance Table'!$AG137="",'Reported Performance Table'!$AI137="",'Reported Performance Table'!$AJ137="",'Reported Performance Table'!$AL137="",'Reported Performance Table'!$AN137="",'Reported Performance Table'!$AR137=""),$A130&amp;", ",""))</f>
        <v/>
      </c>
      <c r="D130" s="35" t="e">
        <f>VLOOKUP('Reported Performance Table'!C130,'Master List'!$B$20:$C$39,2,FALSE)</f>
        <v>#N/A</v>
      </c>
      <c r="E130" t="e">
        <f>VLOOKUP('Reported Performance Table'!D130,'Master List'!$B$42:$C$129,2,FALSE)</f>
        <v>#N/A</v>
      </c>
      <c r="F130" t="e">
        <f>VLOOKUP('Reported Performance Table'!C130,'Master List'!$B$20:$D$39,3,FALSE)</f>
        <v>#N/A</v>
      </c>
      <c r="G130" s="163" t="e">
        <f>VLOOKUP('Reported Performance Table'!B130,'Master List'!$B$11:$D$17,3,FALSE)</f>
        <v>#N/A</v>
      </c>
      <c r="H130" t="e">
        <f t="shared" si="2"/>
        <v>#N/A</v>
      </c>
      <c r="I130" t="e">
        <f>IF(VLOOKUP('Reported Performance Table'!D130,'Master List'!$B$42:$D$129,3,FALSE)="","No",VLOOKUP('Reported Performance Table'!D130,'Master List'!$B$42:$D$129,3,FALSE))</f>
        <v>#N/A</v>
      </c>
      <c r="J130" t="e">
        <f>IF(AND(I130="Yes_No",'Reported Performance Table'!E130="Yes"),"No","Yes_No")</f>
        <v>#N/A</v>
      </c>
      <c r="K130" t="str">
        <f>IF('Reported Performance Table'!D130="","",IF('Reported Performance Table'!E130="Yes","LUNA_CCT","Reported_CCT"))</f>
        <v/>
      </c>
      <c r="L130" t="str">
        <f>IF('Reported Performance Table'!D130="","",IF(K130="LUNA_CCT",VLOOKUP('Reported Performance Table'!D130,'Master List'!$B$42:$E$129,4,FALSE),"Reported_BUG"))</f>
        <v/>
      </c>
      <c r="M130" t="str">
        <f>IF('Reported Performance Table'!D130="","",IF(AND('Reported Performance Table'!$E130="Yes",OR('Reported Performance Table'!$D130='Master List'!$B$42,'Reported Performance Table'!$D130='Master List'!$B$43,'Reported Performance Table'!$D130='Master List'!$B$44,'Reported Performance Table'!$D130='Master List'!$B$46,'Reported Performance Table'!$D130='Master List'!$B$48,'Reported Performance Table'!$D130='Master List'!$B$104,'Reported Performance Table'!$D130='Master List'!$B$106,'Reported Performance Table'!$D130='Master List'!$B$126)),"LUNA_Dimming","Dimming_Capability_and_Range"))</f>
        <v/>
      </c>
      <c r="N130" s="179">
        <f>'Reported Performance Table'!BE130</f>
        <v>0</v>
      </c>
      <c r="O130" s="179">
        <f>'Reported Performance Table'!BF130</f>
        <v>0</v>
      </c>
      <c r="P130" s="179">
        <f>'Reported Performance Table'!BG130</f>
        <v>0</v>
      </c>
      <c r="Q130" t="str">
        <f t="shared" si="3"/>
        <v>No</v>
      </c>
    </row>
    <row r="131" spans="1:17" x14ac:dyDescent="0.25">
      <c r="A131" s="75">
        <v>138</v>
      </c>
      <c r="B131" s="76" t="str">
        <f>IF('Reported Performance Table'!$A138="","",IF(OR('Reported Performance Table'!$B138="",'Reported Performance Table'!$C138="",'Reported Performance Table'!$D138="",'Reported Performance Table'!$F138="",'Reported Performance Table'!$G138="",'Reported Performance Table'!$H138="",'Reported Performance Table'!$I138="",'Reported Performance Table'!$K138="",'Reported Performance Table'!$N138="",'Reported Performance Table'!$O138="",'Reported Performance Table'!$P138="",'Reported Performance Table'!$Q138="",'Reported Performance Table'!$R138="",'Reported Performance Table'!$S138="",'Reported Performance Table'!$T138="",'Reported Performance Table'!$U138="",'Reported Performance Table'!$V138="",'Reported Performance Table'!$W138="",'Reported Performance Table'!$X138="",'Reported Performance Table'!$AF138="",'Reported Performance Table'!$AG138="",'Reported Performance Table'!$AI138="",'Reported Performance Table'!$AJ138="",'Reported Performance Table'!$AL138="",'Reported Performance Table'!$AN138="",'Reported Performance Table'!$AR138=""),$A131&amp;", ",""))</f>
        <v/>
      </c>
      <c r="D131" s="35" t="e">
        <f>VLOOKUP('Reported Performance Table'!C131,'Master List'!$B$20:$C$39,2,FALSE)</f>
        <v>#N/A</v>
      </c>
      <c r="E131" t="e">
        <f>VLOOKUP('Reported Performance Table'!D131,'Master List'!$B$42:$C$129,2,FALSE)</f>
        <v>#N/A</v>
      </c>
      <c r="F131" t="e">
        <f>VLOOKUP('Reported Performance Table'!C131,'Master List'!$B$20:$D$39,3,FALSE)</f>
        <v>#N/A</v>
      </c>
      <c r="G131" s="163" t="e">
        <f>VLOOKUP('Reported Performance Table'!B131,'Master List'!$B$11:$D$17,3,FALSE)</f>
        <v>#N/A</v>
      </c>
      <c r="H131" t="e">
        <f t="shared" si="2"/>
        <v>#N/A</v>
      </c>
      <c r="I131" t="e">
        <f>IF(VLOOKUP('Reported Performance Table'!D131,'Master List'!$B$42:$D$129,3,FALSE)="","No",VLOOKUP('Reported Performance Table'!D131,'Master List'!$B$42:$D$129,3,FALSE))</f>
        <v>#N/A</v>
      </c>
      <c r="J131" t="e">
        <f>IF(AND(I131="Yes_No",'Reported Performance Table'!E131="Yes"),"No","Yes_No")</f>
        <v>#N/A</v>
      </c>
      <c r="K131" t="str">
        <f>IF('Reported Performance Table'!D131="","",IF('Reported Performance Table'!E131="Yes","LUNA_CCT","Reported_CCT"))</f>
        <v/>
      </c>
      <c r="L131" t="str">
        <f>IF('Reported Performance Table'!D131="","",IF(K131="LUNA_CCT",VLOOKUP('Reported Performance Table'!D131,'Master List'!$B$42:$E$129,4,FALSE),"Reported_BUG"))</f>
        <v/>
      </c>
      <c r="M131" t="str">
        <f>IF('Reported Performance Table'!D131="","",IF(AND('Reported Performance Table'!$E131="Yes",OR('Reported Performance Table'!$D131='Master List'!$B$42,'Reported Performance Table'!$D131='Master List'!$B$43,'Reported Performance Table'!$D131='Master List'!$B$44,'Reported Performance Table'!$D131='Master List'!$B$46,'Reported Performance Table'!$D131='Master List'!$B$48,'Reported Performance Table'!$D131='Master List'!$B$104,'Reported Performance Table'!$D131='Master List'!$B$106,'Reported Performance Table'!$D131='Master List'!$B$126)),"LUNA_Dimming","Dimming_Capability_and_Range"))</f>
        <v/>
      </c>
      <c r="N131" s="179">
        <f>'Reported Performance Table'!BE131</f>
        <v>0</v>
      </c>
      <c r="O131" s="179">
        <f>'Reported Performance Table'!BF131</f>
        <v>0</v>
      </c>
      <c r="P131" s="179">
        <f>'Reported Performance Table'!BG131</f>
        <v>0</v>
      </c>
      <c r="Q131" t="str">
        <f t="shared" si="3"/>
        <v>No</v>
      </c>
    </row>
    <row r="132" spans="1:17" x14ac:dyDescent="0.25">
      <c r="A132" s="75">
        <v>139</v>
      </c>
      <c r="B132" s="76" t="str">
        <f>IF('Reported Performance Table'!$A139="","",IF(OR('Reported Performance Table'!$B139="",'Reported Performance Table'!$C139="",'Reported Performance Table'!$D139="",'Reported Performance Table'!$F139="",'Reported Performance Table'!$G139="",'Reported Performance Table'!$H139="",'Reported Performance Table'!$I139="",'Reported Performance Table'!$K139="",'Reported Performance Table'!$N139="",'Reported Performance Table'!$O139="",'Reported Performance Table'!$P139="",'Reported Performance Table'!$Q139="",'Reported Performance Table'!$R139="",'Reported Performance Table'!$S139="",'Reported Performance Table'!$T139="",'Reported Performance Table'!$U139="",'Reported Performance Table'!$V139="",'Reported Performance Table'!$W139="",'Reported Performance Table'!$X139="",'Reported Performance Table'!$AF139="",'Reported Performance Table'!$AG139="",'Reported Performance Table'!$AI139="",'Reported Performance Table'!$AJ139="",'Reported Performance Table'!$AL139="",'Reported Performance Table'!$AN139="",'Reported Performance Table'!$AR139=""),$A132&amp;", ",""))</f>
        <v/>
      </c>
      <c r="D132" s="35" t="e">
        <f>VLOOKUP('Reported Performance Table'!C132,'Master List'!$B$20:$C$39,2,FALSE)</f>
        <v>#N/A</v>
      </c>
      <c r="E132" t="e">
        <f>VLOOKUP('Reported Performance Table'!D132,'Master List'!$B$42:$C$129,2,FALSE)</f>
        <v>#N/A</v>
      </c>
      <c r="F132" t="e">
        <f>VLOOKUP('Reported Performance Table'!C132,'Master List'!$B$20:$D$39,3,FALSE)</f>
        <v>#N/A</v>
      </c>
      <c r="G132" s="163" t="e">
        <f>VLOOKUP('Reported Performance Table'!B132,'Master List'!$B$11:$D$17,3,FALSE)</f>
        <v>#N/A</v>
      </c>
      <c r="H132" t="e">
        <f t="shared" si="2"/>
        <v>#N/A</v>
      </c>
      <c r="I132" t="e">
        <f>IF(VLOOKUP('Reported Performance Table'!D132,'Master List'!$B$42:$D$129,3,FALSE)="","No",VLOOKUP('Reported Performance Table'!D132,'Master List'!$B$42:$D$129,3,FALSE))</f>
        <v>#N/A</v>
      </c>
      <c r="J132" t="e">
        <f>IF(AND(I132="Yes_No",'Reported Performance Table'!E132="Yes"),"No","Yes_No")</f>
        <v>#N/A</v>
      </c>
      <c r="K132" t="str">
        <f>IF('Reported Performance Table'!D132="","",IF('Reported Performance Table'!E132="Yes","LUNA_CCT","Reported_CCT"))</f>
        <v/>
      </c>
      <c r="L132" t="str">
        <f>IF('Reported Performance Table'!D132="","",IF(K132="LUNA_CCT",VLOOKUP('Reported Performance Table'!D132,'Master List'!$B$42:$E$129,4,FALSE),"Reported_BUG"))</f>
        <v/>
      </c>
      <c r="M132" t="str">
        <f>IF('Reported Performance Table'!D132="","",IF(AND('Reported Performance Table'!$E132="Yes",OR('Reported Performance Table'!$D132='Master List'!$B$42,'Reported Performance Table'!$D132='Master List'!$B$43,'Reported Performance Table'!$D132='Master List'!$B$44,'Reported Performance Table'!$D132='Master List'!$B$46,'Reported Performance Table'!$D132='Master List'!$B$48,'Reported Performance Table'!$D132='Master List'!$B$104,'Reported Performance Table'!$D132='Master List'!$B$106,'Reported Performance Table'!$D132='Master List'!$B$126)),"LUNA_Dimming","Dimming_Capability_and_Range"))</f>
        <v/>
      </c>
      <c r="N132" s="179">
        <f>'Reported Performance Table'!BE132</f>
        <v>0</v>
      </c>
      <c r="O132" s="179">
        <f>'Reported Performance Table'!BF132</f>
        <v>0</v>
      </c>
      <c r="P132" s="179">
        <f>'Reported Performance Table'!BG132</f>
        <v>0</v>
      </c>
      <c r="Q132" t="str">
        <f t="shared" si="3"/>
        <v>No</v>
      </c>
    </row>
    <row r="133" spans="1:17" x14ac:dyDescent="0.25">
      <c r="A133" s="75">
        <v>140</v>
      </c>
      <c r="B133" s="76" t="str">
        <f>IF('Reported Performance Table'!$A140="","",IF(OR('Reported Performance Table'!$B140="",'Reported Performance Table'!$C140="",'Reported Performance Table'!$D140="",'Reported Performance Table'!$F140="",'Reported Performance Table'!$G140="",'Reported Performance Table'!$H140="",'Reported Performance Table'!$I140="",'Reported Performance Table'!$K140="",'Reported Performance Table'!$N140="",'Reported Performance Table'!$O140="",'Reported Performance Table'!$P140="",'Reported Performance Table'!$Q140="",'Reported Performance Table'!$R140="",'Reported Performance Table'!$S140="",'Reported Performance Table'!$T140="",'Reported Performance Table'!$U140="",'Reported Performance Table'!$V140="",'Reported Performance Table'!$W140="",'Reported Performance Table'!$X140="",'Reported Performance Table'!$AF140="",'Reported Performance Table'!$AG140="",'Reported Performance Table'!$AI140="",'Reported Performance Table'!$AJ140="",'Reported Performance Table'!$AL140="",'Reported Performance Table'!$AN140="",'Reported Performance Table'!$AR140=""),$A133&amp;", ",""))</f>
        <v/>
      </c>
      <c r="D133" s="35" t="e">
        <f>VLOOKUP('Reported Performance Table'!C133,'Master List'!$B$20:$C$39,2,FALSE)</f>
        <v>#N/A</v>
      </c>
      <c r="E133" t="e">
        <f>VLOOKUP('Reported Performance Table'!D133,'Master List'!$B$42:$C$129,2,FALSE)</f>
        <v>#N/A</v>
      </c>
      <c r="F133" t="e">
        <f>VLOOKUP('Reported Performance Table'!C133,'Master List'!$B$20:$D$39,3,FALSE)</f>
        <v>#N/A</v>
      </c>
      <c r="G133" s="163" t="e">
        <f>VLOOKUP('Reported Performance Table'!B133,'Master List'!$B$11:$D$17,3,FALSE)</f>
        <v>#N/A</v>
      </c>
      <c r="H133" t="e">
        <f t="shared" si="2"/>
        <v>#N/A</v>
      </c>
      <c r="I133" t="e">
        <f>IF(VLOOKUP('Reported Performance Table'!D133,'Master List'!$B$42:$D$129,3,FALSE)="","No",VLOOKUP('Reported Performance Table'!D133,'Master List'!$B$42:$D$129,3,FALSE))</f>
        <v>#N/A</v>
      </c>
      <c r="J133" t="e">
        <f>IF(AND(I133="Yes_No",'Reported Performance Table'!E133="Yes"),"No","Yes_No")</f>
        <v>#N/A</v>
      </c>
      <c r="K133" t="str">
        <f>IF('Reported Performance Table'!D133="","",IF('Reported Performance Table'!E133="Yes","LUNA_CCT","Reported_CCT"))</f>
        <v/>
      </c>
      <c r="L133" t="str">
        <f>IF('Reported Performance Table'!D133="","",IF(K133="LUNA_CCT",VLOOKUP('Reported Performance Table'!D133,'Master List'!$B$42:$E$129,4,FALSE),"Reported_BUG"))</f>
        <v/>
      </c>
      <c r="M133" t="str">
        <f>IF('Reported Performance Table'!D133="","",IF(AND('Reported Performance Table'!$E133="Yes",OR('Reported Performance Table'!$D133='Master List'!$B$42,'Reported Performance Table'!$D133='Master List'!$B$43,'Reported Performance Table'!$D133='Master List'!$B$44,'Reported Performance Table'!$D133='Master List'!$B$46,'Reported Performance Table'!$D133='Master List'!$B$48,'Reported Performance Table'!$D133='Master List'!$B$104,'Reported Performance Table'!$D133='Master List'!$B$106,'Reported Performance Table'!$D133='Master List'!$B$126)),"LUNA_Dimming","Dimming_Capability_and_Range"))</f>
        <v/>
      </c>
      <c r="N133" s="179">
        <f>'Reported Performance Table'!BE133</f>
        <v>0</v>
      </c>
      <c r="O133" s="179">
        <f>'Reported Performance Table'!BF133</f>
        <v>0</v>
      </c>
      <c r="P133" s="179">
        <f>'Reported Performance Table'!BG133</f>
        <v>0</v>
      </c>
      <c r="Q133" t="str">
        <f t="shared" si="3"/>
        <v>No</v>
      </c>
    </row>
    <row r="134" spans="1:17" x14ac:dyDescent="0.25">
      <c r="A134" s="75">
        <v>141</v>
      </c>
      <c r="B134" s="76" t="str">
        <f>IF('Reported Performance Table'!$A141="","",IF(OR('Reported Performance Table'!$B141="",'Reported Performance Table'!$C141="",'Reported Performance Table'!$D141="",'Reported Performance Table'!$F141="",'Reported Performance Table'!$G141="",'Reported Performance Table'!$H141="",'Reported Performance Table'!$I141="",'Reported Performance Table'!$K141="",'Reported Performance Table'!$N141="",'Reported Performance Table'!$O141="",'Reported Performance Table'!$P141="",'Reported Performance Table'!$Q141="",'Reported Performance Table'!$R141="",'Reported Performance Table'!$S141="",'Reported Performance Table'!$T141="",'Reported Performance Table'!$U141="",'Reported Performance Table'!$V141="",'Reported Performance Table'!$W141="",'Reported Performance Table'!$X141="",'Reported Performance Table'!$AF141="",'Reported Performance Table'!$AG141="",'Reported Performance Table'!$AI141="",'Reported Performance Table'!$AJ141="",'Reported Performance Table'!$AL141="",'Reported Performance Table'!$AN141="",'Reported Performance Table'!$AR141=""),$A134&amp;", ",""))</f>
        <v/>
      </c>
      <c r="D134" s="35" t="e">
        <f>VLOOKUP('Reported Performance Table'!C134,'Master List'!$B$20:$C$39,2,FALSE)</f>
        <v>#N/A</v>
      </c>
      <c r="E134" t="e">
        <f>VLOOKUP('Reported Performance Table'!D134,'Master List'!$B$42:$C$129,2,FALSE)</f>
        <v>#N/A</v>
      </c>
      <c r="F134" t="e">
        <f>VLOOKUP('Reported Performance Table'!C134,'Master List'!$B$20:$D$39,3,FALSE)</f>
        <v>#N/A</v>
      </c>
      <c r="G134" s="163" t="e">
        <f>VLOOKUP('Reported Performance Table'!B134,'Master List'!$B$11:$D$17,3,FALSE)</f>
        <v>#N/A</v>
      </c>
      <c r="H134" t="e">
        <f t="shared" si="2"/>
        <v>#N/A</v>
      </c>
      <c r="I134" t="e">
        <f>IF(VLOOKUP('Reported Performance Table'!D134,'Master List'!$B$42:$D$129,3,FALSE)="","No",VLOOKUP('Reported Performance Table'!D134,'Master List'!$B$42:$D$129,3,FALSE))</f>
        <v>#N/A</v>
      </c>
      <c r="J134" t="e">
        <f>IF(AND(I134="Yes_No",'Reported Performance Table'!E134="Yes"),"No","Yes_No")</f>
        <v>#N/A</v>
      </c>
      <c r="K134" t="str">
        <f>IF('Reported Performance Table'!D134="","",IF('Reported Performance Table'!E134="Yes","LUNA_CCT","Reported_CCT"))</f>
        <v/>
      </c>
      <c r="L134" t="str">
        <f>IF('Reported Performance Table'!D134="","",IF(K134="LUNA_CCT",VLOOKUP('Reported Performance Table'!D134,'Master List'!$B$42:$E$129,4,FALSE),"Reported_BUG"))</f>
        <v/>
      </c>
      <c r="M134" t="str">
        <f>IF('Reported Performance Table'!D134="","",IF(AND('Reported Performance Table'!$E134="Yes",OR('Reported Performance Table'!$D134='Master List'!$B$42,'Reported Performance Table'!$D134='Master List'!$B$43,'Reported Performance Table'!$D134='Master List'!$B$44,'Reported Performance Table'!$D134='Master List'!$B$46,'Reported Performance Table'!$D134='Master List'!$B$48,'Reported Performance Table'!$D134='Master List'!$B$104,'Reported Performance Table'!$D134='Master List'!$B$106,'Reported Performance Table'!$D134='Master List'!$B$126)),"LUNA_Dimming","Dimming_Capability_and_Range"))</f>
        <v/>
      </c>
      <c r="N134" s="179">
        <f>'Reported Performance Table'!BE134</f>
        <v>0</v>
      </c>
      <c r="O134" s="179">
        <f>'Reported Performance Table'!BF134</f>
        <v>0</v>
      </c>
      <c r="P134" s="179">
        <f>'Reported Performance Table'!BG134</f>
        <v>0</v>
      </c>
      <c r="Q134" t="str">
        <f t="shared" si="3"/>
        <v>No</v>
      </c>
    </row>
    <row r="135" spans="1:17" x14ac:dyDescent="0.25">
      <c r="A135" s="75">
        <v>142</v>
      </c>
      <c r="B135" s="76" t="str">
        <f>IF('Reported Performance Table'!$A142="","",IF(OR('Reported Performance Table'!$B142="",'Reported Performance Table'!$C142="",'Reported Performance Table'!$D142="",'Reported Performance Table'!$F142="",'Reported Performance Table'!$G142="",'Reported Performance Table'!$H142="",'Reported Performance Table'!$I142="",'Reported Performance Table'!$K142="",'Reported Performance Table'!$N142="",'Reported Performance Table'!$O142="",'Reported Performance Table'!$P142="",'Reported Performance Table'!$Q142="",'Reported Performance Table'!$R142="",'Reported Performance Table'!$S142="",'Reported Performance Table'!$T142="",'Reported Performance Table'!$U142="",'Reported Performance Table'!$V142="",'Reported Performance Table'!$W142="",'Reported Performance Table'!$X142="",'Reported Performance Table'!$AF142="",'Reported Performance Table'!$AG142="",'Reported Performance Table'!$AI142="",'Reported Performance Table'!$AJ142="",'Reported Performance Table'!$AL142="",'Reported Performance Table'!$AN142="",'Reported Performance Table'!$AR142=""),$A135&amp;", ",""))</f>
        <v/>
      </c>
      <c r="D135" s="35" t="e">
        <f>VLOOKUP('Reported Performance Table'!C135,'Master List'!$B$20:$C$39,2,FALSE)</f>
        <v>#N/A</v>
      </c>
      <c r="E135" t="e">
        <f>VLOOKUP('Reported Performance Table'!D135,'Master List'!$B$42:$C$129,2,FALSE)</f>
        <v>#N/A</v>
      </c>
      <c r="F135" t="e">
        <f>VLOOKUP('Reported Performance Table'!C135,'Master List'!$B$20:$D$39,3,FALSE)</f>
        <v>#N/A</v>
      </c>
      <c r="G135" s="163" t="e">
        <f>VLOOKUP('Reported Performance Table'!B135,'Master List'!$B$11:$D$17,3,FALSE)</f>
        <v>#N/A</v>
      </c>
      <c r="H135" t="e">
        <f t="shared" si="2"/>
        <v>#N/A</v>
      </c>
      <c r="I135" t="e">
        <f>IF(VLOOKUP('Reported Performance Table'!D135,'Master List'!$B$42:$D$129,3,FALSE)="","No",VLOOKUP('Reported Performance Table'!D135,'Master List'!$B$42:$D$129,3,FALSE))</f>
        <v>#N/A</v>
      </c>
      <c r="J135" t="e">
        <f>IF(AND(I135="Yes_No",'Reported Performance Table'!E135="Yes"),"No","Yes_No")</f>
        <v>#N/A</v>
      </c>
      <c r="K135" t="str">
        <f>IF('Reported Performance Table'!D135="","",IF('Reported Performance Table'!E135="Yes","LUNA_CCT","Reported_CCT"))</f>
        <v/>
      </c>
      <c r="L135" t="str">
        <f>IF('Reported Performance Table'!D135="","",IF(K135="LUNA_CCT",VLOOKUP('Reported Performance Table'!D135,'Master List'!$B$42:$E$129,4,FALSE),"Reported_BUG"))</f>
        <v/>
      </c>
      <c r="M135" t="str">
        <f>IF('Reported Performance Table'!D135="","",IF(AND('Reported Performance Table'!$E135="Yes",OR('Reported Performance Table'!$D135='Master List'!$B$42,'Reported Performance Table'!$D135='Master List'!$B$43,'Reported Performance Table'!$D135='Master List'!$B$44,'Reported Performance Table'!$D135='Master List'!$B$46,'Reported Performance Table'!$D135='Master List'!$B$48,'Reported Performance Table'!$D135='Master List'!$B$104,'Reported Performance Table'!$D135='Master List'!$B$106,'Reported Performance Table'!$D135='Master List'!$B$126)),"LUNA_Dimming","Dimming_Capability_and_Range"))</f>
        <v/>
      </c>
      <c r="N135" s="179">
        <f>'Reported Performance Table'!BE135</f>
        <v>0</v>
      </c>
      <c r="O135" s="179">
        <f>'Reported Performance Table'!BF135</f>
        <v>0</v>
      </c>
      <c r="P135" s="179">
        <f>'Reported Performance Table'!BG135</f>
        <v>0</v>
      </c>
      <c r="Q135" t="str">
        <f t="shared" si="3"/>
        <v>No</v>
      </c>
    </row>
    <row r="136" spans="1:17" x14ac:dyDescent="0.25">
      <c r="A136" s="75">
        <v>143</v>
      </c>
      <c r="B136" s="76" t="str">
        <f>IF('Reported Performance Table'!$A143="","",IF(OR('Reported Performance Table'!$B143="",'Reported Performance Table'!$C143="",'Reported Performance Table'!$D143="",'Reported Performance Table'!$F143="",'Reported Performance Table'!$G143="",'Reported Performance Table'!$H143="",'Reported Performance Table'!$I143="",'Reported Performance Table'!$K143="",'Reported Performance Table'!$N143="",'Reported Performance Table'!$O143="",'Reported Performance Table'!$P143="",'Reported Performance Table'!$Q143="",'Reported Performance Table'!$R143="",'Reported Performance Table'!$S143="",'Reported Performance Table'!$T143="",'Reported Performance Table'!$U143="",'Reported Performance Table'!$V143="",'Reported Performance Table'!$W143="",'Reported Performance Table'!$X143="",'Reported Performance Table'!$AF143="",'Reported Performance Table'!$AG143="",'Reported Performance Table'!$AI143="",'Reported Performance Table'!$AJ143="",'Reported Performance Table'!$AL143="",'Reported Performance Table'!$AN143="",'Reported Performance Table'!$AR143=""),$A136&amp;", ",""))</f>
        <v/>
      </c>
      <c r="D136" s="35" t="e">
        <f>VLOOKUP('Reported Performance Table'!C136,'Master List'!$B$20:$C$39,2,FALSE)</f>
        <v>#N/A</v>
      </c>
      <c r="E136" t="e">
        <f>VLOOKUP('Reported Performance Table'!D136,'Master List'!$B$42:$C$129,2,FALSE)</f>
        <v>#N/A</v>
      </c>
      <c r="F136" t="e">
        <f>VLOOKUP('Reported Performance Table'!C136,'Master List'!$B$20:$D$39,3,FALSE)</f>
        <v>#N/A</v>
      </c>
      <c r="G136" s="163" t="e">
        <f>VLOOKUP('Reported Performance Table'!B136,'Master List'!$B$11:$D$17,3,FALSE)</f>
        <v>#N/A</v>
      </c>
      <c r="H136" t="e">
        <f t="shared" si="2"/>
        <v>#N/A</v>
      </c>
      <c r="I136" t="e">
        <f>IF(VLOOKUP('Reported Performance Table'!D136,'Master List'!$B$42:$D$129,3,FALSE)="","No",VLOOKUP('Reported Performance Table'!D136,'Master List'!$B$42:$D$129,3,FALSE))</f>
        <v>#N/A</v>
      </c>
      <c r="J136" t="e">
        <f>IF(AND(I136="Yes_No",'Reported Performance Table'!E136="Yes"),"No","Yes_No")</f>
        <v>#N/A</v>
      </c>
      <c r="K136" t="str">
        <f>IF('Reported Performance Table'!D136="","",IF('Reported Performance Table'!E136="Yes","LUNA_CCT","Reported_CCT"))</f>
        <v/>
      </c>
      <c r="L136" t="str">
        <f>IF('Reported Performance Table'!D136="","",IF(K136="LUNA_CCT",VLOOKUP('Reported Performance Table'!D136,'Master List'!$B$42:$E$129,4,FALSE),"Reported_BUG"))</f>
        <v/>
      </c>
      <c r="M136" t="str">
        <f>IF('Reported Performance Table'!D136="","",IF(AND('Reported Performance Table'!$E136="Yes",OR('Reported Performance Table'!$D136='Master List'!$B$42,'Reported Performance Table'!$D136='Master List'!$B$43,'Reported Performance Table'!$D136='Master List'!$B$44,'Reported Performance Table'!$D136='Master List'!$B$46,'Reported Performance Table'!$D136='Master List'!$B$48,'Reported Performance Table'!$D136='Master List'!$B$104,'Reported Performance Table'!$D136='Master List'!$B$106,'Reported Performance Table'!$D136='Master List'!$B$126)),"LUNA_Dimming","Dimming_Capability_and_Range"))</f>
        <v/>
      </c>
      <c r="N136" s="179">
        <f>'Reported Performance Table'!BE136</f>
        <v>0</v>
      </c>
      <c r="O136" s="179">
        <f>'Reported Performance Table'!BF136</f>
        <v>0</v>
      </c>
      <c r="P136" s="179">
        <f>'Reported Performance Table'!BG136</f>
        <v>0</v>
      </c>
      <c r="Q136" t="str">
        <f t="shared" si="3"/>
        <v>No</v>
      </c>
    </row>
    <row r="137" spans="1:17" x14ac:dyDescent="0.25">
      <c r="A137" s="75">
        <v>144</v>
      </c>
      <c r="B137" s="76" t="str">
        <f>IF('Reported Performance Table'!$A144="","",IF(OR('Reported Performance Table'!$B144="",'Reported Performance Table'!$C144="",'Reported Performance Table'!$D144="",'Reported Performance Table'!$F144="",'Reported Performance Table'!$G144="",'Reported Performance Table'!$H144="",'Reported Performance Table'!$I144="",'Reported Performance Table'!$K144="",'Reported Performance Table'!$N144="",'Reported Performance Table'!$O144="",'Reported Performance Table'!$P144="",'Reported Performance Table'!$Q144="",'Reported Performance Table'!$R144="",'Reported Performance Table'!$S144="",'Reported Performance Table'!$T144="",'Reported Performance Table'!$U144="",'Reported Performance Table'!$V144="",'Reported Performance Table'!$W144="",'Reported Performance Table'!$X144="",'Reported Performance Table'!$AF144="",'Reported Performance Table'!$AG144="",'Reported Performance Table'!$AI144="",'Reported Performance Table'!$AJ144="",'Reported Performance Table'!$AL144="",'Reported Performance Table'!$AN144="",'Reported Performance Table'!$AR144=""),$A137&amp;", ",""))</f>
        <v/>
      </c>
      <c r="D137" s="35" t="e">
        <f>VLOOKUP('Reported Performance Table'!C137,'Master List'!$B$20:$C$39,2,FALSE)</f>
        <v>#N/A</v>
      </c>
      <c r="E137" t="e">
        <f>VLOOKUP('Reported Performance Table'!D137,'Master List'!$B$42:$C$129,2,FALSE)</f>
        <v>#N/A</v>
      </c>
      <c r="F137" t="e">
        <f>VLOOKUP('Reported Performance Table'!C137,'Master List'!$B$20:$D$39,3,FALSE)</f>
        <v>#N/A</v>
      </c>
      <c r="G137" s="163" t="e">
        <f>VLOOKUP('Reported Performance Table'!B137,'Master List'!$B$11:$D$17,3,FALSE)</f>
        <v>#N/A</v>
      </c>
      <c r="H137" t="e">
        <f t="shared" si="2"/>
        <v>#N/A</v>
      </c>
      <c r="I137" t="e">
        <f>IF(VLOOKUP('Reported Performance Table'!D137,'Master List'!$B$42:$D$129,3,FALSE)="","No",VLOOKUP('Reported Performance Table'!D137,'Master List'!$B$42:$D$129,3,FALSE))</f>
        <v>#N/A</v>
      </c>
      <c r="J137" t="e">
        <f>IF(AND(I137="Yes_No",'Reported Performance Table'!E137="Yes"),"No","Yes_No")</f>
        <v>#N/A</v>
      </c>
      <c r="K137" t="str">
        <f>IF('Reported Performance Table'!D137="","",IF('Reported Performance Table'!E137="Yes","LUNA_CCT","Reported_CCT"))</f>
        <v/>
      </c>
      <c r="L137" t="str">
        <f>IF('Reported Performance Table'!D137="","",IF(K137="LUNA_CCT",VLOOKUP('Reported Performance Table'!D137,'Master List'!$B$42:$E$129,4,FALSE),"Reported_BUG"))</f>
        <v/>
      </c>
      <c r="M137" t="str">
        <f>IF('Reported Performance Table'!D137="","",IF(AND('Reported Performance Table'!$E137="Yes",OR('Reported Performance Table'!$D137='Master List'!$B$42,'Reported Performance Table'!$D137='Master List'!$B$43,'Reported Performance Table'!$D137='Master List'!$B$44,'Reported Performance Table'!$D137='Master List'!$B$46,'Reported Performance Table'!$D137='Master List'!$B$48,'Reported Performance Table'!$D137='Master List'!$B$104,'Reported Performance Table'!$D137='Master List'!$B$106,'Reported Performance Table'!$D137='Master List'!$B$126)),"LUNA_Dimming","Dimming_Capability_and_Range"))</f>
        <v/>
      </c>
      <c r="N137" s="179">
        <f>'Reported Performance Table'!BE137</f>
        <v>0</v>
      </c>
      <c r="O137" s="179">
        <f>'Reported Performance Table'!BF137</f>
        <v>0</v>
      </c>
      <c r="P137" s="179">
        <f>'Reported Performance Table'!BG137</f>
        <v>0</v>
      </c>
      <c r="Q137" t="str">
        <f t="shared" si="3"/>
        <v>No</v>
      </c>
    </row>
    <row r="138" spans="1:17" x14ac:dyDescent="0.25">
      <c r="A138" s="75">
        <v>145</v>
      </c>
      <c r="B138" s="76" t="str">
        <f>IF('Reported Performance Table'!$A145="","",IF(OR('Reported Performance Table'!$B145="",'Reported Performance Table'!$C145="",'Reported Performance Table'!$D145="",'Reported Performance Table'!$F145="",'Reported Performance Table'!$G145="",'Reported Performance Table'!$H145="",'Reported Performance Table'!$I145="",'Reported Performance Table'!$K145="",'Reported Performance Table'!$N145="",'Reported Performance Table'!$O145="",'Reported Performance Table'!$P145="",'Reported Performance Table'!$Q145="",'Reported Performance Table'!$R145="",'Reported Performance Table'!$S145="",'Reported Performance Table'!$T145="",'Reported Performance Table'!$U145="",'Reported Performance Table'!$V145="",'Reported Performance Table'!$W145="",'Reported Performance Table'!$X145="",'Reported Performance Table'!$AF145="",'Reported Performance Table'!$AG145="",'Reported Performance Table'!$AI145="",'Reported Performance Table'!$AJ145="",'Reported Performance Table'!$AL145="",'Reported Performance Table'!$AN145="",'Reported Performance Table'!$AR145=""),$A138&amp;", ",""))</f>
        <v/>
      </c>
      <c r="D138" s="35" t="e">
        <f>VLOOKUP('Reported Performance Table'!C138,'Master List'!$B$20:$C$39,2,FALSE)</f>
        <v>#N/A</v>
      </c>
      <c r="E138" t="e">
        <f>VLOOKUP('Reported Performance Table'!D138,'Master List'!$B$42:$C$129,2,FALSE)</f>
        <v>#N/A</v>
      </c>
      <c r="F138" t="e">
        <f>VLOOKUP('Reported Performance Table'!C138,'Master List'!$B$20:$D$39,3,FALSE)</f>
        <v>#N/A</v>
      </c>
      <c r="G138" s="163" t="e">
        <f>VLOOKUP('Reported Performance Table'!B138,'Master List'!$B$11:$D$17,3,FALSE)</f>
        <v>#N/A</v>
      </c>
      <c r="H138" t="e">
        <f t="shared" si="2"/>
        <v>#N/A</v>
      </c>
      <c r="I138" t="e">
        <f>IF(VLOOKUP('Reported Performance Table'!D138,'Master List'!$B$42:$D$129,3,FALSE)="","No",VLOOKUP('Reported Performance Table'!D138,'Master List'!$B$42:$D$129,3,FALSE))</f>
        <v>#N/A</v>
      </c>
      <c r="J138" t="e">
        <f>IF(AND(I138="Yes_No",'Reported Performance Table'!E138="Yes"),"No","Yes_No")</f>
        <v>#N/A</v>
      </c>
      <c r="K138" t="str">
        <f>IF('Reported Performance Table'!D138="","",IF('Reported Performance Table'!E138="Yes","LUNA_CCT","Reported_CCT"))</f>
        <v/>
      </c>
      <c r="L138" t="str">
        <f>IF('Reported Performance Table'!D138="","",IF(K138="LUNA_CCT",VLOOKUP('Reported Performance Table'!D138,'Master List'!$B$42:$E$129,4,FALSE),"Reported_BUG"))</f>
        <v/>
      </c>
      <c r="M138" t="str">
        <f>IF('Reported Performance Table'!D138="","",IF(AND('Reported Performance Table'!$E138="Yes",OR('Reported Performance Table'!$D138='Master List'!$B$42,'Reported Performance Table'!$D138='Master List'!$B$43,'Reported Performance Table'!$D138='Master List'!$B$44,'Reported Performance Table'!$D138='Master List'!$B$46,'Reported Performance Table'!$D138='Master List'!$B$48,'Reported Performance Table'!$D138='Master List'!$B$104,'Reported Performance Table'!$D138='Master List'!$B$106,'Reported Performance Table'!$D138='Master List'!$B$126)),"LUNA_Dimming","Dimming_Capability_and_Range"))</f>
        <v/>
      </c>
      <c r="N138" s="179">
        <f>'Reported Performance Table'!BE138</f>
        <v>0</v>
      </c>
      <c r="O138" s="179">
        <f>'Reported Performance Table'!BF138</f>
        <v>0</v>
      </c>
      <c r="P138" s="179">
        <f>'Reported Performance Table'!BG138</f>
        <v>0</v>
      </c>
      <c r="Q138" t="str">
        <f t="shared" si="3"/>
        <v>No</v>
      </c>
    </row>
    <row r="139" spans="1:17" x14ac:dyDescent="0.25">
      <c r="A139" s="75">
        <v>146</v>
      </c>
      <c r="B139" s="76" t="str">
        <f>IF('Reported Performance Table'!$A146="","",IF(OR('Reported Performance Table'!$B146="",'Reported Performance Table'!$C146="",'Reported Performance Table'!$D146="",'Reported Performance Table'!$F146="",'Reported Performance Table'!$G146="",'Reported Performance Table'!$H146="",'Reported Performance Table'!$I146="",'Reported Performance Table'!$K146="",'Reported Performance Table'!$N146="",'Reported Performance Table'!$O146="",'Reported Performance Table'!$P146="",'Reported Performance Table'!$Q146="",'Reported Performance Table'!$R146="",'Reported Performance Table'!$S146="",'Reported Performance Table'!$T146="",'Reported Performance Table'!$U146="",'Reported Performance Table'!$V146="",'Reported Performance Table'!$W146="",'Reported Performance Table'!$X146="",'Reported Performance Table'!$AF146="",'Reported Performance Table'!$AG146="",'Reported Performance Table'!$AI146="",'Reported Performance Table'!$AJ146="",'Reported Performance Table'!$AL146="",'Reported Performance Table'!$AN146="",'Reported Performance Table'!$AR146=""),$A139&amp;", ",""))</f>
        <v/>
      </c>
      <c r="D139" s="35" t="e">
        <f>VLOOKUP('Reported Performance Table'!C139,'Master List'!$B$20:$C$39,2,FALSE)</f>
        <v>#N/A</v>
      </c>
      <c r="E139" t="e">
        <f>VLOOKUP('Reported Performance Table'!D139,'Master List'!$B$42:$C$129,2,FALSE)</f>
        <v>#N/A</v>
      </c>
      <c r="F139" t="e">
        <f>VLOOKUP('Reported Performance Table'!C139,'Master List'!$B$20:$D$39,3,FALSE)</f>
        <v>#N/A</v>
      </c>
      <c r="G139" s="163" t="e">
        <f>VLOOKUP('Reported Performance Table'!B139,'Master List'!$B$11:$D$17,3,FALSE)</f>
        <v>#N/A</v>
      </c>
      <c r="H139" t="e">
        <f t="shared" ref="H139:H202" si="4">CONCATENATE(F139,G139)</f>
        <v>#N/A</v>
      </c>
      <c r="I139" t="e">
        <f>IF(VLOOKUP('Reported Performance Table'!D139,'Master List'!$B$42:$D$129,3,FALSE)="","No",VLOOKUP('Reported Performance Table'!D139,'Master List'!$B$42:$D$129,3,FALSE))</f>
        <v>#N/A</v>
      </c>
      <c r="J139" t="e">
        <f>IF(AND(I139="Yes_No",'Reported Performance Table'!E139="Yes"),"No","Yes_No")</f>
        <v>#N/A</v>
      </c>
      <c r="K139" t="str">
        <f>IF('Reported Performance Table'!D139="","",IF('Reported Performance Table'!E139="Yes","LUNA_CCT","Reported_CCT"))</f>
        <v/>
      </c>
      <c r="L139" t="str">
        <f>IF('Reported Performance Table'!D139="","",IF(K139="LUNA_CCT",VLOOKUP('Reported Performance Table'!D139,'Master List'!$B$42:$E$129,4,FALSE),"Reported_BUG"))</f>
        <v/>
      </c>
      <c r="M139" t="str">
        <f>IF('Reported Performance Table'!D139="","",IF(AND('Reported Performance Table'!$E139="Yes",OR('Reported Performance Table'!$D139='Master List'!$B$42,'Reported Performance Table'!$D139='Master List'!$B$43,'Reported Performance Table'!$D139='Master List'!$B$44,'Reported Performance Table'!$D139='Master List'!$B$46,'Reported Performance Table'!$D139='Master List'!$B$48,'Reported Performance Table'!$D139='Master List'!$B$104,'Reported Performance Table'!$D139='Master List'!$B$106,'Reported Performance Table'!$D139='Master List'!$B$126)),"LUNA_Dimming","Dimming_Capability_and_Range"))</f>
        <v/>
      </c>
      <c r="N139" s="179">
        <f>'Reported Performance Table'!BE139</f>
        <v>0</v>
      </c>
      <c r="O139" s="179">
        <f>'Reported Performance Table'!BF139</f>
        <v>0</v>
      </c>
      <c r="P139" s="179">
        <f>'Reported Performance Table'!BG139</f>
        <v>0</v>
      </c>
      <c r="Q139" t="str">
        <f t="shared" si="3"/>
        <v>No</v>
      </c>
    </row>
    <row r="140" spans="1:17" x14ac:dyDescent="0.25">
      <c r="A140" s="75">
        <v>147</v>
      </c>
      <c r="B140" s="76" t="str">
        <f>IF('Reported Performance Table'!$A147="","",IF(OR('Reported Performance Table'!$B147="",'Reported Performance Table'!$C147="",'Reported Performance Table'!$D147="",'Reported Performance Table'!$F147="",'Reported Performance Table'!$G147="",'Reported Performance Table'!$H147="",'Reported Performance Table'!$I147="",'Reported Performance Table'!$K147="",'Reported Performance Table'!$N147="",'Reported Performance Table'!$O147="",'Reported Performance Table'!$P147="",'Reported Performance Table'!$Q147="",'Reported Performance Table'!$R147="",'Reported Performance Table'!$S147="",'Reported Performance Table'!$T147="",'Reported Performance Table'!$U147="",'Reported Performance Table'!$V147="",'Reported Performance Table'!$W147="",'Reported Performance Table'!$X147="",'Reported Performance Table'!$AF147="",'Reported Performance Table'!$AG147="",'Reported Performance Table'!$AI147="",'Reported Performance Table'!$AJ147="",'Reported Performance Table'!$AL147="",'Reported Performance Table'!$AN147="",'Reported Performance Table'!$AR147=""),$A140&amp;", ",""))</f>
        <v/>
      </c>
      <c r="D140" s="35" t="e">
        <f>VLOOKUP('Reported Performance Table'!C140,'Master List'!$B$20:$C$39,2,FALSE)</f>
        <v>#N/A</v>
      </c>
      <c r="E140" t="e">
        <f>VLOOKUP('Reported Performance Table'!D140,'Master List'!$B$42:$C$129,2,FALSE)</f>
        <v>#N/A</v>
      </c>
      <c r="F140" t="e">
        <f>VLOOKUP('Reported Performance Table'!C140,'Master List'!$B$20:$D$39,3,FALSE)</f>
        <v>#N/A</v>
      </c>
      <c r="G140" s="163" t="e">
        <f>VLOOKUP('Reported Performance Table'!B140,'Master List'!$B$11:$D$17,3,FALSE)</f>
        <v>#N/A</v>
      </c>
      <c r="H140" t="e">
        <f t="shared" si="4"/>
        <v>#N/A</v>
      </c>
      <c r="I140" t="e">
        <f>IF(VLOOKUP('Reported Performance Table'!D140,'Master List'!$B$42:$D$129,3,FALSE)="","No",VLOOKUP('Reported Performance Table'!D140,'Master List'!$B$42:$D$129,3,FALSE))</f>
        <v>#N/A</v>
      </c>
      <c r="J140" t="e">
        <f>IF(AND(I140="Yes_No",'Reported Performance Table'!E140="Yes"),"No","Yes_No")</f>
        <v>#N/A</v>
      </c>
      <c r="K140" t="str">
        <f>IF('Reported Performance Table'!D140="","",IF('Reported Performance Table'!E140="Yes","LUNA_CCT","Reported_CCT"))</f>
        <v/>
      </c>
      <c r="L140" t="str">
        <f>IF('Reported Performance Table'!D140="","",IF(K140="LUNA_CCT",VLOOKUP('Reported Performance Table'!D140,'Master List'!$B$42:$E$129,4,FALSE),"Reported_BUG"))</f>
        <v/>
      </c>
      <c r="M140" t="str">
        <f>IF('Reported Performance Table'!D140="","",IF(AND('Reported Performance Table'!$E140="Yes",OR('Reported Performance Table'!$D140='Master List'!$B$42,'Reported Performance Table'!$D140='Master List'!$B$43,'Reported Performance Table'!$D140='Master List'!$B$44,'Reported Performance Table'!$D140='Master List'!$B$46,'Reported Performance Table'!$D140='Master List'!$B$48,'Reported Performance Table'!$D140='Master List'!$B$104,'Reported Performance Table'!$D140='Master List'!$B$106,'Reported Performance Table'!$D140='Master List'!$B$126)),"LUNA_Dimming","Dimming_Capability_and_Range"))</f>
        <v/>
      </c>
      <c r="N140" s="179">
        <f>'Reported Performance Table'!BE140</f>
        <v>0</v>
      </c>
      <c r="O140" s="179">
        <f>'Reported Performance Table'!BF140</f>
        <v>0</v>
      </c>
      <c r="P140" s="179">
        <f>'Reported Performance Table'!BG140</f>
        <v>0</v>
      </c>
      <c r="Q140" t="str">
        <f t="shared" ref="Q140:Q203" si="5">IF(COUNTIF(N140:P140,"Yes")=3,"Yes","No")</f>
        <v>No</v>
      </c>
    </row>
    <row r="141" spans="1:17" x14ac:dyDescent="0.25">
      <c r="A141" s="75">
        <v>148</v>
      </c>
      <c r="B141" s="76" t="str">
        <f>IF('Reported Performance Table'!$A148="","",IF(OR('Reported Performance Table'!$B148="",'Reported Performance Table'!$C148="",'Reported Performance Table'!$D148="",'Reported Performance Table'!$F148="",'Reported Performance Table'!$G148="",'Reported Performance Table'!$H148="",'Reported Performance Table'!$I148="",'Reported Performance Table'!$K148="",'Reported Performance Table'!$N148="",'Reported Performance Table'!$O148="",'Reported Performance Table'!$P148="",'Reported Performance Table'!$Q148="",'Reported Performance Table'!$R148="",'Reported Performance Table'!$S148="",'Reported Performance Table'!$T148="",'Reported Performance Table'!$U148="",'Reported Performance Table'!$V148="",'Reported Performance Table'!$W148="",'Reported Performance Table'!$X148="",'Reported Performance Table'!$AF148="",'Reported Performance Table'!$AG148="",'Reported Performance Table'!$AI148="",'Reported Performance Table'!$AJ148="",'Reported Performance Table'!$AL148="",'Reported Performance Table'!$AN148="",'Reported Performance Table'!$AR148=""),$A141&amp;", ",""))</f>
        <v/>
      </c>
      <c r="D141" s="35" t="e">
        <f>VLOOKUP('Reported Performance Table'!C141,'Master List'!$B$20:$C$39,2,FALSE)</f>
        <v>#N/A</v>
      </c>
      <c r="E141" t="e">
        <f>VLOOKUP('Reported Performance Table'!D141,'Master List'!$B$42:$C$129,2,FALSE)</f>
        <v>#N/A</v>
      </c>
      <c r="F141" t="e">
        <f>VLOOKUP('Reported Performance Table'!C141,'Master List'!$B$20:$D$39,3,FALSE)</f>
        <v>#N/A</v>
      </c>
      <c r="G141" s="163" t="e">
        <f>VLOOKUP('Reported Performance Table'!B141,'Master List'!$B$11:$D$17,3,FALSE)</f>
        <v>#N/A</v>
      </c>
      <c r="H141" t="e">
        <f t="shared" si="4"/>
        <v>#N/A</v>
      </c>
      <c r="I141" t="e">
        <f>IF(VLOOKUP('Reported Performance Table'!D141,'Master List'!$B$42:$D$129,3,FALSE)="","No",VLOOKUP('Reported Performance Table'!D141,'Master List'!$B$42:$D$129,3,FALSE))</f>
        <v>#N/A</v>
      </c>
      <c r="J141" t="e">
        <f>IF(AND(I141="Yes_No",'Reported Performance Table'!E141="Yes"),"No","Yes_No")</f>
        <v>#N/A</v>
      </c>
      <c r="K141" t="str">
        <f>IF('Reported Performance Table'!D141="","",IF('Reported Performance Table'!E141="Yes","LUNA_CCT","Reported_CCT"))</f>
        <v/>
      </c>
      <c r="L141" t="str">
        <f>IF('Reported Performance Table'!D141="","",IF(K141="LUNA_CCT",VLOOKUP('Reported Performance Table'!D141,'Master List'!$B$42:$E$129,4,FALSE),"Reported_BUG"))</f>
        <v/>
      </c>
      <c r="M141" t="str">
        <f>IF('Reported Performance Table'!D141="","",IF(AND('Reported Performance Table'!$E141="Yes",OR('Reported Performance Table'!$D141='Master List'!$B$42,'Reported Performance Table'!$D141='Master List'!$B$43,'Reported Performance Table'!$D141='Master List'!$B$44,'Reported Performance Table'!$D141='Master List'!$B$46,'Reported Performance Table'!$D141='Master List'!$B$48,'Reported Performance Table'!$D141='Master List'!$B$104,'Reported Performance Table'!$D141='Master List'!$B$106,'Reported Performance Table'!$D141='Master List'!$B$126)),"LUNA_Dimming","Dimming_Capability_and_Range"))</f>
        <v/>
      </c>
      <c r="N141" s="179">
        <f>'Reported Performance Table'!BE141</f>
        <v>0</v>
      </c>
      <c r="O141" s="179">
        <f>'Reported Performance Table'!BF141</f>
        <v>0</v>
      </c>
      <c r="P141" s="179">
        <f>'Reported Performance Table'!BG141</f>
        <v>0</v>
      </c>
      <c r="Q141" t="str">
        <f t="shared" si="5"/>
        <v>No</v>
      </c>
    </row>
    <row r="142" spans="1:17" x14ac:dyDescent="0.25">
      <c r="A142" s="75">
        <v>149</v>
      </c>
      <c r="B142" s="76" t="str">
        <f>IF('Reported Performance Table'!$A149="","",IF(OR('Reported Performance Table'!$B149="",'Reported Performance Table'!$C149="",'Reported Performance Table'!$D149="",'Reported Performance Table'!$F149="",'Reported Performance Table'!$G149="",'Reported Performance Table'!$H149="",'Reported Performance Table'!$I149="",'Reported Performance Table'!$K149="",'Reported Performance Table'!$N149="",'Reported Performance Table'!$O149="",'Reported Performance Table'!$P149="",'Reported Performance Table'!$Q149="",'Reported Performance Table'!$R149="",'Reported Performance Table'!$S149="",'Reported Performance Table'!$T149="",'Reported Performance Table'!$U149="",'Reported Performance Table'!$V149="",'Reported Performance Table'!$W149="",'Reported Performance Table'!$X149="",'Reported Performance Table'!$AF149="",'Reported Performance Table'!$AG149="",'Reported Performance Table'!$AI149="",'Reported Performance Table'!$AJ149="",'Reported Performance Table'!$AL149="",'Reported Performance Table'!$AN149="",'Reported Performance Table'!$AR149=""),$A142&amp;", ",""))</f>
        <v/>
      </c>
      <c r="D142" s="35" t="e">
        <f>VLOOKUP('Reported Performance Table'!C142,'Master List'!$B$20:$C$39,2,FALSE)</f>
        <v>#N/A</v>
      </c>
      <c r="E142" t="e">
        <f>VLOOKUP('Reported Performance Table'!D142,'Master List'!$B$42:$C$129,2,FALSE)</f>
        <v>#N/A</v>
      </c>
      <c r="F142" t="e">
        <f>VLOOKUP('Reported Performance Table'!C142,'Master List'!$B$20:$D$39,3,FALSE)</f>
        <v>#N/A</v>
      </c>
      <c r="G142" s="163" t="e">
        <f>VLOOKUP('Reported Performance Table'!B142,'Master List'!$B$11:$D$17,3,FALSE)</f>
        <v>#N/A</v>
      </c>
      <c r="H142" t="e">
        <f t="shared" si="4"/>
        <v>#N/A</v>
      </c>
      <c r="I142" t="e">
        <f>IF(VLOOKUP('Reported Performance Table'!D142,'Master List'!$B$42:$D$129,3,FALSE)="","No",VLOOKUP('Reported Performance Table'!D142,'Master List'!$B$42:$D$129,3,FALSE))</f>
        <v>#N/A</v>
      </c>
      <c r="J142" t="e">
        <f>IF(AND(I142="Yes_No",'Reported Performance Table'!E142="Yes"),"No","Yes_No")</f>
        <v>#N/A</v>
      </c>
      <c r="K142" t="str">
        <f>IF('Reported Performance Table'!D142="","",IF('Reported Performance Table'!E142="Yes","LUNA_CCT","Reported_CCT"))</f>
        <v/>
      </c>
      <c r="L142" t="str">
        <f>IF('Reported Performance Table'!D142="","",IF(K142="LUNA_CCT",VLOOKUP('Reported Performance Table'!D142,'Master List'!$B$42:$E$129,4,FALSE),"Reported_BUG"))</f>
        <v/>
      </c>
      <c r="M142" t="str">
        <f>IF('Reported Performance Table'!D142="","",IF(AND('Reported Performance Table'!$E142="Yes",OR('Reported Performance Table'!$D142='Master List'!$B$42,'Reported Performance Table'!$D142='Master List'!$B$43,'Reported Performance Table'!$D142='Master List'!$B$44,'Reported Performance Table'!$D142='Master List'!$B$46,'Reported Performance Table'!$D142='Master List'!$B$48,'Reported Performance Table'!$D142='Master List'!$B$104,'Reported Performance Table'!$D142='Master List'!$B$106,'Reported Performance Table'!$D142='Master List'!$B$126)),"LUNA_Dimming","Dimming_Capability_and_Range"))</f>
        <v/>
      </c>
      <c r="N142" s="179">
        <f>'Reported Performance Table'!BE142</f>
        <v>0</v>
      </c>
      <c r="O142" s="179">
        <f>'Reported Performance Table'!BF142</f>
        <v>0</v>
      </c>
      <c r="P142" s="179">
        <f>'Reported Performance Table'!BG142</f>
        <v>0</v>
      </c>
      <c r="Q142" t="str">
        <f t="shared" si="5"/>
        <v>No</v>
      </c>
    </row>
    <row r="143" spans="1:17" x14ac:dyDescent="0.25">
      <c r="A143" s="75">
        <v>150</v>
      </c>
      <c r="B143" s="76" t="str">
        <f>IF('Reported Performance Table'!$A150="","",IF(OR('Reported Performance Table'!$B150="",'Reported Performance Table'!$C150="",'Reported Performance Table'!$D150="",'Reported Performance Table'!$F150="",'Reported Performance Table'!$G150="",'Reported Performance Table'!$H150="",'Reported Performance Table'!$I150="",'Reported Performance Table'!$K150="",'Reported Performance Table'!$N150="",'Reported Performance Table'!$O150="",'Reported Performance Table'!$P150="",'Reported Performance Table'!$Q150="",'Reported Performance Table'!$R150="",'Reported Performance Table'!$S150="",'Reported Performance Table'!$T150="",'Reported Performance Table'!$U150="",'Reported Performance Table'!$V150="",'Reported Performance Table'!$W150="",'Reported Performance Table'!$X150="",'Reported Performance Table'!$AF150="",'Reported Performance Table'!$AG150="",'Reported Performance Table'!$AI150="",'Reported Performance Table'!$AJ150="",'Reported Performance Table'!$AL150="",'Reported Performance Table'!$AN150="",'Reported Performance Table'!$AR150=""),$A143&amp;", ",""))</f>
        <v/>
      </c>
      <c r="D143" s="35" t="e">
        <f>VLOOKUP('Reported Performance Table'!C143,'Master List'!$B$20:$C$39,2,FALSE)</f>
        <v>#N/A</v>
      </c>
      <c r="E143" t="e">
        <f>VLOOKUP('Reported Performance Table'!D143,'Master List'!$B$42:$C$129,2,FALSE)</f>
        <v>#N/A</v>
      </c>
      <c r="F143" t="e">
        <f>VLOOKUP('Reported Performance Table'!C143,'Master List'!$B$20:$D$39,3,FALSE)</f>
        <v>#N/A</v>
      </c>
      <c r="G143" s="163" t="e">
        <f>VLOOKUP('Reported Performance Table'!B143,'Master List'!$B$11:$D$17,3,FALSE)</f>
        <v>#N/A</v>
      </c>
      <c r="H143" t="e">
        <f t="shared" si="4"/>
        <v>#N/A</v>
      </c>
      <c r="I143" t="e">
        <f>IF(VLOOKUP('Reported Performance Table'!D143,'Master List'!$B$42:$D$129,3,FALSE)="","No",VLOOKUP('Reported Performance Table'!D143,'Master List'!$B$42:$D$129,3,FALSE))</f>
        <v>#N/A</v>
      </c>
      <c r="J143" t="e">
        <f>IF(AND(I143="Yes_No",'Reported Performance Table'!E143="Yes"),"No","Yes_No")</f>
        <v>#N/A</v>
      </c>
      <c r="K143" t="str">
        <f>IF('Reported Performance Table'!D143="","",IF('Reported Performance Table'!E143="Yes","LUNA_CCT","Reported_CCT"))</f>
        <v/>
      </c>
      <c r="L143" t="str">
        <f>IF('Reported Performance Table'!D143="","",IF(K143="LUNA_CCT",VLOOKUP('Reported Performance Table'!D143,'Master List'!$B$42:$E$129,4,FALSE),"Reported_BUG"))</f>
        <v/>
      </c>
      <c r="M143" t="str">
        <f>IF('Reported Performance Table'!D143="","",IF(AND('Reported Performance Table'!$E143="Yes",OR('Reported Performance Table'!$D143='Master List'!$B$42,'Reported Performance Table'!$D143='Master List'!$B$43,'Reported Performance Table'!$D143='Master List'!$B$44,'Reported Performance Table'!$D143='Master List'!$B$46,'Reported Performance Table'!$D143='Master List'!$B$48,'Reported Performance Table'!$D143='Master List'!$B$104,'Reported Performance Table'!$D143='Master List'!$B$106,'Reported Performance Table'!$D143='Master List'!$B$126)),"LUNA_Dimming","Dimming_Capability_and_Range"))</f>
        <v/>
      </c>
      <c r="N143" s="179">
        <f>'Reported Performance Table'!BE143</f>
        <v>0</v>
      </c>
      <c r="O143" s="179">
        <f>'Reported Performance Table'!BF143</f>
        <v>0</v>
      </c>
      <c r="P143" s="179">
        <f>'Reported Performance Table'!BG143</f>
        <v>0</v>
      </c>
      <c r="Q143" t="str">
        <f t="shared" si="5"/>
        <v>No</v>
      </c>
    </row>
    <row r="144" spans="1:17" x14ac:dyDescent="0.25">
      <c r="A144" s="75">
        <v>151</v>
      </c>
      <c r="B144" s="76" t="str">
        <f>IF('Reported Performance Table'!$A151="","",IF(OR('Reported Performance Table'!$B151="",'Reported Performance Table'!$C151="",'Reported Performance Table'!$D151="",'Reported Performance Table'!$F151="",'Reported Performance Table'!$G151="",'Reported Performance Table'!$H151="",'Reported Performance Table'!$I151="",'Reported Performance Table'!$K151="",'Reported Performance Table'!$N151="",'Reported Performance Table'!$O151="",'Reported Performance Table'!$P151="",'Reported Performance Table'!$Q151="",'Reported Performance Table'!$R151="",'Reported Performance Table'!$S151="",'Reported Performance Table'!$T151="",'Reported Performance Table'!$U151="",'Reported Performance Table'!$V151="",'Reported Performance Table'!$W151="",'Reported Performance Table'!$X151="",'Reported Performance Table'!$AF151="",'Reported Performance Table'!$AG151="",'Reported Performance Table'!$AI151="",'Reported Performance Table'!$AJ151="",'Reported Performance Table'!$AL151="",'Reported Performance Table'!$AN151="",'Reported Performance Table'!$AR151=""),$A144&amp;", ",""))</f>
        <v/>
      </c>
      <c r="D144" s="35" t="e">
        <f>VLOOKUP('Reported Performance Table'!C144,'Master List'!$B$20:$C$39,2,FALSE)</f>
        <v>#N/A</v>
      </c>
      <c r="E144" t="e">
        <f>VLOOKUP('Reported Performance Table'!D144,'Master List'!$B$42:$C$129,2,FALSE)</f>
        <v>#N/A</v>
      </c>
      <c r="F144" t="e">
        <f>VLOOKUP('Reported Performance Table'!C144,'Master List'!$B$20:$D$39,3,FALSE)</f>
        <v>#N/A</v>
      </c>
      <c r="G144" s="163" t="e">
        <f>VLOOKUP('Reported Performance Table'!B144,'Master List'!$B$11:$D$17,3,FALSE)</f>
        <v>#N/A</v>
      </c>
      <c r="H144" t="e">
        <f t="shared" si="4"/>
        <v>#N/A</v>
      </c>
      <c r="I144" t="e">
        <f>IF(VLOOKUP('Reported Performance Table'!D144,'Master List'!$B$42:$D$129,3,FALSE)="","No",VLOOKUP('Reported Performance Table'!D144,'Master List'!$B$42:$D$129,3,FALSE))</f>
        <v>#N/A</v>
      </c>
      <c r="J144" t="e">
        <f>IF(AND(I144="Yes_No",'Reported Performance Table'!E144="Yes"),"No","Yes_No")</f>
        <v>#N/A</v>
      </c>
      <c r="K144" t="str">
        <f>IF('Reported Performance Table'!D144="","",IF('Reported Performance Table'!E144="Yes","LUNA_CCT","Reported_CCT"))</f>
        <v/>
      </c>
      <c r="L144" t="str">
        <f>IF('Reported Performance Table'!D144="","",IF(K144="LUNA_CCT",VLOOKUP('Reported Performance Table'!D144,'Master List'!$B$42:$E$129,4,FALSE),"Reported_BUG"))</f>
        <v/>
      </c>
      <c r="M144" t="str">
        <f>IF('Reported Performance Table'!D144="","",IF(AND('Reported Performance Table'!$E144="Yes",OR('Reported Performance Table'!$D144='Master List'!$B$42,'Reported Performance Table'!$D144='Master List'!$B$43,'Reported Performance Table'!$D144='Master List'!$B$44,'Reported Performance Table'!$D144='Master List'!$B$46,'Reported Performance Table'!$D144='Master List'!$B$48,'Reported Performance Table'!$D144='Master List'!$B$104,'Reported Performance Table'!$D144='Master List'!$B$106,'Reported Performance Table'!$D144='Master List'!$B$126)),"LUNA_Dimming","Dimming_Capability_and_Range"))</f>
        <v/>
      </c>
      <c r="N144" s="179">
        <f>'Reported Performance Table'!BE144</f>
        <v>0</v>
      </c>
      <c r="O144" s="179">
        <f>'Reported Performance Table'!BF144</f>
        <v>0</v>
      </c>
      <c r="P144" s="179">
        <f>'Reported Performance Table'!BG144</f>
        <v>0</v>
      </c>
      <c r="Q144" t="str">
        <f t="shared" si="5"/>
        <v>No</v>
      </c>
    </row>
    <row r="145" spans="1:17" x14ac:dyDescent="0.25">
      <c r="A145" s="75">
        <v>152</v>
      </c>
      <c r="B145" s="76" t="str">
        <f>IF('Reported Performance Table'!$A152="","",IF(OR('Reported Performance Table'!$B152="",'Reported Performance Table'!$C152="",'Reported Performance Table'!$D152="",'Reported Performance Table'!$F152="",'Reported Performance Table'!$G152="",'Reported Performance Table'!$H152="",'Reported Performance Table'!$I152="",'Reported Performance Table'!$K152="",'Reported Performance Table'!$N152="",'Reported Performance Table'!$O152="",'Reported Performance Table'!$P152="",'Reported Performance Table'!$Q152="",'Reported Performance Table'!$R152="",'Reported Performance Table'!$S152="",'Reported Performance Table'!$T152="",'Reported Performance Table'!$U152="",'Reported Performance Table'!$V152="",'Reported Performance Table'!$W152="",'Reported Performance Table'!$X152="",'Reported Performance Table'!$AF152="",'Reported Performance Table'!$AG152="",'Reported Performance Table'!$AI152="",'Reported Performance Table'!$AJ152="",'Reported Performance Table'!$AL152="",'Reported Performance Table'!$AN152="",'Reported Performance Table'!$AR152=""),$A145&amp;", ",""))</f>
        <v/>
      </c>
      <c r="D145" s="35" t="e">
        <f>VLOOKUP('Reported Performance Table'!C145,'Master List'!$B$20:$C$39,2,FALSE)</f>
        <v>#N/A</v>
      </c>
      <c r="E145" t="e">
        <f>VLOOKUP('Reported Performance Table'!D145,'Master List'!$B$42:$C$129,2,FALSE)</f>
        <v>#N/A</v>
      </c>
      <c r="F145" t="e">
        <f>VLOOKUP('Reported Performance Table'!C145,'Master List'!$B$20:$D$39,3,FALSE)</f>
        <v>#N/A</v>
      </c>
      <c r="G145" s="163" t="e">
        <f>VLOOKUP('Reported Performance Table'!B145,'Master List'!$B$11:$D$17,3,FALSE)</f>
        <v>#N/A</v>
      </c>
      <c r="H145" t="e">
        <f t="shared" si="4"/>
        <v>#N/A</v>
      </c>
      <c r="I145" t="e">
        <f>IF(VLOOKUP('Reported Performance Table'!D145,'Master List'!$B$42:$D$129,3,FALSE)="","No",VLOOKUP('Reported Performance Table'!D145,'Master List'!$B$42:$D$129,3,FALSE))</f>
        <v>#N/A</v>
      </c>
      <c r="J145" t="e">
        <f>IF(AND(I145="Yes_No",'Reported Performance Table'!E145="Yes"),"No","Yes_No")</f>
        <v>#N/A</v>
      </c>
      <c r="K145" t="str">
        <f>IF('Reported Performance Table'!D145="","",IF('Reported Performance Table'!E145="Yes","LUNA_CCT","Reported_CCT"))</f>
        <v/>
      </c>
      <c r="L145" t="str">
        <f>IF('Reported Performance Table'!D145="","",IF(K145="LUNA_CCT",VLOOKUP('Reported Performance Table'!D145,'Master List'!$B$42:$E$129,4,FALSE),"Reported_BUG"))</f>
        <v/>
      </c>
      <c r="M145" t="str">
        <f>IF('Reported Performance Table'!D145="","",IF(AND('Reported Performance Table'!$E145="Yes",OR('Reported Performance Table'!$D145='Master List'!$B$42,'Reported Performance Table'!$D145='Master List'!$B$43,'Reported Performance Table'!$D145='Master List'!$B$44,'Reported Performance Table'!$D145='Master List'!$B$46,'Reported Performance Table'!$D145='Master List'!$B$48,'Reported Performance Table'!$D145='Master List'!$B$104,'Reported Performance Table'!$D145='Master List'!$B$106,'Reported Performance Table'!$D145='Master List'!$B$126)),"LUNA_Dimming","Dimming_Capability_and_Range"))</f>
        <v/>
      </c>
      <c r="N145" s="179">
        <f>'Reported Performance Table'!BE145</f>
        <v>0</v>
      </c>
      <c r="O145" s="179">
        <f>'Reported Performance Table'!BF145</f>
        <v>0</v>
      </c>
      <c r="P145" s="179">
        <f>'Reported Performance Table'!BG145</f>
        <v>0</v>
      </c>
      <c r="Q145" t="str">
        <f t="shared" si="5"/>
        <v>No</v>
      </c>
    </row>
    <row r="146" spans="1:17" x14ac:dyDescent="0.25">
      <c r="A146" s="75">
        <v>153</v>
      </c>
      <c r="B146" s="76" t="str">
        <f>IF('Reported Performance Table'!$A153="","",IF(OR('Reported Performance Table'!$B153="",'Reported Performance Table'!$C153="",'Reported Performance Table'!$D153="",'Reported Performance Table'!$F153="",'Reported Performance Table'!$G153="",'Reported Performance Table'!$H153="",'Reported Performance Table'!$I153="",'Reported Performance Table'!$K153="",'Reported Performance Table'!$N153="",'Reported Performance Table'!$O153="",'Reported Performance Table'!$P153="",'Reported Performance Table'!$Q153="",'Reported Performance Table'!$R153="",'Reported Performance Table'!$S153="",'Reported Performance Table'!$T153="",'Reported Performance Table'!$U153="",'Reported Performance Table'!$V153="",'Reported Performance Table'!$W153="",'Reported Performance Table'!$X153="",'Reported Performance Table'!$AF153="",'Reported Performance Table'!$AG153="",'Reported Performance Table'!$AI153="",'Reported Performance Table'!$AJ153="",'Reported Performance Table'!$AL153="",'Reported Performance Table'!$AN153="",'Reported Performance Table'!$AR153=""),$A146&amp;", ",""))</f>
        <v/>
      </c>
      <c r="D146" s="35" t="e">
        <f>VLOOKUP('Reported Performance Table'!C146,'Master List'!$B$20:$C$39,2,FALSE)</f>
        <v>#N/A</v>
      </c>
      <c r="E146" t="e">
        <f>VLOOKUP('Reported Performance Table'!D146,'Master List'!$B$42:$C$129,2,FALSE)</f>
        <v>#N/A</v>
      </c>
      <c r="F146" t="e">
        <f>VLOOKUP('Reported Performance Table'!C146,'Master List'!$B$20:$D$39,3,FALSE)</f>
        <v>#N/A</v>
      </c>
      <c r="G146" s="163" t="e">
        <f>VLOOKUP('Reported Performance Table'!B146,'Master List'!$B$11:$D$17,3,FALSE)</f>
        <v>#N/A</v>
      </c>
      <c r="H146" t="e">
        <f t="shared" si="4"/>
        <v>#N/A</v>
      </c>
      <c r="I146" t="e">
        <f>IF(VLOOKUP('Reported Performance Table'!D146,'Master List'!$B$42:$D$129,3,FALSE)="","No",VLOOKUP('Reported Performance Table'!D146,'Master List'!$B$42:$D$129,3,FALSE))</f>
        <v>#N/A</v>
      </c>
      <c r="J146" t="e">
        <f>IF(AND(I146="Yes_No",'Reported Performance Table'!E146="Yes"),"No","Yes_No")</f>
        <v>#N/A</v>
      </c>
      <c r="K146" t="str">
        <f>IF('Reported Performance Table'!D146="","",IF('Reported Performance Table'!E146="Yes","LUNA_CCT","Reported_CCT"))</f>
        <v/>
      </c>
      <c r="L146" t="str">
        <f>IF('Reported Performance Table'!D146="","",IF(K146="LUNA_CCT",VLOOKUP('Reported Performance Table'!D146,'Master List'!$B$42:$E$129,4,FALSE),"Reported_BUG"))</f>
        <v/>
      </c>
      <c r="M146" t="str">
        <f>IF('Reported Performance Table'!D146="","",IF(AND('Reported Performance Table'!$E146="Yes",OR('Reported Performance Table'!$D146='Master List'!$B$42,'Reported Performance Table'!$D146='Master List'!$B$43,'Reported Performance Table'!$D146='Master List'!$B$44,'Reported Performance Table'!$D146='Master List'!$B$46,'Reported Performance Table'!$D146='Master List'!$B$48,'Reported Performance Table'!$D146='Master List'!$B$104,'Reported Performance Table'!$D146='Master List'!$B$106,'Reported Performance Table'!$D146='Master List'!$B$126)),"LUNA_Dimming","Dimming_Capability_and_Range"))</f>
        <v/>
      </c>
      <c r="N146" s="179">
        <f>'Reported Performance Table'!BE146</f>
        <v>0</v>
      </c>
      <c r="O146" s="179">
        <f>'Reported Performance Table'!BF146</f>
        <v>0</v>
      </c>
      <c r="P146" s="179">
        <f>'Reported Performance Table'!BG146</f>
        <v>0</v>
      </c>
      <c r="Q146" t="str">
        <f t="shared" si="5"/>
        <v>No</v>
      </c>
    </row>
    <row r="147" spans="1:17" x14ac:dyDescent="0.25">
      <c r="A147" s="75">
        <v>154</v>
      </c>
      <c r="B147" s="76" t="str">
        <f>IF('Reported Performance Table'!$A154="","",IF(OR('Reported Performance Table'!$B154="",'Reported Performance Table'!$C154="",'Reported Performance Table'!$D154="",'Reported Performance Table'!$F154="",'Reported Performance Table'!$G154="",'Reported Performance Table'!$H154="",'Reported Performance Table'!$I154="",'Reported Performance Table'!$K154="",'Reported Performance Table'!$N154="",'Reported Performance Table'!$O154="",'Reported Performance Table'!$P154="",'Reported Performance Table'!$Q154="",'Reported Performance Table'!$R154="",'Reported Performance Table'!$S154="",'Reported Performance Table'!$T154="",'Reported Performance Table'!$U154="",'Reported Performance Table'!$V154="",'Reported Performance Table'!$W154="",'Reported Performance Table'!$X154="",'Reported Performance Table'!$AF154="",'Reported Performance Table'!$AG154="",'Reported Performance Table'!$AI154="",'Reported Performance Table'!$AJ154="",'Reported Performance Table'!$AL154="",'Reported Performance Table'!$AN154="",'Reported Performance Table'!$AR154=""),$A147&amp;", ",""))</f>
        <v/>
      </c>
      <c r="D147" s="35" t="e">
        <f>VLOOKUP('Reported Performance Table'!C147,'Master List'!$B$20:$C$39,2,FALSE)</f>
        <v>#N/A</v>
      </c>
      <c r="E147" t="e">
        <f>VLOOKUP('Reported Performance Table'!D147,'Master List'!$B$42:$C$129,2,FALSE)</f>
        <v>#N/A</v>
      </c>
      <c r="F147" t="e">
        <f>VLOOKUP('Reported Performance Table'!C147,'Master List'!$B$20:$D$39,3,FALSE)</f>
        <v>#N/A</v>
      </c>
      <c r="G147" s="163" t="e">
        <f>VLOOKUP('Reported Performance Table'!B147,'Master List'!$B$11:$D$17,3,FALSE)</f>
        <v>#N/A</v>
      </c>
      <c r="H147" t="e">
        <f t="shared" si="4"/>
        <v>#N/A</v>
      </c>
      <c r="I147" t="e">
        <f>IF(VLOOKUP('Reported Performance Table'!D147,'Master List'!$B$42:$D$129,3,FALSE)="","No",VLOOKUP('Reported Performance Table'!D147,'Master List'!$B$42:$D$129,3,FALSE))</f>
        <v>#N/A</v>
      </c>
      <c r="J147" t="e">
        <f>IF(AND(I147="Yes_No",'Reported Performance Table'!E147="Yes"),"No","Yes_No")</f>
        <v>#N/A</v>
      </c>
      <c r="K147" t="str">
        <f>IF('Reported Performance Table'!D147="","",IF('Reported Performance Table'!E147="Yes","LUNA_CCT","Reported_CCT"))</f>
        <v/>
      </c>
      <c r="L147" t="str">
        <f>IF('Reported Performance Table'!D147="","",IF(K147="LUNA_CCT",VLOOKUP('Reported Performance Table'!D147,'Master List'!$B$42:$E$129,4,FALSE),"Reported_BUG"))</f>
        <v/>
      </c>
      <c r="M147" t="str">
        <f>IF('Reported Performance Table'!D147="","",IF(AND('Reported Performance Table'!$E147="Yes",OR('Reported Performance Table'!$D147='Master List'!$B$42,'Reported Performance Table'!$D147='Master List'!$B$43,'Reported Performance Table'!$D147='Master List'!$B$44,'Reported Performance Table'!$D147='Master List'!$B$46,'Reported Performance Table'!$D147='Master List'!$B$48,'Reported Performance Table'!$D147='Master List'!$B$104,'Reported Performance Table'!$D147='Master List'!$B$106,'Reported Performance Table'!$D147='Master List'!$B$126)),"LUNA_Dimming","Dimming_Capability_and_Range"))</f>
        <v/>
      </c>
      <c r="N147" s="179">
        <f>'Reported Performance Table'!BE147</f>
        <v>0</v>
      </c>
      <c r="O147" s="179">
        <f>'Reported Performance Table'!BF147</f>
        <v>0</v>
      </c>
      <c r="P147" s="179">
        <f>'Reported Performance Table'!BG147</f>
        <v>0</v>
      </c>
      <c r="Q147" t="str">
        <f t="shared" si="5"/>
        <v>No</v>
      </c>
    </row>
    <row r="148" spans="1:17" x14ac:dyDescent="0.25">
      <c r="A148" s="75">
        <v>155</v>
      </c>
      <c r="B148" s="76" t="str">
        <f>IF('Reported Performance Table'!$A155="","",IF(OR('Reported Performance Table'!$B155="",'Reported Performance Table'!$C155="",'Reported Performance Table'!$D155="",'Reported Performance Table'!$F155="",'Reported Performance Table'!$G155="",'Reported Performance Table'!$H155="",'Reported Performance Table'!$I155="",'Reported Performance Table'!$K155="",'Reported Performance Table'!$N155="",'Reported Performance Table'!$O155="",'Reported Performance Table'!$P155="",'Reported Performance Table'!$Q155="",'Reported Performance Table'!$R155="",'Reported Performance Table'!$S155="",'Reported Performance Table'!$T155="",'Reported Performance Table'!$U155="",'Reported Performance Table'!$V155="",'Reported Performance Table'!$W155="",'Reported Performance Table'!$X155="",'Reported Performance Table'!$AF155="",'Reported Performance Table'!$AG155="",'Reported Performance Table'!$AI155="",'Reported Performance Table'!$AJ155="",'Reported Performance Table'!$AL155="",'Reported Performance Table'!$AN155="",'Reported Performance Table'!$AR155=""),$A148&amp;", ",""))</f>
        <v/>
      </c>
      <c r="D148" s="35" t="e">
        <f>VLOOKUP('Reported Performance Table'!C148,'Master List'!$B$20:$C$39,2,FALSE)</f>
        <v>#N/A</v>
      </c>
      <c r="E148" t="e">
        <f>VLOOKUP('Reported Performance Table'!D148,'Master List'!$B$42:$C$129,2,FALSE)</f>
        <v>#N/A</v>
      </c>
      <c r="F148" t="e">
        <f>VLOOKUP('Reported Performance Table'!C148,'Master List'!$B$20:$D$39,3,FALSE)</f>
        <v>#N/A</v>
      </c>
      <c r="G148" s="163" t="e">
        <f>VLOOKUP('Reported Performance Table'!B148,'Master List'!$B$11:$D$17,3,FALSE)</f>
        <v>#N/A</v>
      </c>
      <c r="H148" t="e">
        <f t="shared" si="4"/>
        <v>#N/A</v>
      </c>
      <c r="I148" t="e">
        <f>IF(VLOOKUP('Reported Performance Table'!D148,'Master List'!$B$42:$D$129,3,FALSE)="","No",VLOOKUP('Reported Performance Table'!D148,'Master List'!$B$42:$D$129,3,FALSE))</f>
        <v>#N/A</v>
      </c>
      <c r="J148" t="e">
        <f>IF(AND(I148="Yes_No",'Reported Performance Table'!E148="Yes"),"No","Yes_No")</f>
        <v>#N/A</v>
      </c>
      <c r="K148" t="str">
        <f>IF('Reported Performance Table'!D148="","",IF('Reported Performance Table'!E148="Yes","LUNA_CCT","Reported_CCT"))</f>
        <v/>
      </c>
      <c r="L148" t="str">
        <f>IF('Reported Performance Table'!D148="","",IF(K148="LUNA_CCT",VLOOKUP('Reported Performance Table'!D148,'Master List'!$B$42:$E$129,4,FALSE),"Reported_BUG"))</f>
        <v/>
      </c>
      <c r="M148" t="str">
        <f>IF('Reported Performance Table'!D148="","",IF(AND('Reported Performance Table'!$E148="Yes",OR('Reported Performance Table'!$D148='Master List'!$B$42,'Reported Performance Table'!$D148='Master List'!$B$43,'Reported Performance Table'!$D148='Master List'!$B$44,'Reported Performance Table'!$D148='Master List'!$B$46,'Reported Performance Table'!$D148='Master List'!$B$48,'Reported Performance Table'!$D148='Master List'!$B$104,'Reported Performance Table'!$D148='Master List'!$B$106,'Reported Performance Table'!$D148='Master List'!$B$126)),"LUNA_Dimming","Dimming_Capability_and_Range"))</f>
        <v/>
      </c>
      <c r="N148" s="179">
        <f>'Reported Performance Table'!BE148</f>
        <v>0</v>
      </c>
      <c r="O148" s="179">
        <f>'Reported Performance Table'!BF148</f>
        <v>0</v>
      </c>
      <c r="P148" s="179">
        <f>'Reported Performance Table'!BG148</f>
        <v>0</v>
      </c>
      <c r="Q148" t="str">
        <f t="shared" si="5"/>
        <v>No</v>
      </c>
    </row>
    <row r="149" spans="1:17" x14ac:dyDescent="0.25">
      <c r="A149" s="75">
        <v>156</v>
      </c>
      <c r="B149" s="76" t="str">
        <f>IF('Reported Performance Table'!$A156="","",IF(OR('Reported Performance Table'!$B156="",'Reported Performance Table'!$C156="",'Reported Performance Table'!$D156="",'Reported Performance Table'!$F156="",'Reported Performance Table'!$G156="",'Reported Performance Table'!$H156="",'Reported Performance Table'!$I156="",'Reported Performance Table'!$K156="",'Reported Performance Table'!$N156="",'Reported Performance Table'!$O156="",'Reported Performance Table'!$P156="",'Reported Performance Table'!$Q156="",'Reported Performance Table'!$R156="",'Reported Performance Table'!$S156="",'Reported Performance Table'!$T156="",'Reported Performance Table'!$U156="",'Reported Performance Table'!$V156="",'Reported Performance Table'!$W156="",'Reported Performance Table'!$X156="",'Reported Performance Table'!$AF156="",'Reported Performance Table'!$AG156="",'Reported Performance Table'!$AI156="",'Reported Performance Table'!$AJ156="",'Reported Performance Table'!$AL156="",'Reported Performance Table'!$AN156="",'Reported Performance Table'!$AR156=""),$A149&amp;", ",""))</f>
        <v/>
      </c>
      <c r="D149" s="35" t="e">
        <f>VLOOKUP('Reported Performance Table'!C149,'Master List'!$B$20:$C$39,2,FALSE)</f>
        <v>#N/A</v>
      </c>
      <c r="E149" t="e">
        <f>VLOOKUP('Reported Performance Table'!D149,'Master List'!$B$42:$C$129,2,FALSE)</f>
        <v>#N/A</v>
      </c>
      <c r="F149" t="e">
        <f>VLOOKUP('Reported Performance Table'!C149,'Master List'!$B$20:$D$39,3,FALSE)</f>
        <v>#N/A</v>
      </c>
      <c r="G149" s="163" t="e">
        <f>VLOOKUP('Reported Performance Table'!B149,'Master List'!$B$11:$D$17,3,FALSE)</f>
        <v>#N/A</v>
      </c>
      <c r="H149" t="e">
        <f t="shared" si="4"/>
        <v>#N/A</v>
      </c>
      <c r="I149" t="e">
        <f>IF(VLOOKUP('Reported Performance Table'!D149,'Master List'!$B$42:$D$129,3,FALSE)="","No",VLOOKUP('Reported Performance Table'!D149,'Master List'!$B$42:$D$129,3,FALSE))</f>
        <v>#N/A</v>
      </c>
      <c r="J149" t="e">
        <f>IF(AND(I149="Yes_No",'Reported Performance Table'!E149="Yes"),"No","Yes_No")</f>
        <v>#N/A</v>
      </c>
      <c r="K149" t="str">
        <f>IF('Reported Performance Table'!D149="","",IF('Reported Performance Table'!E149="Yes","LUNA_CCT","Reported_CCT"))</f>
        <v/>
      </c>
      <c r="L149" t="str">
        <f>IF('Reported Performance Table'!D149="","",IF(K149="LUNA_CCT",VLOOKUP('Reported Performance Table'!D149,'Master List'!$B$42:$E$129,4,FALSE),"Reported_BUG"))</f>
        <v/>
      </c>
      <c r="M149" t="str">
        <f>IF('Reported Performance Table'!D149="","",IF(AND('Reported Performance Table'!$E149="Yes",OR('Reported Performance Table'!$D149='Master List'!$B$42,'Reported Performance Table'!$D149='Master List'!$B$43,'Reported Performance Table'!$D149='Master List'!$B$44,'Reported Performance Table'!$D149='Master List'!$B$46,'Reported Performance Table'!$D149='Master List'!$B$48,'Reported Performance Table'!$D149='Master List'!$B$104,'Reported Performance Table'!$D149='Master List'!$B$106,'Reported Performance Table'!$D149='Master List'!$B$126)),"LUNA_Dimming","Dimming_Capability_and_Range"))</f>
        <v/>
      </c>
      <c r="N149" s="179">
        <f>'Reported Performance Table'!BE149</f>
        <v>0</v>
      </c>
      <c r="O149" s="179">
        <f>'Reported Performance Table'!BF149</f>
        <v>0</v>
      </c>
      <c r="P149" s="179">
        <f>'Reported Performance Table'!BG149</f>
        <v>0</v>
      </c>
      <c r="Q149" t="str">
        <f t="shared" si="5"/>
        <v>No</v>
      </c>
    </row>
    <row r="150" spans="1:17" x14ac:dyDescent="0.25">
      <c r="A150" s="75">
        <v>157</v>
      </c>
      <c r="B150" s="76" t="str">
        <f>IF('Reported Performance Table'!$A157="","",IF(OR('Reported Performance Table'!$B157="",'Reported Performance Table'!$C157="",'Reported Performance Table'!$D157="",'Reported Performance Table'!$F157="",'Reported Performance Table'!$G157="",'Reported Performance Table'!$H157="",'Reported Performance Table'!$I157="",'Reported Performance Table'!$K157="",'Reported Performance Table'!$N157="",'Reported Performance Table'!$O157="",'Reported Performance Table'!$P157="",'Reported Performance Table'!$Q157="",'Reported Performance Table'!$R157="",'Reported Performance Table'!$S157="",'Reported Performance Table'!$T157="",'Reported Performance Table'!$U157="",'Reported Performance Table'!$V157="",'Reported Performance Table'!$W157="",'Reported Performance Table'!$X157="",'Reported Performance Table'!$AF157="",'Reported Performance Table'!$AG157="",'Reported Performance Table'!$AI157="",'Reported Performance Table'!$AJ157="",'Reported Performance Table'!$AL157="",'Reported Performance Table'!$AN157="",'Reported Performance Table'!$AR157=""),$A150&amp;", ",""))</f>
        <v/>
      </c>
      <c r="D150" s="35" t="e">
        <f>VLOOKUP('Reported Performance Table'!C150,'Master List'!$B$20:$C$39,2,FALSE)</f>
        <v>#N/A</v>
      </c>
      <c r="E150" t="e">
        <f>VLOOKUP('Reported Performance Table'!D150,'Master List'!$B$42:$C$129,2,FALSE)</f>
        <v>#N/A</v>
      </c>
      <c r="F150" t="e">
        <f>VLOOKUP('Reported Performance Table'!C150,'Master List'!$B$20:$D$39,3,FALSE)</f>
        <v>#N/A</v>
      </c>
      <c r="G150" s="163" t="e">
        <f>VLOOKUP('Reported Performance Table'!B150,'Master List'!$B$11:$D$17,3,FALSE)</f>
        <v>#N/A</v>
      </c>
      <c r="H150" t="e">
        <f t="shared" si="4"/>
        <v>#N/A</v>
      </c>
      <c r="I150" t="e">
        <f>IF(VLOOKUP('Reported Performance Table'!D150,'Master List'!$B$42:$D$129,3,FALSE)="","No",VLOOKUP('Reported Performance Table'!D150,'Master List'!$B$42:$D$129,3,FALSE))</f>
        <v>#N/A</v>
      </c>
      <c r="J150" t="e">
        <f>IF(AND(I150="Yes_No",'Reported Performance Table'!E150="Yes"),"No","Yes_No")</f>
        <v>#N/A</v>
      </c>
      <c r="K150" t="str">
        <f>IF('Reported Performance Table'!D150="","",IF('Reported Performance Table'!E150="Yes","LUNA_CCT","Reported_CCT"))</f>
        <v/>
      </c>
      <c r="L150" t="str">
        <f>IF('Reported Performance Table'!D150="","",IF(K150="LUNA_CCT",VLOOKUP('Reported Performance Table'!D150,'Master List'!$B$42:$E$129,4,FALSE),"Reported_BUG"))</f>
        <v/>
      </c>
      <c r="M150" t="str">
        <f>IF('Reported Performance Table'!D150="","",IF(AND('Reported Performance Table'!$E150="Yes",OR('Reported Performance Table'!$D150='Master List'!$B$42,'Reported Performance Table'!$D150='Master List'!$B$43,'Reported Performance Table'!$D150='Master List'!$B$44,'Reported Performance Table'!$D150='Master List'!$B$46,'Reported Performance Table'!$D150='Master List'!$B$48,'Reported Performance Table'!$D150='Master List'!$B$104,'Reported Performance Table'!$D150='Master List'!$B$106,'Reported Performance Table'!$D150='Master List'!$B$126)),"LUNA_Dimming","Dimming_Capability_and_Range"))</f>
        <v/>
      </c>
      <c r="N150" s="179">
        <f>'Reported Performance Table'!BE150</f>
        <v>0</v>
      </c>
      <c r="O150" s="179">
        <f>'Reported Performance Table'!BF150</f>
        <v>0</v>
      </c>
      <c r="P150" s="179">
        <f>'Reported Performance Table'!BG150</f>
        <v>0</v>
      </c>
      <c r="Q150" t="str">
        <f t="shared" si="5"/>
        <v>No</v>
      </c>
    </row>
    <row r="151" spans="1:17" x14ac:dyDescent="0.25">
      <c r="A151" s="75">
        <v>158</v>
      </c>
      <c r="B151" s="76" t="str">
        <f>IF('Reported Performance Table'!$A158="","",IF(OR('Reported Performance Table'!$B158="",'Reported Performance Table'!$C158="",'Reported Performance Table'!$D158="",'Reported Performance Table'!$F158="",'Reported Performance Table'!$G158="",'Reported Performance Table'!$H158="",'Reported Performance Table'!$I158="",'Reported Performance Table'!$K158="",'Reported Performance Table'!$N158="",'Reported Performance Table'!$O158="",'Reported Performance Table'!$P158="",'Reported Performance Table'!$Q158="",'Reported Performance Table'!$R158="",'Reported Performance Table'!$S158="",'Reported Performance Table'!$T158="",'Reported Performance Table'!$U158="",'Reported Performance Table'!$V158="",'Reported Performance Table'!$W158="",'Reported Performance Table'!$X158="",'Reported Performance Table'!$AF158="",'Reported Performance Table'!$AG158="",'Reported Performance Table'!$AI158="",'Reported Performance Table'!$AJ158="",'Reported Performance Table'!$AL158="",'Reported Performance Table'!$AN158="",'Reported Performance Table'!$AR158=""),$A151&amp;", ",""))</f>
        <v/>
      </c>
      <c r="D151" s="35" t="e">
        <f>VLOOKUP('Reported Performance Table'!C151,'Master List'!$B$20:$C$39,2,FALSE)</f>
        <v>#N/A</v>
      </c>
      <c r="E151" t="e">
        <f>VLOOKUP('Reported Performance Table'!D151,'Master List'!$B$42:$C$129,2,FALSE)</f>
        <v>#N/A</v>
      </c>
      <c r="F151" t="e">
        <f>VLOOKUP('Reported Performance Table'!C151,'Master List'!$B$20:$D$39,3,FALSE)</f>
        <v>#N/A</v>
      </c>
      <c r="G151" s="163" t="e">
        <f>VLOOKUP('Reported Performance Table'!B151,'Master List'!$B$11:$D$17,3,FALSE)</f>
        <v>#N/A</v>
      </c>
      <c r="H151" t="e">
        <f t="shared" si="4"/>
        <v>#N/A</v>
      </c>
      <c r="I151" t="e">
        <f>IF(VLOOKUP('Reported Performance Table'!D151,'Master List'!$B$42:$D$129,3,FALSE)="","No",VLOOKUP('Reported Performance Table'!D151,'Master List'!$B$42:$D$129,3,FALSE))</f>
        <v>#N/A</v>
      </c>
      <c r="J151" t="e">
        <f>IF(AND(I151="Yes_No",'Reported Performance Table'!E151="Yes"),"No","Yes_No")</f>
        <v>#N/A</v>
      </c>
      <c r="K151" t="str">
        <f>IF('Reported Performance Table'!D151="","",IF('Reported Performance Table'!E151="Yes","LUNA_CCT","Reported_CCT"))</f>
        <v/>
      </c>
      <c r="L151" t="str">
        <f>IF('Reported Performance Table'!D151="","",IF(K151="LUNA_CCT",VLOOKUP('Reported Performance Table'!D151,'Master List'!$B$42:$E$129,4,FALSE),"Reported_BUG"))</f>
        <v/>
      </c>
      <c r="M151" t="str">
        <f>IF('Reported Performance Table'!D151="","",IF(AND('Reported Performance Table'!$E151="Yes",OR('Reported Performance Table'!$D151='Master List'!$B$42,'Reported Performance Table'!$D151='Master List'!$B$43,'Reported Performance Table'!$D151='Master List'!$B$44,'Reported Performance Table'!$D151='Master List'!$B$46,'Reported Performance Table'!$D151='Master List'!$B$48,'Reported Performance Table'!$D151='Master List'!$B$104,'Reported Performance Table'!$D151='Master List'!$B$106,'Reported Performance Table'!$D151='Master List'!$B$126)),"LUNA_Dimming","Dimming_Capability_and_Range"))</f>
        <v/>
      </c>
      <c r="N151" s="179">
        <f>'Reported Performance Table'!BE151</f>
        <v>0</v>
      </c>
      <c r="O151" s="179">
        <f>'Reported Performance Table'!BF151</f>
        <v>0</v>
      </c>
      <c r="P151" s="179">
        <f>'Reported Performance Table'!BG151</f>
        <v>0</v>
      </c>
      <c r="Q151" t="str">
        <f t="shared" si="5"/>
        <v>No</v>
      </c>
    </row>
    <row r="152" spans="1:17" x14ac:dyDescent="0.25">
      <c r="A152" s="75">
        <v>159</v>
      </c>
      <c r="B152" s="76" t="str">
        <f>IF('Reported Performance Table'!$A159="","",IF(OR('Reported Performance Table'!$B159="",'Reported Performance Table'!$C159="",'Reported Performance Table'!$D159="",'Reported Performance Table'!$F159="",'Reported Performance Table'!$G159="",'Reported Performance Table'!$H159="",'Reported Performance Table'!$I159="",'Reported Performance Table'!$K159="",'Reported Performance Table'!$N159="",'Reported Performance Table'!$O159="",'Reported Performance Table'!$P159="",'Reported Performance Table'!$Q159="",'Reported Performance Table'!$R159="",'Reported Performance Table'!$S159="",'Reported Performance Table'!$T159="",'Reported Performance Table'!$U159="",'Reported Performance Table'!$V159="",'Reported Performance Table'!$W159="",'Reported Performance Table'!$X159="",'Reported Performance Table'!$AF159="",'Reported Performance Table'!$AG159="",'Reported Performance Table'!$AI159="",'Reported Performance Table'!$AJ159="",'Reported Performance Table'!$AL159="",'Reported Performance Table'!$AN159="",'Reported Performance Table'!$AR159=""),$A152&amp;", ",""))</f>
        <v/>
      </c>
      <c r="D152" s="35" t="e">
        <f>VLOOKUP('Reported Performance Table'!C152,'Master List'!$B$20:$C$39,2,FALSE)</f>
        <v>#N/A</v>
      </c>
      <c r="E152" t="e">
        <f>VLOOKUP('Reported Performance Table'!D152,'Master List'!$B$42:$C$129,2,FALSE)</f>
        <v>#N/A</v>
      </c>
      <c r="F152" t="e">
        <f>VLOOKUP('Reported Performance Table'!C152,'Master List'!$B$20:$D$39,3,FALSE)</f>
        <v>#N/A</v>
      </c>
      <c r="G152" s="163" t="e">
        <f>VLOOKUP('Reported Performance Table'!B152,'Master List'!$B$11:$D$17,3,FALSE)</f>
        <v>#N/A</v>
      </c>
      <c r="H152" t="e">
        <f t="shared" si="4"/>
        <v>#N/A</v>
      </c>
      <c r="I152" t="e">
        <f>IF(VLOOKUP('Reported Performance Table'!D152,'Master List'!$B$42:$D$129,3,FALSE)="","No",VLOOKUP('Reported Performance Table'!D152,'Master List'!$B$42:$D$129,3,FALSE))</f>
        <v>#N/A</v>
      </c>
      <c r="J152" t="e">
        <f>IF(AND(I152="Yes_No",'Reported Performance Table'!E152="Yes"),"No","Yes_No")</f>
        <v>#N/A</v>
      </c>
      <c r="K152" t="str">
        <f>IF('Reported Performance Table'!D152="","",IF('Reported Performance Table'!E152="Yes","LUNA_CCT","Reported_CCT"))</f>
        <v/>
      </c>
      <c r="L152" t="str">
        <f>IF('Reported Performance Table'!D152="","",IF(K152="LUNA_CCT",VLOOKUP('Reported Performance Table'!D152,'Master List'!$B$42:$E$129,4,FALSE),"Reported_BUG"))</f>
        <v/>
      </c>
      <c r="M152" t="str">
        <f>IF('Reported Performance Table'!D152="","",IF(AND('Reported Performance Table'!$E152="Yes",OR('Reported Performance Table'!$D152='Master List'!$B$42,'Reported Performance Table'!$D152='Master List'!$B$43,'Reported Performance Table'!$D152='Master List'!$B$44,'Reported Performance Table'!$D152='Master List'!$B$46,'Reported Performance Table'!$D152='Master List'!$B$48,'Reported Performance Table'!$D152='Master List'!$B$104,'Reported Performance Table'!$D152='Master List'!$B$106,'Reported Performance Table'!$D152='Master List'!$B$126)),"LUNA_Dimming","Dimming_Capability_and_Range"))</f>
        <v/>
      </c>
      <c r="N152" s="179">
        <f>'Reported Performance Table'!BE152</f>
        <v>0</v>
      </c>
      <c r="O152" s="179">
        <f>'Reported Performance Table'!BF152</f>
        <v>0</v>
      </c>
      <c r="P152" s="179">
        <f>'Reported Performance Table'!BG152</f>
        <v>0</v>
      </c>
      <c r="Q152" t="str">
        <f t="shared" si="5"/>
        <v>No</v>
      </c>
    </row>
    <row r="153" spans="1:17" x14ac:dyDescent="0.25">
      <c r="A153" s="75">
        <v>160</v>
      </c>
      <c r="B153" s="76" t="str">
        <f>IF('Reported Performance Table'!$A160="","",IF(OR('Reported Performance Table'!$B160="",'Reported Performance Table'!$C160="",'Reported Performance Table'!$D160="",'Reported Performance Table'!$F160="",'Reported Performance Table'!$G160="",'Reported Performance Table'!$H160="",'Reported Performance Table'!$I160="",'Reported Performance Table'!$K160="",'Reported Performance Table'!$N160="",'Reported Performance Table'!$O160="",'Reported Performance Table'!$P160="",'Reported Performance Table'!$Q160="",'Reported Performance Table'!$R160="",'Reported Performance Table'!$S160="",'Reported Performance Table'!$T160="",'Reported Performance Table'!$U160="",'Reported Performance Table'!$V160="",'Reported Performance Table'!$W160="",'Reported Performance Table'!$X160="",'Reported Performance Table'!$AF160="",'Reported Performance Table'!$AG160="",'Reported Performance Table'!$AI160="",'Reported Performance Table'!$AJ160="",'Reported Performance Table'!$AL160="",'Reported Performance Table'!$AN160="",'Reported Performance Table'!$AR160=""),$A153&amp;", ",""))</f>
        <v/>
      </c>
      <c r="D153" s="35" t="e">
        <f>VLOOKUP('Reported Performance Table'!C153,'Master List'!$B$20:$C$39,2,FALSE)</f>
        <v>#N/A</v>
      </c>
      <c r="E153" t="e">
        <f>VLOOKUP('Reported Performance Table'!D153,'Master List'!$B$42:$C$129,2,FALSE)</f>
        <v>#N/A</v>
      </c>
      <c r="F153" t="e">
        <f>VLOOKUP('Reported Performance Table'!C153,'Master List'!$B$20:$D$39,3,FALSE)</f>
        <v>#N/A</v>
      </c>
      <c r="G153" s="163" t="e">
        <f>VLOOKUP('Reported Performance Table'!B153,'Master List'!$B$11:$D$17,3,FALSE)</f>
        <v>#N/A</v>
      </c>
      <c r="H153" t="e">
        <f t="shared" si="4"/>
        <v>#N/A</v>
      </c>
      <c r="I153" t="e">
        <f>IF(VLOOKUP('Reported Performance Table'!D153,'Master List'!$B$42:$D$129,3,FALSE)="","No",VLOOKUP('Reported Performance Table'!D153,'Master List'!$B$42:$D$129,3,FALSE))</f>
        <v>#N/A</v>
      </c>
      <c r="J153" t="e">
        <f>IF(AND(I153="Yes_No",'Reported Performance Table'!E153="Yes"),"No","Yes_No")</f>
        <v>#N/A</v>
      </c>
      <c r="K153" t="str">
        <f>IF('Reported Performance Table'!D153="","",IF('Reported Performance Table'!E153="Yes","LUNA_CCT","Reported_CCT"))</f>
        <v/>
      </c>
      <c r="L153" t="str">
        <f>IF('Reported Performance Table'!D153="","",IF(K153="LUNA_CCT",VLOOKUP('Reported Performance Table'!D153,'Master List'!$B$42:$E$129,4,FALSE),"Reported_BUG"))</f>
        <v/>
      </c>
      <c r="M153" t="str">
        <f>IF('Reported Performance Table'!D153="","",IF(AND('Reported Performance Table'!$E153="Yes",OR('Reported Performance Table'!$D153='Master List'!$B$42,'Reported Performance Table'!$D153='Master List'!$B$43,'Reported Performance Table'!$D153='Master List'!$B$44,'Reported Performance Table'!$D153='Master List'!$B$46,'Reported Performance Table'!$D153='Master List'!$B$48,'Reported Performance Table'!$D153='Master List'!$B$104,'Reported Performance Table'!$D153='Master List'!$B$106,'Reported Performance Table'!$D153='Master List'!$B$126)),"LUNA_Dimming","Dimming_Capability_and_Range"))</f>
        <v/>
      </c>
      <c r="N153" s="179">
        <f>'Reported Performance Table'!BE153</f>
        <v>0</v>
      </c>
      <c r="O153" s="179">
        <f>'Reported Performance Table'!BF153</f>
        <v>0</v>
      </c>
      <c r="P153" s="179">
        <f>'Reported Performance Table'!BG153</f>
        <v>0</v>
      </c>
      <c r="Q153" t="str">
        <f t="shared" si="5"/>
        <v>No</v>
      </c>
    </row>
    <row r="154" spans="1:17" x14ac:dyDescent="0.25">
      <c r="A154" s="75">
        <v>161</v>
      </c>
      <c r="B154" s="76" t="str">
        <f>IF('Reported Performance Table'!$A161="","",IF(OR('Reported Performance Table'!$B161="",'Reported Performance Table'!$C161="",'Reported Performance Table'!$D161="",'Reported Performance Table'!$F161="",'Reported Performance Table'!$G161="",'Reported Performance Table'!$H161="",'Reported Performance Table'!$I161="",'Reported Performance Table'!$K161="",'Reported Performance Table'!$N161="",'Reported Performance Table'!$O161="",'Reported Performance Table'!$P161="",'Reported Performance Table'!$Q161="",'Reported Performance Table'!$R161="",'Reported Performance Table'!$S161="",'Reported Performance Table'!$T161="",'Reported Performance Table'!$U161="",'Reported Performance Table'!$V161="",'Reported Performance Table'!$W161="",'Reported Performance Table'!$X161="",'Reported Performance Table'!$AF161="",'Reported Performance Table'!$AG161="",'Reported Performance Table'!$AI161="",'Reported Performance Table'!$AJ161="",'Reported Performance Table'!$AL161="",'Reported Performance Table'!$AN161="",'Reported Performance Table'!$AR161=""),$A154&amp;", ",""))</f>
        <v/>
      </c>
      <c r="D154" s="35" t="e">
        <f>VLOOKUP('Reported Performance Table'!C154,'Master List'!$B$20:$C$39,2,FALSE)</f>
        <v>#N/A</v>
      </c>
      <c r="E154" t="e">
        <f>VLOOKUP('Reported Performance Table'!D154,'Master List'!$B$42:$C$129,2,FALSE)</f>
        <v>#N/A</v>
      </c>
      <c r="F154" t="e">
        <f>VLOOKUP('Reported Performance Table'!C154,'Master List'!$B$20:$D$39,3,FALSE)</f>
        <v>#N/A</v>
      </c>
      <c r="G154" s="163" t="e">
        <f>VLOOKUP('Reported Performance Table'!B154,'Master List'!$B$11:$D$17,3,FALSE)</f>
        <v>#N/A</v>
      </c>
      <c r="H154" t="e">
        <f t="shared" si="4"/>
        <v>#N/A</v>
      </c>
      <c r="I154" t="e">
        <f>IF(VLOOKUP('Reported Performance Table'!D154,'Master List'!$B$42:$D$129,3,FALSE)="","No",VLOOKUP('Reported Performance Table'!D154,'Master List'!$B$42:$D$129,3,FALSE))</f>
        <v>#N/A</v>
      </c>
      <c r="J154" t="e">
        <f>IF(AND(I154="Yes_No",'Reported Performance Table'!E154="Yes"),"No","Yes_No")</f>
        <v>#N/A</v>
      </c>
      <c r="K154" t="str">
        <f>IF('Reported Performance Table'!D154="","",IF('Reported Performance Table'!E154="Yes","LUNA_CCT","Reported_CCT"))</f>
        <v/>
      </c>
      <c r="L154" t="str">
        <f>IF('Reported Performance Table'!D154="","",IF(K154="LUNA_CCT",VLOOKUP('Reported Performance Table'!D154,'Master List'!$B$42:$E$129,4,FALSE),"Reported_BUG"))</f>
        <v/>
      </c>
      <c r="M154" t="str">
        <f>IF('Reported Performance Table'!D154="","",IF(AND('Reported Performance Table'!$E154="Yes",OR('Reported Performance Table'!$D154='Master List'!$B$42,'Reported Performance Table'!$D154='Master List'!$B$43,'Reported Performance Table'!$D154='Master List'!$B$44,'Reported Performance Table'!$D154='Master List'!$B$46,'Reported Performance Table'!$D154='Master List'!$B$48,'Reported Performance Table'!$D154='Master List'!$B$104,'Reported Performance Table'!$D154='Master List'!$B$106,'Reported Performance Table'!$D154='Master List'!$B$126)),"LUNA_Dimming","Dimming_Capability_and_Range"))</f>
        <v/>
      </c>
      <c r="N154" s="179">
        <f>'Reported Performance Table'!BE154</f>
        <v>0</v>
      </c>
      <c r="O154" s="179">
        <f>'Reported Performance Table'!BF154</f>
        <v>0</v>
      </c>
      <c r="P154" s="179">
        <f>'Reported Performance Table'!BG154</f>
        <v>0</v>
      </c>
      <c r="Q154" t="str">
        <f t="shared" si="5"/>
        <v>No</v>
      </c>
    </row>
    <row r="155" spans="1:17" x14ac:dyDescent="0.25">
      <c r="A155" s="75">
        <v>162</v>
      </c>
      <c r="B155" s="76" t="str">
        <f>IF('Reported Performance Table'!$A162="","",IF(OR('Reported Performance Table'!$B162="",'Reported Performance Table'!$C162="",'Reported Performance Table'!$D162="",'Reported Performance Table'!$F162="",'Reported Performance Table'!$G162="",'Reported Performance Table'!$H162="",'Reported Performance Table'!$I162="",'Reported Performance Table'!$K162="",'Reported Performance Table'!$N162="",'Reported Performance Table'!$O162="",'Reported Performance Table'!$P162="",'Reported Performance Table'!$Q162="",'Reported Performance Table'!$R162="",'Reported Performance Table'!$S162="",'Reported Performance Table'!$T162="",'Reported Performance Table'!$U162="",'Reported Performance Table'!$V162="",'Reported Performance Table'!$W162="",'Reported Performance Table'!$X162="",'Reported Performance Table'!$AF162="",'Reported Performance Table'!$AG162="",'Reported Performance Table'!$AI162="",'Reported Performance Table'!$AJ162="",'Reported Performance Table'!$AL162="",'Reported Performance Table'!$AN162="",'Reported Performance Table'!$AR162=""),$A155&amp;", ",""))</f>
        <v/>
      </c>
      <c r="D155" s="35" t="e">
        <f>VLOOKUP('Reported Performance Table'!C155,'Master List'!$B$20:$C$39,2,FALSE)</f>
        <v>#N/A</v>
      </c>
      <c r="E155" t="e">
        <f>VLOOKUP('Reported Performance Table'!D155,'Master List'!$B$42:$C$129,2,FALSE)</f>
        <v>#N/A</v>
      </c>
      <c r="F155" t="e">
        <f>VLOOKUP('Reported Performance Table'!C155,'Master List'!$B$20:$D$39,3,FALSE)</f>
        <v>#N/A</v>
      </c>
      <c r="G155" s="163" t="e">
        <f>VLOOKUP('Reported Performance Table'!B155,'Master List'!$B$11:$D$17,3,FALSE)</f>
        <v>#N/A</v>
      </c>
      <c r="H155" t="e">
        <f t="shared" si="4"/>
        <v>#N/A</v>
      </c>
      <c r="I155" t="e">
        <f>IF(VLOOKUP('Reported Performance Table'!D155,'Master List'!$B$42:$D$129,3,FALSE)="","No",VLOOKUP('Reported Performance Table'!D155,'Master List'!$B$42:$D$129,3,FALSE))</f>
        <v>#N/A</v>
      </c>
      <c r="J155" t="e">
        <f>IF(AND(I155="Yes_No",'Reported Performance Table'!E155="Yes"),"No","Yes_No")</f>
        <v>#N/A</v>
      </c>
      <c r="K155" t="str">
        <f>IF('Reported Performance Table'!D155="","",IF('Reported Performance Table'!E155="Yes","LUNA_CCT","Reported_CCT"))</f>
        <v/>
      </c>
      <c r="L155" t="str">
        <f>IF('Reported Performance Table'!D155="","",IF(K155="LUNA_CCT",VLOOKUP('Reported Performance Table'!D155,'Master List'!$B$42:$E$129,4,FALSE),"Reported_BUG"))</f>
        <v/>
      </c>
      <c r="M155" t="str">
        <f>IF('Reported Performance Table'!D155="","",IF(AND('Reported Performance Table'!$E155="Yes",OR('Reported Performance Table'!$D155='Master List'!$B$42,'Reported Performance Table'!$D155='Master List'!$B$43,'Reported Performance Table'!$D155='Master List'!$B$44,'Reported Performance Table'!$D155='Master List'!$B$46,'Reported Performance Table'!$D155='Master List'!$B$48,'Reported Performance Table'!$D155='Master List'!$B$104,'Reported Performance Table'!$D155='Master List'!$B$106,'Reported Performance Table'!$D155='Master List'!$B$126)),"LUNA_Dimming","Dimming_Capability_and_Range"))</f>
        <v/>
      </c>
      <c r="N155" s="179">
        <f>'Reported Performance Table'!BE155</f>
        <v>0</v>
      </c>
      <c r="O155" s="179">
        <f>'Reported Performance Table'!BF155</f>
        <v>0</v>
      </c>
      <c r="P155" s="179">
        <f>'Reported Performance Table'!BG155</f>
        <v>0</v>
      </c>
      <c r="Q155" t="str">
        <f t="shared" si="5"/>
        <v>No</v>
      </c>
    </row>
    <row r="156" spans="1:17" x14ac:dyDescent="0.25">
      <c r="A156" s="75">
        <v>163</v>
      </c>
      <c r="B156" s="76" t="str">
        <f>IF('Reported Performance Table'!$A163="","",IF(OR('Reported Performance Table'!$B163="",'Reported Performance Table'!$C163="",'Reported Performance Table'!$D163="",'Reported Performance Table'!$F163="",'Reported Performance Table'!$G163="",'Reported Performance Table'!$H163="",'Reported Performance Table'!$I163="",'Reported Performance Table'!$K163="",'Reported Performance Table'!$N163="",'Reported Performance Table'!$O163="",'Reported Performance Table'!$P163="",'Reported Performance Table'!$Q163="",'Reported Performance Table'!$R163="",'Reported Performance Table'!$S163="",'Reported Performance Table'!$T163="",'Reported Performance Table'!$U163="",'Reported Performance Table'!$V163="",'Reported Performance Table'!$W163="",'Reported Performance Table'!$X163="",'Reported Performance Table'!$AF163="",'Reported Performance Table'!$AG163="",'Reported Performance Table'!$AI163="",'Reported Performance Table'!$AJ163="",'Reported Performance Table'!$AL163="",'Reported Performance Table'!$AN163="",'Reported Performance Table'!$AR163=""),$A156&amp;", ",""))</f>
        <v/>
      </c>
      <c r="D156" s="35" t="e">
        <f>VLOOKUP('Reported Performance Table'!C156,'Master List'!$B$20:$C$39,2,FALSE)</f>
        <v>#N/A</v>
      </c>
      <c r="E156" t="e">
        <f>VLOOKUP('Reported Performance Table'!D156,'Master List'!$B$42:$C$129,2,FALSE)</f>
        <v>#N/A</v>
      </c>
      <c r="F156" t="e">
        <f>VLOOKUP('Reported Performance Table'!C156,'Master List'!$B$20:$D$39,3,FALSE)</f>
        <v>#N/A</v>
      </c>
      <c r="G156" s="163" t="e">
        <f>VLOOKUP('Reported Performance Table'!B156,'Master List'!$B$11:$D$17,3,FALSE)</f>
        <v>#N/A</v>
      </c>
      <c r="H156" t="e">
        <f t="shared" si="4"/>
        <v>#N/A</v>
      </c>
      <c r="I156" t="e">
        <f>IF(VLOOKUP('Reported Performance Table'!D156,'Master List'!$B$42:$D$129,3,FALSE)="","No",VLOOKUP('Reported Performance Table'!D156,'Master List'!$B$42:$D$129,3,FALSE))</f>
        <v>#N/A</v>
      </c>
      <c r="J156" t="e">
        <f>IF(AND(I156="Yes_No",'Reported Performance Table'!E156="Yes"),"No","Yes_No")</f>
        <v>#N/A</v>
      </c>
      <c r="K156" t="str">
        <f>IF('Reported Performance Table'!D156="","",IF('Reported Performance Table'!E156="Yes","LUNA_CCT","Reported_CCT"))</f>
        <v/>
      </c>
      <c r="L156" t="str">
        <f>IF('Reported Performance Table'!D156="","",IF(K156="LUNA_CCT",VLOOKUP('Reported Performance Table'!D156,'Master List'!$B$42:$E$129,4,FALSE),"Reported_BUG"))</f>
        <v/>
      </c>
      <c r="M156" t="str">
        <f>IF('Reported Performance Table'!D156="","",IF(AND('Reported Performance Table'!$E156="Yes",OR('Reported Performance Table'!$D156='Master List'!$B$42,'Reported Performance Table'!$D156='Master List'!$B$43,'Reported Performance Table'!$D156='Master List'!$B$44,'Reported Performance Table'!$D156='Master List'!$B$46,'Reported Performance Table'!$D156='Master List'!$B$48,'Reported Performance Table'!$D156='Master List'!$B$104,'Reported Performance Table'!$D156='Master List'!$B$106,'Reported Performance Table'!$D156='Master List'!$B$126)),"LUNA_Dimming","Dimming_Capability_and_Range"))</f>
        <v/>
      </c>
      <c r="N156" s="179">
        <f>'Reported Performance Table'!BE156</f>
        <v>0</v>
      </c>
      <c r="O156" s="179">
        <f>'Reported Performance Table'!BF156</f>
        <v>0</v>
      </c>
      <c r="P156" s="179">
        <f>'Reported Performance Table'!BG156</f>
        <v>0</v>
      </c>
      <c r="Q156" t="str">
        <f t="shared" si="5"/>
        <v>No</v>
      </c>
    </row>
    <row r="157" spans="1:17" x14ac:dyDescent="0.25">
      <c r="A157" s="75">
        <v>164</v>
      </c>
      <c r="B157" s="76" t="str">
        <f>IF('Reported Performance Table'!$A164="","",IF(OR('Reported Performance Table'!$B164="",'Reported Performance Table'!$C164="",'Reported Performance Table'!$D164="",'Reported Performance Table'!$F164="",'Reported Performance Table'!$G164="",'Reported Performance Table'!$H164="",'Reported Performance Table'!$I164="",'Reported Performance Table'!$K164="",'Reported Performance Table'!$N164="",'Reported Performance Table'!$O164="",'Reported Performance Table'!$P164="",'Reported Performance Table'!$Q164="",'Reported Performance Table'!$R164="",'Reported Performance Table'!$S164="",'Reported Performance Table'!$T164="",'Reported Performance Table'!$U164="",'Reported Performance Table'!$V164="",'Reported Performance Table'!$W164="",'Reported Performance Table'!$X164="",'Reported Performance Table'!$AF164="",'Reported Performance Table'!$AG164="",'Reported Performance Table'!$AI164="",'Reported Performance Table'!$AJ164="",'Reported Performance Table'!$AL164="",'Reported Performance Table'!$AN164="",'Reported Performance Table'!$AR164=""),$A157&amp;", ",""))</f>
        <v/>
      </c>
      <c r="D157" s="35" t="e">
        <f>VLOOKUP('Reported Performance Table'!C157,'Master List'!$B$20:$C$39,2,FALSE)</f>
        <v>#N/A</v>
      </c>
      <c r="E157" t="e">
        <f>VLOOKUP('Reported Performance Table'!D157,'Master List'!$B$42:$C$129,2,FALSE)</f>
        <v>#N/A</v>
      </c>
      <c r="F157" t="e">
        <f>VLOOKUP('Reported Performance Table'!C157,'Master List'!$B$20:$D$39,3,FALSE)</f>
        <v>#N/A</v>
      </c>
      <c r="G157" s="163" t="e">
        <f>VLOOKUP('Reported Performance Table'!B157,'Master List'!$B$11:$D$17,3,FALSE)</f>
        <v>#N/A</v>
      </c>
      <c r="H157" t="e">
        <f t="shared" si="4"/>
        <v>#N/A</v>
      </c>
      <c r="I157" t="e">
        <f>IF(VLOOKUP('Reported Performance Table'!D157,'Master List'!$B$42:$D$129,3,FALSE)="","No",VLOOKUP('Reported Performance Table'!D157,'Master List'!$B$42:$D$129,3,FALSE))</f>
        <v>#N/A</v>
      </c>
      <c r="J157" t="e">
        <f>IF(AND(I157="Yes_No",'Reported Performance Table'!E157="Yes"),"No","Yes_No")</f>
        <v>#N/A</v>
      </c>
      <c r="K157" t="str">
        <f>IF('Reported Performance Table'!D157="","",IF('Reported Performance Table'!E157="Yes","LUNA_CCT","Reported_CCT"))</f>
        <v/>
      </c>
      <c r="L157" t="str">
        <f>IF('Reported Performance Table'!D157="","",IF(K157="LUNA_CCT",VLOOKUP('Reported Performance Table'!D157,'Master List'!$B$42:$E$129,4,FALSE),"Reported_BUG"))</f>
        <v/>
      </c>
      <c r="M157" t="str">
        <f>IF('Reported Performance Table'!D157="","",IF(AND('Reported Performance Table'!$E157="Yes",OR('Reported Performance Table'!$D157='Master List'!$B$42,'Reported Performance Table'!$D157='Master List'!$B$43,'Reported Performance Table'!$D157='Master List'!$B$44,'Reported Performance Table'!$D157='Master List'!$B$46,'Reported Performance Table'!$D157='Master List'!$B$48,'Reported Performance Table'!$D157='Master List'!$B$104,'Reported Performance Table'!$D157='Master List'!$B$106,'Reported Performance Table'!$D157='Master List'!$B$126)),"LUNA_Dimming","Dimming_Capability_and_Range"))</f>
        <v/>
      </c>
      <c r="N157" s="179">
        <f>'Reported Performance Table'!BE157</f>
        <v>0</v>
      </c>
      <c r="O157" s="179">
        <f>'Reported Performance Table'!BF157</f>
        <v>0</v>
      </c>
      <c r="P157" s="179">
        <f>'Reported Performance Table'!BG157</f>
        <v>0</v>
      </c>
      <c r="Q157" t="str">
        <f t="shared" si="5"/>
        <v>No</v>
      </c>
    </row>
    <row r="158" spans="1:17" x14ac:dyDescent="0.25">
      <c r="A158" s="75">
        <v>165</v>
      </c>
      <c r="B158" s="76" t="str">
        <f>IF('Reported Performance Table'!$A165="","",IF(OR('Reported Performance Table'!$B165="",'Reported Performance Table'!$C165="",'Reported Performance Table'!$D165="",'Reported Performance Table'!$F165="",'Reported Performance Table'!$G165="",'Reported Performance Table'!$H165="",'Reported Performance Table'!$I165="",'Reported Performance Table'!$K165="",'Reported Performance Table'!$N165="",'Reported Performance Table'!$O165="",'Reported Performance Table'!$P165="",'Reported Performance Table'!$Q165="",'Reported Performance Table'!$R165="",'Reported Performance Table'!$S165="",'Reported Performance Table'!$T165="",'Reported Performance Table'!$U165="",'Reported Performance Table'!$V165="",'Reported Performance Table'!$W165="",'Reported Performance Table'!$X165="",'Reported Performance Table'!$AF165="",'Reported Performance Table'!$AG165="",'Reported Performance Table'!$AI165="",'Reported Performance Table'!$AJ165="",'Reported Performance Table'!$AL165="",'Reported Performance Table'!$AN165="",'Reported Performance Table'!$AR165=""),$A158&amp;", ",""))</f>
        <v/>
      </c>
      <c r="D158" s="35" t="e">
        <f>VLOOKUP('Reported Performance Table'!C158,'Master List'!$B$20:$C$39,2,FALSE)</f>
        <v>#N/A</v>
      </c>
      <c r="E158" t="e">
        <f>VLOOKUP('Reported Performance Table'!D158,'Master List'!$B$42:$C$129,2,FALSE)</f>
        <v>#N/A</v>
      </c>
      <c r="F158" t="e">
        <f>VLOOKUP('Reported Performance Table'!C158,'Master List'!$B$20:$D$39,3,FALSE)</f>
        <v>#N/A</v>
      </c>
      <c r="G158" s="163" t="e">
        <f>VLOOKUP('Reported Performance Table'!B158,'Master List'!$B$11:$D$17,3,FALSE)</f>
        <v>#N/A</v>
      </c>
      <c r="H158" t="e">
        <f t="shared" si="4"/>
        <v>#N/A</v>
      </c>
      <c r="I158" t="e">
        <f>IF(VLOOKUP('Reported Performance Table'!D158,'Master List'!$B$42:$D$129,3,FALSE)="","No",VLOOKUP('Reported Performance Table'!D158,'Master List'!$B$42:$D$129,3,FALSE))</f>
        <v>#N/A</v>
      </c>
      <c r="J158" t="e">
        <f>IF(AND(I158="Yes_No",'Reported Performance Table'!E158="Yes"),"No","Yes_No")</f>
        <v>#N/A</v>
      </c>
      <c r="K158" t="str">
        <f>IF('Reported Performance Table'!D158="","",IF('Reported Performance Table'!E158="Yes","LUNA_CCT","Reported_CCT"))</f>
        <v/>
      </c>
      <c r="L158" t="str">
        <f>IF('Reported Performance Table'!D158="","",IF(K158="LUNA_CCT",VLOOKUP('Reported Performance Table'!D158,'Master List'!$B$42:$E$129,4,FALSE),"Reported_BUG"))</f>
        <v/>
      </c>
      <c r="M158" t="str">
        <f>IF('Reported Performance Table'!D158="","",IF(AND('Reported Performance Table'!$E158="Yes",OR('Reported Performance Table'!$D158='Master List'!$B$42,'Reported Performance Table'!$D158='Master List'!$B$43,'Reported Performance Table'!$D158='Master List'!$B$44,'Reported Performance Table'!$D158='Master List'!$B$46,'Reported Performance Table'!$D158='Master List'!$B$48,'Reported Performance Table'!$D158='Master List'!$B$104,'Reported Performance Table'!$D158='Master List'!$B$106,'Reported Performance Table'!$D158='Master List'!$B$126)),"LUNA_Dimming","Dimming_Capability_and_Range"))</f>
        <v/>
      </c>
      <c r="N158" s="179">
        <f>'Reported Performance Table'!BE158</f>
        <v>0</v>
      </c>
      <c r="O158" s="179">
        <f>'Reported Performance Table'!BF158</f>
        <v>0</v>
      </c>
      <c r="P158" s="179">
        <f>'Reported Performance Table'!BG158</f>
        <v>0</v>
      </c>
      <c r="Q158" t="str">
        <f t="shared" si="5"/>
        <v>No</v>
      </c>
    </row>
    <row r="159" spans="1:17" x14ac:dyDescent="0.25">
      <c r="A159" s="75">
        <v>166</v>
      </c>
      <c r="B159" s="76" t="str">
        <f>IF('Reported Performance Table'!$A166="","",IF(OR('Reported Performance Table'!$B166="",'Reported Performance Table'!$C166="",'Reported Performance Table'!$D166="",'Reported Performance Table'!$F166="",'Reported Performance Table'!$G166="",'Reported Performance Table'!$H166="",'Reported Performance Table'!$I166="",'Reported Performance Table'!$K166="",'Reported Performance Table'!$N166="",'Reported Performance Table'!$O166="",'Reported Performance Table'!$P166="",'Reported Performance Table'!$Q166="",'Reported Performance Table'!$R166="",'Reported Performance Table'!$S166="",'Reported Performance Table'!$T166="",'Reported Performance Table'!$U166="",'Reported Performance Table'!$V166="",'Reported Performance Table'!$W166="",'Reported Performance Table'!$X166="",'Reported Performance Table'!$AF166="",'Reported Performance Table'!$AG166="",'Reported Performance Table'!$AI166="",'Reported Performance Table'!$AJ166="",'Reported Performance Table'!$AL166="",'Reported Performance Table'!$AN166="",'Reported Performance Table'!$AR166=""),$A159&amp;", ",""))</f>
        <v/>
      </c>
      <c r="D159" s="35" t="e">
        <f>VLOOKUP('Reported Performance Table'!C159,'Master List'!$B$20:$C$39,2,FALSE)</f>
        <v>#N/A</v>
      </c>
      <c r="E159" t="e">
        <f>VLOOKUP('Reported Performance Table'!D159,'Master List'!$B$42:$C$129,2,FALSE)</f>
        <v>#N/A</v>
      </c>
      <c r="F159" t="e">
        <f>VLOOKUP('Reported Performance Table'!C159,'Master List'!$B$20:$D$39,3,FALSE)</f>
        <v>#N/A</v>
      </c>
      <c r="G159" s="163" t="e">
        <f>VLOOKUP('Reported Performance Table'!B159,'Master List'!$B$11:$D$17,3,FALSE)</f>
        <v>#N/A</v>
      </c>
      <c r="H159" t="e">
        <f t="shared" si="4"/>
        <v>#N/A</v>
      </c>
      <c r="I159" t="e">
        <f>IF(VLOOKUP('Reported Performance Table'!D159,'Master List'!$B$42:$D$129,3,FALSE)="","No",VLOOKUP('Reported Performance Table'!D159,'Master List'!$B$42:$D$129,3,FALSE))</f>
        <v>#N/A</v>
      </c>
      <c r="J159" t="e">
        <f>IF(AND(I159="Yes_No",'Reported Performance Table'!E159="Yes"),"No","Yes_No")</f>
        <v>#N/A</v>
      </c>
      <c r="K159" t="str">
        <f>IF('Reported Performance Table'!D159="","",IF('Reported Performance Table'!E159="Yes","LUNA_CCT","Reported_CCT"))</f>
        <v/>
      </c>
      <c r="L159" t="str">
        <f>IF('Reported Performance Table'!D159="","",IF(K159="LUNA_CCT",VLOOKUP('Reported Performance Table'!D159,'Master List'!$B$42:$E$129,4,FALSE),"Reported_BUG"))</f>
        <v/>
      </c>
      <c r="M159" t="str">
        <f>IF('Reported Performance Table'!D159="","",IF(AND('Reported Performance Table'!$E159="Yes",OR('Reported Performance Table'!$D159='Master List'!$B$42,'Reported Performance Table'!$D159='Master List'!$B$43,'Reported Performance Table'!$D159='Master List'!$B$44,'Reported Performance Table'!$D159='Master List'!$B$46,'Reported Performance Table'!$D159='Master List'!$B$48,'Reported Performance Table'!$D159='Master List'!$B$104,'Reported Performance Table'!$D159='Master List'!$B$106,'Reported Performance Table'!$D159='Master List'!$B$126)),"LUNA_Dimming","Dimming_Capability_and_Range"))</f>
        <v/>
      </c>
      <c r="N159" s="179">
        <f>'Reported Performance Table'!BE159</f>
        <v>0</v>
      </c>
      <c r="O159" s="179">
        <f>'Reported Performance Table'!BF159</f>
        <v>0</v>
      </c>
      <c r="P159" s="179">
        <f>'Reported Performance Table'!BG159</f>
        <v>0</v>
      </c>
      <c r="Q159" t="str">
        <f t="shared" si="5"/>
        <v>No</v>
      </c>
    </row>
    <row r="160" spans="1:17" x14ac:dyDescent="0.25">
      <c r="A160" s="75">
        <v>167</v>
      </c>
      <c r="B160" s="76" t="str">
        <f>IF('Reported Performance Table'!$A167="","",IF(OR('Reported Performance Table'!$B167="",'Reported Performance Table'!$C167="",'Reported Performance Table'!$D167="",'Reported Performance Table'!$F167="",'Reported Performance Table'!$G167="",'Reported Performance Table'!$H167="",'Reported Performance Table'!$I167="",'Reported Performance Table'!$K167="",'Reported Performance Table'!$N167="",'Reported Performance Table'!$O167="",'Reported Performance Table'!$P167="",'Reported Performance Table'!$Q167="",'Reported Performance Table'!$R167="",'Reported Performance Table'!$S167="",'Reported Performance Table'!$T167="",'Reported Performance Table'!$U167="",'Reported Performance Table'!$V167="",'Reported Performance Table'!$W167="",'Reported Performance Table'!$X167="",'Reported Performance Table'!$AF167="",'Reported Performance Table'!$AG167="",'Reported Performance Table'!$AI167="",'Reported Performance Table'!$AJ167="",'Reported Performance Table'!$AL167="",'Reported Performance Table'!$AN167="",'Reported Performance Table'!$AR167=""),$A160&amp;", ",""))</f>
        <v/>
      </c>
      <c r="D160" s="35" t="e">
        <f>VLOOKUP('Reported Performance Table'!C160,'Master List'!$B$20:$C$39,2,FALSE)</f>
        <v>#N/A</v>
      </c>
      <c r="E160" t="e">
        <f>VLOOKUP('Reported Performance Table'!D160,'Master List'!$B$42:$C$129,2,FALSE)</f>
        <v>#N/A</v>
      </c>
      <c r="F160" t="e">
        <f>VLOOKUP('Reported Performance Table'!C160,'Master List'!$B$20:$D$39,3,FALSE)</f>
        <v>#N/A</v>
      </c>
      <c r="G160" s="163" t="e">
        <f>VLOOKUP('Reported Performance Table'!B160,'Master List'!$B$11:$D$17,3,FALSE)</f>
        <v>#N/A</v>
      </c>
      <c r="H160" t="e">
        <f t="shared" si="4"/>
        <v>#N/A</v>
      </c>
      <c r="I160" t="e">
        <f>IF(VLOOKUP('Reported Performance Table'!D160,'Master List'!$B$42:$D$129,3,FALSE)="","No",VLOOKUP('Reported Performance Table'!D160,'Master List'!$B$42:$D$129,3,FALSE))</f>
        <v>#N/A</v>
      </c>
      <c r="J160" t="e">
        <f>IF(AND(I160="Yes_No",'Reported Performance Table'!E160="Yes"),"No","Yes_No")</f>
        <v>#N/A</v>
      </c>
      <c r="K160" t="str">
        <f>IF('Reported Performance Table'!D160="","",IF('Reported Performance Table'!E160="Yes","LUNA_CCT","Reported_CCT"))</f>
        <v/>
      </c>
      <c r="L160" t="str">
        <f>IF('Reported Performance Table'!D160="","",IF(K160="LUNA_CCT",VLOOKUP('Reported Performance Table'!D160,'Master List'!$B$42:$E$129,4,FALSE),"Reported_BUG"))</f>
        <v/>
      </c>
      <c r="M160" t="str">
        <f>IF('Reported Performance Table'!D160="","",IF(AND('Reported Performance Table'!$E160="Yes",OR('Reported Performance Table'!$D160='Master List'!$B$42,'Reported Performance Table'!$D160='Master List'!$B$43,'Reported Performance Table'!$D160='Master List'!$B$44,'Reported Performance Table'!$D160='Master List'!$B$46,'Reported Performance Table'!$D160='Master List'!$B$48,'Reported Performance Table'!$D160='Master List'!$B$104,'Reported Performance Table'!$D160='Master List'!$B$106,'Reported Performance Table'!$D160='Master List'!$B$126)),"LUNA_Dimming","Dimming_Capability_and_Range"))</f>
        <v/>
      </c>
      <c r="N160" s="179">
        <f>'Reported Performance Table'!BE160</f>
        <v>0</v>
      </c>
      <c r="O160" s="179">
        <f>'Reported Performance Table'!BF160</f>
        <v>0</v>
      </c>
      <c r="P160" s="179">
        <f>'Reported Performance Table'!BG160</f>
        <v>0</v>
      </c>
      <c r="Q160" t="str">
        <f t="shared" si="5"/>
        <v>No</v>
      </c>
    </row>
    <row r="161" spans="1:17" x14ac:dyDescent="0.25">
      <c r="A161" s="75">
        <v>168</v>
      </c>
      <c r="B161" s="76" t="str">
        <f>IF('Reported Performance Table'!$A168="","",IF(OR('Reported Performance Table'!$B168="",'Reported Performance Table'!$C168="",'Reported Performance Table'!$D168="",'Reported Performance Table'!$F168="",'Reported Performance Table'!$G168="",'Reported Performance Table'!$H168="",'Reported Performance Table'!$I168="",'Reported Performance Table'!$K168="",'Reported Performance Table'!$N168="",'Reported Performance Table'!$O168="",'Reported Performance Table'!$P168="",'Reported Performance Table'!$Q168="",'Reported Performance Table'!$R168="",'Reported Performance Table'!$S168="",'Reported Performance Table'!$T168="",'Reported Performance Table'!$U168="",'Reported Performance Table'!$V168="",'Reported Performance Table'!$W168="",'Reported Performance Table'!$X168="",'Reported Performance Table'!$AF168="",'Reported Performance Table'!$AG168="",'Reported Performance Table'!$AI168="",'Reported Performance Table'!$AJ168="",'Reported Performance Table'!$AL168="",'Reported Performance Table'!$AN168="",'Reported Performance Table'!$AR168=""),$A161&amp;", ",""))</f>
        <v/>
      </c>
      <c r="D161" s="35" t="e">
        <f>VLOOKUP('Reported Performance Table'!C161,'Master List'!$B$20:$C$39,2,FALSE)</f>
        <v>#N/A</v>
      </c>
      <c r="E161" t="e">
        <f>VLOOKUP('Reported Performance Table'!D161,'Master List'!$B$42:$C$129,2,FALSE)</f>
        <v>#N/A</v>
      </c>
      <c r="F161" t="e">
        <f>VLOOKUP('Reported Performance Table'!C161,'Master List'!$B$20:$D$39,3,FALSE)</f>
        <v>#N/A</v>
      </c>
      <c r="G161" s="163" t="e">
        <f>VLOOKUP('Reported Performance Table'!B161,'Master List'!$B$11:$D$17,3,FALSE)</f>
        <v>#N/A</v>
      </c>
      <c r="H161" t="e">
        <f t="shared" si="4"/>
        <v>#N/A</v>
      </c>
      <c r="I161" t="e">
        <f>IF(VLOOKUP('Reported Performance Table'!D161,'Master List'!$B$42:$D$129,3,FALSE)="","No",VLOOKUP('Reported Performance Table'!D161,'Master List'!$B$42:$D$129,3,FALSE))</f>
        <v>#N/A</v>
      </c>
      <c r="J161" t="e">
        <f>IF(AND(I161="Yes_No",'Reported Performance Table'!E161="Yes"),"No","Yes_No")</f>
        <v>#N/A</v>
      </c>
      <c r="K161" t="str">
        <f>IF('Reported Performance Table'!D161="","",IF('Reported Performance Table'!E161="Yes","LUNA_CCT","Reported_CCT"))</f>
        <v/>
      </c>
      <c r="L161" t="str">
        <f>IF('Reported Performance Table'!D161="","",IF(K161="LUNA_CCT",VLOOKUP('Reported Performance Table'!D161,'Master List'!$B$42:$E$129,4,FALSE),"Reported_BUG"))</f>
        <v/>
      </c>
      <c r="M161" t="str">
        <f>IF('Reported Performance Table'!D161="","",IF(AND('Reported Performance Table'!$E161="Yes",OR('Reported Performance Table'!$D161='Master List'!$B$42,'Reported Performance Table'!$D161='Master List'!$B$43,'Reported Performance Table'!$D161='Master List'!$B$44,'Reported Performance Table'!$D161='Master List'!$B$46,'Reported Performance Table'!$D161='Master List'!$B$48,'Reported Performance Table'!$D161='Master List'!$B$104,'Reported Performance Table'!$D161='Master List'!$B$106,'Reported Performance Table'!$D161='Master List'!$B$126)),"LUNA_Dimming","Dimming_Capability_and_Range"))</f>
        <v/>
      </c>
      <c r="N161" s="179">
        <f>'Reported Performance Table'!BE161</f>
        <v>0</v>
      </c>
      <c r="O161" s="179">
        <f>'Reported Performance Table'!BF161</f>
        <v>0</v>
      </c>
      <c r="P161" s="179">
        <f>'Reported Performance Table'!BG161</f>
        <v>0</v>
      </c>
      <c r="Q161" t="str">
        <f t="shared" si="5"/>
        <v>No</v>
      </c>
    </row>
    <row r="162" spans="1:17" x14ac:dyDescent="0.25">
      <c r="A162" s="75">
        <v>169</v>
      </c>
      <c r="B162" s="76" t="str">
        <f>IF('Reported Performance Table'!$A169="","",IF(OR('Reported Performance Table'!$B169="",'Reported Performance Table'!$C169="",'Reported Performance Table'!$D169="",'Reported Performance Table'!$F169="",'Reported Performance Table'!$G169="",'Reported Performance Table'!$H169="",'Reported Performance Table'!$I169="",'Reported Performance Table'!$K169="",'Reported Performance Table'!$N169="",'Reported Performance Table'!$O169="",'Reported Performance Table'!$P169="",'Reported Performance Table'!$Q169="",'Reported Performance Table'!$R169="",'Reported Performance Table'!$S169="",'Reported Performance Table'!$T169="",'Reported Performance Table'!$U169="",'Reported Performance Table'!$V169="",'Reported Performance Table'!$W169="",'Reported Performance Table'!$X169="",'Reported Performance Table'!$AF169="",'Reported Performance Table'!$AG169="",'Reported Performance Table'!$AI169="",'Reported Performance Table'!$AJ169="",'Reported Performance Table'!$AL169="",'Reported Performance Table'!$AN169="",'Reported Performance Table'!$AR169=""),$A162&amp;", ",""))</f>
        <v/>
      </c>
      <c r="D162" s="35" t="e">
        <f>VLOOKUP('Reported Performance Table'!C162,'Master List'!$B$20:$C$39,2,FALSE)</f>
        <v>#N/A</v>
      </c>
      <c r="E162" t="e">
        <f>VLOOKUP('Reported Performance Table'!D162,'Master List'!$B$42:$C$129,2,FALSE)</f>
        <v>#N/A</v>
      </c>
      <c r="F162" t="e">
        <f>VLOOKUP('Reported Performance Table'!C162,'Master List'!$B$20:$D$39,3,FALSE)</f>
        <v>#N/A</v>
      </c>
      <c r="G162" s="163" t="e">
        <f>VLOOKUP('Reported Performance Table'!B162,'Master List'!$B$11:$D$17,3,FALSE)</f>
        <v>#N/A</v>
      </c>
      <c r="H162" t="e">
        <f t="shared" si="4"/>
        <v>#N/A</v>
      </c>
      <c r="I162" t="e">
        <f>IF(VLOOKUP('Reported Performance Table'!D162,'Master List'!$B$42:$D$129,3,FALSE)="","No",VLOOKUP('Reported Performance Table'!D162,'Master List'!$B$42:$D$129,3,FALSE))</f>
        <v>#N/A</v>
      </c>
      <c r="J162" t="e">
        <f>IF(AND(I162="Yes_No",'Reported Performance Table'!E162="Yes"),"No","Yes_No")</f>
        <v>#N/A</v>
      </c>
      <c r="K162" t="str">
        <f>IF('Reported Performance Table'!D162="","",IF('Reported Performance Table'!E162="Yes","LUNA_CCT","Reported_CCT"))</f>
        <v/>
      </c>
      <c r="L162" t="str">
        <f>IF('Reported Performance Table'!D162="","",IF(K162="LUNA_CCT",VLOOKUP('Reported Performance Table'!D162,'Master List'!$B$42:$E$129,4,FALSE),"Reported_BUG"))</f>
        <v/>
      </c>
      <c r="M162" t="str">
        <f>IF('Reported Performance Table'!D162="","",IF(AND('Reported Performance Table'!$E162="Yes",OR('Reported Performance Table'!$D162='Master List'!$B$42,'Reported Performance Table'!$D162='Master List'!$B$43,'Reported Performance Table'!$D162='Master List'!$B$44,'Reported Performance Table'!$D162='Master List'!$B$46,'Reported Performance Table'!$D162='Master List'!$B$48,'Reported Performance Table'!$D162='Master List'!$B$104,'Reported Performance Table'!$D162='Master List'!$B$106,'Reported Performance Table'!$D162='Master List'!$B$126)),"LUNA_Dimming","Dimming_Capability_and_Range"))</f>
        <v/>
      </c>
      <c r="N162" s="179">
        <f>'Reported Performance Table'!BE162</f>
        <v>0</v>
      </c>
      <c r="O162" s="179">
        <f>'Reported Performance Table'!BF162</f>
        <v>0</v>
      </c>
      <c r="P162" s="179">
        <f>'Reported Performance Table'!BG162</f>
        <v>0</v>
      </c>
      <c r="Q162" t="str">
        <f t="shared" si="5"/>
        <v>No</v>
      </c>
    </row>
    <row r="163" spans="1:17" x14ac:dyDescent="0.25">
      <c r="A163" s="75">
        <v>170</v>
      </c>
      <c r="B163" s="76" t="str">
        <f>IF('Reported Performance Table'!$A170="","",IF(OR('Reported Performance Table'!$B170="",'Reported Performance Table'!$C170="",'Reported Performance Table'!$D170="",'Reported Performance Table'!$F170="",'Reported Performance Table'!$G170="",'Reported Performance Table'!$H170="",'Reported Performance Table'!$I170="",'Reported Performance Table'!$K170="",'Reported Performance Table'!$N170="",'Reported Performance Table'!$O170="",'Reported Performance Table'!$P170="",'Reported Performance Table'!$Q170="",'Reported Performance Table'!$R170="",'Reported Performance Table'!$S170="",'Reported Performance Table'!$T170="",'Reported Performance Table'!$U170="",'Reported Performance Table'!$V170="",'Reported Performance Table'!$W170="",'Reported Performance Table'!$X170="",'Reported Performance Table'!$AF170="",'Reported Performance Table'!$AG170="",'Reported Performance Table'!$AI170="",'Reported Performance Table'!$AJ170="",'Reported Performance Table'!$AL170="",'Reported Performance Table'!$AN170="",'Reported Performance Table'!$AR170=""),$A163&amp;", ",""))</f>
        <v/>
      </c>
      <c r="D163" s="35" t="e">
        <f>VLOOKUP('Reported Performance Table'!C163,'Master List'!$B$20:$C$39,2,FALSE)</f>
        <v>#N/A</v>
      </c>
      <c r="E163" t="e">
        <f>VLOOKUP('Reported Performance Table'!D163,'Master List'!$B$42:$C$129,2,FALSE)</f>
        <v>#N/A</v>
      </c>
      <c r="F163" t="e">
        <f>VLOOKUP('Reported Performance Table'!C163,'Master List'!$B$20:$D$39,3,FALSE)</f>
        <v>#N/A</v>
      </c>
      <c r="G163" s="163" t="e">
        <f>VLOOKUP('Reported Performance Table'!B163,'Master List'!$B$11:$D$17,3,FALSE)</f>
        <v>#N/A</v>
      </c>
      <c r="H163" t="e">
        <f t="shared" si="4"/>
        <v>#N/A</v>
      </c>
      <c r="I163" t="e">
        <f>IF(VLOOKUP('Reported Performance Table'!D163,'Master List'!$B$42:$D$129,3,FALSE)="","No",VLOOKUP('Reported Performance Table'!D163,'Master List'!$B$42:$D$129,3,FALSE))</f>
        <v>#N/A</v>
      </c>
      <c r="J163" t="e">
        <f>IF(AND(I163="Yes_No",'Reported Performance Table'!E163="Yes"),"No","Yes_No")</f>
        <v>#N/A</v>
      </c>
      <c r="K163" t="str">
        <f>IF('Reported Performance Table'!D163="","",IF('Reported Performance Table'!E163="Yes","LUNA_CCT","Reported_CCT"))</f>
        <v/>
      </c>
      <c r="L163" t="str">
        <f>IF('Reported Performance Table'!D163="","",IF(K163="LUNA_CCT",VLOOKUP('Reported Performance Table'!D163,'Master List'!$B$42:$E$129,4,FALSE),"Reported_BUG"))</f>
        <v/>
      </c>
      <c r="M163" t="str">
        <f>IF('Reported Performance Table'!D163="","",IF(AND('Reported Performance Table'!$E163="Yes",OR('Reported Performance Table'!$D163='Master List'!$B$42,'Reported Performance Table'!$D163='Master List'!$B$43,'Reported Performance Table'!$D163='Master List'!$B$44,'Reported Performance Table'!$D163='Master List'!$B$46,'Reported Performance Table'!$D163='Master List'!$B$48,'Reported Performance Table'!$D163='Master List'!$B$104,'Reported Performance Table'!$D163='Master List'!$B$106,'Reported Performance Table'!$D163='Master List'!$B$126)),"LUNA_Dimming","Dimming_Capability_and_Range"))</f>
        <v/>
      </c>
      <c r="N163" s="179">
        <f>'Reported Performance Table'!BE163</f>
        <v>0</v>
      </c>
      <c r="O163" s="179">
        <f>'Reported Performance Table'!BF163</f>
        <v>0</v>
      </c>
      <c r="P163" s="179">
        <f>'Reported Performance Table'!BG163</f>
        <v>0</v>
      </c>
      <c r="Q163" t="str">
        <f t="shared" si="5"/>
        <v>No</v>
      </c>
    </row>
    <row r="164" spans="1:17" x14ac:dyDescent="0.25">
      <c r="A164" s="75">
        <v>171</v>
      </c>
      <c r="B164" s="76" t="str">
        <f>IF('Reported Performance Table'!$A171="","",IF(OR('Reported Performance Table'!$B171="",'Reported Performance Table'!$C171="",'Reported Performance Table'!$D171="",'Reported Performance Table'!$F171="",'Reported Performance Table'!$G171="",'Reported Performance Table'!$H171="",'Reported Performance Table'!$I171="",'Reported Performance Table'!$K171="",'Reported Performance Table'!$N171="",'Reported Performance Table'!$O171="",'Reported Performance Table'!$P171="",'Reported Performance Table'!$Q171="",'Reported Performance Table'!$R171="",'Reported Performance Table'!$S171="",'Reported Performance Table'!$T171="",'Reported Performance Table'!$U171="",'Reported Performance Table'!$V171="",'Reported Performance Table'!$W171="",'Reported Performance Table'!$X171="",'Reported Performance Table'!$AF171="",'Reported Performance Table'!$AG171="",'Reported Performance Table'!$AI171="",'Reported Performance Table'!$AJ171="",'Reported Performance Table'!$AL171="",'Reported Performance Table'!$AN171="",'Reported Performance Table'!$AR171=""),$A164&amp;", ",""))</f>
        <v/>
      </c>
      <c r="D164" s="35" t="e">
        <f>VLOOKUP('Reported Performance Table'!C164,'Master List'!$B$20:$C$39,2,FALSE)</f>
        <v>#N/A</v>
      </c>
      <c r="E164" t="e">
        <f>VLOOKUP('Reported Performance Table'!D164,'Master List'!$B$42:$C$129,2,FALSE)</f>
        <v>#N/A</v>
      </c>
      <c r="F164" t="e">
        <f>VLOOKUP('Reported Performance Table'!C164,'Master List'!$B$20:$D$39,3,FALSE)</f>
        <v>#N/A</v>
      </c>
      <c r="G164" s="163" t="e">
        <f>VLOOKUP('Reported Performance Table'!B164,'Master List'!$B$11:$D$17,3,FALSE)</f>
        <v>#N/A</v>
      </c>
      <c r="H164" t="e">
        <f t="shared" si="4"/>
        <v>#N/A</v>
      </c>
      <c r="I164" t="e">
        <f>IF(VLOOKUP('Reported Performance Table'!D164,'Master List'!$B$42:$D$129,3,FALSE)="","No",VLOOKUP('Reported Performance Table'!D164,'Master List'!$B$42:$D$129,3,FALSE))</f>
        <v>#N/A</v>
      </c>
      <c r="J164" t="e">
        <f>IF(AND(I164="Yes_No",'Reported Performance Table'!E164="Yes"),"No","Yes_No")</f>
        <v>#N/A</v>
      </c>
      <c r="K164" t="str">
        <f>IF('Reported Performance Table'!D164="","",IF('Reported Performance Table'!E164="Yes","LUNA_CCT","Reported_CCT"))</f>
        <v/>
      </c>
      <c r="L164" t="str">
        <f>IF('Reported Performance Table'!D164="","",IF(K164="LUNA_CCT",VLOOKUP('Reported Performance Table'!D164,'Master List'!$B$42:$E$129,4,FALSE),"Reported_BUG"))</f>
        <v/>
      </c>
      <c r="M164" t="str">
        <f>IF('Reported Performance Table'!D164="","",IF(AND('Reported Performance Table'!$E164="Yes",OR('Reported Performance Table'!$D164='Master List'!$B$42,'Reported Performance Table'!$D164='Master List'!$B$43,'Reported Performance Table'!$D164='Master List'!$B$44,'Reported Performance Table'!$D164='Master List'!$B$46,'Reported Performance Table'!$D164='Master List'!$B$48,'Reported Performance Table'!$D164='Master List'!$B$104,'Reported Performance Table'!$D164='Master List'!$B$106,'Reported Performance Table'!$D164='Master List'!$B$126)),"LUNA_Dimming","Dimming_Capability_and_Range"))</f>
        <v/>
      </c>
      <c r="N164" s="179">
        <f>'Reported Performance Table'!BE164</f>
        <v>0</v>
      </c>
      <c r="O164" s="179">
        <f>'Reported Performance Table'!BF164</f>
        <v>0</v>
      </c>
      <c r="P164" s="179">
        <f>'Reported Performance Table'!BG164</f>
        <v>0</v>
      </c>
      <c r="Q164" t="str">
        <f t="shared" si="5"/>
        <v>No</v>
      </c>
    </row>
    <row r="165" spans="1:17" x14ac:dyDescent="0.25">
      <c r="A165" s="75">
        <v>172</v>
      </c>
      <c r="B165" s="76" t="str">
        <f>IF('Reported Performance Table'!$A172="","",IF(OR('Reported Performance Table'!$B172="",'Reported Performance Table'!$C172="",'Reported Performance Table'!$D172="",'Reported Performance Table'!$F172="",'Reported Performance Table'!$G172="",'Reported Performance Table'!$H172="",'Reported Performance Table'!$I172="",'Reported Performance Table'!$K172="",'Reported Performance Table'!$N172="",'Reported Performance Table'!$O172="",'Reported Performance Table'!$P172="",'Reported Performance Table'!$Q172="",'Reported Performance Table'!$R172="",'Reported Performance Table'!$S172="",'Reported Performance Table'!$T172="",'Reported Performance Table'!$U172="",'Reported Performance Table'!$V172="",'Reported Performance Table'!$W172="",'Reported Performance Table'!$X172="",'Reported Performance Table'!$AF172="",'Reported Performance Table'!$AG172="",'Reported Performance Table'!$AI172="",'Reported Performance Table'!$AJ172="",'Reported Performance Table'!$AL172="",'Reported Performance Table'!$AN172="",'Reported Performance Table'!$AR172=""),$A165&amp;", ",""))</f>
        <v/>
      </c>
      <c r="D165" s="35" t="e">
        <f>VLOOKUP('Reported Performance Table'!C165,'Master List'!$B$20:$C$39,2,FALSE)</f>
        <v>#N/A</v>
      </c>
      <c r="E165" t="e">
        <f>VLOOKUP('Reported Performance Table'!D165,'Master List'!$B$42:$C$129,2,FALSE)</f>
        <v>#N/A</v>
      </c>
      <c r="F165" t="e">
        <f>VLOOKUP('Reported Performance Table'!C165,'Master List'!$B$20:$D$39,3,FALSE)</f>
        <v>#N/A</v>
      </c>
      <c r="G165" s="163" t="e">
        <f>VLOOKUP('Reported Performance Table'!B165,'Master List'!$B$11:$D$17,3,FALSE)</f>
        <v>#N/A</v>
      </c>
      <c r="H165" t="e">
        <f t="shared" si="4"/>
        <v>#N/A</v>
      </c>
      <c r="I165" t="e">
        <f>IF(VLOOKUP('Reported Performance Table'!D165,'Master List'!$B$42:$D$129,3,FALSE)="","No",VLOOKUP('Reported Performance Table'!D165,'Master List'!$B$42:$D$129,3,FALSE))</f>
        <v>#N/A</v>
      </c>
      <c r="J165" t="e">
        <f>IF(AND(I165="Yes_No",'Reported Performance Table'!E165="Yes"),"No","Yes_No")</f>
        <v>#N/A</v>
      </c>
      <c r="K165" t="str">
        <f>IF('Reported Performance Table'!D165="","",IF('Reported Performance Table'!E165="Yes","LUNA_CCT","Reported_CCT"))</f>
        <v/>
      </c>
      <c r="L165" t="str">
        <f>IF('Reported Performance Table'!D165="","",IF(K165="LUNA_CCT",VLOOKUP('Reported Performance Table'!D165,'Master List'!$B$42:$E$129,4,FALSE),"Reported_BUG"))</f>
        <v/>
      </c>
      <c r="M165" t="str">
        <f>IF('Reported Performance Table'!D165="","",IF(AND('Reported Performance Table'!$E165="Yes",OR('Reported Performance Table'!$D165='Master List'!$B$42,'Reported Performance Table'!$D165='Master List'!$B$43,'Reported Performance Table'!$D165='Master List'!$B$44,'Reported Performance Table'!$D165='Master List'!$B$46,'Reported Performance Table'!$D165='Master List'!$B$48,'Reported Performance Table'!$D165='Master List'!$B$104,'Reported Performance Table'!$D165='Master List'!$B$106,'Reported Performance Table'!$D165='Master List'!$B$126)),"LUNA_Dimming","Dimming_Capability_and_Range"))</f>
        <v/>
      </c>
      <c r="N165" s="179">
        <f>'Reported Performance Table'!BE165</f>
        <v>0</v>
      </c>
      <c r="O165" s="179">
        <f>'Reported Performance Table'!BF165</f>
        <v>0</v>
      </c>
      <c r="P165" s="179">
        <f>'Reported Performance Table'!BG165</f>
        <v>0</v>
      </c>
      <c r="Q165" t="str">
        <f t="shared" si="5"/>
        <v>No</v>
      </c>
    </row>
    <row r="166" spans="1:17" x14ac:dyDescent="0.25">
      <c r="A166" s="75">
        <v>173</v>
      </c>
      <c r="B166" s="76" t="str">
        <f>IF('Reported Performance Table'!$A173="","",IF(OR('Reported Performance Table'!$B173="",'Reported Performance Table'!$C173="",'Reported Performance Table'!$D173="",'Reported Performance Table'!$F173="",'Reported Performance Table'!$G173="",'Reported Performance Table'!$H173="",'Reported Performance Table'!$I173="",'Reported Performance Table'!$K173="",'Reported Performance Table'!$N173="",'Reported Performance Table'!$O173="",'Reported Performance Table'!$P173="",'Reported Performance Table'!$Q173="",'Reported Performance Table'!$R173="",'Reported Performance Table'!$S173="",'Reported Performance Table'!$T173="",'Reported Performance Table'!$U173="",'Reported Performance Table'!$V173="",'Reported Performance Table'!$W173="",'Reported Performance Table'!$X173="",'Reported Performance Table'!$AF173="",'Reported Performance Table'!$AG173="",'Reported Performance Table'!$AI173="",'Reported Performance Table'!$AJ173="",'Reported Performance Table'!$AL173="",'Reported Performance Table'!$AN173="",'Reported Performance Table'!$AR173=""),$A166&amp;", ",""))</f>
        <v/>
      </c>
      <c r="D166" s="35" t="e">
        <f>VLOOKUP('Reported Performance Table'!C166,'Master List'!$B$20:$C$39,2,FALSE)</f>
        <v>#N/A</v>
      </c>
      <c r="E166" t="e">
        <f>VLOOKUP('Reported Performance Table'!D166,'Master List'!$B$42:$C$129,2,FALSE)</f>
        <v>#N/A</v>
      </c>
      <c r="F166" t="e">
        <f>VLOOKUP('Reported Performance Table'!C166,'Master List'!$B$20:$D$39,3,FALSE)</f>
        <v>#N/A</v>
      </c>
      <c r="G166" s="163" t="e">
        <f>VLOOKUP('Reported Performance Table'!B166,'Master List'!$B$11:$D$17,3,FALSE)</f>
        <v>#N/A</v>
      </c>
      <c r="H166" t="e">
        <f t="shared" si="4"/>
        <v>#N/A</v>
      </c>
      <c r="I166" t="e">
        <f>IF(VLOOKUP('Reported Performance Table'!D166,'Master List'!$B$42:$D$129,3,FALSE)="","No",VLOOKUP('Reported Performance Table'!D166,'Master List'!$B$42:$D$129,3,FALSE))</f>
        <v>#N/A</v>
      </c>
      <c r="J166" t="e">
        <f>IF(AND(I166="Yes_No",'Reported Performance Table'!E166="Yes"),"No","Yes_No")</f>
        <v>#N/A</v>
      </c>
      <c r="K166" t="str">
        <f>IF('Reported Performance Table'!D166="","",IF('Reported Performance Table'!E166="Yes","LUNA_CCT","Reported_CCT"))</f>
        <v/>
      </c>
      <c r="L166" t="str">
        <f>IF('Reported Performance Table'!D166="","",IF(K166="LUNA_CCT",VLOOKUP('Reported Performance Table'!D166,'Master List'!$B$42:$E$129,4,FALSE),"Reported_BUG"))</f>
        <v/>
      </c>
      <c r="M166" t="str">
        <f>IF('Reported Performance Table'!D166="","",IF(AND('Reported Performance Table'!$E166="Yes",OR('Reported Performance Table'!$D166='Master List'!$B$42,'Reported Performance Table'!$D166='Master List'!$B$43,'Reported Performance Table'!$D166='Master List'!$B$44,'Reported Performance Table'!$D166='Master List'!$B$46,'Reported Performance Table'!$D166='Master List'!$B$48,'Reported Performance Table'!$D166='Master List'!$B$104,'Reported Performance Table'!$D166='Master List'!$B$106,'Reported Performance Table'!$D166='Master List'!$B$126)),"LUNA_Dimming","Dimming_Capability_and_Range"))</f>
        <v/>
      </c>
      <c r="N166" s="179">
        <f>'Reported Performance Table'!BE166</f>
        <v>0</v>
      </c>
      <c r="O166" s="179">
        <f>'Reported Performance Table'!BF166</f>
        <v>0</v>
      </c>
      <c r="P166" s="179">
        <f>'Reported Performance Table'!BG166</f>
        <v>0</v>
      </c>
      <c r="Q166" t="str">
        <f t="shared" si="5"/>
        <v>No</v>
      </c>
    </row>
    <row r="167" spans="1:17" x14ac:dyDescent="0.25">
      <c r="A167" s="75">
        <v>174</v>
      </c>
      <c r="B167" s="76" t="str">
        <f>IF('Reported Performance Table'!$A174="","",IF(OR('Reported Performance Table'!$B174="",'Reported Performance Table'!$C174="",'Reported Performance Table'!$D174="",'Reported Performance Table'!$F174="",'Reported Performance Table'!$G174="",'Reported Performance Table'!$H174="",'Reported Performance Table'!$I174="",'Reported Performance Table'!$K174="",'Reported Performance Table'!$N174="",'Reported Performance Table'!$O174="",'Reported Performance Table'!$P174="",'Reported Performance Table'!$Q174="",'Reported Performance Table'!$R174="",'Reported Performance Table'!$S174="",'Reported Performance Table'!$T174="",'Reported Performance Table'!$U174="",'Reported Performance Table'!$V174="",'Reported Performance Table'!$W174="",'Reported Performance Table'!$X174="",'Reported Performance Table'!$AF174="",'Reported Performance Table'!$AG174="",'Reported Performance Table'!$AI174="",'Reported Performance Table'!$AJ174="",'Reported Performance Table'!$AL174="",'Reported Performance Table'!$AN174="",'Reported Performance Table'!$AR174=""),$A167&amp;", ",""))</f>
        <v/>
      </c>
      <c r="D167" s="35" t="e">
        <f>VLOOKUP('Reported Performance Table'!C167,'Master List'!$B$20:$C$39,2,FALSE)</f>
        <v>#N/A</v>
      </c>
      <c r="E167" t="e">
        <f>VLOOKUP('Reported Performance Table'!D167,'Master List'!$B$42:$C$129,2,FALSE)</f>
        <v>#N/A</v>
      </c>
      <c r="F167" t="e">
        <f>VLOOKUP('Reported Performance Table'!C167,'Master List'!$B$20:$D$39,3,FALSE)</f>
        <v>#N/A</v>
      </c>
      <c r="G167" s="163" t="e">
        <f>VLOOKUP('Reported Performance Table'!B167,'Master List'!$B$11:$D$17,3,FALSE)</f>
        <v>#N/A</v>
      </c>
      <c r="H167" t="e">
        <f t="shared" si="4"/>
        <v>#N/A</v>
      </c>
      <c r="I167" t="e">
        <f>IF(VLOOKUP('Reported Performance Table'!D167,'Master List'!$B$42:$D$129,3,FALSE)="","No",VLOOKUP('Reported Performance Table'!D167,'Master List'!$B$42:$D$129,3,FALSE))</f>
        <v>#N/A</v>
      </c>
      <c r="J167" t="e">
        <f>IF(AND(I167="Yes_No",'Reported Performance Table'!E167="Yes"),"No","Yes_No")</f>
        <v>#N/A</v>
      </c>
      <c r="K167" t="str">
        <f>IF('Reported Performance Table'!D167="","",IF('Reported Performance Table'!E167="Yes","LUNA_CCT","Reported_CCT"))</f>
        <v/>
      </c>
      <c r="L167" t="str">
        <f>IF('Reported Performance Table'!D167="","",IF(K167="LUNA_CCT",VLOOKUP('Reported Performance Table'!D167,'Master List'!$B$42:$E$129,4,FALSE),"Reported_BUG"))</f>
        <v/>
      </c>
      <c r="M167" t="str">
        <f>IF('Reported Performance Table'!D167="","",IF(AND('Reported Performance Table'!$E167="Yes",OR('Reported Performance Table'!$D167='Master List'!$B$42,'Reported Performance Table'!$D167='Master List'!$B$43,'Reported Performance Table'!$D167='Master List'!$B$44,'Reported Performance Table'!$D167='Master List'!$B$46,'Reported Performance Table'!$D167='Master List'!$B$48,'Reported Performance Table'!$D167='Master List'!$B$104,'Reported Performance Table'!$D167='Master List'!$B$106,'Reported Performance Table'!$D167='Master List'!$B$126)),"LUNA_Dimming","Dimming_Capability_and_Range"))</f>
        <v/>
      </c>
      <c r="N167" s="179">
        <f>'Reported Performance Table'!BE167</f>
        <v>0</v>
      </c>
      <c r="O167" s="179">
        <f>'Reported Performance Table'!BF167</f>
        <v>0</v>
      </c>
      <c r="P167" s="179">
        <f>'Reported Performance Table'!BG167</f>
        <v>0</v>
      </c>
      <c r="Q167" t="str">
        <f t="shared" si="5"/>
        <v>No</v>
      </c>
    </row>
    <row r="168" spans="1:17" x14ac:dyDescent="0.25">
      <c r="A168" s="75">
        <v>175</v>
      </c>
      <c r="B168" s="76" t="str">
        <f>IF('Reported Performance Table'!$A175="","",IF(OR('Reported Performance Table'!$B175="",'Reported Performance Table'!$C175="",'Reported Performance Table'!$D175="",'Reported Performance Table'!$F175="",'Reported Performance Table'!$G175="",'Reported Performance Table'!$H175="",'Reported Performance Table'!$I175="",'Reported Performance Table'!$K175="",'Reported Performance Table'!$N175="",'Reported Performance Table'!$O175="",'Reported Performance Table'!$P175="",'Reported Performance Table'!$Q175="",'Reported Performance Table'!$R175="",'Reported Performance Table'!$S175="",'Reported Performance Table'!$T175="",'Reported Performance Table'!$U175="",'Reported Performance Table'!$V175="",'Reported Performance Table'!$W175="",'Reported Performance Table'!$X175="",'Reported Performance Table'!$AF175="",'Reported Performance Table'!$AG175="",'Reported Performance Table'!$AI175="",'Reported Performance Table'!$AJ175="",'Reported Performance Table'!$AL175="",'Reported Performance Table'!$AN175="",'Reported Performance Table'!$AR175=""),$A168&amp;", ",""))</f>
        <v/>
      </c>
      <c r="D168" s="35" t="e">
        <f>VLOOKUP('Reported Performance Table'!C168,'Master List'!$B$20:$C$39,2,FALSE)</f>
        <v>#N/A</v>
      </c>
      <c r="E168" t="e">
        <f>VLOOKUP('Reported Performance Table'!D168,'Master List'!$B$42:$C$129,2,FALSE)</f>
        <v>#N/A</v>
      </c>
      <c r="F168" t="e">
        <f>VLOOKUP('Reported Performance Table'!C168,'Master List'!$B$20:$D$39,3,FALSE)</f>
        <v>#N/A</v>
      </c>
      <c r="G168" s="163" t="e">
        <f>VLOOKUP('Reported Performance Table'!B168,'Master List'!$B$11:$D$17,3,FALSE)</f>
        <v>#N/A</v>
      </c>
      <c r="H168" t="e">
        <f t="shared" si="4"/>
        <v>#N/A</v>
      </c>
      <c r="I168" t="e">
        <f>IF(VLOOKUP('Reported Performance Table'!D168,'Master List'!$B$42:$D$129,3,FALSE)="","No",VLOOKUP('Reported Performance Table'!D168,'Master List'!$B$42:$D$129,3,FALSE))</f>
        <v>#N/A</v>
      </c>
      <c r="J168" t="e">
        <f>IF(AND(I168="Yes_No",'Reported Performance Table'!E168="Yes"),"No","Yes_No")</f>
        <v>#N/A</v>
      </c>
      <c r="K168" t="str">
        <f>IF('Reported Performance Table'!D168="","",IF('Reported Performance Table'!E168="Yes","LUNA_CCT","Reported_CCT"))</f>
        <v/>
      </c>
      <c r="L168" t="str">
        <f>IF('Reported Performance Table'!D168="","",IF(K168="LUNA_CCT",VLOOKUP('Reported Performance Table'!D168,'Master List'!$B$42:$E$129,4,FALSE),"Reported_BUG"))</f>
        <v/>
      </c>
      <c r="M168" t="str">
        <f>IF('Reported Performance Table'!D168="","",IF(AND('Reported Performance Table'!$E168="Yes",OR('Reported Performance Table'!$D168='Master List'!$B$42,'Reported Performance Table'!$D168='Master List'!$B$43,'Reported Performance Table'!$D168='Master List'!$B$44,'Reported Performance Table'!$D168='Master List'!$B$46,'Reported Performance Table'!$D168='Master List'!$B$48,'Reported Performance Table'!$D168='Master List'!$B$104,'Reported Performance Table'!$D168='Master List'!$B$106,'Reported Performance Table'!$D168='Master List'!$B$126)),"LUNA_Dimming","Dimming_Capability_and_Range"))</f>
        <v/>
      </c>
      <c r="N168" s="179">
        <f>'Reported Performance Table'!BE168</f>
        <v>0</v>
      </c>
      <c r="O168" s="179">
        <f>'Reported Performance Table'!BF168</f>
        <v>0</v>
      </c>
      <c r="P168" s="179">
        <f>'Reported Performance Table'!BG168</f>
        <v>0</v>
      </c>
      <c r="Q168" t="str">
        <f t="shared" si="5"/>
        <v>No</v>
      </c>
    </row>
    <row r="169" spans="1:17" x14ac:dyDescent="0.25">
      <c r="A169" s="75">
        <v>176</v>
      </c>
      <c r="B169" s="76" t="str">
        <f>IF('Reported Performance Table'!$A176="","",IF(OR('Reported Performance Table'!$B176="",'Reported Performance Table'!$C176="",'Reported Performance Table'!$D176="",'Reported Performance Table'!$F176="",'Reported Performance Table'!$G176="",'Reported Performance Table'!$H176="",'Reported Performance Table'!$I176="",'Reported Performance Table'!$K176="",'Reported Performance Table'!$N176="",'Reported Performance Table'!$O176="",'Reported Performance Table'!$P176="",'Reported Performance Table'!$Q176="",'Reported Performance Table'!$R176="",'Reported Performance Table'!$S176="",'Reported Performance Table'!$T176="",'Reported Performance Table'!$U176="",'Reported Performance Table'!$V176="",'Reported Performance Table'!$W176="",'Reported Performance Table'!$X176="",'Reported Performance Table'!$AF176="",'Reported Performance Table'!$AG176="",'Reported Performance Table'!$AI176="",'Reported Performance Table'!$AJ176="",'Reported Performance Table'!$AL176="",'Reported Performance Table'!$AN176="",'Reported Performance Table'!$AR176=""),$A169&amp;", ",""))</f>
        <v/>
      </c>
      <c r="D169" s="35" t="e">
        <f>VLOOKUP('Reported Performance Table'!C169,'Master List'!$B$20:$C$39,2,FALSE)</f>
        <v>#N/A</v>
      </c>
      <c r="E169" t="e">
        <f>VLOOKUP('Reported Performance Table'!D169,'Master List'!$B$42:$C$129,2,FALSE)</f>
        <v>#N/A</v>
      </c>
      <c r="F169" t="e">
        <f>VLOOKUP('Reported Performance Table'!C169,'Master List'!$B$20:$D$39,3,FALSE)</f>
        <v>#N/A</v>
      </c>
      <c r="G169" s="163" t="e">
        <f>VLOOKUP('Reported Performance Table'!B169,'Master List'!$B$11:$D$17,3,FALSE)</f>
        <v>#N/A</v>
      </c>
      <c r="H169" t="e">
        <f t="shared" si="4"/>
        <v>#N/A</v>
      </c>
      <c r="I169" t="e">
        <f>IF(VLOOKUP('Reported Performance Table'!D169,'Master List'!$B$42:$D$129,3,FALSE)="","No",VLOOKUP('Reported Performance Table'!D169,'Master List'!$B$42:$D$129,3,FALSE))</f>
        <v>#N/A</v>
      </c>
      <c r="J169" t="e">
        <f>IF(AND(I169="Yes_No",'Reported Performance Table'!E169="Yes"),"No","Yes_No")</f>
        <v>#N/A</v>
      </c>
      <c r="K169" t="str">
        <f>IF('Reported Performance Table'!D169="","",IF('Reported Performance Table'!E169="Yes","LUNA_CCT","Reported_CCT"))</f>
        <v/>
      </c>
      <c r="L169" t="str">
        <f>IF('Reported Performance Table'!D169="","",IF(K169="LUNA_CCT",VLOOKUP('Reported Performance Table'!D169,'Master List'!$B$42:$E$129,4,FALSE),"Reported_BUG"))</f>
        <v/>
      </c>
      <c r="M169" t="str">
        <f>IF('Reported Performance Table'!D169="","",IF(AND('Reported Performance Table'!$E169="Yes",OR('Reported Performance Table'!$D169='Master List'!$B$42,'Reported Performance Table'!$D169='Master List'!$B$43,'Reported Performance Table'!$D169='Master List'!$B$44,'Reported Performance Table'!$D169='Master List'!$B$46,'Reported Performance Table'!$D169='Master List'!$B$48,'Reported Performance Table'!$D169='Master List'!$B$104,'Reported Performance Table'!$D169='Master List'!$B$106,'Reported Performance Table'!$D169='Master List'!$B$126)),"LUNA_Dimming","Dimming_Capability_and_Range"))</f>
        <v/>
      </c>
      <c r="N169" s="179">
        <f>'Reported Performance Table'!BE169</f>
        <v>0</v>
      </c>
      <c r="O169" s="179">
        <f>'Reported Performance Table'!BF169</f>
        <v>0</v>
      </c>
      <c r="P169" s="179">
        <f>'Reported Performance Table'!BG169</f>
        <v>0</v>
      </c>
      <c r="Q169" t="str">
        <f t="shared" si="5"/>
        <v>No</v>
      </c>
    </row>
    <row r="170" spans="1:17" x14ac:dyDescent="0.25">
      <c r="A170" s="75">
        <v>177</v>
      </c>
      <c r="B170" s="76" t="str">
        <f>IF('Reported Performance Table'!$A177="","",IF(OR('Reported Performance Table'!$B177="",'Reported Performance Table'!$C177="",'Reported Performance Table'!$D177="",'Reported Performance Table'!$F177="",'Reported Performance Table'!$G177="",'Reported Performance Table'!$H177="",'Reported Performance Table'!$I177="",'Reported Performance Table'!$K177="",'Reported Performance Table'!$N177="",'Reported Performance Table'!$O177="",'Reported Performance Table'!$P177="",'Reported Performance Table'!$Q177="",'Reported Performance Table'!$R177="",'Reported Performance Table'!$S177="",'Reported Performance Table'!$T177="",'Reported Performance Table'!$U177="",'Reported Performance Table'!$V177="",'Reported Performance Table'!$W177="",'Reported Performance Table'!$X177="",'Reported Performance Table'!$AF177="",'Reported Performance Table'!$AG177="",'Reported Performance Table'!$AI177="",'Reported Performance Table'!$AJ177="",'Reported Performance Table'!$AL177="",'Reported Performance Table'!$AN177="",'Reported Performance Table'!$AR177=""),$A170&amp;", ",""))</f>
        <v/>
      </c>
      <c r="D170" s="35" t="e">
        <f>VLOOKUP('Reported Performance Table'!C170,'Master List'!$B$20:$C$39,2,FALSE)</f>
        <v>#N/A</v>
      </c>
      <c r="E170" t="e">
        <f>VLOOKUP('Reported Performance Table'!D170,'Master List'!$B$42:$C$129,2,FALSE)</f>
        <v>#N/A</v>
      </c>
      <c r="F170" t="e">
        <f>VLOOKUP('Reported Performance Table'!C170,'Master List'!$B$20:$D$39,3,FALSE)</f>
        <v>#N/A</v>
      </c>
      <c r="G170" s="163" t="e">
        <f>VLOOKUP('Reported Performance Table'!B170,'Master List'!$B$11:$D$17,3,FALSE)</f>
        <v>#N/A</v>
      </c>
      <c r="H170" t="e">
        <f t="shared" si="4"/>
        <v>#N/A</v>
      </c>
      <c r="I170" t="e">
        <f>IF(VLOOKUP('Reported Performance Table'!D170,'Master List'!$B$42:$D$129,3,FALSE)="","No",VLOOKUP('Reported Performance Table'!D170,'Master List'!$B$42:$D$129,3,FALSE))</f>
        <v>#N/A</v>
      </c>
      <c r="J170" t="e">
        <f>IF(AND(I170="Yes_No",'Reported Performance Table'!E170="Yes"),"No","Yes_No")</f>
        <v>#N/A</v>
      </c>
      <c r="K170" t="str">
        <f>IF('Reported Performance Table'!D170="","",IF('Reported Performance Table'!E170="Yes","LUNA_CCT","Reported_CCT"))</f>
        <v/>
      </c>
      <c r="L170" t="str">
        <f>IF('Reported Performance Table'!D170="","",IF(K170="LUNA_CCT",VLOOKUP('Reported Performance Table'!D170,'Master List'!$B$42:$E$129,4,FALSE),"Reported_BUG"))</f>
        <v/>
      </c>
      <c r="M170" t="str">
        <f>IF('Reported Performance Table'!D170="","",IF(AND('Reported Performance Table'!$E170="Yes",OR('Reported Performance Table'!$D170='Master List'!$B$42,'Reported Performance Table'!$D170='Master List'!$B$43,'Reported Performance Table'!$D170='Master List'!$B$44,'Reported Performance Table'!$D170='Master List'!$B$46,'Reported Performance Table'!$D170='Master List'!$B$48,'Reported Performance Table'!$D170='Master List'!$B$104,'Reported Performance Table'!$D170='Master List'!$B$106,'Reported Performance Table'!$D170='Master List'!$B$126)),"LUNA_Dimming","Dimming_Capability_and_Range"))</f>
        <v/>
      </c>
      <c r="N170" s="179">
        <f>'Reported Performance Table'!BE170</f>
        <v>0</v>
      </c>
      <c r="O170" s="179">
        <f>'Reported Performance Table'!BF170</f>
        <v>0</v>
      </c>
      <c r="P170" s="179">
        <f>'Reported Performance Table'!BG170</f>
        <v>0</v>
      </c>
      <c r="Q170" t="str">
        <f t="shared" si="5"/>
        <v>No</v>
      </c>
    </row>
    <row r="171" spans="1:17" x14ac:dyDescent="0.25">
      <c r="A171" s="75">
        <v>178</v>
      </c>
      <c r="B171" s="76" t="str">
        <f>IF('Reported Performance Table'!$A178="","",IF(OR('Reported Performance Table'!$B178="",'Reported Performance Table'!$C178="",'Reported Performance Table'!$D178="",'Reported Performance Table'!$F178="",'Reported Performance Table'!$G178="",'Reported Performance Table'!$H178="",'Reported Performance Table'!$I178="",'Reported Performance Table'!$K178="",'Reported Performance Table'!$N178="",'Reported Performance Table'!$O178="",'Reported Performance Table'!$P178="",'Reported Performance Table'!$Q178="",'Reported Performance Table'!$R178="",'Reported Performance Table'!$S178="",'Reported Performance Table'!$T178="",'Reported Performance Table'!$U178="",'Reported Performance Table'!$V178="",'Reported Performance Table'!$W178="",'Reported Performance Table'!$X178="",'Reported Performance Table'!$AF178="",'Reported Performance Table'!$AG178="",'Reported Performance Table'!$AI178="",'Reported Performance Table'!$AJ178="",'Reported Performance Table'!$AL178="",'Reported Performance Table'!$AN178="",'Reported Performance Table'!$AR178=""),$A171&amp;", ",""))</f>
        <v/>
      </c>
      <c r="D171" s="35" t="e">
        <f>VLOOKUP('Reported Performance Table'!C171,'Master List'!$B$20:$C$39,2,FALSE)</f>
        <v>#N/A</v>
      </c>
      <c r="E171" t="e">
        <f>VLOOKUP('Reported Performance Table'!D171,'Master List'!$B$42:$C$129,2,FALSE)</f>
        <v>#N/A</v>
      </c>
      <c r="F171" t="e">
        <f>VLOOKUP('Reported Performance Table'!C171,'Master List'!$B$20:$D$39,3,FALSE)</f>
        <v>#N/A</v>
      </c>
      <c r="G171" s="163" t="e">
        <f>VLOOKUP('Reported Performance Table'!B171,'Master List'!$B$11:$D$17,3,FALSE)</f>
        <v>#N/A</v>
      </c>
      <c r="H171" t="e">
        <f t="shared" si="4"/>
        <v>#N/A</v>
      </c>
      <c r="I171" t="e">
        <f>IF(VLOOKUP('Reported Performance Table'!D171,'Master List'!$B$42:$D$129,3,FALSE)="","No",VLOOKUP('Reported Performance Table'!D171,'Master List'!$B$42:$D$129,3,FALSE))</f>
        <v>#N/A</v>
      </c>
      <c r="J171" t="e">
        <f>IF(AND(I171="Yes_No",'Reported Performance Table'!E171="Yes"),"No","Yes_No")</f>
        <v>#N/A</v>
      </c>
      <c r="K171" t="str">
        <f>IF('Reported Performance Table'!D171="","",IF('Reported Performance Table'!E171="Yes","LUNA_CCT","Reported_CCT"))</f>
        <v/>
      </c>
      <c r="L171" t="str">
        <f>IF('Reported Performance Table'!D171="","",IF(K171="LUNA_CCT",VLOOKUP('Reported Performance Table'!D171,'Master List'!$B$42:$E$129,4,FALSE),"Reported_BUG"))</f>
        <v/>
      </c>
      <c r="M171" t="str">
        <f>IF('Reported Performance Table'!D171="","",IF(AND('Reported Performance Table'!$E171="Yes",OR('Reported Performance Table'!$D171='Master List'!$B$42,'Reported Performance Table'!$D171='Master List'!$B$43,'Reported Performance Table'!$D171='Master List'!$B$44,'Reported Performance Table'!$D171='Master List'!$B$46,'Reported Performance Table'!$D171='Master List'!$B$48,'Reported Performance Table'!$D171='Master List'!$B$104,'Reported Performance Table'!$D171='Master List'!$B$106,'Reported Performance Table'!$D171='Master List'!$B$126)),"LUNA_Dimming","Dimming_Capability_and_Range"))</f>
        <v/>
      </c>
      <c r="N171" s="179">
        <f>'Reported Performance Table'!BE171</f>
        <v>0</v>
      </c>
      <c r="O171" s="179">
        <f>'Reported Performance Table'!BF171</f>
        <v>0</v>
      </c>
      <c r="P171" s="179">
        <f>'Reported Performance Table'!BG171</f>
        <v>0</v>
      </c>
      <c r="Q171" t="str">
        <f t="shared" si="5"/>
        <v>No</v>
      </c>
    </row>
    <row r="172" spans="1:17" x14ac:dyDescent="0.25">
      <c r="A172" s="75">
        <v>179</v>
      </c>
      <c r="B172" s="76" t="str">
        <f>IF('Reported Performance Table'!$A179="","",IF(OR('Reported Performance Table'!$B179="",'Reported Performance Table'!$C179="",'Reported Performance Table'!$D179="",'Reported Performance Table'!$F179="",'Reported Performance Table'!$G179="",'Reported Performance Table'!$H179="",'Reported Performance Table'!$I179="",'Reported Performance Table'!$K179="",'Reported Performance Table'!$N179="",'Reported Performance Table'!$O179="",'Reported Performance Table'!$P179="",'Reported Performance Table'!$Q179="",'Reported Performance Table'!$R179="",'Reported Performance Table'!$S179="",'Reported Performance Table'!$T179="",'Reported Performance Table'!$U179="",'Reported Performance Table'!$V179="",'Reported Performance Table'!$W179="",'Reported Performance Table'!$X179="",'Reported Performance Table'!$AF179="",'Reported Performance Table'!$AG179="",'Reported Performance Table'!$AI179="",'Reported Performance Table'!$AJ179="",'Reported Performance Table'!$AL179="",'Reported Performance Table'!$AN179="",'Reported Performance Table'!$AR179=""),$A172&amp;", ",""))</f>
        <v/>
      </c>
      <c r="D172" s="35" t="e">
        <f>VLOOKUP('Reported Performance Table'!C172,'Master List'!$B$20:$C$39,2,FALSE)</f>
        <v>#N/A</v>
      </c>
      <c r="E172" t="e">
        <f>VLOOKUP('Reported Performance Table'!D172,'Master List'!$B$42:$C$129,2,FALSE)</f>
        <v>#N/A</v>
      </c>
      <c r="F172" t="e">
        <f>VLOOKUP('Reported Performance Table'!C172,'Master List'!$B$20:$D$39,3,FALSE)</f>
        <v>#N/A</v>
      </c>
      <c r="G172" s="163" t="e">
        <f>VLOOKUP('Reported Performance Table'!B172,'Master List'!$B$11:$D$17,3,FALSE)</f>
        <v>#N/A</v>
      </c>
      <c r="H172" t="e">
        <f t="shared" si="4"/>
        <v>#N/A</v>
      </c>
      <c r="I172" t="e">
        <f>IF(VLOOKUP('Reported Performance Table'!D172,'Master List'!$B$42:$D$129,3,FALSE)="","No",VLOOKUP('Reported Performance Table'!D172,'Master List'!$B$42:$D$129,3,FALSE))</f>
        <v>#N/A</v>
      </c>
      <c r="J172" t="e">
        <f>IF(AND(I172="Yes_No",'Reported Performance Table'!E172="Yes"),"No","Yes_No")</f>
        <v>#N/A</v>
      </c>
      <c r="K172" t="str">
        <f>IF('Reported Performance Table'!D172="","",IF('Reported Performance Table'!E172="Yes","LUNA_CCT","Reported_CCT"))</f>
        <v/>
      </c>
      <c r="L172" t="str">
        <f>IF('Reported Performance Table'!D172="","",IF(K172="LUNA_CCT",VLOOKUP('Reported Performance Table'!D172,'Master List'!$B$42:$E$129,4,FALSE),"Reported_BUG"))</f>
        <v/>
      </c>
      <c r="M172" t="str">
        <f>IF('Reported Performance Table'!D172="","",IF(AND('Reported Performance Table'!$E172="Yes",OR('Reported Performance Table'!$D172='Master List'!$B$42,'Reported Performance Table'!$D172='Master List'!$B$43,'Reported Performance Table'!$D172='Master List'!$B$44,'Reported Performance Table'!$D172='Master List'!$B$46,'Reported Performance Table'!$D172='Master List'!$B$48,'Reported Performance Table'!$D172='Master List'!$B$104,'Reported Performance Table'!$D172='Master List'!$B$106,'Reported Performance Table'!$D172='Master List'!$B$126)),"LUNA_Dimming","Dimming_Capability_and_Range"))</f>
        <v/>
      </c>
      <c r="N172" s="179">
        <f>'Reported Performance Table'!BE172</f>
        <v>0</v>
      </c>
      <c r="O172" s="179">
        <f>'Reported Performance Table'!BF172</f>
        <v>0</v>
      </c>
      <c r="P172" s="179">
        <f>'Reported Performance Table'!BG172</f>
        <v>0</v>
      </c>
      <c r="Q172" t="str">
        <f t="shared" si="5"/>
        <v>No</v>
      </c>
    </row>
    <row r="173" spans="1:17" x14ac:dyDescent="0.25">
      <c r="A173" s="75">
        <v>180</v>
      </c>
      <c r="B173" s="76" t="str">
        <f>IF('Reported Performance Table'!$A180="","",IF(OR('Reported Performance Table'!$B180="",'Reported Performance Table'!$C180="",'Reported Performance Table'!$D180="",'Reported Performance Table'!$F180="",'Reported Performance Table'!$G180="",'Reported Performance Table'!$H180="",'Reported Performance Table'!$I180="",'Reported Performance Table'!$K180="",'Reported Performance Table'!$N180="",'Reported Performance Table'!$O180="",'Reported Performance Table'!$P180="",'Reported Performance Table'!$Q180="",'Reported Performance Table'!$R180="",'Reported Performance Table'!$S180="",'Reported Performance Table'!$T180="",'Reported Performance Table'!$U180="",'Reported Performance Table'!$V180="",'Reported Performance Table'!$W180="",'Reported Performance Table'!$X180="",'Reported Performance Table'!$AF180="",'Reported Performance Table'!$AG180="",'Reported Performance Table'!$AI180="",'Reported Performance Table'!$AJ180="",'Reported Performance Table'!$AL180="",'Reported Performance Table'!$AN180="",'Reported Performance Table'!$AR180=""),$A173&amp;", ",""))</f>
        <v/>
      </c>
      <c r="D173" s="35" t="e">
        <f>VLOOKUP('Reported Performance Table'!C173,'Master List'!$B$20:$C$39,2,FALSE)</f>
        <v>#N/A</v>
      </c>
      <c r="E173" t="e">
        <f>VLOOKUP('Reported Performance Table'!D173,'Master List'!$B$42:$C$129,2,FALSE)</f>
        <v>#N/A</v>
      </c>
      <c r="F173" t="e">
        <f>VLOOKUP('Reported Performance Table'!C173,'Master List'!$B$20:$D$39,3,FALSE)</f>
        <v>#N/A</v>
      </c>
      <c r="G173" s="163" t="e">
        <f>VLOOKUP('Reported Performance Table'!B173,'Master List'!$B$11:$D$17,3,FALSE)</f>
        <v>#N/A</v>
      </c>
      <c r="H173" t="e">
        <f t="shared" si="4"/>
        <v>#N/A</v>
      </c>
      <c r="I173" t="e">
        <f>IF(VLOOKUP('Reported Performance Table'!D173,'Master List'!$B$42:$D$129,3,FALSE)="","No",VLOOKUP('Reported Performance Table'!D173,'Master List'!$B$42:$D$129,3,FALSE))</f>
        <v>#N/A</v>
      </c>
      <c r="J173" t="e">
        <f>IF(AND(I173="Yes_No",'Reported Performance Table'!E173="Yes"),"No","Yes_No")</f>
        <v>#N/A</v>
      </c>
      <c r="K173" t="str">
        <f>IF('Reported Performance Table'!D173="","",IF('Reported Performance Table'!E173="Yes","LUNA_CCT","Reported_CCT"))</f>
        <v/>
      </c>
      <c r="L173" t="str">
        <f>IF('Reported Performance Table'!D173="","",IF(K173="LUNA_CCT",VLOOKUP('Reported Performance Table'!D173,'Master List'!$B$42:$E$129,4,FALSE),"Reported_BUG"))</f>
        <v/>
      </c>
      <c r="M173" t="str">
        <f>IF('Reported Performance Table'!D173="","",IF(AND('Reported Performance Table'!$E173="Yes",OR('Reported Performance Table'!$D173='Master List'!$B$42,'Reported Performance Table'!$D173='Master List'!$B$43,'Reported Performance Table'!$D173='Master List'!$B$44,'Reported Performance Table'!$D173='Master List'!$B$46,'Reported Performance Table'!$D173='Master List'!$B$48,'Reported Performance Table'!$D173='Master List'!$B$104,'Reported Performance Table'!$D173='Master List'!$B$106,'Reported Performance Table'!$D173='Master List'!$B$126)),"LUNA_Dimming","Dimming_Capability_and_Range"))</f>
        <v/>
      </c>
      <c r="N173" s="179">
        <f>'Reported Performance Table'!BE173</f>
        <v>0</v>
      </c>
      <c r="O173" s="179">
        <f>'Reported Performance Table'!BF173</f>
        <v>0</v>
      </c>
      <c r="P173" s="179">
        <f>'Reported Performance Table'!BG173</f>
        <v>0</v>
      </c>
      <c r="Q173" t="str">
        <f t="shared" si="5"/>
        <v>No</v>
      </c>
    </row>
    <row r="174" spans="1:17" x14ac:dyDescent="0.25">
      <c r="A174" s="75">
        <v>181</v>
      </c>
      <c r="B174" s="76" t="str">
        <f>IF('Reported Performance Table'!$A181="","",IF(OR('Reported Performance Table'!$B181="",'Reported Performance Table'!$C181="",'Reported Performance Table'!$D181="",'Reported Performance Table'!$F181="",'Reported Performance Table'!$G181="",'Reported Performance Table'!$H181="",'Reported Performance Table'!$I181="",'Reported Performance Table'!$K181="",'Reported Performance Table'!$N181="",'Reported Performance Table'!$O181="",'Reported Performance Table'!$P181="",'Reported Performance Table'!$Q181="",'Reported Performance Table'!$R181="",'Reported Performance Table'!$S181="",'Reported Performance Table'!$T181="",'Reported Performance Table'!$U181="",'Reported Performance Table'!$V181="",'Reported Performance Table'!$W181="",'Reported Performance Table'!$X181="",'Reported Performance Table'!$AF181="",'Reported Performance Table'!$AG181="",'Reported Performance Table'!$AI181="",'Reported Performance Table'!$AJ181="",'Reported Performance Table'!$AL181="",'Reported Performance Table'!$AN181="",'Reported Performance Table'!$AR181=""),$A174&amp;", ",""))</f>
        <v/>
      </c>
      <c r="D174" s="35" t="e">
        <f>VLOOKUP('Reported Performance Table'!C174,'Master List'!$B$20:$C$39,2,FALSE)</f>
        <v>#N/A</v>
      </c>
      <c r="E174" t="e">
        <f>VLOOKUP('Reported Performance Table'!D174,'Master List'!$B$42:$C$129,2,FALSE)</f>
        <v>#N/A</v>
      </c>
      <c r="F174" t="e">
        <f>VLOOKUP('Reported Performance Table'!C174,'Master List'!$B$20:$D$39,3,FALSE)</f>
        <v>#N/A</v>
      </c>
      <c r="G174" s="163" t="e">
        <f>VLOOKUP('Reported Performance Table'!B174,'Master List'!$B$11:$D$17,3,FALSE)</f>
        <v>#N/A</v>
      </c>
      <c r="H174" t="e">
        <f t="shared" si="4"/>
        <v>#N/A</v>
      </c>
      <c r="I174" t="e">
        <f>IF(VLOOKUP('Reported Performance Table'!D174,'Master List'!$B$42:$D$129,3,FALSE)="","No",VLOOKUP('Reported Performance Table'!D174,'Master List'!$B$42:$D$129,3,FALSE))</f>
        <v>#N/A</v>
      </c>
      <c r="J174" t="e">
        <f>IF(AND(I174="Yes_No",'Reported Performance Table'!E174="Yes"),"No","Yes_No")</f>
        <v>#N/A</v>
      </c>
      <c r="K174" t="str">
        <f>IF('Reported Performance Table'!D174="","",IF('Reported Performance Table'!E174="Yes","LUNA_CCT","Reported_CCT"))</f>
        <v/>
      </c>
      <c r="L174" t="str">
        <f>IF('Reported Performance Table'!D174="","",IF(K174="LUNA_CCT",VLOOKUP('Reported Performance Table'!D174,'Master List'!$B$42:$E$129,4,FALSE),"Reported_BUG"))</f>
        <v/>
      </c>
      <c r="M174" t="str">
        <f>IF('Reported Performance Table'!D174="","",IF(AND('Reported Performance Table'!$E174="Yes",OR('Reported Performance Table'!$D174='Master List'!$B$42,'Reported Performance Table'!$D174='Master List'!$B$43,'Reported Performance Table'!$D174='Master List'!$B$44,'Reported Performance Table'!$D174='Master List'!$B$46,'Reported Performance Table'!$D174='Master List'!$B$48,'Reported Performance Table'!$D174='Master List'!$B$104,'Reported Performance Table'!$D174='Master List'!$B$106,'Reported Performance Table'!$D174='Master List'!$B$126)),"LUNA_Dimming","Dimming_Capability_and_Range"))</f>
        <v/>
      </c>
      <c r="N174" s="179">
        <f>'Reported Performance Table'!BE174</f>
        <v>0</v>
      </c>
      <c r="O174" s="179">
        <f>'Reported Performance Table'!BF174</f>
        <v>0</v>
      </c>
      <c r="P174" s="179">
        <f>'Reported Performance Table'!BG174</f>
        <v>0</v>
      </c>
      <c r="Q174" t="str">
        <f t="shared" si="5"/>
        <v>No</v>
      </c>
    </row>
    <row r="175" spans="1:17" x14ac:dyDescent="0.25">
      <c r="A175" s="75">
        <v>182</v>
      </c>
      <c r="B175" s="76" t="str">
        <f>IF('Reported Performance Table'!$A182="","",IF(OR('Reported Performance Table'!$B182="",'Reported Performance Table'!$C182="",'Reported Performance Table'!$D182="",'Reported Performance Table'!$F182="",'Reported Performance Table'!$G182="",'Reported Performance Table'!$H182="",'Reported Performance Table'!$I182="",'Reported Performance Table'!$K182="",'Reported Performance Table'!$N182="",'Reported Performance Table'!$O182="",'Reported Performance Table'!$P182="",'Reported Performance Table'!$Q182="",'Reported Performance Table'!$R182="",'Reported Performance Table'!$S182="",'Reported Performance Table'!$T182="",'Reported Performance Table'!$U182="",'Reported Performance Table'!$V182="",'Reported Performance Table'!$W182="",'Reported Performance Table'!$X182="",'Reported Performance Table'!$AF182="",'Reported Performance Table'!$AG182="",'Reported Performance Table'!$AI182="",'Reported Performance Table'!$AJ182="",'Reported Performance Table'!$AL182="",'Reported Performance Table'!$AN182="",'Reported Performance Table'!$AR182=""),$A175&amp;", ",""))</f>
        <v/>
      </c>
      <c r="D175" s="35" t="e">
        <f>VLOOKUP('Reported Performance Table'!C175,'Master List'!$B$20:$C$39,2,FALSE)</f>
        <v>#N/A</v>
      </c>
      <c r="E175" t="e">
        <f>VLOOKUP('Reported Performance Table'!D175,'Master List'!$B$42:$C$129,2,FALSE)</f>
        <v>#N/A</v>
      </c>
      <c r="F175" t="e">
        <f>VLOOKUP('Reported Performance Table'!C175,'Master List'!$B$20:$D$39,3,FALSE)</f>
        <v>#N/A</v>
      </c>
      <c r="G175" s="163" t="e">
        <f>VLOOKUP('Reported Performance Table'!B175,'Master List'!$B$11:$D$17,3,FALSE)</f>
        <v>#N/A</v>
      </c>
      <c r="H175" t="e">
        <f t="shared" si="4"/>
        <v>#N/A</v>
      </c>
      <c r="I175" t="e">
        <f>IF(VLOOKUP('Reported Performance Table'!D175,'Master List'!$B$42:$D$129,3,FALSE)="","No",VLOOKUP('Reported Performance Table'!D175,'Master List'!$B$42:$D$129,3,FALSE))</f>
        <v>#N/A</v>
      </c>
      <c r="J175" t="e">
        <f>IF(AND(I175="Yes_No",'Reported Performance Table'!E175="Yes"),"No","Yes_No")</f>
        <v>#N/A</v>
      </c>
      <c r="K175" t="str">
        <f>IF('Reported Performance Table'!D175="","",IF('Reported Performance Table'!E175="Yes","LUNA_CCT","Reported_CCT"))</f>
        <v/>
      </c>
      <c r="L175" t="str">
        <f>IF('Reported Performance Table'!D175="","",IF(K175="LUNA_CCT",VLOOKUP('Reported Performance Table'!D175,'Master List'!$B$42:$E$129,4,FALSE),"Reported_BUG"))</f>
        <v/>
      </c>
      <c r="M175" t="str">
        <f>IF('Reported Performance Table'!D175="","",IF(AND('Reported Performance Table'!$E175="Yes",OR('Reported Performance Table'!$D175='Master List'!$B$42,'Reported Performance Table'!$D175='Master List'!$B$43,'Reported Performance Table'!$D175='Master List'!$B$44,'Reported Performance Table'!$D175='Master List'!$B$46,'Reported Performance Table'!$D175='Master List'!$B$48,'Reported Performance Table'!$D175='Master List'!$B$104,'Reported Performance Table'!$D175='Master List'!$B$106,'Reported Performance Table'!$D175='Master List'!$B$126)),"LUNA_Dimming","Dimming_Capability_and_Range"))</f>
        <v/>
      </c>
      <c r="N175" s="179">
        <f>'Reported Performance Table'!BE175</f>
        <v>0</v>
      </c>
      <c r="O175" s="179">
        <f>'Reported Performance Table'!BF175</f>
        <v>0</v>
      </c>
      <c r="P175" s="179">
        <f>'Reported Performance Table'!BG175</f>
        <v>0</v>
      </c>
      <c r="Q175" t="str">
        <f t="shared" si="5"/>
        <v>No</v>
      </c>
    </row>
    <row r="176" spans="1:17" x14ac:dyDescent="0.25">
      <c r="A176" s="75">
        <v>183</v>
      </c>
      <c r="B176" s="76" t="str">
        <f>IF('Reported Performance Table'!$A183="","",IF(OR('Reported Performance Table'!$B183="",'Reported Performance Table'!$C183="",'Reported Performance Table'!$D183="",'Reported Performance Table'!$F183="",'Reported Performance Table'!$G183="",'Reported Performance Table'!$H183="",'Reported Performance Table'!$I183="",'Reported Performance Table'!$K183="",'Reported Performance Table'!$N183="",'Reported Performance Table'!$O183="",'Reported Performance Table'!$P183="",'Reported Performance Table'!$Q183="",'Reported Performance Table'!$R183="",'Reported Performance Table'!$S183="",'Reported Performance Table'!$T183="",'Reported Performance Table'!$U183="",'Reported Performance Table'!$V183="",'Reported Performance Table'!$W183="",'Reported Performance Table'!$X183="",'Reported Performance Table'!$AF183="",'Reported Performance Table'!$AG183="",'Reported Performance Table'!$AI183="",'Reported Performance Table'!$AJ183="",'Reported Performance Table'!$AL183="",'Reported Performance Table'!$AN183="",'Reported Performance Table'!$AR183=""),$A176&amp;", ",""))</f>
        <v/>
      </c>
      <c r="D176" s="35" t="e">
        <f>VLOOKUP('Reported Performance Table'!C176,'Master List'!$B$20:$C$39,2,FALSE)</f>
        <v>#N/A</v>
      </c>
      <c r="E176" t="e">
        <f>VLOOKUP('Reported Performance Table'!D176,'Master List'!$B$42:$C$129,2,FALSE)</f>
        <v>#N/A</v>
      </c>
      <c r="F176" t="e">
        <f>VLOOKUP('Reported Performance Table'!C176,'Master List'!$B$20:$D$39,3,FALSE)</f>
        <v>#N/A</v>
      </c>
      <c r="G176" s="163" t="e">
        <f>VLOOKUP('Reported Performance Table'!B176,'Master List'!$B$11:$D$17,3,FALSE)</f>
        <v>#N/A</v>
      </c>
      <c r="H176" t="e">
        <f t="shared" si="4"/>
        <v>#N/A</v>
      </c>
      <c r="I176" t="e">
        <f>IF(VLOOKUP('Reported Performance Table'!D176,'Master List'!$B$42:$D$129,3,FALSE)="","No",VLOOKUP('Reported Performance Table'!D176,'Master List'!$B$42:$D$129,3,FALSE))</f>
        <v>#N/A</v>
      </c>
      <c r="J176" t="e">
        <f>IF(AND(I176="Yes_No",'Reported Performance Table'!E176="Yes"),"No","Yes_No")</f>
        <v>#N/A</v>
      </c>
      <c r="K176" t="str">
        <f>IF('Reported Performance Table'!D176="","",IF('Reported Performance Table'!E176="Yes","LUNA_CCT","Reported_CCT"))</f>
        <v/>
      </c>
      <c r="L176" t="str">
        <f>IF('Reported Performance Table'!D176="","",IF(K176="LUNA_CCT",VLOOKUP('Reported Performance Table'!D176,'Master List'!$B$42:$E$129,4,FALSE),"Reported_BUG"))</f>
        <v/>
      </c>
      <c r="M176" t="str">
        <f>IF('Reported Performance Table'!D176="","",IF(AND('Reported Performance Table'!$E176="Yes",OR('Reported Performance Table'!$D176='Master List'!$B$42,'Reported Performance Table'!$D176='Master List'!$B$43,'Reported Performance Table'!$D176='Master List'!$B$44,'Reported Performance Table'!$D176='Master List'!$B$46,'Reported Performance Table'!$D176='Master List'!$B$48,'Reported Performance Table'!$D176='Master List'!$B$104,'Reported Performance Table'!$D176='Master List'!$B$106,'Reported Performance Table'!$D176='Master List'!$B$126)),"LUNA_Dimming","Dimming_Capability_and_Range"))</f>
        <v/>
      </c>
      <c r="N176" s="179">
        <f>'Reported Performance Table'!BE176</f>
        <v>0</v>
      </c>
      <c r="O176" s="179">
        <f>'Reported Performance Table'!BF176</f>
        <v>0</v>
      </c>
      <c r="P176" s="179">
        <f>'Reported Performance Table'!BG176</f>
        <v>0</v>
      </c>
      <c r="Q176" t="str">
        <f t="shared" si="5"/>
        <v>No</v>
      </c>
    </row>
    <row r="177" spans="1:17" x14ac:dyDescent="0.25">
      <c r="A177" s="75">
        <v>184</v>
      </c>
      <c r="B177" s="76" t="str">
        <f>IF('Reported Performance Table'!$A184="","",IF(OR('Reported Performance Table'!$B184="",'Reported Performance Table'!$C184="",'Reported Performance Table'!$D184="",'Reported Performance Table'!$F184="",'Reported Performance Table'!$G184="",'Reported Performance Table'!$H184="",'Reported Performance Table'!$I184="",'Reported Performance Table'!$K184="",'Reported Performance Table'!$N184="",'Reported Performance Table'!$O184="",'Reported Performance Table'!$P184="",'Reported Performance Table'!$Q184="",'Reported Performance Table'!$R184="",'Reported Performance Table'!$S184="",'Reported Performance Table'!$T184="",'Reported Performance Table'!$U184="",'Reported Performance Table'!$V184="",'Reported Performance Table'!$W184="",'Reported Performance Table'!$X184="",'Reported Performance Table'!$AF184="",'Reported Performance Table'!$AG184="",'Reported Performance Table'!$AI184="",'Reported Performance Table'!$AJ184="",'Reported Performance Table'!$AL184="",'Reported Performance Table'!$AN184="",'Reported Performance Table'!$AR184=""),$A177&amp;", ",""))</f>
        <v/>
      </c>
      <c r="D177" s="35" t="e">
        <f>VLOOKUP('Reported Performance Table'!C177,'Master List'!$B$20:$C$39,2,FALSE)</f>
        <v>#N/A</v>
      </c>
      <c r="E177" t="e">
        <f>VLOOKUP('Reported Performance Table'!D177,'Master List'!$B$42:$C$129,2,FALSE)</f>
        <v>#N/A</v>
      </c>
      <c r="F177" t="e">
        <f>VLOOKUP('Reported Performance Table'!C177,'Master List'!$B$20:$D$39,3,FALSE)</f>
        <v>#N/A</v>
      </c>
      <c r="G177" s="163" t="e">
        <f>VLOOKUP('Reported Performance Table'!B177,'Master List'!$B$11:$D$17,3,FALSE)</f>
        <v>#N/A</v>
      </c>
      <c r="H177" t="e">
        <f t="shared" si="4"/>
        <v>#N/A</v>
      </c>
      <c r="I177" t="e">
        <f>IF(VLOOKUP('Reported Performance Table'!D177,'Master List'!$B$42:$D$129,3,FALSE)="","No",VLOOKUP('Reported Performance Table'!D177,'Master List'!$B$42:$D$129,3,FALSE))</f>
        <v>#N/A</v>
      </c>
      <c r="J177" t="e">
        <f>IF(AND(I177="Yes_No",'Reported Performance Table'!E177="Yes"),"No","Yes_No")</f>
        <v>#N/A</v>
      </c>
      <c r="K177" t="str">
        <f>IF('Reported Performance Table'!D177="","",IF('Reported Performance Table'!E177="Yes","LUNA_CCT","Reported_CCT"))</f>
        <v/>
      </c>
      <c r="L177" t="str">
        <f>IF('Reported Performance Table'!D177="","",IF(K177="LUNA_CCT",VLOOKUP('Reported Performance Table'!D177,'Master List'!$B$42:$E$129,4,FALSE),"Reported_BUG"))</f>
        <v/>
      </c>
      <c r="M177" t="str">
        <f>IF('Reported Performance Table'!D177="","",IF(AND('Reported Performance Table'!$E177="Yes",OR('Reported Performance Table'!$D177='Master List'!$B$42,'Reported Performance Table'!$D177='Master List'!$B$43,'Reported Performance Table'!$D177='Master List'!$B$44,'Reported Performance Table'!$D177='Master List'!$B$46,'Reported Performance Table'!$D177='Master List'!$B$48,'Reported Performance Table'!$D177='Master List'!$B$104,'Reported Performance Table'!$D177='Master List'!$B$106,'Reported Performance Table'!$D177='Master List'!$B$126)),"LUNA_Dimming","Dimming_Capability_and_Range"))</f>
        <v/>
      </c>
      <c r="N177" s="179">
        <f>'Reported Performance Table'!BE177</f>
        <v>0</v>
      </c>
      <c r="O177" s="179">
        <f>'Reported Performance Table'!BF177</f>
        <v>0</v>
      </c>
      <c r="P177" s="179">
        <f>'Reported Performance Table'!BG177</f>
        <v>0</v>
      </c>
      <c r="Q177" t="str">
        <f t="shared" si="5"/>
        <v>No</v>
      </c>
    </row>
    <row r="178" spans="1:17" x14ac:dyDescent="0.25">
      <c r="A178" s="75">
        <v>185</v>
      </c>
      <c r="B178" s="76" t="str">
        <f>IF('Reported Performance Table'!$A185="","",IF(OR('Reported Performance Table'!$B185="",'Reported Performance Table'!$C185="",'Reported Performance Table'!$D185="",'Reported Performance Table'!$F185="",'Reported Performance Table'!$G185="",'Reported Performance Table'!$H185="",'Reported Performance Table'!$I185="",'Reported Performance Table'!$K185="",'Reported Performance Table'!$N185="",'Reported Performance Table'!$O185="",'Reported Performance Table'!$P185="",'Reported Performance Table'!$Q185="",'Reported Performance Table'!$R185="",'Reported Performance Table'!$S185="",'Reported Performance Table'!$T185="",'Reported Performance Table'!$U185="",'Reported Performance Table'!$V185="",'Reported Performance Table'!$W185="",'Reported Performance Table'!$X185="",'Reported Performance Table'!$AF185="",'Reported Performance Table'!$AG185="",'Reported Performance Table'!$AI185="",'Reported Performance Table'!$AJ185="",'Reported Performance Table'!$AL185="",'Reported Performance Table'!$AN185="",'Reported Performance Table'!$AR185=""),$A178&amp;", ",""))</f>
        <v/>
      </c>
      <c r="D178" s="35" t="e">
        <f>VLOOKUP('Reported Performance Table'!C178,'Master List'!$B$20:$C$39,2,FALSE)</f>
        <v>#N/A</v>
      </c>
      <c r="E178" t="e">
        <f>VLOOKUP('Reported Performance Table'!D178,'Master List'!$B$42:$C$129,2,FALSE)</f>
        <v>#N/A</v>
      </c>
      <c r="F178" t="e">
        <f>VLOOKUP('Reported Performance Table'!C178,'Master List'!$B$20:$D$39,3,FALSE)</f>
        <v>#N/A</v>
      </c>
      <c r="G178" s="163" t="e">
        <f>VLOOKUP('Reported Performance Table'!B178,'Master List'!$B$11:$D$17,3,FALSE)</f>
        <v>#N/A</v>
      </c>
      <c r="H178" t="e">
        <f t="shared" si="4"/>
        <v>#N/A</v>
      </c>
      <c r="I178" t="e">
        <f>IF(VLOOKUP('Reported Performance Table'!D178,'Master List'!$B$42:$D$129,3,FALSE)="","No",VLOOKUP('Reported Performance Table'!D178,'Master List'!$B$42:$D$129,3,FALSE))</f>
        <v>#N/A</v>
      </c>
      <c r="J178" t="e">
        <f>IF(AND(I178="Yes_No",'Reported Performance Table'!E178="Yes"),"No","Yes_No")</f>
        <v>#N/A</v>
      </c>
      <c r="K178" t="str">
        <f>IF('Reported Performance Table'!D178="","",IF('Reported Performance Table'!E178="Yes","LUNA_CCT","Reported_CCT"))</f>
        <v/>
      </c>
      <c r="L178" t="str">
        <f>IF('Reported Performance Table'!D178="","",IF(K178="LUNA_CCT",VLOOKUP('Reported Performance Table'!D178,'Master List'!$B$42:$E$129,4,FALSE),"Reported_BUG"))</f>
        <v/>
      </c>
      <c r="M178" t="str">
        <f>IF('Reported Performance Table'!D178="","",IF(AND('Reported Performance Table'!$E178="Yes",OR('Reported Performance Table'!$D178='Master List'!$B$42,'Reported Performance Table'!$D178='Master List'!$B$43,'Reported Performance Table'!$D178='Master List'!$B$44,'Reported Performance Table'!$D178='Master List'!$B$46,'Reported Performance Table'!$D178='Master List'!$B$48,'Reported Performance Table'!$D178='Master List'!$B$104,'Reported Performance Table'!$D178='Master List'!$B$106,'Reported Performance Table'!$D178='Master List'!$B$126)),"LUNA_Dimming","Dimming_Capability_and_Range"))</f>
        <v/>
      </c>
      <c r="N178" s="179">
        <f>'Reported Performance Table'!BE178</f>
        <v>0</v>
      </c>
      <c r="O178" s="179">
        <f>'Reported Performance Table'!BF178</f>
        <v>0</v>
      </c>
      <c r="P178" s="179">
        <f>'Reported Performance Table'!BG178</f>
        <v>0</v>
      </c>
      <c r="Q178" t="str">
        <f t="shared" si="5"/>
        <v>No</v>
      </c>
    </row>
    <row r="179" spans="1:17" x14ac:dyDescent="0.25">
      <c r="A179" s="75">
        <v>186</v>
      </c>
      <c r="B179" s="76" t="str">
        <f>IF('Reported Performance Table'!$A186="","",IF(OR('Reported Performance Table'!$B186="",'Reported Performance Table'!$C186="",'Reported Performance Table'!$D186="",'Reported Performance Table'!$F186="",'Reported Performance Table'!$G186="",'Reported Performance Table'!$H186="",'Reported Performance Table'!$I186="",'Reported Performance Table'!$K186="",'Reported Performance Table'!$N186="",'Reported Performance Table'!$O186="",'Reported Performance Table'!$P186="",'Reported Performance Table'!$Q186="",'Reported Performance Table'!$R186="",'Reported Performance Table'!$S186="",'Reported Performance Table'!$T186="",'Reported Performance Table'!$U186="",'Reported Performance Table'!$V186="",'Reported Performance Table'!$W186="",'Reported Performance Table'!$X186="",'Reported Performance Table'!$AF186="",'Reported Performance Table'!$AG186="",'Reported Performance Table'!$AI186="",'Reported Performance Table'!$AJ186="",'Reported Performance Table'!$AL186="",'Reported Performance Table'!$AN186="",'Reported Performance Table'!$AR186=""),$A179&amp;", ",""))</f>
        <v/>
      </c>
      <c r="D179" s="35" t="e">
        <f>VLOOKUP('Reported Performance Table'!C179,'Master List'!$B$20:$C$39,2,FALSE)</f>
        <v>#N/A</v>
      </c>
      <c r="E179" t="e">
        <f>VLOOKUP('Reported Performance Table'!D179,'Master List'!$B$42:$C$129,2,FALSE)</f>
        <v>#N/A</v>
      </c>
      <c r="F179" t="e">
        <f>VLOOKUP('Reported Performance Table'!C179,'Master List'!$B$20:$D$39,3,FALSE)</f>
        <v>#N/A</v>
      </c>
      <c r="G179" s="163" t="e">
        <f>VLOOKUP('Reported Performance Table'!B179,'Master List'!$B$11:$D$17,3,FALSE)</f>
        <v>#N/A</v>
      </c>
      <c r="H179" t="e">
        <f t="shared" si="4"/>
        <v>#N/A</v>
      </c>
      <c r="I179" t="e">
        <f>IF(VLOOKUP('Reported Performance Table'!D179,'Master List'!$B$42:$D$129,3,FALSE)="","No",VLOOKUP('Reported Performance Table'!D179,'Master List'!$B$42:$D$129,3,FALSE))</f>
        <v>#N/A</v>
      </c>
      <c r="J179" t="e">
        <f>IF(AND(I179="Yes_No",'Reported Performance Table'!E179="Yes"),"No","Yes_No")</f>
        <v>#N/A</v>
      </c>
      <c r="K179" t="str">
        <f>IF('Reported Performance Table'!D179="","",IF('Reported Performance Table'!E179="Yes","LUNA_CCT","Reported_CCT"))</f>
        <v/>
      </c>
      <c r="L179" t="str">
        <f>IF('Reported Performance Table'!D179="","",IF(K179="LUNA_CCT",VLOOKUP('Reported Performance Table'!D179,'Master List'!$B$42:$E$129,4,FALSE),"Reported_BUG"))</f>
        <v/>
      </c>
      <c r="M179" t="str">
        <f>IF('Reported Performance Table'!D179="","",IF(AND('Reported Performance Table'!$E179="Yes",OR('Reported Performance Table'!$D179='Master List'!$B$42,'Reported Performance Table'!$D179='Master List'!$B$43,'Reported Performance Table'!$D179='Master List'!$B$44,'Reported Performance Table'!$D179='Master List'!$B$46,'Reported Performance Table'!$D179='Master List'!$B$48,'Reported Performance Table'!$D179='Master List'!$B$104,'Reported Performance Table'!$D179='Master List'!$B$106,'Reported Performance Table'!$D179='Master List'!$B$126)),"LUNA_Dimming","Dimming_Capability_and_Range"))</f>
        <v/>
      </c>
      <c r="N179" s="179">
        <f>'Reported Performance Table'!BE179</f>
        <v>0</v>
      </c>
      <c r="O179" s="179">
        <f>'Reported Performance Table'!BF179</f>
        <v>0</v>
      </c>
      <c r="P179" s="179">
        <f>'Reported Performance Table'!BG179</f>
        <v>0</v>
      </c>
      <c r="Q179" t="str">
        <f t="shared" si="5"/>
        <v>No</v>
      </c>
    </row>
    <row r="180" spans="1:17" x14ac:dyDescent="0.25">
      <c r="A180" s="75">
        <v>187</v>
      </c>
      <c r="B180" s="76" t="str">
        <f>IF('Reported Performance Table'!$A187="","",IF(OR('Reported Performance Table'!$B187="",'Reported Performance Table'!$C187="",'Reported Performance Table'!$D187="",'Reported Performance Table'!$F187="",'Reported Performance Table'!$G187="",'Reported Performance Table'!$H187="",'Reported Performance Table'!$I187="",'Reported Performance Table'!$K187="",'Reported Performance Table'!$N187="",'Reported Performance Table'!$O187="",'Reported Performance Table'!$P187="",'Reported Performance Table'!$Q187="",'Reported Performance Table'!$R187="",'Reported Performance Table'!$S187="",'Reported Performance Table'!$T187="",'Reported Performance Table'!$U187="",'Reported Performance Table'!$V187="",'Reported Performance Table'!$W187="",'Reported Performance Table'!$X187="",'Reported Performance Table'!$AF187="",'Reported Performance Table'!$AG187="",'Reported Performance Table'!$AI187="",'Reported Performance Table'!$AJ187="",'Reported Performance Table'!$AL187="",'Reported Performance Table'!$AN187="",'Reported Performance Table'!$AR187=""),$A180&amp;", ",""))</f>
        <v/>
      </c>
      <c r="D180" s="35" t="e">
        <f>VLOOKUP('Reported Performance Table'!C180,'Master List'!$B$20:$C$39,2,FALSE)</f>
        <v>#N/A</v>
      </c>
      <c r="E180" t="e">
        <f>VLOOKUP('Reported Performance Table'!D180,'Master List'!$B$42:$C$129,2,FALSE)</f>
        <v>#N/A</v>
      </c>
      <c r="F180" t="e">
        <f>VLOOKUP('Reported Performance Table'!C180,'Master List'!$B$20:$D$39,3,FALSE)</f>
        <v>#N/A</v>
      </c>
      <c r="G180" s="163" t="e">
        <f>VLOOKUP('Reported Performance Table'!B180,'Master List'!$B$11:$D$17,3,FALSE)</f>
        <v>#N/A</v>
      </c>
      <c r="H180" t="e">
        <f t="shared" si="4"/>
        <v>#N/A</v>
      </c>
      <c r="I180" t="e">
        <f>IF(VLOOKUP('Reported Performance Table'!D180,'Master List'!$B$42:$D$129,3,FALSE)="","No",VLOOKUP('Reported Performance Table'!D180,'Master List'!$B$42:$D$129,3,FALSE))</f>
        <v>#N/A</v>
      </c>
      <c r="J180" t="e">
        <f>IF(AND(I180="Yes_No",'Reported Performance Table'!E180="Yes"),"No","Yes_No")</f>
        <v>#N/A</v>
      </c>
      <c r="K180" t="str">
        <f>IF('Reported Performance Table'!D180="","",IF('Reported Performance Table'!E180="Yes","LUNA_CCT","Reported_CCT"))</f>
        <v/>
      </c>
      <c r="L180" t="str">
        <f>IF('Reported Performance Table'!D180="","",IF(K180="LUNA_CCT",VLOOKUP('Reported Performance Table'!D180,'Master List'!$B$42:$E$129,4,FALSE),"Reported_BUG"))</f>
        <v/>
      </c>
      <c r="M180" t="str">
        <f>IF('Reported Performance Table'!D180="","",IF(AND('Reported Performance Table'!$E180="Yes",OR('Reported Performance Table'!$D180='Master List'!$B$42,'Reported Performance Table'!$D180='Master List'!$B$43,'Reported Performance Table'!$D180='Master List'!$B$44,'Reported Performance Table'!$D180='Master List'!$B$46,'Reported Performance Table'!$D180='Master List'!$B$48,'Reported Performance Table'!$D180='Master List'!$B$104,'Reported Performance Table'!$D180='Master List'!$B$106,'Reported Performance Table'!$D180='Master List'!$B$126)),"LUNA_Dimming","Dimming_Capability_and_Range"))</f>
        <v/>
      </c>
      <c r="N180" s="179">
        <f>'Reported Performance Table'!BE180</f>
        <v>0</v>
      </c>
      <c r="O180" s="179">
        <f>'Reported Performance Table'!BF180</f>
        <v>0</v>
      </c>
      <c r="P180" s="179">
        <f>'Reported Performance Table'!BG180</f>
        <v>0</v>
      </c>
      <c r="Q180" t="str">
        <f t="shared" si="5"/>
        <v>No</v>
      </c>
    </row>
    <row r="181" spans="1:17" x14ac:dyDescent="0.25">
      <c r="A181" s="75">
        <v>188</v>
      </c>
      <c r="B181" s="76" t="str">
        <f>IF('Reported Performance Table'!$A188="","",IF(OR('Reported Performance Table'!$B188="",'Reported Performance Table'!$C188="",'Reported Performance Table'!$D188="",'Reported Performance Table'!$F188="",'Reported Performance Table'!$G188="",'Reported Performance Table'!$H188="",'Reported Performance Table'!$I188="",'Reported Performance Table'!$K188="",'Reported Performance Table'!$N188="",'Reported Performance Table'!$O188="",'Reported Performance Table'!$P188="",'Reported Performance Table'!$Q188="",'Reported Performance Table'!$R188="",'Reported Performance Table'!$S188="",'Reported Performance Table'!$T188="",'Reported Performance Table'!$U188="",'Reported Performance Table'!$V188="",'Reported Performance Table'!$W188="",'Reported Performance Table'!$X188="",'Reported Performance Table'!$AF188="",'Reported Performance Table'!$AG188="",'Reported Performance Table'!$AI188="",'Reported Performance Table'!$AJ188="",'Reported Performance Table'!$AL188="",'Reported Performance Table'!$AN188="",'Reported Performance Table'!$AR188=""),$A181&amp;", ",""))</f>
        <v/>
      </c>
      <c r="D181" s="35" t="e">
        <f>VLOOKUP('Reported Performance Table'!C181,'Master List'!$B$20:$C$39,2,FALSE)</f>
        <v>#N/A</v>
      </c>
      <c r="E181" t="e">
        <f>VLOOKUP('Reported Performance Table'!D181,'Master List'!$B$42:$C$129,2,FALSE)</f>
        <v>#N/A</v>
      </c>
      <c r="F181" t="e">
        <f>VLOOKUP('Reported Performance Table'!C181,'Master List'!$B$20:$D$39,3,FALSE)</f>
        <v>#N/A</v>
      </c>
      <c r="G181" s="163" t="e">
        <f>VLOOKUP('Reported Performance Table'!B181,'Master List'!$B$11:$D$17,3,FALSE)</f>
        <v>#N/A</v>
      </c>
      <c r="H181" t="e">
        <f t="shared" si="4"/>
        <v>#N/A</v>
      </c>
      <c r="I181" t="e">
        <f>IF(VLOOKUP('Reported Performance Table'!D181,'Master List'!$B$42:$D$129,3,FALSE)="","No",VLOOKUP('Reported Performance Table'!D181,'Master List'!$B$42:$D$129,3,FALSE))</f>
        <v>#N/A</v>
      </c>
      <c r="J181" t="e">
        <f>IF(AND(I181="Yes_No",'Reported Performance Table'!E181="Yes"),"No","Yes_No")</f>
        <v>#N/A</v>
      </c>
      <c r="K181" t="str">
        <f>IF('Reported Performance Table'!D181="","",IF('Reported Performance Table'!E181="Yes","LUNA_CCT","Reported_CCT"))</f>
        <v/>
      </c>
      <c r="L181" t="str">
        <f>IF('Reported Performance Table'!D181="","",IF(K181="LUNA_CCT",VLOOKUP('Reported Performance Table'!D181,'Master List'!$B$42:$E$129,4,FALSE),"Reported_BUG"))</f>
        <v/>
      </c>
      <c r="M181" t="str">
        <f>IF('Reported Performance Table'!D181="","",IF(AND('Reported Performance Table'!$E181="Yes",OR('Reported Performance Table'!$D181='Master List'!$B$42,'Reported Performance Table'!$D181='Master List'!$B$43,'Reported Performance Table'!$D181='Master List'!$B$44,'Reported Performance Table'!$D181='Master List'!$B$46,'Reported Performance Table'!$D181='Master List'!$B$48,'Reported Performance Table'!$D181='Master List'!$B$104,'Reported Performance Table'!$D181='Master List'!$B$106,'Reported Performance Table'!$D181='Master List'!$B$126)),"LUNA_Dimming","Dimming_Capability_and_Range"))</f>
        <v/>
      </c>
      <c r="N181" s="179">
        <f>'Reported Performance Table'!BE181</f>
        <v>0</v>
      </c>
      <c r="O181" s="179">
        <f>'Reported Performance Table'!BF181</f>
        <v>0</v>
      </c>
      <c r="P181" s="179">
        <f>'Reported Performance Table'!BG181</f>
        <v>0</v>
      </c>
      <c r="Q181" t="str">
        <f t="shared" si="5"/>
        <v>No</v>
      </c>
    </row>
    <row r="182" spans="1:17" x14ac:dyDescent="0.25">
      <c r="A182" s="75">
        <v>189</v>
      </c>
      <c r="B182" s="76" t="str">
        <f>IF('Reported Performance Table'!$A189="","",IF(OR('Reported Performance Table'!$B189="",'Reported Performance Table'!$C189="",'Reported Performance Table'!$D189="",'Reported Performance Table'!$F189="",'Reported Performance Table'!$G189="",'Reported Performance Table'!$H189="",'Reported Performance Table'!$I189="",'Reported Performance Table'!$K189="",'Reported Performance Table'!$N189="",'Reported Performance Table'!$O189="",'Reported Performance Table'!$P189="",'Reported Performance Table'!$Q189="",'Reported Performance Table'!$R189="",'Reported Performance Table'!$S189="",'Reported Performance Table'!$T189="",'Reported Performance Table'!$U189="",'Reported Performance Table'!$V189="",'Reported Performance Table'!$W189="",'Reported Performance Table'!$X189="",'Reported Performance Table'!$AF189="",'Reported Performance Table'!$AG189="",'Reported Performance Table'!$AI189="",'Reported Performance Table'!$AJ189="",'Reported Performance Table'!$AL189="",'Reported Performance Table'!$AN189="",'Reported Performance Table'!$AR189=""),$A182&amp;", ",""))</f>
        <v/>
      </c>
      <c r="D182" s="35" t="e">
        <f>VLOOKUP('Reported Performance Table'!C182,'Master List'!$B$20:$C$39,2,FALSE)</f>
        <v>#N/A</v>
      </c>
      <c r="E182" t="e">
        <f>VLOOKUP('Reported Performance Table'!D182,'Master List'!$B$42:$C$129,2,FALSE)</f>
        <v>#N/A</v>
      </c>
      <c r="F182" t="e">
        <f>VLOOKUP('Reported Performance Table'!C182,'Master List'!$B$20:$D$39,3,FALSE)</f>
        <v>#N/A</v>
      </c>
      <c r="G182" s="163" t="e">
        <f>VLOOKUP('Reported Performance Table'!B182,'Master List'!$B$11:$D$17,3,FALSE)</f>
        <v>#N/A</v>
      </c>
      <c r="H182" t="e">
        <f t="shared" si="4"/>
        <v>#N/A</v>
      </c>
      <c r="I182" t="e">
        <f>IF(VLOOKUP('Reported Performance Table'!D182,'Master List'!$B$42:$D$129,3,FALSE)="","No",VLOOKUP('Reported Performance Table'!D182,'Master List'!$B$42:$D$129,3,FALSE))</f>
        <v>#N/A</v>
      </c>
      <c r="J182" t="e">
        <f>IF(AND(I182="Yes_No",'Reported Performance Table'!E182="Yes"),"No","Yes_No")</f>
        <v>#N/A</v>
      </c>
      <c r="K182" t="str">
        <f>IF('Reported Performance Table'!D182="","",IF('Reported Performance Table'!E182="Yes","LUNA_CCT","Reported_CCT"))</f>
        <v/>
      </c>
      <c r="L182" t="str">
        <f>IF('Reported Performance Table'!D182="","",IF(K182="LUNA_CCT",VLOOKUP('Reported Performance Table'!D182,'Master List'!$B$42:$E$129,4,FALSE),"Reported_BUG"))</f>
        <v/>
      </c>
      <c r="M182" t="str">
        <f>IF('Reported Performance Table'!D182="","",IF(AND('Reported Performance Table'!$E182="Yes",OR('Reported Performance Table'!$D182='Master List'!$B$42,'Reported Performance Table'!$D182='Master List'!$B$43,'Reported Performance Table'!$D182='Master List'!$B$44,'Reported Performance Table'!$D182='Master List'!$B$46,'Reported Performance Table'!$D182='Master List'!$B$48,'Reported Performance Table'!$D182='Master List'!$B$104,'Reported Performance Table'!$D182='Master List'!$B$106,'Reported Performance Table'!$D182='Master List'!$B$126)),"LUNA_Dimming","Dimming_Capability_and_Range"))</f>
        <v/>
      </c>
      <c r="N182" s="179">
        <f>'Reported Performance Table'!BE182</f>
        <v>0</v>
      </c>
      <c r="O182" s="179">
        <f>'Reported Performance Table'!BF182</f>
        <v>0</v>
      </c>
      <c r="P182" s="179">
        <f>'Reported Performance Table'!BG182</f>
        <v>0</v>
      </c>
      <c r="Q182" t="str">
        <f t="shared" si="5"/>
        <v>No</v>
      </c>
    </row>
    <row r="183" spans="1:17" x14ac:dyDescent="0.25">
      <c r="A183" s="75">
        <v>190</v>
      </c>
      <c r="B183" s="76" t="str">
        <f>IF('Reported Performance Table'!$A190="","",IF(OR('Reported Performance Table'!$B190="",'Reported Performance Table'!$C190="",'Reported Performance Table'!$D190="",'Reported Performance Table'!$F190="",'Reported Performance Table'!$G190="",'Reported Performance Table'!$H190="",'Reported Performance Table'!$I190="",'Reported Performance Table'!$K190="",'Reported Performance Table'!$N190="",'Reported Performance Table'!$O190="",'Reported Performance Table'!$P190="",'Reported Performance Table'!$Q190="",'Reported Performance Table'!$R190="",'Reported Performance Table'!$S190="",'Reported Performance Table'!$T190="",'Reported Performance Table'!$U190="",'Reported Performance Table'!$V190="",'Reported Performance Table'!$W190="",'Reported Performance Table'!$X190="",'Reported Performance Table'!$AF190="",'Reported Performance Table'!$AG190="",'Reported Performance Table'!$AI190="",'Reported Performance Table'!$AJ190="",'Reported Performance Table'!$AL190="",'Reported Performance Table'!$AN190="",'Reported Performance Table'!$AR190=""),$A183&amp;", ",""))</f>
        <v/>
      </c>
      <c r="D183" s="35" t="e">
        <f>VLOOKUP('Reported Performance Table'!C183,'Master List'!$B$20:$C$39,2,FALSE)</f>
        <v>#N/A</v>
      </c>
      <c r="E183" t="e">
        <f>VLOOKUP('Reported Performance Table'!D183,'Master List'!$B$42:$C$129,2,FALSE)</f>
        <v>#N/A</v>
      </c>
      <c r="F183" t="e">
        <f>VLOOKUP('Reported Performance Table'!C183,'Master List'!$B$20:$D$39,3,FALSE)</f>
        <v>#N/A</v>
      </c>
      <c r="G183" s="163" t="e">
        <f>VLOOKUP('Reported Performance Table'!B183,'Master List'!$B$11:$D$17,3,FALSE)</f>
        <v>#N/A</v>
      </c>
      <c r="H183" t="e">
        <f t="shared" si="4"/>
        <v>#N/A</v>
      </c>
      <c r="I183" t="e">
        <f>IF(VLOOKUP('Reported Performance Table'!D183,'Master List'!$B$42:$D$129,3,FALSE)="","No",VLOOKUP('Reported Performance Table'!D183,'Master List'!$B$42:$D$129,3,FALSE))</f>
        <v>#N/A</v>
      </c>
      <c r="J183" t="e">
        <f>IF(AND(I183="Yes_No",'Reported Performance Table'!E183="Yes"),"No","Yes_No")</f>
        <v>#N/A</v>
      </c>
      <c r="K183" t="str">
        <f>IF('Reported Performance Table'!D183="","",IF('Reported Performance Table'!E183="Yes","LUNA_CCT","Reported_CCT"))</f>
        <v/>
      </c>
      <c r="L183" t="str">
        <f>IF('Reported Performance Table'!D183="","",IF(K183="LUNA_CCT",VLOOKUP('Reported Performance Table'!D183,'Master List'!$B$42:$E$129,4,FALSE),"Reported_BUG"))</f>
        <v/>
      </c>
      <c r="M183" t="str">
        <f>IF('Reported Performance Table'!D183="","",IF(AND('Reported Performance Table'!$E183="Yes",OR('Reported Performance Table'!$D183='Master List'!$B$42,'Reported Performance Table'!$D183='Master List'!$B$43,'Reported Performance Table'!$D183='Master List'!$B$44,'Reported Performance Table'!$D183='Master List'!$B$46,'Reported Performance Table'!$D183='Master List'!$B$48,'Reported Performance Table'!$D183='Master List'!$B$104,'Reported Performance Table'!$D183='Master List'!$B$106,'Reported Performance Table'!$D183='Master List'!$B$126)),"LUNA_Dimming","Dimming_Capability_and_Range"))</f>
        <v/>
      </c>
      <c r="N183" s="179">
        <f>'Reported Performance Table'!BE183</f>
        <v>0</v>
      </c>
      <c r="O183" s="179">
        <f>'Reported Performance Table'!BF183</f>
        <v>0</v>
      </c>
      <c r="P183" s="179">
        <f>'Reported Performance Table'!BG183</f>
        <v>0</v>
      </c>
      <c r="Q183" t="str">
        <f t="shared" si="5"/>
        <v>No</v>
      </c>
    </row>
    <row r="184" spans="1:17" x14ac:dyDescent="0.25">
      <c r="A184" s="75">
        <v>191</v>
      </c>
      <c r="B184" s="76" t="str">
        <f>IF('Reported Performance Table'!$A191="","",IF(OR('Reported Performance Table'!$B191="",'Reported Performance Table'!$C191="",'Reported Performance Table'!$D191="",'Reported Performance Table'!$F191="",'Reported Performance Table'!$G191="",'Reported Performance Table'!$H191="",'Reported Performance Table'!$I191="",'Reported Performance Table'!$K191="",'Reported Performance Table'!$N191="",'Reported Performance Table'!$O191="",'Reported Performance Table'!$P191="",'Reported Performance Table'!$Q191="",'Reported Performance Table'!$R191="",'Reported Performance Table'!$S191="",'Reported Performance Table'!$T191="",'Reported Performance Table'!$U191="",'Reported Performance Table'!$V191="",'Reported Performance Table'!$W191="",'Reported Performance Table'!$X191="",'Reported Performance Table'!$AF191="",'Reported Performance Table'!$AG191="",'Reported Performance Table'!$AI191="",'Reported Performance Table'!$AJ191="",'Reported Performance Table'!$AL191="",'Reported Performance Table'!$AN191="",'Reported Performance Table'!$AR191=""),$A184&amp;", ",""))</f>
        <v/>
      </c>
      <c r="D184" s="35" t="e">
        <f>VLOOKUP('Reported Performance Table'!C184,'Master List'!$B$20:$C$39,2,FALSE)</f>
        <v>#N/A</v>
      </c>
      <c r="E184" t="e">
        <f>VLOOKUP('Reported Performance Table'!D184,'Master List'!$B$42:$C$129,2,FALSE)</f>
        <v>#N/A</v>
      </c>
      <c r="F184" t="e">
        <f>VLOOKUP('Reported Performance Table'!C184,'Master List'!$B$20:$D$39,3,FALSE)</f>
        <v>#N/A</v>
      </c>
      <c r="G184" s="163" t="e">
        <f>VLOOKUP('Reported Performance Table'!B184,'Master List'!$B$11:$D$17,3,FALSE)</f>
        <v>#N/A</v>
      </c>
      <c r="H184" t="e">
        <f t="shared" si="4"/>
        <v>#N/A</v>
      </c>
      <c r="I184" t="e">
        <f>IF(VLOOKUP('Reported Performance Table'!D184,'Master List'!$B$42:$D$129,3,FALSE)="","No",VLOOKUP('Reported Performance Table'!D184,'Master List'!$B$42:$D$129,3,FALSE))</f>
        <v>#N/A</v>
      </c>
      <c r="J184" t="e">
        <f>IF(AND(I184="Yes_No",'Reported Performance Table'!E184="Yes"),"No","Yes_No")</f>
        <v>#N/A</v>
      </c>
      <c r="K184" t="str">
        <f>IF('Reported Performance Table'!D184="","",IF('Reported Performance Table'!E184="Yes","LUNA_CCT","Reported_CCT"))</f>
        <v/>
      </c>
      <c r="L184" t="str">
        <f>IF('Reported Performance Table'!D184="","",IF(K184="LUNA_CCT",VLOOKUP('Reported Performance Table'!D184,'Master List'!$B$42:$E$129,4,FALSE),"Reported_BUG"))</f>
        <v/>
      </c>
      <c r="M184" t="str">
        <f>IF('Reported Performance Table'!D184="","",IF(AND('Reported Performance Table'!$E184="Yes",OR('Reported Performance Table'!$D184='Master List'!$B$42,'Reported Performance Table'!$D184='Master List'!$B$43,'Reported Performance Table'!$D184='Master List'!$B$44,'Reported Performance Table'!$D184='Master List'!$B$46,'Reported Performance Table'!$D184='Master List'!$B$48,'Reported Performance Table'!$D184='Master List'!$B$104,'Reported Performance Table'!$D184='Master List'!$B$106,'Reported Performance Table'!$D184='Master List'!$B$126)),"LUNA_Dimming","Dimming_Capability_and_Range"))</f>
        <v/>
      </c>
      <c r="N184" s="179">
        <f>'Reported Performance Table'!BE184</f>
        <v>0</v>
      </c>
      <c r="O184" s="179">
        <f>'Reported Performance Table'!BF184</f>
        <v>0</v>
      </c>
      <c r="P184" s="179">
        <f>'Reported Performance Table'!BG184</f>
        <v>0</v>
      </c>
      <c r="Q184" t="str">
        <f t="shared" si="5"/>
        <v>No</v>
      </c>
    </row>
    <row r="185" spans="1:17" x14ac:dyDescent="0.25">
      <c r="A185" s="75">
        <v>192</v>
      </c>
      <c r="B185" s="76" t="str">
        <f>IF('Reported Performance Table'!$A192="","",IF(OR('Reported Performance Table'!$B192="",'Reported Performance Table'!$C192="",'Reported Performance Table'!$D192="",'Reported Performance Table'!$F192="",'Reported Performance Table'!$G192="",'Reported Performance Table'!$H192="",'Reported Performance Table'!$I192="",'Reported Performance Table'!$K192="",'Reported Performance Table'!$N192="",'Reported Performance Table'!$O192="",'Reported Performance Table'!$P192="",'Reported Performance Table'!$Q192="",'Reported Performance Table'!$R192="",'Reported Performance Table'!$S192="",'Reported Performance Table'!$T192="",'Reported Performance Table'!$U192="",'Reported Performance Table'!$V192="",'Reported Performance Table'!$W192="",'Reported Performance Table'!$X192="",'Reported Performance Table'!$AF192="",'Reported Performance Table'!$AG192="",'Reported Performance Table'!$AI192="",'Reported Performance Table'!$AJ192="",'Reported Performance Table'!$AL192="",'Reported Performance Table'!$AN192="",'Reported Performance Table'!$AR192=""),$A185&amp;", ",""))</f>
        <v/>
      </c>
      <c r="D185" s="35" t="e">
        <f>VLOOKUP('Reported Performance Table'!C185,'Master List'!$B$20:$C$39,2,FALSE)</f>
        <v>#N/A</v>
      </c>
      <c r="E185" t="e">
        <f>VLOOKUP('Reported Performance Table'!D185,'Master List'!$B$42:$C$129,2,FALSE)</f>
        <v>#N/A</v>
      </c>
      <c r="F185" t="e">
        <f>VLOOKUP('Reported Performance Table'!C185,'Master List'!$B$20:$D$39,3,FALSE)</f>
        <v>#N/A</v>
      </c>
      <c r="G185" s="163" t="e">
        <f>VLOOKUP('Reported Performance Table'!B185,'Master List'!$B$11:$D$17,3,FALSE)</f>
        <v>#N/A</v>
      </c>
      <c r="H185" t="e">
        <f t="shared" si="4"/>
        <v>#N/A</v>
      </c>
      <c r="I185" t="e">
        <f>IF(VLOOKUP('Reported Performance Table'!D185,'Master List'!$B$42:$D$129,3,FALSE)="","No",VLOOKUP('Reported Performance Table'!D185,'Master List'!$B$42:$D$129,3,FALSE))</f>
        <v>#N/A</v>
      </c>
      <c r="J185" t="e">
        <f>IF(AND(I185="Yes_No",'Reported Performance Table'!E185="Yes"),"No","Yes_No")</f>
        <v>#N/A</v>
      </c>
      <c r="K185" t="str">
        <f>IF('Reported Performance Table'!D185="","",IF('Reported Performance Table'!E185="Yes","LUNA_CCT","Reported_CCT"))</f>
        <v/>
      </c>
      <c r="L185" t="str">
        <f>IF('Reported Performance Table'!D185="","",IF(K185="LUNA_CCT",VLOOKUP('Reported Performance Table'!D185,'Master List'!$B$42:$E$129,4,FALSE),"Reported_BUG"))</f>
        <v/>
      </c>
      <c r="M185" t="str">
        <f>IF('Reported Performance Table'!D185="","",IF(AND('Reported Performance Table'!$E185="Yes",OR('Reported Performance Table'!$D185='Master List'!$B$42,'Reported Performance Table'!$D185='Master List'!$B$43,'Reported Performance Table'!$D185='Master List'!$B$44,'Reported Performance Table'!$D185='Master List'!$B$46,'Reported Performance Table'!$D185='Master List'!$B$48,'Reported Performance Table'!$D185='Master List'!$B$104,'Reported Performance Table'!$D185='Master List'!$B$106,'Reported Performance Table'!$D185='Master List'!$B$126)),"LUNA_Dimming","Dimming_Capability_and_Range"))</f>
        <v/>
      </c>
      <c r="N185" s="179">
        <f>'Reported Performance Table'!BE185</f>
        <v>0</v>
      </c>
      <c r="O185" s="179">
        <f>'Reported Performance Table'!BF185</f>
        <v>0</v>
      </c>
      <c r="P185" s="179">
        <f>'Reported Performance Table'!BG185</f>
        <v>0</v>
      </c>
      <c r="Q185" t="str">
        <f t="shared" si="5"/>
        <v>No</v>
      </c>
    </row>
    <row r="186" spans="1:17" x14ac:dyDescent="0.25">
      <c r="A186" s="75">
        <v>193</v>
      </c>
      <c r="B186" s="76" t="str">
        <f>IF('Reported Performance Table'!$A193="","",IF(OR('Reported Performance Table'!$B193="",'Reported Performance Table'!$C193="",'Reported Performance Table'!$D193="",'Reported Performance Table'!$F193="",'Reported Performance Table'!$G193="",'Reported Performance Table'!$H193="",'Reported Performance Table'!$I193="",'Reported Performance Table'!$K193="",'Reported Performance Table'!$N193="",'Reported Performance Table'!$O193="",'Reported Performance Table'!$P193="",'Reported Performance Table'!$Q193="",'Reported Performance Table'!$R193="",'Reported Performance Table'!$S193="",'Reported Performance Table'!$T193="",'Reported Performance Table'!$U193="",'Reported Performance Table'!$V193="",'Reported Performance Table'!$W193="",'Reported Performance Table'!$X193="",'Reported Performance Table'!$AF193="",'Reported Performance Table'!$AG193="",'Reported Performance Table'!$AI193="",'Reported Performance Table'!$AJ193="",'Reported Performance Table'!$AL193="",'Reported Performance Table'!$AN193="",'Reported Performance Table'!$AR193=""),$A186&amp;", ",""))</f>
        <v/>
      </c>
      <c r="D186" s="35" t="e">
        <f>VLOOKUP('Reported Performance Table'!C186,'Master List'!$B$20:$C$39,2,FALSE)</f>
        <v>#N/A</v>
      </c>
      <c r="E186" t="e">
        <f>VLOOKUP('Reported Performance Table'!D186,'Master List'!$B$42:$C$129,2,FALSE)</f>
        <v>#N/A</v>
      </c>
      <c r="F186" t="e">
        <f>VLOOKUP('Reported Performance Table'!C186,'Master List'!$B$20:$D$39,3,FALSE)</f>
        <v>#N/A</v>
      </c>
      <c r="G186" s="163" t="e">
        <f>VLOOKUP('Reported Performance Table'!B186,'Master List'!$B$11:$D$17,3,FALSE)</f>
        <v>#N/A</v>
      </c>
      <c r="H186" t="e">
        <f t="shared" si="4"/>
        <v>#N/A</v>
      </c>
      <c r="I186" t="e">
        <f>IF(VLOOKUP('Reported Performance Table'!D186,'Master List'!$B$42:$D$129,3,FALSE)="","No",VLOOKUP('Reported Performance Table'!D186,'Master List'!$B$42:$D$129,3,FALSE))</f>
        <v>#N/A</v>
      </c>
      <c r="J186" t="e">
        <f>IF(AND(I186="Yes_No",'Reported Performance Table'!E186="Yes"),"No","Yes_No")</f>
        <v>#N/A</v>
      </c>
      <c r="K186" t="str">
        <f>IF('Reported Performance Table'!D186="","",IF('Reported Performance Table'!E186="Yes","LUNA_CCT","Reported_CCT"))</f>
        <v/>
      </c>
      <c r="L186" t="str">
        <f>IF('Reported Performance Table'!D186="","",IF(K186="LUNA_CCT",VLOOKUP('Reported Performance Table'!D186,'Master List'!$B$42:$E$129,4,FALSE),"Reported_BUG"))</f>
        <v/>
      </c>
      <c r="M186" t="str">
        <f>IF('Reported Performance Table'!D186="","",IF(AND('Reported Performance Table'!$E186="Yes",OR('Reported Performance Table'!$D186='Master List'!$B$42,'Reported Performance Table'!$D186='Master List'!$B$43,'Reported Performance Table'!$D186='Master List'!$B$44,'Reported Performance Table'!$D186='Master List'!$B$46,'Reported Performance Table'!$D186='Master List'!$B$48,'Reported Performance Table'!$D186='Master List'!$B$104,'Reported Performance Table'!$D186='Master List'!$B$106,'Reported Performance Table'!$D186='Master List'!$B$126)),"LUNA_Dimming","Dimming_Capability_and_Range"))</f>
        <v/>
      </c>
      <c r="N186" s="179">
        <f>'Reported Performance Table'!BE186</f>
        <v>0</v>
      </c>
      <c r="O186" s="179">
        <f>'Reported Performance Table'!BF186</f>
        <v>0</v>
      </c>
      <c r="P186" s="179">
        <f>'Reported Performance Table'!BG186</f>
        <v>0</v>
      </c>
      <c r="Q186" t="str">
        <f t="shared" si="5"/>
        <v>No</v>
      </c>
    </row>
    <row r="187" spans="1:17" x14ac:dyDescent="0.25">
      <c r="A187" s="75">
        <v>194</v>
      </c>
      <c r="B187" s="76" t="str">
        <f>IF('Reported Performance Table'!$A194="","",IF(OR('Reported Performance Table'!$B194="",'Reported Performance Table'!$C194="",'Reported Performance Table'!$D194="",'Reported Performance Table'!$F194="",'Reported Performance Table'!$G194="",'Reported Performance Table'!$H194="",'Reported Performance Table'!$I194="",'Reported Performance Table'!$K194="",'Reported Performance Table'!$N194="",'Reported Performance Table'!$O194="",'Reported Performance Table'!$P194="",'Reported Performance Table'!$Q194="",'Reported Performance Table'!$R194="",'Reported Performance Table'!$S194="",'Reported Performance Table'!$T194="",'Reported Performance Table'!$U194="",'Reported Performance Table'!$V194="",'Reported Performance Table'!$W194="",'Reported Performance Table'!$X194="",'Reported Performance Table'!$AF194="",'Reported Performance Table'!$AG194="",'Reported Performance Table'!$AI194="",'Reported Performance Table'!$AJ194="",'Reported Performance Table'!$AL194="",'Reported Performance Table'!$AN194="",'Reported Performance Table'!$AR194=""),$A187&amp;", ",""))</f>
        <v/>
      </c>
      <c r="D187" s="35" t="e">
        <f>VLOOKUP('Reported Performance Table'!C187,'Master List'!$B$20:$C$39,2,FALSE)</f>
        <v>#N/A</v>
      </c>
      <c r="E187" t="e">
        <f>VLOOKUP('Reported Performance Table'!D187,'Master List'!$B$42:$C$129,2,FALSE)</f>
        <v>#N/A</v>
      </c>
      <c r="F187" t="e">
        <f>VLOOKUP('Reported Performance Table'!C187,'Master List'!$B$20:$D$39,3,FALSE)</f>
        <v>#N/A</v>
      </c>
      <c r="G187" s="163" t="e">
        <f>VLOOKUP('Reported Performance Table'!B187,'Master List'!$B$11:$D$17,3,FALSE)</f>
        <v>#N/A</v>
      </c>
      <c r="H187" t="e">
        <f t="shared" si="4"/>
        <v>#N/A</v>
      </c>
      <c r="I187" t="e">
        <f>IF(VLOOKUP('Reported Performance Table'!D187,'Master List'!$B$42:$D$129,3,FALSE)="","No",VLOOKUP('Reported Performance Table'!D187,'Master List'!$B$42:$D$129,3,FALSE))</f>
        <v>#N/A</v>
      </c>
      <c r="J187" t="e">
        <f>IF(AND(I187="Yes_No",'Reported Performance Table'!E187="Yes"),"No","Yes_No")</f>
        <v>#N/A</v>
      </c>
      <c r="K187" t="str">
        <f>IF('Reported Performance Table'!D187="","",IF('Reported Performance Table'!E187="Yes","LUNA_CCT","Reported_CCT"))</f>
        <v/>
      </c>
      <c r="L187" t="str">
        <f>IF('Reported Performance Table'!D187="","",IF(K187="LUNA_CCT",VLOOKUP('Reported Performance Table'!D187,'Master List'!$B$42:$E$129,4,FALSE),"Reported_BUG"))</f>
        <v/>
      </c>
      <c r="M187" t="str">
        <f>IF('Reported Performance Table'!D187="","",IF(AND('Reported Performance Table'!$E187="Yes",OR('Reported Performance Table'!$D187='Master List'!$B$42,'Reported Performance Table'!$D187='Master List'!$B$43,'Reported Performance Table'!$D187='Master List'!$B$44,'Reported Performance Table'!$D187='Master List'!$B$46,'Reported Performance Table'!$D187='Master List'!$B$48,'Reported Performance Table'!$D187='Master List'!$B$104,'Reported Performance Table'!$D187='Master List'!$B$106,'Reported Performance Table'!$D187='Master List'!$B$126)),"LUNA_Dimming","Dimming_Capability_and_Range"))</f>
        <v/>
      </c>
      <c r="N187" s="179">
        <f>'Reported Performance Table'!BE187</f>
        <v>0</v>
      </c>
      <c r="O187" s="179">
        <f>'Reported Performance Table'!BF187</f>
        <v>0</v>
      </c>
      <c r="P187" s="179">
        <f>'Reported Performance Table'!BG187</f>
        <v>0</v>
      </c>
      <c r="Q187" t="str">
        <f t="shared" si="5"/>
        <v>No</v>
      </c>
    </row>
    <row r="188" spans="1:17" x14ac:dyDescent="0.25">
      <c r="A188" s="75">
        <v>195</v>
      </c>
      <c r="B188" s="76" t="str">
        <f>IF('Reported Performance Table'!$A195="","",IF(OR('Reported Performance Table'!$B195="",'Reported Performance Table'!$C195="",'Reported Performance Table'!$D195="",'Reported Performance Table'!$F195="",'Reported Performance Table'!$G195="",'Reported Performance Table'!$H195="",'Reported Performance Table'!$I195="",'Reported Performance Table'!$K195="",'Reported Performance Table'!$N195="",'Reported Performance Table'!$O195="",'Reported Performance Table'!$P195="",'Reported Performance Table'!$Q195="",'Reported Performance Table'!$R195="",'Reported Performance Table'!$S195="",'Reported Performance Table'!$T195="",'Reported Performance Table'!$U195="",'Reported Performance Table'!$V195="",'Reported Performance Table'!$W195="",'Reported Performance Table'!$X195="",'Reported Performance Table'!$AF195="",'Reported Performance Table'!$AG195="",'Reported Performance Table'!$AI195="",'Reported Performance Table'!$AJ195="",'Reported Performance Table'!$AL195="",'Reported Performance Table'!$AN195="",'Reported Performance Table'!$AR195=""),$A188&amp;", ",""))</f>
        <v/>
      </c>
      <c r="D188" s="35" t="e">
        <f>VLOOKUP('Reported Performance Table'!C188,'Master List'!$B$20:$C$39,2,FALSE)</f>
        <v>#N/A</v>
      </c>
      <c r="E188" t="e">
        <f>VLOOKUP('Reported Performance Table'!D188,'Master List'!$B$42:$C$129,2,FALSE)</f>
        <v>#N/A</v>
      </c>
      <c r="F188" t="e">
        <f>VLOOKUP('Reported Performance Table'!C188,'Master List'!$B$20:$D$39,3,FALSE)</f>
        <v>#N/A</v>
      </c>
      <c r="G188" s="163" t="e">
        <f>VLOOKUP('Reported Performance Table'!B188,'Master List'!$B$11:$D$17,3,FALSE)</f>
        <v>#N/A</v>
      </c>
      <c r="H188" t="e">
        <f t="shared" si="4"/>
        <v>#N/A</v>
      </c>
      <c r="I188" t="e">
        <f>IF(VLOOKUP('Reported Performance Table'!D188,'Master List'!$B$42:$D$129,3,FALSE)="","No",VLOOKUP('Reported Performance Table'!D188,'Master List'!$B$42:$D$129,3,FALSE))</f>
        <v>#N/A</v>
      </c>
      <c r="J188" t="e">
        <f>IF(AND(I188="Yes_No",'Reported Performance Table'!E188="Yes"),"No","Yes_No")</f>
        <v>#N/A</v>
      </c>
      <c r="K188" t="str">
        <f>IF('Reported Performance Table'!D188="","",IF('Reported Performance Table'!E188="Yes","LUNA_CCT","Reported_CCT"))</f>
        <v/>
      </c>
      <c r="L188" t="str">
        <f>IF('Reported Performance Table'!D188="","",IF(K188="LUNA_CCT",VLOOKUP('Reported Performance Table'!D188,'Master List'!$B$42:$E$129,4,FALSE),"Reported_BUG"))</f>
        <v/>
      </c>
      <c r="M188" t="str">
        <f>IF('Reported Performance Table'!D188="","",IF(AND('Reported Performance Table'!$E188="Yes",OR('Reported Performance Table'!$D188='Master List'!$B$42,'Reported Performance Table'!$D188='Master List'!$B$43,'Reported Performance Table'!$D188='Master List'!$B$44,'Reported Performance Table'!$D188='Master List'!$B$46,'Reported Performance Table'!$D188='Master List'!$B$48,'Reported Performance Table'!$D188='Master List'!$B$104,'Reported Performance Table'!$D188='Master List'!$B$106,'Reported Performance Table'!$D188='Master List'!$B$126)),"LUNA_Dimming","Dimming_Capability_and_Range"))</f>
        <v/>
      </c>
      <c r="N188" s="179">
        <f>'Reported Performance Table'!BE188</f>
        <v>0</v>
      </c>
      <c r="O188" s="179">
        <f>'Reported Performance Table'!BF188</f>
        <v>0</v>
      </c>
      <c r="P188" s="179">
        <f>'Reported Performance Table'!BG188</f>
        <v>0</v>
      </c>
      <c r="Q188" t="str">
        <f t="shared" si="5"/>
        <v>No</v>
      </c>
    </row>
    <row r="189" spans="1:17" x14ac:dyDescent="0.25">
      <c r="A189" s="75">
        <v>196</v>
      </c>
      <c r="B189" s="76" t="str">
        <f>IF('Reported Performance Table'!$A196="","",IF(OR('Reported Performance Table'!$B196="",'Reported Performance Table'!$C196="",'Reported Performance Table'!$D196="",'Reported Performance Table'!$F196="",'Reported Performance Table'!$G196="",'Reported Performance Table'!$H196="",'Reported Performance Table'!$I196="",'Reported Performance Table'!$K196="",'Reported Performance Table'!$N196="",'Reported Performance Table'!$O196="",'Reported Performance Table'!$P196="",'Reported Performance Table'!$Q196="",'Reported Performance Table'!$R196="",'Reported Performance Table'!$S196="",'Reported Performance Table'!$T196="",'Reported Performance Table'!$U196="",'Reported Performance Table'!$V196="",'Reported Performance Table'!$W196="",'Reported Performance Table'!$X196="",'Reported Performance Table'!$AF196="",'Reported Performance Table'!$AG196="",'Reported Performance Table'!$AI196="",'Reported Performance Table'!$AJ196="",'Reported Performance Table'!$AL196="",'Reported Performance Table'!$AN196="",'Reported Performance Table'!$AR196=""),$A189&amp;", ",""))</f>
        <v/>
      </c>
      <c r="D189" s="35" t="e">
        <f>VLOOKUP('Reported Performance Table'!C189,'Master List'!$B$20:$C$39,2,FALSE)</f>
        <v>#N/A</v>
      </c>
      <c r="E189" t="e">
        <f>VLOOKUP('Reported Performance Table'!D189,'Master List'!$B$42:$C$129,2,FALSE)</f>
        <v>#N/A</v>
      </c>
      <c r="F189" t="e">
        <f>VLOOKUP('Reported Performance Table'!C189,'Master List'!$B$20:$D$39,3,FALSE)</f>
        <v>#N/A</v>
      </c>
      <c r="G189" s="163" t="e">
        <f>VLOOKUP('Reported Performance Table'!B189,'Master List'!$B$11:$D$17,3,FALSE)</f>
        <v>#N/A</v>
      </c>
      <c r="H189" t="e">
        <f t="shared" si="4"/>
        <v>#N/A</v>
      </c>
      <c r="I189" t="e">
        <f>IF(VLOOKUP('Reported Performance Table'!D189,'Master List'!$B$42:$D$129,3,FALSE)="","No",VLOOKUP('Reported Performance Table'!D189,'Master List'!$B$42:$D$129,3,FALSE))</f>
        <v>#N/A</v>
      </c>
      <c r="J189" t="e">
        <f>IF(AND(I189="Yes_No",'Reported Performance Table'!E189="Yes"),"No","Yes_No")</f>
        <v>#N/A</v>
      </c>
      <c r="K189" t="str">
        <f>IF('Reported Performance Table'!D189="","",IF('Reported Performance Table'!E189="Yes","LUNA_CCT","Reported_CCT"))</f>
        <v/>
      </c>
      <c r="L189" t="str">
        <f>IF('Reported Performance Table'!D189="","",IF(K189="LUNA_CCT",VLOOKUP('Reported Performance Table'!D189,'Master List'!$B$42:$E$129,4,FALSE),"Reported_BUG"))</f>
        <v/>
      </c>
      <c r="M189" t="str">
        <f>IF('Reported Performance Table'!D189="","",IF(AND('Reported Performance Table'!$E189="Yes",OR('Reported Performance Table'!$D189='Master List'!$B$42,'Reported Performance Table'!$D189='Master List'!$B$43,'Reported Performance Table'!$D189='Master List'!$B$44,'Reported Performance Table'!$D189='Master List'!$B$46,'Reported Performance Table'!$D189='Master List'!$B$48,'Reported Performance Table'!$D189='Master List'!$B$104,'Reported Performance Table'!$D189='Master List'!$B$106,'Reported Performance Table'!$D189='Master List'!$B$126)),"LUNA_Dimming","Dimming_Capability_and_Range"))</f>
        <v/>
      </c>
      <c r="N189" s="179">
        <f>'Reported Performance Table'!BE189</f>
        <v>0</v>
      </c>
      <c r="O189" s="179">
        <f>'Reported Performance Table'!BF189</f>
        <v>0</v>
      </c>
      <c r="P189" s="179">
        <f>'Reported Performance Table'!BG189</f>
        <v>0</v>
      </c>
      <c r="Q189" t="str">
        <f t="shared" si="5"/>
        <v>No</v>
      </c>
    </row>
    <row r="190" spans="1:17" x14ac:dyDescent="0.25">
      <c r="A190" s="75">
        <v>197</v>
      </c>
      <c r="B190" s="76" t="str">
        <f>IF('Reported Performance Table'!$A197="","",IF(OR('Reported Performance Table'!$B197="",'Reported Performance Table'!$C197="",'Reported Performance Table'!$D197="",'Reported Performance Table'!$F197="",'Reported Performance Table'!$G197="",'Reported Performance Table'!$H197="",'Reported Performance Table'!$I197="",'Reported Performance Table'!$K197="",'Reported Performance Table'!$N197="",'Reported Performance Table'!$O197="",'Reported Performance Table'!$P197="",'Reported Performance Table'!$Q197="",'Reported Performance Table'!$R197="",'Reported Performance Table'!$S197="",'Reported Performance Table'!$T197="",'Reported Performance Table'!$U197="",'Reported Performance Table'!$V197="",'Reported Performance Table'!$W197="",'Reported Performance Table'!$X197="",'Reported Performance Table'!$AF197="",'Reported Performance Table'!$AG197="",'Reported Performance Table'!$AI197="",'Reported Performance Table'!$AJ197="",'Reported Performance Table'!$AL197="",'Reported Performance Table'!$AN197="",'Reported Performance Table'!$AR197=""),$A190&amp;", ",""))</f>
        <v/>
      </c>
      <c r="D190" s="35" t="e">
        <f>VLOOKUP('Reported Performance Table'!C190,'Master List'!$B$20:$C$39,2,FALSE)</f>
        <v>#N/A</v>
      </c>
      <c r="E190" t="e">
        <f>VLOOKUP('Reported Performance Table'!D190,'Master List'!$B$42:$C$129,2,FALSE)</f>
        <v>#N/A</v>
      </c>
      <c r="F190" t="e">
        <f>VLOOKUP('Reported Performance Table'!C190,'Master List'!$B$20:$D$39,3,FALSE)</f>
        <v>#N/A</v>
      </c>
      <c r="G190" s="163" t="e">
        <f>VLOOKUP('Reported Performance Table'!B190,'Master List'!$B$11:$D$17,3,FALSE)</f>
        <v>#N/A</v>
      </c>
      <c r="H190" t="e">
        <f t="shared" si="4"/>
        <v>#N/A</v>
      </c>
      <c r="I190" t="e">
        <f>IF(VLOOKUP('Reported Performance Table'!D190,'Master List'!$B$42:$D$129,3,FALSE)="","No",VLOOKUP('Reported Performance Table'!D190,'Master List'!$B$42:$D$129,3,FALSE))</f>
        <v>#N/A</v>
      </c>
      <c r="J190" t="e">
        <f>IF(AND(I190="Yes_No",'Reported Performance Table'!E190="Yes"),"No","Yes_No")</f>
        <v>#N/A</v>
      </c>
      <c r="K190" t="str">
        <f>IF('Reported Performance Table'!D190="","",IF('Reported Performance Table'!E190="Yes","LUNA_CCT","Reported_CCT"))</f>
        <v/>
      </c>
      <c r="L190" t="str">
        <f>IF('Reported Performance Table'!D190="","",IF(K190="LUNA_CCT",VLOOKUP('Reported Performance Table'!D190,'Master List'!$B$42:$E$129,4,FALSE),"Reported_BUG"))</f>
        <v/>
      </c>
      <c r="M190" t="str">
        <f>IF('Reported Performance Table'!D190="","",IF(AND('Reported Performance Table'!$E190="Yes",OR('Reported Performance Table'!$D190='Master List'!$B$42,'Reported Performance Table'!$D190='Master List'!$B$43,'Reported Performance Table'!$D190='Master List'!$B$44,'Reported Performance Table'!$D190='Master List'!$B$46,'Reported Performance Table'!$D190='Master List'!$B$48,'Reported Performance Table'!$D190='Master List'!$B$104,'Reported Performance Table'!$D190='Master List'!$B$106,'Reported Performance Table'!$D190='Master List'!$B$126)),"LUNA_Dimming","Dimming_Capability_and_Range"))</f>
        <v/>
      </c>
      <c r="N190" s="179">
        <f>'Reported Performance Table'!BE190</f>
        <v>0</v>
      </c>
      <c r="O190" s="179">
        <f>'Reported Performance Table'!BF190</f>
        <v>0</v>
      </c>
      <c r="P190" s="179">
        <f>'Reported Performance Table'!BG190</f>
        <v>0</v>
      </c>
      <c r="Q190" t="str">
        <f t="shared" si="5"/>
        <v>No</v>
      </c>
    </row>
    <row r="191" spans="1:17" x14ac:dyDescent="0.25">
      <c r="A191" s="75">
        <v>198</v>
      </c>
      <c r="B191" s="76" t="str">
        <f>IF('Reported Performance Table'!$A198="","",IF(OR('Reported Performance Table'!$B198="",'Reported Performance Table'!$C198="",'Reported Performance Table'!$D198="",'Reported Performance Table'!$F198="",'Reported Performance Table'!$G198="",'Reported Performance Table'!$H198="",'Reported Performance Table'!$I198="",'Reported Performance Table'!$K198="",'Reported Performance Table'!$N198="",'Reported Performance Table'!$O198="",'Reported Performance Table'!$P198="",'Reported Performance Table'!$Q198="",'Reported Performance Table'!$R198="",'Reported Performance Table'!$S198="",'Reported Performance Table'!$T198="",'Reported Performance Table'!$U198="",'Reported Performance Table'!$V198="",'Reported Performance Table'!$W198="",'Reported Performance Table'!$X198="",'Reported Performance Table'!$AF198="",'Reported Performance Table'!$AG198="",'Reported Performance Table'!$AI198="",'Reported Performance Table'!$AJ198="",'Reported Performance Table'!$AL198="",'Reported Performance Table'!$AN198="",'Reported Performance Table'!$AR198=""),$A191&amp;", ",""))</f>
        <v/>
      </c>
      <c r="D191" s="35" t="e">
        <f>VLOOKUP('Reported Performance Table'!C191,'Master List'!$B$20:$C$39,2,FALSE)</f>
        <v>#N/A</v>
      </c>
      <c r="E191" t="e">
        <f>VLOOKUP('Reported Performance Table'!D191,'Master List'!$B$42:$C$129,2,FALSE)</f>
        <v>#N/A</v>
      </c>
      <c r="F191" t="e">
        <f>VLOOKUP('Reported Performance Table'!C191,'Master List'!$B$20:$D$39,3,FALSE)</f>
        <v>#N/A</v>
      </c>
      <c r="G191" s="163" t="e">
        <f>VLOOKUP('Reported Performance Table'!B191,'Master List'!$B$11:$D$17,3,FALSE)</f>
        <v>#N/A</v>
      </c>
      <c r="H191" t="e">
        <f t="shared" si="4"/>
        <v>#N/A</v>
      </c>
      <c r="I191" t="e">
        <f>IF(VLOOKUP('Reported Performance Table'!D191,'Master List'!$B$42:$D$129,3,FALSE)="","No",VLOOKUP('Reported Performance Table'!D191,'Master List'!$B$42:$D$129,3,FALSE))</f>
        <v>#N/A</v>
      </c>
      <c r="J191" t="e">
        <f>IF(AND(I191="Yes_No",'Reported Performance Table'!E191="Yes"),"No","Yes_No")</f>
        <v>#N/A</v>
      </c>
      <c r="K191" t="str">
        <f>IF('Reported Performance Table'!D191="","",IF('Reported Performance Table'!E191="Yes","LUNA_CCT","Reported_CCT"))</f>
        <v/>
      </c>
      <c r="L191" t="str">
        <f>IF('Reported Performance Table'!D191="","",IF(K191="LUNA_CCT",VLOOKUP('Reported Performance Table'!D191,'Master List'!$B$42:$E$129,4,FALSE),"Reported_BUG"))</f>
        <v/>
      </c>
      <c r="M191" t="str">
        <f>IF('Reported Performance Table'!D191="","",IF(AND('Reported Performance Table'!$E191="Yes",OR('Reported Performance Table'!$D191='Master List'!$B$42,'Reported Performance Table'!$D191='Master List'!$B$43,'Reported Performance Table'!$D191='Master List'!$B$44,'Reported Performance Table'!$D191='Master List'!$B$46,'Reported Performance Table'!$D191='Master List'!$B$48,'Reported Performance Table'!$D191='Master List'!$B$104,'Reported Performance Table'!$D191='Master List'!$B$106,'Reported Performance Table'!$D191='Master List'!$B$126)),"LUNA_Dimming","Dimming_Capability_and_Range"))</f>
        <v/>
      </c>
      <c r="N191" s="179">
        <f>'Reported Performance Table'!BE191</f>
        <v>0</v>
      </c>
      <c r="O191" s="179">
        <f>'Reported Performance Table'!BF191</f>
        <v>0</v>
      </c>
      <c r="P191" s="179">
        <f>'Reported Performance Table'!BG191</f>
        <v>0</v>
      </c>
      <c r="Q191" t="str">
        <f t="shared" si="5"/>
        <v>No</v>
      </c>
    </row>
    <row r="192" spans="1:17" x14ac:dyDescent="0.25">
      <c r="A192" s="75">
        <v>199</v>
      </c>
      <c r="B192" s="76" t="str">
        <f>IF('Reported Performance Table'!$A199="","",IF(OR('Reported Performance Table'!$B199="",'Reported Performance Table'!$C199="",'Reported Performance Table'!$D199="",'Reported Performance Table'!$F199="",'Reported Performance Table'!$G199="",'Reported Performance Table'!$H199="",'Reported Performance Table'!$I199="",'Reported Performance Table'!$K199="",'Reported Performance Table'!$N199="",'Reported Performance Table'!$O199="",'Reported Performance Table'!$P199="",'Reported Performance Table'!$Q199="",'Reported Performance Table'!$R199="",'Reported Performance Table'!$S199="",'Reported Performance Table'!$T199="",'Reported Performance Table'!$U199="",'Reported Performance Table'!$V199="",'Reported Performance Table'!$W199="",'Reported Performance Table'!$X199="",'Reported Performance Table'!$AF199="",'Reported Performance Table'!$AG199="",'Reported Performance Table'!$AI199="",'Reported Performance Table'!$AJ199="",'Reported Performance Table'!$AL199="",'Reported Performance Table'!$AN199="",'Reported Performance Table'!$AR199=""),$A192&amp;", ",""))</f>
        <v/>
      </c>
      <c r="D192" s="35" t="e">
        <f>VLOOKUP('Reported Performance Table'!C192,'Master List'!$B$20:$C$39,2,FALSE)</f>
        <v>#N/A</v>
      </c>
      <c r="E192" t="e">
        <f>VLOOKUP('Reported Performance Table'!D192,'Master List'!$B$42:$C$129,2,FALSE)</f>
        <v>#N/A</v>
      </c>
      <c r="F192" t="e">
        <f>VLOOKUP('Reported Performance Table'!C192,'Master List'!$B$20:$D$39,3,FALSE)</f>
        <v>#N/A</v>
      </c>
      <c r="G192" s="163" t="e">
        <f>VLOOKUP('Reported Performance Table'!B192,'Master List'!$B$11:$D$17,3,FALSE)</f>
        <v>#N/A</v>
      </c>
      <c r="H192" t="e">
        <f t="shared" si="4"/>
        <v>#N/A</v>
      </c>
      <c r="I192" t="e">
        <f>IF(VLOOKUP('Reported Performance Table'!D192,'Master List'!$B$42:$D$129,3,FALSE)="","No",VLOOKUP('Reported Performance Table'!D192,'Master List'!$B$42:$D$129,3,FALSE))</f>
        <v>#N/A</v>
      </c>
      <c r="J192" t="e">
        <f>IF(AND(I192="Yes_No",'Reported Performance Table'!E192="Yes"),"No","Yes_No")</f>
        <v>#N/A</v>
      </c>
      <c r="K192" t="str">
        <f>IF('Reported Performance Table'!D192="","",IF('Reported Performance Table'!E192="Yes","LUNA_CCT","Reported_CCT"))</f>
        <v/>
      </c>
      <c r="L192" t="str">
        <f>IF('Reported Performance Table'!D192="","",IF(K192="LUNA_CCT",VLOOKUP('Reported Performance Table'!D192,'Master List'!$B$42:$E$129,4,FALSE),"Reported_BUG"))</f>
        <v/>
      </c>
      <c r="M192" t="str">
        <f>IF('Reported Performance Table'!D192="","",IF(AND('Reported Performance Table'!$E192="Yes",OR('Reported Performance Table'!$D192='Master List'!$B$42,'Reported Performance Table'!$D192='Master List'!$B$43,'Reported Performance Table'!$D192='Master List'!$B$44,'Reported Performance Table'!$D192='Master List'!$B$46,'Reported Performance Table'!$D192='Master List'!$B$48,'Reported Performance Table'!$D192='Master List'!$B$104,'Reported Performance Table'!$D192='Master List'!$B$106,'Reported Performance Table'!$D192='Master List'!$B$126)),"LUNA_Dimming","Dimming_Capability_and_Range"))</f>
        <v/>
      </c>
      <c r="N192" s="179">
        <f>'Reported Performance Table'!BE192</f>
        <v>0</v>
      </c>
      <c r="O192" s="179">
        <f>'Reported Performance Table'!BF192</f>
        <v>0</v>
      </c>
      <c r="P192" s="179">
        <f>'Reported Performance Table'!BG192</f>
        <v>0</v>
      </c>
      <c r="Q192" t="str">
        <f t="shared" si="5"/>
        <v>No</v>
      </c>
    </row>
    <row r="193" spans="1:17" x14ac:dyDescent="0.25">
      <c r="A193" s="75">
        <v>200</v>
      </c>
      <c r="B193" s="76" t="str">
        <f>IF('Reported Performance Table'!$A200="","",IF(OR('Reported Performance Table'!$B200="",'Reported Performance Table'!$C200="",'Reported Performance Table'!$D200="",'Reported Performance Table'!$F200="",'Reported Performance Table'!$G200="",'Reported Performance Table'!$H200="",'Reported Performance Table'!$I200="",'Reported Performance Table'!$K200="",'Reported Performance Table'!$N200="",'Reported Performance Table'!$O200="",'Reported Performance Table'!$P200="",'Reported Performance Table'!$Q200="",'Reported Performance Table'!$R200="",'Reported Performance Table'!$S200="",'Reported Performance Table'!$T200="",'Reported Performance Table'!$U200="",'Reported Performance Table'!$V200="",'Reported Performance Table'!$W200="",'Reported Performance Table'!$X200="",'Reported Performance Table'!$AF200="",'Reported Performance Table'!$AG200="",'Reported Performance Table'!$AI200="",'Reported Performance Table'!$AJ200="",'Reported Performance Table'!$AL200="",'Reported Performance Table'!$AN200="",'Reported Performance Table'!$AR200=""),$A193&amp;", ",""))</f>
        <v/>
      </c>
      <c r="D193" s="35" t="e">
        <f>VLOOKUP('Reported Performance Table'!C193,'Master List'!$B$20:$C$39,2,FALSE)</f>
        <v>#N/A</v>
      </c>
      <c r="E193" t="e">
        <f>VLOOKUP('Reported Performance Table'!D193,'Master List'!$B$42:$C$129,2,FALSE)</f>
        <v>#N/A</v>
      </c>
      <c r="F193" t="e">
        <f>VLOOKUP('Reported Performance Table'!C193,'Master List'!$B$20:$D$39,3,FALSE)</f>
        <v>#N/A</v>
      </c>
      <c r="G193" s="163" t="e">
        <f>VLOOKUP('Reported Performance Table'!B193,'Master List'!$B$11:$D$17,3,FALSE)</f>
        <v>#N/A</v>
      </c>
      <c r="H193" t="e">
        <f t="shared" si="4"/>
        <v>#N/A</v>
      </c>
      <c r="I193" t="e">
        <f>IF(VLOOKUP('Reported Performance Table'!D193,'Master List'!$B$42:$D$129,3,FALSE)="","No",VLOOKUP('Reported Performance Table'!D193,'Master List'!$B$42:$D$129,3,FALSE))</f>
        <v>#N/A</v>
      </c>
      <c r="J193" t="e">
        <f>IF(AND(I193="Yes_No",'Reported Performance Table'!E193="Yes"),"No","Yes_No")</f>
        <v>#N/A</v>
      </c>
      <c r="K193" t="str">
        <f>IF('Reported Performance Table'!D193="","",IF('Reported Performance Table'!E193="Yes","LUNA_CCT","Reported_CCT"))</f>
        <v/>
      </c>
      <c r="L193" t="str">
        <f>IF('Reported Performance Table'!D193="","",IF(K193="LUNA_CCT",VLOOKUP('Reported Performance Table'!D193,'Master List'!$B$42:$E$129,4,FALSE),"Reported_BUG"))</f>
        <v/>
      </c>
      <c r="M193" t="str">
        <f>IF('Reported Performance Table'!D193="","",IF(AND('Reported Performance Table'!$E193="Yes",OR('Reported Performance Table'!$D193='Master List'!$B$42,'Reported Performance Table'!$D193='Master List'!$B$43,'Reported Performance Table'!$D193='Master List'!$B$44,'Reported Performance Table'!$D193='Master List'!$B$46,'Reported Performance Table'!$D193='Master List'!$B$48,'Reported Performance Table'!$D193='Master List'!$B$104,'Reported Performance Table'!$D193='Master List'!$B$106,'Reported Performance Table'!$D193='Master List'!$B$126)),"LUNA_Dimming","Dimming_Capability_and_Range"))</f>
        <v/>
      </c>
      <c r="N193" s="179">
        <f>'Reported Performance Table'!BE193</f>
        <v>0</v>
      </c>
      <c r="O193" s="179">
        <f>'Reported Performance Table'!BF193</f>
        <v>0</v>
      </c>
      <c r="P193" s="179">
        <f>'Reported Performance Table'!BG193</f>
        <v>0</v>
      </c>
      <c r="Q193" t="str">
        <f t="shared" si="5"/>
        <v>No</v>
      </c>
    </row>
    <row r="194" spans="1:17" x14ac:dyDescent="0.25">
      <c r="A194" s="75">
        <v>201</v>
      </c>
      <c r="B194" s="76" t="str">
        <f>IF('Reported Performance Table'!$A201="","",IF(OR('Reported Performance Table'!$B201="",'Reported Performance Table'!$C201="",'Reported Performance Table'!$D201="",'Reported Performance Table'!$F201="",'Reported Performance Table'!$G201="",'Reported Performance Table'!$H201="",'Reported Performance Table'!$I201="",'Reported Performance Table'!$K201="",'Reported Performance Table'!$N201="",'Reported Performance Table'!$O201="",'Reported Performance Table'!$P201="",'Reported Performance Table'!$Q201="",'Reported Performance Table'!$R201="",'Reported Performance Table'!$S201="",'Reported Performance Table'!$T201="",'Reported Performance Table'!$U201="",'Reported Performance Table'!$V201="",'Reported Performance Table'!$W201="",'Reported Performance Table'!$X201="",'Reported Performance Table'!$AF201="",'Reported Performance Table'!$AG201="",'Reported Performance Table'!$AI201="",'Reported Performance Table'!$AJ201="",'Reported Performance Table'!$AL201="",'Reported Performance Table'!$AN201="",'Reported Performance Table'!$AR201=""),$A194&amp;", ",""))</f>
        <v/>
      </c>
      <c r="D194" s="35" t="e">
        <f>VLOOKUP('Reported Performance Table'!C194,'Master List'!$B$20:$C$39,2,FALSE)</f>
        <v>#N/A</v>
      </c>
      <c r="E194" t="e">
        <f>VLOOKUP('Reported Performance Table'!D194,'Master List'!$B$42:$C$129,2,FALSE)</f>
        <v>#N/A</v>
      </c>
      <c r="F194" t="e">
        <f>VLOOKUP('Reported Performance Table'!C194,'Master List'!$B$20:$D$39,3,FALSE)</f>
        <v>#N/A</v>
      </c>
      <c r="G194" s="163" t="e">
        <f>VLOOKUP('Reported Performance Table'!B194,'Master List'!$B$11:$D$17,3,FALSE)</f>
        <v>#N/A</v>
      </c>
      <c r="H194" t="e">
        <f t="shared" si="4"/>
        <v>#N/A</v>
      </c>
      <c r="I194" t="e">
        <f>IF(VLOOKUP('Reported Performance Table'!D194,'Master List'!$B$42:$D$129,3,FALSE)="","No",VLOOKUP('Reported Performance Table'!D194,'Master List'!$B$42:$D$129,3,FALSE))</f>
        <v>#N/A</v>
      </c>
      <c r="J194" t="e">
        <f>IF(AND(I194="Yes_No",'Reported Performance Table'!E194="Yes"),"No","Yes_No")</f>
        <v>#N/A</v>
      </c>
      <c r="K194" t="str">
        <f>IF('Reported Performance Table'!D194="","",IF('Reported Performance Table'!E194="Yes","LUNA_CCT","Reported_CCT"))</f>
        <v/>
      </c>
      <c r="L194" t="str">
        <f>IF('Reported Performance Table'!D194="","",IF(K194="LUNA_CCT",VLOOKUP('Reported Performance Table'!D194,'Master List'!$B$42:$E$129,4,FALSE),"Reported_BUG"))</f>
        <v/>
      </c>
      <c r="M194" t="str">
        <f>IF('Reported Performance Table'!D194="","",IF(AND('Reported Performance Table'!$E194="Yes",OR('Reported Performance Table'!$D194='Master List'!$B$42,'Reported Performance Table'!$D194='Master List'!$B$43,'Reported Performance Table'!$D194='Master List'!$B$44,'Reported Performance Table'!$D194='Master List'!$B$46,'Reported Performance Table'!$D194='Master List'!$B$48,'Reported Performance Table'!$D194='Master List'!$B$104,'Reported Performance Table'!$D194='Master List'!$B$106,'Reported Performance Table'!$D194='Master List'!$B$126)),"LUNA_Dimming","Dimming_Capability_and_Range"))</f>
        <v/>
      </c>
      <c r="N194" s="179">
        <f>'Reported Performance Table'!BE194</f>
        <v>0</v>
      </c>
      <c r="O194" s="179">
        <f>'Reported Performance Table'!BF194</f>
        <v>0</v>
      </c>
      <c r="P194" s="179">
        <f>'Reported Performance Table'!BG194</f>
        <v>0</v>
      </c>
      <c r="Q194" t="str">
        <f t="shared" si="5"/>
        <v>No</v>
      </c>
    </row>
    <row r="195" spans="1:17" x14ac:dyDescent="0.25">
      <c r="A195" s="75">
        <v>202</v>
      </c>
      <c r="B195" s="76" t="str">
        <f>IF('Reported Performance Table'!$A202="","",IF(OR('Reported Performance Table'!$B202="",'Reported Performance Table'!$C202="",'Reported Performance Table'!$D202="",'Reported Performance Table'!$F202="",'Reported Performance Table'!$G202="",'Reported Performance Table'!$H202="",'Reported Performance Table'!$I202="",'Reported Performance Table'!$K202="",'Reported Performance Table'!$N202="",'Reported Performance Table'!$O202="",'Reported Performance Table'!$P202="",'Reported Performance Table'!$Q202="",'Reported Performance Table'!$R202="",'Reported Performance Table'!$S202="",'Reported Performance Table'!$T202="",'Reported Performance Table'!$U202="",'Reported Performance Table'!$V202="",'Reported Performance Table'!$W202="",'Reported Performance Table'!$X202="",'Reported Performance Table'!$AF202="",'Reported Performance Table'!$AG202="",'Reported Performance Table'!$AI202="",'Reported Performance Table'!$AJ202="",'Reported Performance Table'!$AL202="",'Reported Performance Table'!$AN202="",'Reported Performance Table'!$AR202=""),$A195&amp;", ",""))</f>
        <v/>
      </c>
      <c r="D195" s="35" t="e">
        <f>VLOOKUP('Reported Performance Table'!C195,'Master List'!$B$20:$C$39,2,FALSE)</f>
        <v>#N/A</v>
      </c>
      <c r="E195" t="e">
        <f>VLOOKUP('Reported Performance Table'!D195,'Master List'!$B$42:$C$129,2,FALSE)</f>
        <v>#N/A</v>
      </c>
      <c r="F195" t="e">
        <f>VLOOKUP('Reported Performance Table'!C195,'Master List'!$B$20:$D$39,3,FALSE)</f>
        <v>#N/A</v>
      </c>
      <c r="G195" s="163" t="e">
        <f>VLOOKUP('Reported Performance Table'!B195,'Master List'!$B$11:$D$17,3,FALSE)</f>
        <v>#N/A</v>
      </c>
      <c r="H195" t="e">
        <f t="shared" si="4"/>
        <v>#N/A</v>
      </c>
      <c r="I195" t="e">
        <f>IF(VLOOKUP('Reported Performance Table'!D195,'Master List'!$B$42:$D$129,3,FALSE)="","No",VLOOKUP('Reported Performance Table'!D195,'Master List'!$B$42:$D$129,3,FALSE))</f>
        <v>#N/A</v>
      </c>
      <c r="J195" t="e">
        <f>IF(AND(I195="Yes_No",'Reported Performance Table'!E195="Yes"),"No","Yes_No")</f>
        <v>#N/A</v>
      </c>
      <c r="K195" t="str">
        <f>IF('Reported Performance Table'!D195="","",IF('Reported Performance Table'!E195="Yes","LUNA_CCT","Reported_CCT"))</f>
        <v/>
      </c>
      <c r="L195" t="str">
        <f>IF('Reported Performance Table'!D195="","",IF(K195="LUNA_CCT",VLOOKUP('Reported Performance Table'!D195,'Master List'!$B$42:$E$129,4,FALSE),"Reported_BUG"))</f>
        <v/>
      </c>
      <c r="M195" t="str">
        <f>IF('Reported Performance Table'!D195="","",IF(AND('Reported Performance Table'!$E195="Yes",OR('Reported Performance Table'!$D195='Master List'!$B$42,'Reported Performance Table'!$D195='Master List'!$B$43,'Reported Performance Table'!$D195='Master List'!$B$44,'Reported Performance Table'!$D195='Master List'!$B$46,'Reported Performance Table'!$D195='Master List'!$B$48,'Reported Performance Table'!$D195='Master List'!$B$104,'Reported Performance Table'!$D195='Master List'!$B$106,'Reported Performance Table'!$D195='Master List'!$B$126)),"LUNA_Dimming","Dimming_Capability_and_Range"))</f>
        <v/>
      </c>
      <c r="N195" s="179">
        <f>'Reported Performance Table'!BE195</f>
        <v>0</v>
      </c>
      <c r="O195" s="179">
        <f>'Reported Performance Table'!BF195</f>
        <v>0</v>
      </c>
      <c r="P195" s="179">
        <f>'Reported Performance Table'!BG195</f>
        <v>0</v>
      </c>
      <c r="Q195" t="str">
        <f t="shared" si="5"/>
        <v>No</v>
      </c>
    </row>
    <row r="196" spans="1:17" x14ac:dyDescent="0.25">
      <c r="A196" s="75">
        <v>203</v>
      </c>
      <c r="B196" s="76" t="str">
        <f>IF('Reported Performance Table'!$A203="","",IF(OR('Reported Performance Table'!$B203="",'Reported Performance Table'!$C203="",'Reported Performance Table'!$D203="",'Reported Performance Table'!$F203="",'Reported Performance Table'!$G203="",'Reported Performance Table'!$H203="",'Reported Performance Table'!$I203="",'Reported Performance Table'!$K203="",'Reported Performance Table'!$N203="",'Reported Performance Table'!$O203="",'Reported Performance Table'!$P203="",'Reported Performance Table'!$Q203="",'Reported Performance Table'!$R203="",'Reported Performance Table'!$S203="",'Reported Performance Table'!$T203="",'Reported Performance Table'!$U203="",'Reported Performance Table'!$V203="",'Reported Performance Table'!$W203="",'Reported Performance Table'!$X203="",'Reported Performance Table'!$AF203="",'Reported Performance Table'!$AG203="",'Reported Performance Table'!$AI203="",'Reported Performance Table'!$AJ203="",'Reported Performance Table'!$AL203="",'Reported Performance Table'!$AN203="",'Reported Performance Table'!$AR203=""),$A196&amp;", ",""))</f>
        <v/>
      </c>
      <c r="D196" s="35" t="e">
        <f>VLOOKUP('Reported Performance Table'!C196,'Master List'!$B$20:$C$39,2,FALSE)</f>
        <v>#N/A</v>
      </c>
      <c r="E196" t="e">
        <f>VLOOKUP('Reported Performance Table'!D196,'Master List'!$B$42:$C$129,2,FALSE)</f>
        <v>#N/A</v>
      </c>
      <c r="F196" t="e">
        <f>VLOOKUP('Reported Performance Table'!C196,'Master List'!$B$20:$D$39,3,FALSE)</f>
        <v>#N/A</v>
      </c>
      <c r="G196" s="163" t="e">
        <f>VLOOKUP('Reported Performance Table'!B196,'Master List'!$B$11:$D$17,3,FALSE)</f>
        <v>#N/A</v>
      </c>
      <c r="H196" t="e">
        <f t="shared" si="4"/>
        <v>#N/A</v>
      </c>
      <c r="I196" t="e">
        <f>IF(VLOOKUP('Reported Performance Table'!D196,'Master List'!$B$42:$D$129,3,FALSE)="","No",VLOOKUP('Reported Performance Table'!D196,'Master List'!$B$42:$D$129,3,FALSE))</f>
        <v>#N/A</v>
      </c>
      <c r="J196" t="e">
        <f>IF(AND(I196="Yes_No",'Reported Performance Table'!E196="Yes"),"No","Yes_No")</f>
        <v>#N/A</v>
      </c>
      <c r="K196" t="str">
        <f>IF('Reported Performance Table'!D196="","",IF('Reported Performance Table'!E196="Yes","LUNA_CCT","Reported_CCT"))</f>
        <v/>
      </c>
      <c r="L196" t="str">
        <f>IF('Reported Performance Table'!D196="","",IF(K196="LUNA_CCT",VLOOKUP('Reported Performance Table'!D196,'Master List'!$B$42:$E$129,4,FALSE),"Reported_BUG"))</f>
        <v/>
      </c>
      <c r="M196" t="str">
        <f>IF('Reported Performance Table'!D196="","",IF(AND('Reported Performance Table'!$E196="Yes",OR('Reported Performance Table'!$D196='Master List'!$B$42,'Reported Performance Table'!$D196='Master List'!$B$43,'Reported Performance Table'!$D196='Master List'!$B$44,'Reported Performance Table'!$D196='Master List'!$B$46,'Reported Performance Table'!$D196='Master List'!$B$48,'Reported Performance Table'!$D196='Master List'!$B$104,'Reported Performance Table'!$D196='Master List'!$B$106,'Reported Performance Table'!$D196='Master List'!$B$126)),"LUNA_Dimming","Dimming_Capability_and_Range"))</f>
        <v/>
      </c>
      <c r="N196" s="179">
        <f>'Reported Performance Table'!BE196</f>
        <v>0</v>
      </c>
      <c r="O196" s="179">
        <f>'Reported Performance Table'!BF196</f>
        <v>0</v>
      </c>
      <c r="P196" s="179">
        <f>'Reported Performance Table'!BG196</f>
        <v>0</v>
      </c>
      <c r="Q196" t="str">
        <f t="shared" si="5"/>
        <v>No</v>
      </c>
    </row>
    <row r="197" spans="1:17" x14ac:dyDescent="0.25">
      <c r="A197" s="75">
        <v>204</v>
      </c>
      <c r="B197" s="76" t="str">
        <f>IF('Reported Performance Table'!$A204="","",IF(OR('Reported Performance Table'!$B204="",'Reported Performance Table'!$C204="",'Reported Performance Table'!$D204="",'Reported Performance Table'!$F204="",'Reported Performance Table'!$G204="",'Reported Performance Table'!$H204="",'Reported Performance Table'!$I204="",'Reported Performance Table'!$K204="",'Reported Performance Table'!$N204="",'Reported Performance Table'!$O204="",'Reported Performance Table'!$P204="",'Reported Performance Table'!$Q204="",'Reported Performance Table'!$R204="",'Reported Performance Table'!$S204="",'Reported Performance Table'!$T204="",'Reported Performance Table'!$U204="",'Reported Performance Table'!$V204="",'Reported Performance Table'!$W204="",'Reported Performance Table'!$X204="",'Reported Performance Table'!$AF204="",'Reported Performance Table'!$AG204="",'Reported Performance Table'!$AI204="",'Reported Performance Table'!$AJ204="",'Reported Performance Table'!$AL204="",'Reported Performance Table'!$AN204="",'Reported Performance Table'!$AR204=""),$A197&amp;", ",""))</f>
        <v/>
      </c>
      <c r="D197" s="35" t="e">
        <f>VLOOKUP('Reported Performance Table'!C197,'Master List'!$B$20:$C$39,2,FALSE)</f>
        <v>#N/A</v>
      </c>
      <c r="E197" t="e">
        <f>VLOOKUP('Reported Performance Table'!D197,'Master List'!$B$42:$C$129,2,FALSE)</f>
        <v>#N/A</v>
      </c>
      <c r="F197" t="e">
        <f>VLOOKUP('Reported Performance Table'!C197,'Master List'!$B$20:$D$39,3,FALSE)</f>
        <v>#N/A</v>
      </c>
      <c r="G197" s="163" t="e">
        <f>VLOOKUP('Reported Performance Table'!B197,'Master List'!$B$11:$D$17,3,FALSE)</f>
        <v>#N/A</v>
      </c>
      <c r="H197" t="e">
        <f t="shared" si="4"/>
        <v>#N/A</v>
      </c>
      <c r="I197" t="e">
        <f>IF(VLOOKUP('Reported Performance Table'!D197,'Master List'!$B$42:$D$129,3,FALSE)="","No",VLOOKUP('Reported Performance Table'!D197,'Master List'!$B$42:$D$129,3,FALSE))</f>
        <v>#N/A</v>
      </c>
      <c r="J197" t="e">
        <f>IF(AND(I197="Yes_No",'Reported Performance Table'!E197="Yes"),"No","Yes_No")</f>
        <v>#N/A</v>
      </c>
      <c r="K197" t="str">
        <f>IF('Reported Performance Table'!D197="","",IF('Reported Performance Table'!E197="Yes","LUNA_CCT","Reported_CCT"))</f>
        <v/>
      </c>
      <c r="L197" t="str">
        <f>IF('Reported Performance Table'!D197="","",IF(K197="LUNA_CCT",VLOOKUP('Reported Performance Table'!D197,'Master List'!$B$42:$E$129,4,FALSE),"Reported_BUG"))</f>
        <v/>
      </c>
      <c r="M197" t="str">
        <f>IF('Reported Performance Table'!D197="","",IF(AND('Reported Performance Table'!$E197="Yes",OR('Reported Performance Table'!$D197='Master List'!$B$42,'Reported Performance Table'!$D197='Master List'!$B$43,'Reported Performance Table'!$D197='Master List'!$B$44,'Reported Performance Table'!$D197='Master List'!$B$46,'Reported Performance Table'!$D197='Master List'!$B$48,'Reported Performance Table'!$D197='Master List'!$B$104,'Reported Performance Table'!$D197='Master List'!$B$106,'Reported Performance Table'!$D197='Master List'!$B$126)),"LUNA_Dimming","Dimming_Capability_and_Range"))</f>
        <v/>
      </c>
      <c r="N197" s="179">
        <f>'Reported Performance Table'!BE197</f>
        <v>0</v>
      </c>
      <c r="O197" s="179">
        <f>'Reported Performance Table'!BF197</f>
        <v>0</v>
      </c>
      <c r="P197" s="179">
        <f>'Reported Performance Table'!BG197</f>
        <v>0</v>
      </c>
      <c r="Q197" t="str">
        <f t="shared" si="5"/>
        <v>No</v>
      </c>
    </row>
    <row r="198" spans="1:17" x14ac:dyDescent="0.25">
      <c r="A198" s="75">
        <v>205</v>
      </c>
      <c r="B198" s="76" t="str">
        <f>IF('Reported Performance Table'!$A205="","",IF(OR('Reported Performance Table'!$B205="",'Reported Performance Table'!$C205="",'Reported Performance Table'!$D205="",'Reported Performance Table'!$F205="",'Reported Performance Table'!$G205="",'Reported Performance Table'!$H205="",'Reported Performance Table'!$I205="",'Reported Performance Table'!$K205="",'Reported Performance Table'!$N205="",'Reported Performance Table'!$O205="",'Reported Performance Table'!$P205="",'Reported Performance Table'!$Q205="",'Reported Performance Table'!$R205="",'Reported Performance Table'!$S205="",'Reported Performance Table'!$T205="",'Reported Performance Table'!$U205="",'Reported Performance Table'!$V205="",'Reported Performance Table'!$W205="",'Reported Performance Table'!$X205="",'Reported Performance Table'!$AF205="",'Reported Performance Table'!$AG205="",'Reported Performance Table'!$AI205="",'Reported Performance Table'!$AJ205="",'Reported Performance Table'!$AL205="",'Reported Performance Table'!$AN205="",'Reported Performance Table'!$AR205=""),$A198&amp;", ",""))</f>
        <v/>
      </c>
      <c r="D198" s="35" t="e">
        <f>VLOOKUP('Reported Performance Table'!C198,'Master List'!$B$20:$C$39,2,FALSE)</f>
        <v>#N/A</v>
      </c>
      <c r="E198" t="e">
        <f>VLOOKUP('Reported Performance Table'!D198,'Master List'!$B$42:$C$129,2,FALSE)</f>
        <v>#N/A</v>
      </c>
      <c r="F198" t="e">
        <f>VLOOKUP('Reported Performance Table'!C198,'Master List'!$B$20:$D$39,3,FALSE)</f>
        <v>#N/A</v>
      </c>
      <c r="G198" s="163" t="e">
        <f>VLOOKUP('Reported Performance Table'!B198,'Master List'!$B$11:$D$17,3,FALSE)</f>
        <v>#N/A</v>
      </c>
      <c r="H198" t="e">
        <f t="shared" si="4"/>
        <v>#N/A</v>
      </c>
      <c r="I198" t="e">
        <f>IF(VLOOKUP('Reported Performance Table'!D198,'Master List'!$B$42:$D$129,3,FALSE)="","No",VLOOKUP('Reported Performance Table'!D198,'Master List'!$B$42:$D$129,3,FALSE))</f>
        <v>#N/A</v>
      </c>
      <c r="J198" t="e">
        <f>IF(AND(I198="Yes_No",'Reported Performance Table'!E198="Yes"),"No","Yes_No")</f>
        <v>#N/A</v>
      </c>
      <c r="K198" t="str">
        <f>IF('Reported Performance Table'!D198="","",IF('Reported Performance Table'!E198="Yes","LUNA_CCT","Reported_CCT"))</f>
        <v/>
      </c>
      <c r="L198" t="str">
        <f>IF('Reported Performance Table'!D198="","",IF(K198="LUNA_CCT",VLOOKUP('Reported Performance Table'!D198,'Master List'!$B$42:$E$129,4,FALSE),"Reported_BUG"))</f>
        <v/>
      </c>
      <c r="M198" t="str">
        <f>IF('Reported Performance Table'!D198="","",IF(AND('Reported Performance Table'!$E198="Yes",OR('Reported Performance Table'!$D198='Master List'!$B$42,'Reported Performance Table'!$D198='Master List'!$B$43,'Reported Performance Table'!$D198='Master List'!$B$44,'Reported Performance Table'!$D198='Master List'!$B$46,'Reported Performance Table'!$D198='Master List'!$B$48,'Reported Performance Table'!$D198='Master List'!$B$104,'Reported Performance Table'!$D198='Master List'!$B$106,'Reported Performance Table'!$D198='Master List'!$B$126)),"LUNA_Dimming","Dimming_Capability_and_Range"))</f>
        <v/>
      </c>
      <c r="N198" s="179">
        <f>'Reported Performance Table'!BE198</f>
        <v>0</v>
      </c>
      <c r="O198" s="179">
        <f>'Reported Performance Table'!BF198</f>
        <v>0</v>
      </c>
      <c r="P198" s="179">
        <f>'Reported Performance Table'!BG198</f>
        <v>0</v>
      </c>
      <c r="Q198" t="str">
        <f t="shared" si="5"/>
        <v>No</v>
      </c>
    </row>
    <row r="199" spans="1:17" x14ac:dyDescent="0.25">
      <c r="A199" s="75">
        <v>206</v>
      </c>
      <c r="B199" s="76" t="str">
        <f>IF('Reported Performance Table'!$A206="","",IF(OR('Reported Performance Table'!$B206="",'Reported Performance Table'!$C206="",'Reported Performance Table'!$D206="",'Reported Performance Table'!$F206="",'Reported Performance Table'!$G206="",'Reported Performance Table'!$H206="",'Reported Performance Table'!$I206="",'Reported Performance Table'!$K206="",'Reported Performance Table'!$N206="",'Reported Performance Table'!$O206="",'Reported Performance Table'!$P206="",'Reported Performance Table'!$Q206="",'Reported Performance Table'!$R206="",'Reported Performance Table'!$S206="",'Reported Performance Table'!$T206="",'Reported Performance Table'!$U206="",'Reported Performance Table'!$V206="",'Reported Performance Table'!$W206="",'Reported Performance Table'!$X206="",'Reported Performance Table'!$AF206="",'Reported Performance Table'!$AG206="",'Reported Performance Table'!$AI206="",'Reported Performance Table'!$AJ206="",'Reported Performance Table'!$AL206="",'Reported Performance Table'!$AN206="",'Reported Performance Table'!$AR206=""),$A199&amp;", ",""))</f>
        <v/>
      </c>
      <c r="D199" s="35" t="e">
        <f>VLOOKUP('Reported Performance Table'!C199,'Master List'!$B$20:$C$39,2,FALSE)</f>
        <v>#N/A</v>
      </c>
      <c r="E199" t="e">
        <f>VLOOKUP('Reported Performance Table'!D199,'Master List'!$B$42:$C$129,2,FALSE)</f>
        <v>#N/A</v>
      </c>
      <c r="F199" t="e">
        <f>VLOOKUP('Reported Performance Table'!C199,'Master List'!$B$20:$D$39,3,FALSE)</f>
        <v>#N/A</v>
      </c>
      <c r="G199" s="163" t="e">
        <f>VLOOKUP('Reported Performance Table'!B199,'Master List'!$B$11:$D$17,3,FALSE)</f>
        <v>#N/A</v>
      </c>
      <c r="H199" t="e">
        <f t="shared" si="4"/>
        <v>#N/A</v>
      </c>
      <c r="I199" t="e">
        <f>IF(VLOOKUP('Reported Performance Table'!D199,'Master List'!$B$42:$D$129,3,FALSE)="","No",VLOOKUP('Reported Performance Table'!D199,'Master List'!$B$42:$D$129,3,FALSE))</f>
        <v>#N/A</v>
      </c>
      <c r="J199" t="e">
        <f>IF(AND(I199="Yes_No",'Reported Performance Table'!E199="Yes"),"No","Yes_No")</f>
        <v>#N/A</v>
      </c>
      <c r="K199" t="str">
        <f>IF('Reported Performance Table'!D199="","",IF('Reported Performance Table'!E199="Yes","LUNA_CCT","Reported_CCT"))</f>
        <v/>
      </c>
      <c r="L199" t="str">
        <f>IF('Reported Performance Table'!D199="","",IF(K199="LUNA_CCT",VLOOKUP('Reported Performance Table'!D199,'Master List'!$B$42:$E$129,4,FALSE),"Reported_BUG"))</f>
        <v/>
      </c>
      <c r="M199" t="str">
        <f>IF('Reported Performance Table'!D199="","",IF(AND('Reported Performance Table'!$E199="Yes",OR('Reported Performance Table'!$D199='Master List'!$B$42,'Reported Performance Table'!$D199='Master List'!$B$43,'Reported Performance Table'!$D199='Master List'!$B$44,'Reported Performance Table'!$D199='Master List'!$B$46,'Reported Performance Table'!$D199='Master List'!$B$48,'Reported Performance Table'!$D199='Master List'!$B$104,'Reported Performance Table'!$D199='Master List'!$B$106,'Reported Performance Table'!$D199='Master List'!$B$126)),"LUNA_Dimming","Dimming_Capability_and_Range"))</f>
        <v/>
      </c>
      <c r="N199" s="179">
        <f>'Reported Performance Table'!BE199</f>
        <v>0</v>
      </c>
      <c r="O199" s="179">
        <f>'Reported Performance Table'!BF199</f>
        <v>0</v>
      </c>
      <c r="P199" s="179">
        <f>'Reported Performance Table'!BG199</f>
        <v>0</v>
      </c>
      <c r="Q199" t="str">
        <f t="shared" si="5"/>
        <v>No</v>
      </c>
    </row>
    <row r="200" spans="1:17" x14ac:dyDescent="0.25">
      <c r="A200" s="75">
        <v>207</v>
      </c>
      <c r="B200" s="76" t="str">
        <f>IF('Reported Performance Table'!$A207="","",IF(OR('Reported Performance Table'!$B207="",'Reported Performance Table'!$C207="",'Reported Performance Table'!$D207="",'Reported Performance Table'!$F207="",'Reported Performance Table'!$G207="",'Reported Performance Table'!$H207="",'Reported Performance Table'!$I207="",'Reported Performance Table'!$K207="",'Reported Performance Table'!$N207="",'Reported Performance Table'!$O207="",'Reported Performance Table'!$P207="",'Reported Performance Table'!$Q207="",'Reported Performance Table'!$R207="",'Reported Performance Table'!$S207="",'Reported Performance Table'!$T207="",'Reported Performance Table'!$U207="",'Reported Performance Table'!$V207="",'Reported Performance Table'!$W207="",'Reported Performance Table'!$X207="",'Reported Performance Table'!$AF207="",'Reported Performance Table'!$AG207="",'Reported Performance Table'!$AI207="",'Reported Performance Table'!$AJ207="",'Reported Performance Table'!$AL207="",'Reported Performance Table'!$AN207="",'Reported Performance Table'!$AR207=""),$A200&amp;", ",""))</f>
        <v/>
      </c>
      <c r="D200" s="35" t="e">
        <f>VLOOKUP('Reported Performance Table'!C200,'Master List'!$B$20:$C$39,2,FALSE)</f>
        <v>#N/A</v>
      </c>
      <c r="E200" t="e">
        <f>VLOOKUP('Reported Performance Table'!D200,'Master List'!$B$42:$C$129,2,FALSE)</f>
        <v>#N/A</v>
      </c>
      <c r="F200" t="e">
        <f>VLOOKUP('Reported Performance Table'!C200,'Master List'!$B$20:$D$39,3,FALSE)</f>
        <v>#N/A</v>
      </c>
      <c r="G200" s="163" t="e">
        <f>VLOOKUP('Reported Performance Table'!B200,'Master List'!$B$11:$D$17,3,FALSE)</f>
        <v>#N/A</v>
      </c>
      <c r="H200" t="e">
        <f t="shared" si="4"/>
        <v>#N/A</v>
      </c>
      <c r="I200" t="e">
        <f>IF(VLOOKUP('Reported Performance Table'!D200,'Master List'!$B$42:$D$129,3,FALSE)="","No",VLOOKUP('Reported Performance Table'!D200,'Master List'!$B$42:$D$129,3,FALSE))</f>
        <v>#N/A</v>
      </c>
      <c r="J200" t="e">
        <f>IF(AND(I200="Yes_No",'Reported Performance Table'!E200="Yes"),"No","Yes_No")</f>
        <v>#N/A</v>
      </c>
      <c r="K200" t="str">
        <f>IF('Reported Performance Table'!D200="","",IF('Reported Performance Table'!E200="Yes","LUNA_CCT","Reported_CCT"))</f>
        <v/>
      </c>
      <c r="L200" t="str">
        <f>IF('Reported Performance Table'!D200="","",IF(K200="LUNA_CCT",VLOOKUP('Reported Performance Table'!D200,'Master List'!$B$42:$E$129,4,FALSE),"Reported_BUG"))</f>
        <v/>
      </c>
      <c r="M200" t="str">
        <f>IF('Reported Performance Table'!D200="","",IF(AND('Reported Performance Table'!$E200="Yes",OR('Reported Performance Table'!$D200='Master List'!$B$42,'Reported Performance Table'!$D200='Master List'!$B$43,'Reported Performance Table'!$D200='Master List'!$B$44,'Reported Performance Table'!$D200='Master List'!$B$46,'Reported Performance Table'!$D200='Master List'!$B$48,'Reported Performance Table'!$D200='Master List'!$B$104,'Reported Performance Table'!$D200='Master List'!$B$106,'Reported Performance Table'!$D200='Master List'!$B$126)),"LUNA_Dimming","Dimming_Capability_and_Range"))</f>
        <v/>
      </c>
      <c r="N200" s="179">
        <f>'Reported Performance Table'!BE200</f>
        <v>0</v>
      </c>
      <c r="O200" s="179">
        <f>'Reported Performance Table'!BF200</f>
        <v>0</v>
      </c>
      <c r="P200" s="179">
        <f>'Reported Performance Table'!BG200</f>
        <v>0</v>
      </c>
      <c r="Q200" t="str">
        <f t="shared" si="5"/>
        <v>No</v>
      </c>
    </row>
    <row r="201" spans="1:17" x14ac:dyDescent="0.25">
      <c r="A201" s="75">
        <v>208</v>
      </c>
      <c r="B201" s="76" t="str">
        <f>IF('Reported Performance Table'!$A208="","",IF(OR('Reported Performance Table'!$B208="",'Reported Performance Table'!$C208="",'Reported Performance Table'!$D208="",'Reported Performance Table'!$F208="",'Reported Performance Table'!$G208="",'Reported Performance Table'!$H208="",'Reported Performance Table'!$I208="",'Reported Performance Table'!$K208="",'Reported Performance Table'!$N208="",'Reported Performance Table'!$O208="",'Reported Performance Table'!$P208="",'Reported Performance Table'!$Q208="",'Reported Performance Table'!$R208="",'Reported Performance Table'!$S208="",'Reported Performance Table'!$T208="",'Reported Performance Table'!$U208="",'Reported Performance Table'!$V208="",'Reported Performance Table'!$W208="",'Reported Performance Table'!$X208="",'Reported Performance Table'!$AF208="",'Reported Performance Table'!$AG208="",'Reported Performance Table'!$AI208="",'Reported Performance Table'!$AJ208="",'Reported Performance Table'!$AL208="",'Reported Performance Table'!$AN208="",'Reported Performance Table'!$AR208=""),$A201&amp;", ",""))</f>
        <v/>
      </c>
      <c r="D201" s="35" t="e">
        <f>VLOOKUP('Reported Performance Table'!C201,'Master List'!$B$20:$C$39,2,FALSE)</f>
        <v>#N/A</v>
      </c>
      <c r="E201" t="e">
        <f>VLOOKUP('Reported Performance Table'!D201,'Master List'!$B$42:$C$129,2,FALSE)</f>
        <v>#N/A</v>
      </c>
      <c r="F201" t="e">
        <f>VLOOKUP('Reported Performance Table'!C201,'Master List'!$B$20:$D$39,3,FALSE)</f>
        <v>#N/A</v>
      </c>
      <c r="G201" s="163" t="e">
        <f>VLOOKUP('Reported Performance Table'!B201,'Master List'!$B$11:$D$17,3,FALSE)</f>
        <v>#N/A</v>
      </c>
      <c r="H201" t="e">
        <f t="shared" si="4"/>
        <v>#N/A</v>
      </c>
      <c r="I201" t="e">
        <f>IF(VLOOKUP('Reported Performance Table'!D201,'Master List'!$B$42:$D$129,3,FALSE)="","No",VLOOKUP('Reported Performance Table'!D201,'Master List'!$B$42:$D$129,3,FALSE))</f>
        <v>#N/A</v>
      </c>
      <c r="J201" t="e">
        <f>IF(AND(I201="Yes_No",'Reported Performance Table'!E201="Yes"),"No","Yes_No")</f>
        <v>#N/A</v>
      </c>
      <c r="K201" t="str">
        <f>IF('Reported Performance Table'!D201="","",IF('Reported Performance Table'!E201="Yes","LUNA_CCT","Reported_CCT"))</f>
        <v/>
      </c>
      <c r="L201" t="str">
        <f>IF('Reported Performance Table'!D201="","",IF(K201="LUNA_CCT",VLOOKUP('Reported Performance Table'!D201,'Master List'!$B$42:$E$129,4,FALSE),"Reported_BUG"))</f>
        <v/>
      </c>
      <c r="M201" t="str">
        <f>IF('Reported Performance Table'!D201="","",IF(AND('Reported Performance Table'!$E201="Yes",OR('Reported Performance Table'!$D201='Master List'!$B$42,'Reported Performance Table'!$D201='Master List'!$B$43,'Reported Performance Table'!$D201='Master List'!$B$44,'Reported Performance Table'!$D201='Master List'!$B$46,'Reported Performance Table'!$D201='Master List'!$B$48,'Reported Performance Table'!$D201='Master List'!$B$104,'Reported Performance Table'!$D201='Master List'!$B$106,'Reported Performance Table'!$D201='Master List'!$B$126)),"LUNA_Dimming","Dimming_Capability_and_Range"))</f>
        <v/>
      </c>
      <c r="N201" s="179">
        <f>'Reported Performance Table'!BE201</f>
        <v>0</v>
      </c>
      <c r="O201" s="179">
        <f>'Reported Performance Table'!BF201</f>
        <v>0</v>
      </c>
      <c r="P201" s="179">
        <f>'Reported Performance Table'!BG201</f>
        <v>0</v>
      </c>
      <c r="Q201" t="str">
        <f t="shared" si="5"/>
        <v>No</v>
      </c>
    </row>
    <row r="202" spans="1:17" x14ac:dyDescent="0.25">
      <c r="A202" s="75">
        <v>209</v>
      </c>
      <c r="B202" s="76" t="str">
        <f>IF('Reported Performance Table'!$A209="","",IF(OR('Reported Performance Table'!$B209="",'Reported Performance Table'!$C209="",'Reported Performance Table'!$D209="",'Reported Performance Table'!$F209="",'Reported Performance Table'!$G209="",'Reported Performance Table'!$H209="",'Reported Performance Table'!$I209="",'Reported Performance Table'!$K209="",'Reported Performance Table'!$N209="",'Reported Performance Table'!$O209="",'Reported Performance Table'!$P209="",'Reported Performance Table'!$Q209="",'Reported Performance Table'!$R209="",'Reported Performance Table'!$S209="",'Reported Performance Table'!$T209="",'Reported Performance Table'!$U209="",'Reported Performance Table'!$V209="",'Reported Performance Table'!$W209="",'Reported Performance Table'!$X209="",'Reported Performance Table'!$AF209="",'Reported Performance Table'!$AG209="",'Reported Performance Table'!$AI209="",'Reported Performance Table'!$AJ209="",'Reported Performance Table'!$AL209="",'Reported Performance Table'!$AN209="",'Reported Performance Table'!$AR209=""),$A202&amp;", ",""))</f>
        <v/>
      </c>
      <c r="D202" s="35" t="e">
        <f>VLOOKUP('Reported Performance Table'!C202,'Master List'!$B$20:$C$39,2,FALSE)</f>
        <v>#N/A</v>
      </c>
      <c r="E202" t="e">
        <f>VLOOKUP('Reported Performance Table'!D202,'Master List'!$B$42:$C$129,2,FALSE)</f>
        <v>#N/A</v>
      </c>
      <c r="F202" t="e">
        <f>VLOOKUP('Reported Performance Table'!C202,'Master List'!$B$20:$D$39,3,FALSE)</f>
        <v>#N/A</v>
      </c>
      <c r="G202" s="163" t="e">
        <f>VLOOKUP('Reported Performance Table'!B202,'Master List'!$B$11:$D$17,3,FALSE)</f>
        <v>#N/A</v>
      </c>
      <c r="H202" t="e">
        <f t="shared" si="4"/>
        <v>#N/A</v>
      </c>
      <c r="I202" t="e">
        <f>IF(VLOOKUP('Reported Performance Table'!D202,'Master List'!$B$42:$D$129,3,FALSE)="","No",VLOOKUP('Reported Performance Table'!D202,'Master List'!$B$42:$D$129,3,FALSE))</f>
        <v>#N/A</v>
      </c>
      <c r="J202" t="e">
        <f>IF(AND(I202="Yes_No",'Reported Performance Table'!E202="Yes"),"No","Yes_No")</f>
        <v>#N/A</v>
      </c>
      <c r="K202" t="str">
        <f>IF('Reported Performance Table'!D202="","",IF('Reported Performance Table'!E202="Yes","LUNA_CCT","Reported_CCT"))</f>
        <v/>
      </c>
      <c r="L202" t="str">
        <f>IF('Reported Performance Table'!D202="","",IF(K202="LUNA_CCT",VLOOKUP('Reported Performance Table'!D202,'Master List'!$B$42:$E$129,4,FALSE),"Reported_BUG"))</f>
        <v/>
      </c>
      <c r="M202" t="str">
        <f>IF('Reported Performance Table'!D202="","",IF(AND('Reported Performance Table'!$E202="Yes",OR('Reported Performance Table'!$D202='Master List'!$B$42,'Reported Performance Table'!$D202='Master List'!$B$43,'Reported Performance Table'!$D202='Master List'!$B$44,'Reported Performance Table'!$D202='Master List'!$B$46,'Reported Performance Table'!$D202='Master List'!$B$48,'Reported Performance Table'!$D202='Master List'!$B$104,'Reported Performance Table'!$D202='Master List'!$B$106,'Reported Performance Table'!$D202='Master List'!$B$126)),"LUNA_Dimming","Dimming_Capability_and_Range"))</f>
        <v/>
      </c>
      <c r="N202" s="179">
        <f>'Reported Performance Table'!BE202</f>
        <v>0</v>
      </c>
      <c r="O202" s="179">
        <f>'Reported Performance Table'!BF202</f>
        <v>0</v>
      </c>
      <c r="P202" s="179">
        <f>'Reported Performance Table'!BG202</f>
        <v>0</v>
      </c>
      <c r="Q202" t="str">
        <f t="shared" si="5"/>
        <v>No</v>
      </c>
    </row>
    <row r="203" spans="1:17" x14ac:dyDescent="0.25">
      <c r="A203" s="75">
        <v>210</v>
      </c>
      <c r="B203" s="76" t="str">
        <f>IF('Reported Performance Table'!$A210="","",IF(OR('Reported Performance Table'!$B210="",'Reported Performance Table'!$C210="",'Reported Performance Table'!$D210="",'Reported Performance Table'!$F210="",'Reported Performance Table'!$G210="",'Reported Performance Table'!$H210="",'Reported Performance Table'!$I210="",'Reported Performance Table'!$K210="",'Reported Performance Table'!$N210="",'Reported Performance Table'!$O210="",'Reported Performance Table'!$P210="",'Reported Performance Table'!$Q210="",'Reported Performance Table'!$R210="",'Reported Performance Table'!$S210="",'Reported Performance Table'!$T210="",'Reported Performance Table'!$U210="",'Reported Performance Table'!$V210="",'Reported Performance Table'!$W210="",'Reported Performance Table'!$X210="",'Reported Performance Table'!$AF210="",'Reported Performance Table'!$AG210="",'Reported Performance Table'!$AI210="",'Reported Performance Table'!$AJ210="",'Reported Performance Table'!$AL210="",'Reported Performance Table'!$AN210="",'Reported Performance Table'!$AR210=""),$A203&amp;", ",""))</f>
        <v/>
      </c>
      <c r="D203" s="35" t="e">
        <f>VLOOKUP('Reported Performance Table'!C203,'Master List'!$B$20:$C$39,2,FALSE)</f>
        <v>#N/A</v>
      </c>
      <c r="E203" t="e">
        <f>VLOOKUP('Reported Performance Table'!D203,'Master List'!$B$42:$C$129,2,FALSE)</f>
        <v>#N/A</v>
      </c>
      <c r="F203" t="e">
        <f>VLOOKUP('Reported Performance Table'!C203,'Master List'!$B$20:$D$39,3,FALSE)</f>
        <v>#N/A</v>
      </c>
      <c r="G203" s="163" t="e">
        <f>VLOOKUP('Reported Performance Table'!B203,'Master List'!$B$11:$D$17,3,FALSE)</f>
        <v>#N/A</v>
      </c>
      <c r="H203" t="e">
        <f t="shared" ref="H203:H266" si="6">CONCATENATE(F203,G203)</f>
        <v>#N/A</v>
      </c>
      <c r="I203" t="e">
        <f>IF(VLOOKUP('Reported Performance Table'!D203,'Master List'!$B$42:$D$129,3,FALSE)="","No",VLOOKUP('Reported Performance Table'!D203,'Master List'!$B$42:$D$129,3,FALSE))</f>
        <v>#N/A</v>
      </c>
      <c r="J203" t="e">
        <f>IF(AND(I203="Yes_No",'Reported Performance Table'!E203="Yes"),"No","Yes_No")</f>
        <v>#N/A</v>
      </c>
      <c r="K203" t="str">
        <f>IF('Reported Performance Table'!D203="","",IF('Reported Performance Table'!E203="Yes","LUNA_CCT","Reported_CCT"))</f>
        <v/>
      </c>
      <c r="L203" t="str">
        <f>IF('Reported Performance Table'!D203="","",IF(K203="LUNA_CCT",VLOOKUP('Reported Performance Table'!D203,'Master List'!$B$42:$E$129,4,FALSE),"Reported_BUG"))</f>
        <v/>
      </c>
      <c r="M203" t="str">
        <f>IF('Reported Performance Table'!D203="","",IF(AND('Reported Performance Table'!$E203="Yes",OR('Reported Performance Table'!$D203='Master List'!$B$42,'Reported Performance Table'!$D203='Master List'!$B$43,'Reported Performance Table'!$D203='Master List'!$B$44,'Reported Performance Table'!$D203='Master List'!$B$46,'Reported Performance Table'!$D203='Master List'!$B$48,'Reported Performance Table'!$D203='Master List'!$B$104,'Reported Performance Table'!$D203='Master List'!$B$106,'Reported Performance Table'!$D203='Master List'!$B$126)),"LUNA_Dimming","Dimming_Capability_and_Range"))</f>
        <v/>
      </c>
      <c r="N203" s="179">
        <f>'Reported Performance Table'!BE203</f>
        <v>0</v>
      </c>
      <c r="O203" s="179">
        <f>'Reported Performance Table'!BF203</f>
        <v>0</v>
      </c>
      <c r="P203" s="179">
        <f>'Reported Performance Table'!BG203</f>
        <v>0</v>
      </c>
      <c r="Q203" t="str">
        <f t="shared" si="5"/>
        <v>No</v>
      </c>
    </row>
    <row r="204" spans="1:17" x14ac:dyDescent="0.25">
      <c r="A204" s="75">
        <v>211</v>
      </c>
      <c r="B204" s="76" t="str">
        <f>IF('Reported Performance Table'!$A211="","",IF(OR('Reported Performance Table'!$B211="",'Reported Performance Table'!$C211="",'Reported Performance Table'!$D211="",'Reported Performance Table'!$F211="",'Reported Performance Table'!$G211="",'Reported Performance Table'!$H211="",'Reported Performance Table'!$I211="",'Reported Performance Table'!$K211="",'Reported Performance Table'!$N211="",'Reported Performance Table'!$O211="",'Reported Performance Table'!$P211="",'Reported Performance Table'!$Q211="",'Reported Performance Table'!$R211="",'Reported Performance Table'!$S211="",'Reported Performance Table'!$T211="",'Reported Performance Table'!$U211="",'Reported Performance Table'!$V211="",'Reported Performance Table'!$W211="",'Reported Performance Table'!$X211="",'Reported Performance Table'!$AF211="",'Reported Performance Table'!$AG211="",'Reported Performance Table'!$AI211="",'Reported Performance Table'!$AJ211="",'Reported Performance Table'!$AL211="",'Reported Performance Table'!$AN211="",'Reported Performance Table'!$AR211=""),$A204&amp;", ",""))</f>
        <v/>
      </c>
      <c r="D204" s="35" t="e">
        <f>VLOOKUP('Reported Performance Table'!C204,'Master List'!$B$20:$C$39,2,FALSE)</f>
        <v>#N/A</v>
      </c>
      <c r="E204" t="e">
        <f>VLOOKUP('Reported Performance Table'!D204,'Master List'!$B$42:$C$129,2,FALSE)</f>
        <v>#N/A</v>
      </c>
      <c r="F204" t="e">
        <f>VLOOKUP('Reported Performance Table'!C204,'Master List'!$B$20:$D$39,3,FALSE)</f>
        <v>#N/A</v>
      </c>
      <c r="G204" s="163" t="e">
        <f>VLOOKUP('Reported Performance Table'!B204,'Master List'!$B$11:$D$17,3,FALSE)</f>
        <v>#N/A</v>
      </c>
      <c r="H204" t="e">
        <f t="shared" si="6"/>
        <v>#N/A</v>
      </c>
      <c r="I204" t="e">
        <f>IF(VLOOKUP('Reported Performance Table'!D204,'Master List'!$B$42:$D$129,3,FALSE)="","No",VLOOKUP('Reported Performance Table'!D204,'Master List'!$B$42:$D$129,3,FALSE))</f>
        <v>#N/A</v>
      </c>
      <c r="J204" t="e">
        <f>IF(AND(I204="Yes_No",'Reported Performance Table'!E204="Yes"),"No","Yes_No")</f>
        <v>#N/A</v>
      </c>
      <c r="K204" t="str">
        <f>IF('Reported Performance Table'!D204="","",IF('Reported Performance Table'!E204="Yes","LUNA_CCT","Reported_CCT"))</f>
        <v/>
      </c>
      <c r="L204" t="str">
        <f>IF('Reported Performance Table'!D204="","",IF(K204="LUNA_CCT",VLOOKUP('Reported Performance Table'!D204,'Master List'!$B$42:$E$129,4,FALSE),"Reported_BUG"))</f>
        <v/>
      </c>
      <c r="M204" t="str">
        <f>IF('Reported Performance Table'!D204="","",IF(AND('Reported Performance Table'!$E204="Yes",OR('Reported Performance Table'!$D204='Master List'!$B$42,'Reported Performance Table'!$D204='Master List'!$B$43,'Reported Performance Table'!$D204='Master List'!$B$44,'Reported Performance Table'!$D204='Master List'!$B$46,'Reported Performance Table'!$D204='Master List'!$B$48,'Reported Performance Table'!$D204='Master List'!$B$104,'Reported Performance Table'!$D204='Master List'!$B$106,'Reported Performance Table'!$D204='Master List'!$B$126)),"LUNA_Dimming","Dimming_Capability_and_Range"))</f>
        <v/>
      </c>
      <c r="N204" s="179">
        <f>'Reported Performance Table'!BE204</f>
        <v>0</v>
      </c>
      <c r="O204" s="179">
        <f>'Reported Performance Table'!BF204</f>
        <v>0</v>
      </c>
      <c r="P204" s="179">
        <f>'Reported Performance Table'!BG204</f>
        <v>0</v>
      </c>
      <c r="Q204" t="str">
        <f t="shared" ref="Q204:Q267" si="7">IF(COUNTIF(N204:P204,"Yes")=3,"Yes","No")</f>
        <v>No</v>
      </c>
    </row>
    <row r="205" spans="1:17" x14ac:dyDescent="0.25">
      <c r="A205" s="75">
        <v>212</v>
      </c>
      <c r="B205" s="76" t="str">
        <f>IF('Reported Performance Table'!$A212="","",IF(OR('Reported Performance Table'!$B212="",'Reported Performance Table'!$C212="",'Reported Performance Table'!$D212="",'Reported Performance Table'!$F212="",'Reported Performance Table'!$G212="",'Reported Performance Table'!$H212="",'Reported Performance Table'!$I212="",'Reported Performance Table'!$K212="",'Reported Performance Table'!$N212="",'Reported Performance Table'!$O212="",'Reported Performance Table'!$P212="",'Reported Performance Table'!$Q212="",'Reported Performance Table'!$R212="",'Reported Performance Table'!$S212="",'Reported Performance Table'!$T212="",'Reported Performance Table'!$U212="",'Reported Performance Table'!$V212="",'Reported Performance Table'!$W212="",'Reported Performance Table'!$X212="",'Reported Performance Table'!$AF212="",'Reported Performance Table'!$AG212="",'Reported Performance Table'!$AI212="",'Reported Performance Table'!$AJ212="",'Reported Performance Table'!$AL212="",'Reported Performance Table'!$AN212="",'Reported Performance Table'!$AR212=""),$A205&amp;", ",""))</f>
        <v/>
      </c>
      <c r="D205" s="35" t="e">
        <f>VLOOKUP('Reported Performance Table'!C205,'Master List'!$B$20:$C$39,2,FALSE)</f>
        <v>#N/A</v>
      </c>
      <c r="E205" t="e">
        <f>VLOOKUP('Reported Performance Table'!D205,'Master List'!$B$42:$C$129,2,FALSE)</f>
        <v>#N/A</v>
      </c>
      <c r="F205" t="e">
        <f>VLOOKUP('Reported Performance Table'!C205,'Master List'!$B$20:$D$39,3,FALSE)</f>
        <v>#N/A</v>
      </c>
      <c r="G205" s="163" t="e">
        <f>VLOOKUP('Reported Performance Table'!B205,'Master List'!$B$11:$D$17,3,FALSE)</f>
        <v>#N/A</v>
      </c>
      <c r="H205" t="e">
        <f t="shared" si="6"/>
        <v>#N/A</v>
      </c>
      <c r="I205" t="e">
        <f>IF(VLOOKUP('Reported Performance Table'!D205,'Master List'!$B$42:$D$129,3,FALSE)="","No",VLOOKUP('Reported Performance Table'!D205,'Master List'!$B$42:$D$129,3,FALSE))</f>
        <v>#N/A</v>
      </c>
      <c r="J205" t="e">
        <f>IF(AND(I205="Yes_No",'Reported Performance Table'!E205="Yes"),"No","Yes_No")</f>
        <v>#N/A</v>
      </c>
      <c r="K205" t="str">
        <f>IF('Reported Performance Table'!D205="","",IF('Reported Performance Table'!E205="Yes","LUNA_CCT","Reported_CCT"))</f>
        <v/>
      </c>
      <c r="L205" t="str">
        <f>IF('Reported Performance Table'!D205="","",IF(K205="LUNA_CCT",VLOOKUP('Reported Performance Table'!D205,'Master List'!$B$42:$E$129,4,FALSE),"Reported_BUG"))</f>
        <v/>
      </c>
      <c r="M205" t="str">
        <f>IF('Reported Performance Table'!D205="","",IF(AND('Reported Performance Table'!$E205="Yes",OR('Reported Performance Table'!$D205='Master List'!$B$42,'Reported Performance Table'!$D205='Master List'!$B$43,'Reported Performance Table'!$D205='Master List'!$B$44,'Reported Performance Table'!$D205='Master List'!$B$46,'Reported Performance Table'!$D205='Master List'!$B$48,'Reported Performance Table'!$D205='Master List'!$B$104,'Reported Performance Table'!$D205='Master List'!$B$106,'Reported Performance Table'!$D205='Master List'!$B$126)),"LUNA_Dimming","Dimming_Capability_and_Range"))</f>
        <v/>
      </c>
      <c r="N205" s="179">
        <f>'Reported Performance Table'!BE205</f>
        <v>0</v>
      </c>
      <c r="O205" s="179">
        <f>'Reported Performance Table'!BF205</f>
        <v>0</v>
      </c>
      <c r="P205" s="179">
        <f>'Reported Performance Table'!BG205</f>
        <v>0</v>
      </c>
      <c r="Q205" t="str">
        <f t="shared" si="7"/>
        <v>No</v>
      </c>
    </row>
    <row r="206" spans="1:17" x14ac:dyDescent="0.25">
      <c r="A206" s="75">
        <v>213</v>
      </c>
      <c r="B206" s="76" t="str">
        <f>IF('Reported Performance Table'!$A213="","",IF(OR('Reported Performance Table'!$B213="",'Reported Performance Table'!$C213="",'Reported Performance Table'!$D213="",'Reported Performance Table'!$F213="",'Reported Performance Table'!$G213="",'Reported Performance Table'!$H213="",'Reported Performance Table'!$I213="",'Reported Performance Table'!$K213="",'Reported Performance Table'!$N213="",'Reported Performance Table'!$O213="",'Reported Performance Table'!$P213="",'Reported Performance Table'!$Q213="",'Reported Performance Table'!$R213="",'Reported Performance Table'!$S213="",'Reported Performance Table'!$T213="",'Reported Performance Table'!$U213="",'Reported Performance Table'!$V213="",'Reported Performance Table'!$W213="",'Reported Performance Table'!$X213="",'Reported Performance Table'!$AF213="",'Reported Performance Table'!$AG213="",'Reported Performance Table'!$AI213="",'Reported Performance Table'!$AJ213="",'Reported Performance Table'!$AL213="",'Reported Performance Table'!$AN213="",'Reported Performance Table'!$AR213=""),$A206&amp;", ",""))</f>
        <v/>
      </c>
      <c r="D206" s="35" t="e">
        <f>VLOOKUP('Reported Performance Table'!C206,'Master List'!$B$20:$C$39,2,FALSE)</f>
        <v>#N/A</v>
      </c>
      <c r="E206" t="e">
        <f>VLOOKUP('Reported Performance Table'!D206,'Master List'!$B$42:$C$129,2,FALSE)</f>
        <v>#N/A</v>
      </c>
      <c r="F206" t="e">
        <f>VLOOKUP('Reported Performance Table'!C206,'Master List'!$B$20:$D$39,3,FALSE)</f>
        <v>#N/A</v>
      </c>
      <c r="G206" s="163" t="e">
        <f>VLOOKUP('Reported Performance Table'!B206,'Master List'!$B$11:$D$17,3,FALSE)</f>
        <v>#N/A</v>
      </c>
      <c r="H206" t="e">
        <f t="shared" si="6"/>
        <v>#N/A</v>
      </c>
      <c r="I206" t="e">
        <f>IF(VLOOKUP('Reported Performance Table'!D206,'Master List'!$B$42:$D$129,3,FALSE)="","No",VLOOKUP('Reported Performance Table'!D206,'Master List'!$B$42:$D$129,3,FALSE))</f>
        <v>#N/A</v>
      </c>
      <c r="J206" t="e">
        <f>IF(AND(I206="Yes_No",'Reported Performance Table'!E206="Yes"),"No","Yes_No")</f>
        <v>#N/A</v>
      </c>
      <c r="K206" t="str">
        <f>IF('Reported Performance Table'!D206="","",IF('Reported Performance Table'!E206="Yes","LUNA_CCT","Reported_CCT"))</f>
        <v/>
      </c>
      <c r="L206" t="str">
        <f>IF('Reported Performance Table'!D206="","",IF(K206="LUNA_CCT",VLOOKUP('Reported Performance Table'!D206,'Master List'!$B$42:$E$129,4,FALSE),"Reported_BUG"))</f>
        <v/>
      </c>
      <c r="M206" t="str">
        <f>IF('Reported Performance Table'!D206="","",IF(AND('Reported Performance Table'!$E206="Yes",OR('Reported Performance Table'!$D206='Master List'!$B$42,'Reported Performance Table'!$D206='Master List'!$B$43,'Reported Performance Table'!$D206='Master List'!$B$44,'Reported Performance Table'!$D206='Master List'!$B$46,'Reported Performance Table'!$D206='Master List'!$B$48,'Reported Performance Table'!$D206='Master List'!$B$104,'Reported Performance Table'!$D206='Master List'!$B$106,'Reported Performance Table'!$D206='Master List'!$B$126)),"LUNA_Dimming","Dimming_Capability_and_Range"))</f>
        <v/>
      </c>
      <c r="N206" s="179">
        <f>'Reported Performance Table'!BE206</f>
        <v>0</v>
      </c>
      <c r="O206" s="179">
        <f>'Reported Performance Table'!BF206</f>
        <v>0</v>
      </c>
      <c r="P206" s="179">
        <f>'Reported Performance Table'!BG206</f>
        <v>0</v>
      </c>
      <c r="Q206" t="str">
        <f t="shared" si="7"/>
        <v>No</v>
      </c>
    </row>
    <row r="207" spans="1:17" x14ac:dyDescent="0.25">
      <c r="A207" s="75">
        <v>214</v>
      </c>
      <c r="B207" s="76" t="str">
        <f>IF('Reported Performance Table'!$A214="","",IF(OR('Reported Performance Table'!$B214="",'Reported Performance Table'!$C214="",'Reported Performance Table'!$D214="",'Reported Performance Table'!$F214="",'Reported Performance Table'!$G214="",'Reported Performance Table'!$H214="",'Reported Performance Table'!$I214="",'Reported Performance Table'!$K214="",'Reported Performance Table'!$N214="",'Reported Performance Table'!$O214="",'Reported Performance Table'!$P214="",'Reported Performance Table'!$Q214="",'Reported Performance Table'!$R214="",'Reported Performance Table'!$S214="",'Reported Performance Table'!$T214="",'Reported Performance Table'!$U214="",'Reported Performance Table'!$V214="",'Reported Performance Table'!$W214="",'Reported Performance Table'!$X214="",'Reported Performance Table'!$AF214="",'Reported Performance Table'!$AG214="",'Reported Performance Table'!$AI214="",'Reported Performance Table'!$AJ214="",'Reported Performance Table'!$AL214="",'Reported Performance Table'!$AN214="",'Reported Performance Table'!$AR214=""),$A207&amp;", ",""))</f>
        <v/>
      </c>
      <c r="D207" s="35" t="e">
        <f>VLOOKUP('Reported Performance Table'!C207,'Master List'!$B$20:$C$39,2,FALSE)</f>
        <v>#N/A</v>
      </c>
      <c r="E207" t="e">
        <f>VLOOKUP('Reported Performance Table'!D207,'Master List'!$B$42:$C$129,2,FALSE)</f>
        <v>#N/A</v>
      </c>
      <c r="F207" t="e">
        <f>VLOOKUP('Reported Performance Table'!C207,'Master List'!$B$20:$D$39,3,FALSE)</f>
        <v>#N/A</v>
      </c>
      <c r="G207" s="163" t="e">
        <f>VLOOKUP('Reported Performance Table'!B207,'Master List'!$B$11:$D$17,3,FALSE)</f>
        <v>#N/A</v>
      </c>
      <c r="H207" t="e">
        <f t="shared" si="6"/>
        <v>#N/A</v>
      </c>
      <c r="I207" t="e">
        <f>IF(VLOOKUP('Reported Performance Table'!D207,'Master List'!$B$42:$D$129,3,FALSE)="","No",VLOOKUP('Reported Performance Table'!D207,'Master List'!$B$42:$D$129,3,FALSE))</f>
        <v>#N/A</v>
      </c>
      <c r="J207" t="e">
        <f>IF(AND(I207="Yes_No",'Reported Performance Table'!E207="Yes"),"No","Yes_No")</f>
        <v>#N/A</v>
      </c>
      <c r="K207" t="str">
        <f>IF('Reported Performance Table'!D207="","",IF('Reported Performance Table'!E207="Yes","LUNA_CCT","Reported_CCT"))</f>
        <v/>
      </c>
      <c r="L207" t="str">
        <f>IF('Reported Performance Table'!D207="","",IF(K207="LUNA_CCT",VLOOKUP('Reported Performance Table'!D207,'Master List'!$B$42:$E$129,4,FALSE),"Reported_BUG"))</f>
        <v/>
      </c>
      <c r="M207" t="str">
        <f>IF('Reported Performance Table'!D207="","",IF(AND('Reported Performance Table'!$E207="Yes",OR('Reported Performance Table'!$D207='Master List'!$B$42,'Reported Performance Table'!$D207='Master List'!$B$43,'Reported Performance Table'!$D207='Master List'!$B$44,'Reported Performance Table'!$D207='Master List'!$B$46,'Reported Performance Table'!$D207='Master List'!$B$48,'Reported Performance Table'!$D207='Master List'!$B$104,'Reported Performance Table'!$D207='Master List'!$B$106,'Reported Performance Table'!$D207='Master List'!$B$126)),"LUNA_Dimming","Dimming_Capability_and_Range"))</f>
        <v/>
      </c>
      <c r="N207" s="179">
        <f>'Reported Performance Table'!BE207</f>
        <v>0</v>
      </c>
      <c r="O207" s="179">
        <f>'Reported Performance Table'!BF207</f>
        <v>0</v>
      </c>
      <c r="P207" s="179">
        <f>'Reported Performance Table'!BG207</f>
        <v>0</v>
      </c>
      <c r="Q207" t="str">
        <f t="shared" si="7"/>
        <v>No</v>
      </c>
    </row>
    <row r="208" spans="1:17" x14ac:dyDescent="0.25">
      <c r="A208" s="75">
        <v>215</v>
      </c>
      <c r="B208" s="76" t="str">
        <f>IF('Reported Performance Table'!$A215="","",IF(OR('Reported Performance Table'!$B215="",'Reported Performance Table'!$C215="",'Reported Performance Table'!$D215="",'Reported Performance Table'!$F215="",'Reported Performance Table'!$G215="",'Reported Performance Table'!$H215="",'Reported Performance Table'!$I215="",'Reported Performance Table'!$K215="",'Reported Performance Table'!$N215="",'Reported Performance Table'!$O215="",'Reported Performance Table'!$P215="",'Reported Performance Table'!$Q215="",'Reported Performance Table'!$R215="",'Reported Performance Table'!$S215="",'Reported Performance Table'!$T215="",'Reported Performance Table'!$U215="",'Reported Performance Table'!$V215="",'Reported Performance Table'!$W215="",'Reported Performance Table'!$X215="",'Reported Performance Table'!$AF215="",'Reported Performance Table'!$AG215="",'Reported Performance Table'!$AI215="",'Reported Performance Table'!$AJ215="",'Reported Performance Table'!$AL215="",'Reported Performance Table'!$AN215="",'Reported Performance Table'!$AR215=""),$A208&amp;", ",""))</f>
        <v/>
      </c>
      <c r="D208" s="35" t="e">
        <f>VLOOKUP('Reported Performance Table'!C208,'Master List'!$B$20:$C$39,2,FALSE)</f>
        <v>#N/A</v>
      </c>
      <c r="E208" t="e">
        <f>VLOOKUP('Reported Performance Table'!D208,'Master List'!$B$42:$C$129,2,FALSE)</f>
        <v>#N/A</v>
      </c>
      <c r="F208" t="e">
        <f>VLOOKUP('Reported Performance Table'!C208,'Master List'!$B$20:$D$39,3,FALSE)</f>
        <v>#N/A</v>
      </c>
      <c r="G208" s="163" t="e">
        <f>VLOOKUP('Reported Performance Table'!B208,'Master List'!$B$11:$D$17,3,FALSE)</f>
        <v>#N/A</v>
      </c>
      <c r="H208" t="e">
        <f t="shared" si="6"/>
        <v>#N/A</v>
      </c>
      <c r="I208" t="e">
        <f>IF(VLOOKUP('Reported Performance Table'!D208,'Master List'!$B$42:$D$129,3,FALSE)="","No",VLOOKUP('Reported Performance Table'!D208,'Master List'!$B$42:$D$129,3,FALSE))</f>
        <v>#N/A</v>
      </c>
      <c r="J208" t="e">
        <f>IF(AND(I208="Yes_No",'Reported Performance Table'!E208="Yes"),"No","Yes_No")</f>
        <v>#N/A</v>
      </c>
      <c r="K208" t="str">
        <f>IF('Reported Performance Table'!D208="","",IF('Reported Performance Table'!E208="Yes","LUNA_CCT","Reported_CCT"))</f>
        <v/>
      </c>
      <c r="L208" t="str">
        <f>IF('Reported Performance Table'!D208="","",IF(K208="LUNA_CCT",VLOOKUP('Reported Performance Table'!D208,'Master List'!$B$42:$E$129,4,FALSE),"Reported_BUG"))</f>
        <v/>
      </c>
      <c r="M208" t="str">
        <f>IF('Reported Performance Table'!D208="","",IF(AND('Reported Performance Table'!$E208="Yes",OR('Reported Performance Table'!$D208='Master List'!$B$42,'Reported Performance Table'!$D208='Master List'!$B$43,'Reported Performance Table'!$D208='Master List'!$B$44,'Reported Performance Table'!$D208='Master List'!$B$46,'Reported Performance Table'!$D208='Master List'!$B$48,'Reported Performance Table'!$D208='Master List'!$B$104,'Reported Performance Table'!$D208='Master List'!$B$106,'Reported Performance Table'!$D208='Master List'!$B$126)),"LUNA_Dimming","Dimming_Capability_and_Range"))</f>
        <v/>
      </c>
      <c r="N208" s="179">
        <f>'Reported Performance Table'!BE208</f>
        <v>0</v>
      </c>
      <c r="O208" s="179">
        <f>'Reported Performance Table'!BF208</f>
        <v>0</v>
      </c>
      <c r="P208" s="179">
        <f>'Reported Performance Table'!BG208</f>
        <v>0</v>
      </c>
      <c r="Q208" t="str">
        <f t="shared" si="7"/>
        <v>No</v>
      </c>
    </row>
    <row r="209" spans="1:17" x14ac:dyDescent="0.25">
      <c r="A209" s="75">
        <v>216</v>
      </c>
      <c r="B209" s="76" t="str">
        <f>IF('Reported Performance Table'!$A216="","",IF(OR('Reported Performance Table'!$B216="",'Reported Performance Table'!$C216="",'Reported Performance Table'!$D216="",'Reported Performance Table'!$F216="",'Reported Performance Table'!$G216="",'Reported Performance Table'!$H216="",'Reported Performance Table'!$I216="",'Reported Performance Table'!$K216="",'Reported Performance Table'!$N216="",'Reported Performance Table'!$O216="",'Reported Performance Table'!$P216="",'Reported Performance Table'!$Q216="",'Reported Performance Table'!$R216="",'Reported Performance Table'!$S216="",'Reported Performance Table'!$T216="",'Reported Performance Table'!$U216="",'Reported Performance Table'!$V216="",'Reported Performance Table'!$W216="",'Reported Performance Table'!$X216="",'Reported Performance Table'!$AF216="",'Reported Performance Table'!$AG216="",'Reported Performance Table'!$AI216="",'Reported Performance Table'!$AJ216="",'Reported Performance Table'!$AL216="",'Reported Performance Table'!$AN216="",'Reported Performance Table'!$AR216=""),$A209&amp;", ",""))</f>
        <v/>
      </c>
      <c r="D209" s="35" t="e">
        <f>VLOOKUP('Reported Performance Table'!C209,'Master List'!$B$20:$C$39,2,FALSE)</f>
        <v>#N/A</v>
      </c>
      <c r="E209" t="e">
        <f>VLOOKUP('Reported Performance Table'!D209,'Master List'!$B$42:$C$129,2,FALSE)</f>
        <v>#N/A</v>
      </c>
      <c r="F209" t="e">
        <f>VLOOKUP('Reported Performance Table'!C209,'Master List'!$B$20:$D$39,3,FALSE)</f>
        <v>#N/A</v>
      </c>
      <c r="G209" s="163" t="e">
        <f>VLOOKUP('Reported Performance Table'!B209,'Master List'!$B$11:$D$17,3,FALSE)</f>
        <v>#N/A</v>
      </c>
      <c r="H209" t="e">
        <f t="shared" si="6"/>
        <v>#N/A</v>
      </c>
      <c r="I209" t="e">
        <f>IF(VLOOKUP('Reported Performance Table'!D209,'Master List'!$B$42:$D$129,3,FALSE)="","No",VLOOKUP('Reported Performance Table'!D209,'Master List'!$B$42:$D$129,3,FALSE))</f>
        <v>#N/A</v>
      </c>
      <c r="J209" t="e">
        <f>IF(AND(I209="Yes_No",'Reported Performance Table'!E209="Yes"),"No","Yes_No")</f>
        <v>#N/A</v>
      </c>
      <c r="K209" t="str">
        <f>IF('Reported Performance Table'!D209="","",IF('Reported Performance Table'!E209="Yes","LUNA_CCT","Reported_CCT"))</f>
        <v/>
      </c>
      <c r="L209" t="str">
        <f>IF('Reported Performance Table'!D209="","",IF(K209="LUNA_CCT",VLOOKUP('Reported Performance Table'!D209,'Master List'!$B$42:$E$129,4,FALSE),"Reported_BUG"))</f>
        <v/>
      </c>
      <c r="M209" t="str">
        <f>IF('Reported Performance Table'!D209="","",IF(AND('Reported Performance Table'!$E209="Yes",OR('Reported Performance Table'!$D209='Master List'!$B$42,'Reported Performance Table'!$D209='Master List'!$B$43,'Reported Performance Table'!$D209='Master List'!$B$44,'Reported Performance Table'!$D209='Master List'!$B$46,'Reported Performance Table'!$D209='Master List'!$B$48,'Reported Performance Table'!$D209='Master List'!$B$104,'Reported Performance Table'!$D209='Master List'!$B$106,'Reported Performance Table'!$D209='Master List'!$B$126)),"LUNA_Dimming","Dimming_Capability_and_Range"))</f>
        <v/>
      </c>
      <c r="N209" s="179">
        <f>'Reported Performance Table'!BE209</f>
        <v>0</v>
      </c>
      <c r="O209" s="179">
        <f>'Reported Performance Table'!BF209</f>
        <v>0</v>
      </c>
      <c r="P209" s="179">
        <f>'Reported Performance Table'!BG209</f>
        <v>0</v>
      </c>
      <c r="Q209" t="str">
        <f t="shared" si="7"/>
        <v>No</v>
      </c>
    </row>
    <row r="210" spans="1:17" x14ac:dyDescent="0.25">
      <c r="A210" s="75">
        <v>217</v>
      </c>
      <c r="B210" s="76" t="str">
        <f>IF('Reported Performance Table'!$A217="","",IF(OR('Reported Performance Table'!$B217="",'Reported Performance Table'!$C217="",'Reported Performance Table'!$D217="",'Reported Performance Table'!$F217="",'Reported Performance Table'!$G217="",'Reported Performance Table'!$H217="",'Reported Performance Table'!$I217="",'Reported Performance Table'!$K217="",'Reported Performance Table'!$N217="",'Reported Performance Table'!$O217="",'Reported Performance Table'!$P217="",'Reported Performance Table'!$Q217="",'Reported Performance Table'!$R217="",'Reported Performance Table'!$S217="",'Reported Performance Table'!$T217="",'Reported Performance Table'!$U217="",'Reported Performance Table'!$V217="",'Reported Performance Table'!$W217="",'Reported Performance Table'!$X217="",'Reported Performance Table'!$AF217="",'Reported Performance Table'!$AG217="",'Reported Performance Table'!$AI217="",'Reported Performance Table'!$AJ217="",'Reported Performance Table'!$AL217="",'Reported Performance Table'!$AN217="",'Reported Performance Table'!$AR217=""),$A210&amp;", ",""))</f>
        <v/>
      </c>
      <c r="D210" s="35" t="e">
        <f>VLOOKUP('Reported Performance Table'!C210,'Master List'!$B$20:$C$39,2,FALSE)</f>
        <v>#N/A</v>
      </c>
      <c r="E210" t="e">
        <f>VLOOKUP('Reported Performance Table'!D210,'Master List'!$B$42:$C$129,2,FALSE)</f>
        <v>#N/A</v>
      </c>
      <c r="F210" t="e">
        <f>VLOOKUP('Reported Performance Table'!C210,'Master List'!$B$20:$D$39,3,FALSE)</f>
        <v>#N/A</v>
      </c>
      <c r="G210" s="163" t="e">
        <f>VLOOKUP('Reported Performance Table'!B210,'Master List'!$B$11:$D$17,3,FALSE)</f>
        <v>#N/A</v>
      </c>
      <c r="H210" t="e">
        <f t="shared" si="6"/>
        <v>#N/A</v>
      </c>
      <c r="I210" t="e">
        <f>IF(VLOOKUP('Reported Performance Table'!D210,'Master List'!$B$42:$D$129,3,FALSE)="","No",VLOOKUP('Reported Performance Table'!D210,'Master List'!$B$42:$D$129,3,FALSE))</f>
        <v>#N/A</v>
      </c>
      <c r="J210" t="e">
        <f>IF(AND(I210="Yes_No",'Reported Performance Table'!E210="Yes"),"No","Yes_No")</f>
        <v>#N/A</v>
      </c>
      <c r="K210" t="str">
        <f>IF('Reported Performance Table'!D210="","",IF('Reported Performance Table'!E210="Yes","LUNA_CCT","Reported_CCT"))</f>
        <v/>
      </c>
      <c r="L210" t="str">
        <f>IF('Reported Performance Table'!D210="","",IF(K210="LUNA_CCT",VLOOKUP('Reported Performance Table'!D210,'Master List'!$B$42:$E$129,4,FALSE),"Reported_BUG"))</f>
        <v/>
      </c>
      <c r="M210" t="str">
        <f>IF('Reported Performance Table'!D210="","",IF(AND('Reported Performance Table'!$E210="Yes",OR('Reported Performance Table'!$D210='Master List'!$B$42,'Reported Performance Table'!$D210='Master List'!$B$43,'Reported Performance Table'!$D210='Master List'!$B$44,'Reported Performance Table'!$D210='Master List'!$B$46,'Reported Performance Table'!$D210='Master List'!$B$48,'Reported Performance Table'!$D210='Master List'!$B$104,'Reported Performance Table'!$D210='Master List'!$B$106,'Reported Performance Table'!$D210='Master List'!$B$126)),"LUNA_Dimming","Dimming_Capability_and_Range"))</f>
        <v/>
      </c>
      <c r="N210" s="179">
        <f>'Reported Performance Table'!BE210</f>
        <v>0</v>
      </c>
      <c r="O210" s="179">
        <f>'Reported Performance Table'!BF210</f>
        <v>0</v>
      </c>
      <c r="P210" s="179">
        <f>'Reported Performance Table'!BG210</f>
        <v>0</v>
      </c>
      <c r="Q210" t="str">
        <f t="shared" si="7"/>
        <v>No</v>
      </c>
    </row>
    <row r="211" spans="1:17" x14ac:dyDescent="0.25">
      <c r="A211" s="75">
        <v>218</v>
      </c>
      <c r="B211" s="76" t="str">
        <f>IF('Reported Performance Table'!$A218="","",IF(OR('Reported Performance Table'!$B218="",'Reported Performance Table'!$C218="",'Reported Performance Table'!$D218="",'Reported Performance Table'!$F218="",'Reported Performance Table'!$G218="",'Reported Performance Table'!$H218="",'Reported Performance Table'!$I218="",'Reported Performance Table'!$K218="",'Reported Performance Table'!$N218="",'Reported Performance Table'!$O218="",'Reported Performance Table'!$P218="",'Reported Performance Table'!$Q218="",'Reported Performance Table'!$R218="",'Reported Performance Table'!$S218="",'Reported Performance Table'!$T218="",'Reported Performance Table'!$U218="",'Reported Performance Table'!$V218="",'Reported Performance Table'!$W218="",'Reported Performance Table'!$X218="",'Reported Performance Table'!$AF218="",'Reported Performance Table'!$AG218="",'Reported Performance Table'!$AI218="",'Reported Performance Table'!$AJ218="",'Reported Performance Table'!$AL218="",'Reported Performance Table'!$AN218="",'Reported Performance Table'!$AR218=""),$A211&amp;", ",""))</f>
        <v/>
      </c>
      <c r="D211" s="35" t="e">
        <f>VLOOKUP('Reported Performance Table'!C211,'Master List'!$B$20:$C$39,2,FALSE)</f>
        <v>#N/A</v>
      </c>
      <c r="E211" t="e">
        <f>VLOOKUP('Reported Performance Table'!D211,'Master List'!$B$42:$C$129,2,FALSE)</f>
        <v>#N/A</v>
      </c>
      <c r="F211" t="e">
        <f>VLOOKUP('Reported Performance Table'!C211,'Master List'!$B$20:$D$39,3,FALSE)</f>
        <v>#N/A</v>
      </c>
      <c r="G211" s="163" t="e">
        <f>VLOOKUP('Reported Performance Table'!B211,'Master List'!$B$11:$D$17,3,FALSE)</f>
        <v>#N/A</v>
      </c>
      <c r="H211" t="e">
        <f t="shared" si="6"/>
        <v>#N/A</v>
      </c>
      <c r="I211" t="e">
        <f>IF(VLOOKUP('Reported Performance Table'!D211,'Master List'!$B$42:$D$129,3,FALSE)="","No",VLOOKUP('Reported Performance Table'!D211,'Master List'!$B$42:$D$129,3,FALSE))</f>
        <v>#N/A</v>
      </c>
      <c r="J211" t="e">
        <f>IF(AND(I211="Yes_No",'Reported Performance Table'!E211="Yes"),"No","Yes_No")</f>
        <v>#N/A</v>
      </c>
      <c r="K211" t="str">
        <f>IF('Reported Performance Table'!D211="","",IF('Reported Performance Table'!E211="Yes","LUNA_CCT","Reported_CCT"))</f>
        <v/>
      </c>
      <c r="L211" t="str">
        <f>IF('Reported Performance Table'!D211="","",IF(K211="LUNA_CCT",VLOOKUP('Reported Performance Table'!D211,'Master List'!$B$42:$E$129,4,FALSE),"Reported_BUG"))</f>
        <v/>
      </c>
      <c r="M211" t="str">
        <f>IF('Reported Performance Table'!D211="","",IF(AND('Reported Performance Table'!$E211="Yes",OR('Reported Performance Table'!$D211='Master List'!$B$42,'Reported Performance Table'!$D211='Master List'!$B$43,'Reported Performance Table'!$D211='Master List'!$B$44,'Reported Performance Table'!$D211='Master List'!$B$46,'Reported Performance Table'!$D211='Master List'!$B$48,'Reported Performance Table'!$D211='Master List'!$B$104,'Reported Performance Table'!$D211='Master List'!$B$106,'Reported Performance Table'!$D211='Master List'!$B$126)),"LUNA_Dimming","Dimming_Capability_and_Range"))</f>
        <v/>
      </c>
      <c r="N211" s="179">
        <f>'Reported Performance Table'!BE211</f>
        <v>0</v>
      </c>
      <c r="O211" s="179">
        <f>'Reported Performance Table'!BF211</f>
        <v>0</v>
      </c>
      <c r="P211" s="179">
        <f>'Reported Performance Table'!BG211</f>
        <v>0</v>
      </c>
      <c r="Q211" t="str">
        <f t="shared" si="7"/>
        <v>No</v>
      </c>
    </row>
    <row r="212" spans="1:17" x14ac:dyDescent="0.25">
      <c r="A212" s="75">
        <v>219</v>
      </c>
      <c r="B212" s="76" t="str">
        <f>IF('Reported Performance Table'!$A219="","",IF(OR('Reported Performance Table'!$B219="",'Reported Performance Table'!$C219="",'Reported Performance Table'!$D219="",'Reported Performance Table'!$F219="",'Reported Performance Table'!$G219="",'Reported Performance Table'!$H219="",'Reported Performance Table'!$I219="",'Reported Performance Table'!$K219="",'Reported Performance Table'!$N219="",'Reported Performance Table'!$O219="",'Reported Performance Table'!$P219="",'Reported Performance Table'!$Q219="",'Reported Performance Table'!$R219="",'Reported Performance Table'!$S219="",'Reported Performance Table'!$T219="",'Reported Performance Table'!$U219="",'Reported Performance Table'!$V219="",'Reported Performance Table'!$W219="",'Reported Performance Table'!$X219="",'Reported Performance Table'!$AF219="",'Reported Performance Table'!$AG219="",'Reported Performance Table'!$AI219="",'Reported Performance Table'!$AJ219="",'Reported Performance Table'!$AL219="",'Reported Performance Table'!$AN219="",'Reported Performance Table'!$AR219=""),$A212&amp;", ",""))</f>
        <v/>
      </c>
      <c r="D212" s="35" t="e">
        <f>VLOOKUP('Reported Performance Table'!C212,'Master List'!$B$20:$C$39,2,FALSE)</f>
        <v>#N/A</v>
      </c>
      <c r="E212" t="e">
        <f>VLOOKUP('Reported Performance Table'!D212,'Master List'!$B$42:$C$129,2,FALSE)</f>
        <v>#N/A</v>
      </c>
      <c r="F212" t="e">
        <f>VLOOKUP('Reported Performance Table'!C212,'Master List'!$B$20:$D$39,3,FALSE)</f>
        <v>#N/A</v>
      </c>
      <c r="G212" s="163" t="e">
        <f>VLOOKUP('Reported Performance Table'!B212,'Master List'!$B$11:$D$17,3,FALSE)</f>
        <v>#N/A</v>
      </c>
      <c r="H212" t="e">
        <f t="shared" si="6"/>
        <v>#N/A</v>
      </c>
      <c r="I212" t="e">
        <f>IF(VLOOKUP('Reported Performance Table'!D212,'Master List'!$B$42:$D$129,3,FALSE)="","No",VLOOKUP('Reported Performance Table'!D212,'Master List'!$B$42:$D$129,3,FALSE))</f>
        <v>#N/A</v>
      </c>
      <c r="J212" t="e">
        <f>IF(AND(I212="Yes_No",'Reported Performance Table'!E212="Yes"),"No","Yes_No")</f>
        <v>#N/A</v>
      </c>
      <c r="K212" t="str">
        <f>IF('Reported Performance Table'!D212="","",IF('Reported Performance Table'!E212="Yes","LUNA_CCT","Reported_CCT"))</f>
        <v/>
      </c>
      <c r="L212" t="str">
        <f>IF('Reported Performance Table'!D212="","",IF(K212="LUNA_CCT",VLOOKUP('Reported Performance Table'!D212,'Master List'!$B$42:$E$129,4,FALSE),"Reported_BUG"))</f>
        <v/>
      </c>
      <c r="M212" t="str">
        <f>IF('Reported Performance Table'!D212="","",IF(AND('Reported Performance Table'!$E212="Yes",OR('Reported Performance Table'!$D212='Master List'!$B$42,'Reported Performance Table'!$D212='Master List'!$B$43,'Reported Performance Table'!$D212='Master List'!$B$44,'Reported Performance Table'!$D212='Master List'!$B$46,'Reported Performance Table'!$D212='Master List'!$B$48,'Reported Performance Table'!$D212='Master List'!$B$104,'Reported Performance Table'!$D212='Master List'!$B$106,'Reported Performance Table'!$D212='Master List'!$B$126)),"LUNA_Dimming","Dimming_Capability_and_Range"))</f>
        <v/>
      </c>
      <c r="N212" s="179">
        <f>'Reported Performance Table'!BE212</f>
        <v>0</v>
      </c>
      <c r="O212" s="179">
        <f>'Reported Performance Table'!BF212</f>
        <v>0</v>
      </c>
      <c r="P212" s="179">
        <f>'Reported Performance Table'!BG212</f>
        <v>0</v>
      </c>
      <c r="Q212" t="str">
        <f t="shared" si="7"/>
        <v>No</v>
      </c>
    </row>
    <row r="213" spans="1:17" x14ac:dyDescent="0.25">
      <c r="A213" s="75">
        <v>220</v>
      </c>
      <c r="B213" s="76" t="str">
        <f>IF('Reported Performance Table'!$A220="","",IF(OR('Reported Performance Table'!$B220="",'Reported Performance Table'!$C220="",'Reported Performance Table'!$D220="",'Reported Performance Table'!$F220="",'Reported Performance Table'!$G220="",'Reported Performance Table'!$H220="",'Reported Performance Table'!$I220="",'Reported Performance Table'!$K220="",'Reported Performance Table'!$N220="",'Reported Performance Table'!$O220="",'Reported Performance Table'!$P220="",'Reported Performance Table'!$Q220="",'Reported Performance Table'!$R220="",'Reported Performance Table'!$S220="",'Reported Performance Table'!$T220="",'Reported Performance Table'!$U220="",'Reported Performance Table'!$V220="",'Reported Performance Table'!$W220="",'Reported Performance Table'!$X220="",'Reported Performance Table'!$AF220="",'Reported Performance Table'!$AG220="",'Reported Performance Table'!$AI220="",'Reported Performance Table'!$AJ220="",'Reported Performance Table'!$AL220="",'Reported Performance Table'!$AN220="",'Reported Performance Table'!$AR220=""),$A213&amp;", ",""))</f>
        <v/>
      </c>
      <c r="D213" s="35" t="e">
        <f>VLOOKUP('Reported Performance Table'!C213,'Master List'!$B$20:$C$39,2,FALSE)</f>
        <v>#N/A</v>
      </c>
      <c r="E213" t="e">
        <f>VLOOKUP('Reported Performance Table'!D213,'Master List'!$B$42:$C$129,2,FALSE)</f>
        <v>#N/A</v>
      </c>
      <c r="F213" t="e">
        <f>VLOOKUP('Reported Performance Table'!C213,'Master List'!$B$20:$D$39,3,FALSE)</f>
        <v>#N/A</v>
      </c>
      <c r="G213" s="163" t="e">
        <f>VLOOKUP('Reported Performance Table'!B213,'Master List'!$B$11:$D$17,3,FALSE)</f>
        <v>#N/A</v>
      </c>
      <c r="H213" t="e">
        <f t="shared" si="6"/>
        <v>#N/A</v>
      </c>
      <c r="I213" t="e">
        <f>IF(VLOOKUP('Reported Performance Table'!D213,'Master List'!$B$42:$D$129,3,FALSE)="","No",VLOOKUP('Reported Performance Table'!D213,'Master List'!$B$42:$D$129,3,FALSE))</f>
        <v>#N/A</v>
      </c>
      <c r="J213" t="e">
        <f>IF(AND(I213="Yes_No",'Reported Performance Table'!E213="Yes"),"No","Yes_No")</f>
        <v>#N/A</v>
      </c>
      <c r="K213" t="str">
        <f>IF('Reported Performance Table'!D213="","",IF('Reported Performance Table'!E213="Yes","LUNA_CCT","Reported_CCT"))</f>
        <v/>
      </c>
      <c r="L213" t="str">
        <f>IF('Reported Performance Table'!D213="","",IF(K213="LUNA_CCT",VLOOKUP('Reported Performance Table'!D213,'Master List'!$B$42:$E$129,4,FALSE),"Reported_BUG"))</f>
        <v/>
      </c>
      <c r="M213" t="str">
        <f>IF('Reported Performance Table'!D213="","",IF(AND('Reported Performance Table'!$E213="Yes",OR('Reported Performance Table'!$D213='Master List'!$B$42,'Reported Performance Table'!$D213='Master List'!$B$43,'Reported Performance Table'!$D213='Master List'!$B$44,'Reported Performance Table'!$D213='Master List'!$B$46,'Reported Performance Table'!$D213='Master List'!$B$48,'Reported Performance Table'!$D213='Master List'!$B$104,'Reported Performance Table'!$D213='Master List'!$B$106,'Reported Performance Table'!$D213='Master List'!$B$126)),"LUNA_Dimming","Dimming_Capability_and_Range"))</f>
        <v/>
      </c>
      <c r="N213" s="179">
        <f>'Reported Performance Table'!BE213</f>
        <v>0</v>
      </c>
      <c r="O213" s="179">
        <f>'Reported Performance Table'!BF213</f>
        <v>0</v>
      </c>
      <c r="P213" s="179">
        <f>'Reported Performance Table'!BG213</f>
        <v>0</v>
      </c>
      <c r="Q213" t="str">
        <f t="shared" si="7"/>
        <v>No</v>
      </c>
    </row>
    <row r="214" spans="1:17" x14ac:dyDescent="0.25">
      <c r="A214" s="75">
        <v>221</v>
      </c>
      <c r="B214" s="76" t="str">
        <f>IF('Reported Performance Table'!$A221="","",IF(OR('Reported Performance Table'!$B221="",'Reported Performance Table'!$C221="",'Reported Performance Table'!$D221="",'Reported Performance Table'!$F221="",'Reported Performance Table'!$G221="",'Reported Performance Table'!$H221="",'Reported Performance Table'!$I221="",'Reported Performance Table'!$K221="",'Reported Performance Table'!$N221="",'Reported Performance Table'!$O221="",'Reported Performance Table'!$P221="",'Reported Performance Table'!$Q221="",'Reported Performance Table'!$R221="",'Reported Performance Table'!$S221="",'Reported Performance Table'!$T221="",'Reported Performance Table'!$U221="",'Reported Performance Table'!$V221="",'Reported Performance Table'!$W221="",'Reported Performance Table'!$X221="",'Reported Performance Table'!$AF221="",'Reported Performance Table'!$AG221="",'Reported Performance Table'!$AI221="",'Reported Performance Table'!$AJ221="",'Reported Performance Table'!$AL221="",'Reported Performance Table'!$AN221="",'Reported Performance Table'!$AR221=""),$A214&amp;", ",""))</f>
        <v/>
      </c>
      <c r="D214" s="35" t="e">
        <f>VLOOKUP('Reported Performance Table'!C214,'Master List'!$B$20:$C$39,2,FALSE)</f>
        <v>#N/A</v>
      </c>
      <c r="E214" t="e">
        <f>VLOOKUP('Reported Performance Table'!D214,'Master List'!$B$42:$C$129,2,FALSE)</f>
        <v>#N/A</v>
      </c>
      <c r="F214" t="e">
        <f>VLOOKUP('Reported Performance Table'!C214,'Master List'!$B$20:$D$39,3,FALSE)</f>
        <v>#N/A</v>
      </c>
      <c r="G214" s="163" t="e">
        <f>VLOOKUP('Reported Performance Table'!B214,'Master List'!$B$11:$D$17,3,FALSE)</f>
        <v>#N/A</v>
      </c>
      <c r="H214" t="e">
        <f t="shared" si="6"/>
        <v>#N/A</v>
      </c>
      <c r="I214" t="e">
        <f>IF(VLOOKUP('Reported Performance Table'!D214,'Master List'!$B$42:$D$129,3,FALSE)="","No",VLOOKUP('Reported Performance Table'!D214,'Master List'!$B$42:$D$129,3,FALSE))</f>
        <v>#N/A</v>
      </c>
      <c r="J214" t="e">
        <f>IF(AND(I214="Yes_No",'Reported Performance Table'!E214="Yes"),"No","Yes_No")</f>
        <v>#N/A</v>
      </c>
      <c r="K214" t="str">
        <f>IF('Reported Performance Table'!D214="","",IF('Reported Performance Table'!E214="Yes","LUNA_CCT","Reported_CCT"))</f>
        <v/>
      </c>
      <c r="L214" t="str">
        <f>IF('Reported Performance Table'!D214="","",IF(K214="LUNA_CCT",VLOOKUP('Reported Performance Table'!D214,'Master List'!$B$42:$E$129,4,FALSE),"Reported_BUG"))</f>
        <v/>
      </c>
      <c r="M214" t="str">
        <f>IF('Reported Performance Table'!D214="","",IF(AND('Reported Performance Table'!$E214="Yes",OR('Reported Performance Table'!$D214='Master List'!$B$42,'Reported Performance Table'!$D214='Master List'!$B$43,'Reported Performance Table'!$D214='Master List'!$B$44,'Reported Performance Table'!$D214='Master List'!$B$46,'Reported Performance Table'!$D214='Master List'!$B$48,'Reported Performance Table'!$D214='Master List'!$B$104,'Reported Performance Table'!$D214='Master List'!$B$106,'Reported Performance Table'!$D214='Master List'!$B$126)),"LUNA_Dimming","Dimming_Capability_and_Range"))</f>
        <v/>
      </c>
      <c r="N214" s="179">
        <f>'Reported Performance Table'!BE214</f>
        <v>0</v>
      </c>
      <c r="O214" s="179">
        <f>'Reported Performance Table'!BF214</f>
        <v>0</v>
      </c>
      <c r="P214" s="179">
        <f>'Reported Performance Table'!BG214</f>
        <v>0</v>
      </c>
      <c r="Q214" t="str">
        <f t="shared" si="7"/>
        <v>No</v>
      </c>
    </row>
    <row r="215" spans="1:17" x14ac:dyDescent="0.25">
      <c r="A215" s="75">
        <v>222</v>
      </c>
      <c r="B215" s="76" t="str">
        <f>IF('Reported Performance Table'!$A222="","",IF(OR('Reported Performance Table'!$B222="",'Reported Performance Table'!$C222="",'Reported Performance Table'!$D222="",'Reported Performance Table'!$F222="",'Reported Performance Table'!$G222="",'Reported Performance Table'!$H222="",'Reported Performance Table'!$I222="",'Reported Performance Table'!$K222="",'Reported Performance Table'!$N222="",'Reported Performance Table'!$O222="",'Reported Performance Table'!$P222="",'Reported Performance Table'!$Q222="",'Reported Performance Table'!$R222="",'Reported Performance Table'!$S222="",'Reported Performance Table'!$T222="",'Reported Performance Table'!$U222="",'Reported Performance Table'!$V222="",'Reported Performance Table'!$W222="",'Reported Performance Table'!$X222="",'Reported Performance Table'!$AF222="",'Reported Performance Table'!$AG222="",'Reported Performance Table'!$AI222="",'Reported Performance Table'!$AJ222="",'Reported Performance Table'!$AL222="",'Reported Performance Table'!$AN222="",'Reported Performance Table'!$AR222=""),$A215&amp;", ",""))</f>
        <v/>
      </c>
      <c r="D215" s="35" t="e">
        <f>VLOOKUP('Reported Performance Table'!C215,'Master List'!$B$20:$C$39,2,FALSE)</f>
        <v>#N/A</v>
      </c>
      <c r="E215" t="e">
        <f>VLOOKUP('Reported Performance Table'!D215,'Master List'!$B$42:$C$129,2,FALSE)</f>
        <v>#N/A</v>
      </c>
      <c r="F215" t="e">
        <f>VLOOKUP('Reported Performance Table'!C215,'Master List'!$B$20:$D$39,3,FALSE)</f>
        <v>#N/A</v>
      </c>
      <c r="G215" s="163" t="e">
        <f>VLOOKUP('Reported Performance Table'!B215,'Master List'!$B$11:$D$17,3,FALSE)</f>
        <v>#N/A</v>
      </c>
      <c r="H215" t="e">
        <f t="shared" si="6"/>
        <v>#N/A</v>
      </c>
      <c r="I215" t="e">
        <f>IF(VLOOKUP('Reported Performance Table'!D215,'Master List'!$B$42:$D$129,3,FALSE)="","No",VLOOKUP('Reported Performance Table'!D215,'Master List'!$B$42:$D$129,3,FALSE))</f>
        <v>#N/A</v>
      </c>
      <c r="J215" t="e">
        <f>IF(AND(I215="Yes_No",'Reported Performance Table'!E215="Yes"),"No","Yes_No")</f>
        <v>#N/A</v>
      </c>
      <c r="K215" t="str">
        <f>IF('Reported Performance Table'!D215="","",IF('Reported Performance Table'!E215="Yes","LUNA_CCT","Reported_CCT"))</f>
        <v/>
      </c>
      <c r="L215" t="str">
        <f>IF('Reported Performance Table'!D215="","",IF(K215="LUNA_CCT",VLOOKUP('Reported Performance Table'!D215,'Master List'!$B$42:$E$129,4,FALSE),"Reported_BUG"))</f>
        <v/>
      </c>
      <c r="M215" t="str">
        <f>IF('Reported Performance Table'!D215="","",IF(AND('Reported Performance Table'!$E215="Yes",OR('Reported Performance Table'!$D215='Master List'!$B$42,'Reported Performance Table'!$D215='Master List'!$B$43,'Reported Performance Table'!$D215='Master List'!$B$44,'Reported Performance Table'!$D215='Master List'!$B$46,'Reported Performance Table'!$D215='Master List'!$B$48,'Reported Performance Table'!$D215='Master List'!$B$104,'Reported Performance Table'!$D215='Master List'!$B$106,'Reported Performance Table'!$D215='Master List'!$B$126)),"LUNA_Dimming","Dimming_Capability_and_Range"))</f>
        <v/>
      </c>
      <c r="N215" s="179">
        <f>'Reported Performance Table'!BE215</f>
        <v>0</v>
      </c>
      <c r="O215" s="179">
        <f>'Reported Performance Table'!BF215</f>
        <v>0</v>
      </c>
      <c r="P215" s="179">
        <f>'Reported Performance Table'!BG215</f>
        <v>0</v>
      </c>
      <c r="Q215" t="str">
        <f t="shared" si="7"/>
        <v>No</v>
      </c>
    </row>
    <row r="216" spans="1:17" x14ac:dyDescent="0.25">
      <c r="A216" s="75">
        <v>223</v>
      </c>
      <c r="B216" s="76" t="str">
        <f>IF('Reported Performance Table'!$A223="","",IF(OR('Reported Performance Table'!$B223="",'Reported Performance Table'!$C223="",'Reported Performance Table'!$D223="",'Reported Performance Table'!$F223="",'Reported Performance Table'!$G223="",'Reported Performance Table'!$H223="",'Reported Performance Table'!$I223="",'Reported Performance Table'!$K223="",'Reported Performance Table'!$N223="",'Reported Performance Table'!$O223="",'Reported Performance Table'!$P223="",'Reported Performance Table'!$Q223="",'Reported Performance Table'!$R223="",'Reported Performance Table'!$S223="",'Reported Performance Table'!$T223="",'Reported Performance Table'!$U223="",'Reported Performance Table'!$V223="",'Reported Performance Table'!$W223="",'Reported Performance Table'!$X223="",'Reported Performance Table'!$AF223="",'Reported Performance Table'!$AG223="",'Reported Performance Table'!$AI223="",'Reported Performance Table'!$AJ223="",'Reported Performance Table'!$AL223="",'Reported Performance Table'!$AN223="",'Reported Performance Table'!$AR223=""),$A216&amp;", ",""))</f>
        <v/>
      </c>
      <c r="D216" s="35" t="e">
        <f>VLOOKUP('Reported Performance Table'!C216,'Master List'!$B$20:$C$39,2,FALSE)</f>
        <v>#N/A</v>
      </c>
      <c r="E216" t="e">
        <f>VLOOKUP('Reported Performance Table'!D216,'Master List'!$B$42:$C$129,2,FALSE)</f>
        <v>#N/A</v>
      </c>
      <c r="F216" t="e">
        <f>VLOOKUP('Reported Performance Table'!C216,'Master List'!$B$20:$D$39,3,FALSE)</f>
        <v>#N/A</v>
      </c>
      <c r="G216" s="163" t="e">
        <f>VLOOKUP('Reported Performance Table'!B216,'Master List'!$B$11:$D$17,3,FALSE)</f>
        <v>#N/A</v>
      </c>
      <c r="H216" t="e">
        <f t="shared" si="6"/>
        <v>#N/A</v>
      </c>
      <c r="I216" t="e">
        <f>IF(VLOOKUP('Reported Performance Table'!D216,'Master List'!$B$42:$D$129,3,FALSE)="","No",VLOOKUP('Reported Performance Table'!D216,'Master List'!$B$42:$D$129,3,FALSE))</f>
        <v>#N/A</v>
      </c>
      <c r="J216" t="e">
        <f>IF(AND(I216="Yes_No",'Reported Performance Table'!E216="Yes"),"No","Yes_No")</f>
        <v>#N/A</v>
      </c>
      <c r="K216" t="str">
        <f>IF('Reported Performance Table'!D216="","",IF('Reported Performance Table'!E216="Yes","LUNA_CCT","Reported_CCT"))</f>
        <v/>
      </c>
      <c r="L216" t="str">
        <f>IF('Reported Performance Table'!D216="","",IF(K216="LUNA_CCT",VLOOKUP('Reported Performance Table'!D216,'Master List'!$B$42:$E$129,4,FALSE),"Reported_BUG"))</f>
        <v/>
      </c>
      <c r="M216" t="str">
        <f>IF('Reported Performance Table'!D216="","",IF(AND('Reported Performance Table'!$E216="Yes",OR('Reported Performance Table'!$D216='Master List'!$B$42,'Reported Performance Table'!$D216='Master List'!$B$43,'Reported Performance Table'!$D216='Master List'!$B$44,'Reported Performance Table'!$D216='Master List'!$B$46,'Reported Performance Table'!$D216='Master List'!$B$48,'Reported Performance Table'!$D216='Master List'!$B$104,'Reported Performance Table'!$D216='Master List'!$B$106,'Reported Performance Table'!$D216='Master List'!$B$126)),"LUNA_Dimming","Dimming_Capability_and_Range"))</f>
        <v/>
      </c>
      <c r="N216" s="179">
        <f>'Reported Performance Table'!BE216</f>
        <v>0</v>
      </c>
      <c r="O216" s="179">
        <f>'Reported Performance Table'!BF216</f>
        <v>0</v>
      </c>
      <c r="P216" s="179">
        <f>'Reported Performance Table'!BG216</f>
        <v>0</v>
      </c>
      <c r="Q216" t="str">
        <f t="shared" si="7"/>
        <v>No</v>
      </c>
    </row>
    <row r="217" spans="1:17" x14ac:dyDescent="0.25">
      <c r="A217" s="75">
        <v>224</v>
      </c>
      <c r="B217" s="76" t="str">
        <f>IF('Reported Performance Table'!$A224="","",IF(OR('Reported Performance Table'!$B224="",'Reported Performance Table'!$C224="",'Reported Performance Table'!$D224="",'Reported Performance Table'!$F224="",'Reported Performance Table'!$G224="",'Reported Performance Table'!$H224="",'Reported Performance Table'!$I224="",'Reported Performance Table'!$K224="",'Reported Performance Table'!$N224="",'Reported Performance Table'!$O224="",'Reported Performance Table'!$P224="",'Reported Performance Table'!$Q224="",'Reported Performance Table'!$R224="",'Reported Performance Table'!$S224="",'Reported Performance Table'!$T224="",'Reported Performance Table'!$U224="",'Reported Performance Table'!$V224="",'Reported Performance Table'!$W224="",'Reported Performance Table'!$X224="",'Reported Performance Table'!$AF224="",'Reported Performance Table'!$AG224="",'Reported Performance Table'!$AI224="",'Reported Performance Table'!$AJ224="",'Reported Performance Table'!$AL224="",'Reported Performance Table'!$AN224="",'Reported Performance Table'!$AR224=""),$A217&amp;", ",""))</f>
        <v/>
      </c>
      <c r="D217" s="35" t="e">
        <f>VLOOKUP('Reported Performance Table'!C217,'Master List'!$B$20:$C$39,2,FALSE)</f>
        <v>#N/A</v>
      </c>
      <c r="E217" t="e">
        <f>VLOOKUP('Reported Performance Table'!D217,'Master List'!$B$42:$C$129,2,FALSE)</f>
        <v>#N/A</v>
      </c>
      <c r="F217" t="e">
        <f>VLOOKUP('Reported Performance Table'!C217,'Master List'!$B$20:$D$39,3,FALSE)</f>
        <v>#N/A</v>
      </c>
      <c r="G217" s="163" t="e">
        <f>VLOOKUP('Reported Performance Table'!B217,'Master List'!$B$11:$D$17,3,FALSE)</f>
        <v>#N/A</v>
      </c>
      <c r="H217" t="e">
        <f t="shared" si="6"/>
        <v>#N/A</v>
      </c>
      <c r="I217" t="e">
        <f>IF(VLOOKUP('Reported Performance Table'!D217,'Master List'!$B$42:$D$129,3,FALSE)="","No",VLOOKUP('Reported Performance Table'!D217,'Master List'!$B$42:$D$129,3,FALSE))</f>
        <v>#N/A</v>
      </c>
      <c r="J217" t="e">
        <f>IF(AND(I217="Yes_No",'Reported Performance Table'!E217="Yes"),"No","Yes_No")</f>
        <v>#N/A</v>
      </c>
      <c r="K217" t="str">
        <f>IF('Reported Performance Table'!D217="","",IF('Reported Performance Table'!E217="Yes","LUNA_CCT","Reported_CCT"))</f>
        <v/>
      </c>
      <c r="L217" t="str">
        <f>IF('Reported Performance Table'!D217="","",IF(K217="LUNA_CCT",VLOOKUP('Reported Performance Table'!D217,'Master List'!$B$42:$E$129,4,FALSE),"Reported_BUG"))</f>
        <v/>
      </c>
      <c r="M217" t="str">
        <f>IF('Reported Performance Table'!D217="","",IF(AND('Reported Performance Table'!$E217="Yes",OR('Reported Performance Table'!$D217='Master List'!$B$42,'Reported Performance Table'!$D217='Master List'!$B$43,'Reported Performance Table'!$D217='Master List'!$B$44,'Reported Performance Table'!$D217='Master List'!$B$46,'Reported Performance Table'!$D217='Master List'!$B$48,'Reported Performance Table'!$D217='Master List'!$B$104,'Reported Performance Table'!$D217='Master List'!$B$106,'Reported Performance Table'!$D217='Master List'!$B$126)),"LUNA_Dimming","Dimming_Capability_and_Range"))</f>
        <v/>
      </c>
      <c r="N217" s="179">
        <f>'Reported Performance Table'!BE217</f>
        <v>0</v>
      </c>
      <c r="O217" s="179">
        <f>'Reported Performance Table'!BF217</f>
        <v>0</v>
      </c>
      <c r="P217" s="179">
        <f>'Reported Performance Table'!BG217</f>
        <v>0</v>
      </c>
      <c r="Q217" t="str">
        <f t="shared" si="7"/>
        <v>No</v>
      </c>
    </row>
    <row r="218" spans="1:17" x14ac:dyDescent="0.25">
      <c r="A218" s="75">
        <v>225</v>
      </c>
      <c r="B218" s="76" t="str">
        <f>IF('Reported Performance Table'!$A225="","",IF(OR('Reported Performance Table'!$B225="",'Reported Performance Table'!$C225="",'Reported Performance Table'!$D225="",'Reported Performance Table'!$F225="",'Reported Performance Table'!$G225="",'Reported Performance Table'!$H225="",'Reported Performance Table'!$I225="",'Reported Performance Table'!$K225="",'Reported Performance Table'!$N225="",'Reported Performance Table'!$O225="",'Reported Performance Table'!$P225="",'Reported Performance Table'!$Q225="",'Reported Performance Table'!$R225="",'Reported Performance Table'!$S225="",'Reported Performance Table'!$T225="",'Reported Performance Table'!$U225="",'Reported Performance Table'!$V225="",'Reported Performance Table'!$W225="",'Reported Performance Table'!$X225="",'Reported Performance Table'!$AF225="",'Reported Performance Table'!$AG225="",'Reported Performance Table'!$AI225="",'Reported Performance Table'!$AJ225="",'Reported Performance Table'!$AL225="",'Reported Performance Table'!$AN225="",'Reported Performance Table'!$AR225=""),$A218&amp;", ",""))</f>
        <v/>
      </c>
      <c r="D218" s="35" t="e">
        <f>VLOOKUP('Reported Performance Table'!C218,'Master List'!$B$20:$C$39,2,FALSE)</f>
        <v>#N/A</v>
      </c>
      <c r="E218" t="e">
        <f>VLOOKUP('Reported Performance Table'!D218,'Master List'!$B$42:$C$129,2,FALSE)</f>
        <v>#N/A</v>
      </c>
      <c r="F218" t="e">
        <f>VLOOKUP('Reported Performance Table'!C218,'Master List'!$B$20:$D$39,3,FALSE)</f>
        <v>#N/A</v>
      </c>
      <c r="G218" s="163" t="e">
        <f>VLOOKUP('Reported Performance Table'!B218,'Master List'!$B$11:$D$17,3,FALSE)</f>
        <v>#N/A</v>
      </c>
      <c r="H218" t="e">
        <f t="shared" si="6"/>
        <v>#N/A</v>
      </c>
      <c r="I218" t="e">
        <f>IF(VLOOKUP('Reported Performance Table'!D218,'Master List'!$B$42:$D$129,3,FALSE)="","No",VLOOKUP('Reported Performance Table'!D218,'Master List'!$B$42:$D$129,3,FALSE))</f>
        <v>#N/A</v>
      </c>
      <c r="J218" t="e">
        <f>IF(AND(I218="Yes_No",'Reported Performance Table'!E218="Yes"),"No","Yes_No")</f>
        <v>#N/A</v>
      </c>
      <c r="K218" t="str">
        <f>IF('Reported Performance Table'!D218="","",IF('Reported Performance Table'!E218="Yes","LUNA_CCT","Reported_CCT"))</f>
        <v/>
      </c>
      <c r="L218" t="str">
        <f>IF('Reported Performance Table'!D218="","",IF(K218="LUNA_CCT",VLOOKUP('Reported Performance Table'!D218,'Master List'!$B$42:$E$129,4,FALSE),"Reported_BUG"))</f>
        <v/>
      </c>
      <c r="M218" t="str">
        <f>IF('Reported Performance Table'!D218="","",IF(AND('Reported Performance Table'!$E218="Yes",OR('Reported Performance Table'!$D218='Master List'!$B$42,'Reported Performance Table'!$D218='Master List'!$B$43,'Reported Performance Table'!$D218='Master List'!$B$44,'Reported Performance Table'!$D218='Master List'!$B$46,'Reported Performance Table'!$D218='Master List'!$B$48,'Reported Performance Table'!$D218='Master List'!$B$104,'Reported Performance Table'!$D218='Master List'!$B$106,'Reported Performance Table'!$D218='Master List'!$B$126)),"LUNA_Dimming","Dimming_Capability_and_Range"))</f>
        <v/>
      </c>
      <c r="N218" s="179">
        <f>'Reported Performance Table'!BE218</f>
        <v>0</v>
      </c>
      <c r="O218" s="179">
        <f>'Reported Performance Table'!BF218</f>
        <v>0</v>
      </c>
      <c r="P218" s="179">
        <f>'Reported Performance Table'!BG218</f>
        <v>0</v>
      </c>
      <c r="Q218" t="str">
        <f t="shared" si="7"/>
        <v>No</v>
      </c>
    </row>
    <row r="219" spans="1:17" x14ac:dyDescent="0.25">
      <c r="A219" s="75">
        <v>226</v>
      </c>
      <c r="B219" s="76" t="str">
        <f>IF('Reported Performance Table'!$A226="","",IF(OR('Reported Performance Table'!$B226="",'Reported Performance Table'!$C226="",'Reported Performance Table'!$D226="",'Reported Performance Table'!$F226="",'Reported Performance Table'!$G226="",'Reported Performance Table'!$H226="",'Reported Performance Table'!$I226="",'Reported Performance Table'!$K226="",'Reported Performance Table'!$N226="",'Reported Performance Table'!$O226="",'Reported Performance Table'!$P226="",'Reported Performance Table'!$Q226="",'Reported Performance Table'!$R226="",'Reported Performance Table'!$S226="",'Reported Performance Table'!$T226="",'Reported Performance Table'!$U226="",'Reported Performance Table'!$V226="",'Reported Performance Table'!$W226="",'Reported Performance Table'!$X226="",'Reported Performance Table'!$AF226="",'Reported Performance Table'!$AG226="",'Reported Performance Table'!$AI226="",'Reported Performance Table'!$AJ226="",'Reported Performance Table'!$AL226="",'Reported Performance Table'!$AN226="",'Reported Performance Table'!$AR226=""),$A219&amp;", ",""))</f>
        <v/>
      </c>
      <c r="D219" s="35" t="e">
        <f>VLOOKUP('Reported Performance Table'!C219,'Master List'!$B$20:$C$39,2,FALSE)</f>
        <v>#N/A</v>
      </c>
      <c r="E219" t="e">
        <f>VLOOKUP('Reported Performance Table'!D219,'Master List'!$B$42:$C$129,2,FALSE)</f>
        <v>#N/A</v>
      </c>
      <c r="F219" t="e">
        <f>VLOOKUP('Reported Performance Table'!C219,'Master List'!$B$20:$D$39,3,FALSE)</f>
        <v>#N/A</v>
      </c>
      <c r="G219" s="163" t="e">
        <f>VLOOKUP('Reported Performance Table'!B219,'Master List'!$B$11:$D$17,3,FALSE)</f>
        <v>#N/A</v>
      </c>
      <c r="H219" t="e">
        <f t="shared" si="6"/>
        <v>#N/A</v>
      </c>
      <c r="I219" t="e">
        <f>IF(VLOOKUP('Reported Performance Table'!D219,'Master List'!$B$42:$D$129,3,FALSE)="","No",VLOOKUP('Reported Performance Table'!D219,'Master List'!$B$42:$D$129,3,FALSE))</f>
        <v>#N/A</v>
      </c>
      <c r="J219" t="e">
        <f>IF(AND(I219="Yes_No",'Reported Performance Table'!E219="Yes"),"No","Yes_No")</f>
        <v>#N/A</v>
      </c>
      <c r="K219" t="str">
        <f>IF('Reported Performance Table'!D219="","",IF('Reported Performance Table'!E219="Yes","LUNA_CCT","Reported_CCT"))</f>
        <v/>
      </c>
      <c r="L219" t="str">
        <f>IF('Reported Performance Table'!D219="","",IF(K219="LUNA_CCT",VLOOKUP('Reported Performance Table'!D219,'Master List'!$B$42:$E$129,4,FALSE),"Reported_BUG"))</f>
        <v/>
      </c>
      <c r="M219" t="str">
        <f>IF('Reported Performance Table'!D219="","",IF(AND('Reported Performance Table'!$E219="Yes",OR('Reported Performance Table'!$D219='Master List'!$B$42,'Reported Performance Table'!$D219='Master List'!$B$43,'Reported Performance Table'!$D219='Master List'!$B$44,'Reported Performance Table'!$D219='Master List'!$B$46,'Reported Performance Table'!$D219='Master List'!$B$48,'Reported Performance Table'!$D219='Master List'!$B$104,'Reported Performance Table'!$D219='Master List'!$B$106,'Reported Performance Table'!$D219='Master List'!$B$126)),"LUNA_Dimming","Dimming_Capability_and_Range"))</f>
        <v/>
      </c>
      <c r="N219" s="179">
        <f>'Reported Performance Table'!BE219</f>
        <v>0</v>
      </c>
      <c r="O219" s="179">
        <f>'Reported Performance Table'!BF219</f>
        <v>0</v>
      </c>
      <c r="P219" s="179">
        <f>'Reported Performance Table'!BG219</f>
        <v>0</v>
      </c>
      <c r="Q219" t="str">
        <f t="shared" si="7"/>
        <v>No</v>
      </c>
    </row>
    <row r="220" spans="1:17" x14ac:dyDescent="0.25">
      <c r="A220" s="75">
        <v>227</v>
      </c>
      <c r="B220" s="76" t="str">
        <f>IF('Reported Performance Table'!$A227="","",IF(OR('Reported Performance Table'!$B227="",'Reported Performance Table'!$C227="",'Reported Performance Table'!$D227="",'Reported Performance Table'!$F227="",'Reported Performance Table'!$G227="",'Reported Performance Table'!$H227="",'Reported Performance Table'!$I227="",'Reported Performance Table'!$K227="",'Reported Performance Table'!$N227="",'Reported Performance Table'!$O227="",'Reported Performance Table'!$P227="",'Reported Performance Table'!$Q227="",'Reported Performance Table'!$R227="",'Reported Performance Table'!$S227="",'Reported Performance Table'!$T227="",'Reported Performance Table'!$U227="",'Reported Performance Table'!$V227="",'Reported Performance Table'!$W227="",'Reported Performance Table'!$X227="",'Reported Performance Table'!$AF227="",'Reported Performance Table'!$AG227="",'Reported Performance Table'!$AI227="",'Reported Performance Table'!$AJ227="",'Reported Performance Table'!$AL227="",'Reported Performance Table'!$AN227="",'Reported Performance Table'!$AR227=""),$A220&amp;", ",""))</f>
        <v/>
      </c>
      <c r="D220" s="35" t="e">
        <f>VLOOKUP('Reported Performance Table'!C220,'Master List'!$B$20:$C$39,2,FALSE)</f>
        <v>#N/A</v>
      </c>
      <c r="E220" t="e">
        <f>VLOOKUP('Reported Performance Table'!D220,'Master List'!$B$42:$C$129,2,FALSE)</f>
        <v>#N/A</v>
      </c>
      <c r="F220" t="e">
        <f>VLOOKUP('Reported Performance Table'!C220,'Master List'!$B$20:$D$39,3,FALSE)</f>
        <v>#N/A</v>
      </c>
      <c r="G220" s="163" t="e">
        <f>VLOOKUP('Reported Performance Table'!B220,'Master List'!$B$11:$D$17,3,FALSE)</f>
        <v>#N/A</v>
      </c>
      <c r="H220" t="e">
        <f t="shared" si="6"/>
        <v>#N/A</v>
      </c>
      <c r="I220" t="e">
        <f>IF(VLOOKUP('Reported Performance Table'!D220,'Master List'!$B$42:$D$129,3,FALSE)="","No",VLOOKUP('Reported Performance Table'!D220,'Master List'!$B$42:$D$129,3,FALSE))</f>
        <v>#N/A</v>
      </c>
      <c r="J220" t="e">
        <f>IF(AND(I220="Yes_No",'Reported Performance Table'!E220="Yes"),"No","Yes_No")</f>
        <v>#N/A</v>
      </c>
      <c r="K220" t="str">
        <f>IF('Reported Performance Table'!D220="","",IF('Reported Performance Table'!E220="Yes","LUNA_CCT","Reported_CCT"))</f>
        <v/>
      </c>
      <c r="L220" t="str">
        <f>IF('Reported Performance Table'!D220="","",IF(K220="LUNA_CCT",VLOOKUP('Reported Performance Table'!D220,'Master List'!$B$42:$E$129,4,FALSE),"Reported_BUG"))</f>
        <v/>
      </c>
      <c r="M220" t="str">
        <f>IF('Reported Performance Table'!D220="","",IF(AND('Reported Performance Table'!$E220="Yes",OR('Reported Performance Table'!$D220='Master List'!$B$42,'Reported Performance Table'!$D220='Master List'!$B$43,'Reported Performance Table'!$D220='Master List'!$B$44,'Reported Performance Table'!$D220='Master List'!$B$46,'Reported Performance Table'!$D220='Master List'!$B$48,'Reported Performance Table'!$D220='Master List'!$B$104,'Reported Performance Table'!$D220='Master List'!$B$106,'Reported Performance Table'!$D220='Master List'!$B$126)),"LUNA_Dimming","Dimming_Capability_and_Range"))</f>
        <v/>
      </c>
      <c r="N220" s="179">
        <f>'Reported Performance Table'!BE220</f>
        <v>0</v>
      </c>
      <c r="O220" s="179">
        <f>'Reported Performance Table'!BF220</f>
        <v>0</v>
      </c>
      <c r="P220" s="179">
        <f>'Reported Performance Table'!BG220</f>
        <v>0</v>
      </c>
      <c r="Q220" t="str">
        <f t="shared" si="7"/>
        <v>No</v>
      </c>
    </row>
    <row r="221" spans="1:17" x14ac:dyDescent="0.25">
      <c r="A221" s="75">
        <v>228</v>
      </c>
      <c r="B221" s="76" t="str">
        <f>IF('Reported Performance Table'!$A228="","",IF(OR('Reported Performance Table'!$B228="",'Reported Performance Table'!$C228="",'Reported Performance Table'!$D228="",'Reported Performance Table'!$F228="",'Reported Performance Table'!$G228="",'Reported Performance Table'!$H228="",'Reported Performance Table'!$I228="",'Reported Performance Table'!$K228="",'Reported Performance Table'!$N228="",'Reported Performance Table'!$O228="",'Reported Performance Table'!$P228="",'Reported Performance Table'!$Q228="",'Reported Performance Table'!$R228="",'Reported Performance Table'!$S228="",'Reported Performance Table'!$T228="",'Reported Performance Table'!$U228="",'Reported Performance Table'!$V228="",'Reported Performance Table'!$W228="",'Reported Performance Table'!$X228="",'Reported Performance Table'!$AF228="",'Reported Performance Table'!$AG228="",'Reported Performance Table'!$AI228="",'Reported Performance Table'!$AJ228="",'Reported Performance Table'!$AL228="",'Reported Performance Table'!$AN228="",'Reported Performance Table'!$AR228=""),$A221&amp;", ",""))</f>
        <v/>
      </c>
      <c r="D221" s="35" t="e">
        <f>VLOOKUP('Reported Performance Table'!C221,'Master List'!$B$20:$C$39,2,FALSE)</f>
        <v>#N/A</v>
      </c>
      <c r="E221" t="e">
        <f>VLOOKUP('Reported Performance Table'!D221,'Master List'!$B$42:$C$129,2,FALSE)</f>
        <v>#N/A</v>
      </c>
      <c r="F221" t="e">
        <f>VLOOKUP('Reported Performance Table'!C221,'Master List'!$B$20:$D$39,3,FALSE)</f>
        <v>#N/A</v>
      </c>
      <c r="G221" s="163" t="e">
        <f>VLOOKUP('Reported Performance Table'!B221,'Master List'!$B$11:$D$17,3,FALSE)</f>
        <v>#N/A</v>
      </c>
      <c r="H221" t="e">
        <f t="shared" si="6"/>
        <v>#N/A</v>
      </c>
      <c r="I221" t="e">
        <f>IF(VLOOKUP('Reported Performance Table'!D221,'Master List'!$B$42:$D$129,3,FALSE)="","No",VLOOKUP('Reported Performance Table'!D221,'Master List'!$B$42:$D$129,3,FALSE))</f>
        <v>#N/A</v>
      </c>
      <c r="J221" t="e">
        <f>IF(AND(I221="Yes_No",'Reported Performance Table'!E221="Yes"),"No","Yes_No")</f>
        <v>#N/A</v>
      </c>
      <c r="K221" t="str">
        <f>IF('Reported Performance Table'!D221="","",IF('Reported Performance Table'!E221="Yes","LUNA_CCT","Reported_CCT"))</f>
        <v/>
      </c>
      <c r="L221" t="str">
        <f>IF('Reported Performance Table'!D221="","",IF(K221="LUNA_CCT",VLOOKUP('Reported Performance Table'!D221,'Master List'!$B$42:$E$129,4,FALSE),"Reported_BUG"))</f>
        <v/>
      </c>
      <c r="M221" t="str">
        <f>IF('Reported Performance Table'!D221="","",IF(AND('Reported Performance Table'!$E221="Yes",OR('Reported Performance Table'!$D221='Master List'!$B$42,'Reported Performance Table'!$D221='Master List'!$B$43,'Reported Performance Table'!$D221='Master List'!$B$44,'Reported Performance Table'!$D221='Master List'!$B$46,'Reported Performance Table'!$D221='Master List'!$B$48,'Reported Performance Table'!$D221='Master List'!$B$104,'Reported Performance Table'!$D221='Master List'!$B$106,'Reported Performance Table'!$D221='Master List'!$B$126)),"LUNA_Dimming","Dimming_Capability_and_Range"))</f>
        <v/>
      </c>
      <c r="N221" s="179">
        <f>'Reported Performance Table'!BE221</f>
        <v>0</v>
      </c>
      <c r="O221" s="179">
        <f>'Reported Performance Table'!BF221</f>
        <v>0</v>
      </c>
      <c r="P221" s="179">
        <f>'Reported Performance Table'!BG221</f>
        <v>0</v>
      </c>
      <c r="Q221" t="str">
        <f t="shared" si="7"/>
        <v>No</v>
      </c>
    </row>
    <row r="222" spans="1:17" x14ac:dyDescent="0.25">
      <c r="A222" s="75">
        <v>229</v>
      </c>
      <c r="B222" s="76" t="str">
        <f>IF('Reported Performance Table'!$A229="","",IF(OR('Reported Performance Table'!$B229="",'Reported Performance Table'!$C229="",'Reported Performance Table'!$D229="",'Reported Performance Table'!$F229="",'Reported Performance Table'!$G229="",'Reported Performance Table'!$H229="",'Reported Performance Table'!$I229="",'Reported Performance Table'!$K229="",'Reported Performance Table'!$N229="",'Reported Performance Table'!$O229="",'Reported Performance Table'!$P229="",'Reported Performance Table'!$Q229="",'Reported Performance Table'!$R229="",'Reported Performance Table'!$S229="",'Reported Performance Table'!$T229="",'Reported Performance Table'!$U229="",'Reported Performance Table'!$V229="",'Reported Performance Table'!$W229="",'Reported Performance Table'!$X229="",'Reported Performance Table'!$AF229="",'Reported Performance Table'!$AG229="",'Reported Performance Table'!$AI229="",'Reported Performance Table'!$AJ229="",'Reported Performance Table'!$AL229="",'Reported Performance Table'!$AN229="",'Reported Performance Table'!$AR229=""),$A222&amp;", ",""))</f>
        <v/>
      </c>
      <c r="D222" s="35" t="e">
        <f>VLOOKUP('Reported Performance Table'!C222,'Master List'!$B$20:$C$39,2,FALSE)</f>
        <v>#N/A</v>
      </c>
      <c r="E222" t="e">
        <f>VLOOKUP('Reported Performance Table'!D222,'Master List'!$B$42:$C$129,2,FALSE)</f>
        <v>#N/A</v>
      </c>
      <c r="F222" t="e">
        <f>VLOOKUP('Reported Performance Table'!C222,'Master List'!$B$20:$D$39,3,FALSE)</f>
        <v>#N/A</v>
      </c>
      <c r="G222" s="163" t="e">
        <f>VLOOKUP('Reported Performance Table'!B222,'Master List'!$B$11:$D$17,3,FALSE)</f>
        <v>#N/A</v>
      </c>
      <c r="H222" t="e">
        <f t="shared" si="6"/>
        <v>#N/A</v>
      </c>
      <c r="I222" t="e">
        <f>IF(VLOOKUP('Reported Performance Table'!D222,'Master List'!$B$42:$D$129,3,FALSE)="","No",VLOOKUP('Reported Performance Table'!D222,'Master List'!$B$42:$D$129,3,FALSE))</f>
        <v>#N/A</v>
      </c>
      <c r="J222" t="e">
        <f>IF(AND(I222="Yes_No",'Reported Performance Table'!E222="Yes"),"No","Yes_No")</f>
        <v>#N/A</v>
      </c>
      <c r="K222" t="str">
        <f>IF('Reported Performance Table'!D222="","",IF('Reported Performance Table'!E222="Yes","LUNA_CCT","Reported_CCT"))</f>
        <v/>
      </c>
      <c r="L222" t="str">
        <f>IF('Reported Performance Table'!D222="","",IF(K222="LUNA_CCT",VLOOKUP('Reported Performance Table'!D222,'Master List'!$B$42:$E$129,4,FALSE),"Reported_BUG"))</f>
        <v/>
      </c>
      <c r="M222" t="str">
        <f>IF('Reported Performance Table'!D222="","",IF(AND('Reported Performance Table'!$E222="Yes",OR('Reported Performance Table'!$D222='Master List'!$B$42,'Reported Performance Table'!$D222='Master List'!$B$43,'Reported Performance Table'!$D222='Master List'!$B$44,'Reported Performance Table'!$D222='Master List'!$B$46,'Reported Performance Table'!$D222='Master List'!$B$48,'Reported Performance Table'!$D222='Master List'!$B$104,'Reported Performance Table'!$D222='Master List'!$B$106,'Reported Performance Table'!$D222='Master List'!$B$126)),"LUNA_Dimming","Dimming_Capability_and_Range"))</f>
        <v/>
      </c>
      <c r="N222" s="179">
        <f>'Reported Performance Table'!BE222</f>
        <v>0</v>
      </c>
      <c r="O222" s="179">
        <f>'Reported Performance Table'!BF222</f>
        <v>0</v>
      </c>
      <c r="P222" s="179">
        <f>'Reported Performance Table'!BG222</f>
        <v>0</v>
      </c>
      <c r="Q222" t="str">
        <f t="shared" si="7"/>
        <v>No</v>
      </c>
    </row>
    <row r="223" spans="1:17" x14ac:dyDescent="0.25">
      <c r="A223" s="75">
        <v>230</v>
      </c>
      <c r="B223" s="76" t="str">
        <f>IF('Reported Performance Table'!$A230="","",IF(OR('Reported Performance Table'!$B230="",'Reported Performance Table'!$C230="",'Reported Performance Table'!$D230="",'Reported Performance Table'!$F230="",'Reported Performance Table'!$G230="",'Reported Performance Table'!$H230="",'Reported Performance Table'!$I230="",'Reported Performance Table'!$K230="",'Reported Performance Table'!$N230="",'Reported Performance Table'!$O230="",'Reported Performance Table'!$P230="",'Reported Performance Table'!$Q230="",'Reported Performance Table'!$R230="",'Reported Performance Table'!$S230="",'Reported Performance Table'!$T230="",'Reported Performance Table'!$U230="",'Reported Performance Table'!$V230="",'Reported Performance Table'!$W230="",'Reported Performance Table'!$X230="",'Reported Performance Table'!$AF230="",'Reported Performance Table'!$AG230="",'Reported Performance Table'!$AI230="",'Reported Performance Table'!$AJ230="",'Reported Performance Table'!$AL230="",'Reported Performance Table'!$AN230="",'Reported Performance Table'!$AR230=""),$A223&amp;", ",""))</f>
        <v/>
      </c>
      <c r="D223" s="35" t="e">
        <f>VLOOKUP('Reported Performance Table'!C223,'Master List'!$B$20:$C$39,2,FALSE)</f>
        <v>#N/A</v>
      </c>
      <c r="E223" t="e">
        <f>VLOOKUP('Reported Performance Table'!D223,'Master List'!$B$42:$C$129,2,FALSE)</f>
        <v>#N/A</v>
      </c>
      <c r="F223" t="e">
        <f>VLOOKUP('Reported Performance Table'!C223,'Master List'!$B$20:$D$39,3,FALSE)</f>
        <v>#N/A</v>
      </c>
      <c r="G223" s="163" t="e">
        <f>VLOOKUP('Reported Performance Table'!B223,'Master List'!$B$11:$D$17,3,FALSE)</f>
        <v>#N/A</v>
      </c>
      <c r="H223" t="e">
        <f t="shared" si="6"/>
        <v>#N/A</v>
      </c>
      <c r="I223" t="e">
        <f>IF(VLOOKUP('Reported Performance Table'!D223,'Master List'!$B$42:$D$129,3,FALSE)="","No",VLOOKUP('Reported Performance Table'!D223,'Master List'!$B$42:$D$129,3,FALSE))</f>
        <v>#N/A</v>
      </c>
      <c r="J223" t="e">
        <f>IF(AND(I223="Yes_No",'Reported Performance Table'!E223="Yes"),"No","Yes_No")</f>
        <v>#N/A</v>
      </c>
      <c r="K223" t="str">
        <f>IF('Reported Performance Table'!D223="","",IF('Reported Performance Table'!E223="Yes","LUNA_CCT","Reported_CCT"))</f>
        <v/>
      </c>
      <c r="L223" t="str">
        <f>IF('Reported Performance Table'!D223="","",IF(K223="LUNA_CCT",VLOOKUP('Reported Performance Table'!D223,'Master List'!$B$42:$E$129,4,FALSE),"Reported_BUG"))</f>
        <v/>
      </c>
      <c r="M223" t="str">
        <f>IF('Reported Performance Table'!D223="","",IF(AND('Reported Performance Table'!$E223="Yes",OR('Reported Performance Table'!$D223='Master List'!$B$42,'Reported Performance Table'!$D223='Master List'!$B$43,'Reported Performance Table'!$D223='Master List'!$B$44,'Reported Performance Table'!$D223='Master List'!$B$46,'Reported Performance Table'!$D223='Master List'!$B$48,'Reported Performance Table'!$D223='Master List'!$B$104,'Reported Performance Table'!$D223='Master List'!$B$106,'Reported Performance Table'!$D223='Master List'!$B$126)),"LUNA_Dimming","Dimming_Capability_and_Range"))</f>
        <v/>
      </c>
      <c r="N223" s="179">
        <f>'Reported Performance Table'!BE223</f>
        <v>0</v>
      </c>
      <c r="O223" s="179">
        <f>'Reported Performance Table'!BF223</f>
        <v>0</v>
      </c>
      <c r="P223" s="179">
        <f>'Reported Performance Table'!BG223</f>
        <v>0</v>
      </c>
      <c r="Q223" t="str">
        <f t="shared" si="7"/>
        <v>No</v>
      </c>
    </row>
    <row r="224" spans="1:17" x14ac:dyDescent="0.25">
      <c r="A224" s="75">
        <v>231</v>
      </c>
      <c r="B224" s="76" t="str">
        <f>IF('Reported Performance Table'!$A231="","",IF(OR('Reported Performance Table'!$B231="",'Reported Performance Table'!$C231="",'Reported Performance Table'!$D231="",'Reported Performance Table'!$F231="",'Reported Performance Table'!$G231="",'Reported Performance Table'!$H231="",'Reported Performance Table'!$I231="",'Reported Performance Table'!$K231="",'Reported Performance Table'!$N231="",'Reported Performance Table'!$O231="",'Reported Performance Table'!$P231="",'Reported Performance Table'!$Q231="",'Reported Performance Table'!$R231="",'Reported Performance Table'!$S231="",'Reported Performance Table'!$T231="",'Reported Performance Table'!$U231="",'Reported Performance Table'!$V231="",'Reported Performance Table'!$W231="",'Reported Performance Table'!$X231="",'Reported Performance Table'!$AF231="",'Reported Performance Table'!$AG231="",'Reported Performance Table'!$AI231="",'Reported Performance Table'!$AJ231="",'Reported Performance Table'!$AL231="",'Reported Performance Table'!$AN231="",'Reported Performance Table'!$AR231=""),$A224&amp;", ",""))</f>
        <v/>
      </c>
      <c r="D224" s="35" t="e">
        <f>VLOOKUP('Reported Performance Table'!C224,'Master List'!$B$20:$C$39,2,FALSE)</f>
        <v>#N/A</v>
      </c>
      <c r="E224" t="e">
        <f>VLOOKUP('Reported Performance Table'!D224,'Master List'!$B$42:$C$129,2,FALSE)</f>
        <v>#N/A</v>
      </c>
      <c r="F224" t="e">
        <f>VLOOKUP('Reported Performance Table'!C224,'Master List'!$B$20:$D$39,3,FALSE)</f>
        <v>#N/A</v>
      </c>
      <c r="G224" s="163" t="e">
        <f>VLOOKUP('Reported Performance Table'!B224,'Master List'!$B$11:$D$17,3,FALSE)</f>
        <v>#N/A</v>
      </c>
      <c r="H224" t="e">
        <f t="shared" si="6"/>
        <v>#N/A</v>
      </c>
      <c r="I224" t="e">
        <f>IF(VLOOKUP('Reported Performance Table'!D224,'Master List'!$B$42:$D$129,3,FALSE)="","No",VLOOKUP('Reported Performance Table'!D224,'Master List'!$B$42:$D$129,3,FALSE))</f>
        <v>#N/A</v>
      </c>
      <c r="J224" t="e">
        <f>IF(AND(I224="Yes_No",'Reported Performance Table'!E224="Yes"),"No","Yes_No")</f>
        <v>#N/A</v>
      </c>
      <c r="K224" t="str">
        <f>IF('Reported Performance Table'!D224="","",IF('Reported Performance Table'!E224="Yes","LUNA_CCT","Reported_CCT"))</f>
        <v/>
      </c>
      <c r="L224" t="str">
        <f>IF('Reported Performance Table'!D224="","",IF(K224="LUNA_CCT",VLOOKUP('Reported Performance Table'!D224,'Master List'!$B$42:$E$129,4,FALSE),"Reported_BUG"))</f>
        <v/>
      </c>
      <c r="M224" t="str">
        <f>IF('Reported Performance Table'!D224="","",IF(AND('Reported Performance Table'!$E224="Yes",OR('Reported Performance Table'!$D224='Master List'!$B$42,'Reported Performance Table'!$D224='Master List'!$B$43,'Reported Performance Table'!$D224='Master List'!$B$44,'Reported Performance Table'!$D224='Master List'!$B$46,'Reported Performance Table'!$D224='Master List'!$B$48,'Reported Performance Table'!$D224='Master List'!$B$104,'Reported Performance Table'!$D224='Master List'!$B$106,'Reported Performance Table'!$D224='Master List'!$B$126)),"LUNA_Dimming","Dimming_Capability_and_Range"))</f>
        <v/>
      </c>
      <c r="N224" s="179">
        <f>'Reported Performance Table'!BE224</f>
        <v>0</v>
      </c>
      <c r="O224" s="179">
        <f>'Reported Performance Table'!BF224</f>
        <v>0</v>
      </c>
      <c r="P224" s="179">
        <f>'Reported Performance Table'!BG224</f>
        <v>0</v>
      </c>
      <c r="Q224" t="str">
        <f t="shared" si="7"/>
        <v>No</v>
      </c>
    </row>
    <row r="225" spans="1:17" x14ac:dyDescent="0.25">
      <c r="A225" s="75">
        <v>232</v>
      </c>
      <c r="B225" s="76" t="str">
        <f>IF('Reported Performance Table'!$A232="","",IF(OR('Reported Performance Table'!$B232="",'Reported Performance Table'!$C232="",'Reported Performance Table'!$D232="",'Reported Performance Table'!$F232="",'Reported Performance Table'!$G232="",'Reported Performance Table'!$H232="",'Reported Performance Table'!$I232="",'Reported Performance Table'!$K232="",'Reported Performance Table'!$N232="",'Reported Performance Table'!$O232="",'Reported Performance Table'!$P232="",'Reported Performance Table'!$Q232="",'Reported Performance Table'!$R232="",'Reported Performance Table'!$S232="",'Reported Performance Table'!$T232="",'Reported Performance Table'!$U232="",'Reported Performance Table'!$V232="",'Reported Performance Table'!$W232="",'Reported Performance Table'!$X232="",'Reported Performance Table'!$AF232="",'Reported Performance Table'!$AG232="",'Reported Performance Table'!$AI232="",'Reported Performance Table'!$AJ232="",'Reported Performance Table'!$AL232="",'Reported Performance Table'!$AN232="",'Reported Performance Table'!$AR232=""),$A225&amp;", ",""))</f>
        <v/>
      </c>
      <c r="D225" s="35" t="e">
        <f>VLOOKUP('Reported Performance Table'!C225,'Master List'!$B$20:$C$39,2,FALSE)</f>
        <v>#N/A</v>
      </c>
      <c r="E225" t="e">
        <f>VLOOKUP('Reported Performance Table'!D225,'Master List'!$B$42:$C$129,2,FALSE)</f>
        <v>#N/A</v>
      </c>
      <c r="F225" t="e">
        <f>VLOOKUP('Reported Performance Table'!C225,'Master List'!$B$20:$D$39,3,FALSE)</f>
        <v>#N/A</v>
      </c>
      <c r="G225" s="163" t="e">
        <f>VLOOKUP('Reported Performance Table'!B225,'Master List'!$B$11:$D$17,3,FALSE)</f>
        <v>#N/A</v>
      </c>
      <c r="H225" t="e">
        <f t="shared" si="6"/>
        <v>#N/A</v>
      </c>
      <c r="I225" t="e">
        <f>IF(VLOOKUP('Reported Performance Table'!D225,'Master List'!$B$42:$D$129,3,FALSE)="","No",VLOOKUP('Reported Performance Table'!D225,'Master List'!$B$42:$D$129,3,FALSE))</f>
        <v>#N/A</v>
      </c>
      <c r="J225" t="e">
        <f>IF(AND(I225="Yes_No",'Reported Performance Table'!E225="Yes"),"No","Yes_No")</f>
        <v>#N/A</v>
      </c>
      <c r="K225" t="str">
        <f>IF('Reported Performance Table'!D225="","",IF('Reported Performance Table'!E225="Yes","LUNA_CCT","Reported_CCT"))</f>
        <v/>
      </c>
      <c r="L225" t="str">
        <f>IF('Reported Performance Table'!D225="","",IF(K225="LUNA_CCT",VLOOKUP('Reported Performance Table'!D225,'Master List'!$B$42:$E$129,4,FALSE),"Reported_BUG"))</f>
        <v/>
      </c>
      <c r="M225" t="str">
        <f>IF('Reported Performance Table'!D225="","",IF(AND('Reported Performance Table'!$E225="Yes",OR('Reported Performance Table'!$D225='Master List'!$B$42,'Reported Performance Table'!$D225='Master List'!$B$43,'Reported Performance Table'!$D225='Master List'!$B$44,'Reported Performance Table'!$D225='Master List'!$B$46,'Reported Performance Table'!$D225='Master List'!$B$48,'Reported Performance Table'!$D225='Master List'!$B$104,'Reported Performance Table'!$D225='Master List'!$B$106,'Reported Performance Table'!$D225='Master List'!$B$126)),"LUNA_Dimming","Dimming_Capability_and_Range"))</f>
        <v/>
      </c>
      <c r="N225" s="179">
        <f>'Reported Performance Table'!BE225</f>
        <v>0</v>
      </c>
      <c r="O225" s="179">
        <f>'Reported Performance Table'!BF225</f>
        <v>0</v>
      </c>
      <c r="P225" s="179">
        <f>'Reported Performance Table'!BG225</f>
        <v>0</v>
      </c>
      <c r="Q225" t="str">
        <f t="shared" si="7"/>
        <v>No</v>
      </c>
    </row>
    <row r="226" spans="1:17" x14ac:dyDescent="0.25">
      <c r="A226" s="75">
        <v>233</v>
      </c>
      <c r="B226" s="76" t="str">
        <f>IF('Reported Performance Table'!$A233="","",IF(OR('Reported Performance Table'!$B233="",'Reported Performance Table'!$C233="",'Reported Performance Table'!$D233="",'Reported Performance Table'!$F233="",'Reported Performance Table'!$G233="",'Reported Performance Table'!$H233="",'Reported Performance Table'!$I233="",'Reported Performance Table'!$K233="",'Reported Performance Table'!$N233="",'Reported Performance Table'!$O233="",'Reported Performance Table'!$P233="",'Reported Performance Table'!$Q233="",'Reported Performance Table'!$R233="",'Reported Performance Table'!$S233="",'Reported Performance Table'!$T233="",'Reported Performance Table'!$U233="",'Reported Performance Table'!$V233="",'Reported Performance Table'!$W233="",'Reported Performance Table'!$X233="",'Reported Performance Table'!$AF233="",'Reported Performance Table'!$AG233="",'Reported Performance Table'!$AI233="",'Reported Performance Table'!$AJ233="",'Reported Performance Table'!$AL233="",'Reported Performance Table'!$AN233="",'Reported Performance Table'!$AR233=""),$A226&amp;", ",""))</f>
        <v/>
      </c>
      <c r="D226" s="35" t="e">
        <f>VLOOKUP('Reported Performance Table'!C226,'Master List'!$B$20:$C$39,2,FALSE)</f>
        <v>#N/A</v>
      </c>
      <c r="E226" t="e">
        <f>VLOOKUP('Reported Performance Table'!D226,'Master List'!$B$42:$C$129,2,FALSE)</f>
        <v>#N/A</v>
      </c>
      <c r="F226" t="e">
        <f>VLOOKUP('Reported Performance Table'!C226,'Master List'!$B$20:$D$39,3,FALSE)</f>
        <v>#N/A</v>
      </c>
      <c r="G226" s="163" t="e">
        <f>VLOOKUP('Reported Performance Table'!B226,'Master List'!$B$11:$D$17,3,FALSE)</f>
        <v>#N/A</v>
      </c>
      <c r="H226" t="e">
        <f t="shared" si="6"/>
        <v>#N/A</v>
      </c>
      <c r="I226" t="e">
        <f>IF(VLOOKUP('Reported Performance Table'!D226,'Master List'!$B$42:$D$129,3,FALSE)="","No",VLOOKUP('Reported Performance Table'!D226,'Master List'!$B$42:$D$129,3,FALSE))</f>
        <v>#N/A</v>
      </c>
      <c r="J226" t="e">
        <f>IF(AND(I226="Yes_No",'Reported Performance Table'!E226="Yes"),"No","Yes_No")</f>
        <v>#N/A</v>
      </c>
      <c r="K226" t="str">
        <f>IF('Reported Performance Table'!D226="","",IF('Reported Performance Table'!E226="Yes","LUNA_CCT","Reported_CCT"))</f>
        <v/>
      </c>
      <c r="L226" t="str">
        <f>IF('Reported Performance Table'!D226="","",IF(K226="LUNA_CCT",VLOOKUP('Reported Performance Table'!D226,'Master List'!$B$42:$E$129,4,FALSE),"Reported_BUG"))</f>
        <v/>
      </c>
      <c r="M226" t="str">
        <f>IF('Reported Performance Table'!D226="","",IF(AND('Reported Performance Table'!$E226="Yes",OR('Reported Performance Table'!$D226='Master List'!$B$42,'Reported Performance Table'!$D226='Master List'!$B$43,'Reported Performance Table'!$D226='Master List'!$B$44,'Reported Performance Table'!$D226='Master List'!$B$46,'Reported Performance Table'!$D226='Master List'!$B$48,'Reported Performance Table'!$D226='Master List'!$B$104,'Reported Performance Table'!$D226='Master List'!$B$106,'Reported Performance Table'!$D226='Master List'!$B$126)),"LUNA_Dimming","Dimming_Capability_and_Range"))</f>
        <v/>
      </c>
      <c r="N226" s="179">
        <f>'Reported Performance Table'!BE226</f>
        <v>0</v>
      </c>
      <c r="O226" s="179">
        <f>'Reported Performance Table'!BF226</f>
        <v>0</v>
      </c>
      <c r="P226" s="179">
        <f>'Reported Performance Table'!BG226</f>
        <v>0</v>
      </c>
      <c r="Q226" t="str">
        <f t="shared" si="7"/>
        <v>No</v>
      </c>
    </row>
    <row r="227" spans="1:17" x14ac:dyDescent="0.25">
      <c r="A227" s="75">
        <v>234</v>
      </c>
      <c r="B227" s="76" t="str">
        <f>IF('Reported Performance Table'!$A234="","",IF(OR('Reported Performance Table'!$B234="",'Reported Performance Table'!$C234="",'Reported Performance Table'!$D234="",'Reported Performance Table'!$F234="",'Reported Performance Table'!$G234="",'Reported Performance Table'!$H234="",'Reported Performance Table'!$I234="",'Reported Performance Table'!$K234="",'Reported Performance Table'!$N234="",'Reported Performance Table'!$O234="",'Reported Performance Table'!$P234="",'Reported Performance Table'!$Q234="",'Reported Performance Table'!$R234="",'Reported Performance Table'!$S234="",'Reported Performance Table'!$T234="",'Reported Performance Table'!$U234="",'Reported Performance Table'!$V234="",'Reported Performance Table'!$W234="",'Reported Performance Table'!$X234="",'Reported Performance Table'!$AF234="",'Reported Performance Table'!$AG234="",'Reported Performance Table'!$AI234="",'Reported Performance Table'!$AJ234="",'Reported Performance Table'!$AL234="",'Reported Performance Table'!$AN234="",'Reported Performance Table'!$AR234=""),$A227&amp;", ",""))</f>
        <v/>
      </c>
      <c r="D227" s="35" t="e">
        <f>VLOOKUP('Reported Performance Table'!C227,'Master List'!$B$20:$C$39,2,FALSE)</f>
        <v>#N/A</v>
      </c>
      <c r="E227" t="e">
        <f>VLOOKUP('Reported Performance Table'!D227,'Master List'!$B$42:$C$129,2,FALSE)</f>
        <v>#N/A</v>
      </c>
      <c r="F227" t="e">
        <f>VLOOKUP('Reported Performance Table'!C227,'Master List'!$B$20:$D$39,3,FALSE)</f>
        <v>#N/A</v>
      </c>
      <c r="G227" s="163" t="e">
        <f>VLOOKUP('Reported Performance Table'!B227,'Master List'!$B$11:$D$17,3,FALSE)</f>
        <v>#N/A</v>
      </c>
      <c r="H227" t="e">
        <f t="shared" si="6"/>
        <v>#N/A</v>
      </c>
      <c r="I227" t="e">
        <f>IF(VLOOKUP('Reported Performance Table'!D227,'Master List'!$B$42:$D$129,3,FALSE)="","No",VLOOKUP('Reported Performance Table'!D227,'Master List'!$B$42:$D$129,3,FALSE))</f>
        <v>#N/A</v>
      </c>
      <c r="J227" t="e">
        <f>IF(AND(I227="Yes_No",'Reported Performance Table'!E227="Yes"),"No","Yes_No")</f>
        <v>#N/A</v>
      </c>
      <c r="K227" t="str">
        <f>IF('Reported Performance Table'!D227="","",IF('Reported Performance Table'!E227="Yes","LUNA_CCT","Reported_CCT"))</f>
        <v/>
      </c>
      <c r="L227" t="str">
        <f>IF('Reported Performance Table'!D227="","",IF(K227="LUNA_CCT",VLOOKUP('Reported Performance Table'!D227,'Master List'!$B$42:$E$129,4,FALSE),"Reported_BUG"))</f>
        <v/>
      </c>
      <c r="M227" t="str">
        <f>IF('Reported Performance Table'!D227="","",IF(AND('Reported Performance Table'!$E227="Yes",OR('Reported Performance Table'!$D227='Master List'!$B$42,'Reported Performance Table'!$D227='Master List'!$B$43,'Reported Performance Table'!$D227='Master List'!$B$44,'Reported Performance Table'!$D227='Master List'!$B$46,'Reported Performance Table'!$D227='Master List'!$B$48,'Reported Performance Table'!$D227='Master List'!$B$104,'Reported Performance Table'!$D227='Master List'!$B$106,'Reported Performance Table'!$D227='Master List'!$B$126)),"LUNA_Dimming","Dimming_Capability_and_Range"))</f>
        <v/>
      </c>
      <c r="N227" s="179">
        <f>'Reported Performance Table'!BE227</f>
        <v>0</v>
      </c>
      <c r="O227" s="179">
        <f>'Reported Performance Table'!BF227</f>
        <v>0</v>
      </c>
      <c r="P227" s="179">
        <f>'Reported Performance Table'!BG227</f>
        <v>0</v>
      </c>
      <c r="Q227" t="str">
        <f t="shared" si="7"/>
        <v>No</v>
      </c>
    </row>
    <row r="228" spans="1:17" x14ac:dyDescent="0.25">
      <c r="A228" s="75">
        <v>235</v>
      </c>
      <c r="B228" s="76" t="str">
        <f>IF('Reported Performance Table'!$A235="","",IF(OR('Reported Performance Table'!$B235="",'Reported Performance Table'!$C235="",'Reported Performance Table'!$D235="",'Reported Performance Table'!$F235="",'Reported Performance Table'!$G235="",'Reported Performance Table'!$H235="",'Reported Performance Table'!$I235="",'Reported Performance Table'!$K235="",'Reported Performance Table'!$N235="",'Reported Performance Table'!$O235="",'Reported Performance Table'!$P235="",'Reported Performance Table'!$Q235="",'Reported Performance Table'!$R235="",'Reported Performance Table'!$S235="",'Reported Performance Table'!$T235="",'Reported Performance Table'!$U235="",'Reported Performance Table'!$V235="",'Reported Performance Table'!$W235="",'Reported Performance Table'!$X235="",'Reported Performance Table'!$AF235="",'Reported Performance Table'!$AG235="",'Reported Performance Table'!$AI235="",'Reported Performance Table'!$AJ235="",'Reported Performance Table'!$AL235="",'Reported Performance Table'!$AN235="",'Reported Performance Table'!$AR235=""),$A228&amp;", ",""))</f>
        <v/>
      </c>
      <c r="D228" s="35" t="e">
        <f>VLOOKUP('Reported Performance Table'!C228,'Master List'!$B$20:$C$39,2,FALSE)</f>
        <v>#N/A</v>
      </c>
      <c r="E228" t="e">
        <f>VLOOKUP('Reported Performance Table'!D228,'Master List'!$B$42:$C$129,2,FALSE)</f>
        <v>#N/A</v>
      </c>
      <c r="F228" t="e">
        <f>VLOOKUP('Reported Performance Table'!C228,'Master List'!$B$20:$D$39,3,FALSE)</f>
        <v>#N/A</v>
      </c>
      <c r="G228" s="163" t="e">
        <f>VLOOKUP('Reported Performance Table'!B228,'Master List'!$B$11:$D$17,3,FALSE)</f>
        <v>#N/A</v>
      </c>
      <c r="H228" t="e">
        <f t="shared" si="6"/>
        <v>#N/A</v>
      </c>
      <c r="I228" t="e">
        <f>IF(VLOOKUP('Reported Performance Table'!D228,'Master List'!$B$42:$D$129,3,FALSE)="","No",VLOOKUP('Reported Performance Table'!D228,'Master List'!$B$42:$D$129,3,FALSE))</f>
        <v>#N/A</v>
      </c>
      <c r="J228" t="e">
        <f>IF(AND(I228="Yes_No",'Reported Performance Table'!E228="Yes"),"No","Yes_No")</f>
        <v>#N/A</v>
      </c>
      <c r="K228" t="str">
        <f>IF('Reported Performance Table'!D228="","",IF('Reported Performance Table'!E228="Yes","LUNA_CCT","Reported_CCT"))</f>
        <v/>
      </c>
      <c r="L228" t="str">
        <f>IF('Reported Performance Table'!D228="","",IF(K228="LUNA_CCT",VLOOKUP('Reported Performance Table'!D228,'Master List'!$B$42:$E$129,4,FALSE),"Reported_BUG"))</f>
        <v/>
      </c>
      <c r="M228" t="str">
        <f>IF('Reported Performance Table'!D228="","",IF(AND('Reported Performance Table'!$E228="Yes",OR('Reported Performance Table'!$D228='Master List'!$B$42,'Reported Performance Table'!$D228='Master List'!$B$43,'Reported Performance Table'!$D228='Master List'!$B$44,'Reported Performance Table'!$D228='Master List'!$B$46,'Reported Performance Table'!$D228='Master List'!$B$48,'Reported Performance Table'!$D228='Master List'!$B$104,'Reported Performance Table'!$D228='Master List'!$B$106,'Reported Performance Table'!$D228='Master List'!$B$126)),"LUNA_Dimming","Dimming_Capability_and_Range"))</f>
        <v/>
      </c>
      <c r="N228" s="179">
        <f>'Reported Performance Table'!BE228</f>
        <v>0</v>
      </c>
      <c r="O228" s="179">
        <f>'Reported Performance Table'!BF228</f>
        <v>0</v>
      </c>
      <c r="P228" s="179">
        <f>'Reported Performance Table'!BG228</f>
        <v>0</v>
      </c>
      <c r="Q228" t="str">
        <f t="shared" si="7"/>
        <v>No</v>
      </c>
    </row>
    <row r="229" spans="1:17" x14ac:dyDescent="0.25">
      <c r="A229" s="75">
        <v>236</v>
      </c>
      <c r="B229" s="76" t="str">
        <f>IF('Reported Performance Table'!$A236="","",IF(OR('Reported Performance Table'!$B236="",'Reported Performance Table'!$C236="",'Reported Performance Table'!$D236="",'Reported Performance Table'!$F236="",'Reported Performance Table'!$G236="",'Reported Performance Table'!$H236="",'Reported Performance Table'!$I236="",'Reported Performance Table'!$K236="",'Reported Performance Table'!$N236="",'Reported Performance Table'!$O236="",'Reported Performance Table'!$P236="",'Reported Performance Table'!$Q236="",'Reported Performance Table'!$R236="",'Reported Performance Table'!$S236="",'Reported Performance Table'!$T236="",'Reported Performance Table'!$U236="",'Reported Performance Table'!$V236="",'Reported Performance Table'!$W236="",'Reported Performance Table'!$X236="",'Reported Performance Table'!$AF236="",'Reported Performance Table'!$AG236="",'Reported Performance Table'!$AI236="",'Reported Performance Table'!$AJ236="",'Reported Performance Table'!$AL236="",'Reported Performance Table'!$AN236="",'Reported Performance Table'!$AR236=""),$A229&amp;", ",""))</f>
        <v/>
      </c>
      <c r="D229" s="35" t="e">
        <f>VLOOKUP('Reported Performance Table'!C229,'Master List'!$B$20:$C$39,2,FALSE)</f>
        <v>#N/A</v>
      </c>
      <c r="E229" t="e">
        <f>VLOOKUP('Reported Performance Table'!D229,'Master List'!$B$42:$C$129,2,FALSE)</f>
        <v>#N/A</v>
      </c>
      <c r="F229" t="e">
        <f>VLOOKUP('Reported Performance Table'!C229,'Master List'!$B$20:$D$39,3,FALSE)</f>
        <v>#N/A</v>
      </c>
      <c r="G229" s="163" t="e">
        <f>VLOOKUP('Reported Performance Table'!B229,'Master List'!$B$11:$D$17,3,FALSE)</f>
        <v>#N/A</v>
      </c>
      <c r="H229" t="e">
        <f t="shared" si="6"/>
        <v>#N/A</v>
      </c>
      <c r="I229" t="e">
        <f>IF(VLOOKUP('Reported Performance Table'!D229,'Master List'!$B$42:$D$129,3,FALSE)="","No",VLOOKUP('Reported Performance Table'!D229,'Master List'!$B$42:$D$129,3,FALSE))</f>
        <v>#N/A</v>
      </c>
      <c r="J229" t="e">
        <f>IF(AND(I229="Yes_No",'Reported Performance Table'!E229="Yes"),"No","Yes_No")</f>
        <v>#N/A</v>
      </c>
      <c r="K229" t="str">
        <f>IF('Reported Performance Table'!D229="","",IF('Reported Performance Table'!E229="Yes","LUNA_CCT","Reported_CCT"))</f>
        <v/>
      </c>
      <c r="L229" t="str">
        <f>IF('Reported Performance Table'!D229="","",IF(K229="LUNA_CCT",VLOOKUP('Reported Performance Table'!D229,'Master List'!$B$42:$E$129,4,FALSE),"Reported_BUG"))</f>
        <v/>
      </c>
      <c r="M229" t="str">
        <f>IF('Reported Performance Table'!D229="","",IF(AND('Reported Performance Table'!$E229="Yes",OR('Reported Performance Table'!$D229='Master List'!$B$42,'Reported Performance Table'!$D229='Master List'!$B$43,'Reported Performance Table'!$D229='Master List'!$B$44,'Reported Performance Table'!$D229='Master List'!$B$46,'Reported Performance Table'!$D229='Master List'!$B$48,'Reported Performance Table'!$D229='Master List'!$B$104,'Reported Performance Table'!$D229='Master List'!$B$106,'Reported Performance Table'!$D229='Master List'!$B$126)),"LUNA_Dimming","Dimming_Capability_and_Range"))</f>
        <v/>
      </c>
      <c r="N229" s="179">
        <f>'Reported Performance Table'!BE229</f>
        <v>0</v>
      </c>
      <c r="O229" s="179">
        <f>'Reported Performance Table'!BF229</f>
        <v>0</v>
      </c>
      <c r="P229" s="179">
        <f>'Reported Performance Table'!BG229</f>
        <v>0</v>
      </c>
      <c r="Q229" t="str">
        <f t="shared" si="7"/>
        <v>No</v>
      </c>
    </row>
    <row r="230" spans="1:17" x14ac:dyDescent="0.25">
      <c r="A230" s="75">
        <v>237</v>
      </c>
      <c r="B230" s="76" t="str">
        <f>IF('Reported Performance Table'!$A237="","",IF(OR('Reported Performance Table'!$B237="",'Reported Performance Table'!$C237="",'Reported Performance Table'!$D237="",'Reported Performance Table'!$F237="",'Reported Performance Table'!$G237="",'Reported Performance Table'!$H237="",'Reported Performance Table'!$I237="",'Reported Performance Table'!$K237="",'Reported Performance Table'!$N237="",'Reported Performance Table'!$O237="",'Reported Performance Table'!$P237="",'Reported Performance Table'!$Q237="",'Reported Performance Table'!$R237="",'Reported Performance Table'!$S237="",'Reported Performance Table'!$T237="",'Reported Performance Table'!$U237="",'Reported Performance Table'!$V237="",'Reported Performance Table'!$W237="",'Reported Performance Table'!$X237="",'Reported Performance Table'!$AF237="",'Reported Performance Table'!$AG237="",'Reported Performance Table'!$AI237="",'Reported Performance Table'!$AJ237="",'Reported Performance Table'!$AL237="",'Reported Performance Table'!$AN237="",'Reported Performance Table'!$AR237=""),$A230&amp;", ",""))</f>
        <v/>
      </c>
      <c r="D230" s="35" t="e">
        <f>VLOOKUP('Reported Performance Table'!C230,'Master List'!$B$20:$C$39,2,FALSE)</f>
        <v>#N/A</v>
      </c>
      <c r="E230" t="e">
        <f>VLOOKUP('Reported Performance Table'!D230,'Master List'!$B$42:$C$129,2,FALSE)</f>
        <v>#N/A</v>
      </c>
      <c r="F230" t="e">
        <f>VLOOKUP('Reported Performance Table'!C230,'Master List'!$B$20:$D$39,3,FALSE)</f>
        <v>#N/A</v>
      </c>
      <c r="G230" s="163" t="e">
        <f>VLOOKUP('Reported Performance Table'!B230,'Master List'!$B$11:$D$17,3,FALSE)</f>
        <v>#N/A</v>
      </c>
      <c r="H230" t="e">
        <f t="shared" si="6"/>
        <v>#N/A</v>
      </c>
      <c r="I230" t="e">
        <f>IF(VLOOKUP('Reported Performance Table'!D230,'Master List'!$B$42:$D$129,3,FALSE)="","No",VLOOKUP('Reported Performance Table'!D230,'Master List'!$B$42:$D$129,3,FALSE))</f>
        <v>#N/A</v>
      </c>
      <c r="J230" t="e">
        <f>IF(AND(I230="Yes_No",'Reported Performance Table'!E230="Yes"),"No","Yes_No")</f>
        <v>#N/A</v>
      </c>
      <c r="K230" t="str">
        <f>IF('Reported Performance Table'!D230="","",IF('Reported Performance Table'!E230="Yes","LUNA_CCT","Reported_CCT"))</f>
        <v/>
      </c>
      <c r="L230" t="str">
        <f>IF('Reported Performance Table'!D230="","",IF(K230="LUNA_CCT",VLOOKUP('Reported Performance Table'!D230,'Master List'!$B$42:$E$129,4,FALSE),"Reported_BUG"))</f>
        <v/>
      </c>
      <c r="M230" t="str">
        <f>IF('Reported Performance Table'!D230="","",IF(AND('Reported Performance Table'!$E230="Yes",OR('Reported Performance Table'!$D230='Master List'!$B$42,'Reported Performance Table'!$D230='Master List'!$B$43,'Reported Performance Table'!$D230='Master List'!$B$44,'Reported Performance Table'!$D230='Master List'!$B$46,'Reported Performance Table'!$D230='Master List'!$B$48,'Reported Performance Table'!$D230='Master List'!$B$104,'Reported Performance Table'!$D230='Master List'!$B$106,'Reported Performance Table'!$D230='Master List'!$B$126)),"LUNA_Dimming","Dimming_Capability_and_Range"))</f>
        <v/>
      </c>
      <c r="N230" s="179">
        <f>'Reported Performance Table'!BE230</f>
        <v>0</v>
      </c>
      <c r="O230" s="179">
        <f>'Reported Performance Table'!BF230</f>
        <v>0</v>
      </c>
      <c r="P230" s="179">
        <f>'Reported Performance Table'!BG230</f>
        <v>0</v>
      </c>
      <c r="Q230" t="str">
        <f t="shared" si="7"/>
        <v>No</v>
      </c>
    </row>
    <row r="231" spans="1:17" x14ac:dyDescent="0.25">
      <c r="A231" s="75">
        <v>238</v>
      </c>
      <c r="B231" s="76" t="str">
        <f>IF('Reported Performance Table'!$A238="","",IF(OR('Reported Performance Table'!$B238="",'Reported Performance Table'!$C238="",'Reported Performance Table'!$D238="",'Reported Performance Table'!$F238="",'Reported Performance Table'!$G238="",'Reported Performance Table'!$H238="",'Reported Performance Table'!$I238="",'Reported Performance Table'!$K238="",'Reported Performance Table'!$N238="",'Reported Performance Table'!$O238="",'Reported Performance Table'!$P238="",'Reported Performance Table'!$Q238="",'Reported Performance Table'!$R238="",'Reported Performance Table'!$S238="",'Reported Performance Table'!$T238="",'Reported Performance Table'!$U238="",'Reported Performance Table'!$V238="",'Reported Performance Table'!$W238="",'Reported Performance Table'!$X238="",'Reported Performance Table'!$AF238="",'Reported Performance Table'!$AG238="",'Reported Performance Table'!$AI238="",'Reported Performance Table'!$AJ238="",'Reported Performance Table'!$AL238="",'Reported Performance Table'!$AN238="",'Reported Performance Table'!$AR238=""),$A231&amp;", ",""))</f>
        <v/>
      </c>
      <c r="D231" s="35" t="e">
        <f>VLOOKUP('Reported Performance Table'!C231,'Master List'!$B$20:$C$39,2,FALSE)</f>
        <v>#N/A</v>
      </c>
      <c r="E231" t="e">
        <f>VLOOKUP('Reported Performance Table'!D231,'Master List'!$B$42:$C$129,2,FALSE)</f>
        <v>#N/A</v>
      </c>
      <c r="F231" t="e">
        <f>VLOOKUP('Reported Performance Table'!C231,'Master List'!$B$20:$D$39,3,FALSE)</f>
        <v>#N/A</v>
      </c>
      <c r="G231" s="163" t="e">
        <f>VLOOKUP('Reported Performance Table'!B231,'Master List'!$B$11:$D$17,3,FALSE)</f>
        <v>#N/A</v>
      </c>
      <c r="H231" t="e">
        <f t="shared" si="6"/>
        <v>#N/A</v>
      </c>
      <c r="I231" t="e">
        <f>IF(VLOOKUP('Reported Performance Table'!D231,'Master List'!$B$42:$D$129,3,FALSE)="","No",VLOOKUP('Reported Performance Table'!D231,'Master List'!$B$42:$D$129,3,FALSE))</f>
        <v>#N/A</v>
      </c>
      <c r="J231" t="e">
        <f>IF(AND(I231="Yes_No",'Reported Performance Table'!E231="Yes"),"No","Yes_No")</f>
        <v>#N/A</v>
      </c>
      <c r="K231" t="str">
        <f>IF('Reported Performance Table'!D231="","",IF('Reported Performance Table'!E231="Yes","LUNA_CCT","Reported_CCT"))</f>
        <v/>
      </c>
      <c r="L231" t="str">
        <f>IF('Reported Performance Table'!D231="","",IF(K231="LUNA_CCT",VLOOKUP('Reported Performance Table'!D231,'Master List'!$B$42:$E$129,4,FALSE),"Reported_BUG"))</f>
        <v/>
      </c>
      <c r="M231" t="str">
        <f>IF('Reported Performance Table'!D231="","",IF(AND('Reported Performance Table'!$E231="Yes",OR('Reported Performance Table'!$D231='Master List'!$B$42,'Reported Performance Table'!$D231='Master List'!$B$43,'Reported Performance Table'!$D231='Master List'!$B$44,'Reported Performance Table'!$D231='Master List'!$B$46,'Reported Performance Table'!$D231='Master List'!$B$48,'Reported Performance Table'!$D231='Master List'!$B$104,'Reported Performance Table'!$D231='Master List'!$B$106,'Reported Performance Table'!$D231='Master List'!$B$126)),"LUNA_Dimming","Dimming_Capability_and_Range"))</f>
        <v/>
      </c>
      <c r="N231" s="179">
        <f>'Reported Performance Table'!BE231</f>
        <v>0</v>
      </c>
      <c r="O231" s="179">
        <f>'Reported Performance Table'!BF231</f>
        <v>0</v>
      </c>
      <c r="P231" s="179">
        <f>'Reported Performance Table'!BG231</f>
        <v>0</v>
      </c>
      <c r="Q231" t="str">
        <f t="shared" si="7"/>
        <v>No</v>
      </c>
    </row>
    <row r="232" spans="1:17" x14ac:dyDescent="0.25">
      <c r="A232" s="75">
        <v>239</v>
      </c>
      <c r="B232" s="76" t="str">
        <f>IF('Reported Performance Table'!$A239="","",IF(OR('Reported Performance Table'!$B239="",'Reported Performance Table'!$C239="",'Reported Performance Table'!$D239="",'Reported Performance Table'!$F239="",'Reported Performance Table'!$G239="",'Reported Performance Table'!$H239="",'Reported Performance Table'!$I239="",'Reported Performance Table'!$K239="",'Reported Performance Table'!$N239="",'Reported Performance Table'!$O239="",'Reported Performance Table'!$P239="",'Reported Performance Table'!$Q239="",'Reported Performance Table'!$R239="",'Reported Performance Table'!$S239="",'Reported Performance Table'!$T239="",'Reported Performance Table'!$U239="",'Reported Performance Table'!$V239="",'Reported Performance Table'!$W239="",'Reported Performance Table'!$X239="",'Reported Performance Table'!$AF239="",'Reported Performance Table'!$AG239="",'Reported Performance Table'!$AI239="",'Reported Performance Table'!$AJ239="",'Reported Performance Table'!$AL239="",'Reported Performance Table'!$AN239="",'Reported Performance Table'!$AR239=""),$A232&amp;", ",""))</f>
        <v/>
      </c>
      <c r="D232" s="35" t="e">
        <f>VLOOKUP('Reported Performance Table'!C232,'Master List'!$B$20:$C$39,2,FALSE)</f>
        <v>#N/A</v>
      </c>
      <c r="E232" t="e">
        <f>VLOOKUP('Reported Performance Table'!D232,'Master List'!$B$42:$C$129,2,FALSE)</f>
        <v>#N/A</v>
      </c>
      <c r="F232" t="e">
        <f>VLOOKUP('Reported Performance Table'!C232,'Master List'!$B$20:$D$39,3,FALSE)</f>
        <v>#N/A</v>
      </c>
      <c r="G232" s="163" t="e">
        <f>VLOOKUP('Reported Performance Table'!B232,'Master List'!$B$11:$D$17,3,FALSE)</f>
        <v>#N/A</v>
      </c>
      <c r="H232" t="e">
        <f t="shared" si="6"/>
        <v>#N/A</v>
      </c>
      <c r="I232" t="e">
        <f>IF(VLOOKUP('Reported Performance Table'!D232,'Master List'!$B$42:$D$129,3,FALSE)="","No",VLOOKUP('Reported Performance Table'!D232,'Master List'!$B$42:$D$129,3,FALSE))</f>
        <v>#N/A</v>
      </c>
      <c r="J232" t="e">
        <f>IF(AND(I232="Yes_No",'Reported Performance Table'!E232="Yes"),"No","Yes_No")</f>
        <v>#N/A</v>
      </c>
      <c r="K232" t="str">
        <f>IF('Reported Performance Table'!D232="","",IF('Reported Performance Table'!E232="Yes","LUNA_CCT","Reported_CCT"))</f>
        <v/>
      </c>
      <c r="L232" t="str">
        <f>IF('Reported Performance Table'!D232="","",IF(K232="LUNA_CCT",VLOOKUP('Reported Performance Table'!D232,'Master List'!$B$42:$E$129,4,FALSE),"Reported_BUG"))</f>
        <v/>
      </c>
      <c r="M232" t="str">
        <f>IF('Reported Performance Table'!D232="","",IF(AND('Reported Performance Table'!$E232="Yes",OR('Reported Performance Table'!$D232='Master List'!$B$42,'Reported Performance Table'!$D232='Master List'!$B$43,'Reported Performance Table'!$D232='Master List'!$B$44,'Reported Performance Table'!$D232='Master List'!$B$46,'Reported Performance Table'!$D232='Master List'!$B$48,'Reported Performance Table'!$D232='Master List'!$B$104,'Reported Performance Table'!$D232='Master List'!$B$106,'Reported Performance Table'!$D232='Master List'!$B$126)),"LUNA_Dimming","Dimming_Capability_and_Range"))</f>
        <v/>
      </c>
      <c r="N232" s="179">
        <f>'Reported Performance Table'!BE232</f>
        <v>0</v>
      </c>
      <c r="O232" s="179">
        <f>'Reported Performance Table'!BF232</f>
        <v>0</v>
      </c>
      <c r="P232" s="179">
        <f>'Reported Performance Table'!BG232</f>
        <v>0</v>
      </c>
      <c r="Q232" t="str">
        <f t="shared" si="7"/>
        <v>No</v>
      </c>
    </row>
    <row r="233" spans="1:17" x14ac:dyDescent="0.25">
      <c r="A233" s="75">
        <v>240</v>
      </c>
      <c r="B233" s="76" t="str">
        <f>IF('Reported Performance Table'!$A240="","",IF(OR('Reported Performance Table'!$B240="",'Reported Performance Table'!$C240="",'Reported Performance Table'!$D240="",'Reported Performance Table'!$F240="",'Reported Performance Table'!$G240="",'Reported Performance Table'!$H240="",'Reported Performance Table'!$I240="",'Reported Performance Table'!$K240="",'Reported Performance Table'!$N240="",'Reported Performance Table'!$O240="",'Reported Performance Table'!$P240="",'Reported Performance Table'!$Q240="",'Reported Performance Table'!$R240="",'Reported Performance Table'!$S240="",'Reported Performance Table'!$T240="",'Reported Performance Table'!$U240="",'Reported Performance Table'!$V240="",'Reported Performance Table'!$W240="",'Reported Performance Table'!$X240="",'Reported Performance Table'!$AF240="",'Reported Performance Table'!$AG240="",'Reported Performance Table'!$AI240="",'Reported Performance Table'!$AJ240="",'Reported Performance Table'!$AL240="",'Reported Performance Table'!$AN240="",'Reported Performance Table'!$AR240=""),$A233&amp;", ",""))</f>
        <v/>
      </c>
      <c r="D233" s="35" t="e">
        <f>VLOOKUP('Reported Performance Table'!C233,'Master List'!$B$20:$C$39,2,FALSE)</f>
        <v>#N/A</v>
      </c>
      <c r="E233" t="e">
        <f>VLOOKUP('Reported Performance Table'!D233,'Master List'!$B$42:$C$129,2,FALSE)</f>
        <v>#N/A</v>
      </c>
      <c r="F233" t="e">
        <f>VLOOKUP('Reported Performance Table'!C233,'Master List'!$B$20:$D$39,3,FALSE)</f>
        <v>#N/A</v>
      </c>
      <c r="G233" s="163" t="e">
        <f>VLOOKUP('Reported Performance Table'!B233,'Master List'!$B$11:$D$17,3,FALSE)</f>
        <v>#N/A</v>
      </c>
      <c r="H233" t="e">
        <f t="shared" si="6"/>
        <v>#N/A</v>
      </c>
      <c r="I233" t="e">
        <f>IF(VLOOKUP('Reported Performance Table'!D233,'Master List'!$B$42:$D$129,3,FALSE)="","No",VLOOKUP('Reported Performance Table'!D233,'Master List'!$B$42:$D$129,3,FALSE))</f>
        <v>#N/A</v>
      </c>
      <c r="J233" t="e">
        <f>IF(AND(I233="Yes_No",'Reported Performance Table'!E233="Yes"),"No","Yes_No")</f>
        <v>#N/A</v>
      </c>
      <c r="K233" t="str">
        <f>IF('Reported Performance Table'!D233="","",IF('Reported Performance Table'!E233="Yes","LUNA_CCT","Reported_CCT"))</f>
        <v/>
      </c>
      <c r="L233" t="str">
        <f>IF('Reported Performance Table'!D233="","",IF(K233="LUNA_CCT",VLOOKUP('Reported Performance Table'!D233,'Master List'!$B$42:$E$129,4,FALSE),"Reported_BUG"))</f>
        <v/>
      </c>
      <c r="M233" t="str">
        <f>IF('Reported Performance Table'!D233="","",IF(AND('Reported Performance Table'!$E233="Yes",OR('Reported Performance Table'!$D233='Master List'!$B$42,'Reported Performance Table'!$D233='Master List'!$B$43,'Reported Performance Table'!$D233='Master List'!$B$44,'Reported Performance Table'!$D233='Master List'!$B$46,'Reported Performance Table'!$D233='Master List'!$B$48,'Reported Performance Table'!$D233='Master List'!$B$104,'Reported Performance Table'!$D233='Master List'!$B$106,'Reported Performance Table'!$D233='Master List'!$B$126)),"LUNA_Dimming","Dimming_Capability_and_Range"))</f>
        <v/>
      </c>
      <c r="N233" s="179">
        <f>'Reported Performance Table'!BE233</f>
        <v>0</v>
      </c>
      <c r="O233" s="179">
        <f>'Reported Performance Table'!BF233</f>
        <v>0</v>
      </c>
      <c r="P233" s="179">
        <f>'Reported Performance Table'!BG233</f>
        <v>0</v>
      </c>
      <c r="Q233" t="str">
        <f t="shared" si="7"/>
        <v>No</v>
      </c>
    </row>
    <row r="234" spans="1:17" x14ac:dyDescent="0.25">
      <c r="A234" s="75">
        <v>241</v>
      </c>
      <c r="B234" s="76" t="str">
        <f>IF('Reported Performance Table'!$A241="","",IF(OR('Reported Performance Table'!$B241="",'Reported Performance Table'!$C241="",'Reported Performance Table'!$D241="",'Reported Performance Table'!$F241="",'Reported Performance Table'!$G241="",'Reported Performance Table'!$H241="",'Reported Performance Table'!$I241="",'Reported Performance Table'!$K241="",'Reported Performance Table'!$N241="",'Reported Performance Table'!$O241="",'Reported Performance Table'!$P241="",'Reported Performance Table'!$Q241="",'Reported Performance Table'!$R241="",'Reported Performance Table'!$S241="",'Reported Performance Table'!$T241="",'Reported Performance Table'!$U241="",'Reported Performance Table'!$V241="",'Reported Performance Table'!$W241="",'Reported Performance Table'!$X241="",'Reported Performance Table'!$AF241="",'Reported Performance Table'!$AG241="",'Reported Performance Table'!$AI241="",'Reported Performance Table'!$AJ241="",'Reported Performance Table'!$AL241="",'Reported Performance Table'!$AN241="",'Reported Performance Table'!$AR241=""),$A234&amp;", ",""))</f>
        <v/>
      </c>
      <c r="D234" s="35" t="e">
        <f>VLOOKUP('Reported Performance Table'!C234,'Master List'!$B$20:$C$39,2,FALSE)</f>
        <v>#N/A</v>
      </c>
      <c r="E234" t="e">
        <f>VLOOKUP('Reported Performance Table'!D234,'Master List'!$B$42:$C$129,2,FALSE)</f>
        <v>#N/A</v>
      </c>
      <c r="F234" t="e">
        <f>VLOOKUP('Reported Performance Table'!C234,'Master List'!$B$20:$D$39,3,FALSE)</f>
        <v>#N/A</v>
      </c>
      <c r="G234" s="163" t="e">
        <f>VLOOKUP('Reported Performance Table'!B234,'Master List'!$B$11:$D$17,3,FALSE)</f>
        <v>#N/A</v>
      </c>
      <c r="H234" t="e">
        <f t="shared" si="6"/>
        <v>#N/A</v>
      </c>
      <c r="I234" t="e">
        <f>IF(VLOOKUP('Reported Performance Table'!D234,'Master List'!$B$42:$D$129,3,FALSE)="","No",VLOOKUP('Reported Performance Table'!D234,'Master List'!$B$42:$D$129,3,FALSE))</f>
        <v>#N/A</v>
      </c>
      <c r="J234" t="e">
        <f>IF(AND(I234="Yes_No",'Reported Performance Table'!E234="Yes"),"No","Yes_No")</f>
        <v>#N/A</v>
      </c>
      <c r="K234" t="str">
        <f>IF('Reported Performance Table'!D234="","",IF('Reported Performance Table'!E234="Yes","LUNA_CCT","Reported_CCT"))</f>
        <v/>
      </c>
      <c r="L234" t="str">
        <f>IF('Reported Performance Table'!D234="","",IF(K234="LUNA_CCT",VLOOKUP('Reported Performance Table'!D234,'Master List'!$B$42:$E$129,4,FALSE),"Reported_BUG"))</f>
        <v/>
      </c>
      <c r="M234" t="str">
        <f>IF('Reported Performance Table'!D234="","",IF(AND('Reported Performance Table'!$E234="Yes",OR('Reported Performance Table'!$D234='Master List'!$B$42,'Reported Performance Table'!$D234='Master List'!$B$43,'Reported Performance Table'!$D234='Master List'!$B$44,'Reported Performance Table'!$D234='Master List'!$B$46,'Reported Performance Table'!$D234='Master List'!$B$48,'Reported Performance Table'!$D234='Master List'!$B$104,'Reported Performance Table'!$D234='Master List'!$B$106,'Reported Performance Table'!$D234='Master List'!$B$126)),"LUNA_Dimming","Dimming_Capability_and_Range"))</f>
        <v/>
      </c>
      <c r="N234" s="179">
        <f>'Reported Performance Table'!BE234</f>
        <v>0</v>
      </c>
      <c r="O234" s="179">
        <f>'Reported Performance Table'!BF234</f>
        <v>0</v>
      </c>
      <c r="P234" s="179">
        <f>'Reported Performance Table'!BG234</f>
        <v>0</v>
      </c>
      <c r="Q234" t="str">
        <f t="shared" si="7"/>
        <v>No</v>
      </c>
    </row>
    <row r="235" spans="1:17" x14ac:dyDescent="0.25">
      <c r="A235" s="75">
        <v>242</v>
      </c>
      <c r="B235" s="76" t="str">
        <f>IF('Reported Performance Table'!$A242="","",IF(OR('Reported Performance Table'!$B242="",'Reported Performance Table'!$C242="",'Reported Performance Table'!$D242="",'Reported Performance Table'!$F242="",'Reported Performance Table'!$G242="",'Reported Performance Table'!$H242="",'Reported Performance Table'!$I242="",'Reported Performance Table'!$K242="",'Reported Performance Table'!$N242="",'Reported Performance Table'!$O242="",'Reported Performance Table'!$P242="",'Reported Performance Table'!$Q242="",'Reported Performance Table'!$R242="",'Reported Performance Table'!$S242="",'Reported Performance Table'!$T242="",'Reported Performance Table'!$U242="",'Reported Performance Table'!$V242="",'Reported Performance Table'!$W242="",'Reported Performance Table'!$X242="",'Reported Performance Table'!$AF242="",'Reported Performance Table'!$AG242="",'Reported Performance Table'!$AI242="",'Reported Performance Table'!$AJ242="",'Reported Performance Table'!$AL242="",'Reported Performance Table'!$AN242="",'Reported Performance Table'!$AR242=""),$A235&amp;", ",""))</f>
        <v/>
      </c>
      <c r="D235" s="35" t="e">
        <f>VLOOKUP('Reported Performance Table'!C235,'Master List'!$B$20:$C$39,2,FALSE)</f>
        <v>#N/A</v>
      </c>
      <c r="E235" t="e">
        <f>VLOOKUP('Reported Performance Table'!D235,'Master List'!$B$42:$C$129,2,FALSE)</f>
        <v>#N/A</v>
      </c>
      <c r="F235" t="e">
        <f>VLOOKUP('Reported Performance Table'!C235,'Master List'!$B$20:$D$39,3,FALSE)</f>
        <v>#N/A</v>
      </c>
      <c r="G235" s="163" t="e">
        <f>VLOOKUP('Reported Performance Table'!B235,'Master List'!$B$11:$D$17,3,FALSE)</f>
        <v>#N/A</v>
      </c>
      <c r="H235" t="e">
        <f t="shared" si="6"/>
        <v>#N/A</v>
      </c>
      <c r="I235" t="e">
        <f>IF(VLOOKUP('Reported Performance Table'!D235,'Master List'!$B$42:$D$129,3,FALSE)="","No",VLOOKUP('Reported Performance Table'!D235,'Master List'!$B$42:$D$129,3,FALSE))</f>
        <v>#N/A</v>
      </c>
      <c r="J235" t="e">
        <f>IF(AND(I235="Yes_No",'Reported Performance Table'!E235="Yes"),"No","Yes_No")</f>
        <v>#N/A</v>
      </c>
      <c r="K235" t="str">
        <f>IF('Reported Performance Table'!D235="","",IF('Reported Performance Table'!E235="Yes","LUNA_CCT","Reported_CCT"))</f>
        <v/>
      </c>
      <c r="L235" t="str">
        <f>IF('Reported Performance Table'!D235="","",IF(K235="LUNA_CCT",VLOOKUP('Reported Performance Table'!D235,'Master List'!$B$42:$E$129,4,FALSE),"Reported_BUG"))</f>
        <v/>
      </c>
      <c r="M235" t="str">
        <f>IF('Reported Performance Table'!D235="","",IF(AND('Reported Performance Table'!$E235="Yes",OR('Reported Performance Table'!$D235='Master List'!$B$42,'Reported Performance Table'!$D235='Master List'!$B$43,'Reported Performance Table'!$D235='Master List'!$B$44,'Reported Performance Table'!$D235='Master List'!$B$46,'Reported Performance Table'!$D235='Master List'!$B$48,'Reported Performance Table'!$D235='Master List'!$B$104,'Reported Performance Table'!$D235='Master List'!$B$106,'Reported Performance Table'!$D235='Master List'!$B$126)),"LUNA_Dimming","Dimming_Capability_and_Range"))</f>
        <v/>
      </c>
      <c r="N235" s="179">
        <f>'Reported Performance Table'!BE235</f>
        <v>0</v>
      </c>
      <c r="O235" s="179">
        <f>'Reported Performance Table'!BF235</f>
        <v>0</v>
      </c>
      <c r="P235" s="179">
        <f>'Reported Performance Table'!BG235</f>
        <v>0</v>
      </c>
      <c r="Q235" t="str">
        <f t="shared" si="7"/>
        <v>No</v>
      </c>
    </row>
    <row r="236" spans="1:17" x14ac:dyDescent="0.25">
      <c r="A236" s="75">
        <v>243</v>
      </c>
      <c r="B236" s="76" t="str">
        <f>IF('Reported Performance Table'!$A243="","",IF(OR('Reported Performance Table'!$B243="",'Reported Performance Table'!$C243="",'Reported Performance Table'!$D243="",'Reported Performance Table'!$F243="",'Reported Performance Table'!$G243="",'Reported Performance Table'!$H243="",'Reported Performance Table'!$I243="",'Reported Performance Table'!$K243="",'Reported Performance Table'!$N243="",'Reported Performance Table'!$O243="",'Reported Performance Table'!$P243="",'Reported Performance Table'!$Q243="",'Reported Performance Table'!$R243="",'Reported Performance Table'!$S243="",'Reported Performance Table'!$T243="",'Reported Performance Table'!$U243="",'Reported Performance Table'!$V243="",'Reported Performance Table'!$W243="",'Reported Performance Table'!$X243="",'Reported Performance Table'!$AF243="",'Reported Performance Table'!$AG243="",'Reported Performance Table'!$AI243="",'Reported Performance Table'!$AJ243="",'Reported Performance Table'!$AL243="",'Reported Performance Table'!$AN243="",'Reported Performance Table'!$AR243=""),$A236&amp;", ",""))</f>
        <v/>
      </c>
      <c r="D236" s="35" t="e">
        <f>VLOOKUP('Reported Performance Table'!C236,'Master List'!$B$20:$C$39,2,FALSE)</f>
        <v>#N/A</v>
      </c>
      <c r="E236" t="e">
        <f>VLOOKUP('Reported Performance Table'!D236,'Master List'!$B$42:$C$129,2,FALSE)</f>
        <v>#N/A</v>
      </c>
      <c r="F236" t="e">
        <f>VLOOKUP('Reported Performance Table'!C236,'Master List'!$B$20:$D$39,3,FALSE)</f>
        <v>#N/A</v>
      </c>
      <c r="G236" s="163" t="e">
        <f>VLOOKUP('Reported Performance Table'!B236,'Master List'!$B$11:$D$17,3,FALSE)</f>
        <v>#N/A</v>
      </c>
      <c r="H236" t="e">
        <f t="shared" si="6"/>
        <v>#N/A</v>
      </c>
      <c r="I236" t="e">
        <f>IF(VLOOKUP('Reported Performance Table'!D236,'Master List'!$B$42:$D$129,3,FALSE)="","No",VLOOKUP('Reported Performance Table'!D236,'Master List'!$B$42:$D$129,3,FALSE))</f>
        <v>#N/A</v>
      </c>
      <c r="J236" t="e">
        <f>IF(AND(I236="Yes_No",'Reported Performance Table'!E236="Yes"),"No","Yes_No")</f>
        <v>#N/A</v>
      </c>
      <c r="K236" t="str">
        <f>IF('Reported Performance Table'!D236="","",IF('Reported Performance Table'!E236="Yes","LUNA_CCT","Reported_CCT"))</f>
        <v/>
      </c>
      <c r="L236" t="str">
        <f>IF('Reported Performance Table'!D236="","",IF(K236="LUNA_CCT",VLOOKUP('Reported Performance Table'!D236,'Master List'!$B$42:$E$129,4,FALSE),"Reported_BUG"))</f>
        <v/>
      </c>
      <c r="M236" t="str">
        <f>IF('Reported Performance Table'!D236="","",IF(AND('Reported Performance Table'!$E236="Yes",OR('Reported Performance Table'!$D236='Master List'!$B$42,'Reported Performance Table'!$D236='Master List'!$B$43,'Reported Performance Table'!$D236='Master List'!$B$44,'Reported Performance Table'!$D236='Master List'!$B$46,'Reported Performance Table'!$D236='Master List'!$B$48,'Reported Performance Table'!$D236='Master List'!$B$104,'Reported Performance Table'!$D236='Master List'!$B$106,'Reported Performance Table'!$D236='Master List'!$B$126)),"LUNA_Dimming","Dimming_Capability_and_Range"))</f>
        <v/>
      </c>
      <c r="N236" s="179">
        <f>'Reported Performance Table'!BE236</f>
        <v>0</v>
      </c>
      <c r="O236" s="179">
        <f>'Reported Performance Table'!BF236</f>
        <v>0</v>
      </c>
      <c r="P236" s="179">
        <f>'Reported Performance Table'!BG236</f>
        <v>0</v>
      </c>
      <c r="Q236" t="str">
        <f t="shared" si="7"/>
        <v>No</v>
      </c>
    </row>
    <row r="237" spans="1:17" x14ac:dyDescent="0.25">
      <c r="A237" s="75">
        <v>244</v>
      </c>
      <c r="B237" s="76" t="str">
        <f>IF('Reported Performance Table'!$A244="","",IF(OR('Reported Performance Table'!$B244="",'Reported Performance Table'!$C244="",'Reported Performance Table'!$D244="",'Reported Performance Table'!$F244="",'Reported Performance Table'!$G244="",'Reported Performance Table'!$H244="",'Reported Performance Table'!$I244="",'Reported Performance Table'!$K244="",'Reported Performance Table'!$N244="",'Reported Performance Table'!$O244="",'Reported Performance Table'!$P244="",'Reported Performance Table'!$Q244="",'Reported Performance Table'!$R244="",'Reported Performance Table'!$S244="",'Reported Performance Table'!$T244="",'Reported Performance Table'!$U244="",'Reported Performance Table'!$V244="",'Reported Performance Table'!$W244="",'Reported Performance Table'!$X244="",'Reported Performance Table'!$AF244="",'Reported Performance Table'!$AG244="",'Reported Performance Table'!$AI244="",'Reported Performance Table'!$AJ244="",'Reported Performance Table'!$AL244="",'Reported Performance Table'!$AN244="",'Reported Performance Table'!$AR244=""),$A237&amp;", ",""))</f>
        <v/>
      </c>
      <c r="D237" s="35" t="e">
        <f>VLOOKUP('Reported Performance Table'!C237,'Master List'!$B$20:$C$39,2,FALSE)</f>
        <v>#N/A</v>
      </c>
      <c r="E237" t="e">
        <f>VLOOKUP('Reported Performance Table'!D237,'Master List'!$B$42:$C$129,2,FALSE)</f>
        <v>#N/A</v>
      </c>
      <c r="F237" t="e">
        <f>VLOOKUP('Reported Performance Table'!C237,'Master List'!$B$20:$D$39,3,FALSE)</f>
        <v>#N/A</v>
      </c>
      <c r="G237" s="163" t="e">
        <f>VLOOKUP('Reported Performance Table'!B237,'Master List'!$B$11:$D$17,3,FALSE)</f>
        <v>#N/A</v>
      </c>
      <c r="H237" t="e">
        <f t="shared" si="6"/>
        <v>#N/A</v>
      </c>
      <c r="I237" t="e">
        <f>IF(VLOOKUP('Reported Performance Table'!D237,'Master List'!$B$42:$D$129,3,FALSE)="","No",VLOOKUP('Reported Performance Table'!D237,'Master List'!$B$42:$D$129,3,FALSE))</f>
        <v>#N/A</v>
      </c>
      <c r="J237" t="e">
        <f>IF(AND(I237="Yes_No",'Reported Performance Table'!E237="Yes"),"No","Yes_No")</f>
        <v>#N/A</v>
      </c>
      <c r="K237" t="str">
        <f>IF('Reported Performance Table'!D237="","",IF('Reported Performance Table'!E237="Yes","LUNA_CCT","Reported_CCT"))</f>
        <v/>
      </c>
      <c r="L237" t="str">
        <f>IF('Reported Performance Table'!D237="","",IF(K237="LUNA_CCT",VLOOKUP('Reported Performance Table'!D237,'Master List'!$B$42:$E$129,4,FALSE),"Reported_BUG"))</f>
        <v/>
      </c>
      <c r="M237" t="str">
        <f>IF('Reported Performance Table'!D237="","",IF(AND('Reported Performance Table'!$E237="Yes",OR('Reported Performance Table'!$D237='Master List'!$B$42,'Reported Performance Table'!$D237='Master List'!$B$43,'Reported Performance Table'!$D237='Master List'!$B$44,'Reported Performance Table'!$D237='Master List'!$B$46,'Reported Performance Table'!$D237='Master List'!$B$48,'Reported Performance Table'!$D237='Master List'!$B$104,'Reported Performance Table'!$D237='Master List'!$B$106,'Reported Performance Table'!$D237='Master List'!$B$126)),"LUNA_Dimming","Dimming_Capability_and_Range"))</f>
        <v/>
      </c>
      <c r="N237" s="179">
        <f>'Reported Performance Table'!BE237</f>
        <v>0</v>
      </c>
      <c r="O237" s="179">
        <f>'Reported Performance Table'!BF237</f>
        <v>0</v>
      </c>
      <c r="P237" s="179">
        <f>'Reported Performance Table'!BG237</f>
        <v>0</v>
      </c>
      <c r="Q237" t="str">
        <f t="shared" si="7"/>
        <v>No</v>
      </c>
    </row>
    <row r="238" spans="1:17" x14ac:dyDescent="0.25">
      <c r="A238" s="75">
        <v>245</v>
      </c>
      <c r="B238" s="76" t="str">
        <f>IF('Reported Performance Table'!$A245="","",IF(OR('Reported Performance Table'!$B245="",'Reported Performance Table'!$C245="",'Reported Performance Table'!$D245="",'Reported Performance Table'!$F245="",'Reported Performance Table'!$G245="",'Reported Performance Table'!$H245="",'Reported Performance Table'!$I245="",'Reported Performance Table'!$K245="",'Reported Performance Table'!$N245="",'Reported Performance Table'!$O245="",'Reported Performance Table'!$P245="",'Reported Performance Table'!$Q245="",'Reported Performance Table'!$R245="",'Reported Performance Table'!$S245="",'Reported Performance Table'!$T245="",'Reported Performance Table'!$U245="",'Reported Performance Table'!$V245="",'Reported Performance Table'!$W245="",'Reported Performance Table'!$X245="",'Reported Performance Table'!$AF245="",'Reported Performance Table'!$AG245="",'Reported Performance Table'!$AI245="",'Reported Performance Table'!$AJ245="",'Reported Performance Table'!$AL245="",'Reported Performance Table'!$AN245="",'Reported Performance Table'!$AR245=""),$A238&amp;", ",""))</f>
        <v/>
      </c>
      <c r="D238" s="35" t="e">
        <f>VLOOKUP('Reported Performance Table'!C238,'Master List'!$B$20:$C$39,2,FALSE)</f>
        <v>#N/A</v>
      </c>
      <c r="E238" t="e">
        <f>VLOOKUP('Reported Performance Table'!D238,'Master List'!$B$42:$C$129,2,FALSE)</f>
        <v>#N/A</v>
      </c>
      <c r="F238" t="e">
        <f>VLOOKUP('Reported Performance Table'!C238,'Master List'!$B$20:$D$39,3,FALSE)</f>
        <v>#N/A</v>
      </c>
      <c r="G238" s="163" t="e">
        <f>VLOOKUP('Reported Performance Table'!B238,'Master List'!$B$11:$D$17,3,FALSE)</f>
        <v>#N/A</v>
      </c>
      <c r="H238" t="e">
        <f t="shared" si="6"/>
        <v>#N/A</v>
      </c>
      <c r="I238" t="e">
        <f>IF(VLOOKUP('Reported Performance Table'!D238,'Master List'!$B$42:$D$129,3,FALSE)="","No",VLOOKUP('Reported Performance Table'!D238,'Master List'!$B$42:$D$129,3,FALSE))</f>
        <v>#N/A</v>
      </c>
      <c r="J238" t="e">
        <f>IF(AND(I238="Yes_No",'Reported Performance Table'!E238="Yes"),"No","Yes_No")</f>
        <v>#N/A</v>
      </c>
      <c r="K238" t="str">
        <f>IF('Reported Performance Table'!D238="","",IF('Reported Performance Table'!E238="Yes","LUNA_CCT","Reported_CCT"))</f>
        <v/>
      </c>
      <c r="L238" t="str">
        <f>IF('Reported Performance Table'!D238="","",IF(K238="LUNA_CCT",VLOOKUP('Reported Performance Table'!D238,'Master List'!$B$42:$E$129,4,FALSE),"Reported_BUG"))</f>
        <v/>
      </c>
      <c r="M238" t="str">
        <f>IF('Reported Performance Table'!D238="","",IF(AND('Reported Performance Table'!$E238="Yes",OR('Reported Performance Table'!$D238='Master List'!$B$42,'Reported Performance Table'!$D238='Master List'!$B$43,'Reported Performance Table'!$D238='Master List'!$B$44,'Reported Performance Table'!$D238='Master List'!$B$46,'Reported Performance Table'!$D238='Master List'!$B$48,'Reported Performance Table'!$D238='Master List'!$B$104,'Reported Performance Table'!$D238='Master List'!$B$106,'Reported Performance Table'!$D238='Master List'!$B$126)),"LUNA_Dimming","Dimming_Capability_and_Range"))</f>
        <v/>
      </c>
      <c r="N238" s="179">
        <f>'Reported Performance Table'!BE238</f>
        <v>0</v>
      </c>
      <c r="O238" s="179">
        <f>'Reported Performance Table'!BF238</f>
        <v>0</v>
      </c>
      <c r="P238" s="179">
        <f>'Reported Performance Table'!BG238</f>
        <v>0</v>
      </c>
      <c r="Q238" t="str">
        <f t="shared" si="7"/>
        <v>No</v>
      </c>
    </row>
    <row r="239" spans="1:17" x14ac:dyDescent="0.25">
      <c r="A239" s="75">
        <v>246</v>
      </c>
      <c r="B239" s="76" t="str">
        <f>IF('Reported Performance Table'!$A246="","",IF(OR('Reported Performance Table'!$B246="",'Reported Performance Table'!$C246="",'Reported Performance Table'!$D246="",'Reported Performance Table'!$F246="",'Reported Performance Table'!$G246="",'Reported Performance Table'!$H246="",'Reported Performance Table'!$I246="",'Reported Performance Table'!$K246="",'Reported Performance Table'!$N246="",'Reported Performance Table'!$O246="",'Reported Performance Table'!$P246="",'Reported Performance Table'!$Q246="",'Reported Performance Table'!$R246="",'Reported Performance Table'!$S246="",'Reported Performance Table'!$T246="",'Reported Performance Table'!$U246="",'Reported Performance Table'!$V246="",'Reported Performance Table'!$W246="",'Reported Performance Table'!$X246="",'Reported Performance Table'!$AF246="",'Reported Performance Table'!$AG246="",'Reported Performance Table'!$AI246="",'Reported Performance Table'!$AJ246="",'Reported Performance Table'!$AL246="",'Reported Performance Table'!$AN246="",'Reported Performance Table'!$AR246=""),$A239&amp;", ",""))</f>
        <v/>
      </c>
      <c r="D239" s="35" t="e">
        <f>VLOOKUP('Reported Performance Table'!C239,'Master List'!$B$20:$C$39,2,FALSE)</f>
        <v>#N/A</v>
      </c>
      <c r="E239" t="e">
        <f>VLOOKUP('Reported Performance Table'!D239,'Master List'!$B$42:$C$129,2,FALSE)</f>
        <v>#N/A</v>
      </c>
      <c r="F239" t="e">
        <f>VLOOKUP('Reported Performance Table'!C239,'Master List'!$B$20:$D$39,3,FALSE)</f>
        <v>#N/A</v>
      </c>
      <c r="G239" s="163" t="e">
        <f>VLOOKUP('Reported Performance Table'!B239,'Master List'!$B$11:$D$17,3,FALSE)</f>
        <v>#N/A</v>
      </c>
      <c r="H239" t="e">
        <f t="shared" si="6"/>
        <v>#N/A</v>
      </c>
      <c r="I239" t="e">
        <f>IF(VLOOKUP('Reported Performance Table'!D239,'Master List'!$B$42:$D$129,3,FALSE)="","No",VLOOKUP('Reported Performance Table'!D239,'Master List'!$B$42:$D$129,3,FALSE))</f>
        <v>#N/A</v>
      </c>
      <c r="J239" t="e">
        <f>IF(AND(I239="Yes_No",'Reported Performance Table'!E239="Yes"),"No","Yes_No")</f>
        <v>#N/A</v>
      </c>
      <c r="K239" t="str">
        <f>IF('Reported Performance Table'!D239="","",IF('Reported Performance Table'!E239="Yes","LUNA_CCT","Reported_CCT"))</f>
        <v/>
      </c>
      <c r="L239" t="str">
        <f>IF('Reported Performance Table'!D239="","",IF(K239="LUNA_CCT",VLOOKUP('Reported Performance Table'!D239,'Master List'!$B$42:$E$129,4,FALSE),"Reported_BUG"))</f>
        <v/>
      </c>
      <c r="M239" t="str">
        <f>IF('Reported Performance Table'!D239="","",IF(AND('Reported Performance Table'!$E239="Yes",OR('Reported Performance Table'!$D239='Master List'!$B$42,'Reported Performance Table'!$D239='Master List'!$B$43,'Reported Performance Table'!$D239='Master List'!$B$44,'Reported Performance Table'!$D239='Master List'!$B$46,'Reported Performance Table'!$D239='Master List'!$B$48,'Reported Performance Table'!$D239='Master List'!$B$104,'Reported Performance Table'!$D239='Master List'!$B$106,'Reported Performance Table'!$D239='Master List'!$B$126)),"LUNA_Dimming","Dimming_Capability_and_Range"))</f>
        <v/>
      </c>
      <c r="N239" s="179">
        <f>'Reported Performance Table'!BE239</f>
        <v>0</v>
      </c>
      <c r="O239" s="179">
        <f>'Reported Performance Table'!BF239</f>
        <v>0</v>
      </c>
      <c r="P239" s="179">
        <f>'Reported Performance Table'!BG239</f>
        <v>0</v>
      </c>
      <c r="Q239" t="str">
        <f t="shared" si="7"/>
        <v>No</v>
      </c>
    </row>
    <row r="240" spans="1:17" x14ac:dyDescent="0.25">
      <c r="A240" s="75">
        <v>247</v>
      </c>
      <c r="B240" s="76" t="str">
        <f>IF('Reported Performance Table'!$A247="","",IF(OR('Reported Performance Table'!$B247="",'Reported Performance Table'!$C247="",'Reported Performance Table'!$D247="",'Reported Performance Table'!$F247="",'Reported Performance Table'!$G247="",'Reported Performance Table'!$H247="",'Reported Performance Table'!$I247="",'Reported Performance Table'!$K247="",'Reported Performance Table'!$N247="",'Reported Performance Table'!$O247="",'Reported Performance Table'!$P247="",'Reported Performance Table'!$Q247="",'Reported Performance Table'!$R247="",'Reported Performance Table'!$S247="",'Reported Performance Table'!$T247="",'Reported Performance Table'!$U247="",'Reported Performance Table'!$V247="",'Reported Performance Table'!$W247="",'Reported Performance Table'!$X247="",'Reported Performance Table'!$AF247="",'Reported Performance Table'!$AG247="",'Reported Performance Table'!$AI247="",'Reported Performance Table'!$AJ247="",'Reported Performance Table'!$AL247="",'Reported Performance Table'!$AN247="",'Reported Performance Table'!$AR247=""),$A240&amp;", ",""))</f>
        <v/>
      </c>
      <c r="D240" s="35" t="e">
        <f>VLOOKUP('Reported Performance Table'!C240,'Master List'!$B$20:$C$39,2,FALSE)</f>
        <v>#N/A</v>
      </c>
      <c r="E240" t="e">
        <f>VLOOKUP('Reported Performance Table'!D240,'Master List'!$B$42:$C$129,2,FALSE)</f>
        <v>#N/A</v>
      </c>
      <c r="F240" t="e">
        <f>VLOOKUP('Reported Performance Table'!C240,'Master List'!$B$20:$D$39,3,FALSE)</f>
        <v>#N/A</v>
      </c>
      <c r="G240" s="163" t="e">
        <f>VLOOKUP('Reported Performance Table'!B240,'Master List'!$B$11:$D$17,3,FALSE)</f>
        <v>#N/A</v>
      </c>
      <c r="H240" t="e">
        <f t="shared" si="6"/>
        <v>#N/A</v>
      </c>
      <c r="I240" t="e">
        <f>IF(VLOOKUP('Reported Performance Table'!D240,'Master List'!$B$42:$D$129,3,FALSE)="","No",VLOOKUP('Reported Performance Table'!D240,'Master List'!$B$42:$D$129,3,FALSE))</f>
        <v>#N/A</v>
      </c>
      <c r="J240" t="e">
        <f>IF(AND(I240="Yes_No",'Reported Performance Table'!E240="Yes"),"No","Yes_No")</f>
        <v>#N/A</v>
      </c>
      <c r="K240" t="str">
        <f>IF('Reported Performance Table'!D240="","",IF('Reported Performance Table'!E240="Yes","LUNA_CCT","Reported_CCT"))</f>
        <v/>
      </c>
      <c r="L240" t="str">
        <f>IF('Reported Performance Table'!D240="","",IF(K240="LUNA_CCT",VLOOKUP('Reported Performance Table'!D240,'Master List'!$B$42:$E$129,4,FALSE),"Reported_BUG"))</f>
        <v/>
      </c>
      <c r="M240" t="str">
        <f>IF('Reported Performance Table'!D240="","",IF(AND('Reported Performance Table'!$E240="Yes",OR('Reported Performance Table'!$D240='Master List'!$B$42,'Reported Performance Table'!$D240='Master List'!$B$43,'Reported Performance Table'!$D240='Master List'!$B$44,'Reported Performance Table'!$D240='Master List'!$B$46,'Reported Performance Table'!$D240='Master List'!$B$48,'Reported Performance Table'!$D240='Master List'!$B$104,'Reported Performance Table'!$D240='Master List'!$B$106,'Reported Performance Table'!$D240='Master List'!$B$126)),"LUNA_Dimming","Dimming_Capability_and_Range"))</f>
        <v/>
      </c>
      <c r="N240" s="179">
        <f>'Reported Performance Table'!BE240</f>
        <v>0</v>
      </c>
      <c r="O240" s="179">
        <f>'Reported Performance Table'!BF240</f>
        <v>0</v>
      </c>
      <c r="P240" s="179">
        <f>'Reported Performance Table'!BG240</f>
        <v>0</v>
      </c>
      <c r="Q240" t="str">
        <f t="shared" si="7"/>
        <v>No</v>
      </c>
    </row>
    <row r="241" spans="1:17" x14ac:dyDescent="0.25">
      <c r="A241" s="75">
        <v>248</v>
      </c>
      <c r="B241" s="76" t="str">
        <f>IF('Reported Performance Table'!$A248="","",IF(OR('Reported Performance Table'!$B248="",'Reported Performance Table'!$C248="",'Reported Performance Table'!$D248="",'Reported Performance Table'!$F248="",'Reported Performance Table'!$G248="",'Reported Performance Table'!$H248="",'Reported Performance Table'!$I248="",'Reported Performance Table'!$K248="",'Reported Performance Table'!$N248="",'Reported Performance Table'!$O248="",'Reported Performance Table'!$P248="",'Reported Performance Table'!$Q248="",'Reported Performance Table'!$R248="",'Reported Performance Table'!$S248="",'Reported Performance Table'!$T248="",'Reported Performance Table'!$U248="",'Reported Performance Table'!$V248="",'Reported Performance Table'!$W248="",'Reported Performance Table'!$X248="",'Reported Performance Table'!$AF248="",'Reported Performance Table'!$AG248="",'Reported Performance Table'!$AI248="",'Reported Performance Table'!$AJ248="",'Reported Performance Table'!$AL248="",'Reported Performance Table'!$AN248="",'Reported Performance Table'!$AR248=""),$A241&amp;", ",""))</f>
        <v/>
      </c>
      <c r="D241" s="35" t="e">
        <f>VLOOKUP('Reported Performance Table'!C241,'Master List'!$B$20:$C$39,2,FALSE)</f>
        <v>#N/A</v>
      </c>
      <c r="E241" t="e">
        <f>VLOOKUP('Reported Performance Table'!D241,'Master List'!$B$42:$C$129,2,FALSE)</f>
        <v>#N/A</v>
      </c>
      <c r="F241" t="e">
        <f>VLOOKUP('Reported Performance Table'!C241,'Master List'!$B$20:$D$39,3,FALSE)</f>
        <v>#N/A</v>
      </c>
      <c r="G241" s="163" t="e">
        <f>VLOOKUP('Reported Performance Table'!B241,'Master List'!$B$11:$D$17,3,FALSE)</f>
        <v>#N/A</v>
      </c>
      <c r="H241" t="e">
        <f t="shared" si="6"/>
        <v>#N/A</v>
      </c>
      <c r="I241" t="e">
        <f>IF(VLOOKUP('Reported Performance Table'!D241,'Master List'!$B$42:$D$129,3,FALSE)="","No",VLOOKUP('Reported Performance Table'!D241,'Master List'!$B$42:$D$129,3,FALSE))</f>
        <v>#N/A</v>
      </c>
      <c r="J241" t="e">
        <f>IF(AND(I241="Yes_No",'Reported Performance Table'!E241="Yes"),"No","Yes_No")</f>
        <v>#N/A</v>
      </c>
      <c r="K241" t="str">
        <f>IF('Reported Performance Table'!D241="","",IF('Reported Performance Table'!E241="Yes","LUNA_CCT","Reported_CCT"))</f>
        <v/>
      </c>
      <c r="L241" t="str">
        <f>IF('Reported Performance Table'!D241="","",IF(K241="LUNA_CCT",VLOOKUP('Reported Performance Table'!D241,'Master List'!$B$42:$E$129,4,FALSE),"Reported_BUG"))</f>
        <v/>
      </c>
      <c r="M241" t="str">
        <f>IF('Reported Performance Table'!D241="","",IF(AND('Reported Performance Table'!$E241="Yes",OR('Reported Performance Table'!$D241='Master List'!$B$42,'Reported Performance Table'!$D241='Master List'!$B$43,'Reported Performance Table'!$D241='Master List'!$B$44,'Reported Performance Table'!$D241='Master List'!$B$46,'Reported Performance Table'!$D241='Master List'!$B$48,'Reported Performance Table'!$D241='Master List'!$B$104,'Reported Performance Table'!$D241='Master List'!$B$106,'Reported Performance Table'!$D241='Master List'!$B$126)),"LUNA_Dimming","Dimming_Capability_and_Range"))</f>
        <v/>
      </c>
      <c r="N241" s="179">
        <f>'Reported Performance Table'!BE241</f>
        <v>0</v>
      </c>
      <c r="O241" s="179">
        <f>'Reported Performance Table'!BF241</f>
        <v>0</v>
      </c>
      <c r="P241" s="179">
        <f>'Reported Performance Table'!BG241</f>
        <v>0</v>
      </c>
      <c r="Q241" t="str">
        <f t="shared" si="7"/>
        <v>No</v>
      </c>
    </row>
    <row r="242" spans="1:17" x14ac:dyDescent="0.25">
      <c r="A242" s="75">
        <v>249</v>
      </c>
      <c r="B242" s="76" t="str">
        <f>IF('Reported Performance Table'!$A249="","",IF(OR('Reported Performance Table'!$B249="",'Reported Performance Table'!$C249="",'Reported Performance Table'!$D249="",'Reported Performance Table'!$F249="",'Reported Performance Table'!$G249="",'Reported Performance Table'!$H249="",'Reported Performance Table'!$I249="",'Reported Performance Table'!$K249="",'Reported Performance Table'!$N249="",'Reported Performance Table'!$O249="",'Reported Performance Table'!$P249="",'Reported Performance Table'!$Q249="",'Reported Performance Table'!$R249="",'Reported Performance Table'!$S249="",'Reported Performance Table'!$T249="",'Reported Performance Table'!$U249="",'Reported Performance Table'!$V249="",'Reported Performance Table'!$W249="",'Reported Performance Table'!$X249="",'Reported Performance Table'!$AF249="",'Reported Performance Table'!$AG249="",'Reported Performance Table'!$AI249="",'Reported Performance Table'!$AJ249="",'Reported Performance Table'!$AL249="",'Reported Performance Table'!$AN249="",'Reported Performance Table'!$AR249=""),$A242&amp;", ",""))</f>
        <v/>
      </c>
      <c r="D242" s="35" t="e">
        <f>VLOOKUP('Reported Performance Table'!C242,'Master List'!$B$20:$C$39,2,FALSE)</f>
        <v>#N/A</v>
      </c>
      <c r="E242" t="e">
        <f>VLOOKUP('Reported Performance Table'!D242,'Master List'!$B$42:$C$129,2,FALSE)</f>
        <v>#N/A</v>
      </c>
      <c r="F242" t="e">
        <f>VLOOKUP('Reported Performance Table'!C242,'Master List'!$B$20:$D$39,3,FALSE)</f>
        <v>#N/A</v>
      </c>
      <c r="G242" s="163" t="e">
        <f>VLOOKUP('Reported Performance Table'!B242,'Master List'!$B$11:$D$17,3,FALSE)</f>
        <v>#N/A</v>
      </c>
      <c r="H242" t="e">
        <f t="shared" si="6"/>
        <v>#N/A</v>
      </c>
      <c r="I242" t="e">
        <f>IF(VLOOKUP('Reported Performance Table'!D242,'Master List'!$B$42:$D$129,3,FALSE)="","No",VLOOKUP('Reported Performance Table'!D242,'Master List'!$B$42:$D$129,3,FALSE))</f>
        <v>#N/A</v>
      </c>
      <c r="J242" t="e">
        <f>IF(AND(I242="Yes_No",'Reported Performance Table'!E242="Yes"),"No","Yes_No")</f>
        <v>#N/A</v>
      </c>
      <c r="K242" t="str">
        <f>IF('Reported Performance Table'!D242="","",IF('Reported Performance Table'!E242="Yes","LUNA_CCT","Reported_CCT"))</f>
        <v/>
      </c>
      <c r="L242" t="str">
        <f>IF('Reported Performance Table'!D242="","",IF(K242="LUNA_CCT",VLOOKUP('Reported Performance Table'!D242,'Master List'!$B$42:$E$129,4,FALSE),"Reported_BUG"))</f>
        <v/>
      </c>
      <c r="M242" t="str">
        <f>IF('Reported Performance Table'!D242="","",IF(AND('Reported Performance Table'!$E242="Yes",OR('Reported Performance Table'!$D242='Master List'!$B$42,'Reported Performance Table'!$D242='Master List'!$B$43,'Reported Performance Table'!$D242='Master List'!$B$44,'Reported Performance Table'!$D242='Master List'!$B$46,'Reported Performance Table'!$D242='Master List'!$B$48,'Reported Performance Table'!$D242='Master List'!$B$104,'Reported Performance Table'!$D242='Master List'!$B$106,'Reported Performance Table'!$D242='Master List'!$B$126)),"LUNA_Dimming","Dimming_Capability_and_Range"))</f>
        <v/>
      </c>
      <c r="N242" s="179">
        <f>'Reported Performance Table'!BE242</f>
        <v>0</v>
      </c>
      <c r="O242" s="179">
        <f>'Reported Performance Table'!BF242</f>
        <v>0</v>
      </c>
      <c r="P242" s="179">
        <f>'Reported Performance Table'!BG242</f>
        <v>0</v>
      </c>
      <c r="Q242" t="str">
        <f t="shared" si="7"/>
        <v>No</v>
      </c>
    </row>
    <row r="243" spans="1:17" x14ac:dyDescent="0.25">
      <c r="A243" s="75">
        <v>250</v>
      </c>
      <c r="B243" s="76" t="str">
        <f>IF('Reported Performance Table'!$A250="","",IF(OR('Reported Performance Table'!$B250="",'Reported Performance Table'!$C250="",'Reported Performance Table'!$D250="",'Reported Performance Table'!$F250="",'Reported Performance Table'!$G250="",'Reported Performance Table'!$H250="",'Reported Performance Table'!$I250="",'Reported Performance Table'!$K250="",'Reported Performance Table'!$N250="",'Reported Performance Table'!$O250="",'Reported Performance Table'!$P250="",'Reported Performance Table'!$Q250="",'Reported Performance Table'!$R250="",'Reported Performance Table'!$S250="",'Reported Performance Table'!$T250="",'Reported Performance Table'!$U250="",'Reported Performance Table'!$V250="",'Reported Performance Table'!$W250="",'Reported Performance Table'!$X250="",'Reported Performance Table'!$AF250="",'Reported Performance Table'!$AG250="",'Reported Performance Table'!$AI250="",'Reported Performance Table'!$AJ250="",'Reported Performance Table'!$AL250="",'Reported Performance Table'!$AN250="",'Reported Performance Table'!$AR250=""),$A243&amp;", ",""))</f>
        <v/>
      </c>
      <c r="D243" s="35" t="e">
        <f>VLOOKUP('Reported Performance Table'!C243,'Master List'!$B$20:$C$39,2,FALSE)</f>
        <v>#N/A</v>
      </c>
      <c r="E243" t="e">
        <f>VLOOKUP('Reported Performance Table'!D243,'Master List'!$B$42:$C$129,2,FALSE)</f>
        <v>#N/A</v>
      </c>
      <c r="F243" t="e">
        <f>VLOOKUP('Reported Performance Table'!C243,'Master List'!$B$20:$D$39,3,FALSE)</f>
        <v>#N/A</v>
      </c>
      <c r="G243" s="163" t="e">
        <f>VLOOKUP('Reported Performance Table'!B243,'Master List'!$B$11:$D$17,3,FALSE)</f>
        <v>#N/A</v>
      </c>
      <c r="H243" t="e">
        <f t="shared" si="6"/>
        <v>#N/A</v>
      </c>
      <c r="I243" t="e">
        <f>IF(VLOOKUP('Reported Performance Table'!D243,'Master List'!$B$42:$D$129,3,FALSE)="","No",VLOOKUP('Reported Performance Table'!D243,'Master List'!$B$42:$D$129,3,FALSE))</f>
        <v>#N/A</v>
      </c>
      <c r="J243" t="e">
        <f>IF(AND(I243="Yes_No",'Reported Performance Table'!E243="Yes"),"No","Yes_No")</f>
        <v>#N/A</v>
      </c>
      <c r="K243" t="str">
        <f>IF('Reported Performance Table'!D243="","",IF('Reported Performance Table'!E243="Yes","LUNA_CCT","Reported_CCT"))</f>
        <v/>
      </c>
      <c r="L243" t="str">
        <f>IF('Reported Performance Table'!D243="","",IF(K243="LUNA_CCT",VLOOKUP('Reported Performance Table'!D243,'Master List'!$B$42:$E$129,4,FALSE),"Reported_BUG"))</f>
        <v/>
      </c>
      <c r="M243" t="str">
        <f>IF('Reported Performance Table'!D243="","",IF(AND('Reported Performance Table'!$E243="Yes",OR('Reported Performance Table'!$D243='Master List'!$B$42,'Reported Performance Table'!$D243='Master List'!$B$43,'Reported Performance Table'!$D243='Master List'!$B$44,'Reported Performance Table'!$D243='Master List'!$B$46,'Reported Performance Table'!$D243='Master List'!$B$48,'Reported Performance Table'!$D243='Master List'!$B$104,'Reported Performance Table'!$D243='Master List'!$B$106,'Reported Performance Table'!$D243='Master List'!$B$126)),"LUNA_Dimming","Dimming_Capability_and_Range"))</f>
        <v/>
      </c>
      <c r="N243" s="179">
        <f>'Reported Performance Table'!BE243</f>
        <v>0</v>
      </c>
      <c r="O243" s="179">
        <f>'Reported Performance Table'!BF243</f>
        <v>0</v>
      </c>
      <c r="P243" s="179">
        <f>'Reported Performance Table'!BG243</f>
        <v>0</v>
      </c>
      <c r="Q243" t="str">
        <f t="shared" si="7"/>
        <v>No</v>
      </c>
    </row>
    <row r="244" spans="1:17" x14ac:dyDescent="0.25">
      <c r="A244" s="75">
        <v>251</v>
      </c>
      <c r="B244" s="76" t="str">
        <f>IF('Reported Performance Table'!$A251="","",IF(OR('Reported Performance Table'!$B251="",'Reported Performance Table'!$C251="",'Reported Performance Table'!$D251="",'Reported Performance Table'!$F251="",'Reported Performance Table'!$G251="",'Reported Performance Table'!$H251="",'Reported Performance Table'!$I251="",'Reported Performance Table'!$K251="",'Reported Performance Table'!$N251="",'Reported Performance Table'!$O251="",'Reported Performance Table'!$P251="",'Reported Performance Table'!$Q251="",'Reported Performance Table'!$R251="",'Reported Performance Table'!$S251="",'Reported Performance Table'!$T251="",'Reported Performance Table'!$U251="",'Reported Performance Table'!$V251="",'Reported Performance Table'!$W251="",'Reported Performance Table'!$X251="",'Reported Performance Table'!$AF251="",'Reported Performance Table'!$AG251="",'Reported Performance Table'!$AI251="",'Reported Performance Table'!$AJ251="",'Reported Performance Table'!$AL251="",'Reported Performance Table'!$AN251="",'Reported Performance Table'!$AR251=""),$A244&amp;", ",""))</f>
        <v/>
      </c>
      <c r="D244" s="35" t="e">
        <f>VLOOKUP('Reported Performance Table'!C244,'Master List'!$B$20:$C$39,2,FALSE)</f>
        <v>#N/A</v>
      </c>
      <c r="E244" t="e">
        <f>VLOOKUP('Reported Performance Table'!D244,'Master List'!$B$42:$C$129,2,FALSE)</f>
        <v>#N/A</v>
      </c>
      <c r="F244" t="e">
        <f>VLOOKUP('Reported Performance Table'!C244,'Master List'!$B$20:$D$39,3,FALSE)</f>
        <v>#N/A</v>
      </c>
      <c r="G244" s="163" t="e">
        <f>VLOOKUP('Reported Performance Table'!B244,'Master List'!$B$11:$D$17,3,FALSE)</f>
        <v>#N/A</v>
      </c>
      <c r="H244" t="e">
        <f t="shared" si="6"/>
        <v>#N/A</v>
      </c>
      <c r="I244" t="e">
        <f>IF(VLOOKUP('Reported Performance Table'!D244,'Master List'!$B$42:$D$129,3,FALSE)="","No",VLOOKUP('Reported Performance Table'!D244,'Master List'!$B$42:$D$129,3,FALSE))</f>
        <v>#N/A</v>
      </c>
      <c r="J244" t="e">
        <f>IF(AND(I244="Yes_No",'Reported Performance Table'!E244="Yes"),"No","Yes_No")</f>
        <v>#N/A</v>
      </c>
      <c r="K244" t="str">
        <f>IF('Reported Performance Table'!D244="","",IF('Reported Performance Table'!E244="Yes","LUNA_CCT","Reported_CCT"))</f>
        <v/>
      </c>
      <c r="L244" t="str">
        <f>IF('Reported Performance Table'!D244="","",IF(K244="LUNA_CCT",VLOOKUP('Reported Performance Table'!D244,'Master List'!$B$42:$E$129,4,FALSE),"Reported_BUG"))</f>
        <v/>
      </c>
      <c r="M244" t="str">
        <f>IF('Reported Performance Table'!D244="","",IF(AND('Reported Performance Table'!$E244="Yes",OR('Reported Performance Table'!$D244='Master List'!$B$42,'Reported Performance Table'!$D244='Master List'!$B$43,'Reported Performance Table'!$D244='Master List'!$B$44,'Reported Performance Table'!$D244='Master List'!$B$46,'Reported Performance Table'!$D244='Master List'!$B$48,'Reported Performance Table'!$D244='Master List'!$B$104,'Reported Performance Table'!$D244='Master List'!$B$106,'Reported Performance Table'!$D244='Master List'!$B$126)),"LUNA_Dimming","Dimming_Capability_and_Range"))</f>
        <v/>
      </c>
      <c r="N244" s="179">
        <f>'Reported Performance Table'!BE244</f>
        <v>0</v>
      </c>
      <c r="O244" s="179">
        <f>'Reported Performance Table'!BF244</f>
        <v>0</v>
      </c>
      <c r="P244" s="179">
        <f>'Reported Performance Table'!BG244</f>
        <v>0</v>
      </c>
      <c r="Q244" t="str">
        <f t="shared" si="7"/>
        <v>No</v>
      </c>
    </row>
    <row r="245" spans="1:17" x14ac:dyDescent="0.25">
      <c r="A245" s="75">
        <v>252</v>
      </c>
      <c r="B245" s="76" t="str">
        <f>IF('Reported Performance Table'!$A252="","",IF(OR('Reported Performance Table'!$B252="",'Reported Performance Table'!$C252="",'Reported Performance Table'!$D252="",'Reported Performance Table'!$F252="",'Reported Performance Table'!$G252="",'Reported Performance Table'!$H252="",'Reported Performance Table'!$I252="",'Reported Performance Table'!$K252="",'Reported Performance Table'!$N252="",'Reported Performance Table'!$O252="",'Reported Performance Table'!$P252="",'Reported Performance Table'!$Q252="",'Reported Performance Table'!$R252="",'Reported Performance Table'!$S252="",'Reported Performance Table'!$T252="",'Reported Performance Table'!$U252="",'Reported Performance Table'!$V252="",'Reported Performance Table'!$W252="",'Reported Performance Table'!$X252="",'Reported Performance Table'!$AF252="",'Reported Performance Table'!$AG252="",'Reported Performance Table'!$AI252="",'Reported Performance Table'!$AJ252="",'Reported Performance Table'!$AL252="",'Reported Performance Table'!$AN252="",'Reported Performance Table'!$AR252=""),$A245&amp;", ",""))</f>
        <v/>
      </c>
      <c r="D245" s="35" t="e">
        <f>VLOOKUP('Reported Performance Table'!C245,'Master List'!$B$20:$C$39,2,FALSE)</f>
        <v>#N/A</v>
      </c>
      <c r="E245" t="e">
        <f>VLOOKUP('Reported Performance Table'!D245,'Master List'!$B$42:$C$129,2,FALSE)</f>
        <v>#N/A</v>
      </c>
      <c r="F245" t="e">
        <f>VLOOKUP('Reported Performance Table'!C245,'Master List'!$B$20:$D$39,3,FALSE)</f>
        <v>#N/A</v>
      </c>
      <c r="G245" s="163" t="e">
        <f>VLOOKUP('Reported Performance Table'!B245,'Master List'!$B$11:$D$17,3,FALSE)</f>
        <v>#N/A</v>
      </c>
      <c r="H245" t="e">
        <f t="shared" si="6"/>
        <v>#N/A</v>
      </c>
      <c r="I245" t="e">
        <f>IF(VLOOKUP('Reported Performance Table'!D245,'Master List'!$B$42:$D$129,3,FALSE)="","No",VLOOKUP('Reported Performance Table'!D245,'Master List'!$B$42:$D$129,3,FALSE))</f>
        <v>#N/A</v>
      </c>
      <c r="J245" t="e">
        <f>IF(AND(I245="Yes_No",'Reported Performance Table'!E245="Yes"),"No","Yes_No")</f>
        <v>#N/A</v>
      </c>
      <c r="K245" t="str">
        <f>IF('Reported Performance Table'!D245="","",IF('Reported Performance Table'!E245="Yes","LUNA_CCT","Reported_CCT"))</f>
        <v/>
      </c>
      <c r="L245" t="str">
        <f>IF('Reported Performance Table'!D245="","",IF(K245="LUNA_CCT",VLOOKUP('Reported Performance Table'!D245,'Master List'!$B$42:$E$129,4,FALSE),"Reported_BUG"))</f>
        <v/>
      </c>
      <c r="M245" t="str">
        <f>IF('Reported Performance Table'!D245="","",IF(AND('Reported Performance Table'!$E245="Yes",OR('Reported Performance Table'!$D245='Master List'!$B$42,'Reported Performance Table'!$D245='Master List'!$B$43,'Reported Performance Table'!$D245='Master List'!$B$44,'Reported Performance Table'!$D245='Master List'!$B$46,'Reported Performance Table'!$D245='Master List'!$B$48,'Reported Performance Table'!$D245='Master List'!$B$104,'Reported Performance Table'!$D245='Master List'!$B$106,'Reported Performance Table'!$D245='Master List'!$B$126)),"LUNA_Dimming","Dimming_Capability_and_Range"))</f>
        <v/>
      </c>
      <c r="N245" s="179">
        <f>'Reported Performance Table'!BE245</f>
        <v>0</v>
      </c>
      <c r="O245" s="179">
        <f>'Reported Performance Table'!BF245</f>
        <v>0</v>
      </c>
      <c r="P245" s="179">
        <f>'Reported Performance Table'!BG245</f>
        <v>0</v>
      </c>
      <c r="Q245" t="str">
        <f t="shared" si="7"/>
        <v>No</v>
      </c>
    </row>
    <row r="246" spans="1:17" x14ac:dyDescent="0.25">
      <c r="A246" s="75">
        <v>253</v>
      </c>
      <c r="B246" s="76" t="str">
        <f>IF('Reported Performance Table'!$A253="","",IF(OR('Reported Performance Table'!$B253="",'Reported Performance Table'!$C253="",'Reported Performance Table'!$D253="",'Reported Performance Table'!$F253="",'Reported Performance Table'!$G253="",'Reported Performance Table'!$H253="",'Reported Performance Table'!$I253="",'Reported Performance Table'!$K253="",'Reported Performance Table'!$N253="",'Reported Performance Table'!$O253="",'Reported Performance Table'!$P253="",'Reported Performance Table'!$Q253="",'Reported Performance Table'!$R253="",'Reported Performance Table'!$S253="",'Reported Performance Table'!$T253="",'Reported Performance Table'!$U253="",'Reported Performance Table'!$V253="",'Reported Performance Table'!$W253="",'Reported Performance Table'!$X253="",'Reported Performance Table'!$AF253="",'Reported Performance Table'!$AG253="",'Reported Performance Table'!$AI253="",'Reported Performance Table'!$AJ253="",'Reported Performance Table'!$AL253="",'Reported Performance Table'!$AN253="",'Reported Performance Table'!$AR253=""),$A246&amp;", ",""))</f>
        <v/>
      </c>
      <c r="D246" s="35" t="e">
        <f>VLOOKUP('Reported Performance Table'!C246,'Master List'!$B$20:$C$39,2,FALSE)</f>
        <v>#N/A</v>
      </c>
      <c r="E246" t="e">
        <f>VLOOKUP('Reported Performance Table'!D246,'Master List'!$B$42:$C$129,2,FALSE)</f>
        <v>#N/A</v>
      </c>
      <c r="F246" t="e">
        <f>VLOOKUP('Reported Performance Table'!C246,'Master List'!$B$20:$D$39,3,FALSE)</f>
        <v>#N/A</v>
      </c>
      <c r="G246" s="163" t="e">
        <f>VLOOKUP('Reported Performance Table'!B246,'Master List'!$B$11:$D$17,3,FALSE)</f>
        <v>#N/A</v>
      </c>
      <c r="H246" t="e">
        <f t="shared" si="6"/>
        <v>#N/A</v>
      </c>
      <c r="I246" t="e">
        <f>IF(VLOOKUP('Reported Performance Table'!D246,'Master List'!$B$42:$D$129,3,FALSE)="","No",VLOOKUP('Reported Performance Table'!D246,'Master List'!$B$42:$D$129,3,FALSE))</f>
        <v>#N/A</v>
      </c>
      <c r="J246" t="e">
        <f>IF(AND(I246="Yes_No",'Reported Performance Table'!E246="Yes"),"No","Yes_No")</f>
        <v>#N/A</v>
      </c>
      <c r="K246" t="str">
        <f>IF('Reported Performance Table'!D246="","",IF('Reported Performance Table'!E246="Yes","LUNA_CCT","Reported_CCT"))</f>
        <v/>
      </c>
      <c r="L246" t="str">
        <f>IF('Reported Performance Table'!D246="","",IF(K246="LUNA_CCT",VLOOKUP('Reported Performance Table'!D246,'Master List'!$B$42:$E$129,4,FALSE),"Reported_BUG"))</f>
        <v/>
      </c>
      <c r="M246" t="str">
        <f>IF('Reported Performance Table'!D246="","",IF(AND('Reported Performance Table'!$E246="Yes",OR('Reported Performance Table'!$D246='Master List'!$B$42,'Reported Performance Table'!$D246='Master List'!$B$43,'Reported Performance Table'!$D246='Master List'!$B$44,'Reported Performance Table'!$D246='Master List'!$B$46,'Reported Performance Table'!$D246='Master List'!$B$48,'Reported Performance Table'!$D246='Master List'!$B$104,'Reported Performance Table'!$D246='Master List'!$B$106,'Reported Performance Table'!$D246='Master List'!$B$126)),"LUNA_Dimming","Dimming_Capability_and_Range"))</f>
        <v/>
      </c>
      <c r="N246" s="179">
        <f>'Reported Performance Table'!BE246</f>
        <v>0</v>
      </c>
      <c r="O246" s="179">
        <f>'Reported Performance Table'!BF246</f>
        <v>0</v>
      </c>
      <c r="P246" s="179">
        <f>'Reported Performance Table'!BG246</f>
        <v>0</v>
      </c>
      <c r="Q246" t="str">
        <f t="shared" si="7"/>
        <v>No</v>
      </c>
    </row>
    <row r="247" spans="1:17" x14ac:dyDescent="0.25">
      <c r="A247" s="75">
        <v>254</v>
      </c>
      <c r="B247" s="76" t="str">
        <f>IF('Reported Performance Table'!$A254="","",IF(OR('Reported Performance Table'!$B254="",'Reported Performance Table'!$C254="",'Reported Performance Table'!$D254="",'Reported Performance Table'!$F254="",'Reported Performance Table'!$G254="",'Reported Performance Table'!$H254="",'Reported Performance Table'!$I254="",'Reported Performance Table'!$K254="",'Reported Performance Table'!$N254="",'Reported Performance Table'!$O254="",'Reported Performance Table'!$P254="",'Reported Performance Table'!$Q254="",'Reported Performance Table'!$R254="",'Reported Performance Table'!$S254="",'Reported Performance Table'!$T254="",'Reported Performance Table'!$U254="",'Reported Performance Table'!$V254="",'Reported Performance Table'!$W254="",'Reported Performance Table'!$X254="",'Reported Performance Table'!$AF254="",'Reported Performance Table'!$AG254="",'Reported Performance Table'!$AI254="",'Reported Performance Table'!$AJ254="",'Reported Performance Table'!$AL254="",'Reported Performance Table'!$AN254="",'Reported Performance Table'!$AR254=""),$A247&amp;", ",""))</f>
        <v/>
      </c>
      <c r="D247" s="35" t="e">
        <f>VLOOKUP('Reported Performance Table'!C247,'Master List'!$B$20:$C$39,2,FALSE)</f>
        <v>#N/A</v>
      </c>
      <c r="E247" t="e">
        <f>VLOOKUP('Reported Performance Table'!D247,'Master List'!$B$42:$C$129,2,FALSE)</f>
        <v>#N/A</v>
      </c>
      <c r="F247" t="e">
        <f>VLOOKUP('Reported Performance Table'!C247,'Master List'!$B$20:$D$39,3,FALSE)</f>
        <v>#N/A</v>
      </c>
      <c r="G247" s="163" t="e">
        <f>VLOOKUP('Reported Performance Table'!B247,'Master List'!$B$11:$D$17,3,FALSE)</f>
        <v>#N/A</v>
      </c>
      <c r="H247" t="e">
        <f t="shared" si="6"/>
        <v>#N/A</v>
      </c>
      <c r="I247" t="e">
        <f>IF(VLOOKUP('Reported Performance Table'!D247,'Master List'!$B$42:$D$129,3,FALSE)="","No",VLOOKUP('Reported Performance Table'!D247,'Master List'!$B$42:$D$129,3,FALSE))</f>
        <v>#N/A</v>
      </c>
      <c r="J247" t="e">
        <f>IF(AND(I247="Yes_No",'Reported Performance Table'!E247="Yes"),"No","Yes_No")</f>
        <v>#N/A</v>
      </c>
      <c r="K247" t="str">
        <f>IF('Reported Performance Table'!D247="","",IF('Reported Performance Table'!E247="Yes","LUNA_CCT","Reported_CCT"))</f>
        <v/>
      </c>
      <c r="L247" t="str">
        <f>IF('Reported Performance Table'!D247="","",IF(K247="LUNA_CCT",VLOOKUP('Reported Performance Table'!D247,'Master List'!$B$42:$E$129,4,FALSE),"Reported_BUG"))</f>
        <v/>
      </c>
      <c r="M247" t="str">
        <f>IF('Reported Performance Table'!D247="","",IF(AND('Reported Performance Table'!$E247="Yes",OR('Reported Performance Table'!$D247='Master List'!$B$42,'Reported Performance Table'!$D247='Master List'!$B$43,'Reported Performance Table'!$D247='Master List'!$B$44,'Reported Performance Table'!$D247='Master List'!$B$46,'Reported Performance Table'!$D247='Master List'!$B$48,'Reported Performance Table'!$D247='Master List'!$B$104,'Reported Performance Table'!$D247='Master List'!$B$106,'Reported Performance Table'!$D247='Master List'!$B$126)),"LUNA_Dimming","Dimming_Capability_and_Range"))</f>
        <v/>
      </c>
      <c r="N247" s="179">
        <f>'Reported Performance Table'!BE247</f>
        <v>0</v>
      </c>
      <c r="O247" s="179">
        <f>'Reported Performance Table'!BF247</f>
        <v>0</v>
      </c>
      <c r="P247" s="179">
        <f>'Reported Performance Table'!BG247</f>
        <v>0</v>
      </c>
      <c r="Q247" t="str">
        <f t="shared" si="7"/>
        <v>No</v>
      </c>
    </row>
    <row r="248" spans="1:17" x14ac:dyDescent="0.25">
      <c r="A248" s="75">
        <v>255</v>
      </c>
      <c r="B248" s="76" t="str">
        <f>IF('Reported Performance Table'!$A255="","",IF(OR('Reported Performance Table'!$B255="",'Reported Performance Table'!$C255="",'Reported Performance Table'!$D255="",'Reported Performance Table'!$F255="",'Reported Performance Table'!$G255="",'Reported Performance Table'!$H255="",'Reported Performance Table'!$I255="",'Reported Performance Table'!$K255="",'Reported Performance Table'!$N255="",'Reported Performance Table'!$O255="",'Reported Performance Table'!$P255="",'Reported Performance Table'!$Q255="",'Reported Performance Table'!$R255="",'Reported Performance Table'!$S255="",'Reported Performance Table'!$T255="",'Reported Performance Table'!$U255="",'Reported Performance Table'!$V255="",'Reported Performance Table'!$W255="",'Reported Performance Table'!$X255="",'Reported Performance Table'!$AF255="",'Reported Performance Table'!$AG255="",'Reported Performance Table'!$AI255="",'Reported Performance Table'!$AJ255="",'Reported Performance Table'!$AL255="",'Reported Performance Table'!$AN255="",'Reported Performance Table'!$AR255=""),$A248&amp;", ",""))</f>
        <v/>
      </c>
      <c r="D248" s="35" t="e">
        <f>VLOOKUP('Reported Performance Table'!C248,'Master List'!$B$20:$C$39,2,FALSE)</f>
        <v>#N/A</v>
      </c>
      <c r="E248" t="e">
        <f>VLOOKUP('Reported Performance Table'!D248,'Master List'!$B$42:$C$129,2,FALSE)</f>
        <v>#N/A</v>
      </c>
      <c r="F248" t="e">
        <f>VLOOKUP('Reported Performance Table'!C248,'Master List'!$B$20:$D$39,3,FALSE)</f>
        <v>#N/A</v>
      </c>
      <c r="G248" s="163" t="e">
        <f>VLOOKUP('Reported Performance Table'!B248,'Master List'!$B$11:$D$17,3,FALSE)</f>
        <v>#N/A</v>
      </c>
      <c r="H248" t="e">
        <f t="shared" si="6"/>
        <v>#N/A</v>
      </c>
      <c r="I248" t="e">
        <f>IF(VLOOKUP('Reported Performance Table'!D248,'Master List'!$B$42:$D$129,3,FALSE)="","No",VLOOKUP('Reported Performance Table'!D248,'Master List'!$B$42:$D$129,3,FALSE))</f>
        <v>#N/A</v>
      </c>
      <c r="J248" t="e">
        <f>IF(AND(I248="Yes_No",'Reported Performance Table'!E248="Yes"),"No","Yes_No")</f>
        <v>#N/A</v>
      </c>
      <c r="K248" t="str">
        <f>IF('Reported Performance Table'!D248="","",IF('Reported Performance Table'!E248="Yes","LUNA_CCT","Reported_CCT"))</f>
        <v/>
      </c>
      <c r="L248" t="str">
        <f>IF('Reported Performance Table'!D248="","",IF(K248="LUNA_CCT",VLOOKUP('Reported Performance Table'!D248,'Master List'!$B$42:$E$129,4,FALSE),"Reported_BUG"))</f>
        <v/>
      </c>
      <c r="M248" t="str">
        <f>IF('Reported Performance Table'!D248="","",IF(AND('Reported Performance Table'!$E248="Yes",OR('Reported Performance Table'!$D248='Master List'!$B$42,'Reported Performance Table'!$D248='Master List'!$B$43,'Reported Performance Table'!$D248='Master List'!$B$44,'Reported Performance Table'!$D248='Master List'!$B$46,'Reported Performance Table'!$D248='Master List'!$B$48,'Reported Performance Table'!$D248='Master List'!$B$104,'Reported Performance Table'!$D248='Master List'!$B$106,'Reported Performance Table'!$D248='Master List'!$B$126)),"LUNA_Dimming","Dimming_Capability_and_Range"))</f>
        <v/>
      </c>
      <c r="N248" s="179">
        <f>'Reported Performance Table'!BE248</f>
        <v>0</v>
      </c>
      <c r="O248" s="179">
        <f>'Reported Performance Table'!BF248</f>
        <v>0</v>
      </c>
      <c r="P248" s="179">
        <f>'Reported Performance Table'!BG248</f>
        <v>0</v>
      </c>
      <c r="Q248" t="str">
        <f t="shared" si="7"/>
        <v>No</v>
      </c>
    </row>
    <row r="249" spans="1:17" x14ac:dyDescent="0.25">
      <c r="A249" s="75">
        <v>256</v>
      </c>
      <c r="B249" s="76" t="str">
        <f>IF('Reported Performance Table'!$A256="","",IF(OR('Reported Performance Table'!$B256="",'Reported Performance Table'!$C256="",'Reported Performance Table'!$D256="",'Reported Performance Table'!$F256="",'Reported Performance Table'!$G256="",'Reported Performance Table'!$H256="",'Reported Performance Table'!$I256="",'Reported Performance Table'!$K256="",'Reported Performance Table'!$N256="",'Reported Performance Table'!$O256="",'Reported Performance Table'!$P256="",'Reported Performance Table'!$Q256="",'Reported Performance Table'!$R256="",'Reported Performance Table'!$S256="",'Reported Performance Table'!$T256="",'Reported Performance Table'!$U256="",'Reported Performance Table'!$V256="",'Reported Performance Table'!$W256="",'Reported Performance Table'!$X256="",'Reported Performance Table'!$AF256="",'Reported Performance Table'!$AG256="",'Reported Performance Table'!$AI256="",'Reported Performance Table'!$AJ256="",'Reported Performance Table'!$AL256="",'Reported Performance Table'!$AN256="",'Reported Performance Table'!$AR256=""),$A249&amp;", ",""))</f>
        <v/>
      </c>
      <c r="D249" s="35" t="e">
        <f>VLOOKUP('Reported Performance Table'!C249,'Master List'!$B$20:$C$39,2,FALSE)</f>
        <v>#N/A</v>
      </c>
      <c r="E249" t="e">
        <f>VLOOKUP('Reported Performance Table'!D249,'Master List'!$B$42:$C$129,2,FALSE)</f>
        <v>#N/A</v>
      </c>
      <c r="F249" t="e">
        <f>VLOOKUP('Reported Performance Table'!C249,'Master List'!$B$20:$D$39,3,FALSE)</f>
        <v>#N/A</v>
      </c>
      <c r="G249" s="163" t="e">
        <f>VLOOKUP('Reported Performance Table'!B249,'Master List'!$B$11:$D$17,3,FALSE)</f>
        <v>#N/A</v>
      </c>
      <c r="H249" t="e">
        <f t="shared" si="6"/>
        <v>#N/A</v>
      </c>
      <c r="I249" t="e">
        <f>IF(VLOOKUP('Reported Performance Table'!D249,'Master List'!$B$42:$D$129,3,FALSE)="","No",VLOOKUP('Reported Performance Table'!D249,'Master List'!$B$42:$D$129,3,FALSE))</f>
        <v>#N/A</v>
      </c>
      <c r="J249" t="e">
        <f>IF(AND(I249="Yes_No",'Reported Performance Table'!E249="Yes"),"No","Yes_No")</f>
        <v>#N/A</v>
      </c>
      <c r="K249" t="str">
        <f>IF('Reported Performance Table'!D249="","",IF('Reported Performance Table'!E249="Yes","LUNA_CCT","Reported_CCT"))</f>
        <v/>
      </c>
      <c r="L249" t="str">
        <f>IF('Reported Performance Table'!D249="","",IF(K249="LUNA_CCT",VLOOKUP('Reported Performance Table'!D249,'Master List'!$B$42:$E$129,4,FALSE),"Reported_BUG"))</f>
        <v/>
      </c>
      <c r="M249" t="str">
        <f>IF('Reported Performance Table'!D249="","",IF(AND('Reported Performance Table'!$E249="Yes",OR('Reported Performance Table'!$D249='Master List'!$B$42,'Reported Performance Table'!$D249='Master List'!$B$43,'Reported Performance Table'!$D249='Master List'!$B$44,'Reported Performance Table'!$D249='Master List'!$B$46,'Reported Performance Table'!$D249='Master List'!$B$48,'Reported Performance Table'!$D249='Master List'!$B$104,'Reported Performance Table'!$D249='Master List'!$B$106,'Reported Performance Table'!$D249='Master List'!$B$126)),"LUNA_Dimming","Dimming_Capability_and_Range"))</f>
        <v/>
      </c>
      <c r="N249" s="179">
        <f>'Reported Performance Table'!BE249</f>
        <v>0</v>
      </c>
      <c r="O249" s="179">
        <f>'Reported Performance Table'!BF249</f>
        <v>0</v>
      </c>
      <c r="P249" s="179">
        <f>'Reported Performance Table'!BG249</f>
        <v>0</v>
      </c>
      <c r="Q249" t="str">
        <f t="shared" si="7"/>
        <v>No</v>
      </c>
    </row>
    <row r="250" spans="1:17" x14ac:dyDescent="0.25">
      <c r="A250" s="75">
        <v>257</v>
      </c>
      <c r="B250" s="76" t="str">
        <f>IF('Reported Performance Table'!$A257="","",IF(OR('Reported Performance Table'!$B257="",'Reported Performance Table'!$C257="",'Reported Performance Table'!$D257="",'Reported Performance Table'!$F257="",'Reported Performance Table'!$G257="",'Reported Performance Table'!$H257="",'Reported Performance Table'!$I257="",'Reported Performance Table'!$K257="",'Reported Performance Table'!$N257="",'Reported Performance Table'!$O257="",'Reported Performance Table'!$P257="",'Reported Performance Table'!$Q257="",'Reported Performance Table'!$R257="",'Reported Performance Table'!$S257="",'Reported Performance Table'!$T257="",'Reported Performance Table'!$U257="",'Reported Performance Table'!$V257="",'Reported Performance Table'!$W257="",'Reported Performance Table'!$X257="",'Reported Performance Table'!$AF257="",'Reported Performance Table'!$AG257="",'Reported Performance Table'!$AI257="",'Reported Performance Table'!$AJ257="",'Reported Performance Table'!$AL257="",'Reported Performance Table'!$AN257="",'Reported Performance Table'!$AR257=""),$A250&amp;", ",""))</f>
        <v/>
      </c>
      <c r="D250" s="35" t="e">
        <f>VLOOKUP('Reported Performance Table'!C250,'Master List'!$B$20:$C$39,2,FALSE)</f>
        <v>#N/A</v>
      </c>
      <c r="E250" t="e">
        <f>VLOOKUP('Reported Performance Table'!D250,'Master List'!$B$42:$C$129,2,FALSE)</f>
        <v>#N/A</v>
      </c>
      <c r="F250" t="e">
        <f>VLOOKUP('Reported Performance Table'!C250,'Master List'!$B$20:$D$39,3,FALSE)</f>
        <v>#N/A</v>
      </c>
      <c r="G250" s="163" t="e">
        <f>VLOOKUP('Reported Performance Table'!B250,'Master List'!$B$11:$D$17,3,FALSE)</f>
        <v>#N/A</v>
      </c>
      <c r="H250" t="e">
        <f t="shared" si="6"/>
        <v>#N/A</v>
      </c>
      <c r="I250" t="e">
        <f>IF(VLOOKUP('Reported Performance Table'!D250,'Master List'!$B$42:$D$129,3,FALSE)="","No",VLOOKUP('Reported Performance Table'!D250,'Master List'!$B$42:$D$129,3,FALSE))</f>
        <v>#N/A</v>
      </c>
      <c r="J250" t="e">
        <f>IF(AND(I250="Yes_No",'Reported Performance Table'!E250="Yes"),"No","Yes_No")</f>
        <v>#N/A</v>
      </c>
      <c r="K250" t="str">
        <f>IF('Reported Performance Table'!D250="","",IF('Reported Performance Table'!E250="Yes","LUNA_CCT","Reported_CCT"))</f>
        <v/>
      </c>
      <c r="L250" t="str">
        <f>IF('Reported Performance Table'!D250="","",IF(K250="LUNA_CCT",VLOOKUP('Reported Performance Table'!D250,'Master List'!$B$42:$E$129,4,FALSE),"Reported_BUG"))</f>
        <v/>
      </c>
      <c r="M250" t="str">
        <f>IF('Reported Performance Table'!D250="","",IF(AND('Reported Performance Table'!$E250="Yes",OR('Reported Performance Table'!$D250='Master List'!$B$42,'Reported Performance Table'!$D250='Master List'!$B$43,'Reported Performance Table'!$D250='Master List'!$B$44,'Reported Performance Table'!$D250='Master List'!$B$46,'Reported Performance Table'!$D250='Master List'!$B$48,'Reported Performance Table'!$D250='Master List'!$B$104,'Reported Performance Table'!$D250='Master List'!$B$106,'Reported Performance Table'!$D250='Master List'!$B$126)),"LUNA_Dimming","Dimming_Capability_and_Range"))</f>
        <v/>
      </c>
      <c r="N250" s="179">
        <f>'Reported Performance Table'!BE250</f>
        <v>0</v>
      </c>
      <c r="O250" s="179">
        <f>'Reported Performance Table'!BF250</f>
        <v>0</v>
      </c>
      <c r="P250" s="179">
        <f>'Reported Performance Table'!BG250</f>
        <v>0</v>
      </c>
      <c r="Q250" t="str">
        <f t="shared" si="7"/>
        <v>No</v>
      </c>
    </row>
    <row r="251" spans="1:17" x14ac:dyDescent="0.25">
      <c r="A251" s="75">
        <v>258</v>
      </c>
      <c r="B251" s="76" t="str">
        <f>IF('Reported Performance Table'!$A258="","",IF(OR('Reported Performance Table'!$B258="",'Reported Performance Table'!$C258="",'Reported Performance Table'!$D258="",'Reported Performance Table'!$F258="",'Reported Performance Table'!$G258="",'Reported Performance Table'!$H258="",'Reported Performance Table'!$I258="",'Reported Performance Table'!$K258="",'Reported Performance Table'!$N258="",'Reported Performance Table'!$O258="",'Reported Performance Table'!$P258="",'Reported Performance Table'!$Q258="",'Reported Performance Table'!$R258="",'Reported Performance Table'!$S258="",'Reported Performance Table'!$T258="",'Reported Performance Table'!$U258="",'Reported Performance Table'!$V258="",'Reported Performance Table'!$W258="",'Reported Performance Table'!$X258="",'Reported Performance Table'!$AF258="",'Reported Performance Table'!$AG258="",'Reported Performance Table'!$AI258="",'Reported Performance Table'!$AJ258="",'Reported Performance Table'!$AL258="",'Reported Performance Table'!$AN258="",'Reported Performance Table'!$AR258=""),$A251&amp;", ",""))</f>
        <v/>
      </c>
      <c r="D251" s="35" t="e">
        <f>VLOOKUP('Reported Performance Table'!C251,'Master List'!$B$20:$C$39,2,FALSE)</f>
        <v>#N/A</v>
      </c>
      <c r="E251" t="e">
        <f>VLOOKUP('Reported Performance Table'!D251,'Master List'!$B$42:$C$129,2,FALSE)</f>
        <v>#N/A</v>
      </c>
      <c r="F251" t="e">
        <f>VLOOKUP('Reported Performance Table'!C251,'Master List'!$B$20:$D$39,3,FALSE)</f>
        <v>#N/A</v>
      </c>
      <c r="G251" s="163" t="e">
        <f>VLOOKUP('Reported Performance Table'!B251,'Master List'!$B$11:$D$17,3,FALSE)</f>
        <v>#N/A</v>
      </c>
      <c r="H251" t="e">
        <f t="shared" si="6"/>
        <v>#N/A</v>
      </c>
      <c r="I251" t="e">
        <f>IF(VLOOKUP('Reported Performance Table'!D251,'Master List'!$B$42:$D$129,3,FALSE)="","No",VLOOKUP('Reported Performance Table'!D251,'Master List'!$B$42:$D$129,3,FALSE))</f>
        <v>#N/A</v>
      </c>
      <c r="J251" t="e">
        <f>IF(AND(I251="Yes_No",'Reported Performance Table'!E251="Yes"),"No","Yes_No")</f>
        <v>#N/A</v>
      </c>
      <c r="K251" t="str">
        <f>IF('Reported Performance Table'!D251="","",IF('Reported Performance Table'!E251="Yes","LUNA_CCT","Reported_CCT"))</f>
        <v/>
      </c>
      <c r="L251" t="str">
        <f>IF('Reported Performance Table'!D251="","",IF(K251="LUNA_CCT",VLOOKUP('Reported Performance Table'!D251,'Master List'!$B$42:$E$129,4,FALSE),"Reported_BUG"))</f>
        <v/>
      </c>
      <c r="M251" t="str">
        <f>IF('Reported Performance Table'!D251="","",IF(AND('Reported Performance Table'!$E251="Yes",OR('Reported Performance Table'!$D251='Master List'!$B$42,'Reported Performance Table'!$D251='Master List'!$B$43,'Reported Performance Table'!$D251='Master List'!$B$44,'Reported Performance Table'!$D251='Master List'!$B$46,'Reported Performance Table'!$D251='Master List'!$B$48,'Reported Performance Table'!$D251='Master List'!$B$104,'Reported Performance Table'!$D251='Master List'!$B$106,'Reported Performance Table'!$D251='Master List'!$B$126)),"LUNA_Dimming","Dimming_Capability_and_Range"))</f>
        <v/>
      </c>
      <c r="N251" s="179">
        <f>'Reported Performance Table'!BE251</f>
        <v>0</v>
      </c>
      <c r="O251" s="179">
        <f>'Reported Performance Table'!BF251</f>
        <v>0</v>
      </c>
      <c r="P251" s="179">
        <f>'Reported Performance Table'!BG251</f>
        <v>0</v>
      </c>
      <c r="Q251" t="str">
        <f t="shared" si="7"/>
        <v>No</v>
      </c>
    </row>
    <row r="252" spans="1:17" x14ac:dyDescent="0.25">
      <c r="A252" s="75">
        <v>259</v>
      </c>
      <c r="B252" s="76" t="str">
        <f>IF('Reported Performance Table'!$A259="","",IF(OR('Reported Performance Table'!$B259="",'Reported Performance Table'!$C259="",'Reported Performance Table'!$D259="",'Reported Performance Table'!$F259="",'Reported Performance Table'!$G259="",'Reported Performance Table'!$H259="",'Reported Performance Table'!$I259="",'Reported Performance Table'!$K259="",'Reported Performance Table'!$N259="",'Reported Performance Table'!$O259="",'Reported Performance Table'!$P259="",'Reported Performance Table'!$Q259="",'Reported Performance Table'!$R259="",'Reported Performance Table'!$S259="",'Reported Performance Table'!$T259="",'Reported Performance Table'!$U259="",'Reported Performance Table'!$V259="",'Reported Performance Table'!$W259="",'Reported Performance Table'!$X259="",'Reported Performance Table'!$AF259="",'Reported Performance Table'!$AG259="",'Reported Performance Table'!$AI259="",'Reported Performance Table'!$AJ259="",'Reported Performance Table'!$AL259="",'Reported Performance Table'!$AN259="",'Reported Performance Table'!$AR259=""),$A252&amp;", ",""))</f>
        <v/>
      </c>
      <c r="D252" s="35" t="e">
        <f>VLOOKUP('Reported Performance Table'!C252,'Master List'!$B$20:$C$39,2,FALSE)</f>
        <v>#N/A</v>
      </c>
      <c r="E252" t="e">
        <f>VLOOKUP('Reported Performance Table'!D252,'Master List'!$B$42:$C$129,2,FALSE)</f>
        <v>#N/A</v>
      </c>
      <c r="F252" t="e">
        <f>VLOOKUP('Reported Performance Table'!C252,'Master List'!$B$20:$D$39,3,FALSE)</f>
        <v>#N/A</v>
      </c>
      <c r="G252" s="163" t="e">
        <f>VLOOKUP('Reported Performance Table'!B252,'Master List'!$B$11:$D$17,3,FALSE)</f>
        <v>#N/A</v>
      </c>
      <c r="H252" t="e">
        <f t="shared" si="6"/>
        <v>#N/A</v>
      </c>
      <c r="I252" t="e">
        <f>IF(VLOOKUP('Reported Performance Table'!D252,'Master List'!$B$42:$D$129,3,FALSE)="","No",VLOOKUP('Reported Performance Table'!D252,'Master List'!$B$42:$D$129,3,FALSE))</f>
        <v>#N/A</v>
      </c>
      <c r="J252" t="e">
        <f>IF(AND(I252="Yes_No",'Reported Performance Table'!E252="Yes"),"No","Yes_No")</f>
        <v>#N/A</v>
      </c>
      <c r="K252" t="str">
        <f>IF('Reported Performance Table'!D252="","",IF('Reported Performance Table'!E252="Yes","LUNA_CCT","Reported_CCT"))</f>
        <v/>
      </c>
      <c r="L252" t="str">
        <f>IF('Reported Performance Table'!D252="","",IF(K252="LUNA_CCT",VLOOKUP('Reported Performance Table'!D252,'Master List'!$B$42:$E$129,4,FALSE),"Reported_BUG"))</f>
        <v/>
      </c>
      <c r="M252" t="str">
        <f>IF('Reported Performance Table'!D252="","",IF(AND('Reported Performance Table'!$E252="Yes",OR('Reported Performance Table'!$D252='Master List'!$B$42,'Reported Performance Table'!$D252='Master List'!$B$43,'Reported Performance Table'!$D252='Master List'!$B$44,'Reported Performance Table'!$D252='Master List'!$B$46,'Reported Performance Table'!$D252='Master List'!$B$48,'Reported Performance Table'!$D252='Master List'!$B$104,'Reported Performance Table'!$D252='Master List'!$B$106,'Reported Performance Table'!$D252='Master List'!$B$126)),"LUNA_Dimming","Dimming_Capability_and_Range"))</f>
        <v/>
      </c>
      <c r="N252" s="179">
        <f>'Reported Performance Table'!BE252</f>
        <v>0</v>
      </c>
      <c r="O252" s="179">
        <f>'Reported Performance Table'!BF252</f>
        <v>0</v>
      </c>
      <c r="P252" s="179">
        <f>'Reported Performance Table'!BG252</f>
        <v>0</v>
      </c>
      <c r="Q252" t="str">
        <f t="shared" si="7"/>
        <v>No</v>
      </c>
    </row>
    <row r="253" spans="1:17" x14ac:dyDescent="0.25">
      <c r="A253" s="75">
        <v>260</v>
      </c>
      <c r="B253" s="76" t="str">
        <f>IF('Reported Performance Table'!$A260="","",IF(OR('Reported Performance Table'!$B260="",'Reported Performance Table'!$C260="",'Reported Performance Table'!$D260="",'Reported Performance Table'!$F260="",'Reported Performance Table'!$G260="",'Reported Performance Table'!$H260="",'Reported Performance Table'!$I260="",'Reported Performance Table'!$K260="",'Reported Performance Table'!$N260="",'Reported Performance Table'!$O260="",'Reported Performance Table'!$P260="",'Reported Performance Table'!$Q260="",'Reported Performance Table'!$R260="",'Reported Performance Table'!$S260="",'Reported Performance Table'!$T260="",'Reported Performance Table'!$U260="",'Reported Performance Table'!$V260="",'Reported Performance Table'!$W260="",'Reported Performance Table'!$X260="",'Reported Performance Table'!$AF260="",'Reported Performance Table'!$AG260="",'Reported Performance Table'!$AI260="",'Reported Performance Table'!$AJ260="",'Reported Performance Table'!$AL260="",'Reported Performance Table'!$AN260="",'Reported Performance Table'!$AR260=""),$A253&amp;", ",""))</f>
        <v/>
      </c>
      <c r="D253" s="35" t="e">
        <f>VLOOKUP('Reported Performance Table'!C253,'Master List'!$B$20:$C$39,2,FALSE)</f>
        <v>#N/A</v>
      </c>
      <c r="E253" t="e">
        <f>VLOOKUP('Reported Performance Table'!D253,'Master List'!$B$42:$C$129,2,FALSE)</f>
        <v>#N/A</v>
      </c>
      <c r="F253" t="e">
        <f>VLOOKUP('Reported Performance Table'!C253,'Master List'!$B$20:$D$39,3,FALSE)</f>
        <v>#N/A</v>
      </c>
      <c r="G253" s="163" t="e">
        <f>VLOOKUP('Reported Performance Table'!B253,'Master List'!$B$11:$D$17,3,FALSE)</f>
        <v>#N/A</v>
      </c>
      <c r="H253" t="e">
        <f t="shared" si="6"/>
        <v>#N/A</v>
      </c>
      <c r="I253" t="e">
        <f>IF(VLOOKUP('Reported Performance Table'!D253,'Master List'!$B$42:$D$129,3,FALSE)="","No",VLOOKUP('Reported Performance Table'!D253,'Master List'!$B$42:$D$129,3,FALSE))</f>
        <v>#N/A</v>
      </c>
      <c r="J253" t="e">
        <f>IF(AND(I253="Yes_No",'Reported Performance Table'!E253="Yes"),"No","Yes_No")</f>
        <v>#N/A</v>
      </c>
      <c r="K253" t="str">
        <f>IF('Reported Performance Table'!D253="","",IF('Reported Performance Table'!E253="Yes","LUNA_CCT","Reported_CCT"))</f>
        <v/>
      </c>
      <c r="L253" t="str">
        <f>IF('Reported Performance Table'!D253="","",IF(K253="LUNA_CCT",VLOOKUP('Reported Performance Table'!D253,'Master List'!$B$42:$E$129,4,FALSE),"Reported_BUG"))</f>
        <v/>
      </c>
      <c r="M253" t="str">
        <f>IF('Reported Performance Table'!D253="","",IF(AND('Reported Performance Table'!$E253="Yes",OR('Reported Performance Table'!$D253='Master List'!$B$42,'Reported Performance Table'!$D253='Master List'!$B$43,'Reported Performance Table'!$D253='Master List'!$B$44,'Reported Performance Table'!$D253='Master List'!$B$46,'Reported Performance Table'!$D253='Master List'!$B$48,'Reported Performance Table'!$D253='Master List'!$B$104,'Reported Performance Table'!$D253='Master List'!$B$106,'Reported Performance Table'!$D253='Master List'!$B$126)),"LUNA_Dimming","Dimming_Capability_and_Range"))</f>
        <v/>
      </c>
      <c r="N253" s="179">
        <f>'Reported Performance Table'!BE253</f>
        <v>0</v>
      </c>
      <c r="O253" s="179">
        <f>'Reported Performance Table'!BF253</f>
        <v>0</v>
      </c>
      <c r="P253" s="179">
        <f>'Reported Performance Table'!BG253</f>
        <v>0</v>
      </c>
      <c r="Q253" t="str">
        <f t="shared" si="7"/>
        <v>No</v>
      </c>
    </row>
    <row r="254" spans="1:17" x14ac:dyDescent="0.25">
      <c r="A254" s="75">
        <v>261</v>
      </c>
      <c r="B254" s="76" t="str">
        <f>IF('Reported Performance Table'!$A261="","",IF(OR('Reported Performance Table'!$B261="",'Reported Performance Table'!$C261="",'Reported Performance Table'!$D261="",'Reported Performance Table'!$F261="",'Reported Performance Table'!$G261="",'Reported Performance Table'!$H261="",'Reported Performance Table'!$I261="",'Reported Performance Table'!$K261="",'Reported Performance Table'!$N261="",'Reported Performance Table'!$O261="",'Reported Performance Table'!$P261="",'Reported Performance Table'!$Q261="",'Reported Performance Table'!$R261="",'Reported Performance Table'!$S261="",'Reported Performance Table'!$T261="",'Reported Performance Table'!$U261="",'Reported Performance Table'!$V261="",'Reported Performance Table'!$W261="",'Reported Performance Table'!$X261="",'Reported Performance Table'!$AF261="",'Reported Performance Table'!$AG261="",'Reported Performance Table'!$AI261="",'Reported Performance Table'!$AJ261="",'Reported Performance Table'!$AL261="",'Reported Performance Table'!$AN261="",'Reported Performance Table'!$AR261=""),$A254&amp;", ",""))</f>
        <v/>
      </c>
      <c r="D254" s="35" t="e">
        <f>VLOOKUP('Reported Performance Table'!C254,'Master List'!$B$20:$C$39,2,FALSE)</f>
        <v>#N/A</v>
      </c>
      <c r="E254" t="e">
        <f>VLOOKUP('Reported Performance Table'!D254,'Master List'!$B$42:$C$129,2,FALSE)</f>
        <v>#N/A</v>
      </c>
      <c r="F254" t="e">
        <f>VLOOKUP('Reported Performance Table'!C254,'Master List'!$B$20:$D$39,3,FALSE)</f>
        <v>#N/A</v>
      </c>
      <c r="G254" s="163" t="e">
        <f>VLOOKUP('Reported Performance Table'!B254,'Master List'!$B$11:$D$17,3,FALSE)</f>
        <v>#N/A</v>
      </c>
      <c r="H254" t="e">
        <f t="shared" si="6"/>
        <v>#N/A</v>
      </c>
      <c r="I254" t="e">
        <f>IF(VLOOKUP('Reported Performance Table'!D254,'Master List'!$B$42:$D$129,3,FALSE)="","No",VLOOKUP('Reported Performance Table'!D254,'Master List'!$B$42:$D$129,3,FALSE))</f>
        <v>#N/A</v>
      </c>
      <c r="J254" t="e">
        <f>IF(AND(I254="Yes_No",'Reported Performance Table'!E254="Yes"),"No","Yes_No")</f>
        <v>#N/A</v>
      </c>
      <c r="K254" t="str">
        <f>IF('Reported Performance Table'!D254="","",IF('Reported Performance Table'!E254="Yes","LUNA_CCT","Reported_CCT"))</f>
        <v/>
      </c>
      <c r="L254" t="str">
        <f>IF('Reported Performance Table'!D254="","",IF(K254="LUNA_CCT",VLOOKUP('Reported Performance Table'!D254,'Master List'!$B$42:$E$129,4,FALSE),"Reported_BUG"))</f>
        <v/>
      </c>
      <c r="M254" t="str">
        <f>IF('Reported Performance Table'!D254="","",IF(AND('Reported Performance Table'!$E254="Yes",OR('Reported Performance Table'!$D254='Master List'!$B$42,'Reported Performance Table'!$D254='Master List'!$B$43,'Reported Performance Table'!$D254='Master List'!$B$44,'Reported Performance Table'!$D254='Master List'!$B$46,'Reported Performance Table'!$D254='Master List'!$B$48,'Reported Performance Table'!$D254='Master List'!$B$104,'Reported Performance Table'!$D254='Master List'!$B$106,'Reported Performance Table'!$D254='Master List'!$B$126)),"LUNA_Dimming","Dimming_Capability_and_Range"))</f>
        <v/>
      </c>
      <c r="N254" s="179">
        <f>'Reported Performance Table'!BE254</f>
        <v>0</v>
      </c>
      <c r="O254" s="179">
        <f>'Reported Performance Table'!BF254</f>
        <v>0</v>
      </c>
      <c r="P254" s="179">
        <f>'Reported Performance Table'!BG254</f>
        <v>0</v>
      </c>
      <c r="Q254" t="str">
        <f t="shared" si="7"/>
        <v>No</v>
      </c>
    </row>
    <row r="255" spans="1:17" x14ac:dyDescent="0.25">
      <c r="A255" s="75">
        <v>262</v>
      </c>
      <c r="B255" s="76" t="str">
        <f>IF('Reported Performance Table'!$A262="","",IF(OR('Reported Performance Table'!$B262="",'Reported Performance Table'!$C262="",'Reported Performance Table'!$D262="",'Reported Performance Table'!$F262="",'Reported Performance Table'!$G262="",'Reported Performance Table'!$H262="",'Reported Performance Table'!$I262="",'Reported Performance Table'!$K262="",'Reported Performance Table'!$N262="",'Reported Performance Table'!$O262="",'Reported Performance Table'!$P262="",'Reported Performance Table'!$Q262="",'Reported Performance Table'!$R262="",'Reported Performance Table'!$S262="",'Reported Performance Table'!$T262="",'Reported Performance Table'!$U262="",'Reported Performance Table'!$V262="",'Reported Performance Table'!$W262="",'Reported Performance Table'!$X262="",'Reported Performance Table'!$AF262="",'Reported Performance Table'!$AG262="",'Reported Performance Table'!$AI262="",'Reported Performance Table'!$AJ262="",'Reported Performance Table'!$AL262="",'Reported Performance Table'!$AN262="",'Reported Performance Table'!$AR262=""),$A255&amp;", ",""))</f>
        <v/>
      </c>
      <c r="D255" s="35" t="e">
        <f>VLOOKUP('Reported Performance Table'!C255,'Master List'!$B$20:$C$39,2,FALSE)</f>
        <v>#N/A</v>
      </c>
      <c r="E255" t="e">
        <f>VLOOKUP('Reported Performance Table'!D255,'Master List'!$B$42:$C$129,2,FALSE)</f>
        <v>#N/A</v>
      </c>
      <c r="F255" t="e">
        <f>VLOOKUP('Reported Performance Table'!C255,'Master List'!$B$20:$D$39,3,FALSE)</f>
        <v>#N/A</v>
      </c>
      <c r="G255" s="163" t="e">
        <f>VLOOKUP('Reported Performance Table'!B255,'Master List'!$B$11:$D$17,3,FALSE)</f>
        <v>#N/A</v>
      </c>
      <c r="H255" t="e">
        <f t="shared" si="6"/>
        <v>#N/A</v>
      </c>
      <c r="I255" t="e">
        <f>IF(VLOOKUP('Reported Performance Table'!D255,'Master List'!$B$42:$D$129,3,FALSE)="","No",VLOOKUP('Reported Performance Table'!D255,'Master List'!$B$42:$D$129,3,FALSE))</f>
        <v>#N/A</v>
      </c>
      <c r="J255" t="e">
        <f>IF(AND(I255="Yes_No",'Reported Performance Table'!E255="Yes"),"No","Yes_No")</f>
        <v>#N/A</v>
      </c>
      <c r="K255" t="str">
        <f>IF('Reported Performance Table'!D255="","",IF('Reported Performance Table'!E255="Yes","LUNA_CCT","Reported_CCT"))</f>
        <v/>
      </c>
      <c r="L255" t="str">
        <f>IF('Reported Performance Table'!D255="","",IF(K255="LUNA_CCT",VLOOKUP('Reported Performance Table'!D255,'Master List'!$B$42:$E$129,4,FALSE),"Reported_BUG"))</f>
        <v/>
      </c>
      <c r="M255" t="str">
        <f>IF('Reported Performance Table'!D255="","",IF(AND('Reported Performance Table'!$E255="Yes",OR('Reported Performance Table'!$D255='Master List'!$B$42,'Reported Performance Table'!$D255='Master List'!$B$43,'Reported Performance Table'!$D255='Master List'!$B$44,'Reported Performance Table'!$D255='Master List'!$B$46,'Reported Performance Table'!$D255='Master List'!$B$48,'Reported Performance Table'!$D255='Master List'!$B$104,'Reported Performance Table'!$D255='Master List'!$B$106,'Reported Performance Table'!$D255='Master List'!$B$126)),"LUNA_Dimming","Dimming_Capability_and_Range"))</f>
        <v/>
      </c>
      <c r="N255" s="179">
        <f>'Reported Performance Table'!BE255</f>
        <v>0</v>
      </c>
      <c r="O255" s="179">
        <f>'Reported Performance Table'!BF255</f>
        <v>0</v>
      </c>
      <c r="P255" s="179">
        <f>'Reported Performance Table'!BG255</f>
        <v>0</v>
      </c>
      <c r="Q255" t="str">
        <f t="shared" si="7"/>
        <v>No</v>
      </c>
    </row>
    <row r="256" spans="1:17" x14ac:dyDescent="0.25">
      <c r="A256" s="75">
        <v>263</v>
      </c>
      <c r="B256" s="76" t="str">
        <f>IF('Reported Performance Table'!$A263="","",IF(OR('Reported Performance Table'!$B263="",'Reported Performance Table'!$C263="",'Reported Performance Table'!$D263="",'Reported Performance Table'!$F263="",'Reported Performance Table'!$G263="",'Reported Performance Table'!$H263="",'Reported Performance Table'!$I263="",'Reported Performance Table'!$K263="",'Reported Performance Table'!$N263="",'Reported Performance Table'!$O263="",'Reported Performance Table'!$P263="",'Reported Performance Table'!$Q263="",'Reported Performance Table'!$R263="",'Reported Performance Table'!$S263="",'Reported Performance Table'!$T263="",'Reported Performance Table'!$U263="",'Reported Performance Table'!$V263="",'Reported Performance Table'!$W263="",'Reported Performance Table'!$X263="",'Reported Performance Table'!$AF263="",'Reported Performance Table'!$AG263="",'Reported Performance Table'!$AI263="",'Reported Performance Table'!$AJ263="",'Reported Performance Table'!$AL263="",'Reported Performance Table'!$AN263="",'Reported Performance Table'!$AR263=""),$A256&amp;", ",""))</f>
        <v/>
      </c>
      <c r="D256" s="35" t="e">
        <f>VLOOKUP('Reported Performance Table'!C256,'Master List'!$B$20:$C$39,2,FALSE)</f>
        <v>#N/A</v>
      </c>
      <c r="E256" t="e">
        <f>VLOOKUP('Reported Performance Table'!D256,'Master List'!$B$42:$C$129,2,FALSE)</f>
        <v>#N/A</v>
      </c>
      <c r="F256" t="e">
        <f>VLOOKUP('Reported Performance Table'!C256,'Master List'!$B$20:$D$39,3,FALSE)</f>
        <v>#N/A</v>
      </c>
      <c r="G256" s="163" t="e">
        <f>VLOOKUP('Reported Performance Table'!B256,'Master List'!$B$11:$D$17,3,FALSE)</f>
        <v>#N/A</v>
      </c>
      <c r="H256" t="e">
        <f t="shared" si="6"/>
        <v>#N/A</v>
      </c>
      <c r="I256" t="e">
        <f>IF(VLOOKUP('Reported Performance Table'!D256,'Master List'!$B$42:$D$129,3,FALSE)="","No",VLOOKUP('Reported Performance Table'!D256,'Master List'!$B$42:$D$129,3,FALSE))</f>
        <v>#N/A</v>
      </c>
      <c r="J256" t="e">
        <f>IF(AND(I256="Yes_No",'Reported Performance Table'!E256="Yes"),"No","Yes_No")</f>
        <v>#N/A</v>
      </c>
      <c r="K256" t="str">
        <f>IF('Reported Performance Table'!D256="","",IF('Reported Performance Table'!E256="Yes","LUNA_CCT","Reported_CCT"))</f>
        <v/>
      </c>
      <c r="L256" t="str">
        <f>IF('Reported Performance Table'!D256="","",IF(K256="LUNA_CCT",VLOOKUP('Reported Performance Table'!D256,'Master List'!$B$42:$E$129,4,FALSE),"Reported_BUG"))</f>
        <v/>
      </c>
      <c r="M256" t="str">
        <f>IF('Reported Performance Table'!D256="","",IF(AND('Reported Performance Table'!$E256="Yes",OR('Reported Performance Table'!$D256='Master List'!$B$42,'Reported Performance Table'!$D256='Master List'!$B$43,'Reported Performance Table'!$D256='Master List'!$B$44,'Reported Performance Table'!$D256='Master List'!$B$46,'Reported Performance Table'!$D256='Master List'!$B$48,'Reported Performance Table'!$D256='Master List'!$B$104,'Reported Performance Table'!$D256='Master List'!$B$106,'Reported Performance Table'!$D256='Master List'!$B$126)),"LUNA_Dimming","Dimming_Capability_and_Range"))</f>
        <v/>
      </c>
      <c r="N256" s="179">
        <f>'Reported Performance Table'!BE256</f>
        <v>0</v>
      </c>
      <c r="O256" s="179">
        <f>'Reported Performance Table'!BF256</f>
        <v>0</v>
      </c>
      <c r="P256" s="179">
        <f>'Reported Performance Table'!BG256</f>
        <v>0</v>
      </c>
      <c r="Q256" t="str">
        <f t="shared" si="7"/>
        <v>No</v>
      </c>
    </row>
    <row r="257" spans="1:17" x14ac:dyDescent="0.25">
      <c r="A257" s="75">
        <v>264</v>
      </c>
      <c r="B257" s="76" t="str">
        <f>IF('Reported Performance Table'!$A264="","",IF(OR('Reported Performance Table'!$B264="",'Reported Performance Table'!$C264="",'Reported Performance Table'!$D264="",'Reported Performance Table'!$F264="",'Reported Performance Table'!$G264="",'Reported Performance Table'!$H264="",'Reported Performance Table'!$I264="",'Reported Performance Table'!$K264="",'Reported Performance Table'!$N264="",'Reported Performance Table'!$O264="",'Reported Performance Table'!$P264="",'Reported Performance Table'!$Q264="",'Reported Performance Table'!$R264="",'Reported Performance Table'!$S264="",'Reported Performance Table'!$T264="",'Reported Performance Table'!$U264="",'Reported Performance Table'!$V264="",'Reported Performance Table'!$W264="",'Reported Performance Table'!$X264="",'Reported Performance Table'!$AF264="",'Reported Performance Table'!$AG264="",'Reported Performance Table'!$AI264="",'Reported Performance Table'!$AJ264="",'Reported Performance Table'!$AL264="",'Reported Performance Table'!$AN264="",'Reported Performance Table'!$AR264=""),$A257&amp;", ",""))</f>
        <v/>
      </c>
      <c r="D257" s="35" t="e">
        <f>VLOOKUP('Reported Performance Table'!C257,'Master List'!$B$20:$C$39,2,FALSE)</f>
        <v>#N/A</v>
      </c>
      <c r="E257" t="e">
        <f>VLOOKUP('Reported Performance Table'!D257,'Master List'!$B$42:$C$129,2,FALSE)</f>
        <v>#N/A</v>
      </c>
      <c r="F257" t="e">
        <f>VLOOKUP('Reported Performance Table'!C257,'Master List'!$B$20:$D$39,3,FALSE)</f>
        <v>#N/A</v>
      </c>
      <c r="G257" s="163" t="e">
        <f>VLOOKUP('Reported Performance Table'!B257,'Master List'!$B$11:$D$17,3,FALSE)</f>
        <v>#N/A</v>
      </c>
      <c r="H257" t="e">
        <f t="shared" si="6"/>
        <v>#N/A</v>
      </c>
      <c r="I257" t="e">
        <f>IF(VLOOKUP('Reported Performance Table'!D257,'Master List'!$B$42:$D$129,3,FALSE)="","No",VLOOKUP('Reported Performance Table'!D257,'Master List'!$B$42:$D$129,3,FALSE))</f>
        <v>#N/A</v>
      </c>
      <c r="J257" t="e">
        <f>IF(AND(I257="Yes_No",'Reported Performance Table'!E257="Yes"),"No","Yes_No")</f>
        <v>#N/A</v>
      </c>
      <c r="K257" t="str">
        <f>IF('Reported Performance Table'!D257="","",IF('Reported Performance Table'!E257="Yes","LUNA_CCT","Reported_CCT"))</f>
        <v/>
      </c>
      <c r="L257" t="str">
        <f>IF('Reported Performance Table'!D257="","",IF(K257="LUNA_CCT",VLOOKUP('Reported Performance Table'!D257,'Master List'!$B$42:$E$129,4,FALSE),"Reported_BUG"))</f>
        <v/>
      </c>
      <c r="M257" t="str">
        <f>IF('Reported Performance Table'!D257="","",IF(AND('Reported Performance Table'!$E257="Yes",OR('Reported Performance Table'!$D257='Master List'!$B$42,'Reported Performance Table'!$D257='Master List'!$B$43,'Reported Performance Table'!$D257='Master List'!$B$44,'Reported Performance Table'!$D257='Master List'!$B$46,'Reported Performance Table'!$D257='Master List'!$B$48,'Reported Performance Table'!$D257='Master List'!$B$104,'Reported Performance Table'!$D257='Master List'!$B$106,'Reported Performance Table'!$D257='Master List'!$B$126)),"LUNA_Dimming","Dimming_Capability_and_Range"))</f>
        <v/>
      </c>
      <c r="N257" s="179">
        <f>'Reported Performance Table'!BE257</f>
        <v>0</v>
      </c>
      <c r="O257" s="179">
        <f>'Reported Performance Table'!BF257</f>
        <v>0</v>
      </c>
      <c r="P257" s="179">
        <f>'Reported Performance Table'!BG257</f>
        <v>0</v>
      </c>
      <c r="Q257" t="str">
        <f t="shared" si="7"/>
        <v>No</v>
      </c>
    </row>
    <row r="258" spans="1:17" x14ac:dyDescent="0.25">
      <c r="A258" s="75">
        <v>265</v>
      </c>
      <c r="B258" s="76" t="str">
        <f>IF('Reported Performance Table'!$A265="","",IF(OR('Reported Performance Table'!$B265="",'Reported Performance Table'!$C265="",'Reported Performance Table'!$D265="",'Reported Performance Table'!$F265="",'Reported Performance Table'!$G265="",'Reported Performance Table'!$H265="",'Reported Performance Table'!$I265="",'Reported Performance Table'!$K265="",'Reported Performance Table'!$N265="",'Reported Performance Table'!$O265="",'Reported Performance Table'!$P265="",'Reported Performance Table'!$Q265="",'Reported Performance Table'!$R265="",'Reported Performance Table'!$S265="",'Reported Performance Table'!$T265="",'Reported Performance Table'!$U265="",'Reported Performance Table'!$V265="",'Reported Performance Table'!$W265="",'Reported Performance Table'!$X265="",'Reported Performance Table'!$AF265="",'Reported Performance Table'!$AG265="",'Reported Performance Table'!$AI265="",'Reported Performance Table'!$AJ265="",'Reported Performance Table'!$AL265="",'Reported Performance Table'!$AN265="",'Reported Performance Table'!$AR265=""),$A258&amp;", ",""))</f>
        <v/>
      </c>
      <c r="D258" s="35" t="e">
        <f>VLOOKUP('Reported Performance Table'!C258,'Master List'!$B$20:$C$39,2,FALSE)</f>
        <v>#N/A</v>
      </c>
      <c r="E258" t="e">
        <f>VLOOKUP('Reported Performance Table'!D258,'Master List'!$B$42:$C$129,2,FALSE)</f>
        <v>#N/A</v>
      </c>
      <c r="F258" t="e">
        <f>VLOOKUP('Reported Performance Table'!C258,'Master List'!$B$20:$D$39,3,FALSE)</f>
        <v>#N/A</v>
      </c>
      <c r="G258" s="163" t="e">
        <f>VLOOKUP('Reported Performance Table'!B258,'Master List'!$B$11:$D$17,3,FALSE)</f>
        <v>#N/A</v>
      </c>
      <c r="H258" t="e">
        <f t="shared" si="6"/>
        <v>#N/A</v>
      </c>
      <c r="I258" t="e">
        <f>IF(VLOOKUP('Reported Performance Table'!D258,'Master List'!$B$42:$D$129,3,FALSE)="","No",VLOOKUP('Reported Performance Table'!D258,'Master List'!$B$42:$D$129,3,FALSE))</f>
        <v>#N/A</v>
      </c>
      <c r="J258" t="e">
        <f>IF(AND(I258="Yes_No",'Reported Performance Table'!E258="Yes"),"No","Yes_No")</f>
        <v>#N/A</v>
      </c>
      <c r="K258" t="str">
        <f>IF('Reported Performance Table'!D258="","",IF('Reported Performance Table'!E258="Yes","LUNA_CCT","Reported_CCT"))</f>
        <v/>
      </c>
      <c r="L258" t="str">
        <f>IF('Reported Performance Table'!D258="","",IF(K258="LUNA_CCT",VLOOKUP('Reported Performance Table'!D258,'Master List'!$B$42:$E$129,4,FALSE),"Reported_BUG"))</f>
        <v/>
      </c>
      <c r="M258" t="str">
        <f>IF('Reported Performance Table'!D258="","",IF(AND('Reported Performance Table'!$E258="Yes",OR('Reported Performance Table'!$D258='Master List'!$B$42,'Reported Performance Table'!$D258='Master List'!$B$43,'Reported Performance Table'!$D258='Master List'!$B$44,'Reported Performance Table'!$D258='Master List'!$B$46,'Reported Performance Table'!$D258='Master List'!$B$48,'Reported Performance Table'!$D258='Master List'!$B$104,'Reported Performance Table'!$D258='Master List'!$B$106,'Reported Performance Table'!$D258='Master List'!$B$126)),"LUNA_Dimming","Dimming_Capability_and_Range"))</f>
        <v/>
      </c>
      <c r="N258" s="179">
        <f>'Reported Performance Table'!BE258</f>
        <v>0</v>
      </c>
      <c r="O258" s="179">
        <f>'Reported Performance Table'!BF258</f>
        <v>0</v>
      </c>
      <c r="P258" s="179">
        <f>'Reported Performance Table'!BG258</f>
        <v>0</v>
      </c>
      <c r="Q258" t="str">
        <f t="shared" si="7"/>
        <v>No</v>
      </c>
    </row>
    <row r="259" spans="1:17" x14ac:dyDescent="0.25">
      <c r="A259" s="75">
        <v>266</v>
      </c>
      <c r="B259" s="76" t="str">
        <f>IF('Reported Performance Table'!$A266="","",IF(OR('Reported Performance Table'!$B266="",'Reported Performance Table'!$C266="",'Reported Performance Table'!$D266="",'Reported Performance Table'!$F266="",'Reported Performance Table'!$G266="",'Reported Performance Table'!$H266="",'Reported Performance Table'!$I266="",'Reported Performance Table'!$K266="",'Reported Performance Table'!$N266="",'Reported Performance Table'!$O266="",'Reported Performance Table'!$P266="",'Reported Performance Table'!$Q266="",'Reported Performance Table'!$R266="",'Reported Performance Table'!$S266="",'Reported Performance Table'!$T266="",'Reported Performance Table'!$U266="",'Reported Performance Table'!$V266="",'Reported Performance Table'!$W266="",'Reported Performance Table'!$X266="",'Reported Performance Table'!$AF266="",'Reported Performance Table'!$AG266="",'Reported Performance Table'!$AI266="",'Reported Performance Table'!$AJ266="",'Reported Performance Table'!$AL266="",'Reported Performance Table'!$AN266="",'Reported Performance Table'!$AR266=""),$A259&amp;", ",""))</f>
        <v/>
      </c>
      <c r="D259" s="35" t="e">
        <f>VLOOKUP('Reported Performance Table'!C259,'Master List'!$B$20:$C$39,2,FALSE)</f>
        <v>#N/A</v>
      </c>
      <c r="E259" t="e">
        <f>VLOOKUP('Reported Performance Table'!D259,'Master List'!$B$42:$C$129,2,FALSE)</f>
        <v>#N/A</v>
      </c>
      <c r="F259" t="e">
        <f>VLOOKUP('Reported Performance Table'!C259,'Master List'!$B$20:$D$39,3,FALSE)</f>
        <v>#N/A</v>
      </c>
      <c r="G259" s="163" t="e">
        <f>VLOOKUP('Reported Performance Table'!B259,'Master List'!$B$11:$D$17,3,FALSE)</f>
        <v>#N/A</v>
      </c>
      <c r="H259" t="e">
        <f t="shared" si="6"/>
        <v>#N/A</v>
      </c>
      <c r="I259" t="e">
        <f>IF(VLOOKUP('Reported Performance Table'!D259,'Master List'!$B$42:$D$129,3,FALSE)="","No",VLOOKUP('Reported Performance Table'!D259,'Master List'!$B$42:$D$129,3,FALSE))</f>
        <v>#N/A</v>
      </c>
      <c r="J259" t="e">
        <f>IF(AND(I259="Yes_No",'Reported Performance Table'!E259="Yes"),"No","Yes_No")</f>
        <v>#N/A</v>
      </c>
      <c r="K259" t="str">
        <f>IF('Reported Performance Table'!D259="","",IF('Reported Performance Table'!E259="Yes","LUNA_CCT","Reported_CCT"))</f>
        <v/>
      </c>
      <c r="L259" t="str">
        <f>IF('Reported Performance Table'!D259="","",IF(K259="LUNA_CCT",VLOOKUP('Reported Performance Table'!D259,'Master List'!$B$42:$E$129,4,FALSE),"Reported_BUG"))</f>
        <v/>
      </c>
      <c r="M259" t="str">
        <f>IF('Reported Performance Table'!D259="","",IF(AND('Reported Performance Table'!$E259="Yes",OR('Reported Performance Table'!$D259='Master List'!$B$42,'Reported Performance Table'!$D259='Master List'!$B$43,'Reported Performance Table'!$D259='Master List'!$B$44,'Reported Performance Table'!$D259='Master List'!$B$46,'Reported Performance Table'!$D259='Master List'!$B$48,'Reported Performance Table'!$D259='Master List'!$B$104,'Reported Performance Table'!$D259='Master List'!$B$106,'Reported Performance Table'!$D259='Master List'!$B$126)),"LUNA_Dimming","Dimming_Capability_and_Range"))</f>
        <v/>
      </c>
      <c r="N259" s="179">
        <f>'Reported Performance Table'!BE259</f>
        <v>0</v>
      </c>
      <c r="O259" s="179">
        <f>'Reported Performance Table'!BF259</f>
        <v>0</v>
      </c>
      <c r="P259" s="179">
        <f>'Reported Performance Table'!BG259</f>
        <v>0</v>
      </c>
      <c r="Q259" t="str">
        <f t="shared" si="7"/>
        <v>No</v>
      </c>
    </row>
    <row r="260" spans="1:17" x14ac:dyDescent="0.25">
      <c r="A260" s="75">
        <v>267</v>
      </c>
      <c r="B260" s="76" t="str">
        <f>IF('Reported Performance Table'!$A267="","",IF(OR('Reported Performance Table'!$B267="",'Reported Performance Table'!$C267="",'Reported Performance Table'!$D267="",'Reported Performance Table'!$F267="",'Reported Performance Table'!$G267="",'Reported Performance Table'!$H267="",'Reported Performance Table'!$I267="",'Reported Performance Table'!$K267="",'Reported Performance Table'!$N267="",'Reported Performance Table'!$O267="",'Reported Performance Table'!$P267="",'Reported Performance Table'!$Q267="",'Reported Performance Table'!$R267="",'Reported Performance Table'!$S267="",'Reported Performance Table'!$T267="",'Reported Performance Table'!$U267="",'Reported Performance Table'!$V267="",'Reported Performance Table'!$W267="",'Reported Performance Table'!$X267="",'Reported Performance Table'!$AF267="",'Reported Performance Table'!$AG267="",'Reported Performance Table'!$AI267="",'Reported Performance Table'!$AJ267="",'Reported Performance Table'!$AL267="",'Reported Performance Table'!$AN267="",'Reported Performance Table'!$AR267=""),$A260&amp;", ",""))</f>
        <v/>
      </c>
      <c r="D260" s="35" t="e">
        <f>VLOOKUP('Reported Performance Table'!C260,'Master List'!$B$20:$C$39,2,FALSE)</f>
        <v>#N/A</v>
      </c>
      <c r="E260" t="e">
        <f>VLOOKUP('Reported Performance Table'!D260,'Master List'!$B$42:$C$129,2,FALSE)</f>
        <v>#N/A</v>
      </c>
      <c r="F260" t="e">
        <f>VLOOKUP('Reported Performance Table'!C260,'Master List'!$B$20:$D$39,3,FALSE)</f>
        <v>#N/A</v>
      </c>
      <c r="G260" s="163" t="e">
        <f>VLOOKUP('Reported Performance Table'!B260,'Master List'!$B$11:$D$17,3,FALSE)</f>
        <v>#N/A</v>
      </c>
      <c r="H260" t="e">
        <f t="shared" si="6"/>
        <v>#N/A</v>
      </c>
      <c r="I260" t="e">
        <f>IF(VLOOKUP('Reported Performance Table'!D260,'Master List'!$B$42:$D$129,3,FALSE)="","No",VLOOKUP('Reported Performance Table'!D260,'Master List'!$B$42:$D$129,3,FALSE))</f>
        <v>#N/A</v>
      </c>
      <c r="J260" t="e">
        <f>IF(AND(I260="Yes_No",'Reported Performance Table'!E260="Yes"),"No","Yes_No")</f>
        <v>#N/A</v>
      </c>
      <c r="K260" t="str">
        <f>IF('Reported Performance Table'!D260="","",IF('Reported Performance Table'!E260="Yes","LUNA_CCT","Reported_CCT"))</f>
        <v/>
      </c>
      <c r="L260" t="str">
        <f>IF('Reported Performance Table'!D260="","",IF(K260="LUNA_CCT",VLOOKUP('Reported Performance Table'!D260,'Master List'!$B$42:$E$129,4,FALSE),"Reported_BUG"))</f>
        <v/>
      </c>
      <c r="M260" t="str">
        <f>IF('Reported Performance Table'!D260="","",IF(AND('Reported Performance Table'!$E260="Yes",OR('Reported Performance Table'!$D260='Master List'!$B$42,'Reported Performance Table'!$D260='Master List'!$B$43,'Reported Performance Table'!$D260='Master List'!$B$44,'Reported Performance Table'!$D260='Master List'!$B$46,'Reported Performance Table'!$D260='Master List'!$B$48,'Reported Performance Table'!$D260='Master List'!$B$104,'Reported Performance Table'!$D260='Master List'!$B$106,'Reported Performance Table'!$D260='Master List'!$B$126)),"LUNA_Dimming","Dimming_Capability_and_Range"))</f>
        <v/>
      </c>
      <c r="N260" s="179">
        <f>'Reported Performance Table'!BE260</f>
        <v>0</v>
      </c>
      <c r="O260" s="179">
        <f>'Reported Performance Table'!BF260</f>
        <v>0</v>
      </c>
      <c r="P260" s="179">
        <f>'Reported Performance Table'!BG260</f>
        <v>0</v>
      </c>
      <c r="Q260" t="str">
        <f t="shared" si="7"/>
        <v>No</v>
      </c>
    </row>
    <row r="261" spans="1:17" x14ac:dyDescent="0.25">
      <c r="A261" s="75">
        <v>268</v>
      </c>
      <c r="B261" s="76" t="str">
        <f>IF('Reported Performance Table'!$A268="","",IF(OR('Reported Performance Table'!$B268="",'Reported Performance Table'!$C268="",'Reported Performance Table'!$D268="",'Reported Performance Table'!$F268="",'Reported Performance Table'!$G268="",'Reported Performance Table'!$H268="",'Reported Performance Table'!$I268="",'Reported Performance Table'!$K268="",'Reported Performance Table'!$N268="",'Reported Performance Table'!$O268="",'Reported Performance Table'!$P268="",'Reported Performance Table'!$Q268="",'Reported Performance Table'!$R268="",'Reported Performance Table'!$S268="",'Reported Performance Table'!$T268="",'Reported Performance Table'!$U268="",'Reported Performance Table'!$V268="",'Reported Performance Table'!$W268="",'Reported Performance Table'!$X268="",'Reported Performance Table'!$AF268="",'Reported Performance Table'!$AG268="",'Reported Performance Table'!$AI268="",'Reported Performance Table'!$AJ268="",'Reported Performance Table'!$AL268="",'Reported Performance Table'!$AN268="",'Reported Performance Table'!$AR268=""),$A261&amp;", ",""))</f>
        <v/>
      </c>
      <c r="D261" s="35" t="e">
        <f>VLOOKUP('Reported Performance Table'!C261,'Master List'!$B$20:$C$39,2,FALSE)</f>
        <v>#N/A</v>
      </c>
      <c r="E261" t="e">
        <f>VLOOKUP('Reported Performance Table'!D261,'Master List'!$B$42:$C$129,2,FALSE)</f>
        <v>#N/A</v>
      </c>
      <c r="F261" t="e">
        <f>VLOOKUP('Reported Performance Table'!C261,'Master List'!$B$20:$D$39,3,FALSE)</f>
        <v>#N/A</v>
      </c>
      <c r="G261" s="163" t="e">
        <f>VLOOKUP('Reported Performance Table'!B261,'Master List'!$B$11:$D$17,3,FALSE)</f>
        <v>#N/A</v>
      </c>
      <c r="H261" t="e">
        <f t="shared" si="6"/>
        <v>#N/A</v>
      </c>
      <c r="I261" t="e">
        <f>IF(VLOOKUP('Reported Performance Table'!D261,'Master List'!$B$42:$D$129,3,FALSE)="","No",VLOOKUP('Reported Performance Table'!D261,'Master List'!$B$42:$D$129,3,FALSE))</f>
        <v>#N/A</v>
      </c>
      <c r="J261" t="e">
        <f>IF(AND(I261="Yes_No",'Reported Performance Table'!E261="Yes"),"No","Yes_No")</f>
        <v>#N/A</v>
      </c>
      <c r="K261" t="str">
        <f>IF('Reported Performance Table'!D261="","",IF('Reported Performance Table'!E261="Yes","LUNA_CCT","Reported_CCT"))</f>
        <v/>
      </c>
      <c r="L261" t="str">
        <f>IF('Reported Performance Table'!D261="","",IF(K261="LUNA_CCT",VLOOKUP('Reported Performance Table'!D261,'Master List'!$B$42:$E$129,4,FALSE),"Reported_BUG"))</f>
        <v/>
      </c>
      <c r="M261" t="str">
        <f>IF('Reported Performance Table'!D261="","",IF(AND('Reported Performance Table'!$E261="Yes",OR('Reported Performance Table'!$D261='Master List'!$B$42,'Reported Performance Table'!$D261='Master List'!$B$43,'Reported Performance Table'!$D261='Master List'!$B$44,'Reported Performance Table'!$D261='Master List'!$B$46,'Reported Performance Table'!$D261='Master List'!$B$48,'Reported Performance Table'!$D261='Master List'!$B$104,'Reported Performance Table'!$D261='Master List'!$B$106,'Reported Performance Table'!$D261='Master List'!$B$126)),"LUNA_Dimming","Dimming_Capability_and_Range"))</f>
        <v/>
      </c>
      <c r="N261" s="179">
        <f>'Reported Performance Table'!BE261</f>
        <v>0</v>
      </c>
      <c r="O261" s="179">
        <f>'Reported Performance Table'!BF261</f>
        <v>0</v>
      </c>
      <c r="P261" s="179">
        <f>'Reported Performance Table'!BG261</f>
        <v>0</v>
      </c>
      <c r="Q261" t="str">
        <f t="shared" si="7"/>
        <v>No</v>
      </c>
    </row>
    <row r="262" spans="1:17" x14ac:dyDescent="0.25">
      <c r="A262" s="75">
        <v>269</v>
      </c>
      <c r="B262" s="76" t="str">
        <f>IF('Reported Performance Table'!$A269="","",IF(OR('Reported Performance Table'!$B269="",'Reported Performance Table'!$C269="",'Reported Performance Table'!$D269="",'Reported Performance Table'!$F269="",'Reported Performance Table'!$G269="",'Reported Performance Table'!$H269="",'Reported Performance Table'!$I269="",'Reported Performance Table'!$K269="",'Reported Performance Table'!$N269="",'Reported Performance Table'!$O269="",'Reported Performance Table'!$P269="",'Reported Performance Table'!$Q269="",'Reported Performance Table'!$R269="",'Reported Performance Table'!$S269="",'Reported Performance Table'!$T269="",'Reported Performance Table'!$U269="",'Reported Performance Table'!$V269="",'Reported Performance Table'!$W269="",'Reported Performance Table'!$X269="",'Reported Performance Table'!$AF269="",'Reported Performance Table'!$AG269="",'Reported Performance Table'!$AI269="",'Reported Performance Table'!$AJ269="",'Reported Performance Table'!$AL269="",'Reported Performance Table'!$AN269="",'Reported Performance Table'!$AR269=""),$A262&amp;", ",""))</f>
        <v/>
      </c>
      <c r="D262" s="35" t="e">
        <f>VLOOKUP('Reported Performance Table'!C262,'Master List'!$B$20:$C$39,2,FALSE)</f>
        <v>#N/A</v>
      </c>
      <c r="E262" t="e">
        <f>VLOOKUP('Reported Performance Table'!D262,'Master List'!$B$42:$C$129,2,FALSE)</f>
        <v>#N/A</v>
      </c>
      <c r="F262" t="e">
        <f>VLOOKUP('Reported Performance Table'!C262,'Master List'!$B$20:$D$39,3,FALSE)</f>
        <v>#N/A</v>
      </c>
      <c r="G262" s="163" t="e">
        <f>VLOOKUP('Reported Performance Table'!B262,'Master List'!$B$11:$D$17,3,FALSE)</f>
        <v>#N/A</v>
      </c>
      <c r="H262" t="e">
        <f t="shared" si="6"/>
        <v>#N/A</v>
      </c>
      <c r="I262" t="e">
        <f>IF(VLOOKUP('Reported Performance Table'!D262,'Master List'!$B$42:$D$129,3,FALSE)="","No",VLOOKUP('Reported Performance Table'!D262,'Master List'!$B$42:$D$129,3,FALSE))</f>
        <v>#N/A</v>
      </c>
      <c r="J262" t="e">
        <f>IF(AND(I262="Yes_No",'Reported Performance Table'!E262="Yes"),"No","Yes_No")</f>
        <v>#N/A</v>
      </c>
      <c r="K262" t="str">
        <f>IF('Reported Performance Table'!D262="","",IF('Reported Performance Table'!E262="Yes","LUNA_CCT","Reported_CCT"))</f>
        <v/>
      </c>
      <c r="L262" t="str">
        <f>IF('Reported Performance Table'!D262="","",IF(K262="LUNA_CCT",VLOOKUP('Reported Performance Table'!D262,'Master List'!$B$42:$E$129,4,FALSE),"Reported_BUG"))</f>
        <v/>
      </c>
      <c r="M262" t="str">
        <f>IF('Reported Performance Table'!D262="","",IF(AND('Reported Performance Table'!$E262="Yes",OR('Reported Performance Table'!$D262='Master List'!$B$42,'Reported Performance Table'!$D262='Master List'!$B$43,'Reported Performance Table'!$D262='Master List'!$B$44,'Reported Performance Table'!$D262='Master List'!$B$46,'Reported Performance Table'!$D262='Master List'!$B$48,'Reported Performance Table'!$D262='Master List'!$B$104,'Reported Performance Table'!$D262='Master List'!$B$106,'Reported Performance Table'!$D262='Master List'!$B$126)),"LUNA_Dimming","Dimming_Capability_and_Range"))</f>
        <v/>
      </c>
      <c r="N262" s="179">
        <f>'Reported Performance Table'!BE262</f>
        <v>0</v>
      </c>
      <c r="O262" s="179">
        <f>'Reported Performance Table'!BF262</f>
        <v>0</v>
      </c>
      <c r="P262" s="179">
        <f>'Reported Performance Table'!BG262</f>
        <v>0</v>
      </c>
      <c r="Q262" t="str">
        <f t="shared" si="7"/>
        <v>No</v>
      </c>
    </row>
    <row r="263" spans="1:17" x14ac:dyDescent="0.25">
      <c r="A263" s="75">
        <v>270</v>
      </c>
      <c r="B263" s="76" t="str">
        <f>IF('Reported Performance Table'!$A270="","",IF(OR('Reported Performance Table'!$B270="",'Reported Performance Table'!$C270="",'Reported Performance Table'!$D270="",'Reported Performance Table'!$F270="",'Reported Performance Table'!$G270="",'Reported Performance Table'!$H270="",'Reported Performance Table'!$I270="",'Reported Performance Table'!$K270="",'Reported Performance Table'!$N270="",'Reported Performance Table'!$O270="",'Reported Performance Table'!$P270="",'Reported Performance Table'!$Q270="",'Reported Performance Table'!$R270="",'Reported Performance Table'!$S270="",'Reported Performance Table'!$T270="",'Reported Performance Table'!$U270="",'Reported Performance Table'!$V270="",'Reported Performance Table'!$W270="",'Reported Performance Table'!$X270="",'Reported Performance Table'!$AF270="",'Reported Performance Table'!$AG270="",'Reported Performance Table'!$AI270="",'Reported Performance Table'!$AJ270="",'Reported Performance Table'!$AL270="",'Reported Performance Table'!$AN270="",'Reported Performance Table'!$AR270=""),$A263&amp;", ",""))</f>
        <v/>
      </c>
      <c r="D263" s="35" t="e">
        <f>VLOOKUP('Reported Performance Table'!C263,'Master List'!$B$20:$C$39,2,FALSE)</f>
        <v>#N/A</v>
      </c>
      <c r="E263" t="e">
        <f>VLOOKUP('Reported Performance Table'!D263,'Master List'!$B$42:$C$129,2,FALSE)</f>
        <v>#N/A</v>
      </c>
      <c r="F263" t="e">
        <f>VLOOKUP('Reported Performance Table'!C263,'Master List'!$B$20:$D$39,3,FALSE)</f>
        <v>#N/A</v>
      </c>
      <c r="G263" s="163" t="e">
        <f>VLOOKUP('Reported Performance Table'!B263,'Master List'!$B$11:$D$17,3,FALSE)</f>
        <v>#N/A</v>
      </c>
      <c r="H263" t="e">
        <f t="shared" si="6"/>
        <v>#N/A</v>
      </c>
      <c r="I263" t="e">
        <f>IF(VLOOKUP('Reported Performance Table'!D263,'Master List'!$B$42:$D$129,3,FALSE)="","No",VLOOKUP('Reported Performance Table'!D263,'Master List'!$B$42:$D$129,3,FALSE))</f>
        <v>#N/A</v>
      </c>
      <c r="J263" t="e">
        <f>IF(AND(I263="Yes_No",'Reported Performance Table'!E263="Yes"),"No","Yes_No")</f>
        <v>#N/A</v>
      </c>
      <c r="K263" t="str">
        <f>IF('Reported Performance Table'!D263="","",IF('Reported Performance Table'!E263="Yes","LUNA_CCT","Reported_CCT"))</f>
        <v/>
      </c>
      <c r="L263" t="str">
        <f>IF('Reported Performance Table'!D263="","",IF(K263="LUNA_CCT",VLOOKUP('Reported Performance Table'!D263,'Master List'!$B$42:$E$129,4,FALSE),"Reported_BUG"))</f>
        <v/>
      </c>
      <c r="M263" t="str">
        <f>IF('Reported Performance Table'!D263="","",IF(AND('Reported Performance Table'!$E263="Yes",OR('Reported Performance Table'!$D263='Master List'!$B$42,'Reported Performance Table'!$D263='Master List'!$B$43,'Reported Performance Table'!$D263='Master List'!$B$44,'Reported Performance Table'!$D263='Master List'!$B$46,'Reported Performance Table'!$D263='Master List'!$B$48,'Reported Performance Table'!$D263='Master List'!$B$104,'Reported Performance Table'!$D263='Master List'!$B$106,'Reported Performance Table'!$D263='Master List'!$B$126)),"LUNA_Dimming","Dimming_Capability_and_Range"))</f>
        <v/>
      </c>
      <c r="N263" s="179">
        <f>'Reported Performance Table'!BE263</f>
        <v>0</v>
      </c>
      <c r="O263" s="179">
        <f>'Reported Performance Table'!BF263</f>
        <v>0</v>
      </c>
      <c r="P263" s="179">
        <f>'Reported Performance Table'!BG263</f>
        <v>0</v>
      </c>
      <c r="Q263" t="str">
        <f t="shared" si="7"/>
        <v>No</v>
      </c>
    </row>
    <row r="264" spans="1:17" x14ac:dyDescent="0.25">
      <c r="A264" s="75">
        <v>271</v>
      </c>
      <c r="B264" s="76" t="str">
        <f>IF('Reported Performance Table'!$A271="","",IF(OR('Reported Performance Table'!$B271="",'Reported Performance Table'!$C271="",'Reported Performance Table'!$D271="",'Reported Performance Table'!$F271="",'Reported Performance Table'!$G271="",'Reported Performance Table'!$H271="",'Reported Performance Table'!$I271="",'Reported Performance Table'!$K271="",'Reported Performance Table'!$N271="",'Reported Performance Table'!$O271="",'Reported Performance Table'!$P271="",'Reported Performance Table'!$Q271="",'Reported Performance Table'!$R271="",'Reported Performance Table'!$S271="",'Reported Performance Table'!$T271="",'Reported Performance Table'!$U271="",'Reported Performance Table'!$V271="",'Reported Performance Table'!$W271="",'Reported Performance Table'!$X271="",'Reported Performance Table'!$AF271="",'Reported Performance Table'!$AG271="",'Reported Performance Table'!$AI271="",'Reported Performance Table'!$AJ271="",'Reported Performance Table'!$AL271="",'Reported Performance Table'!$AN271="",'Reported Performance Table'!$AR271=""),$A264&amp;", ",""))</f>
        <v/>
      </c>
      <c r="D264" s="35" t="e">
        <f>VLOOKUP('Reported Performance Table'!C264,'Master List'!$B$20:$C$39,2,FALSE)</f>
        <v>#N/A</v>
      </c>
      <c r="E264" t="e">
        <f>VLOOKUP('Reported Performance Table'!D264,'Master List'!$B$42:$C$129,2,FALSE)</f>
        <v>#N/A</v>
      </c>
      <c r="F264" t="e">
        <f>VLOOKUP('Reported Performance Table'!C264,'Master List'!$B$20:$D$39,3,FALSE)</f>
        <v>#N/A</v>
      </c>
      <c r="G264" s="163" t="e">
        <f>VLOOKUP('Reported Performance Table'!B264,'Master List'!$B$11:$D$17,3,FALSE)</f>
        <v>#N/A</v>
      </c>
      <c r="H264" t="e">
        <f t="shared" si="6"/>
        <v>#N/A</v>
      </c>
      <c r="I264" t="e">
        <f>IF(VLOOKUP('Reported Performance Table'!D264,'Master List'!$B$42:$D$129,3,FALSE)="","No",VLOOKUP('Reported Performance Table'!D264,'Master List'!$B$42:$D$129,3,FALSE))</f>
        <v>#N/A</v>
      </c>
      <c r="J264" t="e">
        <f>IF(AND(I264="Yes_No",'Reported Performance Table'!E264="Yes"),"No","Yes_No")</f>
        <v>#N/A</v>
      </c>
      <c r="K264" t="str">
        <f>IF('Reported Performance Table'!D264="","",IF('Reported Performance Table'!E264="Yes","LUNA_CCT","Reported_CCT"))</f>
        <v/>
      </c>
      <c r="L264" t="str">
        <f>IF('Reported Performance Table'!D264="","",IF(K264="LUNA_CCT",VLOOKUP('Reported Performance Table'!D264,'Master List'!$B$42:$E$129,4,FALSE),"Reported_BUG"))</f>
        <v/>
      </c>
      <c r="M264" t="str">
        <f>IF('Reported Performance Table'!D264="","",IF(AND('Reported Performance Table'!$E264="Yes",OR('Reported Performance Table'!$D264='Master List'!$B$42,'Reported Performance Table'!$D264='Master List'!$B$43,'Reported Performance Table'!$D264='Master List'!$B$44,'Reported Performance Table'!$D264='Master List'!$B$46,'Reported Performance Table'!$D264='Master List'!$B$48,'Reported Performance Table'!$D264='Master List'!$B$104,'Reported Performance Table'!$D264='Master List'!$B$106,'Reported Performance Table'!$D264='Master List'!$B$126)),"LUNA_Dimming","Dimming_Capability_and_Range"))</f>
        <v/>
      </c>
      <c r="N264" s="179">
        <f>'Reported Performance Table'!BE264</f>
        <v>0</v>
      </c>
      <c r="O264" s="179">
        <f>'Reported Performance Table'!BF264</f>
        <v>0</v>
      </c>
      <c r="P264" s="179">
        <f>'Reported Performance Table'!BG264</f>
        <v>0</v>
      </c>
      <c r="Q264" t="str">
        <f t="shared" si="7"/>
        <v>No</v>
      </c>
    </row>
    <row r="265" spans="1:17" x14ac:dyDescent="0.25">
      <c r="A265" s="75">
        <v>272</v>
      </c>
      <c r="B265" s="76" t="str">
        <f>IF('Reported Performance Table'!$A272="","",IF(OR('Reported Performance Table'!$B272="",'Reported Performance Table'!$C272="",'Reported Performance Table'!$D272="",'Reported Performance Table'!$F272="",'Reported Performance Table'!$G272="",'Reported Performance Table'!$H272="",'Reported Performance Table'!$I272="",'Reported Performance Table'!$K272="",'Reported Performance Table'!$N272="",'Reported Performance Table'!$O272="",'Reported Performance Table'!$P272="",'Reported Performance Table'!$Q272="",'Reported Performance Table'!$R272="",'Reported Performance Table'!$S272="",'Reported Performance Table'!$T272="",'Reported Performance Table'!$U272="",'Reported Performance Table'!$V272="",'Reported Performance Table'!$W272="",'Reported Performance Table'!$X272="",'Reported Performance Table'!$AF272="",'Reported Performance Table'!$AG272="",'Reported Performance Table'!$AI272="",'Reported Performance Table'!$AJ272="",'Reported Performance Table'!$AL272="",'Reported Performance Table'!$AN272="",'Reported Performance Table'!$AR272=""),$A265&amp;", ",""))</f>
        <v/>
      </c>
      <c r="D265" s="35" t="e">
        <f>VLOOKUP('Reported Performance Table'!C265,'Master List'!$B$20:$C$39,2,FALSE)</f>
        <v>#N/A</v>
      </c>
      <c r="E265" t="e">
        <f>VLOOKUP('Reported Performance Table'!D265,'Master List'!$B$42:$C$129,2,FALSE)</f>
        <v>#N/A</v>
      </c>
      <c r="F265" t="e">
        <f>VLOOKUP('Reported Performance Table'!C265,'Master List'!$B$20:$D$39,3,FALSE)</f>
        <v>#N/A</v>
      </c>
      <c r="G265" s="163" t="e">
        <f>VLOOKUP('Reported Performance Table'!B265,'Master List'!$B$11:$D$17,3,FALSE)</f>
        <v>#N/A</v>
      </c>
      <c r="H265" t="e">
        <f t="shared" si="6"/>
        <v>#N/A</v>
      </c>
      <c r="I265" t="e">
        <f>IF(VLOOKUP('Reported Performance Table'!D265,'Master List'!$B$42:$D$129,3,FALSE)="","No",VLOOKUP('Reported Performance Table'!D265,'Master List'!$B$42:$D$129,3,FALSE))</f>
        <v>#N/A</v>
      </c>
      <c r="J265" t="e">
        <f>IF(AND(I265="Yes_No",'Reported Performance Table'!E265="Yes"),"No","Yes_No")</f>
        <v>#N/A</v>
      </c>
      <c r="K265" t="str">
        <f>IF('Reported Performance Table'!D265="","",IF('Reported Performance Table'!E265="Yes","LUNA_CCT","Reported_CCT"))</f>
        <v/>
      </c>
      <c r="L265" t="str">
        <f>IF('Reported Performance Table'!D265="","",IF(K265="LUNA_CCT",VLOOKUP('Reported Performance Table'!D265,'Master List'!$B$42:$E$129,4,FALSE),"Reported_BUG"))</f>
        <v/>
      </c>
      <c r="M265" t="str">
        <f>IF('Reported Performance Table'!D265="","",IF(AND('Reported Performance Table'!$E265="Yes",OR('Reported Performance Table'!$D265='Master List'!$B$42,'Reported Performance Table'!$D265='Master List'!$B$43,'Reported Performance Table'!$D265='Master List'!$B$44,'Reported Performance Table'!$D265='Master List'!$B$46,'Reported Performance Table'!$D265='Master List'!$B$48,'Reported Performance Table'!$D265='Master List'!$B$104,'Reported Performance Table'!$D265='Master List'!$B$106,'Reported Performance Table'!$D265='Master List'!$B$126)),"LUNA_Dimming","Dimming_Capability_and_Range"))</f>
        <v/>
      </c>
      <c r="N265" s="179">
        <f>'Reported Performance Table'!BE265</f>
        <v>0</v>
      </c>
      <c r="O265" s="179">
        <f>'Reported Performance Table'!BF265</f>
        <v>0</v>
      </c>
      <c r="P265" s="179">
        <f>'Reported Performance Table'!BG265</f>
        <v>0</v>
      </c>
      <c r="Q265" t="str">
        <f t="shared" si="7"/>
        <v>No</v>
      </c>
    </row>
    <row r="266" spans="1:17" x14ac:dyDescent="0.25">
      <c r="A266" s="75">
        <v>273</v>
      </c>
      <c r="B266" s="76" t="str">
        <f>IF('Reported Performance Table'!$A273="","",IF(OR('Reported Performance Table'!$B273="",'Reported Performance Table'!$C273="",'Reported Performance Table'!$D273="",'Reported Performance Table'!$F273="",'Reported Performance Table'!$G273="",'Reported Performance Table'!$H273="",'Reported Performance Table'!$I273="",'Reported Performance Table'!$K273="",'Reported Performance Table'!$N273="",'Reported Performance Table'!$O273="",'Reported Performance Table'!$P273="",'Reported Performance Table'!$Q273="",'Reported Performance Table'!$R273="",'Reported Performance Table'!$S273="",'Reported Performance Table'!$T273="",'Reported Performance Table'!$U273="",'Reported Performance Table'!$V273="",'Reported Performance Table'!$W273="",'Reported Performance Table'!$X273="",'Reported Performance Table'!$AF273="",'Reported Performance Table'!$AG273="",'Reported Performance Table'!$AI273="",'Reported Performance Table'!$AJ273="",'Reported Performance Table'!$AL273="",'Reported Performance Table'!$AN273="",'Reported Performance Table'!$AR273=""),$A266&amp;", ",""))</f>
        <v/>
      </c>
      <c r="D266" s="35" t="e">
        <f>VLOOKUP('Reported Performance Table'!C266,'Master List'!$B$20:$C$39,2,FALSE)</f>
        <v>#N/A</v>
      </c>
      <c r="E266" t="e">
        <f>VLOOKUP('Reported Performance Table'!D266,'Master List'!$B$42:$C$129,2,FALSE)</f>
        <v>#N/A</v>
      </c>
      <c r="F266" t="e">
        <f>VLOOKUP('Reported Performance Table'!C266,'Master List'!$B$20:$D$39,3,FALSE)</f>
        <v>#N/A</v>
      </c>
      <c r="G266" s="163" t="e">
        <f>VLOOKUP('Reported Performance Table'!B266,'Master List'!$B$11:$D$17,3,FALSE)</f>
        <v>#N/A</v>
      </c>
      <c r="H266" t="e">
        <f t="shared" si="6"/>
        <v>#N/A</v>
      </c>
      <c r="I266" t="e">
        <f>IF(VLOOKUP('Reported Performance Table'!D266,'Master List'!$B$42:$D$129,3,FALSE)="","No",VLOOKUP('Reported Performance Table'!D266,'Master List'!$B$42:$D$129,3,FALSE))</f>
        <v>#N/A</v>
      </c>
      <c r="J266" t="e">
        <f>IF(AND(I266="Yes_No",'Reported Performance Table'!E266="Yes"),"No","Yes_No")</f>
        <v>#N/A</v>
      </c>
      <c r="K266" t="str">
        <f>IF('Reported Performance Table'!D266="","",IF('Reported Performance Table'!E266="Yes","LUNA_CCT","Reported_CCT"))</f>
        <v/>
      </c>
      <c r="L266" t="str">
        <f>IF('Reported Performance Table'!D266="","",IF(K266="LUNA_CCT",VLOOKUP('Reported Performance Table'!D266,'Master List'!$B$42:$E$129,4,FALSE),"Reported_BUG"))</f>
        <v/>
      </c>
      <c r="M266" t="str">
        <f>IF('Reported Performance Table'!D266="","",IF(AND('Reported Performance Table'!$E266="Yes",OR('Reported Performance Table'!$D266='Master List'!$B$42,'Reported Performance Table'!$D266='Master List'!$B$43,'Reported Performance Table'!$D266='Master List'!$B$44,'Reported Performance Table'!$D266='Master List'!$B$46,'Reported Performance Table'!$D266='Master List'!$B$48,'Reported Performance Table'!$D266='Master List'!$B$104,'Reported Performance Table'!$D266='Master List'!$B$106,'Reported Performance Table'!$D266='Master List'!$B$126)),"LUNA_Dimming","Dimming_Capability_and_Range"))</f>
        <v/>
      </c>
      <c r="N266" s="179">
        <f>'Reported Performance Table'!BE266</f>
        <v>0</v>
      </c>
      <c r="O266" s="179">
        <f>'Reported Performance Table'!BF266</f>
        <v>0</v>
      </c>
      <c r="P266" s="179">
        <f>'Reported Performance Table'!BG266</f>
        <v>0</v>
      </c>
      <c r="Q266" t="str">
        <f t="shared" si="7"/>
        <v>No</v>
      </c>
    </row>
    <row r="267" spans="1:17" x14ac:dyDescent="0.25">
      <c r="A267" s="75">
        <v>274</v>
      </c>
      <c r="B267" s="76" t="str">
        <f>IF('Reported Performance Table'!$A274="","",IF(OR('Reported Performance Table'!$B274="",'Reported Performance Table'!$C274="",'Reported Performance Table'!$D274="",'Reported Performance Table'!$F274="",'Reported Performance Table'!$G274="",'Reported Performance Table'!$H274="",'Reported Performance Table'!$I274="",'Reported Performance Table'!$K274="",'Reported Performance Table'!$N274="",'Reported Performance Table'!$O274="",'Reported Performance Table'!$P274="",'Reported Performance Table'!$Q274="",'Reported Performance Table'!$R274="",'Reported Performance Table'!$S274="",'Reported Performance Table'!$T274="",'Reported Performance Table'!$U274="",'Reported Performance Table'!$V274="",'Reported Performance Table'!$W274="",'Reported Performance Table'!$X274="",'Reported Performance Table'!$AF274="",'Reported Performance Table'!$AG274="",'Reported Performance Table'!$AI274="",'Reported Performance Table'!$AJ274="",'Reported Performance Table'!$AL274="",'Reported Performance Table'!$AN274="",'Reported Performance Table'!$AR274=""),$A267&amp;", ",""))</f>
        <v/>
      </c>
      <c r="D267" s="35" t="e">
        <f>VLOOKUP('Reported Performance Table'!C267,'Master List'!$B$20:$C$39,2,FALSE)</f>
        <v>#N/A</v>
      </c>
      <c r="E267" t="e">
        <f>VLOOKUP('Reported Performance Table'!D267,'Master List'!$B$42:$C$129,2,FALSE)</f>
        <v>#N/A</v>
      </c>
      <c r="F267" t="e">
        <f>VLOOKUP('Reported Performance Table'!C267,'Master List'!$B$20:$D$39,3,FALSE)</f>
        <v>#N/A</v>
      </c>
      <c r="G267" s="163" t="e">
        <f>VLOOKUP('Reported Performance Table'!B267,'Master List'!$B$11:$D$17,3,FALSE)</f>
        <v>#N/A</v>
      </c>
      <c r="H267" t="e">
        <f t="shared" ref="H267:H330" si="8">CONCATENATE(F267,G267)</f>
        <v>#N/A</v>
      </c>
      <c r="I267" t="e">
        <f>IF(VLOOKUP('Reported Performance Table'!D267,'Master List'!$B$42:$D$129,3,FALSE)="","No",VLOOKUP('Reported Performance Table'!D267,'Master List'!$B$42:$D$129,3,FALSE))</f>
        <v>#N/A</v>
      </c>
      <c r="J267" t="e">
        <f>IF(AND(I267="Yes_No",'Reported Performance Table'!E267="Yes"),"No","Yes_No")</f>
        <v>#N/A</v>
      </c>
      <c r="K267" t="str">
        <f>IF('Reported Performance Table'!D267="","",IF('Reported Performance Table'!E267="Yes","LUNA_CCT","Reported_CCT"))</f>
        <v/>
      </c>
      <c r="L267" t="str">
        <f>IF('Reported Performance Table'!D267="","",IF(K267="LUNA_CCT",VLOOKUP('Reported Performance Table'!D267,'Master List'!$B$42:$E$129,4,FALSE),"Reported_BUG"))</f>
        <v/>
      </c>
      <c r="M267" t="str">
        <f>IF('Reported Performance Table'!D267="","",IF(AND('Reported Performance Table'!$E267="Yes",OR('Reported Performance Table'!$D267='Master List'!$B$42,'Reported Performance Table'!$D267='Master List'!$B$43,'Reported Performance Table'!$D267='Master List'!$B$44,'Reported Performance Table'!$D267='Master List'!$B$46,'Reported Performance Table'!$D267='Master List'!$B$48,'Reported Performance Table'!$D267='Master List'!$B$104,'Reported Performance Table'!$D267='Master List'!$B$106,'Reported Performance Table'!$D267='Master List'!$B$126)),"LUNA_Dimming","Dimming_Capability_and_Range"))</f>
        <v/>
      </c>
      <c r="N267" s="179">
        <f>'Reported Performance Table'!BE267</f>
        <v>0</v>
      </c>
      <c r="O267" s="179">
        <f>'Reported Performance Table'!BF267</f>
        <v>0</v>
      </c>
      <c r="P267" s="179">
        <f>'Reported Performance Table'!BG267</f>
        <v>0</v>
      </c>
      <c r="Q267" t="str">
        <f t="shared" si="7"/>
        <v>No</v>
      </c>
    </row>
    <row r="268" spans="1:17" x14ac:dyDescent="0.25">
      <c r="A268" s="75">
        <v>275</v>
      </c>
      <c r="B268" s="76" t="str">
        <f>IF('Reported Performance Table'!$A275="","",IF(OR('Reported Performance Table'!$B275="",'Reported Performance Table'!$C275="",'Reported Performance Table'!$D275="",'Reported Performance Table'!$F275="",'Reported Performance Table'!$G275="",'Reported Performance Table'!$H275="",'Reported Performance Table'!$I275="",'Reported Performance Table'!$K275="",'Reported Performance Table'!$N275="",'Reported Performance Table'!$O275="",'Reported Performance Table'!$P275="",'Reported Performance Table'!$Q275="",'Reported Performance Table'!$R275="",'Reported Performance Table'!$S275="",'Reported Performance Table'!$T275="",'Reported Performance Table'!$U275="",'Reported Performance Table'!$V275="",'Reported Performance Table'!$W275="",'Reported Performance Table'!$X275="",'Reported Performance Table'!$AF275="",'Reported Performance Table'!$AG275="",'Reported Performance Table'!$AI275="",'Reported Performance Table'!$AJ275="",'Reported Performance Table'!$AL275="",'Reported Performance Table'!$AN275="",'Reported Performance Table'!$AR275=""),$A268&amp;", ",""))</f>
        <v/>
      </c>
      <c r="D268" s="35" t="e">
        <f>VLOOKUP('Reported Performance Table'!C268,'Master List'!$B$20:$C$39,2,FALSE)</f>
        <v>#N/A</v>
      </c>
      <c r="E268" t="e">
        <f>VLOOKUP('Reported Performance Table'!D268,'Master List'!$B$42:$C$129,2,FALSE)</f>
        <v>#N/A</v>
      </c>
      <c r="F268" t="e">
        <f>VLOOKUP('Reported Performance Table'!C268,'Master List'!$B$20:$D$39,3,FALSE)</f>
        <v>#N/A</v>
      </c>
      <c r="G268" s="163" t="e">
        <f>VLOOKUP('Reported Performance Table'!B268,'Master List'!$B$11:$D$17,3,FALSE)</f>
        <v>#N/A</v>
      </c>
      <c r="H268" t="e">
        <f t="shared" si="8"/>
        <v>#N/A</v>
      </c>
      <c r="I268" t="e">
        <f>IF(VLOOKUP('Reported Performance Table'!D268,'Master List'!$B$42:$D$129,3,FALSE)="","No",VLOOKUP('Reported Performance Table'!D268,'Master List'!$B$42:$D$129,3,FALSE))</f>
        <v>#N/A</v>
      </c>
      <c r="J268" t="e">
        <f>IF(AND(I268="Yes_No",'Reported Performance Table'!E268="Yes"),"No","Yes_No")</f>
        <v>#N/A</v>
      </c>
      <c r="K268" t="str">
        <f>IF('Reported Performance Table'!D268="","",IF('Reported Performance Table'!E268="Yes","LUNA_CCT","Reported_CCT"))</f>
        <v/>
      </c>
      <c r="L268" t="str">
        <f>IF('Reported Performance Table'!D268="","",IF(K268="LUNA_CCT",VLOOKUP('Reported Performance Table'!D268,'Master List'!$B$42:$E$129,4,FALSE),"Reported_BUG"))</f>
        <v/>
      </c>
      <c r="M268" t="str">
        <f>IF('Reported Performance Table'!D268="","",IF(AND('Reported Performance Table'!$E268="Yes",OR('Reported Performance Table'!$D268='Master List'!$B$42,'Reported Performance Table'!$D268='Master List'!$B$43,'Reported Performance Table'!$D268='Master List'!$B$44,'Reported Performance Table'!$D268='Master List'!$B$46,'Reported Performance Table'!$D268='Master List'!$B$48,'Reported Performance Table'!$D268='Master List'!$B$104,'Reported Performance Table'!$D268='Master List'!$B$106,'Reported Performance Table'!$D268='Master List'!$B$126)),"LUNA_Dimming","Dimming_Capability_and_Range"))</f>
        <v/>
      </c>
      <c r="N268" s="179">
        <f>'Reported Performance Table'!BE268</f>
        <v>0</v>
      </c>
      <c r="O268" s="179">
        <f>'Reported Performance Table'!BF268</f>
        <v>0</v>
      </c>
      <c r="P268" s="179">
        <f>'Reported Performance Table'!BG268</f>
        <v>0</v>
      </c>
      <c r="Q268" t="str">
        <f t="shared" ref="Q268:Q331" si="9">IF(COUNTIF(N268:P268,"Yes")=3,"Yes","No")</f>
        <v>No</v>
      </c>
    </row>
    <row r="269" spans="1:17" x14ac:dyDescent="0.25">
      <c r="A269" s="75">
        <v>276</v>
      </c>
      <c r="B269" s="76" t="str">
        <f>IF('Reported Performance Table'!$A276="","",IF(OR('Reported Performance Table'!$B276="",'Reported Performance Table'!$C276="",'Reported Performance Table'!$D276="",'Reported Performance Table'!$F276="",'Reported Performance Table'!$G276="",'Reported Performance Table'!$H276="",'Reported Performance Table'!$I276="",'Reported Performance Table'!$K276="",'Reported Performance Table'!$N276="",'Reported Performance Table'!$O276="",'Reported Performance Table'!$P276="",'Reported Performance Table'!$Q276="",'Reported Performance Table'!$R276="",'Reported Performance Table'!$S276="",'Reported Performance Table'!$T276="",'Reported Performance Table'!$U276="",'Reported Performance Table'!$V276="",'Reported Performance Table'!$W276="",'Reported Performance Table'!$X276="",'Reported Performance Table'!$AF276="",'Reported Performance Table'!$AG276="",'Reported Performance Table'!$AI276="",'Reported Performance Table'!$AJ276="",'Reported Performance Table'!$AL276="",'Reported Performance Table'!$AN276="",'Reported Performance Table'!$AR276=""),$A269&amp;", ",""))</f>
        <v/>
      </c>
      <c r="D269" s="35" t="e">
        <f>VLOOKUP('Reported Performance Table'!C269,'Master List'!$B$20:$C$39,2,FALSE)</f>
        <v>#N/A</v>
      </c>
      <c r="E269" t="e">
        <f>VLOOKUP('Reported Performance Table'!D269,'Master List'!$B$42:$C$129,2,FALSE)</f>
        <v>#N/A</v>
      </c>
      <c r="F269" t="e">
        <f>VLOOKUP('Reported Performance Table'!C269,'Master List'!$B$20:$D$39,3,FALSE)</f>
        <v>#N/A</v>
      </c>
      <c r="G269" s="163" t="e">
        <f>VLOOKUP('Reported Performance Table'!B269,'Master List'!$B$11:$D$17,3,FALSE)</f>
        <v>#N/A</v>
      </c>
      <c r="H269" t="e">
        <f t="shared" si="8"/>
        <v>#N/A</v>
      </c>
      <c r="I269" t="e">
        <f>IF(VLOOKUP('Reported Performance Table'!D269,'Master List'!$B$42:$D$129,3,FALSE)="","No",VLOOKUP('Reported Performance Table'!D269,'Master List'!$B$42:$D$129,3,FALSE))</f>
        <v>#N/A</v>
      </c>
      <c r="J269" t="e">
        <f>IF(AND(I269="Yes_No",'Reported Performance Table'!E269="Yes"),"No","Yes_No")</f>
        <v>#N/A</v>
      </c>
      <c r="K269" t="str">
        <f>IF('Reported Performance Table'!D269="","",IF('Reported Performance Table'!E269="Yes","LUNA_CCT","Reported_CCT"))</f>
        <v/>
      </c>
      <c r="L269" t="str">
        <f>IF('Reported Performance Table'!D269="","",IF(K269="LUNA_CCT",VLOOKUP('Reported Performance Table'!D269,'Master List'!$B$42:$E$129,4,FALSE),"Reported_BUG"))</f>
        <v/>
      </c>
      <c r="M269" t="str">
        <f>IF('Reported Performance Table'!D269="","",IF(AND('Reported Performance Table'!$E269="Yes",OR('Reported Performance Table'!$D269='Master List'!$B$42,'Reported Performance Table'!$D269='Master List'!$B$43,'Reported Performance Table'!$D269='Master List'!$B$44,'Reported Performance Table'!$D269='Master List'!$B$46,'Reported Performance Table'!$D269='Master List'!$B$48,'Reported Performance Table'!$D269='Master List'!$B$104,'Reported Performance Table'!$D269='Master List'!$B$106,'Reported Performance Table'!$D269='Master List'!$B$126)),"LUNA_Dimming","Dimming_Capability_and_Range"))</f>
        <v/>
      </c>
      <c r="N269" s="179">
        <f>'Reported Performance Table'!BE269</f>
        <v>0</v>
      </c>
      <c r="O269" s="179">
        <f>'Reported Performance Table'!BF269</f>
        <v>0</v>
      </c>
      <c r="P269" s="179">
        <f>'Reported Performance Table'!BG269</f>
        <v>0</v>
      </c>
      <c r="Q269" t="str">
        <f t="shared" si="9"/>
        <v>No</v>
      </c>
    </row>
    <row r="270" spans="1:17" x14ac:dyDescent="0.25">
      <c r="A270" s="75">
        <v>277</v>
      </c>
      <c r="B270" s="76" t="str">
        <f>IF('Reported Performance Table'!$A277="","",IF(OR('Reported Performance Table'!$B277="",'Reported Performance Table'!$C277="",'Reported Performance Table'!$D277="",'Reported Performance Table'!$F277="",'Reported Performance Table'!$G277="",'Reported Performance Table'!$H277="",'Reported Performance Table'!$I277="",'Reported Performance Table'!$K277="",'Reported Performance Table'!$N277="",'Reported Performance Table'!$O277="",'Reported Performance Table'!$P277="",'Reported Performance Table'!$Q277="",'Reported Performance Table'!$R277="",'Reported Performance Table'!$S277="",'Reported Performance Table'!$T277="",'Reported Performance Table'!$U277="",'Reported Performance Table'!$V277="",'Reported Performance Table'!$W277="",'Reported Performance Table'!$X277="",'Reported Performance Table'!$AF277="",'Reported Performance Table'!$AG277="",'Reported Performance Table'!$AI277="",'Reported Performance Table'!$AJ277="",'Reported Performance Table'!$AL277="",'Reported Performance Table'!$AN277="",'Reported Performance Table'!$AR277=""),$A270&amp;", ",""))</f>
        <v/>
      </c>
      <c r="D270" s="35" t="e">
        <f>VLOOKUP('Reported Performance Table'!C270,'Master List'!$B$20:$C$39,2,FALSE)</f>
        <v>#N/A</v>
      </c>
      <c r="E270" t="e">
        <f>VLOOKUP('Reported Performance Table'!D270,'Master List'!$B$42:$C$129,2,FALSE)</f>
        <v>#N/A</v>
      </c>
      <c r="F270" t="e">
        <f>VLOOKUP('Reported Performance Table'!C270,'Master List'!$B$20:$D$39,3,FALSE)</f>
        <v>#N/A</v>
      </c>
      <c r="G270" s="163" t="e">
        <f>VLOOKUP('Reported Performance Table'!B270,'Master List'!$B$11:$D$17,3,FALSE)</f>
        <v>#N/A</v>
      </c>
      <c r="H270" t="e">
        <f t="shared" si="8"/>
        <v>#N/A</v>
      </c>
      <c r="I270" t="e">
        <f>IF(VLOOKUP('Reported Performance Table'!D270,'Master List'!$B$42:$D$129,3,FALSE)="","No",VLOOKUP('Reported Performance Table'!D270,'Master List'!$B$42:$D$129,3,FALSE))</f>
        <v>#N/A</v>
      </c>
      <c r="J270" t="e">
        <f>IF(AND(I270="Yes_No",'Reported Performance Table'!E270="Yes"),"No","Yes_No")</f>
        <v>#N/A</v>
      </c>
      <c r="K270" t="str">
        <f>IF('Reported Performance Table'!D270="","",IF('Reported Performance Table'!E270="Yes","LUNA_CCT","Reported_CCT"))</f>
        <v/>
      </c>
      <c r="L270" t="str">
        <f>IF('Reported Performance Table'!D270="","",IF(K270="LUNA_CCT",VLOOKUP('Reported Performance Table'!D270,'Master List'!$B$42:$E$129,4,FALSE),"Reported_BUG"))</f>
        <v/>
      </c>
      <c r="M270" t="str">
        <f>IF('Reported Performance Table'!D270="","",IF(AND('Reported Performance Table'!$E270="Yes",OR('Reported Performance Table'!$D270='Master List'!$B$42,'Reported Performance Table'!$D270='Master List'!$B$43,'Reported Performance Table'!$D270='Master List'!$B$44,'Reported Performance Table'!$D270='Master List'!$B$46,'Reported Performance Table'!$D270='Master List'!$B$48,'Reported Performance Table'!$D270='Master List'!$B$104,'Reported Performance Table'!$D270='Master List'!$B$106,'Reported Performance Table'!$D270='Master List'!$B$126)),"LUNA_Dimming","Dimming_Capability_and_Range"))</f>
        <v/>
      </c>
      <c r="N270" s="179">
        <f>'Reported Performance Table'!BE270</f>
        <v>0</v>
      </c>
      <c r="O270" s="179">
        <f>'Reported Performance Table'!BF270</f>
        <v>0</v>
      </c>
      <c r="P270" s="179">
        <f>'Reported Performance Table'!BG270</f>
        <v>0</v>
      </c>
      <c r="Q270" t="str">
        <f t="shared" si="9"/>
        <v>No</v>
      </c>
    </row>
    <row r="271" spans="1:17" x14ac:dyDescent="0.25">
      <c r="A271" s="75">
        <v>278</v>
      </c>
      <c r="B271" s="76" t="str">
        <f>IF('Reported Performance Table'!$A278="","",IF(OR('Reported Performance Table'!$B278="",'Reported Performance Table'!$C278="",'Reported Performance Table'!$D278="",'Reported Performance Table'!$F278="",'Reported Performance Table'!$G278="",'Reported Performance Table'!$H278="",'Reported Performance Table'!$I278="",'Reported Performance Table'!$K278="",'Reported Performance Table'!$N278="",'Reported Performance Table'!$O278="",'Reported Performance Table'!$P278="",'Reported Performance Table'!$Q278="",'Reported Performance Table'!$R278="",'Reported Performance Table'!$S278="",'Reported Performance Table'!$T278="",'Reported Performance Table'!$U278="",'Reported Performance Table'!$V278="",'Reported Performance Table'!$W278="",'Reported Performance Table'!$X278="",'Reported Performance Table'!$AF278="",'Reported Performance Table'!$AG278="",'Reported Performance Table'!$AI278="",'Reported Performance Table'!$AJ278="",'Reported Performance Table'!$AL278="",'Reported Performance Table'!$AN278="",'Reported Performance Table'!$AR278=""),$A271&amp;", ",""))</f>
        <v/>
      </c>
      <c r="D271" s="35" t="e">
        <f>VLOOKUP('Reported Performance Table'!C271,'Master List'!$B$20:$C$39,2,FALSE)</f>
        <v>#N/A</v>
      </c>
      <c r="E271" t="e">
        <f>VLOOKUP('Reported Performance Table'!D271,'Master List'!$B$42:$C$129,2,FALSE)</f>
        <v>#N/A</v>
      </c>
      <c r="F271" t="e">
        <f>VLOOKUP('Reported Performance Table'!C271,'Master List'!$B$20:$D$39,3,FALSE)</f>
        <v>#N/A</v>
      </c>
      <c r="G271" s="163" t="e">
        <f>VLOOKUP('Reported Performance Table'!B271,'Master List'!$B$11:$D$17,3,FALSE)</f>
        <v>#N/A</v>
      </c>
      <c r="H271" t="e">
        <f t="shared" si="8"/>
        <v>#N/A</v>
      </c>
      <c r="I271" t="e">
        <f>IF(VLOOKUP('Reported Performance Table'!D271,'Master List'!$B$42:$D$129,3,FALSE)="","No",VLOOKUP('Reported Performance Table'!D271,'Master List'!$B$42:$D$129,3,FALSE))</f>
        <v>#N/A</v>
      </c>
      <c r="J271" t="e">
        <f>IF(AND(I271="Yes_No",'Reported Performance Table'!E271="Yes"),"No","Yes_No")</f>
        <v>#N/A</v>
      </c>
      <c r="K271" t="str">
        <f>IF('Reported Performance Table'!D271="","",IF('Reported Performance Table'!E271="Yes","LUNA_CCT","Reported_CCT"))</f>
        <v/>
      </c>
      <c r="L271" t="str">
        <f>IF('Reported Performance Table'!D271="","",IF(K271="LUNA_CCT",VLOOKUP('Reported Performance Table'!D271,'Master List'!$B$42:$E$129,4,FALSE),"Reported_BUG"))</f>
        <v/>
      </c>
      <c r="M271" t="str">
        <f>IF('Reported Performance Table'!D271="","",IF(AND('Reported Performance Table'!$E271="Yes",OR('Reported Performance Table'!$D271='Master List'!$B$42,'Reported Performance Table'!$D271='Master List'!$B$43,'Reported Performance Table'!$D271='Master List'!$B$44,'Reported Performance Table'!$D271='Master List'!$B$46,'Reported Performance Table'!$D271='Master List'!$B$48,'Reported Performance Table'!$D271='Master List'!$B$104,'Reported Performance Table'!$D271='Master List'!$B$106,'Reported Performance Table'!$D271='Master List'!$B$126)),"LUNA_Dimming","Dimming_Capability_and_Range"))</f>
        <v/>
      </c>
      <c r="N271" s="179">
        <f>'Reported Performance Table'!BE271</f>
        <v>0</v>
      </c>
      <c r="O271" s="179">
        <f>'Reported Performance Table'!BF271</f>
        <v>0</v>
      </c>
      <c r="P271" s="179">
        <f>'Reported Performance Table'!BG271</f>
        <v>0</v>
      </c>
      <c r="Q271" t="str">
        <f t="shared" si="9"/>
        <v>No</v>
      </c>
    </row>
    <row r="272" spans="1:17" x14ac:dyDescent="0.25">
      <c r="A272" s="75">
        <v>279</v>
      </c>
      <c r="B272" s="76" t="str">
        <f>IF('Reported Performance Table'!$A279="","",IF(OR('Reported Performance Table'!$B279="",'Reported Performance Table'!$C279="",'Reported Performance Table'!$D279="",'Reported Performance Table'!$F279="",'Reported Performance Table'!$G279="",'Reported Performance Table'!$H279="",'Reported Performance Table'!$I279="",'Reported Performance Table'!$K279="",'Reported Performance Table'!$N279="",'Reported Performance Table'!$O279="",'Reported Performance Table'!$P279="",'Reported Performance Table'!$Q279="",'Reported Performance Table'!$R279="",'Reported Performance Table'!$S279="",'Reported Performance Table'!$T279="",'Reported Performance Table'!$U279="",'Reported Performance Table'!$V279="",'Reported Performance Table'!$W279="",'Reported Performance Table'!$X279="",'Reported Performance Table'!$AF279="",'Reported Performance Table'!$AG279="",'Reported Performance Table'!$AI279="",'Reported Performance Table'!$AJ279="",'Reported Performance Table'!$AL279="",'Reported Performance Table'!$AN279="",'Reported Performance Table'!$AR279=""),$A272&amp;", ",""))</f>
        <v/>
      </c>
      <c r="D272" s="35" t="e">
        <f>VLOOKUP('Reported Performance Table'!C272,'Master List'!$B$20:$C$39,2,FALSE)</f>
        <v>#N/A</v>
      </c>
      <c r="E272" t="e">
        <f>VLOOKUP('Reported Performance Table'!D272,'Master List'!$B$42:$C$129,2,FALSE)</f>
        <v>#N/A</v>
      </c>
      <c r="F272" t="e">
        <f>VLOOKUP('Reported Performance Table'!C272,'Master List'!$B$20:$D$39,3,FALSE)</f>
        <v>#N/A</v>
      </c>
      <c r="G272" s="163" t="e">
        <f>VLOOKUP('Reported Performance Table'!B272,'Master List'!$B$11:$D$17,3,FALSE)</f>
        <v>#N/A</v>
      </c>
      <c r="H272" t="e">
        <f t="shared" si="8"/>
        <v>#N/A</v>
      </c>
      <c r="I272" t="e">
        <f>IF(VLOOKUP('Reported Performance Table'!D272,'Master List'!$B$42:$D$129,3,FALSE)="","No",VLOOKUP('Reported Performance Table'!D272,'Master List'!$B$42:$D$129,3,FALSE))</f>
        <v>#N/A</v>
      </c>
      <c r="J272" t="e">
        <f>IF(AND(I272="Yes_No",'Reported Performance Table'!E272="Yes"),"No","Yes_No")</f>
        <v>#N/A</v>
      </c>
      <c r="K272" t="str">
        <f>IF('Reported Performance Table'!D272="","",IF('Reported Performance Table'!E272="Yes","LUNA_CCT","Reported_CCT"))</f>
        <v/>
      </c>
      <c r="L272" t="str">
        <f>IF('Reported Performance Table'!D272="","",IF(K272="LUNA_CCT",VLOOKUP('Reported Performance Table'!D272,'Master List'!$B$42:$E$129,4,FALSE),"Reported_BUG"))</f>
        <v/>
      </c>
      <c r="M272" t="str">
        <f>IF('Reported Performance Table'!D272="","",IF(AND('Reported Performance Table'!$E272="Yes",OR('Reported Performance Table'!$D272='Master List'!$B$42,'Reported Performance Table'!$D272='Master List'!$B$43,'Reported Performance Table'!$D272='Master List'!$B$44,'Reported Performance Table'!$D272='Master List'!$B$46,'Reported Performance Table'!$D272='Master List'!$B$48,'Reported Performance Table'!$D272='Master List'!$B$104,'Reported Performance Table'!$D272='Master List'!$B$106,'Reported Performance Table'!$D272='Master List'!$B$126)),"LUNA_Dimming","Dimming_Capability_and_Range"))</f>
        <v/>
      </c>
      <c r="N272" s="179">
        <f>'Reported Performance Table'!BE272</f>
        <v>0</v>
      </c>
      <c r="O272" s="179">
        <f>'Reported Performance Table'!BF272</f>
        <v>0</v>
      </c>
      <c r="P272" s="179">
        <f>'Reported Performance Table'!BG272</f>
        <v>0</v>
      </c>
      <c r="Q272" t="str">
        <f t="shared" si="9"/>
        <v>No</v>
      </c>
    </row>
    <row r="273" spans="1:17" x14ac:dyDescent="0.25">
      <c r="A273" s="75">
        <v>280</v>
      </c>
      <c r="B273" s="76" t="str">
        <f>IF('Reported Performance Table'!$A280="","",IF(OR('Reported Performance Table'!$B280="",'Reported Performance Table'!$C280="",'Reported Performance Table'!$D280="",'Reported Performance Table'!$F280="",'Reported Performance Table'!$G280="",'Reported Performance Table'!$H280="",'Reported Performance Table'!$I280="",'Reported Performance Table'!$K280="",'Reported Performance Table'!$N280="",'Reported Performance Table'!$O280="",'Reported Performance Table'!$P280="",'Reported Performance Table'!$Q280="",'Reported Performance Table'!$R280="",'Reported Performance Table'!$S280="",'Reported Performance Table'!$T280="",'Reported Performance Table'!$U280="",'Reported Performance Table'!$V280="",'Reported Performance Table'!$W280="",'Reported Performance Table'!$X280="",'Reported Performance Table'!$AF280="",'Reported Performance Table'!$AG280="",'Reported Performance Table'!$AI280="",'Reported Performance Table'!$AJ280="",'Reported Performance Table'!$AL280="",'Reported Performance Table'!$AN280="",'Reported Performance Table'!$AR280=""),$A273&amp;", ",""))</f>
        <v/>
      </c>
      <c r="D273" s="35" t="e">
        <f>VLOOKUP('Reported Performance Table'!C273,'Master List'!$B$20:$C$39,2,FALSE)</f>
        <v>#N/A</v>
      </c>
      <c r="E273" t="e">
        <f>VLOOKUP('Reported Performance Table'!D273,'Master List'!$B$42:$C$129,2,FALSE)</f>
        <v>#N/A</v>
      </c>
      <c r="F273" t="e">
        <f>VLOOKUP('Reported Performance Table'!C273,'Master List'!$B$20:$D$39,3,FALSE)</f>
        <v>#N/A</v>
      </c>
      <c r="G273" s="163" t="e">
        <f>VLOOKUP('Reported Performance Table'!B273,'Master List'!$B$11:$D$17,3,FALSE)</f>
        <v>#N/A</v>
      </c>
      <c r="H273" t="e">
        <f t="shared" si="8"/>
        <v>#N/A</v>
      </c>
      <c r="I273" t="e">
        <f>IF(VLOOKUP('Reported Performance Table'!D273,'Master List'!$B$42:$D$129,3,FALSE)="","No",VLOOKUP('Reported Performance Table'!D273,'Master List'!$B$42:$D$129,3,FALSE))</f>
        <v>#N/A</v>
      </c>
      <c r="J273" t="e">
        <f>IF(AND(I273="Yes_No",'Reported Performance Table'!E273="Yes"),"No","Yes_No")</f>
        <v>#N/A</v>
      </c>
      <c r="K273" t="str">
        <f>IF('Reported Performance Table'!D273="","",IF('Reported Performance Table'!E273="Yes","LUNA_CCT","Reported_CCT"))</f>
        <v/>
      </c>
      <c r="L273" t="str">
        <f>IF('Reported Performance Table'!D273="","",IF(K273="LUNA_CCT",VLOOKUP('Reported Performance Table'!D273,'Master List'!$B$42:$E$129,4,FALSE),"Reported_BUG"))</f>
        <v/>
      </c>
      <c r="M273" t="str">
        <f>IF('Reported Performance Table'!D273="","",IF(AND('Reported Performance Table'!$E273="Yes",OR('Reported Performance Table'!$D273='Master List'!$B$42,'Reported Performance Table'!$D273='Master List'!$B$43,'Reported Performance Table'!$D273='Master List'!$B$44,'Reported Performance Table'!$D273='Master List'!$B$46,'Reported Performance Table'!$D273='Master List'!$B$48,'Reported Performance Table'!$D273='Master List'!$B$104,'Reported Performance Table'!$D273='Master List'!$B$106,'Reported Performance Table'!$D273='Master List'!$B$126)),"LUNA_Dimming","Dimming_Capability_and_Range"))</f>
        <v/>
      </c>
      <c r="N273" s="179">
        <f>'Reported Performance Table'!BE273</f>
        <v>0</v>
      </c>
      <c r="O273" s="179">
        <f>'Reported Performance Table'!BF273</f>
        <v>0</v>
      </c>
      <c r="P273" s="179">
        <f>'Reported Performance Table'!BG273</f>
        <v>0</v>
      </c>
      <c r="Q273" t="str">
        <f t="shared" si="9"/>
        <v>No</v>
      </c>
    </row>
    <row r="274" spans="1:17" x14ac:dyDescent="0.25">
      <c r="A274" s="75">
        <v>281</v>
      </c>
      <c r="B274" s="76" t="str">
        <f>IF('Reported Performance Table'!$A281="","",IF(OR('Reported Performance Table'!$B281="",'Reported Performance Table'!$C281="",'Reported Performance Table'!$D281="",'Reported Performance Table'!$F281="",'Reported Performance Table'!$G281="",'Reported Performance Table'!$H281="",'Reported Performance Table'!$I281="",'Reported Performance Table'!$K281="",'Reported Performance Table'!$N281="",'Reported Performance Table'!$O281="",'Reported Performance Table'!$P281="",'Reported Performance Table'!$Q281="",'Reported Performance Table'!$R281="",'Reported Performance Table'!$S281="",'Reported Performance Table'!$T281="",'Reported Performance Table'!$U281="",'Reported Performance Table'!$V281="",'Reported Performance Table'!$W281="",'Reported Performance Table'!$X281="",'Reported Performance Table'!$AF281="",'Reported Performance Table'!$AG281="",'Reported Performance Table'!$AI281="",'Reported Performance Table'!$AJ281="",'Reported Performance Table'!$AL281="",'Reported Performance Table'!$AN281="",'Reported Performance Table'!$AR281=""),$A274&amp;", ",""))</f>
        <v/>
      </c>
      <c r="D274" s="35" t="e">
        <f>VLOOKUP('Reported Performance Table'!C274,'Master List'!$B$20:$C$39,2,FALSE)</f>
        <v>#N/A</v>
      </c>
      <c r="E274" t="e">
        <f>VLOOKUP('Reported Performance Table'!D274,'Master List'!$B$42:$C$129,2,FALSE)</f>
        <v>#N/A</v>
      </c>
      <c r="F274" t="e">
        <f>VLOOKUP('Reported Performance Table'!C274,'Master List'!$B$20:$D$39,3,FALSE)</f>
        <v>#N/A</v>
      </c>
      <c r="G274" s="163" t="e">
        <f>VLOOKUP('Reported Performance Table'!B274,'Master List'!$B$11:$D$17,3,FALSE)</f>
        <v>#N/A</v>
      </c>
      <c r="H274" t="e">
        <f t="shared" si="8"/>
        <v>#N/A</v>
      </c>
      <c r="I274" t="e">
        <f>IF(VLOOKUP('Reported Performance Table'!D274,'Master List'!$B$42:$D$129,3,FALSE)="","No",VLOOKUP('Reported Performance Table'!D274,'Master List'!$B$42:$D$129,3,FALSE))</f>
        <v>#N/A</v>
      </c>
      <c r="J274" t="e">
        <f>IF(AND(I274="Yes_No",'Reported Performance Table'!E274="Yes"),"No","Yes_No")</f>
        <v>#N/A</v>
      </c>
      <c r="K274" t="str">
        <f>IF('Reported Performance Table'!D274="","",IF('Reported Performance Table'!E274="Yes","LUNA_CCT","Reported_CCT"))</f>
        <v/>
      </c>
      <c r="L274" t="str">
        <f>IF('Reported Performance Table'!D274="","",IF(K274="LUNA_CCT",VLOOKUP('Reported Performance Table'!D274,'Master List'!$B$42:$E$129,4,FALSE),"Reported_BUG"))</f>
        <v/>
      </c>
      <c r="M274" t="str">
        <f>IF('Reported Performance Table'!D274="","",IF(AND('Reported Performance Table'!$E274="Yes",OR('Reported Performance Table'!$D274='Master List'!$B$42,'Reported Performance Table'!$D274='Master List'!$B$43,'Reported Performance Table'!$D274='Master List'!$B$44,'Reported Performance Table'!$D274='Master List'!$B$46,'Reported Performance Table'!$D274='Master List'!$B$48,'Reported Performance Table'!$D274='Master List'!$B$104,'Reported Performance Table'!$D274='Master List'!$B$106,'Reported Performance Table'!$D274='Master List'!$B$126)),"LUNA_Dimming","Dimming_Capability_and_Range"))</f>
        <v/>
      </c>
      <c r="N274" s="179">
        <f>'Reported Performance Table'!BE274</f>
        <v>0</v>
      </c>
      <c r="O274" s="179">
        <f>'Reported Performance Table'!BF274</f>
        <v>0</v>
      </c>
      <c r="P274" s="179">
        <f>'Reported Performance Table'!BG274</f>
        <v>0</v>
      </c>
      <c r="Q274" t="str">
        <f t="shared" si="9"/>
        <v>No</v>
      </c>
    </row>
    <row r="275" spans="1:17" x14ac:dyDescent="0.25">
      <c r="A275" s="75">
        <v>282</v>
      </c>
      <c r="B275" s="76" t="str">
        <f>IF('Reported Performance Table'!$A282="","",IF(OR('Reported Performance Table'!$B282="",'Reported Performance Table'!$C282="",'Reported Performance Table'!$D282="",'Reported Performance Table'!$F282="",'Reported Performance Table'!$G282="",'Reported Performance Table'!$H282="",'Reported Performance Table'!$I282="",'Reported Performance Table'!$K282="",'Reported Performance Table'!$N282="",'Reported Performance Table'!$O282="",'Reported Performance Table'!$P282="",'Reported Performance Table'!$Q282="",'Reported Performance Table'!$R282="",'Reported Performance Table'!$S282="",'Reported Performance Table'!$T282="",'Reported Performance Table'!$U282="",'Reported Performance Table'!$V282="",'Reported Performance Table'!$W282="",'Reported Performance Table'!$X282="",'Reported Performance Table'!$AF282="",'Reported Performance Table'!$AG282="",'Reported Performance Table'!$AI282="",'Reported Performance Table'!$AJ282="",'Reported Performance Table'!$AL282="",'Reported Performance Table'!$AN282="",'Reported Performance Table'!$AR282=""),$A275&amp;", ",""))</f>
        <v/>
      </c>
      <c r="D275" s="35" t="e">
        <f>VLOOKUP('Reported Performance Table'!C275,'Master List'!$B$20:$C$39,2,FALSE)</f>
        <v>#N/A</v>
      </c>
      <c r="E275" t="e">
        <f>VLOOKUP('Reported Performance Table'!D275,'Master List'!$B$42:$C$129,2,FALSE)</f>
        <v>#N/A</v>
      </c>
      <c r="F275" t="e">
        <f>VLOOKUP('Reported Performance Table'!C275,'Master List'!$B$20:$D$39,3,FALSE)</f>
        <v>#N/A</v>
      </c>
      <c r="G275" s="163" t="e">
        <f>VLOOKUP('Reported Performance Table'!B275,'Master List'!$B$11:$D$17,3,FALSE)</f>
        <v>#N/A</v>
      </c>
      <c r="H275" t="e">
        <f t="shared" si="8"/>
        <v>#N/A</v>
      </c>
      <c r="I275" t="e">
        <f>IF(VLOOKUP('Reported Performance Table'!D275,'Master List'!$B$42:$D$129,3,FALSE)="","No",VLOOKUP('Reported Performance Table'!D275,'Master List'!$B$42:$D$129,3,FALSE))</f>
        <v>#N/A</v>
      </c>
      <c r="J275" t="e">
        <f>IF(AND(I275="Yes_No",'Reported Performance Table'!E275="Yes"),"No","Yes_No")</f>
        <v>#N/A</v>
      </c>
      <c r="K275" t="str">
        <f>IF('Reported Performance Table'!D275="","",IF('Reported Performance Table'!E275="Yes","LUNA_CCT","Reported_CCT"))</f>
        <v/>
      </c>
      <c r="L275" t="str">
        <f>IF('Reported Performance Table'!D275="","",IF(K275="LUNA_CCT",VLOOKUP('Reported Performance Table'!D275,'Master List'!$B$42:$E$129,4,FALSE),"Reported_BUG"))</f>
        <v/>
      </c>
      <c r="M275" t="str">
        <f>IF('Reported Performance Table'!D275="","",IF(AND('Reported Performance Table'!$E275="Yes",OR('Reported Performance Table'!$D275='Master List'!$B$42,'Reported Performance Table'!$D275='Master List'!$B$43,'Reported Performance Table'!$D275='Master List'!$B$44,'Reported Performance Table'!$D275='Master List'!$B$46,'Reported Performance Table'!$D275='Master List'!$B$48,'Reported Performance Table'!$D275='Master List'!$B$104,'Reported Performance Table'!$D275='Master List'!$B$106,'Reported Performance Table'!$D275='Master List'!$B$126)),"LUNA_Dimming","Dimming_Capability_and_Range"))</f>
        <v/>
      </c>
      <c r="N275" s="179">
        <f>'Reported Performance Table'!BE275</f>
        <v>0</v>
      </c>
      <c r="O275" s="179">
        <f>'Reported Performance Table'!BF275</f>
        <v>0</v>
      </c>
      <c r="P275" s="179">
        <f>'Reported Performance Table'!BG275</f>
        <v>0</v>
      </c>
      <c r="Q275" t="str">
        <f t="shared" si="9"/>
        <v>No</v>
      </c>
    </row>
    <row r="276" spans="1:17" x14ac:dyDescent="0.25">
      <c r="A276" s="75">
        <v>283</v>
      </c>
      <c r="B276" s="76" t="str">
        <f>IF('Reported Performance Table'!$A283="","",IF(OR('Reported Performance Table'!$B283="",'Reported Performance Table'!$C283="",'Reported Performance Table'!$D283="",'Reported Performance Table'!$F283="",'Reported Performance Table'!$G283="",'Reported Performance Table'!$H283="",'Reported Performance Table'!$I283="",'Reported Performance Table'!$K283="",'Reported Performance Table'!$N283="",'Reported Performance Table'!$O283="",'Reported Performance Table'!$P283="",'Reported Performance Table'!$Q283="",'Reported Performance Table'!$R283="",'Reported Performance Table'!$S283="",'Reported Performance Table'!$T283="",'Reported Performance Table'!$U283="",'Reported Performance Table'!$V283="",'Reported Performance Table'!$W283="",'Reported Performance Table'!$X283="",'Reported Performance Table'!$AF283="",'Reported Performance Table'!$AG283="",'Reported Performance Table'!$AI283="",'Reported Performance Table'!$AJ283="",'Reported Performance Table'!$AL283="",'Reported Performance Table'!$AN283="",'Reported Performance Table'!$AR283=""),$A276&amp;", ",""))</f>
        <v/>
      </c>
      <c r="D276" s="35" t="e">
        <f>VLOOKUP('Reported Performance Table'!C276,'Master List'!$B$20:$C$39,2,FALSE)</f>
        <v>#N/A</v>
      </c>
      <c r="E276" t="e">
        <f>VLOOKUP('Reported Performance Table'!D276,'Master List'!$B$42:$C$129,2,FALSE)</f>
        <v>#N/A</v>
      </c>
      <c r="F276" t="e">
        <f>VLOOKUP('Reported Performance Table'!C276,'Master List'!$B$20:$D$39,3,FALSE)</f>
        <v>#N/A</v>
      </c>
      <c r="G276" s="163" t="e">
        <f>VLOOKUP('Reported Performance Table'!B276,'Master List'!$B$11:$D$17,3,FALSE)</f>
        <v>#N/A</v>
      </c>
      <c r="H276" t="e">
        <f t="shared" si="8"/>
        <v>#N/A</v>
      </c>
      <c r="I276" t="e">
        <f>IF(VLOOKUP('Reported Performance Table'!D276,'Master List'!$B$42:$D$129,3,FALSE)="","No",VLOOKUP('Reported Performance Table'!D276,'Master List'!$B$42:$D$129,3,FALSE))</f>
        <v>#N/A</v>
      </c>
      <c r="J276" t="e">
        <f>IF(AND(I276="Yes_No",'Reported Performance Table'!E276="Yes"),"No","Yes_No")</f>
        <v>#N/A</v>
      </c>
      <c r="K276" t="str">
        <f>IF('Reported Performance Table'!D276="","",IF('Reported Performance Table'!E276="Yes","LUNA_CCT","Reported_CCT"))</f>
        <v/>
      </c>
      <c r="L276" t="str">
        <f>IF('Reported Performance Table'!D276="","",IF(K276="LUNA_CCT",VLOOKUP('Reported Performance Table'!D276,'Master List'!$B$42:$E$129,4,FALSE),"Reported_BUG"))</f>
        <v/>
      </c>
      <c r="M276" t="str">
        <f>IF('Reported Performance Table'!D276="","",IF(AND('Reported Performance Table'!$E276="Yes",OR('Reported Performance Table'!$D276='Master List'!$B$42,'Reported Performance Table'!$D276='Master List'!$B$43,'Reported Performance Table'!$D276='Master List'!$B$44,'Reported Performance Table'!$D276='Master List'!$B$46,'Reported Performance Table'!$D276='Master List'!$B$48,'Reported Performance Table'!$D276='Master List'!$B$104,'Reported Performance Table'!$D276='Master List'!$B$106,'Reported Performance Table'!$D276='Master List'!$B$126)),"LUNA_Dimming","Dimming_Capability_and_Range"))</f>
        <v/>
      </c>
      <c r="N276" s="179">
        <f>'Reported Performance Table'!BE276</f>
        <v>0</v>
      </c>
      <c r="O276" s="179">
        <f>'Reported Performance Table'!BF276</f>
        <v>0</v>
      </c>
      <c r="P276" s="179">
        <f>'Reported Performance Table'!BG276</f>
        <v>0</v>
      </c>
      <c r="Q276" t="str">
        <f t="shared" si="9"/>
        <v>No</v>
      </c>
    </row>
    <row r="277" spans="1:17" x14ac:dyDescent="0.25">
      <c r="A277" s="75">
        <v>284</v>
      </c>
      <c r="B277" s="76" t="str">
        <f>IF('Reported Performance Table'!$A284="","",IF(OR('Reported Performance Table'!$B284="",'Reported Performance Table'!$C284="",'Reported Performance Table'!$D284="",'Reported Performance Table'!$F284="",'Reported Performance Table'!$G284="",'Reported Performance Table'!$H284="",'Reported Performance Table'!$I284="",'Reported Performance Table'!$K284="",'Reported Performance Table'!$N284="",'Reported Performance Table'!$O284="",'Reported Performance Table'!$P284="",'Reported Performance Table'!$Q284="",'Reported Performance Table'!$R284="",'Reported Performance Table'!$S284="",'Reported Performance Table'!$T284="",'Reported Performance Table'!$U284="",'Reported Performance Table'!$V284="",'Reported Performance Table'!$W284="",'Reported Performance Table'!$X284="",'Reported Performance Table'!$AF284="",'Reported Performance Table'!$AG284="",'Reported Performance Table'!$AI284="",'Reported Performance Table'!$AJ284="",'Reported Performance Table'!$AL284="",'Reported Performance Table'!$AN284="",'Reported Performance Table'!$AR284=""),$A277&amp;", ",""))</f>
        <v/>
      </c>
      <c r="D277" s="35" t="e">
        <f>VLOOKUP('Reported Performance Table'!C277,'Master List'!$B$20:$C$39,2,FALSE)</f>
        <v>#N/A</v>
      </c>
      <c r="E277" t="e">
        <f>VLOOKUP('Reported Performance Table'!D277,'Master List'!$B$42:$C$129,2,FALSE)</f>
        <v>#N/A</v>
      </c>
      <c r="F277" t="e">
        <f>VLOOKUP('Reported Performance Table'!C277,'Master List'!$B$20:$D$39,3,FALSE)</f>
        <v>#N/A</v>
      </c>
      <c r="G277" s="163" t="e">
        <f>VLOOKUP('Reported Performance Table'!B277,'Master List'!$B$11:$D$17,3,FALSE)</f>
        <v>#N/A</v>
      </c>
      <c r="H277" t="e">
        <f t="shared" si="8"/>
        <v>#N/A</v>
      </c>
      <c r="I277" t="e">
        <f>IF(VLOOKUP('Reported Performance Table'!D277,'Master List'!$B$42:$D$129,3,FALSE)="","No",VLOOKUP('Reported Performance Table'!D277,'Master List'!$B$42:$D$129,3,FALSE))</f>
        <v>#N/A</v>
      </c>
      <c r="J277" t="e">
        <f>IF(AND(I277="Yes_No",'Reported Performance Table'!E277="Yes"),"No","Yes_No")</f>
        <v>#N/A</v>
      </c>
      <c r="K277" t="str">
        <f>IF('Reported Performance Table'!D277="","",IF('Reported Performance Table'!E277="Yes","LUNA_CCT","Reported_CCT"))</f>
        <v/>
      </c>
      <c r="L277" t="str">
        <f>IF('Reported Performance Table'!D277="","",IF(K277="LUNA_CCT",VLOOKUP('Reported Performance Table'!D277,'Master List'!$B$42:$E$129,4,FALSE),"Reported_BUG"))</f>
        <v/>
      </c>
      <c r="M277" t="str">
        <f>IF('Reported Performance Table'!D277="","",IF(AND('Reported Performance Table'!$E277="Yes",OR('Reported Performance Table'!$D277='Master List'!$B$42,'Reported Performance Table'!$D277='Master List'!$B$43,'Reported Performance Table'!$D277='Master List'!$B$44,'Reported Performance Table'!$D277='Master List'!$B$46,'Reported Performance Table'!$D277='Master List'!$B$48,'Reported Performance Table'!$D277='Master List'!$B$104,'Reported Performance Table'!$D277='Master List'!$B$106,'Reported Performance Table'!$D277='Master List'!$B$126)),"LUNA_Dimming","Dimming_Capability_and_Range"))</f>
        <v/>
      </c>
      <c r="N277" s="179">
        <f>'Reported Performance Table'!BE277</f>
        <v>0</v>
      </c>
      <c r="O277" s="179">
        <f>'Reported Performance Table'!BF277</f>
        <v>0</v>
      </c>
      <c r="P277" s="179">
        <f>'Reported Performance Table'!BG277</f>
        <v>0</v>
      </c>
      <c r="Q277" t="str">
        <f t="shared" si="9"/>
        <v>No</v>
      </c>
    </row>
    <row r="278" spans="1:17" x14ac:dyDescent="0.25">
      <c r="A278" s="75">
        <v>285</v>
      </c>
      <c r="B278" s="76" t="str">
        <f>IF('Reported Performance Table'!$A285="","",IF(OR('Reported Performance Table'!$B285="",'Reported Performance Table'!$C285="",'Reported Performance Table'!$D285="",'Reported Performance Table'!$F285="",'Reported Performance Table'!$G285="",'Reported Performance Table'!$H285="",'Reported Performance Table'!$I285="",'Reported Performance Table'!$K285="",'Reported Performance Table'!$N285="",'Reported Performance Table'!$O285="",'Reported Performance Table'!$P285="",'Reported Performance Table'!$Q285="",'Reported Performance Table'!$R285="",'Reported Performance Table'!$S285="",'Reported Performance Table'!$T285="",'Reported Performance Table'!$U285="",'Reported Performance Table'!$V285="",'Reported Performance Table'!$W285="",'Reported Performance Table'!$X285="",'Reported Performance Table'!$AF285="",'Reported Performance Table'!$AG285="",'Reported Performance Table'!$AI285="",'Reported Performance Table'!$AJ285="",'Reported Performance Table'!$AL285="",'Reported Performance Table'!$AN285="",'Reported Performance Table'!$AR285=""),$A278&amp;", ",""))</f>
        <v/>
      </c>
      <c r="D278" s="35" t="e">
        <f>VLOOKUP('Reported Performance Table'!C278,'Master List'!$B$20:$C$39,2,FALSE)</f>
        <v>#N/A</v>
      </c>
      <c r="E278" t="e">
        <f>VLOOKUP('Reported Performance Table'!D278,'Master List'!$B$42:$C$129,2,FALSE)</f>
        <v>#N/A</v>
      </c>
      <c r="F278" t="e">
        <f>VLOOKUP('Reported Performance Table'!C278,'Master List'!$B$20:$D$39,3,FALSE)</f>
        <v>#N/A</v>
      </c>
      <c r="G278" s="163" t="e">
        <f>VLOOKUP('Reported Performance Table'!B278,'Master List'!$B$11:$D$17,3,FALSE)</f>
        <v>#N/A</v>
      </c>
      <c r="H278" t="e">
        <f t="shared" si="8"/>
        <v>#N/A</v>
      </c>
      <c r="I278" t="e">
        <f>IF(VLOOKUP('Reported Performance Table'!D278,'Master List'!$B$42:$D$129,3,FALSE)="","No",VLOOKUP('Reported Performance Table'!D278,'Master List'!$B$42:$D$129,3,FALSE))</f>
        <v>#N/A</v>
      </c>
      <c r="J278" t="e">
        <f>IF(AND(I278="Yes_No",'Reported Performance Table'!E278="Yes"),"No","Yes_No")</f>
        <v>#N/A</v>
      </c>
      <c r="K278" t="str">
        <f>IF('Reported Performance Table'!D278="","",IF('Reported Performance Table'!E278="Yes","LUNA_CCT","Reported_CCT"))</f>
        <v/>
      </c>
      <c r="L278" t="str">
        <f>IF('Reported Performance Table'!D278="","",IF(K278="LUNA_CCT",VLOOKUP('Reported Performance Table'!D278,'Master List'!$B$42:$E$129,4,FALSE),"Reported_BUG"))</f>
        <v/>
      </c>
      <c r="M278" t="str">
        <f>IF('Reported Performance Table'!D278="","",IF(AND('Reported Performance Table'!$E278="Yes",OR('Reported Performance Table'!$D278='Master List'!$B$42,'Reported Performance Table'!$D278='Master List'!$B$43,'Reported Performance Table'!$D278='Master List'!$B$44,'Reported Performance Table'!$D278='Master List'!$B$46,'Reported Performance Table'!$D278='Master List'!$B$48,'Reported Performance Table'!$D278='Master List'!$B$104,'Reported Performance Table'!$D278='Master List'!$B$106,'Reported Performance Table'!$D278='Master List'!$B$126)),"LUNA_Dimming","Dimming_Capability_and_Range"))</f>
        <v/>
      </c>
      <c r="N278" s="179">
        <f>'Reported Performance Table'!BE278</f>
        <v>0</v>
      </c>
      <c r="O278" s="179">
        <f>'Reported Performance Table'!BF278</f>
        <v>0</v>
      </c>
      <c r="P278" s="179">
        <f>'Reported Performance Table'!BG278</f>
        <v>0</v>
      </c>
      <c r="Q278" t="str">
        <f t="shared" si="9"/>
        <v>No</v>
      </c>
    </row>
    <row r="279" spans="1:17" x14ac:dyDescent="0.25">
      <c r="A279" s="75">
        <v>286</v>
      </c>
      <c r="B279" s="76" t="str">
        <f>IF('Reported Performance Table'!$A286="","",IF(OR('Reported Performance Table'!$B286="",'Reported Performance Table'!$C286="",'Reported Performance Table'!$D286="",'Reported Performance Table'!$F286="",'Reported Performance Table'!$G286="",'Reported Performance Table'!$H286="",'Reported Performance Table'!$I286="",'Reported Performance Table'!$K286="",'Reported Performance Table'!$N286="",'Reported Performance Table'!$O286="",'Reported Performance Table'!$P286="",'Reported Performance Table'!$Q286="",'Reported Performance Table'!$R286="",'Reported Performance Table'!$S286="",'Reported Performance Table'!$T286="",'Reported Performance Table'!$U286="",'Reported Performance Table'!$V286="",'Reported Performance Table'!$W286="",'Reported Performance Table'!$X286="",'Reported Performance Table'!$AF286="",'Reported Performance Table'!$AG286="",'Reported Performance Table'!$AI286="",'Reported Performance Table'!$AJ286="",'Reported Performance Table'!$AL286="",'Reported Performance Table'!$AN286="",'Reported Performance Table'!$AR286=""),$A279&amp;", ",""))</f>
        <v/>
      </c>
      <c r="D279" s="35" t="e">
        <f>VLOOKUP('Reported Performance Table'!C279,'Master List'!$B$20:$C$39,2,FALSE)</f>
        <v>#N/A</v>
      </c>
      <c r="E279" t="e">
        <f>VLOOKUP('Reported Performance Table'!D279,'Master List'!$B$42:$C$129,2,FALSE)</f>
        <v>#N/A</v>
      </c>
      <c r="F279" t="e">
        <f>VLOOKUP('Reported Performance Table'!C279,'Master List'!$B$20:$D$39,3,FALSE)</f>
        <v>#N/A</v>
      </c>
      <c r="G279" s="163" t="e">
        <f>VLOOKUP('Reported Performance Table'!B279,'Master List'!$B$11:$D$17,3,FALSE)</f>
        <v>#N/A</v>
      </c>
      <c r="H279" t="e">
        <f t="shared" si="8"/>
        <v>#N/A</v>
      </c>
      <c r="I279" t="e">
        <f>IF(VLOOKUP('Reported Performance Table'!D279,'Master List'!$B$42:$D$129,3,FALSE)="","No",VLOOKUP('Reported Performance Table'!D279,'Master List'!$B$42:$D$129,3,FALSE))</f>
        <v>#N/A</v>
      </c>
      <c r="J279" t="e">
        <f>IF(AND(I279="Yes_No",'Reported Performance Table'!E279="Yes"),"No","Yes_No")</f>
        <v>#N/A</v>
      </c>
      <c r="K279" t="str">
        <f>IF('Reported Performance Table'!D279="","",IF('Reported Performance Table'!E279="Yes","LUNA_CCT","Reported_CCT"))</f>
        <v/>
      </c>
      <c r="L279" t="str">
        <f>IF('Reported Performance Table'!D279="","",IF(K279="LUNA_CCT",VLOOKUP('Reported Performance Table'!D279,'Master List'!$B$42:$E$129,4,FALSE),"Reported_BUG"))</f>
        <v/>
      </c>
      <c r="M279" t="str">
        <f>IF('Reported Performance Table'!D279="","",IF(AND('Reported Performance Table'!$E279="Yes",OR('Reported Performance Table'!$D279='Master List'!$B$42,'Reported Performance Table'!$D279='Master List'!$B$43,'Reported Performance Table'!$D279='Master List'!$B$44,'Reported Performance Table'!$D279='Master List'!$B$46,'Reported Performance Table'!$D279='Master List'!$B$48,'Reported Performance Table'!$D279='Master List'!$B$104,'Reported Performance Table'!$D279='Master List'!$B$106,'Reported Performance Table'!$D279='Master List'!$B$126)),"LUNA_Dimming","Dimming_Capability_and_Range"))</f>
        <v/>
      </c>
      <c r="N279" s="179">
        <f>'Reported Performance Table'!BE279</f>
        <v>0</v>
      </c>
      <c r="O279" s="179">
        <f>'Reported Performance Table'!BF279</f>
        <v>0</v>
      </c>
      <c r="P279" s="179">
        <f>'Reported Performance Table'!BG279</f>
        <v>0</v>
      </c>
      <c r="Q279" t="str">
        <f t="shared" si="9"/>
        <v>No</v>
      </c>
    </row>
    <row r="280" spans="1:17" x14ac:dyDescent="0.25">
      <c r="A280" s="75">
        <v>287</v>
      </c>
      <c r="B280" s="76" t="str">
        <f>IF('Reported Performance Table'!$A287="","",IF(OR('Reported Performance Table'!$B287="",'Reported Performance Table'!$C287="",'Reported Performance Table'!$D287="",'Reported Performance Table'!$F287="",'Reported Performance Table'!$G287="",'Reported Performance Table'!$H287="",'Reported Performance Table'!$I287="",'Reported Performance Table'!$K287="",'Reported Performance Table'!$N287="",'Reported Performance Table'!$O287="",'Reported Performance Table'!$P287="",'Reported Performance Table'!$Q287="",'Reported Performance Table'!$R287="",'Reported Performance Table'!$S287="",'Reported Performance Table'!$T287="",'Reported Performance Table'!$U287="",'Reported Performance Table'!$V287="",'Reported Performance Table'!$W287="",'Reported Performance Table'!$X287="",'Reported Performance Table'!$AF287="",'Reported Performance Table'!$AG287="",'Reported Performance Table'!$AI287="",'Reported Performance Table'!$AJ287="",'Reported Performance Table'!$AL287="",'Reported Performance Table'!$AN287="",'Reported Performance Table'!$AR287=""),$A280&amp;", ",""))</f>
        <v/>
      </c>
      <c r="D280" s="35" t="e">
        <f>VLOOKUP('Reported Performance Table'!C280,'Master List'!$B$20:$C$39,2,FALSE)</f>
        <v>#N/A</v>
      </c>
      <c r="E280" t="e">
        <f>VLOOKUP('Reported Performance Table'!D280,'Master List'!$B$42:$C$129,2,FALSE)</f>
        <v>#N/A</v>
      </c>
      <c r="F280" t="e">
        <f>VLOOKUP('Reported Performance Table'!C280,'Master List'!$B$20:$D$39,3,FALSE)</f>
        <v>#N/A</v>
      </c>
      <c r="G280" s="163" t="e">
        <f>VLOOKUP('Reported Performance Table'!B280,'Master List'!$B$11:$D$17,3,FALSE)</f>
        <v>#N/A</v>
      </c>
      <c r="H280" t="e">
        <f t="shared" si="8"/>
        <v>#N/A</v>
      </c>
      <c r="I280" t="e">
        <f>IF(VLOOKUP('Reported Performance Table'!D280,'Master List'!$B$42:$D$129,3,FALSE)="","No",VLOOKUP('Reported Performance Table'!D280,'Master List'!$B$42:$D$129,3,FALSE))</f>
        <v>#N/A</v>
      </c>
      <c r="J280" t="e">
        <f>IF(AND(I280="Yes_No",'Reported Performance Table'!E280="Yes"),"No","Yes_No")</f>
        <v>#N/A</v>
      </c>
      <c r="K280" t="str">
        <f>IF('Reported Performance Table'!D280="","",IF('Reported Performance Table'!E280="Yes","LUNA_CCT","Reported_CCT"))</f>
        <v/>
      </c>
      <c r="L280" t="str">
        <f>IF('Reported Performance Table'!D280="","",IF(K280="LUNA_CCT",VLOOKUP('Reported Performance Table'!D280,'Master List'!$B$42:$E$129,4,FALSE),"Reported_BUG"))</f>
        <v/>
      </c>
      <c r="M280" t="str">
        <f>IF('Reported Performance Table'!D280="","",IF(AND('Reported Performance Table'!$E280="Yes",OR('Reported Performance Table'!$D280='Master List'!$B$42,'Reported Performance Table'!$D280='Master List'!$B$43,'Reported Performance Table'!$D280='Master List'!$B$44,'Reported Performance Table'!$D280='Master List'!$B$46,'Reported Performance Table'!$D280='Master List'!$B$48,'Reported Performance Table'!$D280='Master List'!$B$104,'Reported Performance Table'!$D280='Master List'!$B$106,'Reported Performance Table'!$D280='Master List'!$B$126)),"LUNA_Dimming","Dimming_Capability_and_Range"))</f>
        <v/>
      </c>
      <c r="N280" s="179">
        <f>'Reported Performance Table'!BE280</f>
        <v>0</v>
      </c>
      <c r="O280" s="179">
        <f>'Reported Performance Table'!BF280</f>
        <v>0</v>
      </c>
      <c r="P280" s="179">
        <f>'Reported Performance Table'!BG280</f>
        <v>0</v>
      </c>
      <c r="Q280" t="str">
        <f t="shared" si="9"/>
        <v>No</v>
      </c>
    </row>
    <row r="281" spans="1:17" x14ac:dyDescent="0.25">
      <c r="A281" s="75">
        <v>288</v>
      </c>
      <c r="B281" s="76" t="str">
        <f>IF('Reported Performance Table'!$A288="","",IF(OR('Reported Performance Table'!$B288="",'Reported Performance Table'!$C288="",'Reported Performance Table'!$D288="",'Reported Performance Table'!$F288="",'Reported Performance Table'!$G288="",'Reported Performance Table'!$H288="",'Reported Performance Table'!$I288="",'Reported Performance Table'!$K288="",'Reported Performance Table'!$N288="",'Reported Performance Table'!$O288="",'Reported Performance Table'!$P288="",'Reported Performance Table'!$Q288="",'Reported Performance Table'!$R288="",'Reported Performance Table'!$S288="",'Reported Performance Table'!$T288="",'Reported Performance Table'!$U288="",'Reported Performance Table'!$V288="",'Reported Performance Table'!$W288="",'Reported Performance Table'!$X288="",'Reported Performance Table'!$AF288="",'Reported Performance Table'!$AG288="",'Reported Performance Table'!$AI288="",'Reported Performance Table'!$AJ288="",'Reported Performance Table'!$AL288="",'Reported Performance Table'!$AN288="",'Reported Performance Table'!$AR288=""),$A281&amp;", ",""))</f>
        <v/>
      </c>
      <c r="D281" s="35" t="e">
        <f>VLOOKUP('Reported Performance Table'!C281,'Master List'!$B$20:$C$39,2,FALSE)</f>
        <v>#N/A</v>
      </c>
      <c r="E281" t="e">
        <f>VLOOKUP('Reported Performance Table'!D281,'Master List'!$B$42:$C$129,2,FALSE)</f>
        <v>#N/A</v>
      </c>
      <c r="F281" t="e">
        <f>VLOOKUP('Reported Performance Table'!C281,'Master List'!$B$20:$D$39,3,FALSE)</f>
        <v>#N/A</v>
      </c>
      <c r="G281" s="163" t="e">
        <f>VLOOKUP('Reported Performance Table'!B281,'Master List'!$B$11:$D$17,3,FALSE)</f>
        <v>#N/A</v>
      </c>
      <c r="H281" t="e">
        <f t="shared" si="8"/>
        <v>#N/A</v>
      </c>
      <c r="I281" t="e">
        <f>IF(VLOOKUP('Reported Performance Table'!D281,'Master List'!$B$42:$D$129,3,FALSE)="","No",VLOOKUP('Reported Performance Table'!D281,'Master List'!$B$42:$D$129,3,FALSE))</f>
        <v>#N/A</v>
      </c>
      <c r="J281" t="e">
        <f>IF(AND(I281="Yes_No",'Reported Performance Table'!E281="Yes"),"No","Yes_No")</f>
        <v>#N/A</v>
      </c>
      <c r="K281" t="str">
        <f>IF('Reported Performance Table'!D281="","",IF('Reported Performance Table'!E281="Yes","LUNA_CCT","Reported_CCT"))</f>
        <v/>
      </c>
      <c r="L281" t="str">
        <f>IF('Reported Performance Table'!D281="","",IF(K281="LUNA_CCT",VLOOKUP('Reported Performance Table'!D281,'Master List'!$B$42:$E$129,4,FALSE),"Reported_BUG"))</f>
        <v/>
      </c>
      <c r="M281" t="str">
        <f>IF('Reported Performance Table'!D281="","",IF(AND('Reported Performance Table'!$E281="Yes",OR('Reported Performance Table'!$D281='Master List'!$B$42,'Reported Performance Table'!$D281='Master List'!$B$43,'Reported Performance Table'!$D281='Master List'!$B$44,'Reported Performance Table'!$D281='Master List'!$B$46,'Reported Performance Table'!$D281='Master List'!$B$48,'Reported Performance Table'!$D281='Master List'!$B$104,'Reported Performance Table'!$D281='Master List'!$B$106,'Reported Performance Table'!$D281='Master List'!$B$126)),"LUNA_Dimming","Dimming_Capability_and_Range"))</f>
        <v/>
      </c>
      <c r="N281" s="179">
        <f>'Reported Performance Table'!BE281</f>
        <v>0</v>
      </c>
      <c r="O281" s="179">
        <f>'Reported Performance Table'!BF281</f>
        <v>0</v>
      </c>
      <c r="P281" s="179">
        <f>'Reported Performance Table'!BG281</f>
        <v>0</v>
      </c>
      <c r="Q281" t="str">
        <f t="shared" si="9"/>
        <v>No</v>
      </c>
    </row>
    <row r="282" spans="1:17" x14ac:dyDescent="0.25">
      <c r="A282" s="75">
        <v>289</v>
      </c>
      <c r="B282" s="76" t="str">
        <f>IF('Reported Performance Table'!$A289="","",IF(OR('Reported Performance Table'!$B289="",'Reported Performance Table'!$C289="",'Reported Performance Table'!$D289="",'Reported Performance Table'!$F289="",'Reported Performance Table'!$G289="",'Reported Performance Table'!$H289="",'Reported Performance Table'!$I289="",'Reported Performance Table'!$K289="",'Reported Performance Table'!$N289="",'Reported Performance Table'!$O289="",'Reported Performance Table'!$P289="",'Reported Performance Table'!$Q289="",'Reported Performance Table'!$R289="",'Reported Performance Table'!$S289="",'Reported Performance Table'!$T289="",'Reported Performance Table'!$U289="",'Reported Performance Table'!$V289="",'Reported Performance Table'!$W289="",'Reported Performance Table'!$X289="",'Reported Performance Table'!$AF289="",'Reported Performance Table'!$AG289="",'Reported Performance Table'!$AI289="",'Reported Performance Table'!$AJ289="",'Reported Performance Table'!$AL289="",'Reported Performance Table'!$AN289="",'Reported Performance Table'!$AR289=""),$A282&amp;", ",""))</f>
        <v/>
      </c>
      <c r="D282" s="35" t="e">
        <f>VLOOKUP('Reported Performance Table'!C282,'Master List'!$B$20:$C$39,2,FALSE)</f>
        <v>#N/A</v>
      </c>
      <c r="E282" t="e">
        <f>VLOOKUP('Reported Performance Table'!D282,'Master List'!$B$42:$C$129,2,FALSE)</f>
        <v>#N/A</v>
      </c>
      <c r="F282" t="e">
        <f>VLOOKUP('Reported Performance Table'!C282,'Master List'!$B$20:$D$39,3,FALSE)</f>
        <v>#N/A</v>
      </c>
      <c r="G282" s="163" t="e">
        <f>VLOOKUP('Reported Performance Table'!B282,'Master List'!$B$11:$D$17,3,FALSE)</f>
        <v>#N/A</v>
      </c>
      <c r="H282" t="e">
        <f t="shared" si="8"/>
        <v>#N/A</v>
      </c>
      <c r="I282" t="e">
        <f>IF(VLOOKUP('Reported Performance Table'!D282,'Master List'!$B$42:$D$129,3,FALSE)="","No",VLOOKUP('Reported Performance Table'!D282,'Master List'!$B$42:$D$129,3,FALSE))</f>
        <v>#N/A</v>
      </c>
      <c r="J282" t="e">
        <f>IF(AND(I282="Yes_No",'Reported Performance Table'!E282="Yes"),"No","Yes_No")</f>
        <v>#N/A</v>
      </c>
      <c r="K282" t="str">
        <f>IF('Reported Performance Table'!D282="","",IF('Reported Performance Table'!E282="Yes","LUNA_CCT","Reported_CCT"))</f>
        <v/>
      </c>
      <c r="L282" t="str">
        <f>IF('Reported Performance Table'!D282="","",IF(K282="LUNA_CCT",VLOOKUP('Reported Performance Table'!D282,'Master List'!$B$42:$E$129,4,FALSE),"Reported_BUG"))</f>
        <v/>
      </c>
      <c r="M282" t="str">
        <f>IF('Reported Performance Table'!D282="","",IF(AND('Reported Performance Table'!$E282="Yes",OR('Reported Performance Table'!$D282='Master List'!$B$42,'Reported Performance Table'!$D282='Master List'!$B$43,'Reported Performance Table'!$D282='Master List'!$B$44,'Reported Performance Table'!$D282='Master List'!$B$46,'Reported Performance Table'!$D282='Master List'!$B$48,'Reported Performance Table'!$D282='Master List'!$B$104,'Reported Performance Table'!$D282='Master List'!$B$106,'Reported Performance Table'!$D282='Master List'!$B$126)),"LUNA_Dimming","Dimming_Capability_and_Range"))</f>
        <v/>
      </c>
      <c r="N282" s="179">
        <f>'Reported Performance Table'!BE282</f>
        <v>0</v>
      </c>
      <c r="O282" s="179">
        <f>'Reported Performance Table'!BF282</f>
        <v>0</v>
      </c>
      <c r="P282" s="179">
        <f>'Reported Performance Table'!BG282</f>
        <v>0</v>
      </c>
      <c r="Q282" t="str">
        <f t="shared" si="9"/>
        <v>No</v>
      </c>
    </row>
    <row r="283" spans="1:17" x14ac:dyDescent="0.25">
      <c r="A283" s="75">
        <v>290</v>
      </c>
      <c r="B283" s="76" t="str">
        <f>IF('Reported Performance Table'!$A290="","",IF(OR('Reported Performance Table'!$B290="",'Reported Performance Table'!$C290="",'Reported Performance Table'!$D290="",'Reported Performance Table'!$F290="",'Reported Performance Table'!$G290="",'Reported Performance Table'!$H290="",'Reported Performance Table'!$I290="",'Reported Performance Table'!$K290="",'Reported Performance Table'!$N290="",'Reported Performance Table'!$O290="",'Reported Performance Table'!$P290="",'Reported Performance Table'!$Q290="",'Reported Performance Table'!$R290="",'Reported Performance Table'!$S290="",'Reported Performance Table'!$T290="",'Reported Performance Table'!$U290="",'Reported Performance Table'!$V290="",'Reported Performance Table'!$W290="",'Reported Performance Table'!$X290="",'Reported Performance Table'!$AF290="",'Reported Performance Table'!$AG290="",'Reported Performance Table'!$AI290="",'Reported Performance Table'!$AJ290="",'Reported Performance Table'!$AL290="",'Reported Performance Table'!$AN290="",'Reported Performance Table'!$AR290=""),$A283&amp;", ",""))</f>
        <v/>
      </c>
      <c r="D283" s="35" t="e">
        <f>VLOOKUP('Reported Performance Table'!C283,'Master List'!$B$20:$C$39,2,FALSE)</f>
        <v>#N/A</v>
      </c>
      <c r="E283" t="e">
        <f>VLOOKUP('Reported Performance Table'!D283,'Master List'!$B$42:$C$129,2,FALSE)</f>
        <v>#N/A</v>
      </c>
      <c r="F283" t="e">
        <f>VLOOKUP('Reported Performance Table'!C283,'Master List'!$B$20:$D$39,3,FALSE)</f>
        <v>#N/A</v>
      </c>
      <c r="G283" s="163" t="e">
        <f>VLOOKUP('Reported Performance Table'!B283,'Master List'!$B$11:$D$17,3,FALSE)</f>
        <v>#N/A</v>
      </c>
      <c r="H283" t="e">
        <f t="shared" si="8"/>
        <v>#N/A</v>
      </c>
      <c r="I283" t="e">
        <f>IF(VLOOKUP('Reported Performance Table'!D283,'Master List'!$B$42:$D$129,3,FALSE)="","No",VLOOKUP('Reported Performance Table'!D283,'Master List'!$B$42:$D$129,3,FALSE))</f>
        <v>#N/A</v>
      </c>
      <c r="J283" t="e">
        <f>IF(AND(I283="Yes_No",'Reported Performance Table'!E283="Yes"),"No","Yes_No")</f>
        <v>#N/A</v>
      </c>
      <c r="K283" t="str">
        <f>IF('Reported Performance Table'!D283="","",IF('Reported Performance Table'!E283="Yes","LUNA_CCT","Reported_CCT"))</f>
        <v/>
      </c>
      <c r="L283" t="str">
        <f>IF('Reported Performance Table'!D283="","",IF(K283="LUNA_CCT",VLOOKUP('Reported Performance Table'!D283,'Master List'!$B$42:$E$129,4,FALSE),"Reported_BUG"))</f>
        <v/>
      </c>
      <c r="M283" t="str">
        <f>IF('Reported Performance Table'!D283="","",IF(AND('Reported Performance Table'!$E283="Yes",OR('Reported Performance Table'!$D283='Master List'!$B$42,'Reported Performance Table'!$D283='Master List'!$B$43,'Reported Performance Table'!$D283='Master List'!$B$44,'Reported Performance Table'!$D283='Master List'!$B$46,'Reported Performance Table'!$D283='Master List'!$B$48,'Reported Performance Table'!$D283='Master List'!$B$104,'Reported Performance Table'!$D283='Master List'!$B$106,'Reported Performance Table'!$D283='Master List'!$B$126)),"LUNA_Dimming","Dimming_Capability_and_Range"))</f>
        <v/>
      </c>
      <c r="N283" s="179">
        <f>'Reported Performance Table'!BE283</f>
        <v>0</v>
      </c>
      <c r="O283" s="179">
        <f>'Reported Performance Table'!BF283</f>
        <v>0</v>
      </c>
      <c r="P283" s="179">
        <f>'Reported Performance Table'!BG283</f>
        <v>0</v>
      </c>
      <c r="Q283" t="str">
        <f t="shared" si="9"/>
        <v>No</v>
      </c>
    </row>
    <row r="284" spans="1:17" x14ac:dyDescent="0.25">
      <c r="A284" s="75">
        <v>291</v>
      </c>
      <c r="B284" s="76" t="str">
        <f>IF('Reported Performance Table'!$A291="","",IF(OR('Reported Performance Table'!$B291="",'Reported Performance Table'!$C291="",'Reported Performance Table'!$D291="",'Reported Performance Table'!$F291="",'Reported Performance Table'!$G291="",'Reported Performance Table'!$H291="",'Reported Performance Table'!$I291="",'Reported Performance Table'!$K291="",'Reported Performance Table'!$N291="",'Reported Performance Table'!$O291="",'Reported Performance Table'!$P291="",'Reported Performance Table'!$Q291="",'Reported Performance Table'!$R291="",'Reported Performance Table'!$S291="",'Reported Performance Table'!$T291="",'Reported Performance Table'!$U291="",'Reported Performance Table'!$V291="",'Reported Performance Table'!$W291="",'Reported Performance Table'!$X291="",'Reported Performance Table'!$AF291="",'Reported Performance Table'!$AG291="",'Reported Performance Table'!$AI291="",'Reported Performance Table'!$AJ291="",'Reported Performance Table'!$AL291="",'Reported Performance Table'!$AN291="",'Reported Performance Table'!$AR291=""),$A284&amp;", ",""))</f>
        <v/>
      </c>
      <c r="D284" s="35" t="e">
        <f>VLOOKUP('Reported Performance Table'!C284,'Master List'!$B$20:$C$39,2,FALSE)</f>
        <v>#N/A</v>
      </c>
      <c r="E284" t="e">
        <f>VLOOKUP('Reported Performance Table'!D284,'Master List'!$B$42:$C$129,2,FALSE)</f>
        <v>#N/A</v>
      </c>
      <c r="F284" t="e">
        <f>VLOOKUP('Reported Performance Table'!C284,'Master List'!$B$20:$D$39,3,FALSE)</f>
        <v>#N/A</v>
      </c>
      <c r="G284" s="163" t="e">
        <f>VLOOKUP('Reported Performance Table'!B284,'Master List'!$B$11:$D$17,3,FALSE)</f>
        <v>#N/A</v>
      </c>
      <c r="H284" t="e">
        <f t="shared" si="8"/>
        <v>#N/A</v>
      </c>
      <c r="I284" t="e">
        <f>IF(VLOOKUP('Reported Performance Table'!D284,'Master List'!$B$42:$D$129,3,FALSE)="","No",VLOOKUP('Reported Performance Table'!D284,'Master List'!$B$42:$D$129,3,FALSE))</f>
        <v>#N/A</v>
      </c>
      <c r="J284" t="e">
        <f>IF(AND(I284="Yes_No",'Reported Performance Table'!E284="Yes"),"No","Yes_No")</f>
        <v>#N/A</v>
      </c>
      <c r="K284" t="str">
        <f>IF('Reported Performance Table'!D284="","",IF('Reported Performance Table'!E284="Yes","LUNA_CCT","Reported_CCT"))</f>
        <v/>
      </c>
      <c r="L284" t="str">
        <f>IF('Reported Performance Table'!D284="","",IF(K284="LUNA_CCT",VLOOKUP('Reported Performance Table'!D284,'Master List'!$B$42:$E$129,4,FALSE),"Reported_BUG"))</f>
        <v/>
      </c>
      <c r="M284" t="str">
        <f>IF('Reported Performance Table'!D284="","",IF(AND('Reported Performance Table'!$E284="Yes",OR('Reported Performance Table'!$D284='Master List'!$B$42,'Reported Performance Table'!$D284='Master List'!$B$43,'Reported Performance Table'!$D284='Master List'!$B$44,'Reported Performance Table'!$D284='Master List'!$B$46,'Reported Performance Table'!$D284='Master List'!$B$48,'Reported Performance Table'!$D284='Master List'!$B$104,'Reported Performance Table'!$D284='Master List'!$B$106,'Reported Performance Table'!$D284='Master List'!$B$126)),"LUNA_Dimming","Dimming_Capability_and_Range"))</f>
        <v/>
      </c>
      <c r="N284" s="179">
        <f>'Reported Performance Table'!BE284</f>
        <v>0</v>
      </c>
      <c r="O284" s="179">
        <f>'Reported Performance Table'!BF284</f>
        <v>0</v>
      </c>
      <c r="P284" s="179">
        <f>'Reported Performance Table'!BG284</f>
        <v>0</v>
      </c>
      <c r="Q284" t="str">
        <f t="shared" si="9"/>
        <v>No</v>
      </c>
    </row>
    <row r="285" spans="1:17" x14ac:dyDescent="0.25">
      <c r="A285" s="75">
        <v>292</v>
      </c>
      <c r="B285" s="76" t="str">
        <f>IF('Reported Performance Table'!$A292="","",IF(OR('Reported Performance Table'!$B292="",'Reported Performance Table'!$C292="",'Reported Performance Table'!$D292="",'Reported Performance Table'!$F292="",'Reported Performance Table'!$G292="",'Reported Performance Table'!$H292="",'Reported Performance Table'!$I292="",'Reported Performance Table'!$K292="",'Reported Performance Table'!$N292="",'Reported Performance Table'!$O292="",'Reported Performance Table'!$P292="",'Reported Performance Table'!$Q292="",'Reported Performance Table'!$R292="",'Reported Performance Table'!$S292="",'Reported Performance Table'!$T292="",'Reported Performance Table'!$U292="",'Reported Performance Table'!$V292="",'Reported Performance Table'!$W292="",'Reported Performance Table'!$X292="",'Reported Performance Table'!$AF292="",'Reported Performance Table'!$AG292="",'Reported Performance Table'!$AI292="",'Reported Performance Table'!$AJ292="",'Reported Performance Table'!$AL292="",'Reported Performance Table'!$AN292="",'Reported Performance Table'!$AR292=""),$A285&amp;", ",""))</f>
        <v/>
      </c>
      <c r="D285" s="35" t="e">
        <f>VLOOKUP('Reported Performance Table'!C285,'Master List'!$B$20:$C$39,2,FALSE)</f>
        <v>#N/A</v>
      </c>
      <c r="E285" t="e">
        <f>VLOOKUP('Reported Performance Table'!D285,'Master List'!$B$42:$C$129,2,FALSE)</f>
        <v>#N/A</v>
      </c>
      <c r="F285" t="e">
        <f>VLOOKUP('Reported Performance Table'!C285,'Master List'!$B$20:$D$39,3,FALSE)</f>
        <v>#N/A</v>
      </c>
      <c r="G285" s="163" t="e">
        <f>VLOOKUP('Reported Performance Table'!B285,'Master List'!$B$11:$D$17,3,FALSE)</f>
        <v>#N/A</v>
      </c>
      <c r="H285" t="e">
        <f t="shared" si="8"/>
        <v>#N/A</v>
      </c>
      <c r="I285" t="e">
        <f>IF(VLOOKUP('Reported Performance Table'!D285,'Master List'!$B$42:$D$129,3,FALSE)="","No",VLOOKUP('Reported Performance Table'!D285,'Master List'!$B$42:$D$129,3,FALSE))</f>
        <v>#N/A</v>
      </c>
      <c r="J285" t="e">
        <f>IF(AND(I285="Yes_No",'Reported Performance Table'!E285="Yes"),"No","Yes_No")</f>
        <v>#N/A</v>
      </c>
      <c r="K285" t="str">
        <f>IF('Reported Performance Table'!D285="","",IF('Reported Performance Table'!E285="Yes","LUNA_CCT","Reported_CCT"))</f>
        <v/>
      </c>
      <c r="L285" t="str">
        <f>IF('Reported Performance Table'!D285="","",IF(K285="LUNA_CCT",VLOOKUP('Reported Performance Table'!D285,'Master List'!$B$42:$E$129,4,FALSE),"Reported_BUG"))</f>
        <v/>
      </c>
      <c r="M285" t="str">
        <f>IF('Reported Performance Table'!D285="","",IF(AND('Reported Performance Table'!$E285="Yes",OR('Reported Performance Table'!$D285='Master List'!$B$42,'Reported Performance Table'!$D285='Master List'!$B$43,'Reported Performance Table'!$D285='Master List'!$B$44,'Reported Performance Table'!$D285='Master List'!$B$46,'Reported Performance Table'!$D285='Master List'!$B$48,'Reported Performance Table'!$D285='Master List'!$B$104,'Reported Performance Table'!$D285='Master List'!$B$106,'Reported Performance Table'!$D285='Master List'!$B$126)),"LUNA_Dimming","Dimming_Capability_and_Range"))</f>
        <v/>
      </c>
      <c r="N285" s="179">
        <f>'Reported Performance Table'!BE285</f>
        <v>0</v>
      </c>
      <c r="O285" s="179">
        <f>'Reported Performance Table'!BF285</f>
        <v>0</v>
      </c>
      <c r="P285" s="179">
        <f>'Reported Performance Table'!BG285</f>
        <v>0</v>
      </c>
      <c r="Q285" t="str">
        <f t="shared" si="9"/>
        <v>No</v>
      </c>
    </row>
    <row r="286" spans="1:17" x14ac:dyDescent="0.25">
      <c r="A286" s="75">
        <v>293</v>
      </c>
      <c r="B286" s="76" t="str">
        <f>IF('Reported Performance Table'!$A293="","",IF(OR('Reported Performance Table'!$B293="",'Reported Performance Table'!$C293="",'Reported Performance Table'!$D293="",'Reported Performance Table'!$F293="",'Reported Performance Table'!$G293="",'Reported Performance Table'!$H293="",'Reported Performance Table'!$I293="",'Reported Performance Table'!$K293="",'Reported Performance Table'!$N293="",'Reported Performance Table'!$O293="",'Reported Performance Table'!$P293="",'Reported Performance Table'!$Q293="",'Reported Performance Table'!$R293="",'Reported Performance Table'!$S293="",'Reported Performance Table'!$T293="",'Reported Performance Table'!$U293="",'Reported Performance Table'!$V293="",'Reported Performance Table'!$W293="",'Reported Performance Table'!$X293="",'Reported Performance Table'!$AF293="",'Reported Performance Table'!$AG293="",'Reported Performance Table'!$AI293="",'Reported Performance Table'!$AJ293="",'Reported Performance Table'!$AL293="",'Reported Performance Table'!$AN293="",'Reported Performance Table'!$AR293=""),$A286&amp;", ",""))</f>
        <v/>
      </c>
      <c r="D286" s="35" t="e">
        <f>VLOOKUP('Reported Performance Table'!C286,'Master List'!$B$20:$C$39,2,FALSE)</f>
        <v>#N/A</v>
      </c>
      <c r="E286" t="e">
        <f>VLOOKUP('Reported Performance Table'!D286,'Master List'!$B$42:$C$129,2,FALSE)</f>
        <v>#N/A</v>
      </c>
      <c r="F286" t="e">
        <f>VLOOKUP('Reported Performance Table'!C286,'Master List'!$B$20:$D$39,3,FALSE)</f>
        <v>#N/A</v>
      </c>
      <c r="G286" s="163" t="e">
        <f>VLOOKUP('Reported Performance Table'!B286,'Master List'!$B$11:$D$17,3,FALSE)</f>
        <v>#N/A</v>
      </c>
      <c r="H286" t="e">
        <f t="shared" si="8"/>
        <v>#N/A</v>
      </c>
      <c r="I286" t="e">
        <f>IF(VLOOKUP('Reported Performance Table'!D286,'Master List'!$B$42:$D$129,3,FALSE)="","No",VLOOKUP('Reported Performance Table'!D286,'Master List'!$B$42:$D$129,3,FALSE))</f>
        <v>#N/A</v>
      </c>
      <c r="J286" t="e">
        <f>IF(AND(I286="Yes_No",'Reported Performance Table'!E286="Yes"),"No","Yes_No")</f>
        <v>#N/A</v>
      </c>
      <c r="K286" t="str">
        <f>IF('Reported Performance Table'!D286="","",IF('Reported Performance Table'!E286="Yes","LUNA_CCT","Reported_CCT"))</f>
        <v/>
      </c>
      <c r="L286" t="str">
        <f>IF('Reported Performance Table'!D286="","",IF(K286="LUNA_CCT",VLOOKUP('Reported Performance Table'!D286,'Master List'!$B$42:$E$129,4,FALSE),"Reported_BUG"))</f>
        <v/>
      </c>
      <c r="M286" t="str">
        <f>IF('Reported Performance Table'!D286="","",IF(AND('Reported Performance Table'!$E286="Yes",OR('Reported Performance Table'!$D286='Master List'!$B$42,'Reported Performance Table'!$D286='Master List'!$B$43,'Reported Performance Table'!$D286='Master List'!$B$44,'Reported Performance Table'!$D286='Master List'!$B$46,'Reported Performance Table'!$D286='Master List'!$B$48,'Reported Performance Table'!$D286='Master List'!$B$104,'Reported Performance Table'!$D286='Master List'!$B$106,'Reported Performance Table'!$D286='Master List'!$B$126)),"LUNA_Dimming","Dimming_Capability_and_Range"))</f>
        <v/>
      </c>
      <c r="N286" s="179">
        <f>'Reported Performance Table'!BE286</f>
        <v>0</v>
      </c>
      <c r="O286" s="179">
        <f>'Reported Performance Table'!BF286</f>
        <v>0</v>
      </c>
      <c r="P286" s="179">
        <f>'Reported Performance Table'!BG286</f>
        <v>0</v>
      </c>
      <c r="Q286" t="str">
        <f t="shared" si="9"/>
        <v>No</v>
      </c>
    </row>
    <row r="287" spans="1:17" x14ac:dyDescent="0.25">
      <c r="A287" s="75">
        <v>294</v>
      </c>
      <c r="B287" s="76" t="str">
        <f>IF('Reported Performance Table'!$A294="","",IF(OR('Reported Performance Table'!$B294="",'Reported Performance Table'!$C294="",'Reported Performance Table'!$D294="",'Reported Performance Table'!$F294="",'Reported Performance Table'!$G294="",'Reported Performance Table'!$H294="",'Reported Performance Table'!$I294="",'Reported Performance Table'!$K294="",'Reported Performance Table'!$N294="",'Reported Performance Table'!$O294="",'Reported Performance Table'!$P294="",'Reported Performance Table'!$Q294="",'Reported Performance Table'!$R294="",'Reported Performance Table'!$S294="",'Reported Performance Table'!$T294="",'Reported Performance Table'!$U294="",'Reported Performance Table'!$V294="",'Reported Performance Table'!$W294="",'Reported Performance Table'!$X294="",'Reported Performance Table'!$AF294="",'Reported Performance Table'!$AG294="",'Reported Performance Table'!$AI294="",'Reported Performance Table'!$AJ294="",'Reported Performance Table'!$AL294="",'Reported Performance Table'!$AN294="",'Reported Performance Table'!$AR294=""),$A287&amp;", ",""))</f>
        <v/>
      </c>
      <c r="D287" s="35" t="e">
        <f>VLOOKUP('Reported Performance Table'!C287,'Master List'!$B$20:$C$39,2,FALSE)</f>
        <v>#N/A</v>
      </c>
      <c r="E287" t="e">
        <f>VLOOKUP('Reported Performance Table'!D287,'Master List'!$B$42:$C$129,2,FALSE)</f>
        <v>#N/A</v>
      </c>
      <c r="F287" t="e">
        <f>VLOOKUP('Reported Performance Table'!C287,'Master List'!$B$20:$D$39,3,FALSE)</f>
        <v>#N/A</v>
      </c>
      <c r="G287" s="163" t="e">
        <f>VLOOKUP('Reported Performance Table'!B287,'Master List'!$B$11:$D$17,3,FALSE)</f>
        <v>#N/A</v>
      </c>
      <c r="H287" t="e">
        <f t="shared" si="8"/>
        <v>#N/A</v>
      </c>
      <c r="I287" t="e">
        <f>IF(VLOOKUP('Reported Performance Table'!D287,'Master List'!$B$42:$D$129,3,FALSE)="","No",VLOOKUP('Reported Performance Table'!D287,'Master List'!$B$42:$D$129,3,FALSE))</f>
        <v>#N/A</v>
      </c>
      <c r="J287" t="e">
        <f>IF(AND(I287="Yes_No",'Reported Performance Table'!E287="Yes"),"No","Yes_No")</f>
        <v>#N/A</v>
      </c>
      <c r="K287" t="str">
        <f>IF('Reported Performance Table'!D287="","",IF('Reported Performance Table'!E287="Yes","LUNA_CCT","Reported_CCT"))</f>
        <v/>
      </c>
      <c r="L287" t="str">
        <f>IF('Reported Performance Table'!D287="","",IF(K287="LUNA_CCT",VLOOKUP('Reported Performance Table'!D287,'Master List'!$B$42:$E$129,4,FALSE),"Reported_BUG"))</f>
        <v/>
      </c>
      <c r="M287" t="str">
        <f>IF('Reported Performance Table'!D287="","",IF(AND('Reported Performance Table'!$E287="Yes",OR('Reported Performance Table'!$D287='Master List'!$B$42,'Reported Performance Table'!$D287='Master List'!$B$43,'Reported Performance Table'!$D287='Master List'!$B$44,'Reported Performance Table'!$D287='Master List'!$B$46,'Reported Performance Table'!$D287='Master List'!$B$48,'Reported Performance Table'!$D287='Master List'!$B$104,'Reported Performance Table'!$D287='Master List'!$B$106,'Reported Performance Table'!$D287='Master List'!$B$126)),"LUNA_Dimming","Dimming_Capability_and_Range"))</f>
        <v/>
      </c>
      <c r="N287" s="179">
        <f>'Reported Performance Table'!BE287</f>
        <v>0</v>
      </c>
      <c r="O287" s="179">
        <f>'Reported Performance Table'!BF287</f>
        <v>0</v>
      </c>
      <c r="P287" s="179">
        <f>'Reported Performance Table'!BG287</f>
        <v>0</v>
      </c>
      <c r="Q287" t="str">
        <f t="shared" si="9"/>
        <v>No</v>
      </c>
    </row>
    <row r="288" spans="1:17" x14ac:dyDescent="0.25">
      <c r="A288" s="75">
        <v>295</v>
      </c>
      <c r="B288" s="76" t="str">
        <f>IF('Reported Performance Table'!$A295="","",IF(OR('Reported Performance Table'!$B295="",'Reported Performance Table'!$C295="",'Reported Performance Table'!$D295="",'Reported Performance Table'!$F295="",'Reported Performance Table'!$G295="",'Reported Performance Table'!$H295="",'Reported Performance Table'!$I295="",'Reported Performance Table'!$K295="",'Reported Performance Table'!$N295="",'Reported Performance Table'!$O295="",'Reported Performance Table'!$P295="",'Reported Performance Table'!$Q295="",'Reported Performance Table'!$R295="",'Reported Performance Table'!$S295="",'Reported Performance Table'!$T295="",'Reported Performance Table'!$U295="",'Reported Performance Table'!$V295="",'Reported Performance Table'!$W295="",'Reported Performance Table'!$X295="",'Reported Performance Table'!$AF295="",'Reported Performance Table'!$AG295="",'Reported Performance Table'!$AI295="",'Reported Performance Table'!$AJ295="",'Reported Performance Table'!$AL295="",'Reported Performance Table'!$AN295="",'Reported Performance Table'!$AR295=""),$A288&amp;", ",""))</f>
        <v/>
      </c>
      <c r="D288" s="35" t="e">
        <f>VLOOKUP('Reported Performance Table'!C288,'Master List'!$B$20:$C$39,2,FALSE)</f>
        <v>#N/A</v>
      </c>
      <c r="E288" t="e">
        <f>VLOOKUP('Reported Performance Table'!D288,'Master List'!$B$42:$C$129,2,FALSE)</f>
        <v>#N/A</v>
      </c>
      <c r="F288" t="e">
        <f>VLOOKUP('Reported Performance Table'!C288,'Master List'!$B$20:$D$39,3,FALSE)</f>
        <v>#N/A</v>
      </c>
      <c r="G288" s="163" t="e">
        <f>VLOOKUP('Reported Performance Table'!B288,'Master List'!$B$11:$D$17,3,FALSE)</f>
        <v>#N/A</v>
      </c>
      <c r="H288" t="e">
        <f t="shared" si="8"/>
        <v>#N/A</v>
      </c>
      <c r="I288" t="e">
        <f>IF(VLOOKUP('Reported Performance Table'!D288,'Master List'!$B$42:$D$129,3,FALSE)="","No",VLOOKUP('Reported Performance Table'!D288,'Master List'!$B$42:$D$129,3,FALSE))</f>
        <v>#N/A</v>
      </c>
      <c r="J288" t="e">
        <f>IF(AND(I288="Yes_No",'Reported Performance Table'!E288="Yes"),"No","Yes_No")</f>
        <v>#N/A</v>
      </c>
      <c r="K288" t="str">
        <f>IF('Reported Performance Table'!D288="","",IF('Reported Performance Table'!E288="Yes","LUNA_CCT","Reported_CCT"))</f>
        <v/>
      </c>
      <c r="L288" t="str">
        <f>IF('Reported Performance Table'!D288="","",IF(K288="LUNA_CCT",VLOOKUP('Reported Performance Table'!D288,'Master List'!$B$42:$E$129,4,FALSE),"Reported_BUG"))</f>
        <v/>
      </c>
      <c r="M288" t="str">
        <f>IF('Reported Performance Table'!D288="","",IF(AND('Reported Performance Table'!$E288="Yes",OR('Reported Performance Table'!$D288='Master List'!$B$42,'Reported Performance Table'!$D288='Master List'!$B$43,'Reported Performance Table'!$D288='Master List'!$B$44,'Reported Performance Table'!$D288='Master List'!$B$46,'Reported Performance Table'!$D288='Master List'!$B$48,'Reported Performance Table'!$D288='Master List'!$B$104,'Reported Performance Table'!$D288='Master List'!$B$106,'Reported Performance Table'!$D288='Master List'!$B$126)),"LUNA_Dimming","Dimming_Capability_and_Range"))</f>
        <v/>
      </c>
      <c r="N288" s="179">
        <f>'Reported Performance Table'!BE288</f>
        <v>0</v>
      </c>
      <c r="O288" s="179">
        <f>'Reported Performance Table'!BF288</f>
        <v>0</v>
      </c>
      <c r="P288" s="179">
        <f>'Reported Performance Table'!BG288</f>
        <v>0</v>
      </c>
      <c r="Q288" t="str">
        <f t="shared" si="9"/>
        <v>No</v>
      </c>
    </row>
    <row r="289" spans="1:17" x14ac:dyDescent="0.25">
      <c r="A289" s="75">
        <v>296</v>
      </c>
      <c r="B289" s="76" t="str">
        <f>IF('Reported Performance Table'!$A296="","",IF(OR('Reported Performance Table'!$B296="",'Reported Performance Table'!$C296="",'Reported Performance Table'!$D296="",'Reported Performance Table'!$F296="",'Reported Performance Table'!$G296="",'Reported Performance Table'!$H296="",'Reported Performance Table'!$I296="",'Reported Performance Table'!$K296="",'Reported Performance Table'!$N296="",'Reported Performance Table'!$O296="",'Reported Performance Table'!$P296="",'Reported Performance Table'!$Q296="",'Reported Performance Table'!$R296="",'Reported Performance Table'!$S296="",'Reported Performance Table'!$T296="",'Reported Performance Table'!$U296="",'Reported Performance Table'!$V296="",'Reported Performance Table'!$W296="",'Reported Performance Table'!$X296="",'Reported Performance Table'!$AF296="",'Reported Performance Table'!$AG296="",'Reported Performance Table'!$AI296="",'Reported Performance Table'!$AJ296="",'Reported Performance Table'!$AL296="",'Reported Performance Table'!$AN296="",'Reported Performance Table'!$AR296=""),$A289&amp;", ",""))</f>
        <v/>
      </c>
      <c r="D289" s="35" t="e">
        <f>VLOOKUP('Reported Performance Table'!C289,'Master List'!$B$20:$C$39,2,FALSE)</f>
        <v>#N/A</v>
      </c>
      <c r="E289" t="e">
        <f>VLOOKUP('Reported Performance Table'!D289,'Master List'!$B$42:$C$129,2,FALSE)</f>
        <v>#N/A</v>
      </c>
      <c r="F289" t="e">
        <f>VLOOKUP('Reported Performance Table'!C289,'Master List'!$B$20:$D$39,3,FALSE)</f>
        <v>#N/A</v>
      </c>
      <c r="G289" s="163" t="e">
        <f>VLOOKUP('Reported Performance Table'!B289,'Master List'!$B$11:$D$17,3,FALSE)</f>
        <v>#N/A</v>
      </c>
      <c r="H289" t="e">
        <f t="shared" si="8"/>
        <v>#N/A</v>
      </c>
      <c r="I289" t="e">
        <f>IF(VLOOKUP('Reported Performance Table'!D289,'Master List'!$B$42:$D$129,3,FALSE)="","No",VLOOKUP('Reported Performance Table'!D289,'Master List'!$B$42:$D$129,3,FALSE))</f>
        <v>#N/A</v>
      </c>
      <c r="J289" t="e">
        <f>IF(AND(I289="Yes_No",'Reported Performance Table'!E289="Yes"),"No","Yes_No")</f>
        <v>#N/A</v>
      </c>
      <c r="K289" t="str">
        <f>IF('Reported Performance Table'!D289="","",IF('Reported Performance Table'!E289="Yes","LUNA_CCT","Reported_CCT"))</f>
        <v/>
      </c>
      <c r="L289" t="str">
        <f>IF('Reported Performance Table'!D289="","",IF(K289="LUNA_CCT",VLOOKUP('Reported Performance Table'!D289,'Master List'!$B$42:$E$129,4,FALSE),"Reported_BUG"))</f>
        <v/>
      </c>
      <c r="M289" t="str">
        <f>IF('Reported Performance Table'!D289="","",IF(AND('Reported Performance Table'!$E289="Yes",OR('Reported Performance Table'!$D289='Master List'!$B$42,'Reported Performance Table'!$D289='Master List'!$B$43,'Reported Performance Table'!$D289='Master List'!$B$44,'Reported Performance Table'!$D289='Master List'!$B$46,'Reported Performance Table'!$D289='Master List'!$B$48,'Reported Performance Table'!$D289='Master List'!$B$104,'Reported Performance Table'!$D289='Master List'!$B$106,'Reported Performance Table'!$D289='Master List'!$B$126)),"LUNA_Dimming","Dimming_Capability_and_Range"))</f>
        <v/>
      </c>
      <c r="N289" s="179">
        <f>'Reported Performance Table'!BE289</f>
        <v>0</v>
      </c>
      <c r="O289" s="179">
        <f>'Reported Performance Table'!BF289</f>
        <v>0</v>
      </c>
      <c r="P289" s="179">
        <f>'Reported Performance Table'!BG289</f>
        <v>0</v>
      </c>
      <c r="Q289" t="str">
        <f t="shared" si="9"/>
        <v>No</v>
      </c>
    </row>
    <row r="290" spans="1:17" x14ac:dyDescent="0.25">
      <c r="A290" s="75">
        <v>297</v>
      </c>
      <c r="B290" s="76" t="str">
        <f>IF('Reported Performance Table'!$A297="","",IF(OR('Reported Performance Table'!$B297="",'Reported Performance Table'!$C297="",'Reported Performance Table'!$D297="",'Reported Performance Table'!$F297="",'Reported Performance Table'!$G297="",'Reported Performance Table'!$H297="",'Reported Performance Table'!$I297="",'Reported Performance Table'!$K297="",'Reported Performance Table'!$N297="",'Reported Performance Table'!$O297="",'Reported Performance Table'!$P297="",'Reported Performance Table'!$Q297="",'Reported Performance Table'!$R297="",'Reported Performance Table'!$S297="",'Reported Performance Table'!$T297="",'Reported Performance Table'!$U297="",'Reported Performance Table'!$V297="",'Reported Performance Table'!$W297="",'Reported Performance Table'!$X297="",'Reported Performance Table'!$AF297="",'Reported Performance Table'!$AG297="",'Reported Performance Table'!$AI297="",'Reported Performance Table'!$AJ297="",'Reported Performance Table'!$AL297="",'Reported Performance Table'!$AN297="",'Reported Performance Table'!$AR297=""),$A290&amp;", ",""))</f>
        <v/>
      </c>
      <c r="D290" s="35" t="e">
        <f>VLOOKUP('Reported Performance Table'!C290,'Master List'!$B$20:$C$39,2,FALSE)</f>
        <v>#N/A</v>
      </c>
      <c r="E290" t="e">
        <f>VLOOKUP('Reported Performance Table'!D290,'Master List'!$B$42:$C$129,2,FALSE)</f>
        <v>#N/A</v>
      </c>
      <c r="F290" t="e">
        <f>VLOOKUP('Reported Performance Table'!C290,'Master List'!$B$20:$D$39,3,FALSE)</f>
        <v>#N/A</v>
      </c>
      <c r="G290" s="163" t="e">
        <f>VLOOKUP('Reported Performance Table'!B290,'Master List'!$B$11:$D$17,3,FALSE)</f>
        <v>#N/A</v>
      </c>
      <c r="H290" t="e">
        <f t="shared" si="8"/>
        <v>#N/A</v>
      </c>
      <c r="I290" t="e">
        <f>IF(VLOOKUP('Reported Performance Table'!D290,'Master List'!$B$42:$D$129,3,FALSE)="","No",VLOOKUP('Reported Performance Table'!D290,'Master List'!$B$42:$D$129,3,FALSE))</f>
        <v>#N/A</v>
      </c>
      <c r="J290" t="e">
        <f>IF(AND(I290="Yes_No",'Reported Performance Table'!E290="Yes"),"No","Yes_No")</f>
        <v>#N/A</v>
      </c>
      <c r="K290" t="str">
        <f>IF('Reported Performance Table'!D290="","",IF('Reported Performance Table'!E290="Yes","LUNA_CCT","Reported_CCT"))</f>
        <v/>
      </c>
      <c r="L290" t="str">
        <f>IF('Reported Performance Table'!D290="","",IF(K290="LUNA_CCT",VLOOKUP('Reported Performance Table'!D290,'Master List'!$B$42:$E$129,4,FALSE),"Reported_BUG"))</f>
        <v/>
      </c>
      <c r="M290" t="str">
        <f>IF('Reported Performance Table'!D290="","",IF(AND('Reported Performance Table'!$E290="Yes",OR('Reported Performance Table'!$D290='Master List'!$B$42,'Reported Performance Table'!$D290='Master List'!$B$43,'Reported Performance Table'!$D290='Master List'!$B$44,'Reported Performance Table'!$D290='Master List'!$B$46,'Reported Performance Table'!$D290='Master List'!$B$48,'Reported Performance Table'!$D290='Master List'!$B$104,'Reported Performance Table'!$D290='Master List'!$B$106,'Reported Performance Table'!$D290='Master List'!$B$126)),"LUNA_Dimming","Dimming_Capability_and_Range"))</f>
        <v/>
      </c>
      <c r="N290" s="179">
        <f>'Reported Performance Table'!BE290</f>
        <v>0</v>
      </c>
      <c r="O290" s="179">
        <f>'Reported Performance Table'!BF290</f>
        <v>0</v>
      </c>
      <c r="P290" s="179">
        <f>'Reported Performance Table'!BG290</f>
        <v>0</v>
      </c>
      <c r="Q290" t="str">
        <f t="shared" si="9"/>
        <v>No</v>
      </c>
    </row>
    <row r="291" spans="1:17" x14ac:dyDescent="0.25">
      <c r="A291" s="75">
        <v>298</v>
      </c>
      <c r="B291" s="76" t="str">
        <f>IF('Reported Performance Table'!$A298="","",IF(OR('Reported Performance Table'!$B298="",'Reported Performance Table'!$C298="",'Reported Performance Table'!$D298="",'Reported Performance Table'!$F298="",'Reported Performance Table'!$G298="",'Reported Performance Table'!$H298="",'Reported Performance Table'!$I298="",'Reported Performance Table'!$K298="",'Reported Performance Table'!$N298="",'Reported Performance Table'!$O298="",'Reported Performance Table'!$P298="",'Reported Performance Table'!$Q298="",'Reported Performance Table'!$R298="",'Reported Performance Table'!$S298="",'Reported Performance Table'!$T298="",'Reported Performance Table'!$U298="",'Reported Performance Table'!$V298="",'Reported Performance Table'!$W298="",'Reported Performance Table'!$X298="",'Reported Performance Table'!$AF298="",'Reported Performance Table'!$AG298="",'Reported Performance Table'!$AI298="",'Reported Performance Table'!$AJ298="",'Reported Performance Table'!$AL298="",'Reported Performance Table'!$AN298="",'Reported Performance Table'!$AR298=""),$A291&amp;", ",""))</f>
        <v/>
      </c>
      <c r="D291" s="35" t="e">
        <f>VLOOKUP('Reported Performance Table'!C291,'Master List'!$B$20:$C$39,2,FALSE)</f>
        <v>#N/A</v>
      </c>
      <c r="E291" t="e">
        <f>VLOOKUP('Reported Performance Table'!D291,'Master List'!$B$42:$C$129,2,FALSE)</f>
        <v>#N/A</v>
      </c>
      <c r="F291" t="e">
        <f>VLOOKUP('Reported Performance Table'!C291,'Master List'!$B$20:$D$39,3,FALSE)</f>
        <v>#N/A</v>
      </c>
      <c r="G291" s="163" t="e">
        <f>VLOOKUP('Reported Performance Table'!B291,'Master List'!$B$11:$D$17,3,FALSE)</f>
        <v>#N/A</v>
      </c>
      <c r="H291" t="e">
        <f t="shared" si="8"/>
        <v>#N/A</v>
      </c>
      <c r="I291" t="e">
        <f>IF(VLOOKUP('Reported Performance Table'!D291,'Master List'!$B$42:$D$129,3,FALSE)="","No",VLOOKUP('Reported Performance Table'!D291,'Master List'!$B$42:$D$129,3,FALSE))</f>
        <v>#N/A</v>
      </c>
      <c r="J291" t="e">
        <f>IF(AND(I291="Yes_No",'Reported Performance Table'!E291="Yes"),"No","Yes_No")</f>
        <v>#N/A</v>
      </c>
      <c r="K291" t="str">
        <f>IF('Reported Performance Table'!D291="","",IF('Reported Performance Table'!E291="Yes","LUNA_CCT","Reported_CCT"))</f>
        <v/>
      </c>
      <c r="L291" t="str">
        <f>IF('Reported Performance Table'!D291="","",IF(K291="LUNA_CCT",VLOOKUP('Reported Performance Table'!D291,'Master List'!$B$42:$E$129,4,FALSE),"Reported_BUG"))</f>
        <v/>
      </c>
      <c r="M291" t="str">
        <f>IF('Reported Performance Table'!D291="","",IF(AND('Reported Performance Table'!$E291="Yes",OR('Reported Performance Table'!$D291='Master List'!$B$42,'Reported Performance Table'!$D291='Master List'!$B$43,'Reported Performance Table'!$D291='Master List'!$B$44,'Reported Performance Table'!$D291='Master List'!$B$46,'Reported Performance Table'!$D291='Master List'!$B$48,'Reported Performance Table'!$D291='Master List'!$B$104,'Reported Performance Table'!$D291='Master List'!$B$106,'Reported Performance Table'!$D291='Master List'!$B$126)),"LUNA_Dimming","Dimming_Capability_and_Range"))</f>
        <v/>
      </c>
      <c r="N291" s="179">
        <f>'Reported Performance Table'!BE291</f>
        <v>0</v>
      </c>
      <c r="O291" s="179">
        <f>'Reported Performance Table'!BF291</f>
        <v>0</v>
      </c>
      <c r="P291" s="179">
        <f>'Reported Performance Table'!BG291</f>
        <v>0</v>
      </c>
      <c r="Q291" t="str">
        <f t="shared" si="9"/>
        <v>No</v>
      </c>
    </row>
    <row r="292" spans="1:17" x14ac:dyDescent="0.25">
      <c r="A292" s="75">
        <v>299</v>
      </c>
      <c r="B292" s="76" t="str">
        <f>IF('Reported Performance Table'!$A299="","",IF(OR('Reported Performance Table'!$B299="",'Reported Performance Table'!$C299="",'Reported Performance Table'!$D299="",'Reported Performance Table'!$F299="",'Reported Performance Table'!$G299="",'Reported Performance Table'!$H299="",'Reported Performance Table'!$I299="",'Reported Performance Table'!$K299="",'Reported Performance Table'!$N299="",'Reported Performance Table'!$O299="",'Reported Performance Table'!$P299="",'Reported Performance Table'!$Q299="",'Reported Performance Table'!$R299="",'Reported Performance Table'!$S299="",'Reported Performance Table'!$T299="",'Reported Performance Table'!$U299="",'Reported Performance Table'!$V299="",'Reported Performance Table'!$W299="",'Reported Performance Table'!$X299="",'Reported Performance Table'!$AF299="",'Reported Performance Table'!$AG299="",'Reported Performance Table'!$AI299="",'Reported Performance Table'!$AJ299="",'Reported Performance Table'!$AL299="",'Reported Performance Table'!$AN299="",'Reported Performance Table'!$AR299=""),$A292&amp;", ",""))</f>
        <v/>
      </c>
      <c r="D292" s="35" t="e">
        <f>VLOOKUP('Reported Performance Table'!C292,'Master List'!$B$20:$C$39,2,FALSE)</f>
        <v>#N/A</v>
      </c>
      <c r="E292" t="e">
        <f>VLOOKUP('Reported Performance Table'!D292,'Master List'!$B$42:$C$129,2,FALSE)</f>
        <v>#N/A</v>
      </c>
      <c r="F292" t="e">
        <f>VLOOKUP('Reported Performance Table'!C292,'Master List'!$B$20:$D$39,3,FALSE)</f>
        <v>#N/A</v>
      </c>
      <c r="G292" s="163" t="e">
        <f>VLOOKUP('Reported Performance Table'!B292,'Master List'!$B$11:$D$17,3,FALSE)</f>
        <v>#N/A</v>
      </c>
      <c r="H292" t="e">
        <f t="shared" si="8"/>
        <v>#N/A</v>
      </c>
      <c r="I292" t="e">
        <f>IF(VLOOKUP('Reported Performance Table'!D292,'Master List'!$B$42:$D$129,3,FALSE)="","No",VLOOKUP('Reported Performance Table'!D292,'Master List'!$B$42:$D$129,3,FALSE))</f>
        <v>#N/A</v>
      </c>
      <c r="J292" t="e">
        <f>IF(AND(I292="Yes_No",'Reported Performance Table'!E292="Yes"),"No","Yes_No")</f>
        <v>#N/A</v>
      </c>
      <c r="K292" t="str">
        <f>IF('Reported Performance Table'!D292="","",IF('Reported Performance Table'!E292="Yes","LUNA_CCT","Reported_CCT"))</f>
        <v/>
      </c>
      <c r="L292" t="str">
        <f>IF('Reported Performance Table'!D292="","",IF(K292="LUNA_CCT",VLOOKUP('Reported Performance Table'!D292,'Master List'!$B$42:$E$129,4,FALSE),"Reported_BUG"))</f>
        <v/>
      </c>
      <c r="M292" t="str">
        <f>IF('Reported Performance Table'!D292="","",IF(AND('Reported Performance Table'!$E292="Yes",OR('Reported Performance Table'!$D292='Master List'!$B$42,'Reported Performance Table'!$D292='Master List'!$B$43,'Reported Performance Table'!$D292='Master List'!$B$44,'Reported Performance Table'!$D292='Master List'!$B$46,'Reported Performance Table'!$D292='Master List'!$B$48,'Reported Performance Table'!$D292='Master List'!$B$104,'Reported Performance Table'!$D292='Master List'!$B$106,'Reported Performance Table'!$D292='Master List'!$B$126)),"LUNA_Dimming","Dimming_Capability_and_Range"))</f>
        <v/>
      </c>
      <c r="N292" s="179">
        <f>'Reported Performance Table'!BE292</f>
        <v>0</v>
      </c>
      <c r="O292" s="179">
        <f>'Reported Performance Table'!BF292</f>
        <v>0</v>
      </c>
      <c r="P292" s="179">
        <f>'Reported Performance Table'!BG292</f>
        <v>0</v>
      </c>
      <c r="Q292" t="str">
        <f t="shared" si="9"/>
        <v>No</v>
      </c>
    </row>
    <row r="293" spans="1:17" x14ac:dyDescent="0.25">
      <c r="A293" s="75">
        <v>300</v>
      </c>
      <c r="B293" s="76" t="str">
        <f>IF('Reported Performance Table'!$A300="","",IF(OR('Reported Performance Table'!$B300="",'Reported Performance Table'!$C300="",'Reported Performance Table'!$D300="",'Reported Performance Table'!$F300="",'Reported Performance Table'!$G300="",'Reported Performance Table'!$H300="",'Reported Performance Table'!$I300="",'Reported Performance Table'!$K300="",'Reported Performance Table'!$N300="",'Reported Performance Table'!$O300="",'Reported Performance Table'!$P300="",'Reported Performance Table'!$Q300="",'Reported Performance Table'!$R300="",'Reported Performance Table'!$S300="",'Reported Performance Table'!$T300="",'Reported Performance Table'!$U300="",'Reported Performance Table'!$V300="",'Reported Performance Table'!$W300="",'Reported Performance Table'!$X300="",'Reported Performance Table'!$AF300="",'Reported Performance Table'!$AG300="",'Reported Performance Table'!$AI300="",'Reported Performance Table'!$AJ300="",'Reported Performance Table'!$AL300="",'Reported Performance Table'!$AN300="",'Reported Performance Table'!$AR300=""),$A293&amp;", ",""))</f>
        <v/>
      </c>
      <c r="D293" s="35" t="e">
        <f>VLOOKUP('Reported Performance Table'!C293,'Master List'!$B$20:$C$39,2,FALSE)</f>
        <v>#N/A</v>
      </c>
      <c r="E293" t="e">
        <f>VLOOKUP('Reported Performance Table'!D293,'Master List'!$B$42:$C$129,2,FALSE)</f>
        <v>#N/A</v>
      </c>
      <c r="F293" t="e">
        <f>VLOOKUP('Reported Performance Table'!C293,'Master List'!$B$20:$D$39,3,FALSE)</f>
        <v>#N/A</v>
      </c>
      <c r="G293" s="163" t="e">
        <f>VLOOKUP('Reported Performance Table'!B293,'Master List'!$B$11:$D$17,3,FALSE)</f>
        <v>#N/A</v>
      </c>
      <c r="H293" t="e">
        <f t="shared" si="8"/>
        <v>#N/A</v>
      </c>
      <c r="I293" t="e">
        <f>IF(VLOOKUP('Reported Performance Table'!D293,'Master List'!$B$42:$D$129,3,FALSE)="","No",VLOOKUP('Reported Performance Table'!D293,'Master List'!$B$42:$D$129,3,FALSE))</f>
        <v>#N/A</v>
      </c>
      <c r="J293" t="e">
        <f>IF(AND(I293="Yes_No",'Reported Performance Table'!E293="Yes"),"No","Yes_No")</f>
        <v>#N/A</v>
      </c>
      <c r="K293" t="str">
        <f>IF('Reported Performance Table'!D293="","",IF('Reported Performance Table'!E293="Yes","LUNA_CCT","Reported_CCT"))</f>
        <v/>
      </c>
      <c r="L293" t="str">
        <f>IF('Reported Performance Table'!D293="","",IF(K293="LUNA_CCT",VLOOKUP('Reported Performance Table'!D293,'Master List'!$B$42:$E$129,4,FALSE),"Reported_BUG"))</f>
        <v/>
      </c>
      <c r="M293" t="str">
        <f>IF('Reported Performance Table'!D293="","",IF(AND('Reported Performance Table'!$E293="Yes",OR('Reported Performance Table'!$D293='Master List'!$B$42,'Reported Performance Table'!$D293='Master List'!$B$43,'Reported Performance Table'!$D293='Master List'!$B$44,'Reported Performance Table'!$D293='Master List'!$B$46,'Reported Performance Table'!$D293='Master List'!$B$48,'Reported Performance Table'!$D293='Master List'!$B$104,'Reported Performance Table'!$D293='Master List'!$B$106,'Reported Performance Table'!$D293='Master List'!$B$126)),"LUNA_Dimming","Dimming_Capability_and_Range"))</f>
        <v/>
      </c>
      <c r="N293" s="179">
        <f>'Reported Performance Table'!BE293</f>
        <v>0</v>
      </c>
      <c r="O293" s="179">
        <f>'Reported Performance Table'!BF293</f>
        <v>0</v>
      </c>
      <c r="P293" s="179">
        <f>'Reported Performance Table'!BG293</f>
        <v>0</v>
      </c>
      <c r="Q293" t="str">
        <f t="shared" si="9"/>
        <v>No</v>
      </c>
    </row>
    <row r="294" spans="1:17" x14ac:dyDescent="0.25">
      <c r="A294" s="75">
        <v>301</v>
      </c>
      <c r="B294" s="76" t="str">
        <f>IF('Reported Performance Table'!$A301="","",IF(OR('Reported Performance Table'!$B301="",'Reported Performance Table'!$C301="",'Reported Performance Table'!$D301="",'Reported Performance Table'!$F301="",'Reported Performance Table'!$G301="",'Reported Performance Table'!$H301="",'Reported Performance Table'!$I301="",'Reported Performance Table'!$K301="",'Reported Performance Table'!$N301="",'Reported Performance Table'!$O301="",'Reported Performance Table'!$P301="",'Reported Performance Table'!$Q301="",'Reported Performance Table'!$R301="",'Reported Performance Table'!$S301="",'Reported Performance Table'!$T301="",'Reported Performance Table'!$U301="",'Reported Performance Table'!$V301="",'Reported Performance Table'!$W301="",'Reported Performance Table'!$X301="",'Reported Performance Table'!$AF301="",'Reported Performance Table'!$AG301="",'Reported Performance Table'!$AI301="",'Reported Performance Table'!$AJ301="",'Reported Performance Table'!$AL301="",'Reported Performance Table'!$AN301="",'Reported Performance Table'!$AR301=""),$A294&amp;", ",""))</f>
        <v/>
      </c>
      <c r="D294" s="35" t="e">
        <f>VLOOKUP('Reported Performance Table'!C294,'Master List'!$B$20:$C$39,2,FALSE)</f>
        <v>#N/A</v>
      </c>
      <c r="E294" t="e">
        <f>VLOOKUP('Reported Performance Table'!D294,'Master List'!$B$42:$C$129,2,FALSE)</f>
        <v>#N/A</v>
      </c>
      <c r="F294" t="e">
        <f>VLOOKUP('Reported Performance Table'!C294,'Master List'!$B$20:$D$39,3,FALSE)</f>
        <v>#N/A</v>
      </c>
      <c r="G294" s="163" t="e">
        <f>VLOOKUP('Reported Performance Table'!B294,'Master List'!$B$11:$D$17,3,FALSE)</f>
        <v>#N/A</v>
      </c>
      <c r="H294" t="e">
        <f t="shared" si="8"/>
        <v>#N/A</v>
      </c>
      <c r="I294" t="e">
        <f>IF(VLOOKUP('Reported Performance Table'!D294,'Master List'!$B$42:$D$129,3,FALSE)="","No",VLOOKUP('Reported Performance Table'!D294,'Master List'!$B$42:$D$129,3,FALSE))</f>
        <v>#N/A</v>
      </c>
      <c r="J294" t="e">
        <f>IF(AND(I294="Yes_No",'Reported Performance Table'!E294="Yes"),"No","Yes_No")</f>
        <v>#N/A</v>
      </c>
      <c r="K294" t="str">
        <f>IF('Reported Performance Table'!D294="","",IF('Reported Performance Table'!E294="Yes","LUNA_CCT","Reported_CCT"))</f>
        <v/>
      </c>
      <c r="L294" t="str">
        <f>IF('Reported Performance Table'!D294="","",IF(K294="LUNA_CCT",VLOOKUP('Reported Performance Table'!D294,'Master List'!$B$42:$E$129,4,FALSE),"Reported_BUG"))</f>
        <v/>
      </c>
      <c r="M294" t="str">
        <f>IF('Reported Performance Table'!D294="","",IF(AND('Reported Performance Table'!$E294="Yes",OR('Reported Performance Table'!$D294='Master List'!$B$42,'Reported Performance Table'!$D294='Master List'!$B$43,'Reported Performance Table'!$D294='Master List'!$B$44,'Reported Performance Table'!$D294='Master List'!$B$46,'Reported Performance Table'!$D294='Master List'!$B$48,'Reported Performance Table'!$D294='Master List'!$B$104,'Reported Performance Table'!$D294='Master List'!$B$106,'Reported Performance Table'!$D294='Master List'!$B$126)),"LUNA_Dimming","Dimming_Capability_and_Range"))</f>
        <v/>
      </c>
      <c r="N294" s="179">
        <f>'Reported Performance Table'!BE294</f>
        <v>0</v>
      </c>
      <c r="O294" s="179">
        <f>'Reported Performance Table'!BF294</f>
        <v>0</v>
      </c>
      <c r="P294" s="179">
        <f>'Reported Performance Table'!BG294</f>
        <v>0</v>
      </c>
      <c r="Q294" t="str">
        <f t="shared" si="9"/>
        <v>No</v>
      </c>
    </row>
    <row r="295" spans="1:17" x14ac:dyDescent="0.25">
      <c r="A295" s="75">
        <v>302</v>
      </c>
      <c r="B295" s="76" t="str">
        <f>IF('Reported Performance Table'!$A302="","",IF(OR('Reported Performance Table'!$B302="",'Reported Performance Table'!$C302="",'Reported Performance Table'!$D302="",'Reported Performance Table'!$F302="",'Reported Performance Table'!$G302="",'Reported Performance Table'!$H302="",'Reported Performance Table'!$I302="",'Reported Performance Table'!$K302="",'Reported Performance Table'!$N302="",'Reported Performance Table'!$O302="",'Reported Performance Table'!$P302="",'Reported Performance Table'!$Q302="",'Reported Performance Table'!$R302="",'Reported Performance Table'!$S302="",'Reported Performance Table'!$T302="",'Reported Performance Table'!$U302="",'Reported Performance Table'!$V302="",'Reported Performance Table'!$W302="",'Reported Performance Table'!$X302="",'Reported Performance Table'!$AF302="",'Reported Performance Table'!$AG302="",'Reported Performance Table'!$AI302="",'Reported Performance Table'!$AJ302="",'Reported Performance Table'!$AL302="",'Reported Performance Table'!$AN302="",'Reported Performance Table'!$AR302=""),$A295&amp;", ",""))</f>
        <v/>
      </c>
      <c r="D295" s="35" t="e">
        <f>VLOOKUP('Reported Performance Table'!C295,'Master List'!$B$20:$C$39,2,FALSE)</f>
        <v>#N/A</v>
      </c>
      <c r="E295" t="e">
        <f>VLOOKUP('Reported Performance Table'!D295,'Master List'!$B$42:$C$129,2,FALSE)</f>
        <v>#N/A</v>
      </c>
      <c r="F295" t="e">
        <f>VLOOKUP('Reported Performance Table'!C295,'Master List'!$B$20:$D$39,3,FALSE)</f>
        <v>#N/A</v>
      </c>
      <c r="G295" s="163" t="e">
        <f>VLOOKUP('Reported Performance Table'!B295,'Master List'!$B$11:$D$17,3,FALSE)</f>
        <v>#N/A</v>
      </c>
      <c r="H295" t="e">
        <f t="shared" si="8"/>
        <v>#N/A</v>
      </c>
      <c r="I295" t="e">
        <f>IF(VLOOKUP('Reported Performance Table'!D295,'Master List'!$B$42:$D$129,3,FALSE)="","No",VLOOKUP('Reported Performance Table'!D295,'Master List'!$B$42:$D$129,3,FALSE))</f>
        <v>#N/A</v>
      </c>
      <c r="J295" t="e">
        <f>IF(AND(I295="Yes_No",'Reported Performance Table'!E295="Yes"),"No","Yes_No")</f>
        <v>#N/A</v>
      </c>
      <c r="K295" t="str">
        <f>IF('Reported Performance Table'!D295="","",IF('Reported Performance Table'!E295="Yes","LUNA_CCT","Reported_CCT"))</f>
        <v/>
      </c>
      <c r="L295" t="str">
        <f>IF('Reported Performance Table'!D295="","",IF(K295="LUNA_CCT",VLOOKUP('Reported Performance Table'!D295,'Master List'!$B$42:$E$129,4,FALSE),"Reported_BUG"))</f>
        <v/>
      </c>
      <c r="M295" t="str">
        <f>IF('Reported Performance Table'!D295="","",IF(AND('Reported Performance Table'!$E295="Yes",OR('Reported Performance Table'!$D295='Master List'!$B$42,'Reported Performance Table'!$D295='Master List'!$B$43,'Reported Performance Table'!$D295='Master List'!$B$44,'Reported Performance Table'!$D295='Master List'!$B$46,'Reported Performance Table'!$D295='Master List'!$B$48,'Reported Performance Table'!$D295='Master List'!$B$104,'Reported Performance Table'!$D295='Master List'!$B$106,'Reported Performance Table'!$D295='Master List'!$B$126)),"LUNA_Dimming","Dimming_Capability_and_Range"))</f>
        <v/>
      </c>
      <c r="N295" s="179">
        <f>'Reported Performance Table'!BE295</f>
        <v>0</v>
      </c>
      <c r="O295" s="179">
        <f>'Reported Performance Table'!BF295</f>
        <v>0</v>
      </c>
      <c r="P295" s="179">
        <f>'Reported Performance Table'!BG295</f>
        <v>0</v>
      </c>
      <c r="Q295" t="str">
        <f t="shared" si="9"/>
        <v>No</v>
      </c>
    </row>
    <row r="296" spans="1:17" x14ac:dyDescent="0.25">
      <c r="A296" s="75">
        <v>303</v>
      </c>
      <c r="B296" s="76" t="str">
        <f>IF('Reported Performance Table'!$A303="","",IF(OR('Reported Performance Table'!$B303="",'Reported Performance Table'!$C303="",'Reported Performance Table'!$D303="",'Reported Performance Table'!$F303="",'Reported Performance Table'!$G303="",'Reported Performance Table'!$H303="",'Reported Performance Table'!$I303="",'Reported Performance Table'!$K303="",'Reported Performance Table'!$N303="",'Reported Performance Table'!$O303="",'Reported Performance Table'!$P303="",'Reported Performance Table'!$Q303="",'Reported Performance Table'!$R303="",'Reported Performance Table'!$S303="",'Reported Performance Table'!$T303="",'Reported Performance Table'!$U303="",'Reported Performance Table'!$V303="",'Reported Performance Table'!$W303="",'Reported Performance Table'!$X303="",'Reported Performance Table'!$AF303="",'Reported Performance Table'!$AG303="",'Reported Performance Table'!$AI303="",'Reported Performance Table'!$AJ303="",'Reported Performance Table'!$AL303="",'Reported Performance Table'!$AN303="",'Reported Performance Table'!$AR303=""),$A296&amp;", ",""))</f>
        <v/>
      </c>
      <c r="D296" s="35" t="e">
        <f>VLOOKUP('Reported Performance Table'!C296,'Master List'!$B$20:$C$39,2,FALSE)</f>
        <v>#N/A</v>
      </c>
      <c r="E296" t="e">
        <f>VLOOKUP('Reported Performance Table'!D296,'Master List'!$B$42:$C$129,2,FALSE)</f>
        <v>#N/A</v>
      </c>
      <c r="F296" t="e">
        <f>VLOOKUP('Reported Performance Table'!C296,'Master List'!$B$20:$D$39,3,FALSE)</f>
        <v>#N/A</v>
      </c>
      <c r="G296" s="163" t="e">
        <f>VLOOKUP('Reported Performance Table'!B296,'Master List'!$B$11:$D$17,3,FALSE)</f>
        <v>#N/A</v>
      </c>
      <c r="H296" t="e">
        <f t="shared" si="8"/>
        <v>#N/A</v>
      </c>
      <c r="I296" t="e">
        <f>IF(VLOOKUP('Reported Performance Table'!D296,'Master List'!$B$42:$D$129,3,FALSE)="","No",VLOOKUP('Reported Performance Table'!D296,'Master List'!$B$42:$D$129,3,FALSE))</f>
        <v>#N/A</v>
      </c>
      <c r="J296" t="e">
        <f>IF(AND(I296="Yes_No",'Reported Performance Table'!E296="Yes"),"No","Yes_No")</f>
        <v>#N/A</v>
      </c>
      <c r="K296" t="str">
        <f>IF('Reported Performance Table'!D296="","",IF('Reported Performance Table'!E296="Yes","LUNA_CCT","Reported_CCT"))</f>
        <v/>
      </c>
      <c r="L296" t="str">
        <f>IF('Reported Performance Table'!D296="","",IF(K296="LUNA_CCT",VLOOKUP('Reported Performance Table'!D296,'Master List'!$B$42:$E$129,4,FALSE),"Reported_BUG"))</f>
        <v/>
      </c>
      <c r="M296" t="str">
        <f>IF('Reported Performance Table'!D296="","",IF(AND('Reported Performance Table'!$E296="Yes",OR('Reported Performance Table'!$D296='Master List'!$B$42,'Reported Performance Table'!$D296='Master List'!$B$43,'Reported Performance Table'!$D296='Master List'!$B$44,'Reported Performance Table'!$D296='Master List'!$B$46,'Reported Performance Table'!$D296='Master List'!$B$48,'Reported Performance Table'!$D296='Master List'!$B$104,'Reported Performance Table'!$D296='Master List'!$B$106,'Reported Performance Table'!$D296='Master List'!$B$126)),"LUNA_Dimming","Dimming_Capability_and_Range"))</f>
        <v/>
      </c>
      <c r="N296" s="179">
        <f>'Reported Performance Table'!BE296</f>
        <v>0</v>
      </c>
      <c r="O296" s="179">
        <f>'Reported Performance Table'!BF296</f>
        <v>0</v>
      </c>
      <c r="P296" s="179">
        <f>'Reported Performance Table'!BG296</f>
        <v>0</v>
      </c>
      <c r="Q296" t="str">
        <f t="shared" si="9"/>
        <v>No</v>
      </c>
    </row>
    <row r="297" spans="1:17" x14ac:dyDescent="0.25">
      <c r="A297" s="75">
        <v>304</v>
      </c>
      <c r="B297" s="76" t="str">
        <f>IF('Reported Performance Table'!$A304="","",IF(OR('Reported Performance Table'!$B304="",'Reported Performance Table'!$C304="",'Reported Performance Table'!$D304="",'Reported Performance Table'!$F304="",'Reported Performance Table'!$G304="",'Reported Performance Table'!$H304="",'Reported Performance Table'!$I304="",'Reported Performance Table'!$K304="",'Reported Performance Table'!$N304="",'Reported Performance Table'!$O304="",'Reported Performance Table'!$P304="",'Reported Performance Table'!$Q304="",'Reported Performance Table'!$R304="",'Reported Performance Table'!$S304="",'Reported Performance Table'!$T304="",'Reported Performance Table'!$U304="",'Reported Performance Table'!$V304="",'Reported Performance Table'!$W304="",'Reported Performance Table'!$X304="",'Reported Performance Table'!$AF304="",'Reported Performance Table'!$AG304="",'Reported Performance Table'!$AI304="",'Reported Performance Table'!$AJ304="",'Reported Performance Table'!$AL304="",'Reported Performance Table'!$AN304="",'Reported Performance Table'!$AR304=""),$A297&amp;", ",""))</f>
        <v/>
      </c>
      <c r="D297" s="35" t="e">
        <f>VLOOKUP('Reported Performance Table'!C297,'Master List'!$B$20:$C$39,2,FALSE)</f>
        <v>#N/A</v>
      </c>
      <c r="E297" t="e">
        <f>VLOOKUP('Reported Performance Table'!D297,'Master List'!$B$42:$C$129,2,FALSE)</f>
        <v>#N/A</v>
      </c>
      <c r="F297" t="e">
        <f>VLOOKUP('Reported Performance Table'!C297,'Master List'!$B$20:$D$39,3,FALSE)</f>
        <v>#N/A</v>
      </c>
      <c r="G297" s="163" t="e">
        <f>VLOOKUP('Reported Performance Table'!B297,'Master List'!$B$11:$D$17,3,FALSE)</f>
        <v>#N/A</v>
      </c>
      <c r="H297" t="e">
        <f t="shared" si="8"/>
        <v>#N/A</v>
      </c>
      <c r="I297" t="e">
        <f>IF(VLOOKUP('Reported Performance Table'!D297,'Master List'!$B$42:$D$129,3,FALSE)="","No",VLOOKUP('Reported Performance Table'!D297,'Master List'!$B$42:$D$129,3,FALSE))</f>
        <v>#N/A</v>
      </c>
      <c r="J297" t="e">
        <f>IF(AND(I297="Yes_No",'Reported Performance Table'!E297="Yes"),"No","Yes_No")</f>
        <v>#N/A</v>
      </c>
      <c r="K297" t="str">
        <f>IF('Reported Performance Table'!D297="","",IF('Reported Performance Table'!E297="Yes","LUNA_CCT","Reported_CCT"))</f>
        <v/>
      </c>
      <c r="L297" t="str">
        <f>IF('Reported Performance Table'!D297="","",IF(K297="LUNA_CCT",VLOOKUP('Reported Performance Table'!D297,'Master List'!$B$42:$E$129,4,FALSE),"Reported_BUG"))</f>
        <v/>
      </c>
      <c r="M297" t="str">
        <f>IF('Reported Performance Table'!D297="","",IF(AND('Reported Performance Table'!$E297="Yes",OR('Reported Performance Table'!$D297='Master List'!$B$42,'Reported Performance Table'!$D297='Master List'!$B$43,'Reported Performance Table'!$D297='Master List'!$B$44,'Reported Performance Table'!$D297='Master List'!$B$46,'Reported Performance Table'!$D297='Master List'!$B$48,'Reported Performance Table'!$D297='Master List'!$B$104,'Reported Performance Table'!$D297='Master List'!$B$106,'Reported Performance Table'!$D297='Master List'!$B$126)),"LUNA_Dimming","Dimming_Capability_and_Range"))</f>
        <v/>
      </c>
      <c r="N297" s="179">
        <f>'Reported Performance Table'!BE297</f>
        <v>0</v>
      </c>
      <c r="O297" s="179">
        <f>'Reported Performance Table'!BF297</f>
        <v>0</v>
      </c>
      <c r="P297" s="179">
        <f>'Reported Performance Table'!BG297</f>
        <v>0</v>
      </c>
      <c r="Q297" t="str">
        <f t="shared" si="9"/>
        <v>No</v>
      </c>
    </row>
    <row r="298" spans="1:17" x14ac:dyDescent="0.25">
      <c r="A298" s="75">
        <v>305</v>
      </c>
      <c r="B298" s="76" t="str">
        <f>IF('Reported Performance Table'!$A305="","",IF(OR('Reported Performance Table'!$B305="",'Reported Performance Table'!$C305="",'Reported Performance Table'!$D305="",'Reported Performance Table'!$F305="",'Reported Performance Table'!$G305="",'Reported Performance Table'!$H305="",'Reported Performance Table'!$I305="",'Reported Performance Table'!$K305="",'Reported Performance Table'!$N305="",'Reported Performance Table'!$O305="",'Reported Performance Table'!$P305="",'Reported Performance Table'!$Q305="",'Reported Performance Table'!$R305="",'Reported Performance Table'!$S305="",'Reported Performance Table'!$T305="",'Reported Performance Table'!$U305="",'Reported Performance Table'!$V305="",'Reported Performance Table'!$W305="",'Reported Performance Table'!$X305="",'Reported Performance Table'!$AF305="",'Reported Performance Table'!$AG305="",'Reported Performance Table'!$AI305="",'Reported Performance Table'!$AJ305="",'Reported Performance Table'!$AL305="",'Reported Performance Table'!$AN305="",'Reported Performance Table'!$AR305=""),$A298&amp;", ",""))</f>
        <v/>
      </c>
      <c r="D298" s="35" t="e">
        <f>VLOOKUP('Reported Performance Table'!C298,'Master List'!$B$20:$C$39,2,FALSE)</f>
        <v>#N/A</v>
      </c>
      <c r="E298" t="e">
        <f>VLOOKUP('Reported Performance Table'!D298,'Master List'!$B$42:$C$129,2,FALSE)</f>
        <v>#N/A</v>
      </c>
      <c r="F298" t="e">
        <f>VLOOKUP('Reported Performance Table'!C298,'Master List'!$B$20:$D$39,3,FALSE)</f>
        <v>#N/A</v>
      </c>
      <c r="G298" s="163" t="e">
        <f>VLOOKUP('Reported Performance Table'!B298,'Master List'!$B$11:$D$17,3,FALSE)</f>
        <v>#N/A</v>
      </c>
      <c r="H298" t="e">
        <f t="shared" si="8"/>
        <v>#N/A</v>
      </c>
      <c r="I298" t="e">
        <f>IF(VLOOKUP('Reported Performance Table'!D298,'Master List'!$B$42:$D$129,3,FALSE)="","No",VLOOKUP('Reported Performance Table'!D298,'Master List'!$B$42:$D$129,3,FALSE))</f>
        <v>#N/A</v>
      </c>
      <c r="J298" t="e">
        <f>IF(AND(I298="Yes_No",'Reported Performance Table'!E298="Yes"),"No","Yes_No")</f>
        <v>#N/A</v>
      </c>
      <c r="K298" t="str">
        <f>IF('Reported Performance Table'!D298="","",IF('Reported Performance Table'!E298="Yes","LUNA_CCT","Reported_CCT"))</f>
        <v/>
      </c>
      <c r="L298" t="str">
        <f>IF('Reported Performance Table'!D298="","",IF(K298="LUNA_CCT",VLOOKUP('Reported Performance Table'!D298,'Master List'!$B$42:$E$129,4,FALSE),"Reported_BUG"))</f>
        <v/>
      </c>
      <c r="M298" t="str">
        <f>IF('Reported Performance Table'!D298="","",IF(AND('Reported Performance Table'!$E298="Yes",OR('Reported Performance Table'!$D298='Master List'!$B$42,'Reported Performance Table'!$D298='Master List'!$B$43,'Reported Performance Table'!$D298='Master List'!$B$44,'Reported Performance Table'!$D298='Master List'!$B$46,'Reported Performance Table'!$D298='Master List'!$B$48,'Reported Performance Table'!$D298='Master List'!$B$104,'Reported Performance Table'!$D298='Master List'!$B$106,'Reported Performance Table'!$D298='Master List'!$B$126)),"LUNA_Dimming","Dimming_Capability_and_Range"))</f>
        <v/>
      </c>
      <c r="N298" s="179">
        <f>'Reported Performance Table'!BE298</f>
        <v>0</v>
      </c>
      <c r="O298" s="179">
        <f>'Reported Performance Table'!BF298</f>
        <v>0</v>
      </c>
      <c r="P298" s="179">
        <f>'Reported Performance Table'!BG298</f>
        <v>0</v>
      </c>
      <c r="Q298" t="str">
        <f t="shared" si="9"/>
        <v>No</v>
      </c>
    </row>
    <row r="299" spans="1:17" x14ac:dyDescent="0.25">
      <c r="A299" s="75">
        <v>306</v>
      </c>
      <c r="B299" s="76" t="str">
        <f>IF('Reported Performance Table'!$A306="","",IF(OR('Reported Performance Table'!$B306="",'Reported Performance Table'!$C306="",'Reported Performance Table'!$D306="",'Reported Performance Table'!$F306="",'Reported Performance Table'!$G306="",'Reported Performance Table'!$H306="",'Reported Performance Table'!$I306="",'Reported Performance Table'!$K306="",'Reported Performance Table'!$N306="",'Reported Performance Table'!$O306="",'Reported Performance Table'!$P306="",'Reported Performance Table'!$Q306="",'Reported Performance Table'!$R306="",'Reported Performance Table'!$S306="",'Reported Performance Table'!$T306="",'Reported Performance Table'!$U306="",'Reported Performance Table'!$V306="",'Reported Performance Table'!$W306="",'Reported Performance Table'!$X306="",'Reported Performance Table'!$AF306="",'Reported Performance Table'!$AG306="",'Reported Performance Table'!$AI306="",'Reported Performance Table'!$AJ306="",'Reported Performance Table'!$AL306="",'Reported Performance Table'!$AN306="",'Reported Performance Table'!$AR306=""),$A299&amp;", ",""))</f>
        <v/>
      </c>
      <c r="D299" s="35" t="e">
        <f>VLOOKUP('Reported Performance Table'!C299,'Master List'!$B$20:$C$39,2,FALSE)</f>
        <v>#N/A</v>
      </c>
      <c r="E299" t="e">
        <f>VLOOKUP('Reported Performance Table'!D299,'Master List'!$B$42:$C$129,2,FALSE)</f>
        <v>#N/A</v>
      </c>
      <c r="F299" t="e">
        <f>VLOOKUP('Reported Performance Table'!C299,'Master List'!$B$20:$D$39,3,FALSE)</f>
        <v>#N/A</v>
      </c>
      <c r="G299" s="163" t="e">
        <f>VLOOKUP('Reported Performance Table'!B299,'Master List'!$B$11:$D$17,3,FALSE)</f>
        <v>#N/A</v>
      </c>
      <c r="H299" t="e">
        <f t="shared" si="8"/>
        <v>#N/A</v>
      </c>
      <c r="I299" t="e">
        <f>IF(VLOOKUP('Reported Performance Table'!D299,'Master List'!$B$42:$D$129,3,FALSE)="","No",VLOOKUP('Reported Performance Table'!D299,'Master List'!$B$42:$D$129,3,FALSE))</f>
        <v>#N/A</v>
      </c>
      <c r="J299" t="e">
        <f>IF(AND(I299="Yes_No",'Reported Performance Table'!E299="Yes"),"No","Yes_No")</f>
        <v>#N/A</v>
      </c>
      <c r="K299" t="str">
        <f>IF('Reported Performance Table'!D299="","",IF('Reported Performance Table'!E299="Yes","LUNA_CCT","Reported_CCT"))</f>
        <v/>
      </c>
      <c r="L299" t="str">
        <f>IF('Reported Performance Table'!D299="","",IF(K299="LUNA_CCT",VLOOKUP('Reported Performance Table'!D299,'Master List'!$B$42:$E$129,4,FALSE),"Reported_BUG"))</f>
        <v/>
      </c>
      <c r="M299" t="str">
        <f>IF('Reported Performance Table'!D299="","",IF(AND('Reported Performance Table'!$E299="Yes",OR('Reported Performance Table'!$D299='Master List'!$B$42,'Reported Performance Table'!$D299='Master List'!$B$43,'Reported Performance Table'!$D299='Master List'!$B$44,'Reported Performance Table'!$D299='Master List'!$B$46,'Reported Performance Table'!$D299='Master List'!$B$48,'Reported Performance Table'!$D299='Master List'!$B$104,'Reported Performance Table'!$D299='Master List'!$B$106,'Reported Performance Table'!$D299='Master List'!$B$126)),"LUNA_Dimming","Dimming_Capability_and_Range"))</f>
        <v/>
      </c>
      <c r="N299" s="179">
        <f>'Reported Performance Table'!BE299</f>
        <v>0</v>
      </c>
      <c r="O299" s="179">
        <f>'Reported Performance Table'!BF299</f>
        <v>0</v>
      </c>
      <c r="P299" s="179">
        <f>'Reported Performance Table'!BG299</f>
        <v>0</v>
      </c>
      <c r="Q299" t="str">
        <f t="shared" si="9"/>
        <v>No</v>
      </c>
    </row>
    <row r="300" spans="1:17" x14ac:dyDescent="0.25">
      <c r="A300" s="75">
        <v>307</v>
      </c>
      <c r="B300" s="76" t="str">
        <f>IF('Reported Performance Table'!$A307="","",IF(OR('Reported Performance Table'!$B307="",'Reported Performance Table'!$C307="",'Reported Performance Table'!$D307="",'Reported Performance Table'!$F307="",'Reported Performance Table'!$G307="",'Reported Performance Table'!$H307="",'Reported Performance Table'!$I307="",'Reported Performance Table'!$K307="",'Reported Performance Table'!$N307="",'Reported Performance Table'!$O307="",'Reported Performance Table'!$P307="",'Reported Performance Table'!$Q307="",'Reported Performance Table'!$R307="",'Reported Performance Table'!$S307="",'Reported Performance Table'!$T307="",'Reported Performance Table'!$U307="",'Reported Performance Table'!$V307="",'Reported Performance Table'!$W307="",'Reported Performance Table'!$X307="",'Reported Performance Table'!$AF307="",'Reported Performance Table'!$AG307="",'Reported Performance Table'!$AI307="",'Reported Performance Table'!$AJ307="",'Reported Performance Table'!$AL307="",'Reported Performance Table'!$AN307="",'Reported Performance Table'!$AR307=""),$A300&amp;", ",""))</f>
        <v/>
      </c>
      <c r="D300" s="35" t="e">
        <f>VLOOKUP('Reported Performance Table'!C300,'Master List'!$B$20:$C$39,2,FALSE)</f>
        <v>#N/A</v>
      </c>
      <c r="E300" t="e">
        <f>VLOOKUP('Reported Performance Table'!D300,'Master List'!$B$42:$C$129,2,FALSE)</f>
        <v>#N/A</v>
      </c>
      <c r="F300" t="e">
        <f>VLOOKUP('Reported Performance Table'!C300,'Master List'!$B$20:$D$39,3,FALSE)</f>
        <v>#N/A</v>
      </c>
      <c r="G300" s="163" t="e">
        <f>VLOOKUP('Reported Performance Table'!B300,'Master List'!$B$11:$D$17,3,FALSE)</f>
        <v>#N/A</v>
      </c>
      <c r="H300" t="e">
        <f t="shared" si="8"/>
        <v>#N/A</v>
      </c>
      <c r="I300" t="e">
        <f>IF(VLOOKUP('Reported Performance Table'!D300,'Master List'!$B$42:$D$129,3,FALSE)="","No",VLOOKUP('Reported Performance Table'!D300,'Master List'!$B$42:$D$129,3,FALSE))</f>
        <v>#N/A</v>
      </c>
      <c r="J300" t="e">
        <f>IF(AND(I300="Yes_No",'Reported Performance Table'!E300="Yes"),"No","Yes_No")</f>
        <v>#N/A</v>
      </c>
      <c r="K300" t="str">
        <f>IF('Reported Performance Table'!D300="","",IF('Reported Performance Table'!E300="Yes","LUNA_CCT","Reported_CCT"))</f>
        <v/>
      </c>
      <c r="L300" t="str">
        <f>IF('Reported Performance Table'!D300="","",IF(K300="LUNA_CCT",VLOOKUP('Reported Performance Table'!D300,'Master List'!$B$42:$E$129,4,FALSE),"Reported_BUG"))</f>
        <v/>
      </c>
      <c r="M300" t="str">
        <f>IF('Reported Performance Table'!D300="","",IF(AND('Reported Performance Table'!$E300="Yes",OR('Reported Performance Table'!$D300='Master List'!$B$42,'Reported Performance Table'!$D300='Master List'!$B$43,'Reported Performance Table'!$D300='Master List'!$B$44,'Reported Performance Table'!$D300='Master List'!$B$46,'Reported Performance Table'!$D300='Master List'!$B$48,'Reported Performance Table'!$D300='Master List'!$B$104,'Reported Performance Table'!$D300='Master List'!$B$106,'Reported Performance Table'!$D300='Master List'!$B$126)),"LUNA_Dimming","Dimming_Capability_and_Range"))</f>
        <v/>
      </c>
      <c r="N300" s="179">
        <f>'Reported Performance Table'!BE300</f>
        <v>0</v>
      </c>
      <c r="O300" s="179">
        <f>'Reported Performance Table'!BF300</f>
        <v>0</v>
      </c>
      <c r="P300" s="179">
        <f>'Reported Performance Table'!BG300</f>
        <v>0</v>
      </c>
      <c r="Q300" t="str">
        <f t="shared" si="9"/>
        <v>No</v>
      </c>
    </row>
    <row r="301" spans="1:17" x14ac:dyDescent="0.25">
      <c r="A301" s="75">
        <v>308</v>
      </c>
      <c r="B301" s="76" t="str">
        <f>IF('Reported Performance Table'!$A308="","",IF(OR('Reported Performance Table'!$B308="",'Reported Performance Table'!$C308="",'Reported Performance Table'!$D308="",'Reported Performance Table'!$F308="",'Reported Performance Table'!$G308="",'Reported Performance Table'!$H308="",'Reported Performance Table'!$I308="",'Reported Performance Table'!$K308="",'Reported Performance Table'!$N308="",'Reported Performance Table'!$O308="",'Reported Performance Table'!$P308="",'Reported Performance Table'!$Q308="",'Reported Performance Table'!$R308="",'Reported Performance Table'!$S308="",'Reported Performance Table'!$T308="",'Reported Performance Table'!$U308="",'Reported Performance Table'!$V308="",'Reported Performance Table'!$W308="",'Reported Performance Table'!$X308="",'Reported Performance Table'!$AF308="",'Reported Performance Table'!$AG308="",'Reported Performance Table'!$AI308="",'Reported Performance Table'!$AJ308="",'Reported Performance Table'!$AL308="",'Reported Performance Table'!$AN308="",'Reported Performance Table'!$AR308=""),$A301&amp;", ",""))</f>
        <v/>
      </c>
      <c r="D301" s="35" t="e">
        <f>VLOOKUP('Reported Performance Table'!C301,'Master List'!$B$20:$C$39,2,FALSE)</f>
        <v>#N/A</v>
      </c>
      <c r="E301" t="e">
        <f>VLOOKUP('Reported Performance Table'!D301,'Master List'!$B$42:$C$129,2,FALSE)</f>
        <v>#N/A</v>
      </c>
      <c r="F301" t="e">
        <f>VLOOKUP('Reported Performance Table'!C301,'Master List'!$B$20:$D$39,3,FALSE)</f>
        <v>#N/A</v>
      </c>
      <c r="G301" s="163" t="e">
        <f>VLOOKUP('Reported Performance Table'!B301,'Master List'!$B$11:$D$17,3,FALSE)</f>
        <v>#N/A</v>
      </c>
      <c r="H301" t="e">
        <f t="shared" si="8"/>
        <v>#N/A</v>
      </c>
      <c r="I301" t="e">
        <f>IF(VLOOKUP('Reported Performance Table'!D301,'Master List'!$B$42:$D$129,3,FALSE)="","No",VLOOKUP('Reported Performance Table'!D301,'Master List'!$B$42:$D$129,3,FALSE))</f>
        <v>#N/A</v>
      </c>
      <c r="J301" t="e">
        <f>IF(AND(I301="Yes_No",'Reported Performance Table'!E301="Yes"),"No","Yes_No")</f>
        <v>#N/A</v>
      </c>
      <c r="K301" t="str">
        <f>IF('Reported Performance Table'!D301="","",IF('Reported Performance Table'!E301="Yes","LUNA_CCT","Reported_CCT"))</f>
        <v/>
      </c>
      <c r="L301" t="str">
        <f>IF('Reported Performance Table'!D301="","",IF(K301="LUNA_CCT",VLOOKUP('Reported Performance Table'!D301,'Master List'!$B$42:$E$129,4,FALSE),"Reported_BUG"))</f>
        <v/>
      </c>
      <c r="M301" t="str">
        <f>IF('Reported Performance Table'!D301="","",IF(AND('Reported Performance Table'!$E301="Yes",OR('Reported Performance Table'!$D301='Master List'!$B$42,'Reported Performance Table'!$D301='Master List'!$B$43,'Reported Performance Table'!$D301='Master List'!$B$44,'Reported Performance Table'!$D301='Master List'!$B$46,'Reported Performance Table'!$D301='Master List'!$B$48,'Reported Performance Table'!$D301='Master List'!$B$104,'Reported Performance Table'!$D301='Master List'!$B$106,'Reported Performance Table'!$D301='Master List'!$B$126)),"LUNA_Dimming","Dimming_Capability_and_Range"))</f>
        <v/>
      </c>
      <c r="N301" s="179">
        <f>'Reported Performance Table'!BE301</f>
        <v>0</v>
      </c>
      <c r="O301" s="179">
        <f>'Reported Performance Table'!BF301</f>
        <v>0</v>
      </c>
      <c r="P301" s="179">
        <f>'Reported Performance Table'!BG301</f>
        <v>0</v>
      </c>
      <c r="Q301" t="str">
        <f t="shared" si="9"/>
        <v>No</v>
      </c>
    </row>
    <row r="302" spans="1:17" x14ac:dyDescent="0.25">
      <c r="A302" s="75">
        <v>309</v>
      </c>
      <c r="B302" s="76" t="str">
        <f>IF('Reported Performance Table'!$A309="","",IF(OR('Reported Performance Table'!$B309="",'Reported Performance Table'!$C309="",'Reported Performance Table'!$D309="",'Reported Performance Table'!$F309="",'Reported Performance Table'!$G309="",'Reported Performance Table'!$H309="",'Reported Performance Table'!$I309="",'Reported Performance Table'!$K309="",'Reported Performance Table'!$N309="",'Reported Performance Table'!$O309="",'Reported Performance Table'!$P309="",'Reported Performance Table'!$Q309="",'Reported Performance Table'!$R309="",'Reported Performance Table'!$S309="",'Reported Performance Table'!$T309="",'Reported Performance Table'!$U309="",'Reported Performance Table'!$V309="",'Reported Performance Table'!$W309="",'Reported Performance Table'!$X309="",'Reported Performance Table'!$AF309="",'Reported Performance Table'!$AG309="",'Reported Performance Table'!$AI309="",'Reported Performance Table'!$AJ309="",'Reported Performance Table'!$AL309="",'Reported Performance Table'!$AN309="",'Reported Performance Table'!$AR309=""),$A302&amp;", ",""))</f>
        <v/>
      </c>
      <c r="D302" s="35" t="e">
        <f>VLOOKUP('Reported Performance Table'!C302,'Master List'!$B$20:$C$39,2,FALSE)</f>
        <v>#N/A</v>
      </c>
      <c r="E302" t="e">
        <f>VLOOKUP('Reported Performance Table'!D302,'Master List'!$B$42:$C$129,2,FALSE)</f>
        <v>#N/A</v>
      </c>
      <c r="F302" t="e">
        <f>VLOOKUP('Reported Performance Table'!C302,'Master List'!$B$20:$D$39,3,FALSE)</f>
        <v>#N/A</v>
      </c>
      <c r="G302" s="163" t="e">
        <f>VLOOKUP('Reported Performance Table'!B302,'Master List'!$B$11:$D$17,3,FALSE)</f>
        <v>#N/A</v>
      </c>
      <c r="H302" t="e">
        <f t="shared" si="8"/>
        <v>#N/A</v>
      </c>
      <c r="I302" t="e">
        <f>IF(VLOOKUP('Reported Performance Table'!D302,'Master List'!$B$42:$D$129,3,FALSE)="","No",VLOOKUP('Reported Performance Table'!D302,'Master List'!$B$42:$D$129,3,FALSE))</f>
        <v>#N/A</v>
      </c>
      <c r="J302" t="e">
        <f>IF(AND(I302="Yes_No",'Reported Performance Table'!E302="Yes"),"No","Yes_No")</f>
        <v>#N/A</v>
      </c>
      <c r="K302" t="str">
        <f>IF('Reported Performance Table'!D302="","",IF('Reported Performance Table'!E302="Yes","LUNA_CCT","Reported_CCT"))</f>
        <v/>
      </c>
      <c r="L302" t="str">
        <f>IF('Reported Performance Table'!D302="","",IF(K302="LUNA_CCT",VLOOKUP('Reported Performance Table'!D302,'Master List'!$B$42:$E$129,4,FALSE),"Reported_BUG"))</f>
        <v/>
      </c>
      <c r="M302" t="str">
        <f>IF('Reported Performance Table'!D302="","",IF(AND('Reported Performance Table'!$E302="Yes",OR('Reported Performance Table'!$D302='Master List'!$B$42,'Reported Performance Table'!$D302='Master List'!$B$43,'Reported Performance Table'!$D302='Master List'!$B$44,'Reported Performance Table'!$D302='Master List'!$B$46,'Reported Performance Table'!$D302='Master List'!$B$48,'Reported Performance Table'!$D302='Master List'!$B$104,'Reported Performance Table'!$D302='Master List'!$B$106,'Reported Performance Table'!$D302='Master List'!$B$126)),"LUNA_Dimming","Dimming_Capability_and_Range"))</f>
        <v/>
      </c>
      <c r="N302" s="179">
        <f>'Reported Performance Table'!BE302</f>
        <v>0</v>
      </c>
      <c r="O302" s="179">
        <f>'Reported Performance Table'!BF302</f>
        <v>0</v>
      </c>
      <c r="P302" s="179">
        <f>'Reported Performance Table'!BG302</f>
        <v>0</v>
      </c>
      <c r="Q302" t="str">
        <f t="shared" si="9"/>
        <v>No</v>
      </c>
    </row>
    <row r="303" spans="1:17" x14ac:dyDescent="0.25">
      <c r="A303" s="75">
        <v>310</v>
      </c>
      <c r="B303" s="76" t="str">
        <f>IF('Reported Performance Table'!$A310="","",IF(OR('Reported Performance Table'!$B310="",'Reported Performance Table'!$C310="",'Reported Performance Table'!$D310="",'Reported Performance Table'!$F310="",'Reported Performance Table'!$G310="",'Reported Performance Table'!$H310="",'Reported Performance Table'!$I310="",'Reported Performance Table'!$K310="",'Reported Performance Table'!$N310="",'Reported Performance Table'!$O310="",'Reported Performance Table'!$P310="",'Reported Performance Table'!$Q310="",'Reported Performance Table'!$R310="",'Reported Performance Table'!$S310="",'Reported Performance Table'!$T310="",'Reported Performance Table'!$U310="",'Reported Performance Table'!$V310="",'Reported Performance Table'!$W310="",'Reported Performance Table'!$X310="",'Reported Performance Table'!$AF310="",'Reported Performance Table'!$AG310="",'Reported Performance Table'!$AI310="",'Reported Performance Table'!$AJ310="",'Reported Performance Table'!$AL310="",'Reported Performance Table'!$AN310="",'Reported Performance Table'!$AR310=""),$A303&amp;", ",""))</f>
        <v/>
      </c>
      <c r="D303" s="35" t="e">
        <f>VLOOKUP('Reported Performance Table'!C303,'Master List'!$B$20:$C$39,2,FALSE)</f>
        <v>#N/A</v>
      </c>
      <c r="E303" t="e">
        <f>VLOOKUP('Reported Performance Table'!D303,'Master List'!$B$42:$C$129,2,FALSE)</f>
        <v>#N/A</v>
      </c>
      <c r="F303" t="e">
        <f>VLOOKUP('Reported Performance Table'!C303,'Master List'!$B$20:$D$39,3,FALSE)</f>
        <v>#N/A</v>
      </c>
      <c r="G303" s="163" t="e">
        <f>VLOOKUP('Reported Performance Table'!B303,'Master List'!$B$11:$D$17,3,FALSE)</f>
        <v>#N/A</v>
      </c>
      <c r="H303" t="e">
        <f t="shared" si="8"/>
        <v>#N/A</v>
      </c>
      <c r="I303" t="e">
        <f>IF(VLOOKUP('Reported Performance Table'!D303,'Master List'!$B$42:$D$129,3,FALSE)="","No",VLOOKUP('Reported Performance Table'!D303,'Master List'!$B$42:$D$129,3,FALSE))</f>
        <v>#N/A</v>
      </c>
      <c r="J303" t="e">
        <f>IF(AND(I303="Yes_No",'Reported Performance Table'!E303="Yes"),"No","Yes_No")</f>
        <v>#N/A</v>
      </c>
      <c r="K303" t="str">
        <f>IF('Reported Performance Table'!D303="","",IF('Reported Performance Table'!E303="Yes","LUNA_CCT","Reported_CCT"))</f>
        <v/>
      </c>
      <c r="L303" t="str">
        <f>IF('Reported Performance Table'!D303="","",IF(K303="LUNA_CCT",VLOOKUP('Reported Performance Table'!D303,'Master List'!$B$42:$E$129,4,FALSE),"Reported_BUG"))</f>
        <v/>
      </c>
      <c r="M303" t="str">
        <f>IF('Reported Performance Table'!D303="","",IF(AND('Reported Performance Table'!$E303="Yes",OR('Reported Performance Table'!$D303='Master List'!$B$42,'Reported Performance Table'!$D303='Master List'!$B$43,'Reported Performance Table'!$D303='Master List'!$B$44,'Reported Performance Table'!$D303='Master List'!$B$46,'Reported Performance Table'!$D303='Master List'!$B$48,'Reported Performance Table'!$D303='Master List'!$B$104,'Reported Performance Table'!$D303='Master List'!$B$106,'Reported Performance Table'!$D303='Master List'!$B$126)),"LUNA_Dimming","Dimming_Capability_and_Range"))</f>
        <v/>
      </c>
      <c r="N303" s="179">
        <f>'Reported Performance Table'!BE303</f>
        <v>0</v>
      </c>
      <c r="O303" s="179">
        <f>'Reported Performance Table'!BF303</f>
        <v>0</v>
      </c>
      <c r="P303" s="179">
        <f>'Reported Performance Table'!BG303</f>
        <v>0</v>
      </c>
      <c r="Q303" t="str">
        <f t="shared" si="9"/>
        <v>No</v>
      </c>
    </row>
    <row r="304" spans="1:17" x14ac:dyDescent="0.25">
      <c r="A304" s="75">
        <v>311</v>
      </c>
      <c r="B304" s="76" t="str">
        <f>IF('Reported Performance Table'!$A311="","",IF(OR('Reported Performance Table'!$B311="",'Reported Performance Table'!$C311="",'Reported Performance Table'!$D311="",'Reported Performance Table'!$F311="",'Reported Performance Table'!$G311="",'Reported Performance Table'!$H311="",'Reported Performance Table'!$I311="",'Reported Performance Table'!$K311="",'Reported Performance Table'!$N311="",'Reported Performance Table'!$O311="",'Reported Performance Table'!$P311="",'Reported Performance Table'!$Q311="",'Reported Performance Table'!$R311="",'Reported Performance Table'!$S311="",'Reported Performance Table'!$T311="",'Reported Performance Table'!$U311="",'Reported Performance Table'!$V311="",'Reported Performance Table'!$W311="",'Reported Performance Table'!$X311="",'Reported Performance Table'!$AF311="",'Reported Performance Table'!$AG311="",'Reported Performance Table'!$AI311="",'Reported Performance Table'!$AJ311="",'Reported Performance Table'!$AL311="",'Reported Performance Table'!$AN311="",'Reported Performance Table'!$AR311=""),$A304&amp;", ",""))</f>
        <v/>
      </c>
      <c r="D304" s="35" t="e">
        <f>VLOOKUP('Reported Performance Table'!C304,'Master List'!$B$20:$C$39,2,FALSE)</f>
        <v>#N/A</v>
      </c>
      <c r="E304" t="e">
        <f>VLOOKUP('Reported Performance Table'!D304,'Master List'!$B$42:$C$129,2,FALSE)</f>
        <v>#N/A</v>
      </c>
      <c r="F304" t="e">
        <f>VLOOKUP('Reported Performance Table'!C304,'Master List'!$B$20:$D$39,3,FALSE)</f>
        <v>#N/A</v>
      </c>
      <c r="G304" s="163" t="e">
        <f>VLOOKUP('Reported Performance Table'!B304,'Master List'!$B$11:$D$17,3,FALSE)</f>
        <v>#N/A</v>
      </c>
      <c r="H304" t="e">
        <f t="shared" si="8"/>
        <v>#N/A</v>
      </c>
      <c r="I304" t="e">
        <f>IF(VLOOKUP('Reported Performance Table'!D304,'Master List'!$B$42:$D$129,3,FALSE)="","No",VLOOKUP('Reported Performance Table'!D304,'Master List'!$B$42:$D$129,3,FALSE))</f>
        <v>#N/A</v>
      </c>
      <c r="J304" t="e">
        <f>IF(AND(I304="Yes_No",'Reported Performance Table'!E304="Yes"),"No","Yes_No")</f>
        <v>#N/A</v>
      </c>
      <c r="K304" t="str">
        <f>IF('Reported Performance Table'!D304="","",IF('Reported Performance Table'!E304="Yes","LUNA_CCT","Reported_CCT"))</f>
        <v/>
      </c>
      <c r="L304" t="str">
        <f>IF('Reported Performance Table'!D304="","",IF(K304="LUNA_CCT",VLOOKUP('Reported Performance Table'!D304,'Master List'!$B$42:$E$129,4,FALSE),"Reported_BUG"))</f>
        <v/>
      </c>
      <c r="M304" t="str">
        <f>IF('Reported Performance Table'!D304="","",IF(AND('Reported Performance Table'!$E304="Yes",OR('Reported Performance Table'!$D304='Master List'!$B$42,'Reported Performance Table'!$D304='Master List'!$B$43,'Reported Performance Table'!$D304='Master List'!$B$44,'Reported Performance Table'!$D304='Master List'!$B$46,'Reported Performance Table'!$D304='Master List'!$B$48,'Reported Performance Table'!$D304='Master List'!$B$104,'Reported Performance Table'!$D304='Master List'!$B$106,'Reported Performance Table'!$D304='Master List'!$B$126)),"LUNA_Dimming","Dimming_Capability_and_Range"))</f>
        <v/>
      </c>
      <c r="N304" s="179">
        <f>'Reported Performance Table'!BE304</f>
        <v>0</v>
      </c>
      <c r="O304" s="179">
        <f>'Reported Performance Table'!BF304</f>
        <v>0</v>
      </c>
      <c r="P304" s="179">
        <f>'Reported Performance Table'!BG304</f>
        <v>0</v>
      </c>
      <c r="Q304" t="str">
        <f t="shared" si="9"/>
        <v>No</v>
      </c>
    </row>
    <row r="305" spans="1:17" x14ac:dyDescent="0.25">
      <c r="A305" s="75">
        <v>312</v>
      </c>
      <c r="B305" s="76" t="str">
        <f>IF('Reported Performance Table'!$A312="","",IF(OR('Reported Performance Table'!$B312="",'Reported Performance Table'!$C312="",'Reported Performance Table'!$D312="",'Reported Performance Table'!$F312="",'Reported Performance Table'!$G312="",'Reported Performance Table'!$H312="",'Reported Performance Table'!$I312="",'Reported Performance Table'!$K312="",'Reported Performance Table'!$N312="",'Reported Performance Table'!$O312="",'Reported Performance Table'!$P312="",'Reported Performance Table'!$Q312="",'Reported Performance Table'!$R312="",'Reported Performance Table'!$S312="",'Reported Performance Table'!$T312="",'Reported Performance Table'!$U312="",'Reported Performance Table'!$V312="",'Reported Performance Table'!$W312="",'Reported Performance Table'!$X312="",'Reported Performance Table'!$AF312="",'Reported Performance Table'!$AG312="",'Reported Performance Table'!$AI312="",'Reported Performance Table'!$AJ312="",'Reported Performance Table'!$AL312="",'Reported Performance Table'!$AN312="",'Reported Performance Table'!$AR312=""),$A305&amp;", ",""))</f>
        <v/>
      </c>
      <c r="D305" s="35" t="e">
        <f>VLOOKUP('Reported Performance Table'!C305,'Master List'!$B$20:$C$39,2,FALSE)</f>
        <v>#N/A</v>
      </c>
      <c r="E305" t="e">
        <f>VLOOKUP('Reported Performance Table'!D305,'Master List'!$B$42:$C$129,2,FALSE)</f>
        <v>#N/A</v>
      </c>
      <c r="F305" t="e">
        <f>VLOOKUP('Reported Performance Table'!C305,'Master List'!$B$20:$D$39,3,FALSE)</f>
        <v>#N/A</v>
      </c>
      <c r="G305" s="163" t="e">
        <f>VLOOKUP('Reported Performance Table'!B305,'Master List'!$B$11:$D$17,3,FALSE)</f>
        <v>#N/A</v>
      </c>
      <c r="H305" t="e">
        <f t="shared" si="8"/>
        <v>#N/A</v>
      </c>
      <c r="I305" t="e">
        <f>IF(VLOOKUP('Reported Performance Table'!D305,'Master List'!$B$42:$D$129,3,FALSE)="","No",VLOOKUP('Reported Performance Table'!D305,'Master List'!$B$42:$D$129,3,FALSE))</f>
        <v>#N/A</v>
      </c>
      <c r="J305" t="e">
        <f>IF(AND(I305="Yes_No",'Reported Performance Table'!E305="Yes"),"No","Yes_No")</f>
        <v>#N/A</v>
      </c>
      <c r="K305" t="str">
        <f>IF('Reported Performance Table'!D305="","",IF('Reported Performance Table'!E305="Yes","LUNA_CCT","Reported_CCT"))</f>
        <v/>
      </c>
      <c r="L305" t="str">
        <f>IF('Reported Performance Table'!D305="","",IF(K305="LUNA_CCT",VLOOKUP('Reported Performance Table'!D305,'Master List'!$B$42:$E$129,4,FALSE),"Reported_BUG"))</f>
        <v/>
      </c>
      <c r="M305" t="str">
        <f>IF('Reported Performance Table'!D305="","",IF(AND('Reported Performance Table'!$E305="Yes",OR('Reported Performance Table'!$D305='Master List'!$B$42,'Reported Performance Table'!$D305='Master List'!$B$43,'Reported Performance Table'!$D305='Master List'!$B$44,'Reported Performance Table'!$D305='Master List'!$B$46,'Reported Performance Table'!$D305='Master List'!$B$48,'Reported Performance Table'!$D305='Master List'!$B$104,'Reported Performance Table'!$D305='Master List'!$B$106,'Reported Performance Table'!$D305='Master List'!$B$126)),"LUNA_Dimming","Dimming_Capability_and_Range"))</f>
        <v/>
      </c>
      <c r="N305" s="179">
        <f>'Reported Performance Table'!BE305</f>
        <v>0</v>
      </c>
      <c r="O305" s="179">
        <f>'Reported Performance Table'!BF305</f>
        <v>0</v>
      </c>
      <c r="P305" s="179">
        <f>'Reported Performance Table'!BG305</f>
        <v>0</v>
      </c>
      <c r="Q305" t="str">
        <f t="shared" si="9"/>
        <v>No</v>
      </c>
    </row>
    <row r="306" spans="1:17" x14ac:dyDescent="0.25">
      <c r="A306" s="75">
        <v>313</v>
      </c>
      <c r="B306" s="76" t="str">
        <f>IF('Reported Performance Table'!$A313="","",IF(OR('Reported Performance Table'!$B313="",'Reported Performance Table'!$C313="",'Reported Performance Table'!$D313="",'Reported Performance Table'!$F313="",'Reported Performance Table'!$G313="",'Reported Performance Table'!$H313="",'Reported Performance Table'!$I313="",'Reported Performance Table'!$K313="",'Reported Performance Table'!$N313="",'Reported Performance Table'!$O313="",'Reported Performance Table'!$P313="",'Reported Performance Table'!$Q313="",'Reported Performance Table'!$R313="",'Reported Performance Table'!$S313="",'Reported Performance Table'!$T313="",'Reported Performance Table'!$U313="",'Reported Performance Table'!$V313="",'Reported Performance Table'!$W313="",'Reported Performance Table'!$X313="",'Reported Performance Table'!$AF313="",'Reported Performance Table'!$AG313="",'Reported Performance Table'!$AI313="",'Reported Performance Table'!$AJ313="",'Reported Performance Table'!$AL313="",'Reported Performance Table'!$AN313="",'Reported Performance Table'!$AR313=""),$A306&amp;", ",""))</f>
        <v/>
      </c>
      <c r="D306" s="35" t="e">
        <f>VLOOKUP('Reported Performance Table'!C306,'Master List'!$B$20:$C$39,2,FALSE)</f>
        <v>#N/A</v>
      </c>
      <c r="E306" t="e">
        <f>VLOOKUP('Reported Performance Table'!D306,'Master List'!$B$42:$C$129,2,FALSE)</f>
        <v>#N/A</v>
      </c>
      <c r="F306" t="e">
        <f>VLOOKUP('Reported Performance Table'!C306,'Master List'!$B$20:$D$39,3,FALSE)</f>
        <v>#N/A</v>
      </c>
      <c r="G306" s="163" t="e">
        <f>VLOOKUP('Reported Performance Table'!B306,'Master List'!$B$11:$D$17,3,FALSE)</f>
        <v>#N/A</v>
      </c>
      <c r="H306" t="e">
        <f t="shared" si="8"/>
        <v>#N/A</v>
      </c>
      <c r="I306" t="e">
        <f>IF(VLOOKUP('Reported Performance Table'!D306,'Master List'!$B$42:$D$129,3,FALSE)="","No",VLOOKUP('Reported Performance Table'!D306,'Master List'!$B$42:$D$129,3,FALSE))</f>
        <v>#N/A</v>
      </c>
      <c r="J306" t="e">
        <f>IF(AND(I306="Yes_No",'Reported Performance Table'!E306="Yes"),"No","Yes_No")</f>
        <v>#N/A</v>
      </c>
      <c r="K306" t="str">
        <f>IF('Reported Performance Table'!D306="","",IF('Reported Performance Table'!E306="Yes","LUNA_CCT","Reported_CCT"))</f>
        <v/>
      </c>
      <c r="L306" t="str">
        <f>IF('Reported Performance Table'!D306="","",IF(K306="LUNA_CCT",VLOOKUP('Reported Performance Table'!D306,'Master List'!$B$42:$E$129,4,FALSE),"Reported_BUG"))</f>
        <v/>
      </c>
      <c r="M306" t="str">
        <f>IF('Reported Performance Table'!D306="","",IF(AND('Reported Performance Table'!$E306="Yes",OR('Reported Performance Table'!$D306='Master List'!$B$42,'Reported Performance Table'!$D306='Master List'!$B$43,'Reported Performance Table'!$D306='Master List'!$B$44,'Reported Performance Table'!$D306='Master List'!$B$46,'Reported Performance Table'!$D306='Master List'!$B$48,'Reported Performance Table'!$D306='Master List'!$B$104,'Reported Performance Table'!$D306='Master List'!$B$106,'Reported Performance Table'!$D306='Master List'!$B$126)),"LUNA_Dimming","Dimming_Capability_and_Range"))</f>
        <v/>
      </c>
      <c r="N306" s="179">
        <f>'Reported Performance Table'!BE306</f>
        <v>0</v>
      </c>
      <c r="O306" s="179">
        <f>'Reported Performance Table'!BF306</f>
        <v>0</v>
      </c>
      <c r="P306" s="179">
        <f>'Reported Performance Table'!BG306</f>
        <v>0</v>
      </c>
      <c r="Q306" t="str">
        <f t="shared" si="9"/>
        <v>No</v>
      </c>
    </row>
    <row r="307" spans="1:17" x14ac:dyDescent="0.25">
      <c r="A307" s="75">
        <v>314</v>
      </c>
      <c r="B307" s="76" t="str">
        <f>IF('Reported Performance Table'!$A314="","",IF(OR('Reported Performance Table'!$B314="",'Reported Performance Table'!$C314="",'Reported Performance Table'!$D314="",'Reported Performance Table'!$F314="",'Reported Performance Table'!$G314="",'Reported Performance Table'!$H314="",'Reported Performance Table'!$I314="",'Reported Performance Table'!$K314="",'Reported Performance Table'!$N314="",'Reported Performance Table'!$O314="",'Reported Performance Table'!$P314="",'Reported Performance Table'!$Q314="",'Reported Performance Table'!$R314="",'Reported Performance Table'!$S314="",'Reported Performance Table'!$T314="",'Reported Performance Table'!$U314="",'Reported Performance Table'!$V314="",'Reported Performance Table'!$W314="",'Reported Performance Table'!$X314="",'Reported Performance Table'!$AF314="",'Reported Performance Table'!$AG314="",'Reported Performance Table'!$AI314="",'Reported Performance Table'!$AJ314="",'Reported Performance Table'!$AL314="",'Reported Performance Table'!$AN314="",'Reported Performance Table'!$AR314=""),$A307&amp;", ",""))</f>
        <v/>
      </c>
      <c r="D307" s="35" t="e">
        <f>VLOOKUP('Reported Performance Table'!C307,'Master List'!$B$20:$C$39,2,FALSE)</f>
        <v>#N/A</v>
      </c>
      <c r="E307" t="e">
        <f>VLOOKUP('Reported Performance Table'!D307,'Master List'!$B$42:$C$129,2,FALSE)</f>
        <v>#N/A</v>
      </c>
      <c r="F307" t="e">
        <f>VLOOKUP('Reported Performance Table'!C307,'Master List'!$B$20:$D$39,3,FALSE)</f>
        <v>#N/A</v>
      </c>
      <c r="G307" s="163" t="e">
        <f>VLOOKUP('Reported Performance Table'!B307,'Master List'!$B$11:$D$17,3,FALSE)</f>
        <v>#N/A</v>
      </c>
      <c r="H307" t="e">
        <f t="shared" si="8"/>
        <v>#N/A</v>
      </c>
      <c r="I307" t="e">
        <f>IF(VLOOKUP('Reported Performance Table'!D307,'Master List'!$B$42:$D$129,3,FALSE)="","No",VLOOKUP('Reported Performance Table'!D307,'Master List'!$B$42:$D$129,3,FALSE))</f>
        <v>#N/A</v>
      </c>
      <c r="J307" t="e">
        <f>IF(AND(I307="Yes_No",'Reported Performance Table'!E307="Yes"),"No","Yes_No")</f>
        <v>#N/A</v>
      </c>
      <c r="K307" t="str">
        <f>IF('Reported Performance Table'!D307="","",IF('Reported Performance Table'!E307="Yes","LUNA_CCT","Reported_CCT"))</f>
        <v/>
      </c>
      <c r="L307" t="str">
        <f>IF('Reported Performance Table'!D307="","",IF(K307="LUNA_CCT",VLOOKUP('Reported Performance Table'!D307,'Master List'!$B$42:$E$129,4,FALSE),"Reported_BUG"))</f>
        <v/>
      </c>
      <c r="M307" t="str">
        <f>IF('Reported Performance Table'!D307="","",IF(AND('Reported Performance Table'!$E307="Yes",OR('Reported Performance Table'!$D307='Master List'!$B$42,'Reported Performance Table'!$D307='Master List'!$B$43,'Reported Performance Table'!$D307='Master List'!$B$44,'Reported Performance Table'!$D307='Master List'!$B$46,'Reported Performance Table'!$D307='Master List'!$B$48,'Reported Performance Table'!$D307='Master List'!$B$104,'Reported Performance Table'!$D307='Master List'!$B$106,'Reported Performance Table'!$D307='Master List'!$B$126)),"LUNA_Dimming","Dimming_Capability_and_Range"))</f>
        <v/>
      </c>
      <c r="N307" s="179">
        <f>'Reported Performance Table'!BE307</f>
        <v>0</v>
      </c>
      <c r="O307" s="179">
        <f>'Reported Performance Table'!BF307</f>
        <v>0</v>
      </c>
      <c r="P307" s="179">
        <f>'Reported Performance Table'!BG307</f>
        <v>0</v>
      </c>
      <c r="Q307" t="str">
        <f t="shared" si="9"/>
        <v>No</v>
      </c>
    </row>
    <row r="308" spans="1:17" x14ac:dyDescent="0.25">
      <c r="A308" s="75">
        <v>315</v>
      </c>
      <c r="B308" s="76" t="str">
        <f>IF('Reported Performance Table'!$A315="","",IF(OR('Reported Performance Table'!$B315="",'Reported Performance Table'!$C315="",'Reported Performance Table'!$D315="",'Reported Performance Table'!$F315="",'Reported Performance Table'!$G315="",'Reported Performance Table'!$H315="",'Reported Performance Table'!$I315="",'Reported Performance Table'!$K315="",'Reported Performance Table'!$N315="",'Reported Performance Table'!$O315="",'Reported Performance Table'!$P315="",'Reported Performance Table'!$Q315="",'Reported Performance Table'!$R315="",'Reported Performance Table'!$S315="",'Reported Performance Table'!$T315="",'Reported Performance Table'!$U315="",'Reported Performance Table'!$V315="",'Reported Performance Table'!$W315="",'Reported Performance Table'!$X315="",'Reported Performance Table'!$AF315="",'Reported Performance Table'!$AG315="",'Reported Performance Table'!$AI315="",'Reported Performance Table'!$AJ315="",'Reported Performance Table'!$AL315="",'Reported Performance Table'!$AN315="",'Reported Performance Table'!$AR315=""),$A308&amp;", ",""))</f>
        <v/>
      </c>
      <c r="D308" s="35" t="e">
        <f>VLOOKUP('Reported Performance Table'!C308,'Master List'!$B$20:$C$39,2,FALSE)</f>
        <v>#N/A</v>
      </c>
      <c r="E308" t="e">
        <f>VLOOKUP('Reported Performance Table'!D308,'Master List'!$B$42:$C$129,2,FALSE)</f>
        <v>#N/A</v>
      </c>
      <c r="F308" t="e">
        <f>VLOOKUP('Reported Performance Table'!C308,'Master List'!$B$20:$D$39,3,FALSE)</f>
        <v>#N/A</v>
      </c>
      <c r="G308" s="163" t="e">
        <f>VLOOKUP('Reported Performance Table'!B308,'Master List'!$B$11:$D$17,3,FALSE)</f>
        <v>#N/A</v>
      </c>
      <c r="H308" t="e">
        <f t="shared" si="8"/>
        <v>#N/A</v>
      </c>
      <c r="I308" t="e">
        <f>IF(VLOOKUP('Reported Performance Table'!D308,'Master List'!$B$42:$D$129,3,FALSE)="","No",VLOOKUP('Reported Performance Table'!D308,'Master List'!$B$42:$D$129,3,FALSE))</f>
        <v>#N/A</v>
      </c>
      <c r="J308" t="e">
        <f>IF(AND(I308="Yes_No",'Reported Performance Table'!E308="Yes"),"No","Yes_No")</f>
        <v>#N/A</v>
      </c>
      <c r="K308" t="str">
        <f>IF('Reported Performance Table'!D308="","",IF('Reported Performance Table'!E308="Yes","LUNA_CCT","Reported_CCT"))</f>
        <v/>
      </c>
      <c r="L308" t="str">
        <f>IF('Reported Performance Table'!D308="","",IF(K308="LUNA_CCT",VLOOKUP('Reported Performance Table'!D308,'Master List'!$B$42:$E$129,4,FALSE),"Reported_BUG"))</f>
        <v/>
      </c>
      <c r="M308" t="str">
        <f>IF('Reported Performance Table'!D308="","",IF(AND('Reported Performance Table'!$E308="Yes",OR('Reported Performance Table'!$D308='Master List'!$B$42,'Reported Performance Table'!$D308='Master List'!$B$43,'Reported Performance Table'!$D308='Master List'!$B$44,'Reported Performance Table'!$D308='Master List'!$B$46,'Reported Performance Table'!$D308='Master List'!$B$48,'Reported Performance Table'!$D308='Master List'!$B$104,'Reported Performance Table'!$D308='Master List'!$B$106,'Reported Performance Table'!$D308='Master List'!$B$126)),"LUNA_Dimming","Dimming_Capability_and_Range"))</f>
        <v/>
      </c>
      <c r="N308" s="179">
        <f>'Reported Performance Table'!BE308</f>
        <v>0</v>
      </c>
      <c r="O308" s="179">
        <f>'Reported Performance Table'!BF308</f>
        <v>0</v>
      </c>
      <c r="P308" s="179">
        <f>'Reported Performance Table'!BG308</f>
        <v>0</v>
      </c>
      <c r="Q308" t="str">
        <f t="shared" si="9"/>
        <v>No</v>
      </c>
    </row>
    <row r="309" spans="1:17" x14ac:dyDescent="0.25">
      <c r="A309" s="75">
        <v>316</v>
      </c>
      <c r="B309" s="76" t="str">
        <f>IF('Reported Performance Table'!$A316="","",IF(OR('Reported Performance Table'!$B316="",'Reported Performance Table'!$C316="",'Reported Performance Table'!$D316="",'Reported Performance Table'!$F316="",'Reported Performance Table'!$G316="",'Reported Performance Table'!$H316="",'Reported Performance Table'!$I316="",'Reported Performance Table'!$K316="",'Reported Performance Table'!$N316="",'Reported Performance Table'!$O316="",'Reported Performance Table'!$P316="",'Reported Performance Table'!$Q316="",'Reported Performance Table'!$R316="",'Reported Performance Table'!$S316="",'Reported Performance Table'!$T316="",'Reported Performance Table'!$U316="",'Reported Performance Table'!$V316="",'Reported Performance Table'!$W316="",'Reported Performance Table'!$X316="",'Reported Performance Table'!$AF316="",'Reported Performance Table'!$AG316="",'Reported Performance Table'!$AI316="",'Reported Performance Table'!$AJ316="",'Reported Performance Table'!$AL316="",'Reported Performance Table'!$AN316="",'Reported Performance Table'!$AR316=""),$A309&amp;", ",""))</f>
        <v/>
      </c>
      <c r="D309" s="35" t="e">
        <f>VLOOKUP('Reported Performance Table'!C309,'Master List'!$B$20:$C$39,2,FALSE)</f>
        <v>#N/A</v>
      </c>
      <c r="E309" t="e">
        <f>VLOOKUP('Reported Performance Table'!D309,'Master List'!$B$42:$C$129,2,FALSE)</f>
        <v>#N/A</v>
      </c>
      <c r="F309" t="e">
        <f>VLOOKUP('Reported Performance Table'!C309,'Master List'!$B$20:$D$39,3,FALSE)</f>
        <v>#N/A</v>
      </c>
      <c r="G309" s="163" t="e">
        <f>VLOOKUP('Reported Performance Table'!B309,'Master List'!$B$11:$D$17,3,FALSE)</f>
        <v>#N/A</v>
      </c>
      <c r="H309" t="e">
        <f t="shared" si="8"/>
        <v>#N/A</v>
      </c>
      <c r="I309" t="e">
        <f>IF(VLOOKUP('Reported Performance Table'!D309,'Master List'!$B$42:$D$129,3,FALSE)="","No",VLOOKUP('Reported Performance Table'!D309,'Master List'!$B$42:$D$129,3,FALSE))</f>
        <v>#N/A</v>
      </c>
      <c r="J309" t="e">
        <f>IF(AND(I309="Yes_No",'Reported Performance Table'!E309="Yes"),"No","Yes_No")</f>
        <v>#N/A</v>
      </c>
      <c r="K309" t="str">
        <f>IF('Reported Performance Table'!D309="","",IF('Reported Performance Table'!E309="Yes","LUNA_CCT","Reported_CCT"))</f>
        <v/>
      </c>
      <c r="L309" t="str">
        <f>IF('Reported Performance Table'!D309="","",IF(K309="LUNA_CCT",VLOOKUP('Reported Performance Table'!D309,'Master List'!$B$42:$E$129,4,FALSE),"Reported_BUG"))</f>
        <v/>
      </c>
      <c r="M309" t="str">
        <f>IF('Reported Performance Table'!D309="","",IF(AND('Reported Performance Table'!$E309="Yes",OR('Reported Performance Table'!$D309='Master List'!$B$42,'Reported Performance Table'!$D309='Master List'!$B$43,'Reported Performance Table'!$D309='Master List'!$B$44,'Reported Performance Table'!$D309='Master List'!$B$46,'Reported Performance Table'!$D309='Master List'!$B$48,'Reported Performance Table'!$D309='Master List'!$B$104,'Reported Performance Table'!$D309='Master List'!$B$106,'Reported Performance Table'!$D309='Master List'!$B$126)),"LUNA_Dimming","Dimming_Capability_and_Range"))</f>
        <v/>
      </c>
      <c r="N309" s="179">
        <f>'Reported Performance Table'!BE309</f>
        <v>0</v>
      </c>
      <c r="O309" s="179">
        <f>'Reported Performance Table'!BF309</f>
        <v>0</v>
      </c>
      <c r="P309" s="179">
        <f>'Reported Performance Table'!BG309</f>
        <v>0</v>
      </c>
      <c r="Q309" t="str">
        <f t="shared" si="9"/>
        <v>No</v>
      </c>
    </row>
    <row r="310" spans="1:17" x14ac:dyDescent="0.25">
      <c r="A310" s="75">
        <v>317</v>
      </c>
      <c r="B310" s="76" t="str">
        <f>IF('Reported Performance Table'!$A317="","",IF(OR('Reported Performance Table'!$B317="",'Reported Performance Table'!$C317="",'Reported Performance Table'!$D317="",'Reported Performance Table'!$F317="",'Reported Performance Table'!$G317="",'Reported Performance Table'!$H317="",'Reported Performance Table'!$I317="",'Reported Performance Table'!$K317="",'Reported Performance Table'!$N317="",'Reported Performance Table'!$O317="",'Reported Performance Table'!$P317="",'Reported Performance Table'!$Q317="",'Reported Performance Table'!$R317="",'Reported Performance Table'!$S317="",'Reported Performance Table'!$T317="",'Reported Performance Table'!$U317="",'Reported Performance Table'!$V317="",'Reported Performance Table'!$W317="",'Reported Performance Table'!$X317="",'Reported Performance Table'!$AF317="",'Reported Performance Table'!$AG317="",'Reported Performance Table'!$AI317="",'Reported Performance Table'!$AJ317="",'Reported Performance Table'!$AL317="",'Reported Performance Table'!$AN317="",'Reported Performance Table'!$AR317=""),$A310&amp;", ",""))</f>
        <v/>
      </c>
      <c r="D310" s="35" t="e">
        <f>VLOOKUP('Reported Performance Table'!C310,'Master List'!$B$20:$C$39,2,FALSE)</f>
        <v>#N/A</v>
      </c>
      <c r="E310" t="e">
        <f>VLOOKUP('Reported Performance Table'!D310,'Master List'!$B$42:$C$129,2,FALSE)</f>
        <v>#N/A</v>
      </c>
      <c r="F310" t="e">
        <f>VLOOKUP('Reported Performance Table'!C310,'Master List'!$B$20:$D$39,3,FALSE)</f>
        <v>#N/A</v>
      </c>
      <c r="G310" s="163" t="e">
        <f>VLOOKUP('Reported Performance Table'!B310,'Master List'!$B$11:$D$17,3,FALSE)</f>
        <v>#N/A</v>
      </c>
      <c r="H310" t="e">
        <f t="shared" si="8"/>
        <v>#N/A</v>
      </c>
      <c r="I310" t="e">
        <f>IF(VLOOKUP('Reported Performance Table'!D310,'Master List'!$B$42:$D$129,3,FALSE)="","No",VLOOKUP('Reported Performance Table'!D310,'Master List'!$B$42:$D$129,3,FALSE))</f>
        <v>#N/A</v>
      </c>
      <c r="J310" t="e">
        <f>IF(AND(I310="Yes_No",'Reported Performance Table'!E310="Yes"),"No","Yes_No")</f>
        <v>#N/A</v>
      </c>
      <c r="K310" t="str">
        <f>IF('Reported Performance Table'!D310="","",IF('Reported Performance Table'!E310="Yes","LUNA_CCT","Reported_CCT"))</f>
        <v/>
      </c>
      <c r="L310" t="str">
        <f>IF('Reported Performance Table'!D310="","",IF(K310="LUNA_CCT",VLOOKUP('Reported Performance Table'!D310,'Master List'!$B$42:$E$129,4,FALSE),"Reported_BUG"))</f>
        <v/>
      </c>
      <c r="M310" t="str">
        <f>IF('Reported Performance Table'!D310="","",IF(AND('Reported Performance Table'!$E310="Yes",OR('Reported Performance Table'!$D310='Master List'!$B$42,'Reported Performance Table'!$D310='Master List'!$B$43,'Reported Performance Table'!$D310='Master List'!$B$44,'Reported Performance Table'!$D310='Master List'!$B$46,'Reported Performance Table'!$D310='Master List'!$B$48,'Reported Performance Table'!$D310='Master List'!$B$104,'Reported Performance Table'!$D310='Master List'!$B$106,'Reported Performance Table'!$D310='Master List'!$B$126)),"LUNA_Dimming","Dimming_Capability_and_Range"))</f>
        <v/>
      </c>
      <c r="N310" s="179">
        <f>'Reported Performance Table'!BE310</f>
        <v>0</v>
      </c>
      <c r="O310" s="179">
        <f>'Reported Performance Table'!BF310</f>
        <v>0</v>
      </c>
      <c r="P310" s="179">
        <f>'Reported Performance Table'!BG310</f>
        <v>0</v>
      </c>
      <c r="Q310" t="str">
        <f t="shared" si="9"/>
        <v>No</v>
      </c>
    </row>
    <row r="311" spans="1:17" x14ac:dyDescent="0.25">
      <c r="A311" s="75">
        <v>318</v>
      </c>
      <c r="B311" s="76" t="str">
        <f>IF('Reported Performance Table'!$A318="","",IF(OR('Reported Performance Table'!$B318="",'Reported Performance Table'!$C318="",'Reported Performance Table'!$D318="",'Reported Performance Table'!$F318="",'Reported Performance Table'!$G318="",'Reported Performance Table'!$H318="",'Reported Performance Table'!$I318="",'Reported Performance Table'!$K318="",'Reported Performance Table'!$N318="",'Reported Performance Table'!$O318="",'Reported Performance Table'!$P318="",'Reported Performance Table'!$Q318="",'Reported Performance Table'!$R318="",'Reported Performance Table'!$S318="",'Reported Performance Table'!$T318="",'Reported Performance Table'!$U318="",'Reported Performance Table'!$V318="",'Reported Performance Table'!$W318="",'Reported Performance Table'!$X318="",'Reported Performance Table'!$AF318="",'Reported Performance Table'!$AG318="",'Reported Performance Table'!$AI318="",'Reported Performance Table'!$AJ318="",'Reported Performance Table'!$AL318="",'Reported Performance Table'!$AN318="",'Reported Performance Table'!$AR318=""),$A311&amp;", ",""))</f>
        <v/>
      </c>
      <c r="D311" s="35" t="e">
        <f>VLOOKUP('Reported Performance Table'!C311,'Master List'!$B$20:$C$39,2,FALSE)</f>
        <v>#N/A</v>
      </c>
      <c r="E311" t="e">
        <f>VLOOKUP('Reported Performance Table'!D311,'Master List'!$B$42:$C$129,2,FALSE)</f>
        <v>#N/A</v>
      </c>
      <c r="F311" t="e">
        <f>VLOOKUP('Reported Performance Table'!C311,'Master List'!$B$20:$D$39,3,FALSE)</f>
        <v>#N/A</v>
      </c>
      <c r="G311" s="163" t="e">
        <f>VLOOKUP('Reported Performance Table'!B311,'Master List'!$B$11:$D$17,3,FALSE)</f>
        <v>#N/A</v>
      </c>
      <c r="H311" t="e">
        <f t="shared" si="8"/>
        <v>#N/A</v>
      </c>
      <c r="I311" t="e">
        <f>IF(VLOOKUP('Reported Performance Table'!D311,'Master List'!$B$42:$D$129,3,FALSE)="","No",VLOOKUP('Reported Performance Table'!D311,'Master List'!$B$42:$D$129,3,FALSE))</f>
        <v>#N/A</v>
      </c>
      <c r="J311" t="e">
        <f>IF(AND(I311="Yes_No",'Reported Performance Table'!E311="Yes"),"No","Yes_No")</f>
        <v>#N/A</v>
      </c>
      <c r="K311" t="str">
        <f>IF('Reported Performance Table'!D311="","",IF('Reported Performance Table'!E311="Yes","LUNA_CCT","Reported_CCT"))</f>
        <v/>
      </c>
      <c r="L311" t="str">
        <f>IF('Reported Performance Table'!D311="","",IF(K311="LUNA_CCT",VLOOKUP('Reported Performance Table'!D311,'Master List'!$B$42:$E$129,4,FALSE),"Reported_BUG"))</f>
        <v/>
      </c>
      <c r="M311" t="str">
        <f>IF('Reported Performance Table'!D311="","",IF(AND('Reported Performance Table'!$E311="Yes",OR('Reported Performance Table'!$D311='Master List'!$B$42,'Reported Performance Table'!$D311='Master List'!$B$43,'Reported Performance Table'!$D311='Master List'!$B$44,'Reported Performance Table'!$D311='Master List'!$B$46,'Reported Performance Table'!$D311='Master List'!$B$48,'Reported Performance Table'!$D311='Master List'!$B$104,'Reported Performance Table'!$D311='Master List'!$B$106,'Reported Performance Table'!$D311='Master List'!$B$126)),"LUNA_Dimming","Dimming_Capability_and_Range"))</f>
        <v/>
      </c>
      <c r="N311" s="179">
        <f>'Reported Performance Table'!BE311</f>
        <v>0</v>
      </c>
      <c r="O311" s="179">
        <f>'Reported Performance Table'!BF311</f>
        <v>0</v>
      </c>
      <c r="P311" s="179">
        <f>'Reported Performance Table'!BG311</f>
        <v>0</v>
      </c>
      <c r="Q311" t="str">
        <f t="shared" si="9"/>
        <v>No</v>
      </c>
    </row>
    <row r="312" spans="1:17" x14ac:dyDescent="0.25">
      <c r="A312" s="75">
        <v>319</v>
      </c>
      <c r="B312" s="76" t="str">
        <f>IF('Reported Performance Table'!$A319="","",IF(OR('Reported Performance Table'!$B319="",'Reported Performance Table'!$C319="",'Reported Performance Table'!$D319="",'Reported Performance Table'!$F319="",'Reported Performance Table'!$G319="",'Reported Performance Table'!$H319="",'Reported Performance Table'!$I319="",'Reported Performance Table'!$K319="",'Reported Performance Table'!$N319="",'Reported Performance Table'!$O319="",'Reported Performance Table'!$P319="",'Reported Performance Table'!$Q319="",'Reported Performance Table'!$R319="",'Reported Performance Table'!$S319="",'Reported Performance Table'!$T319="",'Reported Performance Table'!$U319="",'Reported Performance Table'!$V319="",'Reported Performance Table'!$W319="",'Reported Performance Table'!$X319="",'Reported Performance Table'!$AF319="",'Reported Performance Table'!$AG319="",'Reported Performance Table'!$AI319="",'Reported Performance Table'!$AJ319="",'Reported Performance Table'!$AL319="",'Reported Performance Table'!$AN319="",'Reported Performance Table'!$AR319=""),$A312&amp;", ",""))</f>
        <v/>
      </c>
      <c r="D312" s="35" t="e">
        <f>VLOOKUP('Reported Performance Table'!C312,'Master List'!$B$20:$C$39,2,FALSE)</f>
        <v>#N/A</v>
      </c>
      <c r="E312" t="e">
        <f>VLOOKUP('Reported Performance Table'!D312,'Master List'!$B$42:$C$129,2,FALSE)</f>
        <v>#N/A</v>
      </c>
      <c r="F312" t="e">
        <f>VLOOKUP('Reported Performance Table'!C312,'Master List'!$B$20:$D$39,3,FALSE)</f>
        <v>#N/A</v>
      </c>
      <c r="G312" s="163" t="e">
        <f>VLOOKUP('Reported Performance Table'!B312,'Master List'!$B$11:$D$17,3,FALSE)</f>
        <v>#N/A</v>
      </c>
      <c r="H312" t="e">
        <f t="shared" si="8"/>
        <v>#N/A</v>
      </c>
      <c r="I312" t="e">
        <f>IF(VLOOKUP('Reported Performance Table'!D312,'Master List'!$B$42:$D$129,3,FALSE)="","No",VLOOKUP('Reported Performance Table'!D312,'Master List'!$B$42:$D$129,3,FALSE))</f>
        <v>#N/A</v>
      </c>
      <c r="J312" t="e">
        <f>IF(AND(I312="Yes_No",'Reported Performance Table'!E312="Yes"),"No","Yes_No")</f>
        <v>#N/A</v>
      </c>
      <c r="K312" t="str">
        <f>IF('Reported Performance Table'!D312="","",IF('Reported Performance Table'!E312="Yes","LUNA_CCT","Reported_CCT"))</f>
        <v/>
      </c>
      <c r="L312" t="str">
        <f>IF('Reported Performance Table'!D312="","",IF(K312="LUNA_CCT",VLOOKUP('Reported Performance Table'!D312,'Master List'!$B$42:$E$129,4,FALSE),"Reported_BUG"))</f>
        <v/>
      </c>
      <c r="M312" t="str">
        <f>IF('Reported Performance Table'!D312="","",IF(AND('Reported Performance Table'!$E312="Yes",OR('Reported Performance Table'!$D312='Master List'!$B$42,'Reported Performance Table'!$D312='Master List'!$B$43,'Reported Performance Table'!$D312='Master List'!$B$44,'Reported Performance Table'!$D312='Master List'!$B$46,'Reported Performance Table'!$D312='Master List'!$B$48,'Reported Performance Table'!$D312='Master List'!$B$104,'Reported Performance Table'!$D312='Master List'!$B$106,'Reported Performance Table'!$D312='Master List'!$B$126)),"LUNA_Dimming","Dimming_Capability_and_Range"))</f>
        <v/>
      </c>
      <c r="N312" s="179">
        <f>'Reported Performance Table'!BE312</f>
        <v>0</v>
      </c>
      <c r="O312" s="179">
        <f>'Reported Performance Table'!BF312</f>
        <v>0</v>
      </c>
      <c r="P312" s="179">
        <f>'Reported Performance Table'!BG312</f>
        <v>0</v>
      </c>
      <c r="Q312" t="str">
        <f t="shared" si="9"/>
        <v>No</v>
      </c>
    </row>
    <row r="313" spans="1:17" x14ac:dyDescent="0.25">
      <c r="A313" s="75">
        <v>320</v>
      </c>
      <c r="B313" s="76" t="str">
        <f>IF('Reported Performance Table'!$A320="","",IF(OR('Reported Performance Table'!$B320="",'Reported Performance Table'!$C320="",'Reported Performance Table'!$D320="",'Reported Performance Table'!$F320="",'Reported Performance Table'!$G320="",'Reported Performance Table'!$H320="",'Reported Performance Table'!$I320="",'Reported Performance Table'!$K320="",'Reported Performance Table'!$N320="",'Reported Performance Table'!$O320="",'Reported Performance Table'!$P320="",'Reported Performance Table'!$Q320="",'Reported Performance Table'!$R320="",'Reported Performance Table'!$S320="",'Reported Performance Table'!$T320="",'Reported Performance Table'!$U320="",'Reported Performance Table'!$V320="",'Reported Performance Table'!$W320="",'Reported Performance Table'!$X320="",'Reported Performance Table'!$AF320="",'Reported Performance Table'!$AG320="",'Reported Performance Table'!$AI320="",'Reported Performance Table'!$AJ320="",'Reported Performance Table'!$AL320="",'Reported Performance Table'!$AN320="",'Reported Performance Table'!$AR320=""),$A313&amp;", ",""))</f>
        <v/>
      </c>
      <c r="D313" s="35" t="e">
        <f>VLOOKUP('Reported Performance Table'!C313,'Master List'!$B$20:$C$39,2,FALSE)</f>
        <v>#N/A</v>
      </c>
      <c r="E313" t="e">
        <f>VLOOKUP('Reported Performance Table'!D313,'Master List'!$B$42:$C$129,2,FALSE)</f>
        <v>#N/A</v>
      </c>
      <c r="F313" t="e">
        <f>VLOOKUP('Reported Performance Table'!C313,'Master List'!$B$20:$D$39,3,FALSE)</f>
        <v>#N/A</v>
      </c>
      <c r="G313" s="163" t="e">
        <f>VLOOKUP('Reported Performance Table'!B313,'Master List'!$B$11:$D$17,3,FALSE)</f>
        <v>#N/A</v>
      </c>
      <c r="H313" t="e">
        <f t="shared" si="8"/>
        <v>#N/A</v>
      </c>
      <c r="I313" t="e">
        <f>IF(VLOOKUP('Reported Performance Table'!D313,'Master List'!$B$42:$D$129,3,FALSE)="","No",VLOOKUP('Reported Performance Table'!D313,'Master List'!$B$42:$D$129,3,FALSE))</f>
        <v>#N/A</v>
      </c>
      <c r="J313" t="e">
        <f>IF(AND(I313="Yes_No",'Reported Performance Table'!E313="Yes"),"No","Yes_No")</f>
        <v>#N/A</v>
      </c>
      <c r="K313" t="str">
        <f>IF('Reported Performance Table'!D313="","",IF('Reported Performance Table'!E313="Yes","LUNA_CCT","Reported_CCT"))</f>
        <v/>
      </c>
      <c r="L313" t="str">
        <f>IF('Reported Performance Table'!D313="","",IF(K313="LUNA_CCT",VLOOKUP('Reported Performance Table'!D313,'Master List'!$B$42:$E$129,4,FALSE),"Reported_BUG"))</f>
        <v/>
      </c>
      <c r="M313" t="str">
        <f>IF('Reported Performance Table'!D313="","",IF(AND('Reported Performance Table'!$E313="Yes",OR('Reported Performance Table'!$D313='Master List'!$B$42,'Reported Performance Table'!$D313='Master List'!$B$43,'Reported Performance Table'!$D313='Master List'!$B$44,'Reported Performance Table'!$D313='Master List'!$B$46,'Reported Performance Table'!$D313='Master List'!$B$48,'Reported Performance Table'!$D313='Master List'!$B$104,'Reported Performance Table'!$D313='Master List'!$B$106,'Reported Performance Table'!$D313='Master List'!$B$126)),"LUNA_Dimming","Dimming_Capability_and_Range"))</f>
        <v/>
      </c>
      <c r="N313" s="179">
        <f>'Reported Performance Table'!BE313</f>
        <v>0</v>
      </c>
      <c r="O313" s="179">
        <f>'Reported Performance Table'!BF313</f>
        <v>0</v>
      </c>
      <c r="P313" s="179">
        <f>'Reported Performance Table'!BG313</f>
        <v>0</v>
      </c>
      <c r="Q313" t="str">
        <f t="shared" si="9"/>
        <v>No</v>
      </c>
    </row>
    <row r="314" spans="1:17" x14ac:dyDescent="0.25">
      <c r="A314" s="75">
        <v>321</v>
      </c>
      <c r="B314" s="76" t="str">
        <f>IF('Reported Performance Table'!$A321="","",IF(OR('Reported Performance Table'!$B321="",'Reported Performance Table'!$C321="",'Reported Performance Table'!$D321="",'Reported Performance Table'!$F321="",'Reported Performance Table'!$G321="",'Reported Performance Table'!$H321="",'Reported Performance Table'!$I321="",'Reported Performance Table'!$K321="",'Reported Performance Table'!$N321="",'Reported Performance Table'!$O321="",'Reported Performance Table'!$P321="",'Reported Performance Table'!$Q321="",'Reported Performance Table'!$R321="",'Reported Performance Table'!$S321="",'Reported Performance Table'!$T321="",'Reported Performance Table'!$U321="",'Reported Performance Table'!$V321="",'Reported Performance Table'!$W321="",'Reported Performance Table'!$X321="",'Reported Performance Table'!$AF321="",'Reported Performance Table'!$AG321="",'Reported Performance Table'!$AI321="",'Reported Performance Table'!$AJ321="",'Reported Performance Table'!$AL321="",'Reported Performance Table'!$AN321="",'Reported Performance Table'!$AR321=""),$A314&amp;", ",""))</f>
        <v/>
      </c>
      <c r="D314" s="35" t="e">
        <f>VLOOKUP('Reported Performance Table'!C314,'Master List'!$B$20:$C$39,2,FALSE)</f>
        <v>#N/A</v>
      </c>
      <c r="E314" t="e">
        <f>VLOOKUP('Reported Performance Table'!D314,'Master List'!$B$42:$C$129,2,FALSE)</f>
        <v>#N/A</v>
      </c>
      <c r="F314" t="e">
        <f>VLOOKUP('Reported Performance Table'!C314,'Master List'!$B$20:$D$39,3,FALSE)</f>
        <v>#N/A</v>
      </c>
      <c r="G314" s="163" t="e">
        <f>VLOOKUP('Reported Performance Table'!B314,'Master List'!$B$11:$D$17,3,FALSE)</f>
        <v>#N/A</v>
      </c>
      <c r="H314" t="e">
        <f t="shared" si="8"/>
        <v>#N/A</v>
      </c>
      <c r="I314" t="e">
        <f>IF(VLOOKUP('Reported Performance Table'!D314,'Master List'!$B$42:$D$129,3,FALSE)="","No",VLOOKUP('Reported Performance Table'!D314,'Master List'!$B$42:$D$129,3,FALSE))</f>
        <v>#N/A</v>
      </c>
      <c r="J314" t="e">
        <f>IF(AND(I314="Yes_No",'Reported Performance Table'!E314="Yes"),"No","Yes_No")</f>
        <v>#N/A</v>
      </c>
      <c r="K314" t="str">
        <f>IF('Reported Performance Table'!D314="","",IF('Reported Performance Table'!E314="Yes","LUNA_CCT","Reported_CCT"))</f>
        <v/>
      </c>
      <c r="L314" t="str">
        <f>IF('Reported Performance Table'!D314="","",IF(K314="LUNA_CCT",VLOOKUP('Reported Performance Table'!D314,'Master List'!$B$42:$E$129,4,FALSE),"Reported_BUG"))</f>
        <v/>
      </c>
      <c r="M314" t="str">
        <f>IF('Reported Performance Table'!D314="","",IF(AND('Reported Performance Table'!$E314="Yes",OR('Reported Performance Table'!$D314='Master List'!$B$42,'Reported Performance Table'!$D314='Master List'!$B$43,'Reported Performance Table'!$D314='Master List'!$B$44,'Reported Performance Table'!$D314='Master List'!$B$46,'Reported Performance Table'!$D314='Master List'!$B$48,'Reported Performance Table'!$D314='Master List'!$B$104,'Reported Performance Table'!$D314='Master List'!$B$106,'Reported Performance Table'!$D314='Master List'!$B$126)),"LUNA_Dimming","Dimming_Capability_and_Range"))</f>
        <v/>
      </c>
      <c r="N314" s="179">
        <f>'Reported Performance Table'!BE314</f>
        <v>0</v>
      </c>
      <c r="O314" s="179">
        <f>'Reported Performance Table'!BF314</f>
        <v>0</v>
      </c>
      <c r="P314" s="179">
        <f>'Reported Performance Table'!BG314</f>
        <v>0</v>
      </c>
      <c r="Q314" t="str">
        <f t="shared" si="9"/>
        <v>No</v>
      </c>
    </row>
    <row r="315" spans="1:17" x14ac:dyDescent="0.25">
      <c r="A315" s="75">
        <v>322</v>
      </c>
      <c r="B315" s="76" t="str">
        <f>IF('Reported Performance Table'!$A322="","",IF(OR('Reported Performance Table'!$B322="",'Reported Performance Table'!$C322="",'Reported Performance Table'!$D322="",'Reported Performance Table'!$F322="",'Reported Performance Table'!$G322="",'Reported Performance Table'!$H322="",'Reported Performance Table'!$I322="",'Reported Performance Table'!$K322="",'Reported Performance Table'!$N322="",'Reported Performance Table'!$O322="",'Reported Performance Table'!$P322="",'Reported Performance Table'!$Q322="",'Reported Performance Table'!$R322="",'Reported Performance Table'!$S322="",'Reported Performance Table'!$T322="",'Reported Performance Table'!$U322="",'Reported Performance Table'!$V322="",'Reported Performance Table'!$W322="",'Reported Performance Table'!$X322="",'Reported Performance Table'!$AF322="",'Reported Performance Table'!$AG322="",'Reported Performance Table'!$AI322="",'Reported Performance Table'!$AJ322="",'Reported Performance Table'!$AL322="",'Reported Performance Table'!$AN322="",'Reported Performance Table'!$AR322=""),$A315&amp;", ",""))</f>
        <v/>
      </c>
      <c r="D315" s="35" t="e">
        <f>VLOOKUP('Reported Performance Table'!C315,'Master List'!$B$20:$C$39,2,FALSE)</f>
        <v>#N/A</v>
      </c>
      <c r="E315" t="e">
        <f>VLOOKUP('Reported Performance Table'!D315,'Master List'!$B$42:$C$129,2,FALSE)</f>
        <v>#N/A</v>
      </c>
      <c r="F315" t="e">
        <f>VLOOKUP('Reported Performance Table'!C315,'Master List'!$B$20:$D$39,3,FALSE)</f>
        <v>#N/A</v>
      </c>
      <c r="G315" s="163" t="e">
        <f>VLOOKUP('Reported Performance Table'!B315,'Master List'!$B$11:$D$17,3,FALSE)</f>
        <v>#N/A</v>
      </c>
      <c r="H315" t="e">
        <f t="shared" si="8"/>
        <v>#N/A</v>
      </c>
      <c r="I315" t="e">
        <f>IF(VLOOKUP('Reported Performance Table'!D315,'Master List'!$B$42:$D$129,3,FALSE)="","No",VLOOKUP('Reported Performance Table'!D315,'Master List'!$B$42:$D$129,3,FALSE))</f>
        <v>#N/A</v>
      </c>
      <c r="J315" t="e">
        <f>IF(AND(I315="Yes_No",'Reported Performance Table'!E315="Yes"),"No","Yes_No")</f>
        <v>#N/A</v>
      </c>
      <c r="K315" t="str">
        <f>IF('Reported Performance Table'!D315="","",IF('Reported Performance Table'!E315="Yes","LUNA_CCT","Reported_CCT"))</f>
        <v/>
      </c>
      <c r="L315" t="str">
        <f>IF('Reported Performance Table'!D315="","",IF(K315="LUNA_CCT",VLOOKUP('Reported Performance Table'!D315,'Master List'!$B$42:$E$129,4,FALSE),"Reported_BUG"))</f>
        <v/>
      </c>
      <c r="M315" t="str">
        <f>IF('Reported Performance Table'!D315="","",IF(AND('Reported Performance Table'!$E315="Yes",OR('Reported Performance Table'!$D315='Master List'!$B$42,'Reported Performance Table'!$D315='Master List'!$B$43,'Reported Performance Table'!$D315='Master List'!$B$44,'Reported Performance Table'!$D315='Master List'!$B$46,'Reported Performance Table'!$D315='Master List'!$B$48,'Reported Performance Table'!$D315='Master List'!$B$104,'Reported Performance Table'!$D315='Master List'!$B$106,'Reported Performance Table'!$D315='Master List'!$B$126)),"LUNA_Dimming","Dimming_Capability_and_Range"))</f>
        <v/>
      </c>
      <c r="N315" s="179">
        <f>'Reported Performance Table'!BE315</f>
        <v>0</v>
      </c>
      <c r="O315" s="179">
        <f>'Reported Performance Table'!BF315</f>
        <v>0</v>
      </c>
      <c r="P315" s="179">
        <f>'Reported Performance Table'!BG315</f>
        <v>0</v>
      </c>
      <c r="Q315" t="str">
        <f t="shared" si="9"/>
        <v>No</v>
      </c>
    </row>
    <row r="316" spans="1:17" x14ac:dyDescent="0.25">
      <c r="A316" s="75">
        <v>323</v>
      </c>
      <c r="B316" s="76" t="str">
        <f>IF('Reported Performance Table'!$A323="","",IF(OR('Reported Performance Table'!$B323="",'Reported Performance Table'!$C323="",'Reported Performance Table'!$D323="",'Reported Performance Table'!$F323="",'Reported Performance Table'!$G323="",'Reported Performance Table'!$H323="",'Reported Performance Table'!$I323="",'Reported Performance Table'!$K323="",'Reported Performance Table'!$N323="",'Reported Performance Table'!$O323="",'Reported Performance Table'!$P323="",'Reported Performance Table'!$Q323="",'Reported Performance Table'!$R323="",'Reported Performance Table'!$S323="",'Reported Performance Table'!$T323="",'Reported Performance Table'!$U323="",'Reported Performance Table'!$V323="",'Reported Performance Table'!$W323="",'Reported Performance Table'!$X323="",'Reported Performance Table'!$AF323="",'Reported Performance Table'!$AG323="",'Reported Performance Table'!$AI323="",'Reported Performance Table'!$AJ323="",'Reported Performance Table'!$AL323="",'Reported Performance Table'!$AN323="",'Reported Performance Table'!$AR323=""),$A316&amp;", ",""))</f>
        <v/>
      </c>
      <c r="D316" s="35" t="e">
        <f>VLOOKUP('Reported Performance Table'!C316,'Master List'!$B$20:$C$39,2,FALSE)</f>
        <v>#N/A</v>
      </c>
      <c r="E316" t="e">
        <f>VLOOKUP('Reported Performance Table'!D316,'Master List'!$B$42:$C$129,2,FALSE)</f>
        <v>#N/A</v>
      </c>
      <c r="F316" t="e">
        <f>VLOOKUP('Reported Performance Table'!C316,'Master List'!$B$20:$D$39,3,FALSE)</f>
        <v>#N/A</v>
      </c>
      <c r="G316" s="163" t="e">
        <f>VLOOKUP('Reported Performance Table'!B316,'Master List'!$B$11:$D$17,3,FALSE)</f>
        <v>#N/A</v>
      </c>
      <c r="H316" t="e">
        <f t="shared" si="8"/>
        <v>#N/A</v>
      </c>
      <c r="I316" t="e">
        <f>IF(VLOOKUP('Reported Performance Table'!D316,'Master List'!$B$42:$D$129,3,FALSE)="","No",VLOOKUP('Reported Performance Table'!D316,'Master List'!$B$42:$D$129,3,FALSE))</f>
        <v>#N/A</v>
      </c>
      <c r="J316" t="e">
        <f>IF(AND(I316="Yes_No",'Reported Performance Table'!E316="Yes"),"No","Yes_No")</f>
        <v>#N/A</v>
      </c>
      <c r="K316" t="str">
        <f>IF('Reported Performance Table'!D316="","",IF('Reported Performance Table'!E316="Yes","LUNA_CCT","Reported_CCT"))</f>
        <v/>
      </c>
      <c r="L316" t="str">
        <f>IF('Reported Performance Table'!D316="","",IF(K316="LUNA_CCT",VLOOKUP('Reported Performance Table'!D316,'Master List'!$B$42:$E$129,4,FALSE),"Reported_BUG"))</f>
        <v/>
      </c>
      <c r="M316" t="str">
        <f>IF('Reported Performance Table'!D316="","",IF(AND('Reported Performance Table'!$E316="Yes",OR('Reported Performance Table'!$D316='Master List'!$B$42,'Reported Performance Table'!$D316='Master List'!$B$43,'Reported Performance Table'!$D316='Master List'!$B$44,'Reported Performance Table'!$D316='Master List'!$B$46,'Reported Performance Table'!$D316='Master List'!$B$48,'Reported Performance Table'!$D316='Master List'!$B$104,'Reported Performance Table'!$D316='Master List'!$B$106,'Reported Performance Table'!$D316='Master List'!$B$126)),"LUNA_Dimming","Dimming_Capability_and_Range"))</f>
        <v/>
      </c>
      <c r="N316" s="179">
        <f>'Reported Performance Table'!BE316</f>
        <v>0</v>
      </c>
      <c r="O316" s="179">
        <f>'Reported Performance Table'!BF316</f>
        <v>0</v>
      </c>
      <c r="P316" s="179">
        <f>'Reported Performance Table'!BG316</f>
        <v>0</v>
      </c>
      <c r="Q316" t="str">
        <f t="shared" si="9"/>
        <v>No</v>
      </c>
    </row>
    <row r="317" spans="1:17" x14ac:dyDescent="0.25">
      <c r="A317" s="75">
        <v>324</v>
      </c>
      <c r="B317" s="76" t="str">
        <f>IF('Reported Performance Table'!$A324="","",IF(OR('Reported Performance Table'!$B324="",'Reported Performance Table'!$C324="",'Reported Performance Table'!$D324="",'Reported Performance Table'!$F324="",'Reported Performance Table'!$G324="",'Reported Performance Table'!$H324="",'Reported Performance Table'!$I324="",'Reported Performance Table'!$K324="",'Reported Performance Table'!$N324="",'Reported Performance Table'!$O324="",'Reported Performance Table'!$P324="",'Reported Performance Table'!$Q324="",'Reported Performance Table'!$R324="",'Reported Performance Table'!$S324="",'Reported Performance Table'!$T324="",'Reported Performance Table'!$U324="",'Reported Performance Table'!$V324="",'Reported Performance Table'!$W324="",'Reported Performance Table'!$X324="",'Reported Performance Table'!$AF324="",'Reported Performance Table'!$AG324="",'Reported Performance Table'!$AI324="",'Reported Performance Table'!$AJ324="",'Reported Performance Table'!$AL324="",'Reported Performance Table'!$AN324="",'Reported Performance Table'!$AR324=""),$A317&amp;", ",""))</f>
        <v/>
      </c>
      <c r="D317" s="35" t="e">
        <f>VLOOKUP('Reported Performance Table'!C317,'Master List'!$B$20:$C$39,2,FALSE)</f>
        <v>#N/A</v>
      </c>
      <c r="E317" t="e">
        <f>VLOOKUP('Reported Performance Table'!D317,'Master List'!$B$42:$C$129,2,FALSE)</f>
        <v>#N/A</v>
      </c>
      <c r="F317" t="e">
        <f>VLOOKUP('Reported Performance Table'!C317,'Master List'!$B$20:$D$39,3,FALSE)</f>
        <v>#N/A</v>
      </c>
      <c r="G317" s="163" t="e">
        <f>VLOOKUP('Reported Performance Table'!B317,'Master List'!$B$11:$D$17,3,FALSE)</f>
        <v>#N/A</v>
      </c>
      <c r="H317" t="e">
        <f t="shared" si="8"/>
        <v>#N/A</v>
      </c>
      <c r="I317" t="e">
        <f>IF(VLOOKUP('Reported Performance Table'!D317,'Master List'!$B$42:$D$129,3,FALSE)="","No",VLOOKUP('Reported Performance Table'!D317,'Master List'!$B$42:$D$129,3,FALSE))</f>
        <v>#N/A</v>
      </c>
      <c r="J317" t="e">
        <f>IF(AND(I317="Yes_No",'Reported Performance Table'!E317="Yes"),"No","Yes_No")</f>
        <v>#N/A</v>
      </c>
      <c r="K317" t="str">
        <f>IF('Reported Performance Table'!D317="","",IF('Reported Performance Table'!E317="Yes","LUNA_CCT","Reported_CCT"))</f>
        <v/>
      </c>
      <c r="L317" t="str">
        <f>IF('Reported Performance Table'!D317="","",IF(K317="LUNA_CCT",VLOOKUP('Reported Performance Table'!D317,'Master List'!$B$42:$E$129,4,FALSE),"Reported_BUG"))</f>
        <v/>
      </c>
      <c r="M317" t="str">
        <f>IF('Reported Performance Table'!D317="","",IF(AND('Reported Performance Table'!$E317="Yes",OR('Reported Performance Table'!$D317='Master List'!$B$42,'Reported Performance Table'!$D317='Master List'!$B$43,'Reported Performance Table'!$D317='Master List'!$B$44,'Reported Performance Table'!$D317='Master List'!$B$46,'Reported Performance Table'!$D317='Master List'!$B$48,'Reported Performance Table'!$D317='Master List'!$B$104,'Reported Performance Table'!$D317='Master List'!$B$106,'Reported Performance Table'!$D317='Master List'!$B$126)),"LUNA_Dimming","Dimming_Capability_and_Range"))</f>
        <v/>
      </c>
      <c r="N317" s="179">
        <f>'Reported Performance Table'!BE317</f>
        <v>0</v>
      </c>
      <c r="O317" s="179">
        <f>'Reported Performance Table'!BF317</f>
        <v>0</v>
      </c>
      <c r="P317" s="179">
        <f>'Reported Performance Table'!BG317</f>
        <v>0</v>
      </c>
      <c r="Q317" t="str">
        <f t="shared" si="9"/>
        <v>No</v>
      </c>
    </row>
    <row r="318" spans="1:17" x14ac:dyDescent="0.25">
      <c r="A318" s="75">
        <v>325</v>
      </c>
      <c r="B318" s="76" t="str">
        <f>IF('Reported Performance Table'!$A325="","",IF(OR('Reported Performance Table'!$B325="",'Reported Performance Table'!$C325="",'Reported Performance Table'!$D325="",'Reported Performance Table'!$F325="",'Reported Performance Table'!$G325="",'Reported Performance Table'!$H325="",'Reported Performance Table'!$I325="",'Reported Performance Table'!$K325="",'Reported Performance Table'!$N325="",'Reported Performance Table'!$O325="",'Reported Performance Table'!$P325="",'Reported Performance Table'!$Q325="",'Reported Performance Table'!$R325="",'Reported Performance Table'!$S325="",'Reported Performance Table'!$T325="",'Reported Performance Table'!$U325="",'Reported Performance Table'!$V325="",'Reported Performance Table'!$W325="",'Reported Performance Table'!$X325="",'Reported Performance Table'!$AF325="",'Reported Performance Table'!$AG325="",'Reported Performance Table'!$AI325="",'Reported Performance Table'!$AJ325="",'Reported Performance Table'!$AL325="",'Reported Performance Table'!$AN325="",'Reported Performance Table'!$AR325=""),$A318&amp;", ",""))</f>
        <v/>
      </c>
      <c r="D318" s="35" t="e">
        <f>VLOOKUP('Reported Performance Table'!C318,'Master List'!$B$20:$C$39,2,FALSE)</f>
        <v>#N/A</v>
      </c>
      <c r="E318" t="e">
        <f>VLOOKUP('Reported Performance Table'!D318,'Master List'!$B$42:$C$129,2,FALSE)</f>
        <v>#N/A</v>
      </c>
      <c r="F318" t="e">
        <f>VLOOKUP('Reported Performance Table'!C318,'Master List'!$B$20:$D$39,3,FALSE)</f>
        <v>#N/A</v>
      </c>
      <c r="G318" s="163" t="e">
        <f>VLOOKUP('Reported Performance Table'!B318,'Master List'!$B$11:$D$17,3,FALSE)</f>
        <v>#N/A</v>
      </c>
      <c r="H318" t="e">
        <f t="shared" si="8"/>
        <v>#N/A</v>
      </c>
      <c r="I318" t="e">
        <f>IF(VLOOKUP('Reported Performance Table'!D318,'Master List'!$B$42:$D$129,3,FALSE)="","No",VLOOKUP('Reported Performance Table'!D318,'Master List'!$B$42:$D$129,3,FALSE))</f>
        <v>#N/A</v>
      </c>
      <c r="J318" t="e">
        <f>IF(AND(I318="Yes_No",'Reported Performance Table'!E318="Yes"),"No","Yes_No")</f>
        <v>#N/A</v>
      </c>
      <c r="K318" t="str">
        <f>IF('Reported Performance Table'!D318="","",IF('Reported Performance Table'!E318="Yes","LUNA_CCT","Reported_CCT"))</f>
        <v/>
      </c>
      <c r="L318" t="str">
        <f>IF('Reported Performance Table'!D318="","",IF(K318="LUNA_CCT",VLOOKUP('Reported Performance Table'!D318,'Master List'!$B$42:$E$129,4,FALSE),"Reported_BUG"))</f>
        <v/>
      </c>
      <c r="M318" t="str">
        <f>IF('Reported Performance Table'!D318="","",IF(AND('Reported Performance Table'!$E318="Yes",OR('Reported Performance Table'!$D318='Master List'!$B$42,'Reported Performance Table'!$D318='Master List'!$B$43,'Reported Performance Table'!$D318='Master List'!$B$44,'Reported Performance Table'!$D318='Master List'!$B$46,'Reported Performance Table'!$D318='Master List'!$B$48,'Reported Performance Table'!$D318='Master List'!$B$104,'Reported Performance Table'!$D318='Master List'!$B$106,'Reported Performance Table'!$D318='Master List'!$B$126)),"LUNA_Dimming","Dimming_Capability_and_Range"))</f>
        <v/>
      </c>
      <c r="N318" s="179">
        <f>'Reported Performance Table'!BE318</f>
        <v>0</v>
      </c>
      <c r="O318" s="179">
        <f>'Reported Performance Table'!BF318</f>
        <v>0</v>
      </c>
      <c r="P318" s="179">
        <f>'Reported Performance Table'!BG318</f>
        <v>0</v>
      </c>
      <c r="Q318" t="str">
        <f t="shared" si="9"/>
        <v>No</v>
      </c>
    </row>
    <row r="319" spans="1:17" x14ac:dyDescent="0.25">
      <c r="A319" s="75">
        <v>326</v>
      </c>
      <c r="B319" s="76" t="str">
        <f>IF('Reported Performance Table'!$A326="","",IF(OR('Reported Performance Table'!$B326="",'Reported Performance Table'!$C326="",'Reported Performance Table'!$D326="",'Reported Performance Table'!$F326="",'Reported Performance Table'!$G326="",'Reported Performance Table'!$H326="",'Reported Performance Table'!$I326="",'Reported Performance Table'!$K326="",'Reported Performance Table'!$N326="",'Reported Performance Table'!$O326="",'Reported Performance Table'!$P326="",'Reported Performance Table'!$Q326="",'Reported Performance Table'!$R326="",'Reported Performance Table'!$S326="",'Reported Performance Table'!$T326="",'Reported Performance Table'!$U326="",'Reported Performance Table'!$V326="",'Reported Performance Table'!$W326="",'Reported Performance Table'!$X326="",'Reported Performance Table'!$AF326="",'Reported Performance Table'!$AG326="",'Reported Performance Table'!$AI326="",'Reported Performance Table'!$AJ326="",'Reported Performance Table'!$AL326="",'Reported Performance Table'!$AN326="",'Reported Performance Table'!$AR326=""),$A319&amp;", ",""))</f>
        <v/>
      </c>
      <c r="D319" s="35" t="e">
        <f>VLOOKUP('Reported Performance Table'!C319,'Master List'!$B$20:$C$39,2,FALSE)</f>
        <v>#N/A</v>
      </c>
      <c r="E319" t="e">
        <f>VLOOKUP('Reported Performance Table'!D319,'Master List'!$B$42:$C$129,2,FALSE)</f>
        <v>#N/A</v>
      </c>
      <c r="F319" t="e">
        <f>VLOOKUP('Reported Performance Table'!C319,'Master List'!$B$20:$D$39,3,FALSE)</f>
        <v>#N/A</v>
      </c>
      <c r="G319" s="163" t="e">
        <f>VLOOKUP('Reported Performance Table'!B319,'Master List'!$B$11:$D$17,3,FALSE)</f>
        <v>#N/A</v>
      </c>
      <c r="H319" t="e">
        <f t="shared" si="8"/>
        <v>#N/A</v>
      </c>
      <c r="I319" t="e">
        <f>IF(VLOOKUP('Reported Performance Table'!D319,'Master List'!$B$42:$D$129,3,FALSE)="","No",VLOOKUP('Reported Performance Table'!D319,'Master List'!$B$42:$D$129,3,FALSE))</f>
        <v>#N/A</v>
      </c>
      <c r="J319" t="e">
        <f>IF(AND(I319="Yes_No",'Reported Performance Table'!E319="Yes"),"No","Yes_No")</f>
        <v>#N/A</v>
      </c>
      <c r="K319" t="str">
        <f>IF('Reported Performance Table'!D319="","",IF('Reported Performance Table'!E319="Yes","LUNA_CCT","Reported_CCT"))</f>
        <v/>
      </c>
      <c r="L319" t="str">
        <f>IF('Reported Performance Table'!D319="","",IF(K319="LUNA_CCT",VLOOKUP('Reported Performance Table'!D319,'Master List'!$B$42:$E$129,4,FALSE),"Reported_BUG"))</f>
        <v/>
      </c>
      <c r="M319" t="str">
        <f>IF('Reported Performance Table'!D319="","",IF(AND('Reported Performance Table'!$E319="Yes",OR('Reported Performance Table'!$D319='Master List'!$B$42,'Reported Performance Table'!$D319='Master List'!$B$43,'Reported Performance Table'!$D319='Master List'!$B$44,'Reported Performance Table'!$D319='Master List'!$B$46,'Reported Performance Table'!$D319='Master List'!$B$48,'Reported Performance Table'!$D319='Master List'!$B$104,'Reported Performance Table'!$D319='Master List'!$B$106,'Reported Performance Table'!$D319='Master List'!$B$126)),"LUNA_Dimming","Dimming_Capability_and_Range"))</f>
        <v/>
      </c>
      <c r="N319" s="179">
        <f>'Reported Performance Table'!BE319</f>
        <v>0</v>
      </c>
      <c r="O319" s="179">
        <f>'Reported Performance Table'!BF319</f>
        <v>0</v>
      </c>
      <c r="P319" s="179">
        <f>'Reported Performance Table'!BG319</f>
        <v>0</v>
      </c>
      <c r="Q319" t="str">
        <f t="shared" si="9"/>
        <v>No</v>
      </c>
    </row>
    <row r="320" spans="1:17" x14ac:dyDescent="0.25">
      <c r="A320" s="75">
        <v>327</v>
      </c>
      <c r="B320" s="76" t="str">
        <f>IF('Reported Performance Table'!$A327="","",IF(OR('Reported Performance Table'!$B327="",'Reported Performance Table'!$C327="",'Reported Performance Table'!$D327="",'Reported Performance Table'!$F327="",'Reported Performance Table'!$G327="",'Reported Performance Table'!$H327="",'Reported Performance Table'!$I327="",'Reported Performance Table'!$K327="",'Reported Performance Table'!$N327="",'Reported Performance Table'!$O327="",'Reported Performance Table'!$P327="",'Reported Performance Table'!$Q327="",'Reported Performance Table'!$R327="",'Reported Performance Table'!$S327="",'Reported Performance Table'!$T327="",'Reported Performance Table'!$U327="",'Reported Performance Table'!$V327="",'Reported Performance Table'!$W327="",'Reported Performance Table'!$X327="",'Reported Performance Table'!$AF327="",'Reported Performance Table'!$AG327="",'Reported Performance Table'!$AI327="",'Reported Performance Table'!$AJ327="",'Reported Performance Table'!$AL327="",'Reported Performance Table'!$AN327="",'Reported Performance Table'!$AR327=""),$A320&amp;", ",""))</f>
        <v/>
      </c>
      <c r="D320" s="35" t="e">
        <f>VLOOKUP('Reported Performance Table'!C320,'Master List'!$B$20:$C$39,2,FALSE)</f>
        <v>#N/A</v>
      </c>
      <c r="E320" t="e">
        <f>VLOOKUP('Reported Performance Table'!D320,'Master List'!$B$42:$C$129,2,FALSE)</f>
        <v>#N/A</v>
      </c>
      <c r="F320" t="e">
        <f>VLOOKUP('Reported Performance Table'!C320,'Master List'!$B$20:$D$39,3,FALSE)</f>
        <v>#N/A</v>
      </c>
      <c r="G320" s="163" t="e">
        <f>VLOOKUP('Reported Performance Table'!B320,'Master List'!$B$11:$D$17,3,FALSE)</f>
        <v>#N/A</v>
      </c>
      <c r="H320" t="e">
        <f t="shared" si="8"/>
        <v>#N/A</v>
      </c>
      <c r="I320" t="e">
        <f>IF(VLOOKUP('Reported Performance Table'!D320,'Master List'!$B$42:$D$129,3,FALSE)="","No",VLOOKUP('Reported Performance Table'!D320,'Master List'!$B$42:$D$129,3,FALSE))</f>
        <v>#N/A</v>
      </c>
      <c r="J320" t="e">
        <f>IF(AND(I320="Yes_No",'Reported Performance Table'!E320="Yes"),"No","Yes_No")</f>
        <v>#N/A</v>
      </c>
      <c r="K320" t="str">
        <f>IF('Reported Performance Table'!D320="","",IF('Reported Performance Table'!E320="Yes","LUNA_CCT","Reported_CCT"))</f>
        <v/>
      </c>
      <c r="L320" t="str">
        <f>IF('Reported Performance Table'!D320="","",IF(K320="LUNA_CCT",VLOOKUP('Reported Performance Table'!D320,'Master List'!$B$42:$E$129,4,FALSE),"Reported_BUG"))</f>
        <v/>
      </c>
      <c r="M320" t="str">
        <f>IF('Reported Performance Table'!D320="","",IF(AND('Reported Performance Table'!$E320="Yes",OR('Reported Performance Table'!$D320='Master List'!$B$42,'Reported Performance Table'!$D320='Master List'!$B$43,'Reported Performance Table'!$D320='Master List'!$B$44,'Reported Performance Table'!$D320='Master List'!$B$46,'Reported Performance Table'!$D320='Master List'!$B$48,'Reported Performance Table'!$D320='Master List'!$B$104,'Reported Performance Table'!$D320='Master List'!$B$106,'Reported Performance Table'!$D320='Master List'!$B$126)),"LUNA_Dimming","Dimming_Capability_and_Range"))</f>
        <v/>
      </c>
      <c r="N320" s="179">
        <f>'Reported Performance Table'!BE320</f>
        <v>0</v>
      </c>
      <c r="O320" s="179">
        <f>'Reported Performance Table'!BF320</f>
        <v>0</v>
      </c>
      <c r="P320" s="179">
        <f>'Reported Performance Table'!BG320</f>
        <v>0</v>
      </c>
      <c r="Q320" t="str">
        <f t="shared" si="9"/>
        <v>No</v>
      </c>
    </row>
    <row r="321" spans="1:17" x14ac:dyDescent="0.25">
      <c r="A321" s="75">
        <v>328</v>
      </c>
      <c r="B321" s="76" t="str">
        <f>IF('Reported Performance Table'!$A328="","",IF(OR('Reported Performance Table'!$B328="",'Reported Performance Table'!$C328="",'Reported Performance Table'!$D328="",'Reported Performance Table'!$F328="",'Reported Performance Table'!$G328="",'Reported Performance Table'!$H328="",'Reported Performance Table'!$I328="",'Reported Performance Table'!$K328="",'Reported Performance Table'!$N328="",'Reported Performance Table'!$O328="",'Reported Performance Table'!$P328="",'Reported Performance Table'!$Q328="",'Reported Performance Table'!$R328="",'Reported Performance Table'!$S328="",'Reported Performance Table'!$T328="",'Reported Performance Table'!$U328="",'Reported Performance Table'!$V328="",'Reported Performance Table'!$W328="",'Reported Performance Table'!$X328="",'Reported Performance Table'!$AF328="",'Reported Performance Table'!$AG328="",'Reported Performance Table'!$AI328="",'Reported Performance Table'!$AJ328="",'Reported Performance Table'!$AL328="",'Reported Performance Table'!$AN328="",'Reported Performance Table'!$AR328=""),$A321&amp;", ",""))</f>
        <v/>
      </c>
      <c r="D321" s="35" t="e">
        <f>VLOOKUP('Reported Performance Table'!C321,'Master List'!$B$20:$C$39,2,FALSE)</f>
        <v>#N/A</v>
      </c>
      <c r="E321" t="e">
        <f>VLOOKUP('Reported Performance Table'!D321,'Master List'!$B$42:$C$129,2,FALSE)</f>
        <v>#N/A</v>
      </c>
      <c r="F321" t="e">
        <f>VLOOKUP('Reported Performance Table'!C321,'Master List'!$B$20:$D$39,3,FALSE)</f>
        <v>#N/A</v>
      </c>
      <c r="G321" s="163" t="e">
        <f>VLOOKUP('Reported Performance Table'!B321,'Master List'!$B$11:$D$17,3,FALSE)</f>
        <v>#N/A</v>
      </c>
      <c r="H321" t="e">
        <f t="shared" si="8"/>
        <v>#N/A</v>
      </c>
      <c r="I321" t="e">
        <f>IF(VLOOKUP('Reported Performance Table'!D321,'Master List'!$B$42:$D$129,3,FALSE)="","No",VLOOKUP('Reported Performance Table'!D321,'Master List'!$B$42:$D$129,3,FALSE))</f>
        <v>#N/A</v>
      </c>
      <c r="J321" t="e">
        <f>IF(AND(I321="Yes_No",'Reported Performance Table'!E321="Yes"),"No","Yes_No")</f>
        <v>#N/A</v>
      </c>
      <c r="K321" t="str">
        <f>IF('Reported Performance Table'!D321="","",IF('Reported Performance Table'!E321="Yes","LUNA_CCT","Reported_CCT"))</f>
        <v/>
      </c>
      <c r="L321" t="str">
        <f>IF('Reported Performance Table'!D321="","",IF(K321="LUNA_CCT",VLOOKUP('Reported Performance Table'!D321,'Master List'!$B$42:$E$129,4,FALSE),"Reported_BUG"))</f>
        <v/>
      </c>
      <c r="M321" t="str">
        <f>IF('Reported Performance Table'!D321="","",IF(AND('Reported Performance Table'!$E321="Yes",OR('Reported Performance Table'!$D321='Master List'!$B$42,'Reported Performance Table'!$D321='Master List'!$B$43,'Reported Performance Table'!$D321='Master List'!$B$44,'Reported Performance Table'!$D321='Master List'!$B$46,'Reported Performance Table'!$D321='Master List'!$B$48,'Reported Performance Table'!$D321='Master List'!$B$104,'Reported Performance Table'!$D321='Master List'!$B$106,'Reported Performance Table'!$D321='Master List'!$B$126)),"LUNA_Dimming","Dimming_Capability_and_Range"))</f>
        <v/>
      </c>
      <c r="N321" s="179">
        <f>'Reported Performance Table'!BE321</f>
        <v>0</v>
      </c>
      <c r="O321" s="179">
        <f>'Reported Performance Table'!BF321</f>
        <v>0</v>
      </c>
      <c r="P321" s="179">
        <f>'Reported Performance Table'!BG321</f>
        <v>0</v>
      </c>
      <c r="Q321" t="str">
        <f t="shared" si="9"/>
        <v>No</v>
      </c>
    </row>
    <row r="322" spans="1:17" x14ac:dyDescent="0.25">
      <c r="A322" s="75">
        <v>329</v>
      </c>
      <c r="B322" s="76" t="str">
        <f>IF('Reported Performance Table'!$A329="","",IF(OR('Reported Performance Table'!$B329="",'Reported Performance Table'!$C329="",'Reported Performance Table'!$D329="",'Reported Performance Table'!$F329="",'Reported Performance Table'!$G329="",'Reported Performance Table'!$H329="",'Reported Performance Table'!$I329="",'Reported Performance Table'!$K329="",'Reported Performance Table'!$N329="",'Reported Performance Table'!$O329="",'Reported Performance Table'!$P329="",'Reported Performance Table'!$Q329="",'Reported Performance Table'!$R329="",'Reported Performance Table'!$S329="",'Reported Performance Table'!$T329="",'Reported Performance Table'!$U329="",'Reported Performance Table'!$V329="",'Reported Performance Table'!$W329="",'Reported Performance Table'!$X329="",'Reported Performance Table'!$AF329="",'Reported Performance Table'!$AG329="",'Reported Performance Table'!$AI329="",'Reported Performance Table'!$AJ329="",'Reported Performance Table'!$AL329="",'Reported Performance Table'!$AN329="",'Reported Performance Table'!$AR329=""),$A322&amp;", ",""))</f>
        <v/>
      </c>
      <c r="D322" s="35" t="e">
        <f>VLOOKUP('Reported Performance Table'!C322,'Master List'!$B$20:$C$39,2,FALSE)</f>
        <v>#N/A</v>
      </c>
      <c r="E322" t="e">
        <f>VLOOKUP('Reported Performance Table'!D322,'Master List'!$B$42:$C$129,2,FALSE)</f>
        <v>#N/A</v>
      </c>
      <c r="F322" t="e">
        <f>VLOOKUP('Reported Performance Table'!C322,'Master List'!$B$20:$D$39,3,FALSE)</f>
        <v>#N/A</v>
      </c>
      <c r="G322" s="163" t="e">
        <f>VLOOKUP('Reported Performance Table'!B322,'Master List'!$B$11:$D$17,3,FALSE)</f>
        <v>#N/A</v>
      </c>
      <c r="H322" t="e">
        <f t="shared" si="8"/>
        <v>#N/A</v>
      </c>
      <c r="I322" t="e">
        <f>IF(VLOOKUP('Reported Performance Table'!D322,'Master List'!$B$42:$D$129,3,FALSE)="","No",VLOOKUP('Reported Performance Table'!D322,'Master List'!$B$42:$D$129,3,FALSE))</f>
        <v>#N/A</v>
      </c>
      <c r="J322" t="e">
        <f>IF(AND(I322="Yes_No",'Reported Performance Table'!E322="Yes"),"No","Yes_No")</f>
        <v>#N/A</v>
      </c>
      <c r="K322" t="str">
        <f>IF('Reported Performance Table'!D322="","",IF('Reported Performance Table'!E322="Yes","LUNA_CCT","Reported_CCT"))</f>
        <v/>
      </c>
      <c r="L322" t="str">
        <f>IF('Reported Performance Table'!D322="","",IF(K322="LUNA_CCT",VLOOKUP('Reported Performance Table'!D322,'Master List'!$B$42:$E$129,4,FALSE),"Reported_BUG"))</f>
        <v/>
      </c>
      <c r="M322" t="str">
        <f>IF('Reported Performance Table'!D322="","",IF(AND('Reported Performance Table'!$E322="Yes",OR('Reported Performance Table'!$D322='Master List'!$B$42,'Reported Performance Table'!$D322='Master List'!$B$43,'Reported Performance Table'!$D322='Master List'!$B$44,'Reported Performance Table'!$D322='Master List'!$B$46,'Reported Performance Table'!$D322='Master List'!$B$48,'Reported Performance Table'!$D322='Master List'!$B$104,'Reported Performance Table'!$D322='Master List'!$B$106,'Reported Performance Table'!$D322='Master List'!$B$126)),"LUNA_Dimming","Dimming_Capability_and_Range"))</f>
        <v/>
      </c>
      <c r="N322" s="179">
        <f>'Reported Performance Table'!BE322</f>
        <v>0</v>
      </c>
      <c r="O322" s="179">
        <f>'Reported Performance Table'!BF322</f>
        <v>0</v>
      </c>
      <c r="P322" s="179">
        <f>'Reported Performance Table'!BG322</f>
        <v>0</v>
      </c>
      <c r="Q322" t="str">
        <f t="shared" si="9"/>
        <v>No</v>
      </c>
    </row>
    <row r="323" spans="1:17" x14ac:dyDescent="0.25">
      <c r="A323" s="75">
        <v>330</v>
      </c>
      <c r="B323" s="76" t="str">
        <f>IF('Reported Performance Table'!$A330="","",IF(OR('Reported Performance Table'!$B330="",'Reported Performance Table'!$C330="",'Reported Performance Table'!$D330="",'Reported Performance Table'!$F330="",'Reported Performance Table'!$G330="",'Reported Performance Table'!$H330="",'Reported Performance Table'!$I330="",'Reported Performance Table'!$K330="",'Reported Performance Table'!$N330="",'Reported Performance Table'!$O330="",'Reported Performance Table'!$P330="",'Reported Performance Table'!$Q330="",'Reported Performance Table'!$R330="",'Reported Performance Table'!$S330="",'Reported Performance Table'!$T330="",'Reported Performance Table'!$U330="",'Reported Performance Table'!$V330="",'Reported Performance Table'!$W330="",'Reported Performance Table'!$X330="",'Reported Performance Table'!$AF330="",'Reported Performance Table'!$AG330="",'Reported Performance Table'!$AI330="",'Reported Performance Table'!$AJ330="",'Reported Performance Table'!$AL330="",'Reported Performance Table'!$AN330="",'Reported Performance Table'!$AR330=""),$A323&amp;", ",""))</f>
        <v/>
      </c>
      <c r="D323" s="35" t="e">
        <f>VLOOKUP('Reported Performance Table'!C323,'Master List'!$B$20:$C$39,2,FALSE)</f>
        <v>#N/A</v>
      </c>
      <c r="E323" t="e">
        <f>VLOOKUP('Reported Performance Table'!D323,'Master List'!$B$42:$C$129,2,FALSE)</f>
        <v>#N/A</v>
      </c>
      <c r="F323" t="e">
        <f>VLOOKUP('Reported Performance Table'!C323,'Master List'!$B$20:$D$39,3,FALSE)</f>
        <v>#N/A</v>
      </c>
      <c r="G323" s="163" t="e">
        <f>VLOOKUP('Reported Performance Table'!B323,'Master List'!$B$11:$D$17,3,FALSE)</f>
        <v>#N/A</v>
      </c>
      <c r="H323" t="e">
        <f t="shared" si="8"/>
        <v>#N/A</v>
      </c>
      <c r="I323" t="e">
        <f>IF(VLOOKUP('Reported Performance Table'!D323,'Master List'!$B$42:$D$129,3,FALSE)="","No",VLOOKUP('Reported Performance Table'!D323,'Master List'!$B$42:$D$129,3,FALSE))</f>
        <v>#N/A</v>
      </c>
      <c r="J323" t="e">
        <f>IF(AND(I323="Yes_No",'Reported Performance Table'!E323="Yes"),"No","Yes_No")</f>
        <v>#N/A</v>
      </c>
      <c r="K323" t="str">
        <f>IF('Reported Performance Table'!D323="","",IF('Reported Performance Table'!E323="Yes","LUNA_CCT","Reported_CCT"))</f>
        <v/>
      </c>
      <c r="L323" t="str">
        <f>IF('Reported Performance Table'!D323="","",IF(K323="LUNA_CCT",VLOOKUP('Reported Performance Table'!D323,'Master List'!$B$42:$E$129,4,FALSE),"Reported_BUG"))</f>
        <v/>
      </c>
      <c r="M323" t="str">
        <f>IF('Reported Performance Table'!D323="","",IF(AND('Reported Performance Table'!$E323="Yes",OR('Reported Performance Table'!$D323='Master List'!$B$42,'Reported Performance Table'!$D323='Master List'!$B$43,'Reported Performance Table'!$D323='Master List'!$B$44,'Reported Performance Table'!$D323='Master List'!$B$46,'Reported Performance Table'!$D323='Master List'!$B$48,'Reported Performance Table'!$D323='Master List'!$B$104,'Reported Performance Table'!$D323='Master List'!$B$106,'Reported Performance Table'!$D323='Master List'!$B$126)),"LUNA_Dimming","Dimming_Capability_and_Range"))</f>
        <v/>
      </c>
      <c r="N323" s="179">
        <f>'Reported Performance Table'!BE323</f>
        <v>0</v>
      </c>
      <c r="O323" s="179">
        <f>'Reported Performance Table'!BF323</f>
        <v>0</v>
      </c>
      <c r="P323" s="179">
        <f>'Reported Performance Table'!BG323</f>
        <v>0</v>
      </c>
      <c r="Q323" t="str">
        <f t="shared" si="9"/>
        <v>No</v>
      </c>
    </row>
    <row r="324" spans="1:17" x14ac:dyDescent="0.25">
      <c r="A324" s="75">
        <v>331</v>
      </c>
      <c r="B324" s="76" t="str">
        <f>IF('Reported Performance Table'!$A331="","",IF(OR('Reported Performance Table'!$B331="",'Reported Performance Table'!$C331="",'Reported Performance Table'!$D331="",'Reported Performance Table'!$F331="",'Reported Performance Table'!$G331="",'Reported Performance Table'!$H331="",'Reported Performance Table'!$I331="",'Reported Performance Table'!$K331="",'Reported Performance Table'!$N331="",'Reported Performance Table'!$O331="",'Reported Performance Table'!$P331="",'Reported Performance Table'!$Q331="",'Reported Performance Table'!$R331="",'Reported Performance Table'!$S331="",'Reported Performance Table'!$T331="",'Reported Performance Table'!$U331="",'Reported Performance Table'!$V331="",'Reported Performance Table'!$W331="",'Reported Performance Table'!$X331="",'Reported Performance Table'!$AF331="",'Reported Performance Table'!$AG331="",'Reported Performance Table'!$AI331="",'Reported Performance Table'!$AJ331="",'Reported Performance Table'!$AL331="",'Reported Performance Table'!$AN331="",'Reported Performance Table'!$AR331=""),$A324&amp;", ",""))</f>
        <v/>
      </c>
      <c r="D324" s="35" t="e">
        <f>VLOOKUP('Reported Performance Table'!C324,'Master List'!$B$20:$C$39,2,FALSE)</f>
        <v>#N/A</v>
      </c>
      <c r="E324" t="e">
        <f>VLOOKUP('Reported Performance Table'!D324,'Master List'!$B$42:$C$129,2,FALSE)</f>
        <v>#N/A</v>
      </c>
      <c r="F324" t="e">
        <f>VLOOKUP('Reported Performance Table'!C324,'Master List'!$B$20:$D$39,3,FALSE)</f>
        <v>#N/A</v>
      </c>
      <c r="G324" s="163" t="e">
        <f>VLOOKUP('Reported Performance Table'!B324,'Master List'!$B$11:$D$17,3,FALSE)</f>
        <v>#N/A</v>
      </c>
      <c r="H324" t="e">
        <f t="shared" si="8"/>
        <v>#N/A</v>
      </c>
      <c r="I324" t="e">
        <f>IF(VLOOKUP('Reported Performance Table'!D324,'Master List'!$B$42:$D$129,3,FALSE)="","No",VLOOKUP('Reported Performance Table'!D324,'Master List'!$B$42:$D$129,3,FALSE))</f>
        <v>#N/A</v>
      </c>
      <c r="J324" t="e">
        <f>IF(AND(I324="Yes_No",'Reported Performance Table'!E324="Yes"),"No","Yes_No")</f>
        <v>#N/A</v>
      </c>
      <c r="K324" t="str">
        <f>IF('Reported Performance Table'!D324="","",IF('Reported Performance Table'!E324="Yes","LUNA_CCT","Reported_CCT"))</f>
        <v/>
      </c>
      <c r="L324" t="str">
        <f>IF('Reported Performance Table'!D324="","",IF(K324="LUNA_CCT",VLOOKUP('Reported Performance Table'!D324,'Master List'!$B$42:$E$129,4,FALSE),"Reported_BUG"))</f>
        <v/>
      </c>
      <c r="M324" t="str">
        <f>IF('Reported Performance Table'!D324="","",IF(AND('Reported Performance Table'!$E324="Yes",OR('Reported Performance Table'!$D324='Master List'!$B$42,'Reported Performance Table'!$D324='Master List'!$B$43,'Reported Performance Table'!$D324='Master List'!$B$44,'Reported Performance Table'!$D324='Master List'!$B$46,'Reported Performance Table'!$D324='Master List'!$B$48,'Reported Performance Table'!$D324='Master List'!$B$104,'Reported Performance Table'!$D324='Master List'!$B$106,'Reported Performance Table'!$D324='Master List'!$B$126)),"LUNA_Dimming","Dimming_Capability_and_Range"))</f>
        <v/>
      </c>
      <c r="N324" s="179">
        <f>'Reported Performance Table'!BE324</f>
        <v>0</v>
      </c>
      <c r="O324" s="179">
        <f>'Reported Performance Table'!BF324</f>
        <v>0</v>
      </c>
      <c r="P324" s="179">
        <f>'Reported Performance Table'!BG324</f>
        <v>0</v>
      </c>
      <c r="Q324" t="str">
        <f t="shared" si="9"/>
        <v>No</v>
      </c>
    </row>
    <row r="325" spans="1:17" x14ac:dyDescent="0.25">
      <c r="A325" s="75">
        <v>332</v>
      </c>
      <c r="B325" s="76" t="str">
        <f>IF('Reported Performance Table'!$A332="","",IF(OR('Reported Performance Table'!$B332="",'Reported Performance Table'!$C332="",'Reported Performance Table'!$D332="",'Reported Performance Table'!$F332="",'Reported Performance Table'!$G332="",'Reported Performance Table'!$H332="",'Reported Performance Table'!$I332="",'Reported Performance Table'!$K332="",'Reported Performance Table'!$N332="",'Reported Performance Table'!$O332="",'Reported Performance Table'!$P332="",'Reported Performance Table'!$Q332="",'Reported Performance Table'!$R332="",'Reported Performance Table'!$S332="",'Reported Performance Table'!$T332="",'Reported Performance Table'!$U332="",'Reported Performance Table'!$V332="",'Reported Performance Table'!$W332="",'Reported Performance Table'!$X332="",'Reported Performance Table'!$AF332="",'Reported Performance Table'!$AG332="",'Reported Performance Table'!$AI332="",'Reported Performance Table'!$AJ332="",'Reported Performance Table'!$AL332="",'Reported Performance Table'!$AN332="",'Reported Performance Table'!$AR332=""),$A325&amp;", ",""))</f>
        <v/>
      </c>
      <c r="D325" s="35" t="e">
        <f>VLOOKUP('Reported Performance Table'!C325,'Master List'!$B$20:$C$39,2,FALSE)</f>
        <v>#N/A</v>
      </c>
      <c r="E325" t="e">
        <f>VLOOKUP('Reported Performance Table'!D325,'Master List'!$B$42:$C$129,2,FALSE)</f>
        <v>#N/A</v>
      </c>
      <c r="F325" t="e">
        <f>VLOOKUP('Reported Performance Table'!C325,'Master List'!$B$20:$D$39,3,FALSE)</f>
        <v>#N/A</v>
      </c>
      <c r="G325" s="163" t="e">
        <f>VLOOKUP('Reported Performance Table'!B325,'Master List'!$B$11:$D$17,3,FALSE)</f>
        <v>#N/A</v>
      </c>
      <c r="H325" t="e">
        <f t="shared" si="8"/>
        <v>#N/A</v>
      </c>
      <c r="I325" t="e">
        <f>IF(VLOOKUP('Reported Performance Table'!D325,'Master List'!$B$42:$D$129,3,FALSE)="","No",VLOOKUP('Reported Performance Table'!D325,'Master List'!$B$42:$D$129,3,FALSE))</f>
        <v>#N/A</v>
      </c>
      <c r="J325" t="e">
        <f>IF(AND(I325="Yes_No",'Reported Performance Table'!E325="Yes"),"No","Yes_No")</f>
        <v>#N/A</v>
      </c>
      <c r="K325" t="str">
        <f>IF('Reported Performance Table'!D325="","",IF('Reported Performance Table'!E325="Yes","LUNA_CCT","Reported_CCT"))</f>
        <v/>
      </c>
      <c r="L325" t="str">
        <f>IF('Reported Performance Table'!D325="","",IF(K325="LUNA_CCT",VLOOKUP('Reported Performance Table'!D325,'Master List'!$B$42:$E$129,4,FALSE),"Reported_BUG"))</f>
        <v/>
      </c>
      <c r="M325" t="str">
        <f>IF('Reported Performance Table'!D325="","",IF(AND('Reported Performance Table'!$E325="Yes",OR('Reported Performance Table'!$D325='Master List'!$B$42,'Reported Performance Table'!$D325='Master List'!$B$43,'Reported Performance Table'!$D325='Master List'!$B$44,'Reported Performance Table'!$D325='Master List'!$B$46,'Reported Performance Table'!$D325='Master List'!$B$48,'Reported Performance Table'!$D325='Master List'!$B$104,'Reported Performance Table'!$D325='Master List'!$B$106,'Reported Performance Table'!$D325='Master List'!$B$126)),"LUNA_Dimming","Dimming_Capability_and_Range"))</f>
        <v/>
      </c>
      <c r="N325" s="179">
        <f>'Reported Performance Table'!BE325</f>
        <v>0</v>
      </c>
      <c r="O325" s="179">
        <f>'Reported Performance Table'!BF325</f>
        <v>0</v>
      </c>
      <c r="P325" s="179">
        <f>'Reported Performance Table'!BG325</f>
        <v>0</v>
      </c>
      <c r="Q325" t="str">
        <f t="shared" si="9"/>
        <v>No</v>
      </c>
    </row>
    <row r="326" spans="1:17" x14ac:dyDescent="0.25">
      <c r="A326" s="75">
        <v>333</v>
      </c>
      <c r="B326" s="76" t="str">
        <f>IF('Reported Performance Table'!$A333="","",IF(OR('Reported Performance Table'!$B333="",'Reported Performance Table'!$C333="",'Reported Performance Table'!$D333="",'Reported Performance Table'!$F333="",'Reported Performance Table'!$G333="",'Reported Performance Table'!$H333="",'Reported Performance Table'!$I333="",'Reported Performance Table'!$K333="",'Reported Performance Table'!$N333="",'Reported Performance Table'!$O333="",'Reported Performance Table'!$P333="",'Reported Performance Table'!$Q333="",'Reported Performance Table'!$R333="",'Reported Performance Table'!$S333="",'Reported Performance Table'!$T333="",'Reported Performance Table'!$U333="",'Reported Performance Table'!$V333="",'Reported Performance Table'!$W333="",'Reported Performance Table'!$X333="",'Reported Performance Table'!$AF333="",'Reported Performance Table'!$AG333="",'Reported Performance Table'!$AI333="",'Reported Performance Table'!$AJ333="",'Reported Performance Table'!$AL333="",'Reported Performance Table'!$AN333="",'Reported Performance Table'!$AR333=""),$A326&amp;", ",""))</f>
        <v/>
      </c>
      <c r="D326" s="35" t="e">
        <f>VLOOKUP('Reported Performance Table'!C326,'Master List'!$B$20:$C$39,2,FALSE)</f>
        <v>#N/A</v>
      </c>
      <c r="E326" t="e">
        <f>VLOOKUP('Reported Performance Table'!D326,'Master List'!$B$42:$C$129,2,FALSE)</f>
        <v>#N/A</v>
      </c>
      <c r="F326" t="e">
        <f>VLOOKUP('Reported Performance Table'!C326,'Master List'!$B$20:$D$39,3,FALSE)</f>
        <v>#N/A</v>
      </c>
      <c r="G326" s="163" t="e">
        <f>VLOOKUP('Reported Performance Table'!B326,'Master List'!$B$11:$D$17,3,FALSE)</f>
        <v>#N/A</v>
      </c>
      <c r="H326" t="e">
        <f t="shared" si="8"/>
        <v>#N/A</v>
      </c>
      <c r="I326" t="e">
        <f>IF(VLOOKUP('Reported Performance Table'!D326,'Master List'!$B$42:$D$129,3,FALSE)="","No",VLOOKUP('Reported Performance Table'!D326,'Master List'!$B$42:$D$129,3,FALSE))</f>
        <v>#N/A</v>
      </c>
      <c r="J326" t="e">
        <f>IF(AND(I326="Yes_No",'Reported Performance Table'!E326="Yes"),"No","Yes_No")</f>
        <v>#N/A</v>
      </c>
      <c r="K326" t="str">
        <f>IF('Reported Performance Table'!D326="","",IF('Reported Performance Table'!E326="Yes","LUNA_CCT","Reported_CCT"))</f>
        <v/>
      </c>
      <c r="L326" t="str">
        <f>IF('Reported Performance Table'!D326="","",IF(K326="LUNA_CCT",VLOOKUP('Reported Performance Table'!D326,'Master List'!$B$42:$E$129,4,FALSE),"Reported_BUG"))</f>
        <v/>
      </c>
      <c r="M326" t="str">
        <f>IF('Reported Performance Table'!D326="","",IF(AND('Reported Performance Table'!$E326="Yes",OR('Reported Performance Table'!$D326='Master List'!$B$42,'Reported Performance Table'!$D326='Master List'!$B$43,'Reported Performance Table'!$D326='Master List'!$B$44,'Reported Performance Table'!$D326='Master List'!$B$46,'Reported Performance Table'!$D326='Master List'!$B$48,'Reported Performance Table'!$D326='Master List'!$B$104,'Reported Performance Table'!$D326='Master List'!$B$106,'Reported Performance Table'!$D326='Master List'!$B$126)),"LUNA_Dimming","Dimming_Capability_and_Range"))</f>
        <v/>
      </c>
      <c r="N326" s="179">
        <f>'Reported Performance Table'!BE326</f>
        <v>0</v>
      </c>
      <c r="O326" s="179">
        <f>'Reported Performance Table'!BF326</f>
        <v>0</v>
      </c>
      <c r="P326" s="179">
        <f>'Reported Performance Table'!BG326</f>
        <v>0</v>
      </c>
      <c r="Q326" t="str">
        <f t="shared" si="9"/>
        <v>No</v>
      </c>
    </row>
    <row r="327" spans="1:17" x14ac:dyDescent="0.25">
      <c r="A327" s="75">
        <v>334</v>
      </c>
      <c r="B327" s="76" t="str">
        <f>IF('Reported Performance Table'!$A334="","",IF(OR('Reported Performance Table'!$B334="",'Reported Performance Table'!$C334="",'Reported Performance Table'!$D334="",'Reported Performance Table'!$F334="",'Reported Performance Table'!$G334="",'Reported Performance Table'!$H334="",'Reported Performance Table'!$I334="",'Reported Performance Table'!$K334="",'Reported Performance Table'!$N334="",'Reported Performance Table'!$O334="",'Reported Performance Table'!$P334="",'Reported Performance Table'!$Q334="",'Reported Performance Table'!$R334="",'Reported Performance Table'!$S334="",'Reported Performance Table'!$T334="",'Reported Performance Table'!$U334="",'Reported Performance Table'!$V334="",'Reported Performance Table'!$W334="",'Reported Performance Table'!$X334="",'Reported Performance Table'!$AF334="",'Reported Performance Table'!$AG334="",'Reported Performance Table'!$AI334="",'Reported Performance Table'!$AJ334="",'Reported Performance Table'!$AL334="",'Reported Performance Table'!$AN334="",'Reported Performance Table'!$AR334=""),$A327&amp;", ",""))</f>
        <v/>
      </c>
      <c r="D327" s="35" t="e">
        <f>VLOOKUP('Reported Performance Table'!C327,'Master List'!$B$20:$C$39,2,FALSE)</f>
        <v>#N/A</v>
      </c>
      <c r="E327" t="e">
        <f>VLOOKUP('Reported Performance Table'!D327,'Master List'!$B$42:$C$129,2,FALSE)</f>
        <v>#N/A</v>
      </c>
      <c r="F327" t="e">
        <f>VLOOKUP('Reported Performance Table'!C327,'Master List'!$B$20:$D$39,3,FALSE)</f>
        <v>#N/A</v>
      </c>
      <c r="G327" s="163" t="e">
        <f>VLOOKUP('Reported Performance Table'!B327,'Master List'!$B$11:$D$17,3,FALSE)</f>
        <v>#N/A</v>
      </c>
      <c r="H327" t="e">
        <f t="shared" si="8"/>
        <v>#N/A</v>
      </c>
      <c r="I327" t="e">
        <f>IF(VLOOKUP('Reported Performance Table'!D327,'Master List'!$B$42:$D$129,3,FALSE)="","No",VLOOKUP('Reported Performance Table'!D327,'Master List'!$B$42:$D$129,3,FALSE))</f>
        <v>#N/A</v>
      </c>
      <c r="J327" t="e">
        <f>IF(AND(I327="Yes_No",'Reported Performance Table'!E327="Yes"),"No","Yes_No")</f>
        <v>#N/A</v>
      </c>
      <c r="K327" t="str">
        <f>IF('Reported Performance Table'!D327="","",IF('Reported Performance Table'!E327="Yes","LUNA_CCT","Reported_CCT"))</f>
        <v/>
      </c>
      <c r="L327" t="str">
        <f>IF('Reported Performance Table'!D327="","",IF(K327="LUNA_CCT",VLOOKUP('Reported Performance Table'!D327,'Master List'!$B$42:$E$129,4,FALSE),"Reported_BUG"))</f>
        <v/>
      </c>
      <c r="M327" t="str">
        <f>IF('Reported Performance Table'!D327="","",IF(AND('Reported Performance Table'!$E327="Yes",OR('Reported Performance Table'!$D327='Master List'!$B$42,'Reported Performance Table'!$D327='Master List'!$B$43,'Reported Performance Table'!$D327='Master List'!$B$44,'Reported Performance Table'!$D327='Master List'!$B$46,'Reported Performance Table'!$D327='Master List'!$B$48,'Reported Performance Table'!$D327='Master List'!$B$104,'Reported Performance Table'!$D327='Master List'!$B$106,'Reported Performance Table'!$D327='Master List'!$B$126)),"LUNA_Dimming","Dimming_Capability_and_Range"))</f>
        <v/>
      </c>
      <c r="N327" s="179">
        <f>'Reported Performance Table'!BE327</f>
        <v>0</v>
      </c>
      <c r="O327" s="179">
        <f>'Reported Performance Table'!BF327</f>
        <v>0</v>
      </c>
      <c r="P327" s="179">
        <f>'Reported Performance Table'!BG327</f>
        <v>0</v>
      </c>
      <c r="Q327" t="str">
        <f t="shared" si="9"/>
        <v>No</v>
      </c>
    </row>
    <row r="328" spans="1:17" x14ac:dyDescent="0.25">
      <c r="A328" s="75">
        <v>335</v>
      </c>
      <c r="B328" s="76" t="str">
        <f>IF('Reported Performance Table'!$A335="","",IF(OR('Reported Performance Table'!$B335="",'Reported Performance Table'!$C335="",'Reported Performance Table'!$D335="",'Reported Performance Table'!$F335="",'Reported Performance Table'!$G335="",'Reported Performance Table'!$H335="",'Reported Performance Table'!$I335="",'Reported Performance Table'!$K335="",'Reported Performance Table'!$N335="",'Reported Performance Table'!$O335="",'Reported Performance Table'!$P335="",'Reported Performance Table'!$Q335="",'Reported Performance Table'!$R335="",'Reported Performance Table'!$S335="",'Reported Performance Table'!$T335="",'Reported Performance Table'!$U335="",'Reported Performance Table'!$V335="",'Reported Performance Table'!$W335="",'Reported Performance Table'!$X335="",'Reported Performance Table'!$AF335="",'Reported Performance Table'!$AG335="",'Reported Performance Table'!$AI335="",'Reported Performance Table'!$AJ335="",'Reported Performance Table'!$AL335="",'Reported Performance Table'!$AN335="",'Reported Performance Table'!$AR335=""),$A328&amp;", ",""))</f>
        <v/>
      </c>
      <c r="D328" s="35" t="e">
        <f>VLOOKUP('Reported Performance Table'!C328,'Master List'!$B$20:$C$39,2,FALSE)</f>
        <v>#N/A</v>
      </c>
      <c r="E328" t="e">
        <f>VLOOKUP('Reported Performance Table'!D328,'Master List'!$B$42:$C$129,2,FALSE)</f>
        <v>#N/A</v>
      </c>
      <c r="F328" t="e">
        <f>VLOOKUP('Reported Performance Table'!C328,'Master List'!$B$20:$D$39,3,FALSE)</f>
        <v>#N/A</v>
      </c>
      <c r="G328" s="163" t="e">
        <f>VLOOKUP('Reported Performance Table'!B328,'Master List'!$B$11:$D$17,3,FALSE)</f>
        <v>#N/A</v>
      </c>
      <c r="H328" t="e">
        <f t="shared" si="8"/>
        <v>#N/A</v>
      </c>
      <c r="I328" t="e">
        <f>IF(VLOOKUP('Reported Performance Table'!D328,'Master List'!$B$42:$D$129,3,FALSE)="","No",VLOOKUP('Reported Performance Table'!D328,'Master List'!$B$42:$D$129,3,FALSE))</f>
        <v>#N/A</v>
      </c>
      <c r="J328" t="e">
        <f>IF(AND(I328="Yes_No",'Reported Performance Table'!E328="Yes"),"No","Yes_No")</f>
        <v>#N/A</v>
      </c>
      <c r="K328" t="str">
        <f>IF('Reported Performance Table'!D328="","",IF('Reported Performance Table'!E328="Yes","LUNA_CCT","Reported_CCT"))</f>
        <v/>
      </c>
      <c r="L328" t="str">
        <f>IF('Reported Performance Table'!D328="","",IF(K328="LUNA_CCT",VLOOKUP('Reported Performance Table'!D328,'Master List'!$B$42:$E$129,4,FALSE),"Reported_BUG"))</f>
        <v/>
      </c>
      <c r="M328" t="str">
        <f>IF('Reported Performance Table'!D328="","",IF(AND('Reported Performance Table'!$E328="Yes",OR('Reported Performance Table'!$D328='Master List'!$B$42,'Reported Performance Table'!$D328='Master List'!$B$43,'Reported Performance Table'!$D328='Master List'!$B$44,'Reported Performance Table'!$D328='Master List'!$B$46,'Reported Performance Table'!$D328='Master List'!$B$48,'Reported Performance Table'!$D328='Master List'!$B$104,'Reported Performance Table'!$D328='Master List'!$B$106,'Reported Performance Table'!$D328='Master List'!$B$126)),"LUNA_Dimming","Dimming_Capability_and_Range"))</f>
        <v/>
      </c>
      <c r="N328" s="179">
        <f>'Reported Performance Table'!BE328</f>
        <v>0</v>
      </c>
      <c r="O328" s="179">
        <f>'Reported Performance Table'!BF328</f>
        <v>0</v>
      </c>
      <c r="P328" s="179">
        <f>'Reported Performance Table'!BG328</f>
        <v>0</v>
      </c>
      <c r="Q328" t="str">
        <f t="shared" si="9"/>
        <v>No</v>
      </c>
    </row>
    <row r="329" spans="1:17" x14ac:dyDescent="0.25">
      <c r="A329" s="75">
        <v>336</v>
      </c>
      <c r="B329" s="76" t="str">
        <f>IF('Reported Performance Table'!$A336="","",IF(OR('Reported Performance Table'!$B336="",'Reported Performance Table'!$C336="",'Reported Performance Table'!$D336="",'Reported Performance Table'!$F336="",'Reported Performance Table'!$G336="",'Reported Performance Table'!$H336="",'Reported Performance Table'!$I336="",'Reported Performance Table'!$K336="",'Reported Performance Table'!$N336="",'Reported Performance Table'!$O336="",'Reported Performance Table'!$P336="",'Reported Performance Table'!$Q336="",'Reported Performance Table'!$R336="",'Reported Performance Table'!$S336="",'Reported Performance Table'!$T336="",'Reported Performance Table'!$U336="",'Reported Performance Table'!$V336="",'Reported Performance Table'!$W336="",'Reported Performance Table'!$X336="",'Reported Performance Table'!$AF336="",'Reported Performance Table'!$AG336="",'Reported Performance Table'!$AI336="",'Reported Performance Table'!$AJ336="",'Reported Performance Table'!$AL336="",'Reported Performance Table'!$AN336="",'Reported Performance Table'!$AR336=""),$A329&amp;", ",""))</f>
        <v/>
      </c>
      <c r="D329" s="35" t="e">
        <f>VLOOKUP('Reported Performance Table'!C329,'Master List'!$B$20:$C$39,2,FALSE)</f>
        <v>#N/A</v>
      </c>
      <c r="E329" t="e">
        <f>VLOOKUP('Reported Performance Table'!D329,'Master List'!$B$42:$C$129,2,FALSE)</f>
        <v>#N/A</v>
      </c>
      <c r="F329" t="e">
        <f>VLOOKUP('Reported Performance Table'!C329,'Master List'!$B$20:$D$39,3,FALSE)</f>
        <v>#N/A</v>
      </c>
      <c r="G329" s="163" t="e">
        <f>VLOOKUP('Reported Performance Table'!B329,'Master List'!$B$11:$D$17,3,FALSE)</f>
        <v>#N/A</v>
      </c>
      <c r="H329" t="e">
        <f t="shared" si="8"/>
        <v>#N/A</v>
      </c>
      <c r="I329" t="e">
        <f>IF(VLOOKUP('Reported Performance Table'!D329,'Master List'!$B$42:$D$129,3,FALSE)="","No",VLOOKUP('Reported Performance Table'!D329,'Master List'!$B$42:$D$129,3,FALSE))</f>
        <v>#N/A</v>
      </c>
      <c r="J329" t="e">
        <f>IF(AND(I329="Yes_No",'Reported Performance Table'!E329="Yes"),"No","Yes_No")</f>
        <v>#N/A</v>
      </c>
      <c r="K329" t="str">
        <f>IF('Reported Performance Table'!D329="","",IF('Reported Performance Table'!E329="Yes","LUNA_CCT","Reported_CCT"))</f>
        <v/>
      </c>
      <c r="L329" t="str">
        <f>IF('Reported Performance Table'!D329="","",IF(K329="LUNA_CCT",VLOOKUP('Reported Performance Table'!D329,'Master List'!$B$42:$E$129,4,FALSE),"Reported_BUG"))</f>
        <v/>
      </c>
      <c r="M329" t="str">
        <f>IF('Reported Performance Table'!D329="","",IF(AND('Reported Performance Table'!$E329="Yes",OR('Reported Performance Table'!$D329='Master List'!$B$42,'Reported Performance Table'!$D329='Master List'!$B$43,'Reported Performance Table'!$D329='Master List'!$B$44,'Reported Performance Table'!$D329='Master List'!$B$46,'Reported Performance Table'!$D329='Master List'!$B$48,'Reported Performance Table'!$D329='Master List'!$B$104,'Reported Performance Table'!$D329='Master List'!$B$106,'Reported Performance Table'!$D329='Master List'!$B$126)),"LUNA_Dimming","Dimming_Capability_and_Range"))</f>
        <v/>
      </c>
      <c r="N329" s="179">
        <f>'Reported Performance Table'!BE329</f>
        <v>0</v>
      </c>
      <c r="O329" s="179">
        <f>'Reported Performance Table'!BF329</f>
        <v>0</v>
      </c>
      <c r="P329" s="179">
        <f>'Reported Performance Table'!BG329</f>
        <v>0</v>
      </c>
      <c r="Q329" t="str">
        <f t="shared" si="9"/>
        <v>No</v>
      </c>
    </row>
    <row r="330" spans="1:17" x14ac:dyDescent="0.25">
      <c r="A330" s="75">
        <v>337</v>
      </c>
      <c r="B330" s="76" t="str">
        <f>IF('Reported Performance Table'!$A337="","",IF(OR('Reported Performance Table'!$B337="",'Reported Performance Table'!$C337="",'Reported Performance Table'!$D337="",'Reported Performance Table'!$F337="",'Reported Performance Table'!$G337="",'Reported Performance Table'!$H337="",'Reported Performance Table'!$I337="",'Reported Performance Table'!$K337="",'Reported Performance Table'!$N337="",'Reported Performance Table'!$O337="",'Reported Performance Table'!$P337="",'Reported Performance Table'!$Q337="",'Reported Performance Table'!$R337="",'Reported Performance Table'!$S337="",'Reported Performance Table'!$T337="",'Reported Performance Table'!$U337="",'Reported Performance Table'!$V337="",'Reported Performance Table'!$W337="",'Reported Performance Table'!$X337="",'Reported Performance Table'!$AF337="",'Reported Performance Table'!$AG337="",'Reported Performance Table'!$AI337="",'Reported Performance Table'!$AJ337="",'Reported Performance Table'!$AL337="",'Reported Performance Table'!$AN337="",'Reported Performance Table'!$AR337=""),$A330&amp;", ",""))</f>
        <v/>
      </c>
      <c r="D330" s="35" t="e">
        <f>VLOOKUP('Reported Performance Table'!C330,'Master List'!$B$20:$C$39,2,FALSE)</f>
        <v>#N/A</v>
      </c>
      <c r="E330" t="e">
        <f>VLOOKUP('Reported Performance Table'!D330,'Master List'!$B$42:$C$129,2,FALSE)</f>
        <v>#N/A</v>
      </c>
      <c r="F330" t="e">
        <f>VLOOKUP('Reported Performance Table'!C330,'Master List'!$B$20:$D$39,3,FALSE)</f>
        <v>#N/A</v>
      </c>
      <c r="G330" s="163" t="e">
        <f>VLOOKUP('Reported Performance Table'!B330,'Master List'!$B$11:$D$17,3,FALSE)</f>
        <v>#N/A</v>
      </c>
      <c r="H330" t="e">
        <f t="shared" si="8"/>
        <v>#N/A</v>
      </c>
      <c r="I330" t="e">
        <f>IF(VLOOKUP('Reported Performance Table'!D330,'Master List'!$B$42:$D$129,3,FALSE)="","No",VLOOKUP('Reported Performance Table'!D330,'Master List'!$B$42:$D$129,3,FALSE))</f>
        <v>#N/A</v>
      </c>
      <c r="J330" t="e">
        <f>IF(AND(I330="Yes_No",'Reported Performance Table'!E330="Yes"),"No","Yes_No")</f>
        <v>#N/A</v>
      </c>
      <c r="K330" t="str">
        <f>IF('Reported Performance Table'!D330="","",IF('Reported Performance Table'!E330="Yes","LUNA_CCT","Reported_CCT"))</f>
        <v/>
      </c>
      <c r="L330" t="str">
        <f>IF('Reported Performance Table'!D330="","",IF(K330="LUNA_CCT",VLOOKUP('Reported Performance Table'!D330,'Master List'!$B$42:$E$129,4,FALSE),"Reported_BUG"))</f>
        <v/>
      </c>
      <c r="M330" t="str">
        <f>IF('Reported Performance Table'!D330="","",IF(AND('Reported Performance Table'!$E330="Yes",OR('Reported Performance Table'!$D330='Master List'!$B$42,'Reported Performance Table'!$D330='Master List'!$B$43,'Reported Performance Table'!$D330='Master List'!$B$44,'Reported Performance Table'!$D330='Master List'!$B$46,'Reported Performance Table'!$D330='Master List'!$B$48,'Reported Performance Table'!$D330='Master List'!$B$104,'Reported Performance Table'!$D330='Master List'!$B$106,'Reported Performance Table'!$D330='Master List'!$B$126)),"LUNA_Dimming","Dimming_Capability_and_Range"))</f>
        <v/>
      </c>
      <c r="N330" s="179">
        <f>'Reported Performance Table'!BE330</f>
        <v>0</v>
      </c>
      <c r="O330" s="179">
        <f>'Reported Performance Table'!BF330</f>
        <v>0</v>
      </c>
      <c r="P330" s="179">
        <f>'Reported Performance Table'!BG330</f>
        <v>0</v>
      </c>
      <c r="Q330" t="str">
        <f t="shared" si="9"/>
        <v>No</v>
      </c>
    </row>
    <row r="331" spans="1:17" x14ac:dyDescent="0.25">
      <c r="A331" s="75">
        <v>338</v>
      </c>
      <c r="B331" s="76" t="str">
        <f>IF('Reported Performance Table'!$A338="","",IF(OR('Reported Performance Table'!$B338="",'Reported Performance Table'!$C338="",'Reported Performance Table'!$D338="",'Reported Performance Table'!$F338="",'Reported Performance Table'!$G338="",'Reported Performance Table'!$H338="",'Reported Performance Table'!$I338="",'Reported Performance Table'!$K338="",'Reported Performance Table'!$N338="",'Reported Performance Table'!$O338="",'Reported Performance Table'!$P338="",'Reported Performance Table'!$Q338="",'Reported Performance Table'!$R338="",'Reported Performance Table'!$S338="",'Reported Performance Table'!$T338="",'Reported Performance Table'!$U338="",'Reported Performance Table'!$V338="",'Reported Performance Table'!$W338="",'Reported Performance Table'!$X338="",'Reported Performance Table'!$AF338="",'Reported Performance Table'!$AG338="",'Reported Performance Table'!$AI338="",'Reported Performance Table'!$AJ338="",'Reported Performance Table'!$AL338="",'Reported Performance Table'!$AN338="",'Reported Performance Table'!$AR338=""),$A331&amp;", ",""))</f>
        <v/>
      </c>
      <c r="D331" s="35" t="e">
        <f>VLOOKUP('Reported Performance Table'!C331,'Master List'!$B$20:$C$39,2,FALSE)</f>
        <v>#N/A</v>
      </c>
      <c r="E331" t="e">
        <f>VLOOKUP('Reported Performance Table'!D331,'Master List'!$B$42:$C$129,2,FALSE)</f>
        <v>#N/A</v>
      </c>
      <c r="F331" t="e">
        <f>VLOOKUP('Reported Performance Table'!C331,'Master List'!$B$20:$D$39,3,FALSE)</f>
        <v>#N/A</v>
      </c>
      <c r="G331" s="163" t="e">
        <f>VLOOKUP('Reported Performance Table'!B331,'Master List'!$B$11:$D$17,3,FALSE)</f>
        <v>#N/A</v>
      </c>
      <c r="H331" t="e">
        <f t="shared" ref="H331:H394" si="10">CONCATENATE(F331,G331)</f>
        <v>#N/A</v>
      </c>
      <c r="I331" t="e">
        <f>IF(VLOOKUP('Reported Performance Table'!D331,'Master List'!$B$42:$D$129,3,FALSE)="","No",VLOOKUP('Reported Performance Table'!D331,'Master List'!$B$42:$D$129,3,FALSE))</f>
        <v>#N/A</v>
      </c>
      <c r="J331" t="e">
        <f>IF(AND(I331="Yes_No",'Reported Performance Table'!E331="Yes"),"No","Yes_No")</f>
        <v>#N/A</v>
      </c>
      <c r="K331" t="str">
        <f>IF('Reported Performance Table'!D331="","",IF('Reported Performance Table'!E331="Yes","LUNA_CCT","Reported_CCT"))</f>
        <v/>
      </c>
      <c r="L331" t="str">
        <f>IF('Reported Performance Table'!D331="","",IF(K331="LUNA_CCT",VLOOKUP('Reported Performance Table'!D331,'Master List'!$B$42:$E$129,4,FALSE),"Reported_BUG"))</f>
        <v/>
      </c>
      <c r="M331" t="str">
        <f>IF('Reported Performance Table'!D331="","",IF(AND('Reported Performance Table'!$E331="Yes",OR('Reported Performance Table'!$D331='Master List'!$B$42,'Reported Performance Table'!$D331='Master List'!$B$43,'Reported Performance Table'!$D331='Master List'!$B$44,'Reported Performance Table'!$D331='Master List'!$B$46,'Reported Performance Table'!$D331='Master List'!$B$48,'Reported Performance Table'!$D331='Master List'!$B$104,'Reported Performance Table'!$D331='Master List'!$B$106,'Reported Performance Table'!$D331='Master List'!$B$126)),"LUNA_Dimming","Dimming_Capability_and_Range"))</f>
        <v/>
      </c>
      <c r="N331" s="179">
        <f>'Reported Performance Table'!BE331</f>
        <v>0</v>
      </c>
      <c r="O331" s="179">
        <f>'Reported Performance Table'!BF331</f>
        <v>0</v>
      </c>
      <c r="P331" s="179">
        <f>'Reported Performance Table'!BG331</f>
        <v>0</v>
      </c>
      <c r="Q331" t="str">
        <f t="shared" si="9"/>
        <v>No</v>
      </c>
    </row>
    <row r="332" spans="1:17" x14ac:dyDescent="0.25">
      <c r="A332" s="75">
        <v>339</v>
      </c>
      <c r="B332" s="76" t="str">
        <f>IF('Reported Performance Table'!$A339="","",IF(OR('Reported Performance Table'!$B339="",'Reported Performance Table'!$C339="",'Reported Performance Table'!$D339="",'Reported Performance Table'!$F339="",'Reported Performance Table'!$G339="",'Reported Performance Table'!$H339="",'Reported Performance Table'!$I339="",'Reported Performance Table'!$K339="",'Reported Performance Table'!$N339="",'Reported Performance Table'!$O339="",'Reported Performance Table'!$P339="",'Reported Performance Table'!$Q339="",'Reported Performance Table'!$R339="",'Reported Performance Table'!$S339="",'Reported Performance Table'!$T339="",'Reported Performance Table'!$U339="",'Reported Performance Table'!$V339="",'Reported Performance Table'!$W339="",'Reported Performance Table'!$X339="",'Reported Performance Table'!$AF339="",'Reported Performance Table'!$AG339="",'Reported Performance Table'!$AI339="",'Reported Performance Table'!$AJ339="",'Reported Performance Table'!$AL339="",'Reported Performance Table'!$AN339="",'Reported Performance Table'!$AR339=""),$A332&amp;", ",""))</f>
        <v/>
      </c>
      <c r="D332" s="35" t="e">
        <f>VLOOKUP('Reported Performance Table'!C332,'Master List'!$B$20:$C$39,2,FALSE)</f>
        <v>#N/A</v>
      </c>
      <c r="E332" t="e">
        <f>VLOOKUP('Reported Performance Table'!D332,'Master List'!$B$42:$C$129,2,FALSE)</f>
        <v>#N/A</v>
      </c>
      <c r="F332" t="e">
        <f>VLOOKUP('Reported Performance Table'!C332,'Master List'!$B$20:$D$39,3,FALSE)</f>
        <v>#N/A</v>
      </c>
      <c r="G332" s="163" t="e">
        <f>VLOOKUP('Reported Performance Table'!B332,'Master List'!$B$11:$D$17,3,FALSE)</f>
        <v>#N/A</v>
      </c>
      <c r="H332" t="e">
        <f t="shared" si="10"/>
        <v>#N/A</v>
      </c>
      <c r="I332" t="e">
        <f>IF(VLOOKUP('Reported Performance Table'!D332,'Master List'!$B$42:$D$129,3,FALSE)="","No",VLOOKUP('Reported Performance Table'!D332,'Master List'!$B$42:$D$129,3,FALSE))</f>
        <v>#N/A</v>
      </c>
      <c r="J332" t="e">
        <f>IF(AND(I332="Yes_No",'Reported Performance Table'!E332="Yes"),"No","Yes_No")</f>
        <v>#N/A</v>
      </c>
      <c r="K332" t="str">
        <f>IF('Reported Performance Table'!D332="","",IF('Reported Performance Table'!E332="Yes","LUNA_CCT","Reported_CCT"))</f>
        <v/>
      </c>
      <c r="L332" t="str">
        <f>IF('Reported Performance Table'!D332="","",IF(K332="LUNA_CCT",VLOOKUP('Reported Performance Table'!D332,'Master List'!$B$42:$E$129,4,FALSE),"Reported_BUG"))</f>
        <v/>
      </c>
      <c r="M332" t="str">
        <f>IF('Reported Performance Table'!D332="","",IF(AND('Reported Performance Table'!$E332="Yes",OR('Reported Performance Table'!$D332='Master List'!$B$42,'Reported Performance Table'!$D332='Master List'!$B$43,'Reported Performance Table'!$D332='Master List'!$B$44,'Reported Performance Table'!$D332='Master List'!$B$46,'Reported Performance Table'!$D332='Master List'!$B$48,'Reported Performance Table'!$D332='Master List'!$B$104,'Reported Performance Table'!$D332='Master List'!$B$106,'Reported Performance Table'!$D332='Master List'!$B$126)),"LUNA_Dimming","Dimming_Capability_and_Range"))</f>
        <v/>
      </c>
      <c r="N332" s="179">
        <f>'Reported Performance Table'!BE332</f>
        <v>0</v>
      </c>
      <c r="O332" s="179">
        <f>'Reported Performance Table'!BF332</f>
        <v>0</v>
      </c>
      <c r="P332" s="179">
        <f>'Reported Performance Table'!BG332</f>
        <v>0</v>
      </c>
      <c r="Q332" t="str">
        <f t="shared" ref="Q332:Q395" si="11">IF(COUNTIF(N332:P332,"Yes")=3,"Yes","No")</f>
        <v>No</v>
      </c>
    </row>
    <row r="333" spans="1:17" x14ac:dyDescent="0.25">
      <c r="A333" s="75">
        <v>340</v>
      </c>
      <c r="B333" s="76" t="str">
        <f>IF('Reported Performance Table'!$A340="","",IF(OR('Reported Performance Table'!$B340="",'Reported Performance Table'!$C340="",'Reported Performance Table'!$D340="",'Reported Performance Table'!$F340="",'Reported Performance Table'!$G340="",'Reported Performance Table'!$H340="",'Reported Performance Table'!$I340="",'Reported Performance Table'!$K340="",'Reported Performance Table'!$N340="",'Reported Performance Table'!$O340="",'Reported Performance Table'!$P340="",'Reported Performance Table'!$Q340="",'Reported Performance Table'!$R340="",'Reported Performance Table'!$S340="",'Reported Performance Table'!$T340="",'Reported Performance Table'!$U340="",'Reported Performance Table'!$V340="",'Reported Performance Table'!$W340="",'Reported Performance Table'!$X340="",'Reported Performance Table'!$AF340="",'Reported Performance Table'!$AG340="",'Reported Performance Table'!$AI340="",'Reported Performance Table'!$AJ340="",'Reported Performance Table'!$AL340="",'Reported Performance Table'!$AN340="",'Reported Performance Table'!$AR340=""),$A333&amp;", ",""))</f>
        <v/>
      </c>
      <c r="D333" s="35" t="e">
        <f>VLOOKUP('Reported Performance Table'!C333,'Master List'!$B$20:$C$39,2,FALSE)</f>
        <v>#N/A</v>
      </c>
      <c r="E333" t="e">
        <f>VLOOKUP('Reported Performance Table'!D333,'Master List'!$B$42:$C$129,2,FALSE)</f>
        <v>#N/A</v>
      </c>
      <c r="F333" t="e">
        <f>VLOOKUP('Reported Performance Table'!C333,'Master List'!$B$20:$D$39,3,FALSE)</f>
        <v>#N/A</v>
      </c>
      <c r="G333" s="163" t="e">
        <f>VLOOKUP('Reported Performance Table'!B333,'Master List'!$B$11:$D$17,3,FALSE)</f>
        <v>#N/A</v>
      </c>
      <c r="H333" t="e">
        <f t="shared" si="10"/>
        <v>#N/A</v>
      </c>
      <c r="I333" t="e">
        <f>IF(VLOOKUP('Reported Performance Table'!D333,'Master List'!$B$42:$D$129,3,FALSE)="","No",VLOOKUP('Reported Performance Table'!D333,'Master List'!$B$42:$D$129,3,FALSE))</f>
        <v>#N/A</v>
      </c>
      <c r="J333" t="e">
        <f>IF(AND(I333="Yes_No",'Reported Performance Table'!E333="Yes"),"No","Yes_No")</f>
        <v>#N/A</v>
      </c>
      <c r="K333" t="str">
        <f>IF('Reported Performance Table'!D333="","",IF('Reported Performance Table'!E333="Yes","LUNA_CCT","Reported_CCT"))</f>
        <v/>
      </c>
      <c r="L333" t="str">
        <f>IF('Reported Performance Table'!D333="","",IF(K333="LUNA_CCT",VLOOKUP('Reported Performance Table'!D333,'Master List'!$B$42:$E$129,4,FALSE),"Reported_BUG"))</f>
        <v/>
      </c>
      <c r="M333" t="str">
        <f>IF('Reported Performance Table'!D333="","",IF(AND('Reported Performance Table'!$E333="Yes",OR('Reported Performance Table'!$D333='Master List'!$B$42,'Reported Performance Table'!$D333='Master List'!$B$43,'Reported Performance Table'!$D333='Master List'!$B$44,'Reported Performance Table'!$D333='Master List'!$B$46,'Reported Performance Table'!$D333='Master List'!$B$48,'Reported Performance Table'!$D333='Master List'!$B$104,'Reported Performance Table'!$D333='Master List'!$B$106,'Reported Performance Table'!$D333='Master List'!$B$126)),"LUNA_Dimming","Dimming_Capability_and_Range"))</f>
        <v/>
      </c>
      <c r="N333" s="179">
        <f>'Reported Performance Table'!BE333</f>
        <v>0</v>
      </c>
      <c r="O333" s="179">
        <f>'Reported Performance Table'!BF333</f>
        <v>0</v>
      </c>
      <c r="P333" s="179">
        <f>'Reported Performance Table'!BG333</f>
        <v>0</v>
      </c>
      <c r="Q333" t="str">
        <f t="shared" si="11"/>
        <v>No</v>
      </c>
    </row>
    <row r="334" spans="1:17" x14ac:dyDescent="0.25">
      <c r="A334" s="75">
        <v>341</v>
      </c>
      <c r="B334" s="76" t="str">
        <f>IF('Reported Performance Table'!$A341="","",IF(OR('Reported Performance Table'!$B341="",'Reported Performance Table'!$C341="",'Reported Performance Table'!$D341="",'Reported Performance Table'!$F341="",'Reported Performance Table'!$G341="",'Reported Performance Table'!$H341="",'Reported Performance Table'!$I341="",'Reported Performance Table'!$K341="",'Reported Performance Table'!$N341="",'Reported Performance Table'!$O341="",'Reported Performance Table'!$P341="",'Reported Performance Table'!$Q341="",'Reported Performance Table'!$R341="",'Reported Performance Table'!$S341="",'Reported Performance Table'!$T341="",'Reported Performance Table'!$U341="",'Reported Performance Table'!$V341="",'Reported Performance Table'!$W341="",'Reported Performance Table'!$X341="",'Reported Performance Table'!$AF341="",'Reported Performance Table'!$AG341="",'Reported Performance Table'!$AI341="",'Reported Performance Table'!$AJ341="",'Reported Performance Table'!$AL341="",'Reported Performance Table'!$AN341="",'Reported Performance Table'!$AR341=""),$A334&amp;", ",""))</f>
        <v/>
      </c>
      <c r="D334" s="35" t="e">
        <f>VLOOKUP('Reported Performance Table'!C334,'Master List'!$B$20:$C$39,2,FALSE)</f>
        <v>#N/A</v>
      </c>
      <c r="E334" t="e">
        <f>VLOOKUP('Reported Performance Table'!D334,'Master List'!$B$42:$C$129,2,FALSE)</f>
        <v>#N/A</v>
      </c>
      <c r="F334" t="e">
        <f>VLOOKUP('Reported Performance Table'!C334,'Master List'!$B$20:$D$39,3,FALSE)</f>
        <v>#N/A</v>
      </c>
      <c r="G334" s="163" t="e">
        <f>VLOOKUP('Reported Performance Table'!B334,'Master List'!$B$11:$D$17,3,FALSE)</f>
        <v>#N/A</v>
      </c>
      <c r="H334" t="e">
        <f t="shared" si="10"/>
        <v>#N/A</v>
      </c>
      <c r="I334" t="e">
        <f>IF(VLOOKUP('Reported Performance Table'!D334,'Master List'!$B$42:$D$129,3,FALSE)="","No",VLOOKUP('Reported Performance Table'!D334,'Master List'!$B$42:$D$129,3,FALSE))</f>
        <v>#N/A</v>
      </c>
      <c r="J334" t="e">
        <f>IF(AND(I334="Yes_No",'Reported Performance Table'!E334="Yes"),"No","Yes_No")</f>
        <v>#N/A</v>
      </c>
      <c r="K334" t="str">
        <f>IF('Reported Performance Table'!D334="","",IF('Reported Performance Table'!E334="Yes","LUNA_CCT","Reported_CCT"))</f>
        <v/>
      </c>
      <c r="L334" t="str">
        <f>IF('Reported Performance Table'!D334="","",IF(K334="LUNA_CCT",VLOOKUP('Reported Performance Table'!D334,'Master List'!$B$42:$E$129,4,FALSE),"Reported_BUG"))</f>
        <v/>
      </c>
      <c r="M334" t="str">
        <f>IF('Reported Performance Table'!D334="","",IF(AND('Reported Performance Table'!$E334="Yes",OR('Reported Performance Table'!$D334='Master List'!$B$42,'Reported Performance Table'!$D334='Master List'!$B$43,'Reported Performance Table'!$D334='Master List'!$B$44,'Reported Performance Table'!$D334='Master List'!$B$46,'Reported Performance Table'!$D334='Master List'!$B$48,'Reported Performance Table'!$D334='Master List'!$B$104,'Reported Performance Table'!$D334='Master List'!$B$106,'Reported Performance Table'!$D334='Master List'!$B$126)),"LUNA_Dimming","Dimming_Capability_and_Range"))</f>
        <v/>
      </c>
      <c r="N334" s="179">
        <f>'Reported Performance Table'!BE334</f>
        <v>0</v>
      </c>
      <c r="O334" s="179">
        <f>'Reported Performance Table'!BF334</f>
        <v>0</v>
      </c>
      <c r="P334" s="179">
        <f>'Reported Performance Table'!BG334</f>
        <v>0</v>
      </c>
      <c r="Q334" t="str">
        <f t="shared" si="11"/>
        <v>No</v>
      </c>
    </row>
    <row r="335" spans="1:17" x14ac:dyDescent="0.25">
      <c r="A335" s="75">
        <v>342</v>
      </c>
      <c r="B335" s="76" t="str">
        <f>IF('Reported Performance Table'!$A342="","",IF(OR('Reported Performance Table'!$B342="",'Reported Performance Table'!$C342="",'Reported Performance Table'!$D342="",'Reported Performance Table'!$F342="",'Reported Performance Table'!$G342="",'Reported Performance Table'!$H342="",'Reported Performance Table'!$I342="",'Reported Performance Table'!$K342="",'Reported Performance Table'!$N342="",'Reported Performance Table'!$O342="",'Reported Performance Table'!$P342="",'Reported Performance Table'!$Q342="",'Reported Performance Table'!$R342="",'Reported Performance Table'!$S342="",'Reported Performance Table'!$T342="",'Reported Performance Table'!$U342="",'Reported Performance Table'!$V342="",'Reported Performance Table'!$W342="",'Reported Performance Table'!$X342="",'Reported Performance Table'!$AF342="",'Reported Performance Table'!$AG342="",'Reported Performance Table'!$AI342="",'Reported Performance Table'!$AJ342="",'Reported Performance Table'!$AL342="",'Reported Performance Table'!$AN342="",'Reported Performance Table'!$AR342=""),$A335&amp;", ",""))</f>
        <v/>
      </c>
      <c r="D335" s="35" t="e">
        <f>VLOOKUP('Reported Performance Table'!C335,'Master List'!$B$20:$C$39,2,FALSE)</f>
        <v>#N/A</v>
      </c>
      <c r="E335" t="e">
        <f>VLOOKUP('Reported Performance Table'!D335,'Master List'!$B$42:$C$129,2,FALSE)</f>
        <v>#N/A</v>
      </c>
      <c r="F335" t="e">
        <f>VLOOKUP('Reported Performance Table'!C335,'Master List'!$B$20:$D$39,3,FALSE)</f>
        <v>#N/A</v>
      </c>
      <c r="G335" s="163" t="e">
        <f>VLOOKUP('Reported Performance Table'!B335,'Master List'!$B$11:$D$17,3,FALSE)</f>
        <v>#N/A</v>
      </c>
      <c r="H335" t="e">
        <f t="shared" si="10"/>
        <v>#N/A</v>
      </c>
      <c r="I335" t="e">
        <f>IF(VLOOKUP('Reported Performance Table'!D335,'Master List'!$B$42:$D$129,3,FALSE)="","No",VLOOKUP('Reported Performance Table'!D335,'Master List'!$B$42:$D$129,3,FALSE))</f>
        <v>#N/A</v>
      </c>
      <c r="J335" t="e">
        <f>IF(AND(I335="Yes_No",'Reported Performance Table'!E335="Yes"),"No","Yes_No")</f>
        <v>#N/A</v>
      </c>
      <c r="K335" t="str">
        <f>IF('Reported Performance Table'!D335="","",IF('Reported Performance Table'!E335="Yes","LUNA_CCT","Reported_CCT"))</f>
        <v/>
      </c>
      <c r="L335" t="str">
        <f>IF('Reported Performance Table'!D335="","",IF(K335="LUNA_CCT",VLOOKUP('Reported Performance Table'!D335,'Master List'!$B$42:$E$129,4,FALSE),"Reported_BUG"))</f>
        <v/>
      </c>
      <c r="M335" t="str">
        <f>IF('Reported Performance Table'!D335="","",IF(AND('Reported Performance Table'!$E335="Yes",OR('Reported Performance Table'!$D335='Master List'!$B$42,'Reported Performance Table'!$D335='Master List'!$B$43,'Reported Performance Table'!$D335='Master List'!$B$44,'Reported Performance Table'!$D335='Master List'!$B$46,'Reported Performance Table'!$D335='Master List'!$B$48,'Reported Performance Table'!$D335='Master List'!$B$104,'Reported Performance Table'!$D335='Master List'!$B$106,'Reported Performance Table'!$D335='Master List'!$B$126)),"LUNA_Dimming","Dimming_Capability_and_Range"))</f>
        <v/>
      </c>
      <c r="N335" s="179">
        <f>'Reported Performance Table'!BE335</f>
        <v>0</v>
      </c>
      <c r="O335" s="179">
        <f>'Reported Performance Table'!BF335</f>
        <v>0</v>
      </c>
      <c r="P335" s="179">
        <f>'Reported Performance Table'!BG335</f>
        <v>0</v>
      </c>
      <c r="Q335" t="str">
        <f t="shared" si="11"/>
        <v>No</v>
      </c>
    </row>
    <row r="336" spans="1:17" x14ac:dyDescent="0.25">
      <c r="A336" s="75">
        <v>343</v>
      </c>
      <c r="B336" s="76" t="str">
        <f>IF('Reported Performance Table'!$A343="","",IF(OR('Reported Performance Table'!$B343="",'Reported Performance Table'!$C343="",'Reported Performance Table'!$D343="",'Reported Performance Table'!$F343="",'Reported Performance Table'!$G343="",'Reported Performance Table'!$H343="",'Reported Performance Table'!$I343="",'Reported Performance Table'!$K343="",'Reported Performance Table'!$N343="",'Reported Performance Table'!$O343="",'Reported Performance Table'!$P343="",'Reported Performance Table'!$Q343="",'Reported Performance Table'!$R343="",'Reported Performance Table'!$S343="",'Reported Performance Table'!$T343="",'Reported Performance Table'!$U343="",'Reported Performance Table'!$V343="",'Reported Performance Table'!$W343="",'Reported Performance Table'!$X343="",'Reported Performance Table'!$AF343="",'Reported Performance Table'!$AG343="",'Reported Performance Table'!$AI343="",'Reported Performance Table'!$AJ343="",'Reported Performance Table'!$AL343="",'Reported Performance Table'!$AN343="",'Reported Performance Table'!$AR343=""),$A336&amp;", ",""))</f>
        <v/>
      </c>
      <c r="D336" s="35" t="e">
        <f>VLOOKUP('Reported Performance Table'!C336,'Master List'!$B$20:$C$39,2,FALSE)</f>
        <v>#N/A</v>
      </c>
      <c r="E336" t="e">
        <f>VLOOKUP('Reported Performance Table'!D336,'Master List'!$B$42:$C$129,2,FALSE)</f>
        <v>#N/A</v>
      </c>
      <c r="F336" t="e">
        <f>VLOOKUP('Reported Performance Table'!C336,'Master List'!$B$20:$D$39,3,FALSE)</f>
        <v>#N/A</v>
      </c>
      <c r="G336" s="163" t="e">
        <f>VLOOKUP('Reported Performance Table'!B336,'Master List'!$B$11:$D$17,3,FALSE)</f>
        <v>#N/A</v>
      </c>
      <c r="H336" t="e">
        <f t="shared" si="10"/>
        <v>#N/A</v>
      </c>
      <c r="I336" t="e">
        <f>IF(VLOOKUP('Reported Performance Table'!D336,'Master List'!$B$42:$D$129,3,FALSE)="","No",VLOOKUP('Reported Performance Table'!D336,'Master List'!$B$42:$D$129,3,FALSE))</f>
        <v>#N/A</v>
      </c>
      <c r="J336" t="e">
        <f>IF(AND(I336="Yes_No",'Reported Performance Table'!E336="Yes"),"No","Yes_No")</f>
        <v>#N/A</v>
      </c>
      <c r="K336" t="str">
        <f>IF('Reported Performance Table'!D336="","",IF('Reported Performance Table'!E336="Yes","LUNA_CCT","Reported_CCT"))</f>
        <v/>
      </c>
      <c r="L336" t="str">
        <f>IF('Reported Performance Table'!D336="","",IF(K336="LUNA_CCT",VLOOKUP('Reported Performance Table'!D336,'Master List'!$B$42:$E$129,4,FALSE),"Reported_BUG"))</f>
        <v/>
      </c>
      <c r="M336" t="str">
        <f>IF('Reported Performance Table'!D336="","",IF(AND('Reported Performance Table'!$E336="Yes",OR('Reported Performance Table'!$D336='Master List'!$B$42,'Reported Performance Table'!$D336='Master List'!$B$43,'Reported Performance Table'!$D336='Master List'!$B$44,'Reported Performance Table'!$D336='Master List'!$B$46,'Reported Performance Table'!$D336='Master List'!$B$48,'Reported Performance Table'!$D336='Master List'!$B$104,'Reported Performance Table'!$D336='Master List'!$B$106,'Reported Performance Table'!$D336='Master List'!$B$126)),"LUNA_Dimming","Dimming_Capability_and_Range"))</f>
        <v/>
      </c>
      <c r="N336" s="179">
        <f>'Reported Performance Table'!BE336</f>
        <v>0</v>
      </c>
      <c r="O336" s="179">
        <f>'Reported Performance Table'!BF336</f>
        <v>0</v>
      </c>
      <c r="P336" s="179">
        <f>'Reported Performance Table'!BG336</f>
        <v>0</v>
      </c>
      <c r="Q336" t="str">
        <f t="shared" si="11"/>
        <v>No</v>
      </c>
    </row>
    <row r="337" spans="1:17" x14ac:dyDescent="0.25">
      <c r="A337" s="75">
        <v>344</v>
      </c>
      <c r="B337" s="76" t="str">
        <f>IF('Reported Performance Table'!$A344="","",IF(OR('Reported Performance Table'!$B344="",'Reported Performance Table'!$C344="",'Reported Performance Table'!$D344="",'Reported Performance Table'!$F344="",'Reported Performance Table'!$G344="",'Reported Performance Table'!$H344="",'Reported Performance Table'!$I344="",'Reported Performance Table'!$K344="",'Reported Performance Table'!$N344="",'Reported Performance Table'!$O344="",'Reported Performance Table'!$P344="",'Reported Performance Table'!$Q344="",'Reported Performance Table'!$R344="",'Reported Performance Table'!$S344="",'Reported Performance Table'!$T344="",'Reported Performance Table'!$U344="",'Reported Performance Table'!$V344="",'Reported Performance Table'!$W344="",'Reported Performance Table'!$X344="",'Reported Performance Table'!$AF344="",'Reported Performance Table'!$AG344="",'Reported Performance Table'!$AI344="",'Reported Performance Table'!$AJ344="",'Reported Performance Table'!$AL344="",'Reported Performance Table'!$AN344="",'Reported Performance Table'!$AR344=""),$A337&amp;", ",""))</f>
        <v/>
      </c>
      <c r="D337" s="35" t="e">
        <f>VLOOKUP('Reported Performance Table'!C337,'Master List'!$B$20:$C$39,2,FALSE)</f>
        <v>#N/A</v>
      </c>
      <c r="E337" t="e">
        <f>VLOOKUP('Reported Performance Table'!D337,'Master List'!$B$42:$C$129,2,FALSE)</f>
        <v>#N/A</v>
      </c>
      <c r="F337" t="e">
        <f>VLOOKUP('Reported Performance Table'!C337,'Master List'!$B$20:$D$39,3,FALSE)</f>
        <v>#N/A</v>
      </c>
      <c r="G337" s="163" t="e">
        <f>VLOOKUP('Reported Performance Table'!B337,'Master List'!$B$11:$D$17,3,FALSE)</f>
        <v>#N/A</v>
      </c>
      <c r="H337" t="e">
        <f t="shared" si="10"/>
        <v>#N/A</v>
      </c>
      <c r="I337" t="e">
        <f>IF(VLOOKUP('Reported Performance Table'!D337,'Master List'!$B$42:$D$129,3,FALSE)="","No",VLOOKUP('Reported Performance Table'!D337,'Master List'!$B$42:$D$129,3,FALSE))</f>
        <v>#N/A</v>
      </c>
      <c r="J337" t="e">
        <f>IF(AND(I337="Yes_No",'Reported Performance Table'!E337="Yes"),"No","Yes_No")</f>
        <v>#N/A</v>
      </c>
      <c r="K337" t="str">
        <f>IF('Reported Performance Table'!D337="","",IF('Reported Performance Table'!E337="Yes","LUNA_CCT","Reported_CCT"))</f>
        <v/>
      </c>
      <c r="L337" t="str">
        <f>IF('Reported Performance Table'!D337="","",IF(K337="LUNA_CCT",VLOOKUP('Reported Performance Table'!D337,'Master List'!$B$42:$E$129,4,FALSE),"Reported_BUG"))</f>
        <v/>
      </c>
      <c r="M337" t="str">
        <f>IF('Reported Performance Table'!D337="","",IF(AND('Reported Performance Table'!$E337="Yes",OR('Reported Performance Table'!$D337='Master List'!$B$42,'Reported Performance Table'!$D337='Master List'!$B$43,'Reported Performance Table'!$D337='Master List'!$B$44,'Reported Performance Table'!$D337='Master List'!$B$46,'Reported Performance Table'!$D337='Master List'!$B$48,'Reported Performance Table'!$D337='Master List'!$B$104,'Reported Performance Table'!$D337='Master List'!$B$106,'Reported Performance Table'!$D337='Master List'!$B$126)),"LUNA_Dimming","Dimming_Capability_and_Range"))</f>
        <v/>
      </c>
      <c r="N337" s="179">
        <f>'Reported Performance Table'!BE337</f>
        <v>0</v>
      </c>
      <c r="O337" s="179">
        <f>'Reported Performance Table'!BF337</f>
        <v>0</v>
      </c>
      <c r="P337" s="179">
        <f>'Reported Performance Table'!BG337</f>
        <v>0</v>
      </c>
      <c r="Q337" t="str">
        <f t="shared" si="11"/>
        <v>No</v>
      </c>
    </row>
    <row r="338" spans="1:17" x14ac:dyDescent="0.25">
      <c r="A338" s="75">
        <v>345</v>
      </c>
      <c r="B338" s="76" t="str">
        <f>IF('Reported Performance Table'!$A345="","",IF(OR('Reported Performance Table'!$B345="",'Reported Performance Table'!$C345="",'Reported Performance Table'!$D345="",'Reported Performance Table'!$F345="",'Reported Performance Table'!$G345="",'Reported Performance Table'!$H345="",'Reported Performance Table'!$I345="",'Reported Performance Table'!$K345="",'Reported Performance Table'!$N345="",'Reported Performance Table'!$O345="",'Reported Performance Table'!$P345="",'Reported Performance Table'!$Q345="",'Reported Performance Table'!$R345="",'Reported Performance Table'!$S345="",'Reported Performance Table'!$T345="",'Reported Performance Table'!$U345="",'Reported Performance Table'!$V345="",'Reported Performance Table'!$W345="",'Reported Performance Table'!$X345="",'Reported Performance Table'!$AF345="",'Reported Performance Table'!$AG345="",'Reported Performance Table'!$AI345="",'Reported Performance Table'!$AJ345="",'Reported Performance Table'!$AL345="",'Reported Performance Table'!$AN345="",'Reported Performance Table'!$AR345=""),$A338&amp;", ",""))</f>
        <v/>
      </c>
      <c r="D338" s="35" t="e">
        <f>VLOOKUP('Reported Performance Table'!C338,'Master List'!$B$20:$C$39,2,FALSE)</f>
        <v>#N/A</v>
      </c>
      <c r="E338" t="e">
        <f>VLOOKUP('Reported Performance Table'!D338,'Master List'!$B$42:$C$129,2,FALSE)</f>
        <v>#N/A</v>
      </c>
      <c r="F338" t="e">
        <f>VLOOKUP('Reported Performance Table'!C338,'Master List'!$B$20:$D$39,3,FALSE)</f>
        <v>#N/A</v>
      </c>
      <c r="G338" s="163" t="e">
        <f>VLOOKUP('Reported Performance Table'!B338,'Master List'!$B$11:$D$17,3,FALSE)</f>
        <v>#N/A</v>
      </c>
      <c r="H338" t="e">
        <f t="shared" si="10"/>
        <v>#N/A</v>
      </c>
      <c r="I338" t="e">
        <f>IF(VLOOKUP('Reported Performance Table'!D338,'Master List'!$B$42:$D$129,3,FALSE)="","No",VLOOKUP('Reported Performance Table'!D338,'Master List'!$B$42:$D$129,3,FALSE))</f>
        <v>#N/A</v>
      </c>
      <c r="J338" t="e">
        <f>IF(AND(I338="Yes_No",'Reported Performance Table'!E338="Yes"),"No","Yes_No")</f>
        <v>#N/A</v>
      </c>
      <c r="K338" t="str">
        <f>IF('Reported Performance Table'!D338="","",IF('Reported Performance Table'!E338="Yes","LUNA_CCT","Reported_CCT"))</f>
        <v/>
      </c>
      <c r="L338" t="str">
        <f>IF('Reported Performance Table'!D338="","",IF(K338="LUNA_CCT",VLOOKUP('Reported Performance Table'!D338,'Master List'!$B$42:$E$129,4,FALSE),"Reported_BUG"))</f>
        <v/>
      </c>
      <c r="M338" t="str">
        <f>IF('Reported Performance Table'!D338="","",IF(AND('Reported Performance Table'!$E338="Yes",OR('Reported Performance Table'!$D338='Master List'!$B$42,'Reported Performance Table'!$D338='Master List'!$B$43,'Reported Performance Table'!$D338='Master List'!$B$44,'Reported Performance Table'!$D338='Master List'!$B$46,'Reported Performance Table'!$D338='Master List'!$B$48,'Reported Performance Table'!$D338='Master List'!$B$104,'Reported Performance Table'!$D338='Master List'!$B$106,'Reported Performance Table'!$D338='Master List'!$B$126)),"LUNA_Dimming","Dimming_Capability_and_Range"))</f>
        <v/>
      </c>
      <c r="N338" s="179">
        <f>'Reported Performance Table'!BE338</f>
        <v>0</v>
      </c>
      <c r="O338" s="179">
        <f>'Reported Performance Table'!BF338</f>
        <v>0</v>
      </c>
      <c r="P338" s="179">
        <f>'Reported Performance Table'!BG338</f>
        <v>0</v>
      </c>
      <c r="Q338" t="str">
        <f t="shared" si="11"/>
        <v>No</v>
      </c>
    </row>
    <row r="339" spans="1:17" x14ac:dyDescent="0.25">
      <c r="A339" s="75">
        <v>346</v>
      </c>
      <c r="B339" s="76" t="str">
        <f>IF('Reported Performance Table'!$A346="","",IF(OR('Reported Performance Table'!$B346="",'Reported Performance Table'!$C346="",'Reported Performance Table'!$D346="",'Reported Performance Table'!$F346="",'Reported Performance Table'!$G346="",'Reported Performance Table'!$H346="",'Reported Performance Table'!$I346="",'Reported Performance Table'!$K346="",'Reported Performance Table'!$N346="",'Reported Performance Table'!$O346="",'Reported Performance Table'!$P346="",'Reported Performance Table'!$Q346="",'Reported Performance Table'!$R346="",'Reported Performance Table'!$S346="",'Reported Performance Table'!$T346="",'Reported Performance Table'!$U346="",'Reported Performance Table'!$V346="",'Reported Performance Table'!$W346="",'Reported Performance Table'!$X346="",'Reported Performance Table'!$AF346="",'Reported Performance Table'!$AG346="",'Reported Performance Table'!$AI346="",'Reported Performance Table'!$AJ346="",'Reported Performance Table'!$AL346="",'Reported Performance Table'!$AN346="",'Reported Performance Table'!$AR346=""),$A339&amp;", ",""))</f>
        <v/>
      </c>
      <c r="D339" s="35" t="e">
        <f>VLOOKUP('Reported Performance Table'!C339,'Master List'!$B$20:$C$39,2,FALSE)</f>
        <v>#N/A</v>
      </c>
      <c r="E339" t="e">
        <f>VLOOKUP('Reported Performance Table'!D339,'Master List'!$B$42:$C$129,2,FALSE)</f>
        <v>#N/A</v>
      </c>
      <c r="F339" t="e">
        <f>VLOOKUP('Reported Performance Table'!C339,'Master List'!$B$20:$D$39,3,FALSE)</f>
        <v>#N/A</v>
      </c>
      <c r="G339" s="163" t="e">
        <f>VLOOKUP('Reported Performance Table'!B339,'Master List'!$B$11:$D$17,3,FALSE)</f>
        <v>#N/A</v>
      </c>
      <c r="H339" t="e">
        <f t="shared" si="10"/>
        <v>#N/A</v>
      </c>
      <c r="I339" t="e">
        <f>IF(VLOOKUP('Reported Performance Table'!D339,'Master List'!$B$42:$D$129,3,FALSE)="","No",VLOOKUP('Reported Performance Table'!D339,'Master List'!$B$42:$D$129,3,FALSE))</f>
        <v>#N/A</v>
      </c>
      <c r="J339" t="e">
        <f>IF(AND(I339="Yes_No",'Reported Performance Table'!E339="Yes"),"No","Yes_No")</f>
        <v>#N/A</v>
      </c>
      <c r="K339" t="str">
        <f>IF('Reported Performance Table'!D339="","",IF('Reported Performance Table'!E339="Yes","LUNA_CCT","Reported_CCT"))</f>
        <v/>
      </c>
      <c r="L339" t="str">
        <f>IF('Reported Performance Table'!D339="","",IF(K339="LUNA_CCT",VLOOKUP('Reported Performance Table'!D339,'Master List'!$B$42:$E$129,4,FALSE),"Reported_BUG"))</f>
        <v/>
      </c>
      <c r="M339" t="str">
        <f>IF('Reported Performance Table'!D339="","",IF(AND('Reported Performance Table'!$E339="Yes",OR('Reported Performance Table'!$D339='Master List'!$B$42,'Reported Performance Table'!$D339='Master List'!$B$43,'Reported Performance Table'!$D339='Master List'!$B$44,'Reported Performance Table'!$D339='Master List'!$B$46,'Reported Performance Table'!$D339='Master List'!$B$48,'Reported Performance Table'!$D339='Master List'!$B$104,'Reported Performance Table'!$D339='Master List'!$B$106,'Reported Performance Table'!$D339='Master List'!$B$126)),"LUNA_Dimming","Dimming_Capability_and_Range"))</f>
        <v/>
      </c>
      <c r="N339" s="179">
        <f>'Reported Performance Table'!BE339</f>
        <v>0</v>
      </c>
      <c r="O339" s="179">
        <f>'Reported Performance Table'!BF339</f>
        <v>0</v>
      </c>
      <c r="P339" s="179">
        <f>'Reported Performance Table'!BG339</f>
        <v>0</v>
      </c>
      <c r="Q339" t="str">
        <f t="shared" si="11"/>
        <v>No</v>
      </c>
    </row>
    <row r="340" spans="1:17" x14ac:dyDescent="0.25">
      <c r="A340" s="75">
        <v>347</v>
      </c>
      <c r="B340" s="76" t="str">
        <f>IF('Reported Performance Table'!$A347="","",IF(OR('Reported Performance Table'!$B347="",'Reported Performance Table'!$C347="",'Reported Performance Table'!$D347="",'Reported Performance Table'!$F347="",'Reported Performance Table'!$G347="",'Reported Performance Table'!$H347="",'Reported Performance Table'!$I347="",'Reported Performance Table'!$K347="",'Reported Performance Table'!$N347="",'Reported Performance Table'!$O347="",'Reported Performance Table'!$P347="",'Reported Performance Table'!$Q347="",'Reported Performance Table'!$R347="",'Reported Performance Table'!$S347="",'Reported Performance Table'!$T347="",'Reported Performance Table'!$U347="",'Reported Performance Table'!$V347="",'Reported Performance Table'!$W347="",'Reported Performance Table'!$X347="",'Reported Performance Table'!$AF347="",'Reported Performance Table'!$AG347="",'Reported Performance Table'!$AI347="",'Reported Performance Table'!$AJ347="",'Reported Performance Table'!$AL347="",'Reported Performance Table'!$AN347="",'Reported Performance Table'!$AR347=""),$A340&amp;", ",""))</f>
        <v/>
      </c>
      <c r="D340" s="35" t="e">
        <f>VLOOKUP('Reported Performance Table'!C340,'Master List'!$B$20:$C$39,2,FALSE)</f>
        <v>#N/A</v>
      </c>
      <c r="E340" t="e">
        <f>VLOOKUP('Reported Performance Table'!D340,'Master List'!$B$42:$C$129,2,FALSE)</f>
        <v>#N/A</v>
      </c>
      <c r="F340" t="e">
        <f>VLOOKUP('Reported Performance Table'!C340,'Master List'!$B$20:$D$39,3,FALSE)</f>
        <v>#N/A</v>
      </c>
      <c r="G340" s="163" t="e">
        <f>VLOOKUP('Reported Performance Table'!B340,'Master List'!$B$11:$D$17,3,FALSE)</f>
        <v>#N/A</v>
      </c>
      <c r="H340" t="e">
        <f t="shared" si="10"/>
        <v>#N/A</v>
      </c>
      <c r="I340" t="e">
        <f>IF(VLOOKUP('Reported Performance Table'!D340,'Master List'!$B$42:$D$129,3,FALSE)="","No",VLOOKUP('Reported Performance Table'!D340,'Master List'!$B$42:$D$129,3,FALSE))</f>
        <v>#N/A</v>
      </c>
      <c r="J340" t="e">
        <f>IF(AND(I340="Yes_No",'Reported Performance Table'!E340="Yes"),"No","Yes_No")</f>
        <v>#N/A</v>
      </c>
      <c r="K340" t="str">
        <f>IF('Reported Performance Table'!D340="","",IF('Reported Performance Table'!E340="Yes","LUNA_CCT","Reported_CCT"))</f>
        <v/>
      </c>
      <c r="L340" t="str">
        <f>IF('Reported Performance Table'!D340="","",IF(K340="LUNA_CCT",VLOOKUP('Reported Performance Table'!D340,'Master List'!$B$42:$E$129,4,FALSE),"Reported_BUG"))</f>
        <v/>
      </c>
      <c r="M340" t="str">
        <f>IF('Reported Performance Table'!D340="","",IF(AND('Reported Performance Table'!$E340="Yes",OR('Reported Performance Table'!$D340='Master List'!$B$42,'Reported Performance Table'!$D340='Master List'!$B$43,'Reported Performance Table'!$D340='Master List'!$B$44,'Reported Performance Table'!$D340='Master List'!$B$46,'Reported Performance Table'!$D340='Master List'!$B$48,'Reported Performance Table'!$D340='Master List'!$B$104,'Reported Performance Table'!$D340='Master List'!$B$106,'Reported Performance Table'!$D340='Master List'!$B$126)),"LUNA_Dimming","Dimming_Capability_and_Range"))</f>
        <v/>
      </c>
      <c r="N340" s="179">
        <f>'Reported Performance Table'!BE340</f>
        <v>0</v>
      </c>
      <c r="O340" s="179">
        <f>'Reported Performance Table'!BF340</f>
        <v>0</v>
      </c>
      <c r="P340" s="179">
        <f>'Reported Performance Table'!BG340</f>
        <v>0</v>
      </c>
      <c r="Q340" t="str">
        <f t="shared" si="11"/>
        <v>No</v>
      </c>
    </row>
    <row r="341" spans="1:17" x14ac:dyDescent="0.25">
      <c r="A341" s="75">
        <v>348</v>
      </c>
      <c r="B341" s="76" t="str">
        <f>IF('Reported Performance Table'!$A348="","",IF(OR('Reported Performance Table'!$B348="",'Reported Performance Table'!$C348="",'Reported Performance Table'!$D348="",'Reported Performance Table'!$F348="",'Reported Performance Table'!$G348="",'Reported Performance Table'!$H348="",'Reported Performance Table'!$I348="",'Reported Performance Table'!$K348="",'Reported Performance Table'!$N348="",'Reported Performance Table'!$O348="",'Reported Performance Table'!$P348="",'Reported Performance Table'!$Q348="",'Reported Performance Table'!$R348="",'Reported Performance Table'!$S348="",'Reported Performance Table'!$T348="",'Reported Performance Table'!$U348="",'Reported Performance Table'!$V348="",'Reported Performance Table'!$W348="",'Reported Performance Table'!$X348="",'Reported Performance Table'!$AF348="",'Reported Performance Table'!$AG348="",'Reported Performance Table'!$AI348="",'Reported Performance Table'!$AJ348="",'Reported Performance Table'!$AL348="",'Reported Performance Table'!$AN348="",'Reported Performance Table'!$AR348=""),$A341&amp;", ",""))</f>
        <v/>
      </c>
      <c r="D341" s="35" t="e">
        <f>VLOOKUP('Reported Performance Table'!C341,'Master List'!$B$20:$C$39,2,FALSE)</f>
        <v>#N/A</v>
      </c>
      <c r="E341" t="e">
        <f>VLOOKUP('Reported Performance Table'!D341,'Master List'!$B$42:$C$129,2,FALSE)</f>
        <v>#N/A</v>
      </c>
      <c r="F341" t="e">
        <f>VLOOKUP('Reported Performance Table'!C341,'Master List'!$B$20:$D$39,3,FALSE)</f>
        <v>#N/A</v>
      </c>
      <c r="G341" s="163" t="e">
        <f>VLOOKUP('Reported Performance Table'!B341,'Master List'!$B$11:$D$17,3,FALSE)</f>
        <v>#N/A</v>
      </c>
      <c r="H341" t="e">
        <f t="shared" si="10"/>
        <v>#N/A</v>
      </c>
      <c r="I341" t="e">
        <f>IF(VLOOKUP('Reported Performance Table'!D341,'Master List'!$B$42:$D$129,3,FALSE)="","No",VLOOKUP('Reported Performance Table'!D341,'Master List'!$B$42:$D$129,3,FALSE))</f>
        <v>#N/A</v>
      </c>
      <c r="J341" t="e">
        <f>IF(AND(I341="Yes_No",'Reported Performance Table'!E341="Yes"),"No","Yes_No")</f>
        <v>#N/A</v>
      </c>
      <c r="K341" t="str">
        <f>IF('Reported Performance Table'!D341="","",IF('Reported Performance Table'!E341="Yes","LUNA_CCT","Reported_CCT"))</f>
        <v/>
      </c>
      <c r="L341" t="str">
        <f>IF('Reported Performance Table'!D341="","",IF(K341="LUNA_CCT",VLOOKUP('Reported Performance Table'!D341,'Master List'!$B$42:$E$129,4,FALSE),"Reported_BUG"))</f>
        <v/>
      </c>
      <c r="M341" t="str">
        <f>IF('Reported Performance Table'!D341="","",IF(AND('Reported Performance Table'!$E341="Yes",OR('Reported Performance Table'!$D341='Master List'!$B$42,'Reported Performance Table'!$D341='Master List'!$B$43,'Reported Performance Table'!$D341='Master List'!$B$44,'Reported Performance Table'!$D341='Master List'!$B$46,'Reported Performance Table'!$D341='Master List'!$B$48,'Reported Performance Table'!$D341='Master List'!$B$104,'Reported Performance Table'!$D341='Master List'!$B$106,'Reported Performance Table'!$D341='Master List'!$B$126)),"LUNA_Dimming","Dimming_Capability_and_Range"))</f>
        <v/>
      </c>
      <c r="N341" s="179">
        <f>'Reported Performance Table'!BE341</f>
        <v>0</v>
      </c>
      <c r="O341" s="179">
        <f>'Reported Performance Table'!BF341</f>
        <v>0</v>
      </c>
      <c r="P341" s="179">
        <f>'Reported Performance Table'!BG341</f>
        <v>0</v>
      </c>
      <c r="Q341" t="str">
        <f t="shared" si="11"/>
        <v>No</v>
      </c>
    </row>
    <row r="342" spans="1:17" x14ac:dyDescent="0.25">
      <c r="A342" s="75">
        <v>349</v>
      </c>
      <c r="B342" s="76" t="str">
        <f>IF('Reported Performance Table'!$A349="","",IF(OR('Reported Performance Table'!$B349="",'Reported Performance Table'!$C349="",'Reported Performance Table'!$D349="",'Reported Performance Table'!$F349="",'Reported Performance Table'!$G349="",'Reported Performance Table'!$H349="",'Reported Performance Table'!$I349="",'Reported Performance Table'!$K349="",'Reported Performance Table'!$N349="",'Reported Performance Table'!$O349="",'Reported Performance Table'!$P349="",'Reported Performance Table'!$Q349="",'Reported Performance Table'!$R349="",'Reported Performance Table'!$S349="",'Reported Performance Table'!$T349="",'Reported Performance Table'!$U349="",'Reported Performance Table'!$V349="",'Reported Performance Table'!$W349="",'Reported Performance Table'!$X349="",'Reported Performance Table'!$AF349="",'Reported Performance Table'!$AG349="",'Reported Performance Table'!$AI349="",'Reported Performance Table'!$AJ349="",'Reported Performance Table'!$AL349="",'Reported Performance Table'!$AN349="",'Reported Performance Table'!$AR349=""),$A342&amp;", ",""))</f>
        <v/>
      </c>
      <c r="D342" s="35" t="e">
        <f>VLOOKUP('Reported Performance Table'!C342,'Master List'!$B$20:$C$39,2,FALSE)</f>
        <v>#N/A</v>
      </c>
      <c r="E342" t="e">
        <f>VLOOKUP('Reported Performance Table'!D342,'Master List'!$B$42:$C$129,2,FALSE)</f>
        <v>#N/A</v>
      </c>
      <c r="F342" t="e">
        <f>VLOOKUP('Reported Performance Table'!C342,'Master List'!$B$20:$D$39,3,FALSE)</f>
        <v>#N/A</v>
      </c>
      <c r="G342" s="163" t="e">
        <f>VLOOKUP('Reported Performance Table'!B342,'Master List'!$B$11:$D$17,3,FALSE)</f>
        <v>#N/A</v>
      </c>
      <c r="H342" t="e">
        <f t="shared" si="10"/>
        <v>#N/A</v>
      </c>
      <c r="I342" t="e">
        <f>IF(VLOOKUP('Reported Performance Table'!D342,'Master List'!$B$42:$D$129,3,FALSE)="","No",VLOOKUP('Reported Performance Table'!D342,'Master List'!$B$42:$D$129,3,FALSE))</f>
        <v>#N/A</v>
      </c>
      <c r="J342" t="e">
        <f>IF(AND(I342="Yes_No",'Reported Performance Table'!E342="Yes"),"No","Yes_No")</f>
        <v>#N/A</v>
      </c>
      <c r="K342" t="str">
        <f>IF('Reported Performance Table'!D342="","",IF('Reported Performance Table'!E342="Yes","LUNA_CCT","Reported_CCT"))</f>
        <v/>
      </c>
      <c r="L342" t="str">
        <f>IF('Reported Performance Table'!D342="","",IF(K342="LUNA_CCT",VLOOKUP('Reported Performance Table'!D342,'Master List'!$B$42:$E$129,4,FALSE),"Reported_BUG"))</f>
        <v/>
      </c>
      <c r="M342" t="str">
        <f>IF('Reported Performance Table'!D342="","",IF(AND('Reported Performance Table'!$E342="Yes",OR('Reported Performance Table'!$D342='Master List'!$B$42,'Reported Performance Table'!$D342='Master List'!$B$43,'Reported Performance Table'!$D342='Master List'!$B$44,'Reported Performance Table'!$D342='Master List'!$B$46,'Reported Performance Table'!$D342='Master List'!$B$48,'Reported Performance Table'!$D342='Master List'!$B$104,'Reported Performance Table'!$D342='Master List'!$B$106,'Reported Performance Table'!$D342='Master List'!$B$126)),"LUNA_Dimming","Dimming_Capability_and_Range"))</f>
        <v/>
      </c>
      <c r="N342" s="179">
        <f>'Reported Performance Table'!BE342</f>
        <v>0</v>
      </c>
      <c r="O342" s="179">
        <f>'Reported Performance Table'!BF342</f>
        <v>0</v>
      </c>
      <c r="P342" s="179">
        <f>'Reported Performance Table'!BG342</f>
        <v>0</v>
      </c>
      <c r="Q342" t="str">
        <f t="shared" si="11"/>
        <v>No</v>
      </c>
    </row>
    <row r="343" spans="1:17" x14ac:dyDescent="0.25">
      <c r="A343" s="75">
        <v>350</v>
      </c>
      <c r="B343" s="76" t="str">
        <f>IF('Reported Performance Table'!$A350="","",IF(OR('Reported Performance Table'!$B350="",'Reported Performance Table'!$C350="",'Reported Performance Table'!$D350="",'Reported Performance Table'!$F350="",'Reported Performance Table'!$G350="",'Reported Performance Table'!$H350="",'Reported Performance Table'!$I350="",'Reported Performance Table'!$K350="",'Reported Performance Table'!$N350="",'Reported Performance Table'!$O350="",'Reported Performance Table'!$P350="",'Reported Performance Table'!$Q350="",'Reported Performance Table'!$R350="",'Reported Performance Table'!$S350="",'Reported Performance Table'!$T350="",'Reported Performance Table'!$U350="",'Reported Performance Table'!$V350="",'Reported Performance Table'!$W350="",'Reported Performance Table'!$X350="",'Reported Performance Table'!$AF350="",'Reported Performance Table'!$AG350="",'Reported Performance Table'!$AI350="",'Reported Performance Table'!$AJ350="",'Reported Performance Table'!$AL350="",'Reported Performance Table'!$AN350="",'Reported Performance Table'!$AR350=""),$A343&amp;", ",""))</f>
        <v/>
      </c>
      <c r="D343" s="35" t="e">
        <f>VLOOKUP('Reported Performance Table'!C343,'Master List'!$B$20:$C$39,2,FALSE)</f>
        <v>#N/A</v>
      </c>
      <c r="E343" t="e">
        <f>VLOOKUP('Reported Performance Table'!D343,'Master List'!$B$42:$C$129,2,FALSE)</f>
        <v>#N/A</v>
      </c>
      <c r="F343" t="e">
        <f>VLOOKUP('Reported Performance Table'!C343,'Master List'!$B$20:$D$39,3,FALSE)</f>
        <v>#N/A</v>
      </c>
      <c r="G343" s="163" t="e">
        <f>VLOOKUP('Reported Performance Table'!B343,'Master List'!$B$11:$D$17,3,FALSE)</f>
        <v>#N/A</v>
      </c>
      <c r="H343" t="e">
        <f t="shared" si="10"/>
        <v>#N/A</v>
      </c>
      <c r="I343" t="e">
        <f>IF(VLOOKUP('Reported Performance Table'!D343,'Master List'!$B$42:$D$129,3,FALSE)="","No",VLOOKUP('Reported Performance Table'!D343,'Master List'!$B$42:$D$129,3,FALSE))</f>
        <v>#N/A</v>
      </c>
      <c r="J343" t="e">
        <f>IF(AND(I343="Yes_No",'Reported Performance Table'!E343="Yes"),"No","Yes_No")</f>
        <v>#N/A</v>
      </c>
      <c r="K343" t="str">
        <f>IF('Reported Performance Table'!D343="","",IF('Reported Performance Table'!E343="Yes","LUNA_CCT","Reported_CCT"))</f>
        <v/>
      </c>
      <c r="L343" t="str">
        <f>IF('Reported Performance Table'!D343="","",IF(K343="LUNA_CCT",VLOOKUP('Reported Performance Table'!D343,'Master List'!$B$42:$E$129,4,FALSE),"Reported_BUG"))</f>
        <v/>
      </c>
      <c r="M343" t="str">
        <f>IF('Reported Performance Table'!D343="","",IF(AND('Reported Performance Table'!$E343="Yes",OR('Reported Performance Table'!$D343='Master List'!$B$42,'Reported Performance Table'!$D343='Master List'!$B$43,'Reported Performance Table'!$D343='Master List'!$B$44,'Reported Performance Table'!$D343='Master List'!$B$46,'Reported Performance Table'!$D343='Master List'!$B$48,'Reported Performance Table'!$D343='Master List'!$B$104,'Reported Performance Table'!$D343='Master List'!$B$106,'Reported Performance Table'!$D343='Master List'!$B$126)),"LUNA_Dimming","Dimming_Capability_and_Range"))</f>
        <v/>
      </c>
      <c r="N343" s="179">
        <f>'Reported Performance Table'!BE343</f>
        <v>0</v>
      </c>
      <c r="O343" s="179">
        <f>'Reported Performance Table'!BF343</f>
        <v>0</v>
      </c>
      <c r="P343" s="179">
        <f>'Reported Performance Table'!BG343</f>
        <v>0</v>
      </c>
      <c r="Q343" t="str">
        <f t="shared" si="11"/>
        <v>No</v>
      </c>
    </row>
    <row r="344" spans="1:17" x14ac:dyDescent="0.25">
      <c r="A344" s="75">
        <v>351</v>
      </c>
      <c r="B344" s="76" t="str">
        <f>IF('Reported Performance Table'!$A351="","",IF(OR('Reported Performance Table'!$B351="",'Reported Performance Table'!$C351="",'Reported Performance Table'!$D351="",'Reported Performance Table'!$F351="",'Reported Performance Table'!$G351="",'Reported Performance Table'!$H351="",'Reported Performance Table'!$I351="",'Reported Performance Table'!$K351="",'Reported Performance Table'!$N351="",'Reported Performance Table'!$O351="",'Reported Performance Table'!$P351="",'Reported Performance Table'!$Q351="",'Reported Performance Table'!$R351="",'Reported Performance Table'!$S351="",'Reported Performance Table'!$T351="",'Reported Performance Table'!$U351="",'Reported Performance Table'!$V351="",'Reported Performance Table'!$W351="",'Reported Performance Table'!$X351="",'Reported Performance Table'!$AF351="",'Reported Performance Table'!$AG351="",'Reported Performance Table'!$AI351="",'Reported Performance Table'!$AJ351="",'Reported Performance Table'!$AL351="",'Reported Performance Table'!$AN351="",'Reported Performance Table'!$AR351=""),$A344&amp;", ",""))</f>
        <v/>
      </c>
      <c r="D344" s="35" t="e">
        <f>VLOOKUP('Reported Performance Table'!C344,'Master List'!$B$20:$C$39,2,FALSE)</f>
        <v>#N/A</v>
      </c>
      <c r="E344" t="e">
        <f>VLOOKUP('Reported Performance Table'!D344,'Master List'!$B$42:$C$129,2,FALSE)</f>
        <v>#N/A</v>
      </c>
      <c r="F344" t="e">
        <f>VLOOKUP('Reported Performance Table'!C344,'Master List'!$B$20:$D$39,3,FALSE)</f>
        <v>#N/A</v>
      </c>
      <c r="G344" s="163" t="e">
        <f>VLOOKUP('Reported Performance Table'!B344,'Master List'!$B$11:$D$17,3,FALSE)</f>
        <v>#N/A</v>
      </c>
      <c r="H344" t="e">
        <f t="shared" si="10"/>
        <v>#N/A</v>
      </c>
      <c r="I344" t="e">
        <f>IF(VLOOKUP('Reported Performance Table'!D344,'Master List'!$B$42:$D$129,3,FALSE)="","No",VLOOKUP('Reported Performance Table'!D344,'Master List'!$B$42:$D$129,3,FALSE))</f>
        <v>#N/A</v>
      </c>
      <c r="J344" t="e">
        <f>IF(AND(I344="Yes_No",'Reported Performance Table'!E344="Yes"),"No","Yes_No")</f>
        <v>#N/A</v>
      </c>
      <c r="K344" t="str">
        <f>IF('Reported Performance Table'!D344="","",IF('Reported Performance Table'!E344="Yes","LUNA_CCT","Reported_CCT"))</f>
        <v/>
      </c>
      <c r="L344" t="str">
        <f>IF('Reported Performance Table'!D344="","",IF(K344="LUNA_CCT",VLOOKUP('Reported Performance Table'!D344,'Master List'!$B$42:$E$129,4,FALSE),"Reported_BUG"))</f>
        <v/>
      </c>
      <c r="M344" t="str">
        <f>IF('Reported Performance Table'!D344="","",IF(AND('Reported Performance Table'!$E344="Yes",OR('Reported Performance Table'!$D344='Master List'!$B$42,'Reported Performance Table'!$D344='Master List'!$B$43,'Reported Performance Table'!$D344='Master List'!$B$44,'Reported Performance Table'!$D344='Master List'!$B$46,'Reported Performance Table'!$D344='Master List'!$B$48,'Reported Performance Table'!$D344='Master List'!$B$104,'Reported Performance Table'!$D344='Master List'!$B$106,'Reported Performance Table'!$D344='Master List'!$B$126)),"LUNA_Dimming","Dimming_Capability_and_Range"))</f>
        <v/>
      </c>
      <c r="N344" s="179">
        <f>'Reported Performance Table'!BE344</f>
        <v>0</v>
      </c>
      <c r="O344" s="179">
        <f>'Reported Performance Table'!BF344</f>
        <v>0</v>
      </c>
      <c r="P344" s="179">
        <f>'Reported Performance Table'!BG344</f>
        <v>0</v>
      </c>
      <c r="Q344" t="str">
        <f t="shared" si="11"/>
        <v>No</v>
      </c>
    </row>
    <row r="345" spans="1:17" x14ac:dyDescent="0.25">
      <c r="A345" s="75">
        <v>352</v>
      </c>
      <c r="B345" s="76" t="str">
        <f>IF('Reported Performance Table'!$A352="","",IF(OR('Reported Performance Table'!$B352="",'Reported Performance Table'!$C352="",'Reported Performance Table'!$D352="",'Reported Performance Table'!$F352="",'Reported Performance Table'!$G352="",'Reported Performance Table'!$H352="",'Reported Performance Table'!$I352="",'Reported Performance Table'!$K352="",'Reported Performance Table'!$N352="",'Reported Performance Table'!$O352="",'Reported Performance Table'!$P352="",'Reported Performance Table'!$Q352="",'Reported Performance Table'!$R352="",'Reported Performance Table'!$S352="",'Reported Performance Table'!$T352="",'Reported Performance Table'!$U352="",'Reported Performance Table'!$V352="",'Reported Performance Table'!$W352="",'Reported Performance Table'!$X352="",'Reported Performance Table'!$AF352="",'Reported Performance Table'!$AG352="",'Reported Performance Table'!$AI352="",'Reported Performance Table'!$AJ352="",'Reported Performance Table'!$AL352="",'Reported Performance Table'!$AN352="",'Reported Performance Table'!$AR352=""),$A345&amp;", ",""))</f>
        <v/>
      </c>
      <c r="D345" s="35" t="e">
        <f>VLOOKUP('Reported Performance Table'!C345,'Master List'!$B$20:$C$39,2,FALSE)</f>
        <v>#N/A</v>
      </c>
      <c r="E345" t="e">
        <f>VLOOKUP('Reported Performance Table'!D345,'Master List'!$B$42:$C$129,2,FALSE)</f>
        <v>#N/A</v>
      </c>
      <c r="F345" t="e">
        <f>VLOOKUP('Reported Performance Table'!C345,'Master List'!$B$20:$D$39,3,FALSE)</f>
        <v>#N/A</v>
      </c>
      <c r="G345" s="163" t="e">
        <f>VLOOKUP('Reported Performance Table'!B345,'Master List'!$B$11:$D$17,3,FALSE)</f>
        <v>#N/A</v>
      </c>
      <c r="H345" t="e">
        <f t="shared" si="10"/>
        <v>#N/A</v>
      </c>
      <c r="I345" t="e">
        <f>IF(VLOOKUP('Reported Performance Table'!D345,'Master List'!$B$42:$D$129,3,FALSE)="","No",VLOOKUP('Reported Performance Table'!D345,'Master List'!$B$42:$D$129,3,FALSE))</f>
        <v>#N/A</v>
      </c>
      <c r="J345" t="e">
        <f>IF(AND(I345="Yes_No",'Reported Performance Table'!E345="Yes"),"No","Yes_No")</f>
        <v>#N/A</v>
      </c>
      <c r="K345" t="str">
        <f>IF('Reported Performance Table'!D345="","",IF('Reported Performance Table'!E345="Yes","LUNA_CCT","Reported_CCT"))</f>
        <v/>
      </c>
      <c r="L345" t="str">
        <f>IF('Reported Performance Table'!D345="","",IF(K345="LUNA_CCT",VLOOKUP('Reported Performance Table'!D345,'Master List'!$B$42:$E$129,4,FALSE),"Reported_BUG"))</f>
        <v/>
      </c>
      <c r="M345" t="str">
        <f>IF('Reported Performance Table'!D345="","",IF(AND('Reported Performance Table'!$E345="Yes",OR('Reported Performance Table'!$D345='Master List'!$B$42,'Reported Performance Table'!$D345='Master List'!$B$43,'Reported Performance Table'!$D345='Master List'!$B$44,'Reported Performance Table'!$D345='Master List'!$B$46,'Reported Performance Table'!$D345='Master List'!$B$48,'Reported Performance Table'!$D345='Master List'!$B$104,'Reported Performance Table'!$D345='Master List'!$B$106,'Reported Performance Table'!$D345='Master List'!$B$126)),"LUNA_Dimming","Dimming_Capability_and_Range"))</f>
        <v/>
      </c>
      <c r="N345" s="179">
        <f>'Reported Performance Table'!BE345</f>
        <v>0</v>
      </c>
      <c r="O345" s="179">
        <f>'Reported Performance Table'!BF345</f>
        <v>0</v>
      </c>
      <c r="P345" s="179">
        <f>'Reported Performance Table'!BG345</f>
        <v>0</v>
      </c>
      <c r="Q345" t="str">
        <f t="shared" si="11"/>
        <v>No</v>
      </c>
    </row>
    <row r="346" spans="1:17" x14ac:dyDescent="0.25">
      <c r="A346" s="75">
        <v>353</v>
      </c>
      <c r="B346" s="76" t="str">
        <f>IF('Reported Performance Table'!$A353="","",IF(OR('Reported Performance Table'!$B353="",'Reported Performance Table'!$C353="",'Reported Performance Table'!$D353="",'Reported Performance Table'!$F353="",'Reported Performance Table'!$G353="",'Reported Performance Table'!$H353="",'Reported Performance Table'!$I353="",'Reported Performance Table'!$K353="",'Reported Performance Table'!$N353="",'Reported Performance Table'!$O353="",'Reported Performance Table'!$P353="",'Reported Performance Table'!$Q353="",'Reported Performance Table'!$R353="",'Reported Performance Table'!$S353="",'Reported Performance Table'!$T353="",'Reported Performance Table'!$U353="",'Reported Performance Table'!$V353="",'Reported Performance Table'!$W353="",'Reported Performance Table'!$X353="",'Reported Performance Table'!$AF353="",'Reported Performance Table'!$AG353="",'Reported Performance Table'!$AI353="",'Reported Performance Table'!$AJ353="",'Reported Performance Table'!$AL353="",'Reported Performance Table'!$AN353="",'Reported Performance Table'!$AR353=""),$A346&amp;", ",""))</f>
        <v/>
      </c>
      <c r="D346" s="35" t="e">
        <f>VLOOKUP('Reported Performance Table'!C346,'Master List'!$B$20:$C$39,2,FALSE)</f>
        <v>#N/A</v>
      </c>
      <c r="E346" t="e">
        <f>VLOOKUP('Reported Performance Table'!D346,'Master List'!$B$42:$C$129,2,FALSE)</f>
        <v>#N/A</v>
      </c>
      <c r="F346" t="e">
        <f>VLOOKUP('Reported Performance Table'!C346,'Master List'!$B$20:$D$39,3,FALSE)</f>
        <v>#N/A</v>
      </c>
      <c r="G346" s="163" t="e">
        <f>VLOOKUP('Reported Performance Table'!B346,'Master List'!$B$11:$D$17,3,FALSE)</f>
        <v>#N/A</v>
      </c>
      <c r="H346" t="e">
        <f t="shared" si="10"/>
        <v>#N/A</v>
      </c>
      <c r="I346" t="e">
        <f>IF(VLOOKUP('Reported Performance Table'!D346,'Master List'!$B$42:$D$129,3,FALSE)="","No",VLOOKUP('Reported Performance Table'!D346,'Master List'!$B$42:$D$129,3,FALSE))</f>
        <v>#N/A</v>
      </c>
      <c r="J346" t="e">
        <f>IF(AND(I346="Yes_No",'Reported Performance Table'!E346="Yes"),"No","Yes_No")</f>
        <v>#N/A</v>
      </c>
      <c r="K346" t="str">
        <f>IF('Reported Performance Table'!D346="","",IF('Reported Performance Table'!E346="Yes","LUNA_CCT","Reported_CCT"))</f>
        <v/>
      </c>
      <c r="L346" t="str">
        <f>IF('Reported Performance Table'!D346="","",IF(K346="LUNA_CCT",VLOOKUP('Reported Performance Table'!D346,'Master List'!$B$42:$E$129,4,FALSE),"Reported_BUG"))</f>
        <v/>
      </c>
      <c r="M346" t="str">
        <f>IF('Reported Performance Table'!D346="","",IF(AND('Reported Performance Table'!$E346="Yes",OR('Reported Performance Table'!$D346='Master List'!$B$42,'Reported Performance Table'!$D346='Master List'!$B$43,'Reported Performance Table'!$D346='Master List'!$B$44,'Reported Performance Table'!$D346='Master List'!$B$46,'Reported Performance Table'!$D346='Master List'!$B$48,'Reported Performance Table'!$D346='Master List'!$B$104,'Reported Performance Table'!$D346='Master List'!$B$106,'Reported Performance Table'!$D346='Master List'!$B$126)),"LUNA_Dimming","Dimming_Capability_and_Range"))</f>
        <v/>
      </c>
      <c r="N346" s="179">
        <f>'Reported Performance Table'!BE346</f>
        <v>0</v>
      </c>
      <c r="O346" s="179">
        <f>'Reported Performance Table'!BF346</f>
        <v>0</v>
      </c>
      <c r="P346" s="179">
        <f>'Reported Performance Table'!BG346</f>
        <v>0</v>
      </c>
      <c r="Q346" t="str">
        <f t="shared" si="11"/>
        <v>No</v>
      </c>
    </row>
    <row r="347" spans="1:17" x14ac:dyDescent="0.25">
      <c r="A347" s="75">
        <v>354</v>
      </c>
      <c r="B347" s="76" t="str">
        <f>IF('Reported Performance Table'!$A354="","",IF(OR('Reported Performance Table'!$B354="",'Reported Performance Table'!$C354="",'Reported Performance Table'!$D354="",'Reported Performance Table'!$F354="",'Reported Performance Table'!$G354="",'Reported Performance Table'!$H354="",'Reported Performance Table'!$I354="",'Reported Performance Table'!$K354="",'Reported Performance Table'!$N354="",'Reported Performance Table'!$O354="",'Reported Performance Table'!$P354="",'Reported Performance Table'!$Q354="",'Reported Performance Table'!$R354="",'Reported Performance Table'!$S354="",'Reported Performance Table'!$T354="",'Reported Performance Table'!$U354="",'Reported Performance Table'!$V354="",'Reported Performance Table'!$W354="",'Reported Performance Table'!$X354="",'Reported Performance Table'!$AF354="",'Reported Performance Table'!$AG354="",'Reported Performance Table'!$AI354="",'Reported Performance Table'!$AJ354="",'Reported Performance Table'!$AL354="",'Reported Performance Table'!$AN354="",'Reported Performance Table'!$AR354=""),$A347&amp;", ",""))</f>
        <v/>
      </c>
      <c r="D347" s="35" t="e">
        <f>VLOOKUP('Reported Performance Table'!C347,'Master List'!$B$20:$C$39,2,FALSE)</f>
        <v>#N/A</v>
      </c>
      <c r="E347" t="e">
        <f>VLOOKUP('Reported Performance Table'!D347,'Master List'!$B$42:$C$129,2,FALSE)</f>
        <v>#N/A</v>
      </c>
      <c r="F347" t="e">
        <f>VLOOKUP('Reported Performance Table'!C347,'Master List'!$B$20:$D$39,3,FALSE)</f>
        <v>#N/A</v>
      </c>
      <c r="G347" s="163" t="e">
        <f>VLOOKUP('Reported Performance Table'!B347,'Master List'!$B$11:$D$17,3,FALSE)</f>
        <v>#N/A</v>
      </c>
      <c r="H347" t="e">
        <f t="shared" si="10"/>
        <v>#N/A</v>
      </c>
      <c r="I347" t="e">
        <f>IF(VLOOKUP('Reported Performance Table'!D347,'Master List'!$B$42:$D$129,3,FALSE)="","No",VLOOKUP('Reported Performance Table'!D347,'Master List'!$B$42:$D$129,3,FALSE))</f>
        <v>#N/A</v>
      </c>
      <c r="J347" t="e">
        <f>IF(AND(I347="Yes_No",'Reported Performance Table'!E347="Yes"),"No","Yes_No")</f>
        <v>#N/A</v>
      </c>
      <c r="K347" t="str">
        <f>IF('Reported Performance Table'!D347="","",IF('Reported Performance Table'!E347="Yes","LUNA_CCT","Reported_CCT"))</f>
        <v/>
      </c>
      <c r="L347" t="str">
        <f>IF('Reported Performance Table'!D347="","",IF(K347="LUNA_CCT",VLOOKUP('Reported Performance Table'!D347,'Master List'!$B$42:$E$129,4,FALSE),"Reported_BUG"))</f>
        <v/>
      </c>
      <c r="M347" t="str">
        <f>IF('Reported Performance Table'!D347="","",IF(AND('Reported Performance Table'!$E347="Yes",OR('Reported Performance Table'!$D347='Master List'!$B$42,'Reported Performance Table'!$D347='Master List'!$B$43,'Reported Performance Table'!$D347='Master List'!$B$44,'Reported Performance Table'!$D347='Master List'!$B$46,'Reported Performance Table'!$D347='Master List'!$B$48,'Reported Performance Table'!$D347='Master List'!$B$104,'Reported Performance Table'!$D347='Master List'!$B$106,'Reported Performance Table'!$D347='Master List'!$B$126)),"LUNA_Dimming","Dimming_Capability_and_Range"))</f>
        <v/>
      </c>
      <c r="N347" s="179">
        <f>'Reported Performance Table'!BE347</f>
        <v>0</v>
      </c>
      <c r="O347" s="179">
        <f>'Reported Performance Table'!BF347</f>
        <v>0</v>
      </c>
      <c r="P347" s="179">
        <f>'Reported Performance Table'!BG347</f>
        <v>0</v>
      </c>
      <c r="Q347" t="str">
        <f t="shared" si="11"/>
        <v>No</v>
      </c>
    </row>
    <row r="348" spans="1:17" x14ac:dyDescent="0.25">
      <c r="A348" s="75">
        <v>355</v>
      </c>
      <c r="B348" s="76" t="str">
        <f>IF('Reported Performance Table'!$A355="","",IF(OR('Reported Performance Table'!$B355="",'Reported Performance Table'!$C355="",'Reported Performance Table'!$D355="",'Reported Performance Table'!$F355="",'Reported Performance Table'!$G355="",'Reported Performance Table'!$H355="",'Reported Performance Table'!$I355="",'Reported Performance Table'!$K355="",'Reported Performance Table'!$N355="",'Reported Performance Table'!$O355="",'Reported Performance Table'!$P355="",'Reported Performance Table'!$Q355="",'Reported Performance Table'!$R355="",'Reported Performance Table'!$S355="",'Reported Performance Table'!$T355="",'Reported Performance Table'!$U355="",'Reported Performance Table'!$V355="",'Reported Performance Table'!$W355="",'Reported Performance Table'!$X355="",'Reported Performance Table'!$AF355="",'Reported Performance Table'!$AG355="",'Reported Performance Table'!$AI355="",'Reported Performance Table'!$AJ355="",'Reported Performance Table'!$AL355="",'Reported Performance Table'!$AN355="",'Reported Performance Table'!$AR355=""),$A348&amp;", ",""))</f>
        <v/>
      </c>
      <c r="D348" s="35" t="e">
        <f>VLOOKUP('Reported Performance Table'!C348,'Master List'!$B$20:$C$39,2,FALSE)</f>
        <v>#N/A</v>
      </c>
      <c r="E348" t="e">
        <f>VLOOKUP('Reported Performance Table'!D348,'Master List'!$B$42:$C$129,2,FALSE)</f>
        <v>#N/A</v>
      </c>
      <c r="F348" t="e">
        <f>VLOOKUP('Reported Performance Table'!C348,'Master List'!$B$20:$D$39,3,FALSE)</f>
        <v>#N/A</v>
      </c>
      <c r="G348" s="163" t="e">
        <f>VLOOKUP('Reported Performance Table'!B348,'Master List'!$B$11:$D$17,3,FALSE)</f>
        <v>#N/A</v>
      </c>
      <c r="H348" t="e">
        <f t="shared" si="10"/>
        <v>#N/A</v>
      </c>
      <c r="I348" t="e">
        <f>IF(VLOOKUP('Reported Performance Table'!D348,'Master List'!$B$42:$D$129,3,FALSE)="","No",VLOOKUP('Reported Performance Table'!D348,'Master List'!$B$42:$D$129,3,FALSE))</f>
        <v>#N/A</v>
      </c>
      <c r="J348" t="e">
        <f>IF(AND(I348="Yes_No",'Reported Performance Table'!E348="Yes"),"No","Yes_No")</f>
        <v>#N/A</v>
      </c>
      <c r="K348" t="str">
        <f>IF('Reported Performance Table'!D348="","",IF('Reported Performance Table'!E348="Yes","LUNA_CCT","Reported_CCT"))</f>
        <v/>
      </c>
      <c r="L348" t="str">
        <f>IF('Reported Performance Table'!D348="","",IF(K348="LUNA_CCT",VLOOKUP('Reported Performance Table'!D348,'Master List'!$B$42:$E$129,4,FALSE),"Reported_BUG"))</f>
        <v/>
      </c>
      <c r="M348" t="str">
        <f>IF('Reported Performance Table'!D348="","",IF(AND('Reported Performance Table'!$E348="Yes",OR('Reported Performance Table'!$D348='Master List'!$B$42,'Reported Performance Table'!$D348='Master List'!$B$43,'Reported Performance Table'!$D348='Master List'!$B$44,'Reported Performance Table'!$D348='Master List'!$B$46,'Reported Performance Table'!$D348='Master List'!$B$48,'Reported Performance Table'!$D348='Master List'!$B$104,'Reported Performance Table'!$D348='Master List'!$B$106,'Reported Performance Table'!$D348='Master List'!$B$126)),"LUNA_Dimming","Dimming_Capability_and_Range"))</f>
        <v/>
      </c>
      <c r="N348" s="179">
        <f>'Reported Performance Table'!BE348</f>
        <v>0</v>
      </c>
      <c r="O348" s="179">
        <f>'Reported Performance Table'!BF348</f>
        <v>0</v>
      </c>
      <c r="P348" s="179">
        <f>'Reported Performance Table'!BG348</f>
        <v>0</v>
      </c>
      <c r="Q348" t="str">
        <f t="shared" si="11"/>
        <v>No</v>
      </c>
    </row>
    <row r="349" spans="1:17" x14ac:dyDescent="0.25">
      <c r="A349" s="75">
        <v>356</v>
      </c>
      <c r="B349" s="76" t="str">
        <f>IF('Reported Performance Table'!$A356="","",IF(OR('Reported Performance Table'!$B356="",'Reported Performance Table'!$C356="",'Reported Performance Table'!$D356="",'Reported Performance Table'!$F356="",'Reported Performance Table'!$G356="",'Reported Performance Table'!$H356="",'Reported Performance Table'!$I356="",'Reported Performance Table'!$K356="",'Reported Performance Table'!$N356="",'Reported Performance Table'!$O356="",'Reported Performance Table'!$P356="",'Reported Performance Table'!$Q356="",'Reported Performance Table'!$R356="",'Reported Performance Table'!$S356="",'Reported Performance Table'!$T356="",'Reported Performance Table'!$U356="",'Reported Performance Table'!$V356="",'Reported Performance Table'!$W356="",'Reported Performance Table'!$X356="",'Reported Performance Table'!$AF356="",'Reported Performance Table'!$AG356="",'Reported Performance Table'!$AI356="",'Reported Performance Table'!$AJ356="",'Reported Performance Table'!$AL356="",'Reported Performance Table'!$AN356="",'Reported Performance Table'!$AR356=""),$A349&amp;", ",""))</f>
        <v/>
      </c>
      <c r="D349" s="35" t="e">
        <f>VLOOKUP('Reported Performance Table'!C349,'Master List'!$B$20:$C$39,2,FALSE)</f>
        <v>#N/A</v>
      </c>
      <c r="E349" t="e">
        <f>VLOOKUP('Reported Performance Table'!D349,'Master List'!$B$42:$C$129,2,FALSE)</f>
        <v>#N/A</v>
      </c>
      <c r="F349" t="e">
        <f>VLOOKUP('Reported Performance Table'!C349,'Master List'!$B$20:$D$39,3,FALSE)</f>
        <v>#N/A</v>
      </c>
      <c r="G349" s="163" t="e">
        <f>VLOOKUP('Reported Performance Table'!B349,'Master List'!$B$11:$D$17,3,FALSE)</f>
        <v>#N/A</v>
      </c>
      <c r="H349" t="e">
        <f t="shared" si="10"/>
        <v>#N/A</v>
      </c>
      <c r="I349" t="e">
        <f>IF(VLOOKUP('Reported Performance Table'!D349,'Master List'!$B$42:$D$129,3,FALSE)="","No",VLOOKUP('Reported Performance Table'!D349,'Master List'!$B$42:$D$129,3,FALSE))</f>
        <v>#N/A</v>
      </c>
      <c r="J349" t="e">
        <f>IF(AND(I349="Yes_No",'Reported Performance Table'!E349="Yes"),"No","Yes_No")</f>
        <v>#N/A</v>
      </c>
      <c r="K349" t="str">
        <f>IF('Reported Performance Table'!D349="","",IF('Reported Performance Table'!E349="Yes","LUNA_CCT","Reported_CCT"))</f>
        <v/>
      </c>
      <c r="L349" t="str">
        <f>IF('Reported Performance Table'!D349="","",IF(K349="LUNA_CCT",VLOOKUP('Reported Performance Table'!D349,'Master List'!$B$42:$E$129,4,FALSE),"Reported_BUG"))</f>
        <v/>
      </c>
      <c r="M349" t="str">
        <f>IF('Reported Performance Table'!D349="","",IF(AND('Reported Performance Table'!$E349="Yes",OR('Reported Performance Table'!$D349='Master List'!$B$42,'Reported Performance Table'!$D349='Master List'!$B$43,'Reported Performance Table'!$D349='Master List'!$B$44,'Reported Performance Table'!$D349='Master List'!$B$46,'Reported Performance Table'!$D349='Master List'!$B$48,'Reported Performance Table'!$D349='Master List'!$B$104,'Reported Performance Table'!$D349='Master List'!$B$106,'Reported Performance Table'!$D349='Master List'!$B$126)),"LUNA_Dimming","Dimming_Capability_and_Range"))</f>
        <v/>
      </c>
      <c r="N349" s="179">
        <f>'Reported Performance Table'!BE349</f>
        <v>0</v>
      </c>
      <c r="O349" s="179">
        <f>'Reported Performance Table'!BF349</f>
        <v>0</v>
      </c>
      <c r="P349" s="179">
        <f>'Reported Performance Table'!BG349</f>
        <v>0</v>
      </c>
      <c r="Q349" t="str">
        <f t="shared" si="11"/>
        <v>No</v>
      </c>
    </row>
    <row r="350" spans="1:17" x14ac:dyDescent="0.25">
      <c r="A350" s="75">
        <v>357</v>
      </c>
      <c r="B350" s="76" t="str">
        <f>IF('Reported Performance Table'!$A357="","",IF(OR('Reported Performance Table'!$B357="",'Reported Performance Table'!$C357="",'Reported Performance Table'!$D357="",'Reported Performance Table'!$F357="",'Reported Performance Table'!$G357="",'Reported Performance Table'!$H357="",'Reported Performance Table'!$I357="",'Reported Performance Table'!$K357="",'Reported Performance Table'!$N357="",'Reported Performance Table'!$O357="",'Reported Performance Table'!$P357="",'Reported Performance Table'!$Q357="",'Reported Performance Table'!$R357="",'Reported Performance Table'!$S357="",'Reported Performance Table'!$T357="",'Reported Performance Table'!$U357="",'Reported Performance Table'!$V357="",'Reported Performance Table'!$W357="",'Reported Performance Table'!$X357="",'Reported Performance Table'!$AF357="",'Reported Performance Table'!$AG357="",'Reported Performance Table'!$AI357="",'Reported Performance Table'!$AJ357="",'Reported Performance Table'!$AL357="",'Reported Performance Table'!$AN357="",'Reported Performance Table'!$AR357=""),$A350&amp;", ",""))</f>
        <v/>
      </c>
      <c r="D350" s="35" t="e">
        <f>VLOOKUP('Reported Performance Table'!C350,'Master List'!$B$20:$C$39,2,FALSE)</f>
        <v>#N/A</v>
      </c>
      <c r="E350" t="e">
        <f>VLOOKUP('Reported Performance Table'!D350,'Master List'!$B$42:$C$129,2,FALSE)</f>
        <v>#N/A</v>
      </c>
      <c r="F350" t="e">
        <f>VLOOKUP('Reported Performance Table'!C350,'Master List'!$B$20:$D$39,3,FALSE)</f>
        <v>#N/A</v>
      </c>
      <c r="G350" s="163" t="e">
        <f>VLOOKUP('Reported Performance Table'!B350,'Master List'!$B$11:$D$17,3,FALSE)</f>
        <v>#N/A</v>
      </c>
      <c r="H350" t="e">
        <f t="shared" si="10"/>
        <v>#N/A</v>
      </c>
      <c r="I350" t="e">
        <f>IF(VLOOKUP('Reported Performance Table'!D350,'Master List'!$B$42:$D$129,3,FALSE)="","No",VLOOKUP('Reported Performance Table'!D350,'Master List'!$B$42:$D$129,3,FALSE))</f>
        <v>#N/A</v>
      </c>
      <c r="J350" t="e">
        <f>IF(AND(I350="Yes_No",'Reported Performance Table'!E350="Yes"),"No","Yes_No")</f>
        <v>#N/A</v>
      </c>
      <c r="K350" t="str">
        <f>IF('Reported Performance Table'!D350="","",IF('Reported Performance Table'!E350="Yes","LUNA_CCT","Reported_CCT"))</f>
        <v/>
      </c>
      <c r="L350" t="str">
        <f>IF('Reported Performance Table'!D350="","",IF(K350="LUNA_CCT",VLOOKUP('Reported Performance Table'!D350,'Master List'!$B$42:$E$129,4,FALSE),"Reported_BUG"))</f>
        <v/>
      </c>
      <c r="M350" t="str">
        <f>IF('Reported Performance Table'!D350="","",IF(AND('Reported Performance Table'!$E350="Yes",OR('Reported Performance Table'!$D350='Master List'!$B$42,'Reported Performance Table'!$D350='Master List'!$B$43,'Reported Performance Table'!$D350='Master List'!$B$44,'Reported Performance Table'!$D350='Master List'!$B$46,'Reported Performance Table'!$D350='Master List'!$B$48,'Reported Performance Table'!$D350='Master List'!$B$104,'Reported Performance Table'!$D350='Master List'!$B$106,'Reported Performance Table'!$D350='Master List'!$B$126)),"LUNA_Dimming","Dimming_Capability_and_Range"))</f>
        <v/>
      </c>
      <c r="N350" s="179">
        <f>'Reported Performance Table'!BE350</f>
        <v>0</v>
      </c>
      <c r="O350" s="179">
        <f>'Reported Performance Table'!BF350</f>
        <v>0</v>
      </c>
      <c r="P350" s="179">
        <f>'Reported Performance Table'!BG350</f>
        <v>0</v>
      </c>
      <c r="Q350" t="str">
        <f t="shared" si="11"/>
        <v>No</v>
      </c>
    </row>
    <row r="351" spans="1:17" x14ac:dyDescent="0.25">
      <c r="A351" s="75">
        <v>358</v>
      </c>
      <c r="B351" s="76" t="str">
        <f>IF('Reported Performance Table'!$A358="","",IF(OR('Reported Performance Table'!$B358="",'Reported Performance Table'!$C358="",'Reported Performance Table'!$D358="",'Reported Performance Table'!$F358="",'Reported Performance Table'!$G358="",'Reported Performance Table'!$H358="",'Reported Performance Table'!$I358="",'Reported Performance Table'!$K358="",'Reported Performance Table'!$N358="",'Reported Performance Table'!$O358="",'Reported Performance Table'!$P358="",'Reported Performance Table'!$Q358="",'Reported Performance Table'!$R358="",'Reported Performance Table'!$S358="",'Reported Performance Table'!$T358="",'Reported Performance Table'!$U358="",'Reported Performance Table'!$V358="",'Reported Performance Table'!$W358="",'Reported Performance Table'!$X358="",'Reported Performance Table'!$AF358="",'Reported Performance Table'!$AG358="",'Reported Performance Table'!$AI358="",'Reported Performance Table'!$AJ358="",'Reported Performance Table'!$AL358="",'Reported Performance Table'!$AN358="",'Reported Performance Table'!$AR358=""),$A351&amp;", ",""))</f>
        <v/>
      </c>
      <c r="D351" s="35" t="e">
        <f>VLOOKUP('Reported Performance Table'!C351,'Master List'!$B$20:$C$39,2,FALSE)</f>
        <v>#N/A</v>
      </c>
      <c r="E351" t="e">
        <f>VLOOKUP('Reported Performance Table'!D351,'Master List'!$B$42:$C$129,2,FALSE)</f>
        <v>#N/A</v>
      </c>
      <c r="F351" t="e">
        <f>VLOOKUP('Reported Performance Table'!C351,'Master List'!$B$20:$D$39,3,FALSE)</f>
        <v>#N/A</v>
      </c>
      <c r="G351" s="163" t="e">
        <f>VLOOKUP('Reported Performance Table'!B351,'Master List'!$B$11:$D$17,3,FALSE)</f>
        <v>#N/A</v>
      </c>
      <c r="H351" t="e">
        <f t="shared" si="10"/>
        <v>#N/A</v>
      </c>
      <c r="I351" t="e">
        <f>IF(VLOOKUP('Reported Performance Table'!D351,'Master List'!$B$42:$D$129,3,FALSE)="","No",VLOOKUP('Reported Performance Table'!D351,'Master List'!$B$42:$D$129,3,FALSE))</f>
        <v>#N/A</v>
      </c>
      <c r="J351" t="e">
        <f>IF(AND(I351="Yes_No",'Reported Performance Table'!E351="Yes"),"No","Yes_No")</f>
        <v>#N/A</v>
      </c>
      <c r="K351" t="str">
        <f>IF('Reported Performance Table'!D351="","",IF('Reported Performance Table'!E351="Yes","LUNA_CCT","Reported_CCT"))</f>
        <v/>
      </c>
      <c r="L351" t="str">
        <f>IF('Reported Performance Table'!D351="","",IF(K351="LUNA_CCT",VLOOKUP('Reported Performance Table'!D351,'Master List'!$B$42:$E$129,4,FALSE),"Reported_BUG"))</f>
        <v/>
      </c>
      <c r="M351" t="str">
        <f>IF('Reported Performance Table'!D351="","",IF(AND('Reported Performance Table'!$E351="Yes",OR('Reported Performance Table'!$D351='Master List'!$B$42,'Reported Performance Table'!$D351='Master List'!$B$43,'Reported Performance Table'!$D351='Master List'!$B$44,'Reported Performance Table'!$D351='Master List'!$B$46,'Reported Performance Table'!$D351='Master List'!$B$48,'Reported Performance Table'!$D351='Master List'!$B$104,'Reported Performance Table'!$D351='Master List'!$B$106,'Reported Performance Table'!$D351='Master List'!$B$126)),"LUNA_Dimming","Dimming_Capability_and_Range"))</f>
        <v/>
      </c>
      <c r="N351" s="179">
        <f>'Reported Performance Table'!BE351</f>
        <v>0</v>
      </c>
      <c r="O351" s="179">
        <f>'Reported Performance Table'!BF351</f>
        <v>0</v>
      </c>
      <c r="P351" s="179">
        <f>'Reported Performance Table'!BG351</f>
        <v>0</v>
      </c>
      <c r="Q351" t="str">
        <f t="shared" si="11"/>
        <v>No</v>
      </c>
    </row>
    <row r="352" spans="1:17" x14ac:dyDescent="0.25">
      <c r="A352" s="75">
        <v>359</v>
      </c>
      <c r="B352" s="76" t="str">
        <f>IF('Reported Performance Table'!$A359="","",IF(OR('Reported Performance Table'!$B359="",'Reported Performance Table'!$C359="",'Reported Performance Table'!$D359="",'Reported Performance Table'!$F359="",'Reported Performance Table'!$G359="",'Reported Performance Table'!$H359="",'Reported Performance Table'!$I359="",'Reported Performance Table'!$K359="",'Reported Performance Table'!$N359="",'Reported Performance Table'!$O359="",'Reported Performance Table'!$P359="",'Reported Performance Table'!$Q359="",'Reported Performance Table'!$R359="",'Reported Performance Table'!$S359="",'Reported Performance Table'!$T359="",'Reported Performance Table'!$U359="",'Reported Performance Table'!$V359="",'Reported Performance Table'!$W359="",'Reported Performance Table'!$X359="",'Reported Performance Table'!$AF359="",'Reported Performance Table'!$AG359="",'Reported Performance Table'!$AI359="",'Reported Performance Table'!$AJ359="",'Reported Performance Table'!$AL359="",'Reported Performance Table'!$AN359="",'Reported Performance Table'!$AR359=""),$A352&amp;", ",""))</f>
        <v/>
      </c>
      <c r="D352" s="35" t="e">
        <f>VLOOKUP('Reported Performance Table'!C352,'Master List'!$B$20:$C$39,2,FALSE)</f>
        <v>#N/A</v>
      </c>
      <c r="E352" t="e">
        <f>VLOOKUP('Reported Performance Table'!D352,'Master List'!$B$42:$C$129,2,FALSE)</f>
        <v>#N/A</v>
      </c>
      <c r="F352" t="e">
        <f>VLOOKUP('Reported Performance Table'!C352,'Master List'!$B$20:$D$39,3,FALSE)</f>
        <v>#N/A</v>
      </c>
      <c r="G352" s="163" t="e">
        <f>VLOOKUP('Reported Performance Table'!B352,'Master List'!$B$11:$D$17,3,FALSE)</f>
        <v>#N/A</v>
      </c>
      <c r="H352" t="e">
        <f t="shared" si="10"/>
        <v>#N/A</v>
      </c>
      <c r="I352" t="e">
        <f>IF(VLOOKUP('Reported Performance Table'!D352,'Master List'!$B$42:$D$129,3,FALSE)="","No",VLOOKUP('Reported Performance Table'!D352,'Master List'!$B$42:$D$129,3,FALSE))</f>
        <v>#N/A</v>
      </c>
      <c r="J352" t="e">
        <f>IF(AND(I352="Yes_No",'Reported Performance Table'!E352="Yes"),"No","Yes_No")</f>
        <v>#N/A</v>
      </c>
      <c r="K352" t="str">
        <f>IF('Reported Performance Table'!D352="","",IF('Reported Performance Table'!E352="Yes","LUNA_CCT","Reported_CCT"))</f>
        <v/>
      </c>
      <c r="L352" t="str">
        <f>IF('Reported Performance Table'!D352="","",IF(K352="LUNA_CCT",VLOOKUP('Reported Performance Table'!D352,'Master List'!$B$42:$E$129,4,FALSE),"Reported_BUG"))</f>
        <v/>
      </c>
      <c r="M352" t="str">
        <f>IF('Reported Performance Table'!D352="","",IF(AND('Reported Performance Table'!$E352="Yes",OR('Reported Performance Table'!$D352='Master List'!$B$42,'Reported Performance Table'!$D352='Master List'!$B$43,'Reported Performance Table'!$D352='Master List'!$B$44,'Reported Performance Table'!$D352='Master List'!$B$46,'Reported Performance Table'!$D352='Master List'!$B$48,'Reported Performance Table'!$D352='Master List'!$B$104,'Reported Performance Table'!$D352='Master List'!$B$106,'Reported Performance Table'!$D352='Master List'!$B$126)),"LUNA_Dimming","Dimming_Capability_and_Range"))</f>
        <v/>
      </c>
      <c r="N352" s="179">
        <f>'Reported Performance Table'!BE352</f>
        <v>0</v>
      </c>
      <c r="O352" s="179">
        <f>'Reported Performance Table'!BF352</f>
        <v>0</v>
      </c>
      <c r="P352" s="179">
        <f>'Reported Performance Table'!BG352</f>
        <v>0</v>
      </c>
      <c r="Q352" t="str">
        <f t="shared" si="11"/>
        <v>No</v>
      </c>
    </row>
    <row r="353" spans="1:17" x14ac:dyDescent="0.25">
      <c r="A353" s="75">
        <v>360</v>
      </c>
      <c r="B353" s="76" t="str">
        <f>IF('Reported Performance Table'!$A360="","",IF(OR('Reported Performance Table'!$B360="",'Reported Performance Table'!$C360="",'Reported Performance Table'!$D360="",'Reported Performance Table'!$F360="",'Reported Performance Table'!$G360="",'Reported Performance Table'!$H360="",'Reported Performance Table'!$I360="",'Reported Performance Table'!$K360="",'Reported Performance Table'!$N360="",'Reported Performance Table'!$O360="",'Reported Performance Table'!$P360="",'Reported Performance Table'!$Q360="",'Reported Performance Table'!$R360="",'Reported Performance Table'!$S360="",'Reported Performance Table'!$T360="",'Reported Performance Table'!$U360="",'Reported Performance Table'!$V360="",'Reported Performance Table'!$W360="",'Reported Performance Table'!$X360="",'Reported Performance Table'!$AF360="",'Reported Performance Table'!$AG360="",'Reported Performance Table'!$AI360="",'Reported Performance Table'!$AJ360="",'Reported Performance Table'!$AL360="",'Reported Performance Table'!$AN360="",'Reported Performance Table'!$AR360=""),$A353&amp;", ",""))</f>
        <v/>
      </c>
      <c r="D353" s="35" t="e">
        <f>VLOOKUP('Reported Performance Table'!C353,'Master List'!$B$20:$C$39,2,FALSE)</f>
        <v>#N/A</v>
      </c>
      <c r="E353" t="e">
        <f>VLOOKUP('Reported Performance Table'!D353,'Master List'!$B$42:$C$129,2,FALSE)</f>
        <v>#N/A</v>
      </c>
      <c r="F353" t="e">
        <f>VLOOKUP('Reported Performance Table'!C353,'Master List'!$B$20:$D$39,3,FALSE)</f>
        <v>#N/A</v>
      </c>
      <c r="G353" s="163" t="e">
        <f>VLOOKUP('Reported Performance Table'!B353,'Master List'!$B$11:$D$17,3,FALSE)</f>
        <v>#N/A</v>
      </c>
      <c r="H353" t="e">
        <f t="shared" si="10"/>
        <v>#N/A</v>
      </c>
      <c r="I353" t="e">
        <f>IF(VLOOKUP('Reported Performance Table'!D353,'Master List'!$B$42:$D$129,3,FALSE)="","No",VLOOKUP('Reported Performance Table'!D353,'Master List'!$B$42:$D$129,3,FALSE))</f>
        <v>#N/A</v>
      </c>
      <c r="J353" t="e">
        <f>IF(AND(I353="Yes_No",'Reported Performance Table'!E353="Yes"),"No","Yes_No")</f>
        <v>#N/A</v>
      </c>
      <c r="K353" t="str">
        <f>IF('Reported Performance Table'!D353="","",IF('Reported Performance Table'!E353="Yes","LUNA_CCT","Reported_CCT"))</f>
        <v/>
      </c>
      <c r="L353" t="str">
        <f>IF('Reported Performance Table'!D353="","",IF(K353="LUNA_CCT",VLOOKUP('Reported Performance Table'!D353,'Master List'!$B$42:$E$129,4,FALSE),"Reported_BUG"))</f>
        <v/>
      </c>
      <c r="M353" t="str">
        <f>IF('Reported Performance Table'!D353="","",IF(AND('Reported Performance Table'!$E353="Yes",OR('Reported Performance Table'!$D353='Master List'!$B$42,'Reported Performance Table'!$D353='Master List'!$B$43,'Reported Performance Table'!$D353='Master List'!$B$44,'Reported Performance Table'!$D353='Master List'!$B$46,'Reported Performance Table'!$D353='Master List'!$B$48,'Reported Performance Table'!$D353='Master List'!$B$104,'Reported Performance Table'!$D353='Master List'!$B$106,'Reported Performance Table'!$D353='Master List'!$B$126)),"LUNA_Dimming","Dimming_Capability_and_Range"))</f>
        <v/>
      </c>
      <c r="N353" s="179">
        <f>'Reported Performance Table'!BE353</f>
        <v>0</v>
      </c>
      <c r="O353" s="179">
        <f>'Reported Performance Table'!BF353</f>
        <v>0</v>
      </c>
      <c r="P353" s="179">
        <f>'Reported Performance Table'!BG353</f>
        <v>0</v>
      </c>
      <c r="Q353" t="str">
        <f t="shared" si="11"/>
        <v>No</v>
      </c>
    </row>
    <row r="354" spans="1:17" x14ac:dyDescent="0.25">
      <c r="A354" s="75">
        <v>361</v>
      </c>
      <c r="B354" s="76" t="str">
        <f>IF('Reported Performance Table'!$A361="","",IF(OR('Reported Performance Table'!$B361="",'Reported Performance Table'!$C361="",'Reported Performance Table'!$D361="",'Reported Performance Table'!$F361="",'Reported Performance Table'!$G361="",'Reported Performance Table'!$H361="",'Reported Performance Table'!$I361="",'Reported Performance Table'!$K361="",'Reported Performance Table'!$N361="",'Reported Performance Table'!$O361="",'Reported Performance Table'!$P361="",'Reported Performance Table'!$Q361="",'Reported Performance Table'!$R361="",'Reported Performance Table'!$S361="",'Reported Performance Table'!$T361="",'Reported Performance Table'!$U361="",'Reported Performance Table'!$V361="",'Reported Performance Table'!$W361="",'Reported Performance Table'!$X361="",'Reported Performance Table'!$AF361="",'Reported Performance Table'!$AG361="",'Reported Performance Table'!$AI361="",'Reported Performance Table'!$AJ361="",'Reported Performance Table'!$AL361="",'Reported Performance Table'!$AN361="",'Reported Performance Table'!$AR361=""),$A354&amp;", ",""))</f>
        <v/>
      </c>
      <c r="D354" s="35" t="e">
        <f>VLOOKUP('Reported Performance Table'!C354,'Master List'!$B$20:$C$39,2,FALSE)</f>
        <v>#N/A</v>
      </c>
      <c r="E354" t="e">
        <f>VLOOKUP('Reported Performance Table'!D354,'Master List'!$B$42:$C$129,2,FALSE)</f>
        <v>#N/A</v>
      </c>
      <c r="F354" t="e">
        <f>VLOOKUP('Reported Performance Table'!C354,'Master List'!$B$20:$D$39,3,FALSE)</f>
        <v>#N/A</v>
      </c>
      <c r="G354" s="163" t="e">
        <f>VLOOKUP('Reported Performance Table'!B354,'Master List'!$B$11:$D$17,3,FALSE)</f>
        <v>#N/A</v>
      </c>
      <c r="H354" t="e">
        <f t="shared" si="10"/>
        <v>#N/A</v>
      </c>
      <c r="I354" t="e">
        <f>IF(VLOOKUP('Reported Performance Table'!D354,'Master List'!$B$42:$D$129,3,FALSE)="","No",VLOOKUP('Reported Performance Table'!D354,'Master List'!$B$42:$D$129,3,FALSE))</f>
        <v>#N/A</v>
      </c>
      <c r="J354" t="e">
        <f>IF(AND(I354="Yes_No",'Reported Performance Table'!E354="Yes"),"No","Yes_No")</f>
        <v>#N/A</v>
      </c>
      <c r="K354" t="str">
        <f>IF('Reported Performance Table'!D354="","",IF('Reported Performance Table'!E354="Yes","LUNA_CCT","Reported_CCT"))</f>
        <v/>
      </c>
      <c r="L354" t="str">
        <f>IF('Reported Performance Table'!D354="","",IF(K354="LUNA_CCT",VLOOKUP('Reported Performance Table'!D354,'Master List'!$B$42:$E$129,4,FALSE),"Reported_BUG"))</f>
        <v/>
      </c>
      <c r="M354" t="str">
        <f>IF('Reported Performance Table'!D354="","",IF(AND('Reported Performance Table'!$E354="Yes",OR('Reported Performance Table'!$D354='Master List'!$B$42,'Reported Performance Table'!$D354='Master List'!$B$43,'Reported Performance Table'!$D354='Master List'!$B$44,'Reported Performance Table'!$D354='Master List'!$B$46,'Reported Performance Table'!$D354='Master List'!$B$48,'Reported Performance Table'!$D354='Master List'!$B$104,'Reported Performance Table'!$D354='Master List'!$B$106,'Reported Performance Table'!$D354='Master List'!$B$126)),"LUNA_Dimming","Dimming_Capability_and_Range"))</f>
        <v/>
      </c>
      <c r="N354" s="179">
        <f>'Reported Performance Table'!BE354</f>
        <v>0</v>
      </c>
      <c r="O354" s="179">
        <f>'Reported Performance Table'!BF354</f>
        <v>0</v>
      </c>
      <c r="P354" s="179">
        <f>'Reported Performance Table'!BG354</f>
        <v>0</v>
      </c>
      <c r="Q354" t="str">
        <f t="shared" si="11"/>
        <v>No</v>
      </c>
    </row>
    <row r="355" spans="1:17" x14ac:dyDescent="0.25">
      <c r="A355" s="75">
        <v>362</v>
      </c>
      <c r="B355" s="76" t="str">
        <f>IF('Reported Performance Table'!$A362="","",IF(OR('Reported Performance Table'!$B362="",'Reported Performance Table'!$C362="",'Reported Performance Table'!$D362="",'Reported Performance Table'!$F362="",'Reported Performance Table'!$G362="",'Reported Performance Table'!$H362="",'Reported Performance Table'!$I362="",'Reported Performance Table'!$K362="",'Reported Performance Table'!$N362="",'Reported Performance Table'!$O362="",'Reported Performance Table'!$P362="",'Reported Performance Table'!$Q362="",'Reported Performance Table'!$R362="",'Reported Performance Table'!$S362="",'Reported Performance Table'!$T362="",'Reported Performance Table'!$U362="",'Reported Performance Table'!$V362="",'Reported Performance Table'!$W362="",'Reported Performance Table'!$X362="",'Reported Performance Table'!$AF362="",'Reported Performance Table'!$AG362="",'Reported Performance Table'!$AI362="",'Reported Performance Table'!$AJ362="",'Reported Performance Table'!$AL362="",'Reported Performance Table'!$AN362="",'Reported Performance Table'!$AR362=""),$A355&amp;", ",""))</f>
        <v/>
      </c>
      <c r="D355" s="35" t="e">
        <f>VLOOKUP('Reported Performance Table'!C355,'Master List'!$B$20:$C$39,2,FALSE)</f>
        <v>#N/A</v>
      </c>
      <c r="E355" t="e">
        <f>VLOOKUP('Reported Performance Table'!D355,'Master List'!$B$42:$C$129,2,FALSE)</f>
        <v>#N/A</v>
      </c>
      <c r="F355" t="e">
        <f>VLOOKUP('Reported Performance Table'!C355,'Master List'!$B$20:$D$39,3,FALSE)</f>
        <v>#N/A</v>
      </c>
      <c r="G355" s="163" t="e">
        <f>VLOOKUP('Reported Performance Table'!B355,'Master List'!$B$11:$D$17,3,FALSE)</f>
        <v>#N/A</v>
      </c>
      <c r="H355" t="e">
        <f t="shared" si="10"/>
        <v>#N/A</v>
      </c>
      <c r="I355" t="e">
        <f>IF(VLOOKUP('Reported Performance Table'!D355,'Master List'!$B$42:$D$129,3,FALSE)="","No",VLOOKUP('Reported Performance Table'!D355,'Master List'!$B$42:$D$129,3,FALSE))</f>
        <v>#N/A</v>
      </c>
      <c r="J355" t="e">
        <f>IF(AND(I355="Yes_No",'Reported Performance Table'!E355="Yes"),"No","Yes_No")</f>
        <v>#N/A</v>
      </c>
      <c r="K355" t="str">
        <f>IF('Reported Performance Table'!D355="","",IF('Reported Performance Table'!E355="Yes","LUNA_CCT","Reported_CCT"))</f>
        <v/>
      </c>
      <c r="L355" t="str">
        <f>IF('Reported Performance Table'!D355="","",IF(K355="LUNA_CCT",VLOOKUP('Reported Performance Table'!D355,'Master List'!$B$42:$E$129,4,FALSE),"Reported_BUG"))</f>
        <v/>
      </c>
      <c r="M355" t="str">
        <f>IF('Reported Performance Table'!D355="","",IF(AND('Reported Performance Table'!$E355="Yes",OR('Reported Performance Table'!$D355='Master List'!$B$42,'Reported Performance Table'!$D355='Master List'!$B$43,'Reported Performance Table'!$D355='Master List'!$B$44,'Reported Performance Table'!$D355='Master List'!$B$46,'Reported Performance Table'!$D355='Master List'!$B$48,'Reported Performance Table'!$D355='Master List'!$B$104,'Reported Performance Table'!$D355='Master List'!$B$106,'Reported Performance Table'!$D355='Master List'!$B$126)),"LUNA_Dimming","Dimming_Capability_and_Range"))</f>
        <v/>
      </c>
      <c r="N355" s="179">
        <f>'Reported Performance Table'!BE355</f>
        <v>0</v>
      </c>
      <c r="O355" s="179">
        <f>'Reported Performance Table'!BF355</f>
        <v>0</v>
      </c>
      <c r="P355" s="179">
        <f>'Reported Performance Table'!BG355</f>
        <v>0</v>
      </c>
      <c r="Q355" t="str">
        <f t="shared" si="11"/>
        <v>No</v>
      </c>
    </row>
    <row r="356" spans="1:17" x14ac:dyDescent="0.25">
      <c r="A356" s="75">
        <v>363</v>
      </c>
      <c r="B356" s="76" t="str">
        <f>IF('Reported Performance Table'!$A363="","",IF(OR('Reported Performance Table'!$B363="",'Reported Performance Table'!$C363="",'Reported Performance Table'!$D363="",'Reported Performance Table'!$F363="",'Reported Performance Table'!$G363="",'Reported Performance Table'!$H363="",'Reported Performance Table'!$I363="",'Reported Performance Table'!$K363="",'Reported Performance Table'!$N363="",'Reported Performance Table'!$O363="",'Reported Performance Table'!$P363="",'Reported Performance Table'!$Q363="",'Reported Performance Table'!$R363="",'Reported Performance Table'!$S363="",'Reported Performance Table'!$T363="",'Reported Performance Table'!$U363="",'Reported Performance Table'!$V363="",'Reported Performance Table'!$W363="",'Reported Performance Table'!$X363="",'Reported Performance Table'!$AF363="",'Reported Performance Table'!$AG363="",'Reported Performance Table'!$AI363="",'Reported Performance Table'!$AJ363="",'Reported Performance Table'!$AL363="",'Reported Performance Table'!$AN363="",'Reported Performance Table'!$AR363=""),$A356&amp;", ",""))</f>
        <v/>
      </c>
      <c r="D356" s="35" t="e">
        <f>VLOOKUP('Reported Performance Table'!C356,'Master List'!$B$20:$C$39,2,FALSE)</f>
        <v>#N/A</v>
      </c>
      <c r="E356" t="e">
        <f>VLOOKUP('Reported Performance Table'!D356,'Master List'!$B$42:$C$129,2,FALSE)</f>
        <v>#N/A</v>
      </c>
      <c r="F356" t="e">
        <f>VLOOKUP('Reported Performance Table'!C356,'Master List'!$B$20:$D$39,3,FALSE)</f>
        <v>#N/A</v>
      </c>
      <c r="G356" s="163" t="e">
        <f>VLOOKUP('Reported Performance Table'!B356,'Master List'!$B$11:$D$17,3,FALSE)</f>
        <v>#N/A</v>
      </c>
      <c r="H356" t="e">
        <f t="shared" si="10"/>
        <v>#N/A</v>
      </c>
      <c r="I356" t="e">
        <f>IF(VLOOKUP('Reported Performance Table'!D356,'Master List'!$B$42:$D$129,3,FALSE)="","No",VLOOKUP('Reported Performance Table'!D356,'Master List'!$B$42:$D$129,3,FALSE))</f>
        <v>#N/A</v>
      </c>
      <c r="J356" t="e">
        <f>IF(AND(I356="Yes_No",'Reported Performance Table'!E356="Yes"),"No","Yes_No")</f>
        <v>#N/A</v>
      </c>
      <c r="K356" t="str">
        <f>IF('Reported Performance Table'!D356="","",IF('Reported Performance Table'!E356="Yes","LUNA_CCT","Reported_CCT"))</f>
        <v/>
      </c>
      <c r="L356" t="str">
        <f>IF('Reported Performance Table'!D356="","",IF(K356="LUNA_CCT",VLOOKUP('Reported Performance Table'!D356,'Master List'!$B$42:$E$129,4,FALSE),"Reported_BUG"))</f>
        <v/>
      </c>
      <c r="M356" t="str">
        <f>IF('Reported Performance Table'!D356="","",IF(AND('Reported Performance Table'!$E356="Yes",OR('Reported Performance Table'!$D356='Master List'!$B$42,'Reported Performance Table'!$D356='Master List'!$B$43,'Reported Performance Table'!$D356='Master List'!$B$44,'Reported Performance Table'!$D356='Master List'!$B$46,'Reported Performance Table'!$D356='Master List'!$B$48,'Reported Performance Table'!$D356='Master List'!$B$104,'Reported Performance Table'!$D356='Master List'!$B$106,'Reported Performance Table'!$D356='Master List'!$B$126)),"LUNA_Dimming","Dimming_Capability_and_Range"))</f>
        <v/>
      </c>
      <c r="N356" s="179">
        <f>'Reported Performance Table'!BE356</f>
        <v>0</v>
      </c>
      <c r="O356" s="179">
        <f>'Reported Performance Table'!BF356</f>
        <v>0</v>
      </c>
      <c r="P356" s="179">
        <f>'Reported Performance Table'!BG356</f>
        <v>0</v>
      </c>
      <c r="Q356" t="str">
        <f t="shared" si="11"/>
        <v>No</v>
      </c>
    </row>
    <row r="357" spans="1:17" x14ac:dyDescent="0.25">
      <c r="A357" s="75">
        <v>364</v>
      </c>
      <c r="B357" s="76" t="str">
        <f>IF('Reported Performance Table'!$A364="","",IF(OR('Reported Performance Table'!$B364="",'Reported Performance Table'!$C364="",'Reported Performance Table'!$D364="",'Reported Performance Table'!$F364="",'Reported Performance Table'!$G364="",'Reported Performance Table'!$H364="",'Reported Performance Table'!$I364="",'Reported Performance Table'!$K364="",'Reported Performance Table'!$N364="",'Reported Performance Table'!$O364="",'Reported Performance Table'!$P364="",'Reported Performance Table'!$Q364="",'Reported Performance Table'!$R364="",'Reported Performance Table'!$S364="",'Reported Performance Table'!$T364="",'Reported Performance Table'!$U364="",'Reported Performance Table'!$V364="",'Reported Performance Table'!$W364="",'Reported Performance Table'!$X364="",'Reported Performance Table'!$AF364="",'Reported Performance Table'!$AG364="",'Reported Performance Table'!$AI364="",'Reported Performance Table'!$AJ364="",'Reported Performance Table'!$AL364="",'Reported Performance Table'!$AN364="",'Reported Performance Table'!$AR364=""),$A357&amp;", ",""))</f>
        <v/>
      </c>
      <c r="D357" s="35" t="e">
        <f>VLOOKUP('Reported Performance Table'!C357,'Master List'!$B$20:$C$39,2,FALSE)</f>
        <v>#N/A</v>
      </c>
      <c r="E357" t="e">
        <f>VLOOKUP('Reported Performance Table'!D357,'Master List'!$B$42:$C$129,2,FALSE)</f>
        <v>#N/A</v>
      </c>
      <c r="F357" t="e">
        <f>VLOOKUP('Reported Performance Table'!C357,'Master List'!$B$20:$D$39,3,FALSE)</f>
        <v>#N/A</v>
      </c>
      <c r="G357" s="163" t="e">
        <f>VLOOKUP('Reported Performance Table'!B357,'Master List'!$B$11:$D$17,3,FALSE)</f>
        <v>#N/A</v>
      </c>
      <c r="H357" t="e">
        <f t="shared" si="10"/>
        <v>#N/A</v>
      </c>
      <c r="I357" t="e">
        <f>IF(VLOOKUP('Reported Performance Table'!D357,'Master List'!$B$42:$D$129,3,FALSE)="","No",VLOOKUP('Reported Performance Table'!D357,'Master List'!$B$42:$D$129,3,FALSE))</f>
        <v>#N/A</v>
      </c>
      <c r="J357" t="e">
        <f>IF(AND(I357="Yes_No",'Reported Performance Table'!E357="Yes"),"No","Yes_No")</f>
        <v>#N/A</v>
      </c>
      <c r="K357" t="str">
        <f>IF('Reported Performance Table'!D357="","",IF('Reported Performance Table'!E357="Yes","LUNA_CCT","Reported_CCT"))</f>
        <v/>
      </c>
      <c r="L357" t="str">
        <f>IF('Reported Performance Table'!D357="","",IF(K357="LUNA_CCT",VLOOKUP('Reported Performance Table'!D357,'Master List'!$B$42:$E$129,4,FALSE),"Reported_BUG"))</f>
        <v/>
      </c>
      <c r="M357" t="str">
        <f>IF('Reported Performance Table'!D357="","",IF(AND('Reported Performance Table'!$E357="Yes",OR('Reported Performance Table'!$D357='Master List'!$B$42,'Reported Performance Table'!$D357='Master List'!$B$43,'Reported Performance Table'!$D357='Master List'!$B$44,'Reported Performance Table'!$D357='Master List'!$B$46,'Reported Performance Table'!$D357='Master List'!$B$48,'Reported Performance Table'!$D357='Master List'!$B$104,'Reported Performance Table'!$D357='Master List'!$B$106,'Reported Performance Table'!$D357='Master List'!$B$126)),"LUNA_Dimming","Dimming_Capability_and_Range"))</f>
        <v/>
      </c>
      <c r="N357" s="179">
        <f>'Reported Performance Table'!BE357</f>
        <v>0</v>
      </c>
      <c r="O357" s="179">
        <f>'Reported Performance Table'!BF357</f>
        <v>0</v>
      </c>
      <c r="P357" s="179">
        <f>'Reported Performance Table'!BG357</f>
        <v>0</v>
      </c>
      <c r="Q357" t="str">
        <f t="shared" si="11"/>
        <v>No</v>
      </c>
    </row>
    <row r="358" spans="1:17" x14ac:dyDescent="0.25">
      <c r="A358" s="75">
        <v>365</v>
      </c>
      <c r="B358" s="76" t="str">
        <f>IF('Reported Performance Table'!$A365="","",IF(OR('Reported Performance Table'!$B365="",'Reported Performance Table'!$C365="",'Reported Performance Table'!$D365="",'Reported Performance Table'!$F365="",'Reported Performance Table'!$G365="",'Reported Performance Table'!$H365="",'Reported Performance Table'!$I365="",'Reported Performance Table'!$K365="",'Reported Performance Table'!$N365="",'Reported Performance Table'!$O365="",'Reported Performance Table'!$P365="",'Reported Performance Table'!$Q365="",'Reported Performance Table'!$R365="",'Reported Performance Table'!$S365="",'Reported Performance Table'!$T365="",'Reported Performance Table'!$U365="",'Reported Performance Table'!$V365="",'Reported Performance Table'!$W365="",'Reported Performance Table'!$X365="",'Reported Performance Table'!$AF365="",'Reported Performance Table'!$AG365="",'Reported Performance Table'!$AI365="",'Reported Performance Table'!$AJ365="",'Reported Performance Table'!$AL365="",'Reported Performance Table'!$AN365="",'Reported Performance Table'!$AR365=""),$A358&amp;", ",""))</f>
        <v/>
      </c>
      <c r="D358" s="35" t="e">
        <f>VLOOKUP('Reported Performance Table'!C358,'Master List'!$B$20:$C$39,2,FALSE)</f>
        <v>#N/A</v>
      </c>
      <c r="E358" t="e">
        <f>VLOOKUP('Reported Performance Table'!D358,'Master List'!$B$42:$C$129,2,FALSE)</f>
        <v>#N/A</v>
      </c>
      <c r="F358" t="e">
        <f>VLOOKUP('Reported Performance Table'!C358,'Master List'!$B$20:$D$39,3,FALSE)</f>
        <v>#N/A</v>
      </c>
      <c r="G358" s="163" t="e">
        <f>VLOOKUP('Reported Performance Table'!B358,'Master List'!$B$11:$D$17,3,FALSE)</f>
        <v>#N/A</v>
      </c>
      <c r="H358" t="e">
        <f t="shared" si="10"/>
        <v>#N/A</v>
      </c>
      <c r="I358" t="e">
        <f>IF(VLOOKUP('Reported Performance Table'!D358,'Master List'!$B$42:$D$129,3,FALSE)="","No",VLOOKUP('Reported Performance Table'!D358,'Master List'!$B$42:$D$129,3,FALSE))</f>
        <v>#N/A</v>
      </c>
      <c r="J358" t="e">
        <f>IF(AND(I358="Yes_No",'Reported Performance Table'!E358="Yes"),"No","Yes_No")</f>
        <v>#N/A</v>
      </c>
      <c r="K358" t="str">
        <f>IF('Reported Performance Table'!D358="","",IF('Reported Performance Table'!E358="Yes","LUNA_CCT","Reported_CCT"))</f>
        <v/>
      </c>
      <c r="L358" t="str">
        <f>IF('Reported Performance Table'!D358="","",IF(K358="LUNA_CCT",VLOOKUP('Reported Performance Table'!D358,'Master List'!$B$42:$E$129,4,FALSE),"Reported_BUG"))</f>
        <v/>
      </c>
      <c r="M358" t="str">
        <f>IF('Reported Performance Table'!D358="","",IF(AND('Reported Performance Table'!$E358="Yes",OR('Reported Performance Table'!$D358='Master List'!$B$42,'Reported Performance Table'!$D358='Master List'!$B$43,'Reported Performance Table'!$D358='Master List'!$B$44,'Reported Performance Table'!$D358='Master List'!$B$46,'Reported Performance Table'!$D358='Master List'!$B$48,'Reported Performance Table'!$D358='Master List'!$B$104,'Reported Performance Table'!$D358='Master List'!$B$106,'Reported Performance Table'!$D358='Master List'!$B$126)),"LUNA_Dimming","Dimming_Capability_and_Range"))</f>
        <v/>
      </c>
      <c r="N358" s="179">
        <f>'Reported Performance Table'!BE358</f>
        <v>0</v>
      </c>
      <c r="O358" s="179">
        <f>'Reported Performance Table'!BF358</f>
        <v>0</v>
      </c>
      <c r="P358" s="179">
        <f>'Reported Performance Table'!BG358</f>
        <v>0</v>
      </c>
      <c r="Q358" t="str">
        <f t="shared" si="11"/>
        <v>No</v>
      </c>
    </row>
    <row r="359" spans="1:17" x14ac:dyDescent="0.25">
      <c r="A359" s="75">
        <v>366</v>
      </c>
      <c r="B359" s="76" t="str">
        <f>IF('Reported Performance Table'!$A366="","",IF(OR('Reported Performance Table'!$B366="",'Reported Performance Table'!$C366="",'Reported Performance Table'!$D366="",'Reported Performance Table'!$F366="",'Reported Performance Table'!$G366="",'Reported Performance Table'!$H366="",'Reported Performance Table'!$I366="",'Reported Performance Table'!$K366="",'Reported Performance Table'!$N366="",'Reported Performance Table'!$O366="",'Reported Performance Table'!$P366="",'Reported Performance Table'!$Q366="",'Reported Performance Table'!$R366="",'Reported Performance Table'!$S366="",'Reported Performance Table'!$T366="",'Reported Performance Table'!$U366="",'Reported Performance Table'!$V366="",'Reported Performance Table'!$W366="",'Reported Performance Table'!$X366="",'Reported Performance Table'!$AF366="",'Reported Performance Table'!$AG366="",'Reported Performance Table'!$AI366="",'Reported Performance Table'!$AJ366="",'Reported Performance Table'!$AL366="",'Reported Performance Table'!$AN366="",'Reported Performance Table'!$AR366=""),$A359&amp;", ",""))</f>
        <v/>
      </c>
      <c r="D359" s="35" t="e">
        <f>VLOOKUP('Reported Performance Table'!C359,'Master List'!$B$20:$C$39,2,FALSE)</f>
        <v>#N/A</v>
      </c>
      <c r="E359" t="e">
        <f>VLOOKUP('Reported Performance Table'!D359,'Master List'!$B$42:$C$129,2,FALSE)</f>
        <v>#N/A</v>
      </c>
      <c r="F359" t="e">
        <f>VLOOKUP('Reported Performance Table'!C359,'Master List'!$B$20:$D$39,3,FALSE)</f>
        <v>#N/A</v>
      </c>
      <c r="G359" s="163" t="e">
        <f>VLOOKUP('Reported Performance Table'!B359,'Master List'!$B$11:$D$17,3,FALSE)</f>
        <v>#N/A</v>
      </c>
      <c r="H359" t="e">
        <f t="shared" si="10"/>
        <v>#N/A</v>
      </c>
      <c r="I359" t="e">
        <f>IF(VLOOKUP('Reported Performance Table'!D359,'Master List'!$B$42:$D$129,3,FALSE)="","No",VLOOKUP('Reported Performance Table'!D359,'Master List'!$B$42:$D$129,3,FALSE))</f>
        <v>#N/A</v>
      </c>
      <c r="J359" t="e">
        <f>IF(AND(I359="Yes_No",'Reported Performance Table'!E359="Yes"),"No","Yes_No")</f>
        <v>#N/A</v>
      </c>
      <c r="K359" t="str">
        <f>IF('Reported Performance Table'!D359="","",IF('Reported Performance Table'!E359="Yes","LUNA_CCT","Reported_CCT"))</f>
        <v/>
      </c>
      <c r="L359" t="str">
        <f>IF('Reported Performance Table'!D359="","",IF(K359="LUNA_CCT",VLOOKUP('Reported Performance Table'!D359,'Master List'!$B$42:$E$129,4,FALSE),"Reported_BUG"))</f>
        <v/>
      </c>
      <c r="M359" t="str">
        <f>IF('Reported Performance Table'!D359="","",IF(AND('Reported Performance Table'!$E359="Yes",OR('Reported Performance Table'!$D359='Master List'!$B$42,'Reported Performance Table'!$D359='Master List'!$B$43,'Reported Performance Table'!$D359='Master List'!$B$44,'Reported Performance Table'!$D359='Master List'!$B$46,'Reported Performance Table'!$D359='Master List'!$B$48,'Reported Performance Table'!$D359='Master List'!$B$104,'Reported Performance Table'!$D359='Master List'!$B$106,'Reported Performance Table'!$D359='Master List'!$B$126)),"LUNA_Dimming","Dimming_Capability_and_Range"))</f>
        <v/>
      </c>
      <c r="N359" s="179">
        <f>'Reported Performance Table'!BE359</f>
        <v>0</v>
      </c>
      <c r="O359" s="179">
        <f>'Reported Performance Table'!BF359</f>
        <v>0</v>
      </c>
      <c r="P359" s="179">
        <f>'Reported Performance Table'!BG359</f>
        <v>0</v>
      </c>
      <c r="Q359" t="str">
        <f t="shared" si="11"/>
        <v>No</v>
      </c>
    </row>
    <row r="360" spans="1:17" x14ac:dyDescent="0.25">
      <c r="A360" s="75">
        <v>367</v>
      </c>
      <c r="B360" s="76" t="str">
        <f>IF('Reported Performance Table'!$A367="","",IF(OR('Reported Performance Table'!$B367="",'Reported Performance Table'!$C367="",'Reported Performance Table'!$D367="",'Reported Performance Table'!$F367="",'Reported Performance Table'!$G367="",'Reported Performance Table'!$H367="",'Reported Performance Table'!$I367="",'Reported Performance Table'!$K367="",'Reported Performance Table'!$N367="",'Reported Performance Table'!$O367="",'Reported Performance Table'!$P367="",'Reported Performance Table'!$Q367="",'Reported Performance Table'!$R367="",'Reported Performance Table'!$S367="",'Reported Performance Table'!$T367="",'Reported Performance Table'!$U367="",'Reported Performance Table'!$V367="",'Reported Performance Table'!$W367="",'Reported Performance Table'!$X367="",'Reported Performance Table'!$AF367="",'Reported Performance Table'!$AG367="",'Reported Performance Table'!$AI367="",'Reported Performance Table'!$AJ367="",'Reported Performance Table'!$AL367="",'Reported Performance Table'!$AN367="",'Reported Performance Table'!$AR367=""),$A360&amp;", ",""))</f>
        <v/>
      </c>
      <c r="D360" s="35" t="e">
        <f>VLOOKUP('Reported Performance Table'!C360,'Master List'!$B$20:$C$39,2,FALSE)</f>
        <v>#N/A</v>
      </c>
      <c r="E360" t="e">
        <f>VLOOKUP('Reported Performance Table'!D360,'Master List'!$B$42:$C$129,2,FALSE)</f>
        <v>#N/A</v>
      </c>
      <c r="F360" t="e">
        <f>VLOOKUP('Reported Performance Table'!C360,'Master List'!$B$20:$D$39,3,FALSE)</f>
        <v>#N/A</v>
      </c>
      <c r="G360" s="163" t="e">
        <f>VLOOKUP('Reported Performance Table'!B360,'Master List'!$B$11:$D$17,3,FALSE)</f>
        <v>#N/A</v>
      </c>
      <c r="H360" t="e">
        <f t="shared" si="10"/>
        <v>#N/A</v>
      </c>
      <c r="I360" t="e">
        <f>IF(VLOOKUP('Reported Performance Table'!D360,'Master List'!$B$42:$D$129,3,FALSE)="","No",VLOOKUP('Reported Performance Table'!D360,'Master List'!$B$42:$D$129,3,FALSE))</f>
        <v>#N/A</v>
      </c>
      <c r="J360" t="e">
        <f>IF(AND(I360="Yes_No",'Reported Performance Table'!E360="Yes"),"No","Yes_No")</f>
        <v>#N/A</v>
      </c>
      <c r="K360" t="str">
        <f>IF('Reported Performance Table'!D360="","",IF('Reported Performance Table'!E360="Yes","LUNA_CCT","Reported_CCT"))</f>
        <v/>
      </c>
      <c r="L360" t="str">
        <f>IF('Reported Performance Table'!D360="","",IF(K360="LUNA_CCT",VLOOKUP('Reported Performance Table'!D360,'Master List'!$B$42:$E$129,4,FALSE),"Reported_BUG"))</f>
        <v/>
      </c>
      <c r="M360" t="str">
        <f>IF('Reported Performance Table'!D360="","",IF(AND('Reported Performance Table'!$E360="Yes",OR('Reported Performance Table'!$D360='Master List'!$B$42,'Reported Performance Table'!$D360='Master List'!$B$43,'Reported Performance Table'!$D360='Master List'!$B$44,'Reported Performance Table'!$D360='Master List'!$B$46,'Reported Performance Table'!$D360='Master List'!$B$48,'Reported Performance Table'!$D360='Master List'!$B$104,'Reported Performance Table'!$D360='Master List'!$B$106,'Reported Performance Table'!$D360='Master List'!$B$126)),"LUNA_Dimming","Dimming_Capability_and_Range"))</f>
        <v/>
      </c>
      <c r="N360" s="179">
        <f>'Reported Performance Table'!BE360</f>
        <v>0</v>
      </c>
      <c r="O360" s="179">
        <f>'Reported Performance Table'!BF360</f>
        <v>0</v>
      </c>
      <c r="P360" s="179">
        <f>'Reported Performance Table'!BG360</f>
        <v>0</v>
      </c>
      <c r="Q360" t="str">
        <f t="shared" si="11"/>
        <v>No</v>
      </c>
    </row>
    <row r="361" spans="1:17" x14ac:dyDescent="0.25">
      <c r="A361" s="75">
        <v>368</v>
      </c>
      <c r="B361" s="76" t="str">
        <f>IF('Reported Performance Table'!$A368="","",IF(OR('Reported Performance Table'!$B368="",'Reported Performance Table'!$C368="",'Reported Performance Table'!$D368="",'Reported Performance Table'!$F368="",'Reported Performance Table'!$G368="",'Reported Performance Table'!$H368="",'Reported Performance Table'!$I368="",'Reported Performance Table'!$K368="",'Reported Performance Table'!$N368="",'Reported Performance Table'!$O368="",'Reported Performance Table'!$P368="",'Reported Performance Table'!$Q368="",'Reported Performance Table'!$R368="",'Reported Performance Table'!$S368="",'Reported Performance Table'!$T368="",'Reported Performance Table'!$U368="",'Reported Performance Table'!$V368="",'Reported Performance Table'!$W368="",'Reported Performance Table'!$X368="",'Reported Performance Table'!$AF368="",'Reported Performance Table'!$AG368="",'Reported Performance Table'!$AI368="",'Reported Performance Table'!$AJ368="",'Reported Performance Table'!$AL368="",'Reported Performance Table'!$AN368="",'Reported Performance Table'!$AR368=""),$A361&amp;", ",""))</f>
        <v/>
      </c>
      <c r="D361" s="35" t="e">
        <f>VLOOKUP('Reported Performance Table'!C361,'Master List'!$B$20:$C$39,2,FALSE)</f>
        <v>#N/A</v>
      </c>
      <c r="E361" t="e">
        <f>VLOOKUP('Reported Performance Table'!D361,'Master List'!$B$42:$C$129,2,FALSE)</f>
        <v>#N/A</v>
      </c>
      <c r="F361" t="e">
        <f>VLOOKUP('Reported Performance Table'!C361,'Master List'!$B$20:$D$39,3,FALSE)</f>
        <v>#N/A</v>
      </c>
      <c r="G361" s="163" t="e">
        <f>VLOOKUP('Reported Performance Table'!B361,'Master List'!$B$11:$D$17,3,FALSE)</f>
        <v>#N/A</v>
      </c>
      <c r="H361" t="e">
        <f t="shared" si="10"/>
        <v>#N/A</v>
      </c>
      <c r="I361" t="e">
        <f>IF(VLOOKUP('Reported Performance Table'!D361,'Master List'!$B$42:$D$129,3,FALSE)="","No",VLOOKUP('Reported Performance Table'!D361,'Master List'!$B$42:$D$129,3,FALSE))</f>
        <v>#N/A</v>
      </c>
      <c r="J361" t="e">
        <f>IF(AND(I361="Yes_No",'Reported Performance Table'!E361="Yes"),"No","Yes_No")</f>
        <v>#N/A</v>
      </c>
      <c r="K361" t="str">
        <f>IF('Reported Performance Table'!D361="","",IF('Reported Performance Table'!E361="Yes","LUNA_CCT","Reported_CCT"))</f>
        <v/>
      </c>
      <c r="L361" t="str">
        <f>IF('Reported Performance Table'!D361="","",IF(K361="LUNA_CCT",VLOOKUP('Reported Performance Table'!D361,'Master List'!$B$42:$E$129,4,FALSE),"Reported_BUG"))</f>
        <v/>
      </c>
      <c r="M361" t="str">
        <f>IF('Reported Performance Table'!D361="","",IF(AND('Reported Performance Table'!$E361="Yes",OR('Reported Performance Table'!$D361='Master List'!$B$42,'Reported Performance Table'!$D361='Master List'!$B$43,'Reported Performance Table'!$D361='Master List'!$B$44,'Reported Performance Table'!$D361='Master List'!$B$46,'Reported Performance Table'!$D361='Master List'!$B$48,'Reported Performance Table'!$D361='Master List'!$B$104,'Reported Performance Table'!$D361='Master List'!$B$106,'Reported Performance Table'!$D361='Master List'!$B$126)),"LUNA_Dimming","Dimming_Capability_and_Range"))</f>
        <v/>
      </c>
      <c r="N361" s="179">
        <f>'Reported Performance Table'!BE361</f>
        <v>0</v>
      </c>
      <c r="O361" s="179">
        <f>'Reported Performance Table'!BF361</f>
        <v>0</v>
      </c>
      <c r="P361" s="179">
        <f>'Reported Performance Table'!BG361</f>
        <v>0</v>
      </c>
      <c r="Q361" t="str">
        <f t="shared" si="11"/>
        <v>No</v>
      </c>
    </row>
    <row r="362" spans="1:17" x14ac:dyDescent="0.25">
      <c r="A362" s="75">
        <v>369</v>
      </c>
      <c r="B362" s="76" t="str">
        <f>IF('Reported Performance Table'!$A369="","",IF(OR('Reported Performance Table'!$B369="",'Reported Performance Table'!$C369="",'Reported Performance Table'!$D369="",'Reported Performance Table'!$F369="",'Reported Performance Table'!$G369="",'Reported Performance Table'!$H369="",'Reported Performance Table'!$I369="",'Reported Performance Table'!$K369="",'Reported Performance Table'!$N369="",'Reported Performance Table'!$O369="",'Reported Performance Table'!$P369="",'Reported Performance Table'!$Q369="",'Reported Performance Table'!$R369="",'Reported Performance Table'!$S369="",'Reported Performance Table'!$T369="",'Reported Performance Table'!$U369="",'Reported Performance Table'!$V369="",'Reported Performance Table'!$W369="",'Reported Performance Table'!$X369="",'Reported Performance Table'!$AF369="",'Reported Performance Table'!$AG369="",'Reported Performance Table'!$AI369="",'Reported Performance Table'!$AJ369="",'Reported Performance Table'!$AL369="",'Reported Performance Table'!$AN369="",'Reported Performance Table'!$AR369=""),$A362&amp;", ",""))</f>
        <v/>
      </c>
      <c r="D362" s="35" t="e">
        <f>VLOOKUP('Reported Performance Table'!C362,'Master List'!$B$20:$C$39,2,FALSE)</f>
        <v>#N/A</v>
      </c>
      <c r="E362" t="e">
        <f>VLOOKUP('Reported Performance Table'!D362,'Master List'!$B$42:$C$129,2,FALSE)</f>
        <v>#N/A</v>
      </c>
      <c r="F362" t="e">
        <f>VLOOKUP('Reported Performance Table'!C362,'Master List'!$B$20:$D$39,3,FALSE)</f>
        <v>#N/A</v>
      </c>
      <c r="G362" s="163" t="e">
        <f>VLOOKUP('Reported Performance Table'!B362,'Master List'!$B$11:$D$17,3,FALSE)</f>
        <v>#N/A</v>
      </c>
      <c r="H362" t="e">
        <f t="shared" si="10"/>
        <v>#N/A</v>
      </c>
      <c r="I362" t="e">
        <f>IF(VLOOKUP('Reported Performance Table'!D362,'Master List'!$B$42:$D$129,3,FALSE)="","No",VLOOKUP('Reported Performance Table'!D362,'Master List'!$B$42:$D$129,3,FALSE))</f>
        <v>#N/A</v>
      </c>
      <c r="J362" t="e">
        <f>IF(AND(I362="Yes_No",'Reported Performance Table'!E362="Yes"),"No","Yes_No")</f>
        <v>#N/A</v>
      </c>
      <c r="K362" t="str">
        <f>IF('Reported Performance Table'!D362="","",IF('Reported Performance Table'!E362="Yes","LUNA_CCT","Reported_CCT"))</f>
        <v/>
      </c>
      <c r="L362" t="str">
        <f>IF('Reported Performance Table'!D362="","",IF(K362="LUNA_CCT",VLOOKUP('Reported Performance Table'!D362,'Master List'!$B$42:$E$129,4,FALSE),"Reported_BUG"))</f>
        <v/>
      </c>
      <c r="M362" t="str">
        <f>IF('Reported Performance Table'!D362="","",IF(AND('Reported Performance Table'!$E362="Yes",OR('Reported Performance Table'!$D362='Master List'!$B$42,'Reported Performance Table'!$D362='Master List'!$B$43,'Reported Performance Table'!$D362='Master List'!$B$44,'Reported Performance Table'!$D362='Master List'!$B$46,'Reported Performance Table'!$D362='Master List'!$B$48,'Reported Performance Table'!$D362='Master List'!$B$104,'Reported Performance Table'!$D362='Master List'!$B$106,'Reported Performance Table'!$D362='Master List'!$B$126)),"LUNA_Dimming","Dimming_Capability_and_Range"))</f>
        <v/>
      </c>
      <c r="N362" s="179">
        <f>'Reported Performance Table'!BE362</f>
        <v>0</v>
      </c>
      <c r="O362" s="179">
        <f>'Reported Performance Table'!BF362</f>
        <v>0</v>
      </c>
      <c r="P362" s="179">
        <f>'Reported Performance Table'!BG362</f>
        <v>0</v>
      </c>
      <c r="Q362" t="str">
        <f t="shared" si="11"/>
        <v>No</v>
      </c>
    </row>
    <row r="363" spans="1:17" x14ac:dyDescent="0.25">
      <c r="A363" s="75">
        <v>370</v>
      </c>
      <c r="B363" s="76" t="str">
        <f>IF('Reported Performance Table'!$A370="","",IF(OR('Reported Performance Table'!$B370="",'Reported Performance Table'!$C370="",'Reported Performance Table'!$D370="",'Reported Performance Table'!$F370="",'Reported Performance Table'!$G370="",'Reported Performance Table'!$H370="",'Reported Performance Table'!$I370="",'Reported Performance Table'!$K370="",'Reported Performance Table'!$N370="",'Reported Performance Table'!$O370="",'Reported Performance Table'!$P370="",'Reported Performance Table'!$Q370="",'Reported Performance Table'!$R370="",'Reported Performance Table'!$S370="",'Reported Performance Table'!$T370="",'Reported Performance Table'!$U370="",'Reported Performance Table'!$V370="",'Reported Performance Table'!$W370="",'Reported Performance Table'!$X370="",'Reported Performance Table'!$AF370="",'Reported Performance Table'!$AG370="",'Reported Performance Table'!$AI370="",'Reported Performance Table'!$AJ370="",'Reported Performance Table'!$AL370="",'Reported Performance Table'!$AN370="",'Reported Performance Table'!$AR370=""),$A363&amp;", ",""))</f>
        <v/>
      </c>
      <c r="D363" s="35" t="e">
        <f>VLOOKUP('Reported Performance Table'!C363,'Master List'!$B$20:$C$39,2,FALSE)</f>
        <v>#N/A</v>
      </c>
      <c r="E363" t="e">
        <f>VLOOKUP('Reported Performance Table'!D363,'Master List'!$B$42:$C$129,2,FALSE)</f>
        <v>#N/A</v>
      </c>
      <c r="F363" t="e">
        <f>VLOOKUP('Reported Performance Table'!C363,'Master List'!$B$20:$D$39,3,FALSE)</f>
        <v>#N/A</v>
      </c>
      <c r="G363" s="163" t="e">
        <f>VLOOKUP('Reported Performance Table'!B363,'Master List'!$B$11:$D$17,3,FALSE)</f>
        <v>#N/A</v>
      </c>
      <c r="H363" t="e">
        <f t="shared" si="10"/>
        <v>#N/A</v>
      </c>
      <c r="I363" t="e">
        <f>IF(VLOOKUP('Reported Performance Table'!D363,'Master List'!$B$42:$D$129,3,FALSE)="","No",VLOOKUP('Reported Performance Table'!D363,'Master List'!$B$42:$D$129,3,FALSE))</f>
        <v>#N/A</v>
      </c>
      <c r="J363" t="e">
        <f>IF(AND(I363="Yes_No",'Reported Performance Table'!E363="Yes"),"No","Yes_No")</f>
        <v>#N/A</v>
      </c>
      <c r="K363" t="str">
        <f>IF('Reported Performance Table'!D363="","",IF('Reported Performance Table'!E363="Yes","LUNA_CCT","Reported_CCT"))</f>
        <v/>
      </c>
      <c r="L363" t="str">
        <f>IF('Reported Performance Table'!D363="","",IF(K363="LUNA_CCT",VLOOKUP('Reported Performance Table'!D363,'Master List'!$B$42:$E$129,4,FALSE),"Reported_BUG"))</f>
        <v/>
      </c>
      <c r="M363" t="str">
        <f>IF('Reported Performance Table'!D363="","",IF(AND('Reported Performance Table'!$E363="Yes",OR('Reported Performance Table'!$D363='Master List'!$B$42,'Reported Performance Table'!$D363='Master List'!$B$43,'Reported Performance Table'!$D363='Master List'!$B$44,'Reported Performance Table'!$D363='Master List'!$B$46,'Reported Performance Table'!$D363='Master List'!$B$48,'Reported Performance Table'!$D363='Master List'!$B$104,'Reported Performance Table'!$D363='Master List'!$B$106,'Reported Performance Table'!$D363='Master List'!$B$126)),"LUNA_Dimming","Dimming_Capability_and_Range"))</f>
        <v/>
      </c>
      <c r="N363" s="179">
        <f>'Reported Performance Table'!BE363</f>
        <v>0</v>
      </c>
      <c r="O363" s="179">
        <f>'Reported Performance Table'!BF363</f>
        <v>0</v>
      </c>
      <c r="P363" s="179">
        <f>'Reported Performance Table'!BG363</f>
        <v>0</v>
      </c>
      <c r="Q363" t="str">
        <f t="shared" si="11"/>
        <v>No</v>
      </c>
    </row>
    <row r="364" spans="1:17" x14ac:dyDescent="0.25">
      <c r="A364" s="75">
        <v>371</v>
      </c>
      <c r="B364" s="76" t="str">
        <f>IF('Reported Performance Table'!$A371="","",IF(OR('Reported Performance Table'!$B371="",'Reported Performance Table'!$C371="",'Reported Performance Table'!$D371="",'Reported Performance Table'!$F371="",'Reported Performance Table'!$G371="",'Reported Performance Table'!$H371="",'Reported Performance Table'!$I371="",'Reported Performance Table'!$K371="",'Reported Performance Table'!$N371="",'Reported Performance Table'!$O371="",'Reported Performance Table'!$P371="",'Reported Performance Table'!$Q371="",'Reported Performance Table'!$R371="",'Reported Performance Table'!$S371="",'Reported Performance Table'!$T371="",'Reported Performance Table'!$U371="",'Reported Performance Table'!$V371="",'Reported Performance Table'!$W371="",'Reported Performance Table'!$X371="",'Reported Performance Table'!$AF371="",'Reported Performance Table'!$AG371="",'Reported Performance Table'!$AI371="",'Reported Performance Table'!$AJ371="",'Reported Performance Table'!$AL371="",'Reported Performance Table'!$AN371="",'Reported Performance Table'!$AR371=""),$A364&amp;", ",""))</f>
        <v/>
      </c>
      <c r="D364" s="35" t="e">
        <f>VLOOKUP('Reported Performance Table'!C364,'Master List'!$B$20:$C$39,2,FALSE)</f>
        <v>#N/A</v>
      </c>
      <c r="E364" t="e">
        <f>VLOOKUP('Reported Performance Table'!D364,'Master List'!$B$42:$C$129,2,FALSE)</f>
        <v>#N/A</v>
      </c>
      <c r="F364" t="e">
        <f>VLOOKUP('Reported Performance Table'!C364,'Master List'!$B$20:$D$39,3,FALSE)</f>
        <v>#N/A</v>
      </c>
      <c r="G364" s="163" t="e">
        <f>VLOOKUP('Reported Performance Table'!B364,'Master List'!$B$11:$D$17,3,FALSE)</f>
        <v>#N/A</v>
      </c>
      <c r="H364" t="e">
        <f t="shared" si="10"/>
        <v>#N/A</v>
      </c>
      <c r="I364" t="e">
        <f>IF(VLOOKUP('Reported Performance Table'!D364,'Master List'!$B$42:$D$129,3,FALSE)="","No",VLOOKUP('Reported Performance Table'!D364,'Master List'!$B$42:$D$129,3,FALSE))</f>
        <v>#N/A</v>
      </c>
      <c r="J364" t="e">
        <f>IF(AND(I364="Yes_No",'Reported Performance Table'!E364="Yes"),"No","Yes_No")</f>
        <v>#N/A</v>
      </c>
      <c r="K364" t="str">
        <f>IF('Reported Performance Table'!D364="","",IF('Reported Performance Table'!E364="Yes","LUNA_CCT","Reported_CCT"))</f>
        <v/>
      </c>
      <c r="L364" t="str">
        <f>IF('Reported Performance Table'!D364="","",IF(K364="LUNA_CCT",VLOOKUP('Reported Performance Table'!D364,'Master List'!$B$42:$E$129,4,FALSE),"Reported_BUG"))</f>
        <v/>
      </c>
      <c r="M364" t="str">
        <f>IF('Reported Performance Table'!D364="","",IF(AND('Reported Performance Table'!$E364="Yes",OR('Reported Performance Table'!$D364='Master List'!$B$42,'Reported Performance Table'!$D364='Master List'!$B$43,'Reported Performance Table'!$D364='Master List'!$B$44,'Reported Performance Table'!$D364='Master List'!$B$46,'Reported Performance Table'!$D364='Master List'!$B$48,'Reported Performance Table'!$D364='Master List'!$B$104,'Reported Performance Table'!$D364='Master List'!$B$106,'Reported Performance Table'!$D364='Master List'!$B$126)),"LUNA_Dimming","Dimming_Capability_and_Range"))</f>
        <v/>
      </c>
      <c r="N364" s="179">
        <f>'Reported Performance Table'!BE364</f>
        <v>0</v>
      </c>
      <c r="O364" s="179">
        <f>'Reported Performance Table'!BF364</f>
        <v>0</v>
      </c>
      <c r="P364" s="179">
        <f>'Reported Performance Table'!BG364</f>
        <v>0</v>
      </c>
      <c r="Q364" t="str">
        <f t="shared" si="11"/>
        <v>No</v>
      </c>
    </row>
    <row r="365" spans="1:17" x14ac:dyDescent="0.25">
      <c r="A365" s="75">
        <v>372</v>
      </c>
      <c r="B365" s="76" t="str">
        <f>IF('Reported Performance Table'!$A372="","",IF(OR('Reported Performance Table'!$B372="",'Reported Performance Table'!$C372="",'Reported Performance Table'!$D372="",'Reported Performance Table'!$F372="",'Reported Performance Table'!$G372="",'Reported Performance Table'!$H372="",'Reported Performance Table'!$I372="",'Reported Performance Table'!$K372="",'Reported Performance Table'!$N372="",'Reported Performance Table'!$O372="",'Reported Performance Table'!$P372="",'Reported Performance Table'!$Q372="",'Reported Performance Table'!$R372="",'Reported Performance Table'!$S372="",'Reported Performance Table'!$T372="",'Reported Performance Table'!$U372="",'Reported Performance Table'!$V372="",'Reported Performance Table'!$W372="",'Reported Performance Table'!$X372="",'Reported Performance Table'!$AF372="",'Reported Performance Table'!$AG372="",'Reported Performance Table'!$AI372="",'Reported Performance Table'!$AJ372="",'Reported Performance Table'!$AL372="",'Reported Performance Table'!$AN372="",'Reported Performance Table'!$AR372=""),$A365&amp;", ",""))</f>
        <v/>
      </c>
      <c r="D365" s="35" t="e">
        <f>VLOOKUP('Reported Performance Table'!C365,'Master List'!$B$20:$C$39,2,FALSE)</f>
        <v>#N/A</v>
      </c>
      <c r="E365" t="e">
        <f>VLOOKUP('Reported Performance Table'!D365,'Master List'!$B$42:$C$129,2,FALSE)</f>
        <v>#N/A</v>
      </c>
      <c r="F365" t="e">
        <f>VLOOKUP('Reported Performance Table'!C365,'Master List'!$B$20:$D$39,3,FALSE)</f>
        <v>#N/A</v>
      </c>
      <c r="G365" s="163" t="e">
        <f>VLOOKUP('Reported Performance Table'!B365,'Master List'!$B$11:$D$17,3,FALSE)</f>
        <v>#N/A</v>
      </c>
      <c r="H365" t="e">
        <f t="shared" si="10"/>
        <v>#N/A</v>
      </c>
      <c r="I365" t="e">
        <f>IF(VLOOKUP('Reported Performance Table'!D365,'Master List'!$B$42:$D$129,3,FALSE)="","No",VLOOKUP('Reported Performance Table'!D365,'Master List'!$B$42:$D$129,3,FALSE))</f>
        <v>#N/A</v>
      </c>
      <c r="J365" t="e">
        <f>IF(AND(I365="Yes_No",'Reported Performance Table'!E365="Yes"),"No","Yes_No")</f>
        <v>#N/A</v>
      </c>
      <c r="K365" t="str">
        <f>IF('Reported Performance Table'!D365="","",IF('Reported Performance Table'!E365="Yes","LUNA_CCT","Reported_CCT"))</f>
        <v/>
      </c>
      <c r="L365" t="str">
        <f>IF('Reported Performance Table'!D365="","",IF(K365="LUNA_CCT",VLOOKUP('Reported Performance Table'!D365,'Master List'!$B$42:$E$129,4,FALSE),"Reported_BUG"))</f>
        <v/>
      </c>
      <c r="M365" t="str">
        <f>IF('Reported Performance Table'!D365="","",IF(AND('Reported Performance Table'!$E365="Yes",OR('Reported Performance Table'!$D365='Master List'!$B$42,'Reported Performance Table'!$D365='Master List'!$B$43,'Reported Performance Table'!$D365='Master List'!$B$44,'Reported Performance Table'!$D365='Master List'!$B$46,'Reported Performance Table'!$D365='Master List'!$B$48,'Reported Performance Table'!$D365='Master List'!$B$104,'Reported Performance Table'!$D365='Master List'!$B$106,'Reported Performance Table'!$D365='Master List'!$B$126)),"LUNA_Dimming","Dimming_Capability_and_Range"))</f>
        <v/>
      </c>
      <c r="N365" s="179">
        <f>'Reported Performance Table'!BE365</f>
        <v>0</v>
      </c>
      <c r="O365" s="179">
        <f>'Reported Performance Table'!BF365</f>
        <v>0</v>
      </c>
      <c r="P365" s="179">
        <f>'Reported Performance Table'!BG365</f>
        <v>0</v>
      </c>
      <c r="Q365" t="str">
        <f t="shared" si="11"/>
        <v>No</v>
      </c>
    </row>
    <row r="366" spans="1:17" x14ac:dyDescent="0.25">
      <c r="A366" s="75">
        <v>373</v>
      </c>
      <c r="B366" s="76" t="str">
        <f>IF('Reported Performance Table'!$A373="","",IF(OR('Reported Performance Table'!$B373="",'Reported Performance Table'!$C373="",'Reported Performance Table'!$D373="",'Reported Performance Table'!$F373="",'Reported Performance Table'!$G373="",'Reported Performance Table'!$H373="",'Reported Performance Table'!$I373="",'Reported Performance Table'!$K373="",'Reported Performance Table'!$N373="",'Reported Performance Table'!$O373="",'Reported Performance Table'!$P373="",'Reported Performance Table'!$Q373="",'Reported Performance Table'!$R373="",'Reported Performance Table'!$S373="",'Reported Performance Table'!$T373="",'Reported Performance Table'!$U373="",'Reported Performance Table'!$V373="",'Reported Performance Table'!$W373="",'Reported Performance Table'!$X373="",'Reported Performance Table'!$AF373="",'Reported Performance Table'!$AG373="",'Reported Performance Table'!$AI373="",'Reported Performance Table'!$AJ373="",'Reported Performance Table'!$AL373="",'Reported Performance Table'!$AN373="",'Reported Performance Table'!$AR373=""),$A366&amp;", ",""))</f>
        <v/>
      </c>
      <c r="D366" s="35" t="e">
        <f>VLOOKUP('Reported Performance Table'!C366,'Master List'!$B$20:$C$39,2,FALSE)</f>
        <v>#N/A</v>
      </c>
      <c r="E366" t="e">
        <f>VLOOKUP('Reported Performance Table'!D366,'Master List'!$B$42:$C$129,2,FALSE)</f>
        <v>#N/A</v>
      </c>
      <c r="F366" t="e">
        <f>VLOOKUP('Reported Performance Table'!C366,'Master List'!$B$20:$D$39,3,FALSE)</f>
        <v>#N/A</v>
      </c>
      <c r="G366" s="163" t="e">
        <f>VLOOKUP('Reported Performance Table'!B366,'Master List'!$B$11:$D$17,3,FALSE)</f>
        <v>#N/A</v>
      </c>
      <c r="H366" t="e">
        <f t="shared" si="10"/>
        <v>#N/A</v>
      </c>
      <c r="I366" t="e">
        <f>IF(VLOOKUP('Reported Performance Table'!D366,'Master List'!$B$42:$D$129,3,FALSE)="","No",VLOOKUP('Reported Performance Table'!D366,'Master List'!$B$42:$D$129,3,FALSE))</f>
        <v>#N/A</v>
      </c>
      <c r="J366" t="e">
        <f>IF(AND(I366="Yes_No",'Reported Performance Table'!E366="Yes"),"No","Yes_No")</f>
        <v>#N/A</v>
      </c>
      <c r="K366" t="str">
        <f>IF('Reported Performance Table'!D366="","",IF('Reported Performance Table'!E366="Yes","LUNA_CCT","Reported_CCT"))</f>
        <v/>
      </c>
      <c r="L366" t="str">
        <f>IF('Reported Performance Table'!D366="","",IF(K366="LUNA_CCT",VLOOKUP('Reported Performance Table'!D366,'Master List'!$B$42:$E$129,4,FALSE),"Reported_BUG"))</f>
        <v/>
      </c>
      <c r="M366" t="str">
        <f>IF('Reported Performance Table'!D366="","",IF(AND('Reported Performance Table'!$E366="Yes",OR('Reported Performance Table'!$D366='Master List'!$B$42,'Reported Performance Table'!$D366='Master List'!$B$43,'Reported Performance Table'!$D366='Master List'!$B$44,'Reported Performance Table'!$D366='Master List'!$B$46,'Reported Performance Table'!$D366='Master List'!$B$48,'Reported Performance Table'!$D366='Master List'!$B$104,'Reported Performance Table'!$D366='Master List'!$B$106,'Reported Performance Table'!$D366='Master List'!$B$126)),"LUNA_Dimming","Dimming_Capability_and_Range"))</f>
        <v/>
      </c>
      <c r="N366" s="179">
        <f>'Reported Performance Table'!BE366</f>
        <v>0</v>
      </c>
      <c r="O366" s="179">
        <f>'Reported Performance Table'!BF366</f>
        <v>0</v>
      </c>
      <c r="P366" s="179">
        <f>'Reported Performance Table'!BG366</f>
        <v>0</v>
      </c>
      <c r="Q366" t="str">
        <f t="shared" si="11"/>
        <v>No</v>
      </c>
    </row>
    <row r="367" spans="1:17" x14ac:dyDescent="0.25">
      <c r="A367" s="75">
        <v>374</v>
      </c>
      <c r="B367" s="76" t="str">
        <f>IF('Reported Performance Table'!$A374="","",IF(OR('Reported Performance Table'!$B374="",'Reported Performance Table'!$C374="",'Reported Performance Table'!$D374="",'Reported Performance Table'!$F374="",'Reported Performance Table'!$G374="",'Reported Performance Table'!$H374="",'Reported Performance Table'!$I374="",'Reported Performance Table'!$K374="",'Reported Performance Table'!$N374="",'Reported Performance Table'!$O374="",'Reported Performance Table'!$P374="",'Reported Performance Table'!$Q374="",'Reported Performance Table'!$R374="",'Reported Performance Table'!$S374="",'Reported Performance Table'!$T374="",'Reported Performance Table'!$U374="",'Reported Performance Table'!$V374="",'Reported Performance Table'!$W374="",'Reported Performance Table'!$X374="",'Reported Performance Table'!$AF374="",'Reported Performance Table'!$AG374="",'Reported Performance Table'!$AI374="",'Reported Performance Table'!$AJ374="",'Reported Performance Table'!$AL374="",'Reported Performance Table'!$AN374="",'Reported Performance Table'!$AR374=""),$A367&amp;", ",""))</f>
        <v/>
      </c>
      <c r="D367" s="35" t="e">
        <f>VLOOKUP('Reported Performance Table'!C367,'Master List'!$B$20:$C$39,2,FALSE)</f>
        <v>#N/A</v>
      </c>
      <c r="E367" t="e">
        <f>VLOOKUP('Reported Performance Table'!D367,'Master List'!$B$42:$C$129,2,FALSE)</f>
        <v>#N/A</v>
      </c>
      <c r="F367" t="e">
        <f>VLOOKUP('Reported Performance Table'!C367,'Master List'!$B$20:$D$39,3,FALSE)</f>
        <v>#N/A</v>
      </c>
      <c r="G367" s="163" t="e">
        <f>VLOOKUP('Reported Performance Table'!B367,'Master List'!$B$11:$D$17,3,FALSE)</f>
        <v>#N/A</v>
      </c>
      <c r="H367" t="e">
        <f t="shared" si="10"/>
        <v>#N/A</v>
      </c>
      <c r="I367" t="e">
        <f>IF(VLOOKUP('Reported Performance Table'!D367,'Master List'!$B$42:$D$129,3,FALSE)="","No",VLOOKUP('Reported Performance Table'!D367,'Master List'!$B$42:$D$129,3,FALSE))</f>
        <v>#N/A</v>
      </c>
      <c r="J367" t="e">
        <f>IF(AND(I367="Yes_No",'Reported Performance Table'!E367="Yes"),"No","Yes_No")</f>
        <v>#N/A</v>
      </c>
      <c r="K367" t="str">
        <f>IF('Reported Performance Table'!D367="","",IF('Reported Performance Table'!E367="Yes","LUNA_CCT","Reported_CCT"))</f>
        <v/>
      </c>
      <c r="L367" t="str">
        <f>IF('Reported Performance Table'!D367="","",IF(K367="LUNA_CCT",VLOOKUP('Reported Performance Table'!D367,'Master List'!$B$42:$E$129,4,FALSE),"Reported_BUG"))</f>
        <v/>
      </c>
      <c r="M367" t="str">
        <f>IF('Reported Performance Table'!D367="","",IF(AND('Reported Performance Table'!$E367="Yes",OR('Reported Performance Table'!$D367='Master List'!$B$42,'Reported Performance Table'!$D367='Master List'!$B$43,'Reported Performance Table'!$D367='Master List'!$B$44,'Reported Performance Table'!$D367='Master List'!$B$46,'Reported Performance Table'!$D367='Master List'!$B$48,'Reported Performance Table'!$D367='Master List'!$B$104,'Reported Performance Table'!$D367='Master List'!$B$106,'Reported Performance Table'!$D367='Master List'!$B$126)),"LUNA_Dimming","Dimming_Capability_and_Range"))</f>
        <v/>
      </c>
      <c r="N367" s="179">
        <f>'Reported Performance Table'!BE367</f>
        <v>0</v>
      </c>
      <c r="O367" s="179">
        <f>'Reported Performance Table'!BF367</f>
        <v>0</v>
      </c>
      <c r="P367" s="179">
        <f>'Reported Performance Table'!BG367</f>
        <v>0</v>
      </c>
      <c r="Q367" t="str">
        <f t="shared" si="11"/>
        <v>No</v>
      </c>
    </row>
    <row r="368" spans="1:17" x14ac:dyDescent="0.25">
      <c r="A368" s="75">
        <v>375</v>
      </c>
      <c r="B368" s="76" t="str">
        <f>IF('Reported Performance Table'!$A375="","",IF(OR('Reported Performance Table'!$B375="",'Reported Performance Table'!$C375="",'Reported Performance Table'!$D375="",'Reported Performance Table'!$F375="",'Reported Performance Table'!$G375="",'Reported Performance Table'!$H375="",'Reported Performance Table'!$I375="",'Reported Performance Table'!$K375="",'Reported Performance Table'!$N375="",'Reported Performance Table'!$O375="",'Reported Performance Table'!$P375="",'Reported Performance Table'!$Q375="",'Reported Performance Table'!$R375="",'Reported Performance Table'!$S375="",'Reported Performance Table'!$T375="",'Reported Performance Table'!$U375="",'Reported Performance Table'!$V375="",'Reported Performance Table'!$W375="",'Reported Performance Table'!$X375="",'Reported Performance Table'!$AF375="",'Reported Performance Table'!$AG375="",'Reported Performance Table'!$AI375="",'Reported Performance Table'!$AJ375="",'Reported Performance Table'!$AL375="",'Reported Performance Table'!$AN375="",'Reported Performance Table'!$AR375=""),$A368&amp;", ",""))</f>
        <v/>
      </c>
      <c r="D368" s="35" t="e">
        <f>VLOOKUP('Reported Performance Table'!C368,'Master List'!$B$20:$C$39,2,FALSE)</f>
        <v>#N/A</v>
      </c>
      <c r="E368" t="e">
        <f>VLOOKUP('Reported Performance Table'!D368,'Master List'!$B$42:$C$129,2,FALSE)</f>
        <v>#N/A</v>
      </c>
      <c r="F368" t="e">
        <f>VLOOKUP('Reported Performance Table'!C368,'Master List'!$B$20:$D$39,3,FALSE)</f>
        <v>#N/A</v>
      </c>
      <c r="G368" s="163" t="e">
        <f>VLOOKUP('Reported Performance Table'!B368,'Master List'!$B$11:$D$17,3,FALSE)</f>
        <v>#N/A</v>
      </c>
      <c r="H368" t="e">
        <f t="shared" si="10"/>
        <v>#N/A</v>
      </c>
      <c r="I368" t="e">
        <f>IF(VLOOKUP('Reported Performance Table'!D368,'Master List'!$B$42:$D$129,3,FALSE)="","No",VLOOKUP('Reported Performance Table'!D368,'Master List'!$B$42:$D$129,3,FALSE))</f>
        <v>#N/A</v>
      </c>
      <c r="J368" t="e">
        <f>IF(AND(I368="Yes_No",'Reported Performance Table'!E368="Yes"),"No","Yes_No")</f>
        <v>#N/A</v>
      </c>
      <c r="K368" t="str">
        <f>IF('Reported Performance Table'!D368="","",IF('Reported Performance Table'!E368="Yes","LUNA_CCT","Reported_CCT"))</f>
        <v/>
      </c>
      <c r="L368" t="str">
        <f>IF('Reported Performance Table'!D368="","",IF(K368="LUNA_CCT",VLOOKUP('Reported Performance Table'!D368,'Master List'!$B$42:$E$129,4,FALSE),"Reported_BUG"))</f>
        <v/>
      </c>
      <c r="M368" t="str">
        <f>IF('Reported Performance Table'!D368="","",IF(AND('Reported Performance Table'!$E368="Yes",OR('Reported Performance Table'!$D368='Master List'!$B$42,'Reported Performance Table'!$D368='Master List'!$B$43,'Reported Performance Table'!$D368='Master List'!$B$44,'Reported Performance Table'!$D368='Master List'!$B$46,'Reported Performance Table'!$D368='Master List'!$B$48,'Reported Performance Table'!$D368='Master List'!$B$104,'Reported Performance Table'!$D368='Master List'!$B$106,'Reported Performance Table'!$D368='Master List'!$B$126)),"LUNA_Dimming","Dimming_Capability_and_Range"))</f>
        <v/>
      </c>
      <c r="N368" s="179">
        <f>'Reported Performance Table'!BE368</f>
        <v>0</v>
      </c>
      <c r="O368" s="179">
        <f>'Reported Performance Table'!BF368</f>
        <v>0</v>
      </c>
      <c r="P368" s="179">
        <f>'Reported Performance Table'!BG368</f>
        <v>0</v>
      </c>
      <c r="Q368" t="str">
        <f t="shared" si="11"/>
        <v>No</v>
      </c>
    </row>
    <row r="369" spans="1:17" x14ac:dyDescent="0.25">
      <c r="A369" s="75">
        <v>376</v>
      </c>
      <c r="B369" s="76" t="str">
        <f>IF('Reported Performance Table'!$A376="","",IF(OR('Reported Performance Table'!$B376="",'Reported Performance Table'!$C376="",'Reported Performance Table'!$D376="",'Reported Performance Table'!$F376="",'Reported Performance Table'!$G376="",'Reported Performance Table'!$H376="",'Reported Performance Table'!$I376="",'Reported Performance Table'!$K376="",'Reported Performance Table'!$N376="",'Reported Performance Table'!$O376="",'Reported Performance Table'!$P376="",'Reported Performance Table'!$Q376="",'Reported Performance Table'!$R376="",'Reported Performance Table'!$S376="",'Reported Performance Table'!$T376="",'Reported Performance Table'!$U376="",'Reported Performance Table'!$V376="",'Reported Performance Table'!$W376="",'Reported Performance Table'!$X376="",'Reported Performance Table'!$AF376="",'Reported Performance Table'!$AG376="",'Reported Performance Table'!$AI376="",'Reported Performance Table'!$AJ376="",'Reported Performance Table'!$AL376="",'Reported Performance Table'!$AN376="",'Reported Performance Table'!$AR376=""),$A369&amp;", ",""))</f>
        <v/>
      </c>
      <c r="D369" s="35" t="e">
        <f>VLOOKUP('Reported Performance Table'!C369,'Master List'!$B$20:$C$39,2,FALSE)</f>
        <v>#N/A</v>
      </c>
      <c r="E369" t="e">
        <f>VLOOKUP('Reported Performance Table'!D369,'Master List'!$B$42:$C$129,2,FALSE)</f>
        <v>#N/A</v>
      </c>
      <c r="F369" t="e">
        <f>VLOOKUP('Reported Performance Table'!C369,'Master List'!$B$20:$D$39,3,FALSE)</f>
        <v>#N/A</v>
      </c>
      <c r="G369" s="163" t="e">
        <f>VLOOKUP('Reported Performance Table'!B369,'Master List'!$B$11:$D$17,3,FALSE)</f>
        <v>#N/A</v>
      </c>
      <c r="H369" t="e">
        <f t="shared" si="10"/>
        <v>#N/A</v>
      </c>
      <c r="I369" t="e">
        <f>IF(VLOOKUP('Reported Performance Table'!D369,'Master List'!$B$42:$D$129,3,FALSE)="","No",VLOOKUP('Reported Performance Table'!D369,'Master List'!$B$42:$D$129,3,FALSE))</f>
        <v>#N/A</v>
      </c>
      <c r="J369" t="e">
        <f>IF(AND(I369="Yes_No",'Reported Performance Table'!E369="Yes"),"No","Yes_No")</f>
        <v>#N/A</v>
      </c>
      <c r="K369" t="str">
        <f>IF('Reported Performance Table'!D369="","",IF('Reported Performance Table'!E369="Yes","LUNA_CCT","Reported_CCT"))</f>
        <v/>
      </c>
      <c r="L369" t="str">
        <f>IF('Reported Performance Table'!D369="","",IF(K369="LUNA_CCT",VLOOKUP('Reported Performance Table'!D369,'Master List'!$B$42:$E$129,4,FALSE),"Reported_BUG"))</f>
        <v/>
      </c>
      <c r="M369" t="str">
        <f>IF('Reported Performance Table'!D369="","",IF(AND('Reported Performance Table'!$E369="Yes",OR('Reported Performance Table'!$D369='Master List'!$B$42,'Reported Performance Table'!$D369='Master List'!$B$43,'Reported Performance Table'!$D369='Master List'!$B$44,'Reported Performance Table'!$D369='Master List'!$B$46,'Reported Performance Table'!$D369='Master List'!$B$48,'Reported Performance Table'!$D369='Master List'!$B$104,'Reported Performance Table'!$D369='Master List'!$B$106,'Reported Performance Table'!$D369='Master List'!$B$126)),"LUNA_Dimming","Dimming_Capability_and_Range"))</f>
        <v/>
      </c>
      <c r="N369" s="179">
        <f>'Reported Performance Table'!BE369</f>
        <v>0</v>
      </c>
      <c r="O369" s="179">
        <f>'Reported Performance Table'!BF369</f>
        <v>0</v>
      </c>
      <c r="P369" s="179">
        <f>'Reported Performance Table'!BG369</f>
        <v>0</v>
      </c>
      <c r="Q369" t="str">
        <f t="shared" si="11"/>
        <v>No</v>
      </c>
    </row>
    <row r="370" spans="1:17" x14ac:dyDescent="0.25">
      <c r="A370" s="75">
        <v>377</v>
      </c>
      <c r="B370" s="76" t="str">
        <f>IF('Reported Performance Table'!$A377="","",IF(OR('Reported Performance Table'!$B377="",'Reported Performance Table'!$C377="",'Reported Performance Table'!$D377="",'Reported Performance Table'!$F377="",'Reported Performance Table'!$G377="",'Reported Performance Table'!$H377="",'Reported Performance Table'!$I377="",'Reported Performance Table'!$K377="",'Reported Performance Table'!$N377="",'Reported Performance Table'!$O377="",'Reported Performance Table'!$P377="",'Reported Performance Table'!$Q377="",'Reported Performance Table'!$R377="",'Reported Performance Table'!$S377="",'Reported Performance Table'!$T377="",'Reported Performance Table'!$U377="",'Reported Performance Table'!$V377="",'Reported Performance Table'!$W377="",'Reported Performance Table'!$X377="",'Reported Performance Table'!$AF377="",'Reported Performance Table'!$AG377="",'Reported Performance Table'!$AI377="",'Reported Performance Table'!$AJ377="",'Reported Performance Table'!$AL377="",'Reported Performance Table'!$AN377="",'Reported Performance Table'!$AR377=""),$A370&amp;", ",""))</f>
        <v/>
      </c>
      <c r="D370" s="35" t="e">
        <f>VLOOKUP('Reported Performance Table'!C370,'Master List'!$B$20:$C$39,2,FALSE)</f>
        <v>#N/A</v>
      </c>
      <c r="E370" t="e">
        <f>VLOOKUP('Reported Performance Table'!D370,'Master List'!$B$42:$C$129,2,FALSE)</f>
        <v>#N/A</v>
      </c>
      <c r="F370" t="e">
        <f>VLOOKUP('Reported Performance Table'!C370,'Master List'!$B$20:$D$39,3,FALSE)</f>
        <v>#N/A</v>
      </c>
      <c r="G370" s="163" t="e">
        <f>VLOOKUP('Reported Performance Table'!B370,'Master List'!$B$11:$D$17,3,FALSE)</f>
        <v>#N/A</v>
      </c>
      <c r="H370" t="e">
        <f t="shared" si="10"/>
        <v>#N/A</v>
      </c>
      <c r="I370" t="e">
        <f>IF(VLOOKUP('Reported Performance Table'!D370,'Master List'!$B$42:$D$129,3,FALSE)="","No",VLOOKUP('Reported Performance Table'!D370,'Master List'!$B$42:$D$129,3,FALSE))</f>
        <v>#N/A</v>
      </c>
      <c r="J370" t="e">
        <f>IF(AND(I370="Yes_No",'Reported Performance Table'!E370="Yes"),"No","Yes_No")</f>
        <v>#N/A</v>
      </c>
      <c r="K370" t="str">
        <f>IF('Reported Performance Table'!D370="","",IF('Reported Performance Table'!E370="Yes","LUNA_CCT","Reported_CCT"))</f>
        <v/>
      </c>
      <c r="L370" t="str">
        <f>IF('Reported Performance Table'!D370="","",IF(K370="LUNA_CCT",VLOOKUP('Reported Performance Table'!D370,'Master List'!$B$42:$E$129,4,FALSE),"Reported_BUG"))</f>
        <v/>
      </c>
      <c r="M370" t="str">
        <f>IF('Reported Performance Table'!D370="","",IF(AND('Reported Performance Table'!$E370="Yes",OR('Reported Performance Table'!$D370='Master List'!$B$42,'Reported Performance Table'!$D370='Master List'!$B$43,'Reported Performance Table'!$D370='Master List'!$B$44,'Reported Performance Table'!$D370='Master List'!$B$46,'Reported Performance Table'!$D370='Master List'!$B$48,'Reported Performance Table'!$D370='Master List'!$B$104,'Reported Performance Table'!$D370='Master List'!$B$106,'Reported Performance Table'!$D370='Master List'!$B$126)),"LUNA_Dimming","Dimming_Capability_and_Range"))</f>
        <v/>
      </c>
      <c r="N370" s="179">
        <f>'Reported Performance Table'!BE370</f>
        <v>0</v>
      </c>
      <c r="O370" s="179">
        <f>'Reported Performance Table'!BF370</f>
        <v>0</v>
      </c>
      <c r="P370" s="179">
        <f>'Reported Performance Table'!BG370</f>
        <v>0</v>
      </c>
      <c r="Q370" t="str">
        <f t="shared" si="11"/>
        <v>No</v>
      </c>
    </row>
    <row r="371" spans="1:17" x14ac:dyDescent="0.25">
      <c r="A371" s="75">
        <v>378</v>
      </c>
      <c r="B371" s="76" t="str">
        <f>IF('Reported Performance Table'!$A378="","",IF(OR('Reported Performance Table'!$B378="",'Reported Performance Table'!$C378="",'Reported Performance Table'!$D378="",'Reported Performance Table'!$F378="",'Reported Performance Table'!$G378="",'Reported Performance Table'!$H378="",'Reported Performance Table'!$I378="",'Reported Performance Table'!$K378="",'Reported Performance Table'!$N378="",'Reported Performance Table'!$O378="",'Reported Performance Table'!$P378="",'Reported Performance Table'!$Q378="",'Reported Performance Table'!$R378="",'Reported Performance Table'!$S378="",'Reported Performance Table'!$T378="",'Reported Performance Table'!$U378="",'Reported Performance Table'!$V378="",'Reported Performance Table'!$W378="",'Reported Performance Table'!$X378="",'Reported Performance Table'!$AF378="",'Reported Performance Table'!$AG378="",'Reported Performance Table'!$AI378="",'Reported Performance Table'!$AJ378="",'Reported Performance Table'!$AL378="",'Reported Performance Table'!$AN378="",'Reported Performance Table'!$AR378=""),$A371&amp;", ",""))</f>
        <v/>
      </c>
      <c r="D371" s="35" t="e">
        <f>VLOOKUP('Reported Performance Table'!C371,'Master List'!$B$20:$C$39,2,FALSE)</f>
        <v>#N/A</v>
      </c>
      <c r="E371" t="e">
        <f>VLOOKUP('Reported Performance Table'!D371,'Master List'!$B$42:$C$129,2,FALSE)</f>
        <v>#N/A</v>
      </c>
      <c r="F371" t="e">
        <f>VLOOKUP('Reported Performance Table'!C371,'Master List'!$B$20:$D$39,3,FALSE)</f>
        <v>#N/A</v>
      </c>
      <c r="G371" s="163" t="e">
        <f>VLOOKUP('Reported Performance Table'!B371,'Master List'!$B$11:$D$17,3,FALSE)</f>
        <v>#N/A</v>
      </c>
      <c r="H371" t="e">
        <f t="shared" si="10"/>
        <v>#N/A</v>
      </c>
      <c r="I371" t="e">
        <f>IF(VLOOKUP('Reported Performance Table'!D371,'Master List'!$B$42:$D$129,3,FALSE)="","No",VLOOKUP('Reported Performance Table'!D371,'Master List'!$B$42:$D$129,3,FALSE))</f>
        <v>#N/A</v>
      </c>
      <c r="J371" t="e">
        <f>IF(AND(I371="Yes_No",'Reported Performance Table'!E371="Yes"),"No","Yes_No")</f>
        <v>#N/A</v>
      </c>
      <c r="K371" t="str">
        <f>IF('Reported Performance Table'!D371="","",IF('Reported Performance Table'!E371="Yes","LUNA_CCT","Reported_CCT"))</f>
        <v/>
      </c>
      <c r="L371" t="str">
        <f>IF('Reported Performance Table'!D371="","",IF(K371="LUNA_CCT",VLOOKUP('Reported Performance Table'!D371,'Master List'!$B$42:$E$129,4,FALSE),"Reported_BUG"))</f>
        <v/>
      </c>
      <c r="M371" t="str">
        <f>IF('Reported Performance Table'!D371="","",IF(AND('Reported Performance Table'!$E371="Yes",OR('Reported Performance Table'!$D371='Master List'!$B$42,'Reported Performance Table'!$D371='Master List'!$B$43,'Reported Performance Table'!$D371='Master List'!$B$44,'Reported Performance Table'!$D371='Master List'!$B$46,'Reported Performance Table'!$D371='Master List'!$B$48,'Reported Performance Table'!$D371='Master List'!$B$104,'Reported Performance Table'!$D371='Master List'!$B$106,'Reported Performance Table'!$D371='Master List'!$B$126)),"LUNA_Dimming","Dimming_Capability_and_Range"))</f>
        <v/>
      </c>
      <c r="N371" s="179">
        <f>'Reported Performance Table'!BE371</f>
        <v>0</v>
      </c>
      <c r="O371" s="179">
        <f>'Reported Performance Table'!BF371</f>
        <v>0</v>
      </c>
      <c r="P371" s="179">
        <f>'Reported Performance Table'!BG371</f>
        <v>0</v>
      </c>
      <c r="Q371" t="str">
        <f t="shared" si="11"/>
        <v>No</v>
      </c>
    </row>
    <row r="372" spans="1:17" x14ac:dyDescent="0.25">
      <c r="A372" s="75">
        <v>379</v>
      </c>
      <c r="B372" s="76" t="str">
        <f>IF('Reported Performance Table'!$A379="","",IF(OR('Reported Performance Table'!$B379="",'Reported Performance Table'!$C379="",'Reported Performance Table'!$D379="",'Reported Performance Table'!$F379="",'Reported Performance Table'!$G379="",'Reported Performance Table'!$H379="",'Reported Performance Table'!$I379="",'Reported Performance Table'!$K379="",'Reported Performance Table'!$N379="",'Reported Performance Table'!$O379="",'Reported Performance Table'!$P379="",'Reported Performance Table'!$Q379="",'Reported Performance Table'!$R379="",'Reported Performance Table'!$S379="",'Reported Performance Table'!$T379="",'Reported Performance Table'!$U379="",'Reported Performance Table'!$V379="",'Reported Performance Table'!$W379="",'Reported Performance Table'!$X379="",'Reported Performance Table'!$AF379="",'Reported Performance Table'!$AG379="",'Reported Performance Table'!$AI379="",'Reported Performance Table'!$AJ379="",'Reported Performance Table'!$AL379="",'Reported Performance Table'!$AN379="",'Reported Performance Table'!$AR379=""),$A372&amp;", ",""))</f>
        <v/>
      </c>
      <c r="D372" s="35" t="e">
        <f>VLOOKUP('Reported Performance Table'!C372,'Master List'!$B$20:$C$39,2,FALSE)</f>
        <v>#N/A</v>
      </c>
      <c r="E372" t="e">
        <f>VLOOKUP('Reported Performance Table'!D372,'Master List'!$B$42:$C$129,2,FALSE)</f>
        <v>#N/A</v>
      </c>
      <c r="F372" t="e">
        <f>VLOOKUP('Reported Performance Table'!C372,'Master List'!$B$20:$D$39,3,FALSE)</f>
        <v>#N/A</v>
      </c>
      <c r="G372" s="163" t="e">
        <f>VLOOKUP('Reported Performance Table'!B372,'Master List'!$B$11:$D$17,3,FALSE)</f>
        <v>#N/A</v>
      </c>
      <c r="H372" t="e">
        <f t="shared" si="10"/>
        <v>#N/A</v>
      </c>
      <c r="I372" t="e">
        <f>IF(VLOOKUP('Reported Performance Table'!D372,'Master List'!$B$42:$D$129,3,FALSE)="","No",VLOOKUP('Reported Performance Table'!D372,'Master List'!$B$42:$D$129,3,FALSE))</f>
        <v>#N/A</v>
      </c>
      <c r="J372" t="e">
        <f>IF(AND(I372="Yes_No",'Reported Performance Table'!E372="Yes"),"No","Yes_No")</f>
        <v>#N/A</v>
      </c>
      <c r="K372" t="str">
        <f>IF('Reported Performance Table'!D372="","",IF('Reported Performance Table'!E372="Yes","LUNA_CCT","Reported_CCT"))</f>
        <v/>
      </c>
      <c r="L372" t="str">
        <f>IF('Reported Performance Table'!D372="","",IF(K372="LUNA_CCT",VLOOKUP('Reported Performance Table'!D372,'Master List'!$B$42:$E$129,4,FALSE),"Reported_BUG"))</f>
        <v/>
      </c>
      <c r="M372" t="str">
        <f>IF('Reported Performance Table'!D372="","",IF(AND('Reported Performance Table'!$E372="Yes",OR('Reported Performance Table'!$D372='Master List'!$B$42,'Reported Performance Table'!$D372='Master List'!$B$43,'Reported Performance Table'!$D372='Master List'!$B$44,'Reported Performance Table'!$D372='Master List'!$B$46,'Reported Performance Table'!$D372='Master List'!$B$48,'Reported Performance Table'!$D372='Master List'!$B$104,'Reported Performance Table'!$D372='Master List'!$B$106,'Reported Performance Table'!$D372='Master List'!$B$126)),"LUNA_Dimming","Dimming_Capability_and_Range"))</f>
        <v/>
      </c>
      <c r="N372" s="179">
        <f>'Reported Performance Table'!BE372</f>
        <v>0</v>
      </c>
      <c r="O372" s="179">
        <f>'Reported Performance Table'!BF372</f>
        <v>0</v>
      </c>
      <c r="P372" s="179">
        <f>'Reported Performance Table'!BG372</f>
        <v>0</v>
      </c>
      <c r="Q372" t="str">
        <f t="shared" si="11"/>
        <v>No</v>
      </c>
    </row>
    <row r="373" spans="1:17" x14ac:dyDescent="0.25">
      <c r="A373" s="75">
        <v>380</v>
      </c>
      <c r="B373" s="76" t="str">
        <f>IF('Reported Performance Table'!$A380="","",IF(OR('Reported Performance Table'!$B380="",'Reported Performance Table'!$C380="",'Reported Performance Table'!$D380="",'Reported Performance Table'!$F380="",'Reported Performance Table'!$G380="",'Reported Performance Table'!$H380="",'Reported Performance Table'!$I380="",'Reported Performance Table'!$K380="",'Reported Performance Table'!$N380="",'Reported Performance Table'!$O380="",'Reported Performance Table'!$P380="",'Reported Performance Table'!$Q380="",'Reported Performance Table'!$R380="",'Reported Performance Table'!$S380="",'Reported Performance Table'!$T380="",'Reported Performance Table'!$U380="",'Reported Performance Table'!$V380="",'Reported Performance Table'!$W380="",'Reported Performance Table'!$X380="",'Reported Performance Table'!$AF380="",'Reported Performance Table'!$AG380="",'Reported Performance Table'!$AI380="",'Reported Performance Table'!$AJ380="",'Reported Performance Table'!$AL380="",'Reported Performance Table'!$AN380="",'Reported Performance Table'!$AR380=""),$A373&amp;", ",""))</f>
        <v/>
      </c>
      <c r="D373" s="35" t="e">
        <f>VLOOKUP('Reported Performance Table'!C373,'Master List'!$B$20:$C$39,2,FALSE)</f>
        <v>#N/A</v>
      </c>
      <c r="E373" t="e">
        <f>VLOOKUP('Reported Performance Table'!D373,'Master List'!$B$42:$C$129,2,FALSE)</f>
        <v>#N/A</v>
      </c>
      <c r="F373" t="e">
        <f>VLOOKUP('Reported Performance Table'!C373,'Master List'!$B$20:$D$39,3,FALSE)</f>
        <v>#N/A</v>
      </c>
      <c r="G373" s="163" t="e">
        <f>VLOOKUP('Reported Performance Table'!B373,'Master List'!$B$11:$D$17,3,FALSE)</f>
        <v>#N/A</v>
      </c>
      <c r="H373" t="e">
        <f t="shared" si="10"/>
        <v>#N/A</v>
      </c>
      <c r="I373" t="e">
        <f>IF(VLOOKUP('Reported Performance Table'!D373,'Master List'!$B$42:$D$129,3,FALSE)="","No",VLOOKUP('Reported Performance Table'!D373,'Master List'!$B$42:$D$129,3,FALSE))</f>
        <v>#N/A</v>
      </c>
      <c r="J373" t="e">
        <f>IF(AND(I373="Yes_No",'Reported Performance Table'!E373="Yes"),"No","Yes_No")</f>
        <v>#N/A</v>
      </c>
      <c r="K373" t="str">
        <f>IF('Reported Performance Table'!D373="","",IF('Reported Performance Table'!E373="Yes","LUNA_CCT","Reported_CCT"))</f>
        <v/>
      </c>
      <c r="L373" t="str">
        <f>IF('Reported Performance Table'!D373="","",IF(K373="LUNA_CCT",VLOOKUP('Reported Performance Table'!D373,'Master List'!$B$42:$E$129,4,FALSE),"Reported_BUG"))</f>
        <v/>
      </c>
      <c r="M373" t="str">
        <f>IF('Reported Performance Table'!D373="","",IF(AND('Reported Performance Table'!$E373="Yes",OR('Reported Performance Table'!$D373='Master List'!$B$42,'Reported Performance Table'!$D373='Master List'!$B$43,'Reported Performance Table'!$D373='Master List'!$B$44,'Reported Performance Table'!$D373='Master List'!$B$46,'Reported Performance Table'!$D373='Master List'!$B$48,'Reported Performance Table'!$D373='Master List'!$B$104,'Reported Performance Table'!$D373='Master List'!$B$106,'Reported Performance Table'!$D373='Master List'!$B$126)),"LUNA_Dimming","Dimming_Capability_and_Range"))</f>
        <v/>
      </c>
      <c r="N373" s="179">
        <f>'Reported Performance Table'!BE373</f>
        <v>0</v>
      </c>
      <c r="O373" s="179">
        <f>'Reported Performance Table'!BF373</f>
        <v>0</v>
      </c>
      <c r="P373" s="179">
        <f>'Reported Performance Table'!BG373</f>
        <v>0</v>
      </c>
      <c r="Q373" t="str">
        <f t="shared" si="11"/>
        <v>No</v>
      </c>
    </row>
    <row r="374" spans="1:17" x14ac:dyDescent="0.25">
      <c r="A374" s="75">
        <v>381</v>
      </c>
      <c r="B374" s="76" t="str">
        <f>IF('Reported Performance Table'!$A381="","",IF(OR('Reported Performance Table'!$B381="",'Reported Performance Table'!$C381="",'Reported Performance Table'!$D381="",'Reported Performance Table'!$F381="",'Reported Performance Table'!$G381="",'Reported Performance Table'!$H381="",'Reported Performance Table'!$I381="",'Reported Performance Table'!$K381="",'Reported Performance Table'!$N381="",'Reported Performance Table'!$O381="",'Reported Performance Table'!$P381="",'Reported Performance Table'!$Q381="",'Reported Performance Table'!$R381="",'Reported Performance Table'!$S381="",'Reported Performance Table'!$T381="",'Reported Performance Table'!$U381="",'Reported Performance Table'!$V381="",'Reported Performance Table'!$W381="",'Reported Performance Table'!$X381="",'Reported Performance Table'!$AF381="",'Reported Performance Table'!$AG381="",'Reported Performance Table'!$AI381="",'Reported Performance Table'!$AJ381="",'Reported Performance Table'!$AL381="",'Reported Performance Table'!$AN381="",'Reported Performance Table'!$AR381=""),$A374&amp;", ",""))</f>
        <v/>
      </c>
      <c r="D374" s="35" t="e">
        <f>VLOOKUP('Reported Performance Table'!C374,'Master List'!$B$20:$C$39,2,FALSE)</f>
        <v>#N/A</v>
      </c>
      <c r="E374" t="e">
        <f>VLOOKUP('Reported Performance Table'!D374,'Master List'!$B$42:$C$129,2,FALSE)</f>
        <v>#N/A</v>
      </c>
      <c r="F374" t="e">
        <f>VLOOKUP('Reported Performance Table'!C374,'Master List'!$B$20:$D$39,3,FALSE)</f>
        <v>#N/A</v>
      </c>
      <c r="G374" s="163" t="e">
        <f>VLOOKUP('Reported Performance Table'!B374,'Master List'!$B$11:$D$17,3,FALSE)</f>
        <v>#N/A</v>
      </c>
      <c r="H374" t="e">
        <f t="shared" si="10"/>
        <v>#N/A</v>
      </c>
      <c r="I374" t="e">
        <f>IF(VLOOKUP('Reported Performance Table'!D374,'Master List'!$B$42:$D$129,3,FALSE)="","No",VLOOKUP('Reported Performance Table'!D374,'Master List'!$B$42:$D$129,3,FALSE))</f>
        <v>#N/A</v>
      </c>
      <c r="J374" t="e">
        <f>IF(AND(I374="Yes_No",'Reported Performance Table'!E374="Yes"),"No","Yes_No")</f>
        <v>#N/A</v>
      </c>
      <c r="K374" t="str">
        <f>IF('Reported Performance Table'!D374="","",IF('Reported Performance Table'!E374="Yes","LUNA_CCT","Reported_CCT"))</f>
        <v/>
      </c>
      <c r="L374" t="str">
        <f>IF('Reported Performance Table'!D374="","",IF(K374="LUNA_CCT",VLOOKUP('Reported Performance Table'!D374,'Master List'!$B$42:$E$129,4,FALSE),"Reported_BUG"))</f>
        <v/>
      </c>
      <c r="M374" t="str">
        <f>IF('Reported Performance Table'!D374="","",IF(AND('Reported Performance Table'!$E374="Yes",OR('Reported Performance Table'!$D374='Master List'!$B$42,'Reported Performance Table'!$D374='Master List'!$B$43,'Reported Performance Table'!$D374='Master List'!$B$44,'Reported Performance Table'!$D374='Master List'!$B$46,'Reported Performance Table'!$D374='Master List'!$B$48,'Reported Performance Table'!$D374='Master List'!$B$104,'Reported Performance Table'!$D374='Master List'!$B$106,'Reported Performance Table'!$D374='Master List'!$B$126)),"LUNA_Dimming","Dimming_Capability_and_Range"))</f>
        <v/>
      </c>
      <c r="N374" s="179">
        <f>'Reported Performance Table'!BE374</f>
        <v>0</v>
      </c>
      <c r="O374" s="179">
        <f>'Reported Performance Table'!BF374</f>
        <v>0</v>
      </c>
      <c r="P374" s="179">
        <f>'Reported Performance Table'!BG374</f>
        <v>0</v>
      </c>
      <c r="Q374" t="str">
        <f t="shared" si="11"/>
        <v>No</v>
      </c>
    </row>
    <row r="375" spans="1:17" x14ac:dyDescent="0.25">
      <c r="A375" s="75">
        <v>382</v>
      </c>
      <c r="B375" s="76" t="str">
        <f>IF('Reported Performance Table'!$A382="","",IF(OR('Reported Performance Table'!$B382="",'Reported Performance Table'!$C382="",'Reported Performance Table'!$D382="",'Reported Performance Table'!$F382="",'Reported Performance Table'!$G382="",'Reported Performance Table'!$H382="",'Reported Performance Table'!$I382="",'Reported Performance Table'!$K382="",'Reported Performance Table'!$N382="",'Reported Performance Table'!$O382="",'Reported Performance Table'!$P382="",'Reported Performance Table'!$Q382="",'Reported Performance Table'!$R382="",'Reported Performance Table'!$S382="",'Reported Performance Table'!$T382="",'Reported Performance Table'!$U382="",'Reported Performance Table'!$V382="",'Reported Performance Table'!$W382="",'Reported Performance Table'!$X382="",'Reported Performance Table'!$AF382="",'Reported Performance Table'!$AG382="",'Reported Performance Table'!$AI382="",'Reported Performance Table'!$AJ382="",'Reported Performance Table'!$AL382="",'Reported Performance Table'!$AN382="",'Reported Performance Table'!$AR382=""),$A375&amp;", ",""))</f>
        <v/>
      </c>
      <c r="D375" s="35" t="e">
        <f>VLOOKUP('Reported Performance Table'!C375,'Master List'!$B$20:$C$39,2,FALSE)</f>
        <v>#N/A</v>
      </c>
      <c r="E375" t="e">
        <f>VLOOKUP('Reported Performance Table'!D375,'Master List'!$B$42:$C$129,2,FALSE)</f>
        <v>#N/A</v>
      </c>
      <c r="F375" t="e">
        <f>VLOOKUP('Reported Performance Table'!C375,'Master List'!$B$20:$D$39,3,FALSE)</f>
        <v>#N/A</v>
      </c>
      <c r="G375" s="163" t="e">
        <f>VLOOKUP('Reported Performance Table'!B375,'Master List'!$B$11:$D$17,3,FALSE)</f>
        <v>#N/A</v>
      </c>
      <c r="H375" t="e">
        <f t="shared" si="10"/>
        <v>#N/A</v>
      </c>
      <c r="I375" t="e">
        <f>IF(VLOOKUP('Reported Performance Table'!D375,'Master List'!$B$42:$D$129,3,FALSE)="","No",VLOOKUP('Reported Performance Table'!D375,'Master List'!$B$42:$D$129,3,FALSE))</f>
        <v>#N/A</v>
      </c>
      <c r="J375" t="e">
        <f>IF(AND(I375="Yes_No",'Reported Performance Table'!E375="Yes"),"No","Yes_No")</f>
        <v>#N/A</v>
      </c>
      <c r="K375" t="str">
        <f>IF('Reported Performance Table'!D375="","",IF('Reported Performance Table'!E375="Yes","LUNA_CCT","Reported_CCT"))</f>
        <v/>
      </c>
      <c r="L375" t="str">
        <f>IF('Reported Performance Table'!D375="","",IF(K375="LUNA_CCT",VLOOKUP('Reported Performance Table'!D375,'Master List'!$B$42:$E$129,4,FALSE),"Reported_BUG"))</f>
        <v/>
      </c>
      <c r="M375" t="str">
        <f>IF('Reported Performance Table'!D375="","",IF(AND('Reported Performance Table'!$E375="Yes",OR('Reported Performance Table'!$D375='Master List'!$B$42,'Reported Performance Table'!$D375='Master List'!$B$43,'Reported Performance Table'!$D375='Master List'!$B$44,'Reported Performance Table'!$D375='Master List'!$B$46,'Reported Performance Table'!$D375='Master List'!$B$48,'Reported Performance Table'!$D375='Master List'!$B$104,'Reported Performance Table'!$D375='Master List'!$B$106,'Reported Performance Table'!$D375='Master List'!$B$126)),"LUNA_Dimming","Dimming_Capability_and_Range"))</f>
        <v/>
      </c>
      <c r="N375" s="179">
        <f>'Reported Performance Table'!BE375</f>
        <v>0</v>
      </c>
      <c r="O375" s="179">
        <f>'Reported Performance Table'!BF375</f>
        <v>0</v>
      </c>
      <c r="P375" s="179">
        <f>'Reported Performance Table'!BG375</f>
        <v>0</v>
      </c>
      <c r="Q375" t="str">
        <f t="shared" si="11"/>
        <v>No</v>
      </c>
    </row>
    <row r="376" spans="1:17" x14ac:dyDescent="0.25">
      <c r="A376" s="75">
        <v>383</v>
      </c>
      <c r="B376" s="76" t="str">
        <f>IF('Reported Performance Table'!$A383="","",IF(OR('Reported Performance Table'!$B383="",'Reported Performance Table'!$C383="",'Reported Performance Table'!$D383="",'Reported Performance Table'!$F383="",'Reported Performance Table'!$G383="",'Reported Performance Table'!$H383="",'Reported Performance Table'!$I383="",'Reported Performance Table'!$K383="",'Reported Performance Table'!$N383="",'Reported Performance Table'!$O383="",'Reported Performance Table'!$P383="",'Reported Performance Table'!$Q383="",'Reported Performance Table'!$R383="",'Reported Performance Table'!$S383="",'Reported Performance Table'!$T383="",'Reported Performance Table'!$U383="",'Reported Performance Table'!$V383="",'Reported Performance Table'!$W383="",'Reported Performance Table'!$X383="",'Reported Performance Table'!$AF383="",'Reported Performance Table'!$AG383="",'Reported Performance Table'!$AI383="",'Reported Performance Table'!$AJ383="",'Reported Performance Table'!$AL383="",'Reported Performance Table'!$AN383="",'Reported Performance Table'!$AR383=""),$A376&amp;", ",""))</f>
        <v/>
      </c>
      <c r="D376" s="35" t="e">
        <f>VLOOKUP('Reported Performance Table'!C376,'Master List'!$B$20:$C$39,2,FALSE)</f>
        <v>#N/A</v>
      </c>
      <c r="E376" t="e">
        <f>VLOOKUP('Reported Performance Table'!D376,'Master List'!$B$42:$C$129,2,FALSE)</f>
        <v>#N/A</v>
      </c>
      <c r="F376" t="e">
        <f>VLOOKUP('Reported Performance Table'!C376,'Master List'!$B$20:$D$39,3,FALSE)</f>
        <v>#N/A</v>
      </c>
      <c r="G376" s="163" t="e">
        <f>VLOOKUP('Reported Performance Table'!B376,'Master List'!$B$11:$D$17,3,FALSE)</f>
        <v>#N/A</v>
      </c>
      <c r="H376" t="e">
        <f t="shared" si="10"/>
        <v>#N/A</v>
      </c>
      <c r="I376" t="e">
        <f>IF(VLOOKUP('Reported Performance Table'!D376,'Master List'!$B$42:$D$129,3,FALSE)="","No",VLOOKUP('Reported Performance Table'!D376,'Master List'!$B$42:$D$129,3,FALSE))</f>
        <v>#N/A</v>
      </c>
      <c r="J376" t="e">
        <f>IF(AND(I376="Yes_No",'Reported Performance Table'!E376="Yes"),"No","Yes_No")</f>
        <v>#N/A</v>
      </c>
      <c r="K376" t="str">
        <f>IF('Reported Performance Table'!D376="","",IF('Reported Performance Table'!E376="Yes","LUNA_CCT","Reported_CCT"))</f>
        <v/>
      </c>
      <c r="L376" t="str">
        <f>IF('Reported Performance Table'!D376="","",IF(K376="LUNA_CCT",VLOOKUP('Reported Performance Table'!D376,'Master List'!$B$42:$E$129,4,FALSE),"Reported_BUG"))</f>
        <v/>
      </c>
      <c r="M376" t="str">
        <f>IF('Reported Performance Table'!D376="","",IF(AND('Reported Performance Table'!$E376="Yes",OR('Reported Performance Table'!$D376='Master List'!$B$42,'Reported Performance Table'!$D376='Master List'!$B$43,'Reported Performance Table'!$D376='Master List'!$B$44,'Reported Performance Table'!$D376='Master List'!$B$46,'Reported Performance Table'!$D376='Master List'!$B$48,'Reported Performance Table'!$D376='Master List'!$B$104,'Reported Performance Table'!$D376='Master List'!$B$106,'Reported Performance Table'!$D376='Master List'!$B$126)),"LUNA_Dimming","Dimming_Capability_and_Range"))</f>
        <v/>
      </c>
      <c r="N376" s="179">
        <f>'Reported Performance Table'!BE376</f>
        <v>0</v>
      </c>
      <c r="O376" s="179">
        <f>'Reported Performance Table'!BF376</f>
        <v>0</v>
      </c>
      <c r="P376" s="179">
        <f>'Reported Performance Table'!BG376</f>
        <v>0</v>
      </c>
      <c r="Q376" t="str">
        <f t="shared" si="11"/>
        <v>No</v>
      </c>
    </row>
    <row r="377" spans="1:17" x14ac:dyDescent="0.25">
      <c r="A377" s="75">
        <v>384</v>
      </c>
      <c r="B377" s="76" t="str">
        <f>IF('Reported Performance Table'!$A384="","",IF(OR('Reported Performance Table'!$B384="",'Reported Performance Table'!$C384="",'Reported Performance Table'!$D384="",'Reported Performance Table'!$F384="",'Reported Performance Table'!$G384="",'Reported Performance Table'!$H384="",'Reported Performance Table'!$I384="",'Reported Performance Table'!$K384="",'Reported Performance Table'!$N384="",'Reported Performance Table'!$O384="",'Reported Performance Table'!$P384="",'Reported Performance Table'!$Q384="",'Reported Performance Table'!$R384="",'Reported Performance Table'!$S384="",'Reported Performance Table'!$T384="",'Reported Performance Table'!$U384="",'Reported Performance Table'!$V384="",'Reported Performance Table'!$W384="",'Reported Performance Table'!$X384="",'Reported Performance Table'!$AF384="",'Reported Performance Table'!$AG384="",'Reported Performance Table'!$AI384="",'Reported Performance Table'!$AJ384="",'Reported Performance Table'!$AL384="",'Reported Performance Table'!$AN384="",'Reported Performance Table'!$AR384=""),$A377&amp;", ",""))</f>
        <v/>
      </c>
      <c r="D377" s="35" t="e">
        <f>VLOOKUP('Reported Performance Table'!C377,'Master List'!$B$20:$C$39,2,FALSE)</f>
        <v>#N/A</v>
      </c>
      <c r="E377" t="e">
        <f>VLOOKUP('Reported Performance Table'!D377,'Master List'!$B$42:$C$129,2,FALSE)</f>
        <v>#N/A</v>
      </c>
      <c r="F377" t="e">
        <f>VLOOKUP('Reported Performance Table'!C377,'Master List'!$B$20:$D$39,3,FALSE)</f>
        <v>#N/A</v>
      </c>
      <c r="G377" s="163" t="e">
        <f>VLOOKUP('Reported Performance Table'!B377,'Master List'!$B$11:$D$17,3,FALSE)</f>
        <v>#N/A</v>
      </c>
      <c r="H377" t="e">
        <f t="shared" si="10"/>
        <v>#N/A</v>
      </c>
      <c r="I377" t="e">
        <f>IF(VLOOKUP('Reported Performance Table'!D377,'Master List'!$B$42:$D$129,3,FALSE)="","No",VLOOKUP('Reported Performance Table'!D377,'Master List'!$B$42:$D$129,3,FALSE))</f>
        <v>#N/A</v>
      </c>
      <c r="J377" t="e">
        <f>IF(AND(I377="Yes_No",'Reported Performance Table'!E377="Yes"),"No","Yes_No")</f>
        <v>#N/A</v>
      </c>
      <c r="K377" t="str">
        <f>IF('Reported Performance Table'!D377="","",IF('Reported Performance Table'!E377="Yes","LUNA_CCT","Reported_CCT"))</f>
        <v/>
      </c>
      <c r="L377" t="str">
        <f>IF('Reported Performance Table'!D377="","",IF(K377="LUNA_CCT",VLOOKUP('Reported Performance Table'!D377,'Master List'!$B$42:$E$129,4,FALSE),"Reported_BUG"))</f>
        <v/>
      </c>
      <c r="M377" t="str">
        <f>IF('Reported Performance Table'!D377="","",IF(AND('Reported Performance Table'!$E377="Yes",OR('Reported Performance Table'!$D377='Master List'!$B$42,'Reported Performance Table'!$D377='Master List'!$B$43,'Reported Performance Table'!$D377='Master List'!$B$44,'Reported Performance Table'!$D377='Master List'!$B$46,'Reported Performance Table'!$D377='Master List'!$B$48,'Reported Performance Table'!$D377='Master List'!$B$104,'Reported Performance Table'!$D377='Master List'!$B$106,'Reported Performance Table'!$D377='Master List'!$B$126)),"LUNA_Dimming","Dimming_Capability_and_Range"))</f>
        <v/>
      </c>
      <c r="N377" s="179">
        <f>'Reported Performance Table'!BE377</f>
        <v>0</v>
      </c>
      <c r="O377" s="179">
        <f>'Reported Performance Table'!BF377</f>
        <v>0</v>
      </c>
      <c r="P377" s="179">
        <f>'Reported Performance Table'!BG377</f>
        <v>0</v>
      </c>
      <c r="Q377" t="str">
        <f t="shared" si="11"/>
        <v>No</v>
      </c>
    </row>
    <row r="378" spans="1:17" x14ac:dyDescent="0.25">
      <c r="A378" s="75">
        <v>385</v>
      </c>
      <c r="B378" s="76" t="str">
        <f>IF('Reported Performance Table'!$A385="","",IF(OR('Reported Performance Table'!$B385="",'Reported Performance Table'!$C385="",'Reported Performance Table'!$D385="",'Reported Performance Table'!$F385="",'Reported Performance Table'!$G385="",'Reported Performance Table'!$H385="",'Reported Performance Table'!$I385="",'Reported Performance Table'!$K385="",'Reported Performance Table'!$N385="",'Reported Performance Table'!$O385="",'Reported Performance Table'!$P385="",'Reported Performance Table'!$Q385="",'Reported Performance Table'!$R385="",'Reported Performance Table'!$S385="",'Reported Performance Table'!$T385="",'Reported Performance Table'!$U385="",'Reported Performance Table'!$V385="",'Reported Performance Table'!$W385="",'Reported Performance Table'!$X385="",'Reported Performance Table'!$AF385="",'Reported Performance Table'!$AG385="",'Reported Performance Table'!$AI385="",'Reported Performance Table'!$AJ385="",'Reported Performance Table'!$AL385="",'Reported Performance Table'!$AN385="",'Reported Performance Table'!$AR385=""),$A378&amp;", ",""))</f>
        <v/>
      </c>
      <c r="D378" s="35" t="e">
        <f>VLOOKUP('Reported Performance Table'!C378,'Master List'!$B$20:$C$39,2,FALSE)</f>
        <v>#N/A</v>
      </c>
      <c r="E378" t="e">
        <f>VLOOKUP('Reported Performance Table'!D378,'Master List'!$B$42:$C$129,2,FALSE)</f>
        <v>#N/A</v>
      </c>
      <c r="F378" t="e">
        <f>VLOOKUP('Reported Performance Table'!C378,'Master List'!$B$20:$D$39,3,FALSE)</f>
        <v>#N/A</v>
      </c>
      <c r="G378" s="163" t="e">
        <f>VLOOKUP('Reported Performance Table'!B378,'Master List'!$B$11:$D$17,3,FALSE)</f>
        <v>#N/A</v>
      </c>
      <c r="H378" t="e">
        <f t="shared" si="10"/>
        <v>#N/A</v>
      </c>
      <c r="I378" t="e">
        <f>IF(VLOOKUP('Reported Performance Table'!D378,'Master List'!$B$42:$D$129,3,FALSE)="","No",VLOOKUP('Reported Performance Table'!D378,'Master List'!$B$42:$D$129,3,FALSE))</f>
        <v>#N/A</v>
      </c>
      <c r="J378" t="e">
        <f>IF(AND(I378="Yes_No",'Reported Performance Table'!E378="Yes"),"No","Yes_No")</f>
        <v>#N/A</v>
      </c>
      <c r="K378" t="str">
        <f>IF('Reported Performance Table'!D378="","",IF('Reported Performance Table'!E378="Yes","LUNA_CCT","Reported_CCT"))</f>
        <v/>
      </c>
      <c r="L378" t="str">
        <f>IF('Reported Performance Table'!D378="","",IF(K378="LUNA_CCT",VLOOKUP('Reported Performance Table'!D378,'Master List'!$B$42:$E$129,4,FALSE),"Reported_BUG"))</f>
        <v/>
      </c>
      <c r="M378" t="str">
        <f>IF('Reported Performance Table'!D378="","",IF(AND('Reported Performance Table'!$E378="Yes",OR('Reported Performance Table'!$D378='Master List'!$B$42,'Reported Performance Table'!$D378='Master List'!$B$43,'Reported Performance Table'!$D378='Master List'!$B$44,'Reported Performance Table'!$D378='Master List'!$B$46,'Reported Performance Table'!$D378='Master List'!$B$48,'Reported Performance Table'!$D378='Master List'!$B$104,'Reported Performance Table'!$D378='Master List'!$B$106,'Reported Performance Table'!$D378='Master List'!$B$126)),"LUNA_Dimming","Dimming_Capability_and_Range"))</f>
        <v/>
      </c>
      <c r="N378" s="179">
        <f>'Reported Performance Table'!BE378</f>
        <v>0</v>
      </c>
      <c r="O378" s="179">
        <f>'Reported Performance Table'!BF378</f>
        <v>0</v>
      </c>
      <c r="P378" s="179">
        <f>'Reported Performance Table'!BG378</f>
        <v>0</v>
      </c>
      <c r="Q378" t="str">
        <f t="shared" si="11"/>
        <v>No</v>
      </c>
    </row>
    <row r="379" spans="1:17" x14ac:dyDescent="0.25">
      <c r="A379" s="75">
        <v>386</v>
      </c>
      <c r="B379" s="76" t="str">
        <f>IF('Reported Performance Table'!$A386="","",IF(OR('Reported Performance Table'!$B386="",'Reported Performance Table'!$C386="",'Reported Performance Table'!$D386="",'Reported Performance Table'!$F386="",'Reported Performance Table'!$G386="",'Reported Performance Table'!$H386="",'Reported Performance Table'!$I386="",'Reported Performance Table'!$K386="",'Reported Performance Table'!$N386="",'Reported Performance Table'!$O386="",'Reported Performance Table'!$P386="",'Reported Performance Table'!$Q386="",'Reported Performance Table'!$R386="",'Reported Performance Table'!$S386="",'Reported Performance Table'!$T386="",'Reported Performance Table'!$U386="",'Reported Performance Table'!$V386="",'Reported Performance Table'!$W386="",'Reported Performance Table'!$X386="",'Reported Performance Table'!$AF386="",'Reported Performance Table'!$AG386="",'Reported Performance Table'!$AI386="",'Reported Performance Table'!$AJ386="",'Reported Performance Table'!$AL386="",'Reported Performance Table'!$AN386="",'Reported Performance Table'!$AR386=""),$A379&amp;", ",""))</f>
        <v/>
      </c>
      <c r="D379" s="35" t="e">
        <f>VLOOKUP('Reported Performance Table'!C379,'Master List'!$B$20:$C$39,2,FALSE)</f>
        <v>#N/A</v>
      </c>
      <c r="E379" t="e">
        <f>VLOOKUP('Reported Performance Table'!D379,'Master List'!$B$42:$C$129,2,FALSE)</f>
        <v>#N/A</v>
      </c>
      <c r="F379" t="e">
        <f>VLOOKUP('Reported Performance Table'!C379,'Master List'!$B$20:$D$39,3,FALSE)</f>
        <v>#N/A</v>
      </c>
      <c r="G379" s="163" t="e">
        <f>VLOOKUP('Reported Performance Table'!B379,'Master List'!$B$11:$D$17,3,FALSE)</f>
        <v>#N/A</v>
      </c>
      <c r="H379" t="e">
        <f t="shared" si="10"/>
        <v>#N/A</v>
      </c>
      <c r="I379" t="e">
        <f>IF(VLOOKUP('Reported Performance Table'!D379,'Master List'!$B$42:$D$129,3,FALSE)="","No",VLOOKUP('Reported Performance Table'!D379,'Master List'!$B$42:$D$129,3,FALSE))</f>
        <v>#N/A</v>
      </c>
      <c r="J379" t="e">
        <f>IF(AND(I379="Yes_No",'Reported Performance Table'!E379="Yes"),"No","Yes_No")</f>
        <v>#N/A</v>
      </c>
      <c r="K379" t="str">
        <f>IF('Reported Performance Table'!D379="","",IF('Reported Performance Table'!E379="Yes","LUNA_CCT","Reported_CCT"))</f>
        <v/>
      </c>
      <c r="L379" t="str">
        <f>IF('Reported Performance Table'!D379="","",IF(K379="LUNA_CCT",VLOOKUP('Reported Performance Table'!D379,'Master List'!$B$42:$E$129,4,FALSE),"Reported_BUG"))</f>
        <v/>
      </c>
      <c r="M379" t="str">
        <f>IF('Reported Performance Table'!D379="","",IF(AND('Reported Performance Table'!$E379="Yes",OR('Reported Performance Table'!$D379='Master List'!$B$42,'Reported Performance Table'!$D379='Master List'!$B$43,'Reported Performance Table'!$D379='Master List'!$B$44,'Reported Performance Table'!$D379='Master List'!$B$46,'Reported Performance Table'!$D379='Master List'!$B$48,'Reported Performance Table'!$D379='Master List'!$B$104,'Reported Performance Table'!$D379='Master List'!$B$106,'Reported Performance Table'!$D379='Master List'!$B$126)),"LUNA_Dimming","Dimming_Capability_and_Range"))</f>
        <v/>
      </c>
      <c r="N379" s="179">
        <f>'Reported Performance Table'!BE379</f>
        <v>0</v>
      </c>
      <c r="O379" s="179">
        <f>'Reported Performance Table'!BF379</f>
        <v>0</v>
      </c>
      <c r="P379" s="179">
        <f>'Reported Performance Table'!BG379</f>
        <v>0</v>
      </c>
      <c r="Q379" t="str">
        <f t="shared" si="11"/>
        <v>No</v>
      </c>
    </row>
    <row r="380" spans="1:17" x14ac:dyDescent="0.25">
      <c r="A380" s="75">
        <v>387</v>
      </c>
      <c r="B380" s="76" t="str">
        <f>IF('Reported Performance Table'!$A387="","",IF(OR('Reported Performance Table'!$B387="",'Reported Performance Table'!$C387="",'Reported Performance Table'!$D387="",'Reported Performance Table'!$F387="",'Reported Performance Table'!$G387="",'Reported Performance Table'!$H387="",'Reported Performance Table'!$I387="",'Reported Performance Table'!$K387="",'Reported Performance Table'!$N387="",'Reported Performance Table'!$O387="",'Reported Performance Table'!$P387="",'Reported Performance Table'!$Q387="",'Reported Performance Table'!$R387="",'Reported Performance Table'!$S387="",'Reported Performance Table'!$T387="",'Reported Performance Table'!$U387="",'Reported Performance Table'!$V387="",'Reported Performance Table'!$W387="",'Reported Performance Table'!$X387="",'Reported Performance Table'!$AF387="",'Reported Performance Table'!$AG387="",'Reported Performance Table'!$AI387="",'Reported Performance Table'!$AJ387="",'Reported Performance Table'!$AL387="",'Reported Performance Table'!$AN387="",'Reported Performance Table'!$AR387=""),$A380&amp;", ",""))</f>
        <v/>
      </c>
      <c r="D380" s="35" t="e">
        <f>VLOOKUP('Reported Performance Table'!C380,'Master List'!$B$20:$C$39,2,FALSE)</f>
        <v>#N/A</v>
      </c>
      <c r="E380" t="e">
        <f>VLOOKUP('Reported Performance Table'!D380,'Master List'!$B$42:$C$129,2,FALSE)</f>
        <v>#N/A</v>
      </c>
      <c r="F380" t="e">
        <f>VLOOKUP('Reported Performance Table'!C380,'Master List'!$B$20:$D$39,3,FALSE)</f>
        <v>#N/A</v>
      </c>
      <c r="G380" s="163" t="e">
        <f>VLOOKUP('Reported Performance Table'!B380,'Master List'!$B$11:$D$17,3,FALSE)</f>
        <v>#N/A</v>
      </c>
      <c r="H380" t="e">
        <f t="shared" si="10"/>
        <v>#N/A</v>
      </c>
      <c r="I380" t="e">
        <f>IF(VLOOKUP('Reported Performance Table'!D380,'Master List'!$B$42:$D$129,3,FALSE)="","No",VLOOKUP('Reported Performance Table'!D380,'Master List'!$B$42:$D$129,3,FALSE))</f>
        <v>#N/A</v>
      </c>
      <c r="J380" t="e">
        <f>IF(AND(I380="Yes_No",'Reported Performance Table'!E380="Yes"),"No","Yes_No")</f>
        <v>#N/A</v>
      </c>
      <c r="K380" t="str">
        <f>IF('Reported Performance Table'!D380="","",IF('Reported Performance Table'!E380="Yes","LUNA_CCT","Reported_CCT"))</f>
        <v/>
      </c>
      <c r="L380" t="str">
        <f>IF('Reported Performance Table'!D380="","",IF(K380="LUNA_CCT",VLOOKUP('Reported Performance Table'!D380,'Master List'!$B$42:$E$129,4,FALSE),"Reported_BUG"))</f>
        <v/>
      </c>
      <c r="M380" t="str">
        <f>IF('Reported Performance Table'!D380="","",IF(AND('Reported Performance Table'!$E380="Yes",OR('Reported Performance Table'!$D380='Master List'!$B$42,'Reported Performance Table'!$D380='Master List'!$B$43,'Reported Performance Table'!$D380='Master List'!$B$44,'Reported Performance Table'!$D380='Master List'!$B$46,'Reported Performance Table'!$D380='Master List'!$B$48,'Reported Performance Table'!$D380='Master List'!$B$104,'Reported Performance Table'!$D380='Master List'!$B$106,'Reported Performance Table'!$D380='Master List'!$B$126)),"LUNA_Dimming","Dimming_Capability_and_Range"))</f>
        <v/>
      </c>
      <c r="N380" s="179">
        <f>'Reported Performance Table'!BE380</f>
        <v>0</v>
      </c>
      <c r="O380" s="179">
        <f>'Reported Performance Table'!BF380</f>
        <v>0</v>
      </c>
      <c r="P380" s="179">
        <f>'Reported Performance Table'!BG380</f>
        <v>0</v>
      </c>
      <c r="Q380" t="str">
        <f t="shared" si="11"/>
        <v>No</v>
      </c>
    </row>
    <row r="381" spans="1:17" x14ac:dyDescent="0.25">
      <c r="A381" s="75">
        <v>388</v>
      </c>
      <c r="B381" s="76" t="str">
        <f>IF('Reported Performance Table'!$A388="","",IF(OR('Reported Performance Table'!$B388="",'Reported Performance Table'!$C388="",'Reported Performance Table'!$D388="",'Reported Performance Table'!$F388="",'Reported Performance Table'!$G388="",'Reported Performance Table'!$H388="",'Reported Performance Table'!$I388="",'Reported Performance Table'!$K388="",'Reported Performance Table'!$N388="",'Reported Performance Table'!$O388="",'Reported Performance Table'!$P388="",'Reported Performance Table'!$Q388="",'Reported Performance Table'!$R388="",'Reported Performance Table'!$S388="",'Reported Performance Table'!$T388="",'Reported Performance Table'!$U388="",'Reported Performance Table'!$V388="",'Reported Performance Table'!$W388="",'Reported Performance Table'!$X388="",'Reported Performance Table'!$AF388="",'Reported Performance Table'!$AG388="",'Reported Performance Table'!$AI388="",'Reported Performance Table'!$AJ388="",'Reported Performance Table'!$AL388="",'Reported Performance Table'!$AN388="",'Reported Performance Table'!$AR388=""),$A381&amp;", ",""))</f>
        <v/>
      </c>
      <c r="D381" s="35" t="e">
        <f>VLOOKUP('Reported Performance Table'!C381,'Master List'!$B$20:$C$39,2,FALSE)</f>
        <v>#N/A</v>
      </c>
      <c r="E381" t="e">
        <f>VLOOKUP('Reported Performance Table'!D381,'Master List'!$B$42:$C$129,2,FALSE)</f>
        <v>#N/A</v>
      </c>
      <c r="F381" t="e">
        <f>VLOOKUP('Reported Performance Table'!C381,'Master List'!$B$20:$D$39,3,FALSE)</f>
        <v>#N/A</v>
      </c>
      <c r="G381" s="163" t="e">
        <f>VLOOKUP('Reported Performance Table'!B381,'Master List'!$B$11:$D$17,3,FALSE)</f>
        <v>#N/A</v>
      </c>
      <c r="H381" t="e">
        <f t="shared" si="10"/>
        <v>#N/A</v>
      </c>
      <c r="I381" t="e">
        <f>IF(VLOOKUP('Reported Performance Table'!D381,'Master List'!$B$42:$D$129,3,FALSE)="","No",VLOOKUP('Reported Performance Table'!D381,'Master List'!$B$42:$D$129,3,FALSE))</f>
        <v>#N/A</v>
      </c>
      <c r="J381" t="e">
        <f>IF(AND(I381="Yes_No",'Reported Performance Table'!E381="Yes"),"No","Yes_No")</f>
        <v>#N/A</v>
      </c>
      <c r="K381" t="str">
        <f>IF('Reported Performance Table'!D381="","",IF('Reported Performance Table'!E381="Yes","LUNA_CCT","Reported_CCT"))</f>
        <v/>
      </c>
      <c r="L381" t="str">
        <f>IF('Reported Performance Table'!D381="","",IF(K381="LUNA_CCT",VLOOKUP('Reported Performance Table'!D381,'Master List'!$B$42:$E$129,4,FALSE),"Reported_BUG"))</f>
        <v/>
      </c>
      <c r="M381" t="str">
        <f>IF('Reported Performance Table'!D381="","",IF(AND('Reported Performance Table'!$E381="Yes",OR('Reported Performance Table'!$D381='Master List'!$B$42,'Reported Performance Table'!$D381='Master List'!$B$43,'Reported Performance Table'!$D381='Master List'!$B$44,'Reported Performance Table'!$D381='Master List'!$B$46,'Reported Performance Table'!$D381='Master List'!$B$48,'Reported Performance Table'!$D381='Master List'!$B$104,'Reported Performance Table'!$D381='Master List'!$B$106,'Reported Performance Table'!$D381='Master List'!$B$126)),"LUNA_Dimming","Dimming_Capability_and_Range"))</f>
        <v/>
      </c>
      <c r="N381" s="179">
        <f>'Reported Performance Table'!BE381</f>
        <v>0</v>
      </c>
      <c r="O381" s="179">
        <f>'Reported Performance Table'!BF381</f>
        <v>0</v>
      </c>
      <c r="P381" s="179">
        <f>'Reported Performance Table'!BG381</f>
        <v>0</v>
      </c>
      <c r="Q381" t="str">
        <f t="shared" si="11"/>
        <v>No</v>
      </c>
    </row>
    <row r="382" spans="1:17" x14ac:dyDescent="0.25">
      <c r="A382" s="75">
        <v>389</v>
      </c>
      <c r="B382" s="76" t="str">
        <f>IF('Reported Performance Table'!$A389="","",IF(OR('Reported Performance Table'!$B389="",'Reported Performance Table'!$C389="",'Reported Performance Table'!$D389="",'Reported Performance Table'!$F389="",'Reported Performance Table'!$G389="",'Reported Performance Table'!$H389="",'Reported Performance Table'!$I389="",'Reported Performance Table'!$K389="",'Reported Performance Table'!$N389="",'Reported Performance Table'!$O389="",'Reported Performance Table'!$P389="",'Reported Performance Table'!$Q389="",'Reported Performance Table'!$R389="",'Reported Performance Table'!$S389="",'Reported Performance Table'!$T389="",'Reported Performance Table'!$U389="",'Reported Performance Table'!$V389="",'Reported Performance Table'!$W389="",'Reported Performance Table'!$X389="",'Reported Performance Table'!$AF389="",'Reported Performance Table'!$AG389="",'Reported Performance Table'!$AI389="",'Reported Performance Table'!$AJ389="",'Reported Performance Table'!$AL389="",'Reported Performance Table'!$AN389="",'Reported Performance Table'!$AR389=""),$A382&amp;", ",""))</f>
        <v/>
      </c>
      <c r="D382" s="35" t="e">
        <f>VLOOKUP('Reported Performance Table'!C382,'Master List'!$B$20:$C$39,2,FALSE)</f>
        <v>#N/A</v>
      </c>
      <c r="E382" t="e">
        <f>VLOOKUP('Reported Performance Table'!D382,'Master List'!$B$42:$C$129,2,FALSE)</f>
        <v>#N/A</v>
      </c>
      <c r="F382" t="e">
        <f>VLOOKUP('Reported Performance Table'!C382,'Master List'!$B$20:$D$39,3,FALSE)</f>
        <v>#N/A</v>
      </c>
      <c r="G382" s="163" t="e">
        <f>VLOOKUP('Reported Performance Table'!B382,'Master List'!$B$11:$D$17,3,FALSE)</f>
        <v>#N/A</v>
      </c>
      <c r="H382" t="e">
        <f t="shared" si="10"/>
        <v>#N/A</v>
      </c>
      <c r="I382" t="e">
        <f>IF(VLOOKUP('Reported Performance Table'!D382,'Master List'!$B$42:$D$129,3,FALSE)="","No",VLOOKUP('Reported Performance Table'!D382,'Master List'!$B$42:$D$129,3,FALSE))</f>
        <v>#N/A</v>
      </c>
      <c r="J382" t="e">
        <f>IF(AND(I382="Yes_No",'Reported Performance Table'!E382="Yes"),"No","Yes_No")</f>
        <v>#N/A</v>
      </c>
      <c r="K382" t="str">
        <f>IF('Reported Performance Table'!D382="","",IF('Reported Performance Table'!E382="Yes","LUNA_CCT","Reported_CCT"))</f>
        <v/>
      </c>
      <c r="L382" t="str">
        <f>IF('Reported Performance Table'!D382="","",IF(K382="LUNA_CCT",VLOOKUP('Reported Performance Table'!D382,'Master List'!$B$42:$E$129,4,FALSE),"Reported_BUG"))</f>
        <v/>
      </c>
      <c r="M382" t="str">
        <f>IF('Reported Performance Table'!D382="","",IF(AND('Reported Performance Table'!$E382="Yes",OR('Reported Performance Table'!$D382='Master List'!$B$42,'Reported Performance Table'!$D382='Master List'!$B$43,'Reported Performance Table'!$D382='Master List'!$B$44,'Reported Performance Table'!$D382='Master List'!$B$46,'Reported Performance Table'!$D382='Master List'!$B$48,'Reported Performance Table'!$D382='Master List'!$B$104,'Reported Performance Table'!$D382='Master List'!$B$106,'Reported Performance Table'!$D382='Master List'!$B$126)),"LUNA_Dimming","Dimming_Capability_and_Range"))</f>
        <v/>
      </c>
      <c r="N382" s="179">
        <f>'Reported Performance Table'!BE382</f>
        <v>0</v>
      </c>
      <c r="O382" s="179">
        <f>'Reported Performance Table'!BF382</f>
        <v>0</v>
      </c>
      <c r="P382" s="179">
        <f>'Reported Performance Table'!BG382</f>
        <v>0</v>
      </c>
      <c r="Q382" t="str">
        <f t="shared" si="11"/>
        <v>No</v>
      </c>
    </row>
    <row r="383" spans="1:17" x14ac:dyDescent="0.25">
      <c r="A383" s="75">
        <v>390</v>
      </c>
      <c r="B383" s="76" t="str">
        <f>IF('Reported Performance Table'!$A390="","",IF(OR('Reported Performance Table'!$B390="",'Reported Performance Table'!$C390="",'Reported Performance Table'!$D390="",'Reported Performance Table'!$F390="",'Reported Performance Table'!$G390="",'Reported Performance Table'!$H390="",'Reported Performance Table'!$I390="",'Reported Performance Table'!$K390="",'Reported Performance Table'!$N390="",'Reported Performance Table'!$O390="",'Reported Performance Table'!$P390="",'Reported Performance Table'!$Q390="",'Reported Performance Table'!$R390="",'Reported Performance Table'!$S390="",'Reported Performance Table'!$T390="",'Reported Performance Table'!$U390="",'Reported Performance Table'!$V390="",'Reported Performance Table'!$W390="",'Reported Performance Table'!$X390="",'Reported Performance Table'!$AF390="",'Reported Performance Table'!$AG390="",'Reported Performance Table'!$AI390="",'Reported Performance Table'!$AJ390="",'Reported Performance Table'!$AL390="",'Reported Performance Table'!$AN390="",'Reported Performance Table'!$AR390=""),$A383&amp;", ",""))</f>
        <v/>
      </c>
      <c r="D383" s="35" t="e">
        <f>VLOOKUP('Reported Performance Table'!C383,'Master List'!$B$20:$C$39,2,FALSE)</f>
        <v>#N/A</v>
      </c>
      <c r="E383" t="e">
        <f>VLOOKUP('Reported Performance Table'!D383,'Master List'!$B$42:$C$129,2,FALSE)</f>
        <v>#N/A</v>
      </c>
      <c r="F383" t="e">
        <f>VLOOKUP('Reported Performance Table'!C383,'Master List'!$B$20:$D$39,3,FALSE)</f>
        <v>#N/A</v>
      </c>
      <c r="G383" s="163" t="e">
        <f>VLOOKUP('Reported Performance Table'!B383,'Master List'!$B$11:$D$17,3,FALSE)</f>
        <v>#N/A</v>
      </c>
      <c r="H383" t="e">
        <f t="shared" si="10"/>
        <v>#N/A</v>
      </c>
      <c r="I383" t="e">
        <f>IF(VLOOKUP('Reported Performance Table'!D383,'Master List'!$B$42:$D$129,3,FALSE)="","No",VLOOKUP('Reported Performance Table'!D383,'Master List'!$B$42:$D$129,3,FALSE))</f>
        <v>#N/A</v>
      </c>
      <c r="J383" t="e">
        <f>IF(AND(I383="Yes_No",'Reported Performance Table'!E383="Yes"),"No","Yes_No")</f>
        <v>#N/A</v>
      </c>
      <c r="K383" t="str">
        <f>IF('Reported Performance Table'!D383="","",IF('Reported Performance Table'!E383="Yes","LUNA_CCT","Reported_CCT"))</f>
        <v/>
      </c>
      <c r="L383" t="str">
        <f>IF('Reported Performance Table'!D383="","",IF(K383="LUNA_CCT",VLOOKUP('Reported Performance Table'!D383,'Master List'!$B$42:$E$129,4,FALSE),"Reported_BUG"))</f>
        <v/>
      </c>
      <c r="M383" t="str">
        <f>IF('Reported Performance Table'!D383="","",IF(AND('Reported Performance Table'!$E383="Yes",OR('Reported Performance Table'!$D383='Master List'!$B$42,'Reported Performance Table'!$D383='Master List'!$B$43,'Reported Performance Table'!$D383='Master List'!$B$44,'Reported Performance Table'!$D383='Master List'!$B$46,'Reported Performance Table'!$D383='Master List'!$B$48,'Reported Performance Table'!$D383='Master List'!$B$104,'Reported Performance Table'!$D383='Master List'!$B$106,'Reported Performance Table'!$D383='Master List'!$B$126)),"LUNA_Dimming","Dimming_Capability_and_Range"))</f>
        <v/>
      </c>
      <c r="N383" s="179">
        <f>'Reported Performance Table'!BE383</f>
        <v>0</v>
      </c>
      <c r="O383" s="179">
        <f>'Reported Performance Table'!BF383</f>
        <v>0</v>
      </c>
      <c r="P383" s="179">
        <f>'Reported Performance Table'!BG383</f>
        <v>0</v>
      </c>
      <c r="Q383" t="str">
        <f t="shared" si="11"/>
        <v>No</v>
      </c>
    </row>
    <row r="384" spans="1:17" x14ac:dyDescent="0.25">
      <c r="A384" s="75">
        <v>391</v>
      </c>
      <c r="B384" s="76" t="str">
        <f>IF('Reported Performance Table'!$A391="","",IF(OR('Reported Performance Table'!$B391="",'Reported Performance Table'!$C391="",'Reported Performance Table'!$D391="",'Reported Performance Table'!$F391="",'Reported Performance Table'!$G391="",'Reported Performance Table'!$H391="",'Reported Performance Table'!$I391="",'Reported Performance Table'!$K391="",'Reported Performance Table'!$N391="",'Reported Performance Table'!$O391="",'Reported Performance Table'!$P391="",'Reported Performance Table'!$Q391="",'Reported Performance Table'!$R391="",'Reported Performance Table'!$S391="",'Reported Performance Table'!$T391="",'Reported Performance Table'!$U391="",'Reported Performance Table'!$V391="",'Reported Performance Table'!$W391="",'Reported Performance Table'!$X391="",'Reported Performance Table'!$AF391="",'Reported Performance Table'!$AG391="",'Reported Performance Table'!$AI391="",'Reported Performance Table'!$AJ391="",'Reported Performance Table'!$AL391="",'Reported Performance Table'!$AN391="",'Reported Performance Table'!$AR391=""),$A384&amp;", ",""))</f>
        <v/>
      </c>
      <c r="D384" s="35" t="e">
        <f>VLOOKUP('Reported Performance Table'!C384,'Master List'!$B$20:$C$39,2,FALSE)</f>
        <v>#N/A</v>
      </c>
      <c r="E384" t="e">
        <f>VLOOKUP('Reported Performance Table'!D384,'Master List'!$B$42:$C$129,2,FALSE)</f>
        <v>#N/A</v>
      </c>
      <c r="F384" t="e">
        <f>VLOOKUP('Reported Performance Table'!C384,'Master List'!$B$20:$D$39,3,FALSE)</f>
        <v>#N/A</v>
      </c>
      <c r="G384" s="163" t="e">
        <f>VLOOKUP('Reported Performance Table'!B384,'Master List'!$B$11:$D$17,3,FALSE)</f>
        <v>#N/A</v>
      </c>
      <c r="H384" t="e">
        <f t="shared" si="10"/>
        <v>#N/A</v>
      </c>
      <c r="I384" t="e">
        <f>IF(VLOOKUP('Reported Performance Table'!D384,'Master List'!$B$42:$D$129,3,FALSE)="","No",VLOOKUP('Reported Performance Table'!D384,'Master List'!$B$42:$D$129,3,FALSE))</f>
        <v>#N/A</v>
      </c>
      <c r="J384" t="e">
        <f>IF(AND(I384="Yes_No",'Reported Performance Table'!E384="Yes"),"No","Yes_No")</f>
        <v>#N/A</v>
      </c>
      <c r="K384" t="str">
        <f>IF('Reported Performance Table'!D384="","",IF('Reported Performance Table'!E384="Yes","LUNA_CCT","Reported_CCT"))</f>
        <v/>
      </c>
      <c r="L384" t="str">
        <f>IF('Reported Performance Table'!D384="","",IF(K384="LUNA_CCT",VLOOKUP('Reported Performance Table'!D384,'Master List'!$B$42:$E$129,4,FALSE),"Reported_BUG"))</f>
        <v/>
      </c>
      <c r="M384" t="str">
        <f>IF('Reported Performance Table'!D384="","",IF(AND('Reported Performance Table'!$E384="Yes",OR('Reported Performance Table'!$D384='Master List'!$B$42,'Reported Performance Table'!$D384='Master List'!$B$43,'Reported Performance Table'!$D384='Master List'!$B$44,'Reported Performance Table'!$D384='Master List'!$B$46,'Reported Performance Table'!$D384='Master List'!$B$48,'Reported Performance Table'!$D384='Master List'!$B$104,'Reported Performance Table'!$D384='Master List'!$B$106,'Reported Performance Table'!$D384='Master List'!$B$126)),"LUNA_Dimming","Dimming_Capability_and_Range"))</f>
        <v/>
      </c>
      <c r="N384" s="179">
        <f>'Reported Performance Table'!BE384</f>
        <v>0</v>
      </c>
      <c r="O384" s="179">
        <f>'Reported Performance Table'!BF384</f>
        <v>0</v>
      </c>
      <c r="P384" s="179">
        <f>'Reported Performance Table'!BG384</f>
        <v>0</v>
      </c>
      <c r="Q384" t="str">
        <f t="shared" si="11"/>
        <v>No</v>
      </c>
    </row>
    <row r="385" spans="1:17" x14ac:dyDescent="0.25">
      <c r="A385" s="75">
        <v>392</v>
      </c>
      <c r="B385" s="76" t="str">
        <f>IF('Reported Performance Table'!$A392="","",IF(OR('Reported Performance Table'!$B392="",'Reported Performance Table'!$C392="",'Reported Performance Table'!$D392="",'Reported Performance Table'!$F392="",'Reported Performance Table'!$G392="",'Reported Performance Table'!$H392="",'Reported Performance Table'!$I392="",'Reported Performance Table'!$K392="",'Reported Performance Table'!$N392="",'Reported Performance Table'!$O392="",'Reported Performance Table'!$P392="",'Reported Performance Table'!$Q392="",'Reported Performance Table'!$R392="",'Reported Performance Table'!$S392="",'Reported Performance Table'!$T392="",'Reported Performance Table'!$U392="",'Reported Performance Table'!$V392="",'Reported Performance Table'!$W392="",'Reported Performance Table'!$X392="",'Reported Performance Table'!$AF392="",'Reported Performance Table'!$AG392="",'Reported Performance Table'!$AI392="",'Reported Performance Table'!$AJ392="",'Reported Performance Table'!$AL392="",'Reported Performance Table'!$AN392="",'Reported Performance Table'!$AR392=""),$A385&amp;", ",""))</f>
        <v/>
      </c>
      <c r="D385" s="35" t="e">
        <f>VLOOKUP('Reported Performance Table'!C385,'Master List'!$B$20:$C$39,2,FALSE)</f>
        <v>#N/A</v>
      </c>
      <c r="E385" t="e">
        <f>VLOOKUP('Reported Performance Table'!D385,'Master List'!$B$42:$C$129,2,FALSE)</f>
        <v>#N/A</v>
      </c>
      <c r="F385" t="e">
        <f>VLOOKUP('Reported Performance Table'!C385,'Master List'!$B$20:$D$39,3,FALSE)</f>
        <v>#N/A</v>
      </c>
      <c r="G385" s="163" t="e">
        <f>VLOOKUP('Reported Performance Table'!B385,'Master List'!$B$11:$D$17,3,FALSE)</f>
        <v>#N/A</v>
      </c>
      <c r="H385" t="e">
        <f t="shared" si="10"/>
        <v>#N/A</v>
      </c>
      <c r="I385" t="e">
        <f>IF(VLOOKUP('Reported Performance Table'!D385,'Master List'!$B$42:$D$129,3,FALSE)="","No",VLOOKUP('Reported Performance Table'!D385,'Master List'!$B$42:$D$129,3,FALSE))</f>
        <v>#N/A</v>
      </c>
      <c r="J385" t="e">
        <f>IF(AND(I385="Yes_No",'Reported Performance Table'!E385="Yes"),"No","Yes_No")</f>
        <v>#N/A</v>
      </c>
      <c r="K385" t="str">
        <f>IF('Reported Performance Table'!D385="","",IF('Reported Performance Table'!E385="Yes","LUNA_CCT","Reported_CCT"))</f>
        <v/>
      </c>
      <c r="L385" t="str">
        <f>IF('Reported Performance Table'!D385="","",IF(K385="LUNA_CCT",VLOOKUP('Reported Performance Table'!D385,'Master List'!$B$42:$E$129,4,FALSE),"Reported_BUG"))</f>
        <v/>
      </c>
      <c r="M385" t="str">
        <f>IF('Reported Performance Table'!D385="","",IF(AND('Reported Performance Table'!$E385="Yes",OR('Reported Performance Table'!$D385='Master List'!$B$42,'Reported Performance Table'!$D385='Master List'!$B$43,'Reported Performance Table'!$D385='Master List'!$B$44,'Reported Performance Table'!$D385='Master List'!$B$46,'Reported Performance Table'!$D385='Master List'!$B$48,'Reported Performance Table'!$D385='Master List'!$B$104,'Reported Performance Table'!$D385='Master List'!$B$106,'Reported Performance Table'!$D385='Master List'!$B$126)),"LUNA_Dimming","Dimming_Capability_and_Range"))</f>
        <v/>
      </c>
      <c r="N385" s="179">
        <f>'Reported Performance Table'!BE385</f>
        <v>0</v>
      </c>
      <c r="O385" s="179">
        <f>'Reported Performance Table'!BF385</f>
        <v>0</v>
      </c>
      <c r="P385" s="179">
        <f>'Reported Performance Table'!BG385</f>
        <v>0</v>
      </c>
      <c r="Q385" t="str">
        <f t="shared" si="11"/>
        <v>No</v>
      </c>
    </row>
    <row r="386" spans="1:17" x14ac:dyDescent="0.25">
      <c r="A386" s="75">
        <v>393</v>
      </c>
      <c r="B386" s="76" t="str">
        <f>IF('Reported Performance Table'!$A393="","",IF(OR('Reported Performance Table'!$B393="",'Reported Performance Table'!$C393="",'Reported Performance Table'!$D393="",'Reported Performance Table'!$F393="",'Reported Performance Table'!$G393="",'Reported Performance Table'!$H393="",'Reported Performance Table'!$I393="",'Reported Performance Table'!$K393="",'Reported Performance Table'!$N393="",'Reported Performance Table'!$O393="",'Reported Performance Table'!$P393="",'Reported Performance Table'!$Q393="",'Reported Performance Table'!$R393="",'Reported Performance Table'!$S393="",'Reported Performance Table'!$T393="",'Reported Performance Table'!$U393="",'Reported Performance Table'!$V393="",'Reported Performance Table'!$W393="",'Reported Performance Table'!$X393="",'Reported Performance Table'!$AF393="",'Reported Performance Table'!$AG393="",'Reported Performance Table'!$AI393="",'Reported Performance Table'!$AJ393="",'Reported Performance Table'!$AL393="",'Reported Performance Table'!$AN393="",'Reported Performance Table'!$AR393=""),$A386&amp;", ",""))</f>
        <v/>
      </c>
      <c r="D386" s="35" t="e">
        <f>VLOOKUP('Reported Performance Table'!C386,'Master List'!$B$20:$C$39,2,FALSE)</f>
        <v>#N/A</v>
      </c>
      <c r="E386" t="e">
        <f>VLOOKUP('Reported Performance Table'!D386,'Master List'!$B$42:$C$129,2,FALSE)</f>
        <v>#N/A</v>
      </c>
      <c r="F386" t="e">
        <f>VLOOKUP('Reported Performance Table'!C386,'Master List'!$B$20:$D$39,3,FALSE)</f>
        <v>#N/A</v>
      </c>
      <c r="G386" s="163" t="e">
        <f>VLOOKUP('Reported Performance Table'!B386,'Master List'!$B$11:$D$17,3,FALSE)</f>
        <v>#N/A</v>
      </c>
      <c r="H386" t="e">
        <f t="shared" si="10"/>
        <v>#N/A</v>
      </c>
      <c r="I386" t="e">
        <f>IF(VLOOKUP('Reported Performance Table'!D386,'Master List'!$B$42:$D$129,3,FALSE)="","No",VLOOKUP('Reported Performance Table'!D386,'Master List'!$B$42:$D$129,3,FALSE))</f>
        <v>#N/A</v>
      </c>
      <c r="J386" t="e">
        <f>IF(AND(I386="Yes_No",'Reported Performance Table'!E386="Yes"),"No","Yes_No")</f>
        <v>#N/A</v>
      </c>
      <c r="K386" t="str">
        <f>IF('Reported Performance Table'!D386="","",IF('Reported Performance Table'!E386="Yes","LUNA_CCT","Reported_CCT"))</f>
        <v/>
      </c>
      <c r="L386" t="str">
        <f>IF('Reported Performance Table'!D386="","",IF(K386="LUNA_CCT",VLOOKUP('Reported Performance Table'!D386,'Master List'!$B$42:$E$129,4,FALSE),"Reported_BUG"))</f>
        <v/>
      </c>
      <c r="M386" t="str">
        <f>IF('Reported Performance Table'!D386="","",IF(AND('Reported Performance Table'!$E386="Yes",OR('Reported Performance Table'!$D386='Master List'!$B$42,'Reported Performance Table'!$D386='Master List'!$B$43,'Reported Performance Table'!$D386='Master List'!$B$44,'Reported Performance Table'!$D386='Master List'!$B$46,'Reported Performance Table'!$D386='Master List'!$B$48,'Reported Performance Table'!$D386='Master List'!$B$104,'Reported Performance Table'!$D386='Master List'!$B$106,'Reported Performance Table'!$D386='Master List'!$B$126)),"LUNA_Dimming","Dimming_Capability_and_Range"))</f>
        <v/>
      </c>
      <c r="N386" s="179">
        <f>'Reported Performance Table'!BE386</f>
        <v>0</v>
      </c>
      <c r="O386" s="179">
        <f>'Reported Performance Table'!BF386</f>
        <v>0</v>
      </c>
      <c r="P386" s="179">
        <f>'Reported Performance Table'!BG386</f>
        <v>0</v>
      </c>
      <c r="Q386" t="str">
        <f t="shared" si="11"/>
        <v>No</v>
      </c>
    </row>
    <row r="387" spans="1:17" x14ac:dyDescent="0.25">
      <c r="A387" s="75">
        <v>394</v>
      </c>
      <c r="B387" s="76" t="str">
        <f>IF('Reported Performance Table'!$A394="","",IF(OR('Reported Performance Table'!$B394="",'Reported Performance Table'!$C394="",'Reported Performance Table'!$D394="",'Reported Performance Table'!$F394="",'Reported Performance Table'!$G394="",'Reported Performance Table'!$H394="",'Reported Performance Table'!$I394="",'Reported Performance Table'!$K394="",'Reported Performance Table'!$N394="",'Reported Performance Table'!$O394="",'Reported Performance Table'!$P394="",'Reported Performance Table'!$Q394="",'Reported Performance Table'!$R394="",'Reported Performance Table'!$S394="",'Reported Performance Table'!$T394="",'Reported Performance Table'!$U394="",'Reported Performance Table'!$V394="",'Reported Performance Table'!$W394="",'Reported Performance Table'!$X394="",'Reported Performance Table'!$AF394="",'Reported Performance Table'!$AG394="",'Reported Performance Table'!$AI394="",'Reported Performance Table'!$AJ394="",'Reported Performance Table'!$AL394="",'Reported Performance Table'!$AN394="",'Reported Performance Table'!$AR394=""),$A387&amp;", ",""))</f>
        <v/>
      </c>
      <c r="D387" s="35" t="e">
        <f>VLOOKUP('Reported Performance Table'!C387,'Master List'!$B$20:$C$39,2,FALSE)</f>
        <v>#N/A</v>
      </c>
      <c r="E387" t="e">
        <f>VLOOKUP('Reported Performance Table'!D387,'Master List'!$B$42:$C$129,2,FALSE)</f>
        <v>#N/A</v>
      </c>
      <c r="F387" t="e">
        <f>VLOOKUP('Reported Performance Table'!C387,'Master List'!$B$20:$D$39,3,FALSE)</f>
        <v>#N/A</v>
      </c>
      <c r="G387" s="163" t="e">
        <f>VLOOKUP('Reported Performance Table'!B387,'Master List'!$B$11:$D$17,3,FALSE)</f>
        <v>#N/A</v>
      </c>
      <c r="H387" t="e">
        <f t="shared" si="10"/>
        <v>#N/A</v>
      </c>
      <c r="I387" t="e">
        <f>IF(VLOOKUP('Reported Performance Table'!D387,'Master List'!$B$42:$D$129,3,FALSE)="","No",VLOOKUP('Reported Performance Table'!D387,'Master List'!$B$42:$D$129,3,FALSE))</f>
        <v>#N/A</v>
      </c>
      <c r="J387" t="e">
        <f>IF(AND(I387="Yes_No",'Reported Performance Table'!E387="Yes"),"No","Yes_No")</f>
        <v>#N/A</v>
      </c>
      <c r="K387" t="str">
        <f>IF('Reported Performance Table'!D387="","",IF('Reported Performance Table'!E387="Yes","LUNA_CCT","Reported_CCT"))</f>
        <v/>
      </c>
      <c r="L387" t="str">
        <f>IF('Reported Performance Table'!D387="","",IF(K387="LUNA_CCT",VLOOKUP('Reported Performance Table'!D387,'Master List'!$B$42:$E$129,4,FALSE),"Reported_BUG"))</f>
        <v/>
      </c>
      <c r="M387" t="str">
        <f>IF('Reported Performance Table'!D387="","",IF(AND('Reported Performance Table'!$E387="Yes",OR('Reported Performance Table'!$D387='Master List'!$B$42,'Reported Performance Table'!$D387='Master List'!$B$43,'Reported Performance Table'!$D387='Master List'!$B$44,'Reported Performance Table'!$D387='Master List'!$B$46,'Reported Performance Table'!$D387='Master List'!$B$48,'Reported Performance Table'!$D387='Master List'!$B$104,'Reported Performance Table'!$D387='Master List'!$B$106,'Reported Performance Table'!$D387='Master List'!$B$126)),"LUNA_Dimming","Dimming_Capability_and_Range"))</f>
        <v/>
      </c>
      <c r="N387" s="179">
        <f>'Reported Performance Table'!BE387</f>
        <v>0</v>
      </c>
      <c r="O387" s="179">
        <f>'Reported Performance Table'!BF387</f>
        <v>0</v>
      </c>
      <c r="P387" s="179">
        <f>'Reported Performance Table'!BG387</f>
        <v>0</v>
      </c>
      <c r="Q387" t="str">
        <f t="shared" si="11"/>
        <v>No</v>
      </c>
    </row>
    <row r="388" spans="1:17" x14ac:dyDescent="0.25">
      <c r="A388" s="75">
        <v>395</v>
      </c>
      <c r="B388" s="76" t="str">
        <f>IF('Reported Performance Table'!$A395="","",IF(OR('Reported Performance Table'!$B395="",'Reported Performance Table'!$C395="",'Reported Performance Table'!$D395="",'Reported Performance Table'!$F395="",'Reported Performance Table'!$G395="",'Reported Performance Table'!$H395="",'Reported Performance Table'!$I395="",'Reported Performance Table'!$K395="",'Reported Performance Table'!$N395="",'Reported Performance Table'!$O395="",'Reported Performance Table'!$P395="",'Reported Performance Table'!$Q395="",'Reported Performance Table'!$R395="",'Reported Performance Table'!$S395="",'Reported Performance Table'!$T395="",'Reported Performance Table'!$U395="",'Reported Performance Table'!$V395="",'Reported Performance Table'!$W395="",'Reported Performance Table'!$X395="",'Reported Performance Table'!$AF395="",'Reported Performance Table'!$AG395="",'Reported Performance Table'!$AI395="",'Reported Performance Table'!$AJ395="",'Reported Performance Table'!$AL395="",'Reported Performance Table'!$AN395="",'Reported Performance Table'!$AR395=""),$A388&amp;", ",""))</f>
        <v/>
      </c>
      <c r="D388" s="35" t="e">
        <f>VLOOKUP('Reported Performance Table'!C388,'Master List'!$B$20:$C$39,2,FALSE)</f>
        <v>#N/A</v>
      </c>
      <c r="E388" t="e">
        <f>VLOOKUP('Reported Performance Table'!D388,'Master List'!$B$42:$C$129,2,FALSE)</f>
        <v>#N/A</v>
      </c>
      <c r="F388" t="e">
        <f>VLOOKUP('Reported Performance Table'!C388,'Master List'!$B$20:$D$39,3,FALSE)</f>
        <v>#N/A</v>
      </c>
      <c r="G388" s="163" t="e">
        <f>VLOOKUP('Reported Performance Table'!B388,'Master List'!$B$11:$D$17,3,FALSE)</f>
        <v>#N/A</v>
      </c>
      <c r="H388" t="e">
        <f t="shared" si="10"/>
        <v>#N/A</v>
      </c>
      <c r="I388" t="e">
        <f>IF(VLOOKUP('Reported Performance Table'!D388,'Master List'!$B$42:$D$129,3,FALSE)="","No",VLOOKUP('Reported Performance Table'!D388,'Master List'!$B$42:$D$129,3,FALSE))</f>
        <v>#N/A</v>
      </c>
      <c r="J388" t="e">
        <f>IF(AND(I388="Yes_No",'Reported Performance Table'!E388="Yes"),"No","Yes_No")</f>
        <v>#N/A</v>
      </c>
      <c r="K388" t="str">
        <f>IF('Reported Performance Table'!D388="","",IF('Reported Performance Table'!E388="Yes","LUNA_CCT","Reported_CCT"))</f>
        <v/>
      </c>
      <c r="L388" t="str">
        <f>IF('Reported Performance Table'!D388="","",IF(K388="LUNA_CCT",VLOOKUP('Reported Performance Table'!D388,'Master List'!$B$42:$E$129,4,FALSE),"Reported_BUG"))</f>
        <v/>
      </c>
      <c r="M388" t="str">
        <f>IF('Reported Performance Table'!D388="","",IF(AND('Reported Performance Table'!$E388="Yes",OR('Reported Performance Table'!$D388='Master List'!$B$42,'Reported Performance Table'!$D388='Master List'!$B$43,'Reported Performance Table'!$D388='Master List'!$B$44,'Reported Performance Table'!$D388='Master List'!$B$46,'Reported Performance Table'!$D388='Master List'!$B$48,'Reported Performance Table'!$D388='Master List'!$B$104,'Reported Performance Table'!$D388='Master List'!$B$106,'Reported Performance Table'!$D388='Master List'!$B$126)),"LUNA_Dimming","Dimming_Capability_and_Range"))</f>
        <v/>
      </c>
      <c r="N388" s="179">
        <f>'Reported Performance Table'!BE388</f>
        <v>0</v>
      </c>
      <c r="O388" s="179">
        <f>'Reported Performance Table'!BF388</f>
        <v>0</v>
      </c>
      <c r="P388" s="179">
        <f>'Reported Performance Table'!BG388</f>
        <v>0</v>
      </c>
      <c r="Q388" t="str">
        <f t="shared" si="11"/>
        <v>No</v>
      </c>
    </row>
    <row r="389" spans="1:17" x14ac:dyDescent="0.25">
      <c r="A389" s="75">
        <v>396</v>
      </c>
      <c r="B389" s="76" t="str">
        <f>IF('Reported Performance Table'!$A396="","",IF(OR('Reported Performance Table'!$B396="",'Reported Performance Table'!$C396="",'Reported Performance Table'!$D396="",'Reported Performance Table'!$F396="",'Reported Performance Table'!$G396="",'Reported Performance Table'!$H396="",'Reported Performance Table'!$I396="",'Reported Performance Table'!$K396="",'Reported Performance Table'!$N396="",'Reported Performance Table'!$O396="",'Reported Performance Table'!$P396="",'Reported Performance Table'!$Q396="",'Reported Performance Table'!$R396="",'Reported Performance Table'!$S396="",'Reported Performance Table'!$T396="",'Reported Performance Table'!$U396="",'Reported Performance Table'!$V396="",'Reported Performance Table'!$W396="",'Reported Performance Table'!$X396="",'Reported Performance Table'!$AF396="",'Reported Performance Table'!$AG396="",'Reported Performance Table'!$AI396="",'Reported Performance Table'!$AJ396="",'Reported Performance Table'!$AL396="",'Reported Performance Table'!$AN396="",'Reported Performance Table'!$AR396=""),$A389&amp;", ",""))</f>
        <v/>
      </c>
      <c r="D389" s="35" t="e">
        <f>VLOOKUP('Reported Performance Table'!C389,'Master List'!$B$20:$C$39,2,FALSE)</f>
        <v>#N/A</v>
      </c>
      <c r="E389" t="e">
        <f>VLOOKUP('Reported Performance Table'!D389,'Master List'!$B$42:$C$129,2,FALSE)</f>
        <v>#N/A</v>
      </c>
      <c r="F389" t="e">
        <f>VLOOKUP('Reported Performance Table'!C389,'Master List'!$B$20:$D$39,3,FALSE)</f>
        <v>#N/A</v>
      </c>
      <c r="G389" s="163" t="e">
        <f>VLOOKUP('Reported Performance Table'!B389,'Master List'!$B$11:$D$17,3,FALSE)</f>
        <v>#N/A</v>
      </c>
      <c r="H389" t="e">
        <f t="shared" si="10"/>
        <v>#N/A</v>
      </c>
      <c r="I389" t="e">
        <f>IF(VLOOKUP('Reported Performance Table'!D389,'Master List'!$B$42:$D$129,3,FALSE)="","No",VLOOKUP('Reported Performance Table'!D389,'Master List'!$B$42:$D$129,3,FALSE))</f>
        <v>#N/A</v>
      </c>
      <c r="J389" t="e">
        <f>IF(AND(I389="Yes_No",'Reported Performance Table'!E389="Yes"),"No","Yes_No")</f>
        <v>#N/A</v>
      </c>
      <c r="K389" t="str">
        <f>IF('Reported Performance Table'!D389="","",IF('Reported Performance Table'!E389="Yes","LUNA_CCT","Reported_CCT"))</f>
        <v/>
      </c>
      <c r="L389" t="str">
        <f>IF('Reported Performance Table'!D389="","",IF(K389="LUNA_CCT",VLOOKUP('Reported Performance Table'!D389,'Master List'!$B$42:$E$129,4,FALSE),"Reported_BUG"))</f>
        <v/>
      </c>
      <c r="M389" t="str">
        <f>IF('Reported Performance Table'!D389="","",IF(AND('Reported Performance Table'!$E389="Yes",OR('Reported Performance Table'!$D389='Master List'!$B$42,'Reported Performance Table'!$D389='Master List'!$B$43,'Reported Performance Table'!$D389='Master List'!$B$44,'Reported Performance Table'!$D389='Master List'!$B$46,'Reported Performance Table'!$D389='Master List'!$B$48,'Reported Performance Table'!$D389='Master List'!$B$104,'Reported Performance Table'!$D389='Master List'!$B$106,'Reported Performance Table'!$D389='Master List'!$B$126)),"LUNA_Dimming","Dimming_Capability_and_Range"))</f>
        <v/>
      </c>
      <c r="N389" s="179">
        <f>'Reported Performance Table'!BE389</f>
        <v>0</v>
      </c>
      <c r="O389" s="179">
        <f>'Reported Performance Table'!BF389</f>
        <v>0</v>
      </c>
      <c r="P389" s="179">
        <f>'Reported Performance Table'!BG389</f>
        <v>0</v>
      </c>
      <c r="Q389" t="str">
        <f t="shared" si="11"/>
        <v>No</v>
      </c>
    </row>
    <row r="390" spans="1:17" x14ac:dyDescent="0.25">
      <c r="A390" s="75">
        <v>397</v>
      </c>
      <c r="B390" s="76" t="str">
        <f>IF('Reported Performance Table'!$A397="","",IF(OR('Reported Performance Table'!$B397="",'Reported Performance Table'!$C397="",'Reported Performance Table'!$D397="",'Reported Performance Table'!$F397="",'Reported Performance Table'!$G397="",'Reported Performance Table'!$H397="",'Reported Performance Table'!$I397="",'Reported Performance Table'!$K397="",'Reported Performance Table'!$N397="",'Reported Performance Table'!$O397="",'Reported Performance Table'!$P397="",'Reported Performance Table'!$Q397="",'Reported Performance Table'!$R397="",'Reported Performance Table'!$S397="",'Reported Performance Table'!$T397="",'Reported Performance Table'!$U397="",'Reported Performance Table'!$V397="",'Reported Performance Table'!$W397="",'Reported Performance Table'!$X397="",'Reported Performance Table'!$AF397="",'Reported Performance Table'!$AG397="",'Reported Performance Table'!$AI397="",'Reported Performance Table'!$AJ397="",'Reported Performance Table'!$AL397="",'Reported Performance Table'!$AN397="",'Reported Performance Table'!$AR397=""),$A390&amp;", ",""))</f>
        <v/>
      </c>
      <c r="D390" s="35" t="e">
        <f>VLOOKUP('Reported Performance Table'!C390,'Master List'!$B$20:$C$39,2,FALSE)</f>
        <v>#N/A</v>
      </c>
      <c r="E390" t="e">
        <f>VLOOKUP('Reported Performance Table'!D390,'Master List'!$B$42:$C$129,2,FALSE)</f>
        <v>#N/A</v>
      </c>
      <c r="F390" t="e">
        <f>VLOOKUP('Reported Performance Table'!C390,'Master List'!$B$20:$D$39,3,FALSE)</f>
        <v>#N/A</v>
      </c>
      <c r="G390" s="163" t="e">
        <f>VLOOKUP('Reported Performance Table'!B390,'Master List'!$B$11:$D$17,3,FALSE)</f>
        <v>#N/A</v>
      </c>
      <c r="H390" t="e">
        <f t="shared" si="10"/>
        <v>#N/A</v>
      </c>
      <c r="I390" t="e">
        <f>IF(VLOOKUP('Reported Performance Table'!D390,'Master List'!$B$42:$D$129,3,FALSE)="","No",VLOOKUP('Reported Performance Table'!D390,'Master List'!$B$42:$D$129,3,FALSE))</f>
        <v>#N/A</v>
      </c>
      <c r="J390" t="e">
        <f>IF(AND(I390="Yes_No",'Reported Performance Table'!E390="Yes"),"No","Yes_No")</f>
        <v>#N/A</v>
      </c>
      <c r="K390" t="str">
        <f>IF('Reported Performance Table'!D390="","",IF('Reported Performance Table'!E390="Yes","LUNA_CCT","Reported_CCT"))</f>
        <v/>
      </c>
      <c r="L390" t="str">
        <f>IF('Reported Performance Table'!D390="","",IF(K390="LUNA_CCT",VLOOKUP('Reported Performance Table'!D390,'Master List'!$B$42:$E$129,4,FALSE),"Reported_BUG"))</f>
        <v/>
      </c>
      <c r="M390" t="str">
        <f>IF('Reported Performance Table'!D390="","",IF(AND('Reported Performance Table'!$E390="Yes",OR('Reported Performance Table'!$D390='Master List'!$B$42,'Reported Performance Table'!$D390='Master List'!$B$43,'Reported Performance Table'!$D390='Master List'!$B$44,'Reported Performance Table'!$D390='Master List'!$B$46,'Reported Performance Table'!$D390='Master List'!$B$48,'Reported Performance Table'!$D390='Master List'!$B$104,'Reported Performance Table'!$D390='Master List'!$B$106,'Reported Performance Table'!$D390='Master List'!$B$126)),"LUNA_Dimming","Dimming_Capability_and_Range"))</f>
        <v/>
      </c>
      <c r="N390" s="179">
        <f>'Reported Performance Table'!BE390</f>
        <v>0</v>
      </c>
      <c r="O390" s="179">
        <f>'Reported Performance Table'!BF390</f>
        <v>0</v>
      </c>
      <c r="P390" s="179">
        <f>'Reported Performance Table'!BG390</f>
        <v>0</v>
      </c>
      <c r="Q390" t="str">
        <f t="shared" si="11"/>
        <v>No</v>
      </c>
    </row>
    <row r="391" spans="1:17" x14ac:dyDescent="0.25">
      <c r="A391" s="75">
        <v>398</v>
      </c>
      <c r="B391" s="76" t="str">
        <f>IF('Reported Performance Table'!$A398="","",IF(OR('Reported Performance Table'!$B398="",'Reported Performance Table'!$C398="",'Reported Performance Table'!$D398="",'Reported Performance Table'!$F398="",'Reported Performance Table'!$G398="",'Reported Performance Table'!$H398="",'Reported Performance Table'!$I398="",'Reported Performance Table'!$K398="",'Reported Performance Table'!$N398="",'Reported Performance Table'!$O398="",'Reported Performance Table'!$P398="",'Reported Performance Table'!$Q398="",'Reported Performance Table'!$R398="",'Reported Performance Table'!$S398="",'Reported Performance Table'!$T398="",'Reported Performance Table'!$U398="",'Reported Performance Table'!$V398="",'Reported Performance Table'!$W398="",'Reported Performance Table'!$X398="",'Reported Performance Table'!$AF398="",'Reported Performance Table'!$AG398="",'Reported Performance Table'!$AI398="",'Reported Performance Table'!$AJ398="",'Reported Performance Table'!$AL398="",'Reported Performance Table'!$AN398="",'Reported Performance Table'!$AR398=""),$A391&amp;", ",""))</f>
        <v/>
      </c>
      <c r="D391" s="35" t="e">
        <f>VLOOKUP('Reported Performance Table'!C391,'Master List'!$B$20:$C$39,2,FALSE)</f>
        <v>#N/A</v>
      </c>
      <c r="E391" t="e">
        <f>VLOOKUP('Reported Performance Table'!D391,'Master List'!$B$42:$C$129,2,FALSE)</f>
        <v>#N/A</v>
      </c>
      <c r="F391" t="e">
        <f>VLOOKUP('Reported Performance Table'!C391,'Master List'!$B$20:$D$39,3,FALSE)</f>
        <v>#N/A</v>
      </c>
      <c r="G391" s="163" t="e">
        <f>VLOOKUP('Reported Performance Table'!B391,'Master List'!$B$11:$D$17,3,FALSE)</f>
        <v>#N/A</v>
      </c>
      <c r="H391" t="e">
        <f t="shared" si="10"/>
        <v>#N/A</v>
      </c>
      <c r="I391" t="e">
        <f>IF(VLOOKUP('Reported Performance Table'!D391,'Master List'!$B$42:$D$129,3,FALSE)="","No",VLOOKUP('Reported Performance Table'!D391,'Master List'!$B$42:$D$129,3,FALSE))</f>
        <v>#N/A</v>
      </c>
      <c r="J391" t="e">
        <f>IF(AND(I391="Yes_No",'Reported Performance Table'!E391="Yes"),"No","Yes_No")</f>
        <v>#N/A</v>
      </c>
      <c r="K391" t="str">
        <f>IF('Reported Performance Table'!D391="","",IF('Reported Performance Table'!E391="Yes","LUNA_CCT","Reported_CCT"))</f>
        <v/>
      </c>
      <c r="L391" t="str">
        <f>IF('Reported Performance Table'!D391="","",IF(K391="LUNA_CCT",VLOOKUP('Reported Performance Table'!D391,'Master List'!$B$42:$E$129,4,FALSE),"Reported_BUG"))</f>
        <v/>
      </c>
      <c r="M391" t="str">
        <f>IF('Reported Performance Table'!D391="","",IF(AND('Reported Performance Table'!$E391="Yes",OR('Reported Performance Table'!$D391='Master List'!$B$42,'Reported Performance Table'!$D391='Master List'!$B$43,'Reported Performance Table'!$D391='Master List'!$B$44,'Reported Performance Table'!$D391='Master List'!$B$46,'Reported Performance Table'!$D391='Master List'!$B$48,'Reported Performance Table'!$D391='Master List'!$B$104,'Reported Performance Table'!$D391='Master List'!$B$106,'Reported Performance Table'!$D391='Master List'!$B$126)),"LUNA_Dimming","Dimming_Capability_and_Range"))</f>
        <v/>
      </c>
      <c r="N391" s="179">
        <f>'Reported Performance Table'!BE391</f>
        <v>0</v>
      </c>
      <c r="O391" s="179">
        <f>'Reported Performance Table'!BF391</f>
        <v>0</v>
      </c>
      <c r="P391" s="179">
        <f>'Reported Performance Table'!BG391</f>
        <v>0</v>
      </c>
      <c r="Q391" t="str">
        <f t="shared" si="11"/>
        <v>No</v>
      </c>
    </row>
    <row r="392" spans="1:17" x14ac:dyDescent="0.25">
      <c r="A392" s="75">
        <v>399</v>
      </c>
      <c r="B392" s="76" t="str">
        <f>IF('Reported Performance Table'!$A399="","",IF(OR('Reported Performance Table'!$B399="",'Reported Performance Table'!$C399="",'Reported Performance Table'!$D399="",'Reported Performance Table'!$F399="",'Reported Performance Table'!$G399="",'Reported Performance Table'!$H399="",'Reported Performance Table'!$I399="",'Reported Performance Table'!$K399="",'Reported Performance Table'!$N399="",'Reported Performance Table'!$O399="",'Reported Performance Table'!$P399="",'Reported Performance Table'!$Q399="",'Reported Performance Table'!$R399="",'Reported Performance Table'!$S399="",'Reported Performance Table'!$T399="",'Reported Performance Table'!$U399="",'Reported Performance Table'!$V399="",'Reported Performance Table'!$W399="",'Reported Performance Table'!$X399="",'Reported Performance Table'!$AF399="",'Reported Performance Table'!$AG399="",'Reported Performance Table'!$AI399="",'Reported Performance Table'!$AJ399="",'Reported Performance Table'!$AL399="",'Reported Performance Table'!$AN399="",'Reported Performance Table'!$AR399=""),$A392&amp;", ",""))</f>
        <v/>
      </c>
      <c r="D392" s="35" t="e">
        <f>VLOOKUP('Reported Performance Table'!C392,'Master List'!$B$20:$C$39,2,FALSE)</f>
        <v>#N/A</v>
      </c>
      <c r="E392" t="e">
        <f>VLOOKUP('Reported Performance Table'!D392,'Master List'!$B$42:$C$129,2,FALSE)</f>
        <v>#N/A</v>
      </c>
      <c r="F392" t="e">
        <f>VLOOKUP('Reported Performance Table'!C392,'Master List'!$B$20:$D$39,3,FALSE)</f>
        <v>#N/A</v>
      </c>
      <c r="G392" s="163" t="e">
        <f>VLOOKUP('Reported Performance Table'!B392,'Master List'!$B$11:$D$17,3,FALSE)</f>
        <v>#N/A</v>
      </c>
      <c r="H392" t="e">
        <f t="shared" si="10"/>
        <v>#N/A</v>
      </c>
      <c r="I392" t="e">
        <f>IF(VLOOKUP('Reported Performance Table'!D392,'Master List'!$B$42:$D$129,3,FALSE)="","No",VLOOKUP('Reported Performance Table'!D392,'Master List'!$B$42:$D$129,3,FALSE))</f>
        <v>#N/A</v>
      </c>
      <c r="J392" t="e">
        <f>IF(AND(I392="Yes_No",'Reported Performance Table'!E392="Yes"),"No","Yes_No")</f>
        <v>#N/A</v>
      </c>
      <c r="K392" t="str">
        <f>IF('Reported Performance Table'!D392="","",IF('Reported Performance Table'!E392="Yes","LUNA_CCT","Reported_CCT"))</f>
        <v/>
      </c>
      <c r="L392" t="str">
        <f>IF('Reported Performance Table'!D392="","",IF(K392="LUNA_CCT",VLOOKUP('Reported Performance Table'!D392,'Master List'!$B$42:$E$129,4,FALSE),"Reported_BUG"))</f>
        <v/>
      </c>
      <c r="M392" t="str">
        <f>IF('Reported Performance Table'!D392="","",IF(AND('Reported Performance Table'!$E392="Yes",OR('Reported Performance Table'!$D392='Master List'!$B$42,'Reported Performance Table'!$D392='Master List'!$B$43,'Reported Performance Table'!$D392='Master List'!$B$44,'Reported Performance Table'!$D392='Master List'!$B$46,'Reported Performance Table'!$D392='Master List'!$B$48,'Reported Performance Table'!$D392='Master List'!$B$104,'Reported Performance Table'!$D392='Master List'!$B$106,'Reported Performance Table'!$D392='Master List'!$B$126)),"LUNA_Dimming","Dimming_Capability_and_Range"))</f>
        <v/>
      </c>
      <c r="N392" s="179">
        <f>'Reported Performance Table'!BE392</f>
        <v>0</v>
      </c>
      <c r="O392" s="179">
        <f>'Reported Performance Table'!BF392</f>
        <v>0</v>
      </c>
      <c r="P392" s="179">
        <f>'Reported Performance Table'!BG392</f>
        <v>0</v>
      </c>
      <c r="Q392" t="str">
        <f t="shared" si="11"/>
        <v>No</v>
      </c>
    </row>
    <row r="393" spans="1:17" x14ac:dyDescent="0.25">
      <c r="A393" s="75">
        <v>400</v>
      </c>
      <c r="B393" s="76" t="str">
        <f>IF('Reported Performance Table'!$A400="","",IF(OR('Reported Performance Table'!$B400="",'Reported Performance Table'!$C400="",'Reported Performance Table'!$D400="",'Reported Performance Table'!$F400="",'Reported Performance Table'!$G400="",'Reported Performance Table'!$H400="",'Reported Performance Table'!$I400="",'Reported Performance Table'!$K400="",'Reported Performance Table'!$N400="",'Reported Performance Table'!$O400="",'Reported Performance Table'!$P400="",'Reported Performance Table'!$Q400="",'Reported Performance Table'!$R400="",'Reported Performance Table'!$S400="",'Reported Performance Table'!$T400="",'Reported Performance Table'!$U400="",'Reported Performance Table'!$V400="",'Reported Performance Table'!$W400="",'Reported Performance Table'!$X400="",'Reported Performance Table'!$AF400="",'Reported Performance Table'!$AG400="",'Reported Performance Table'!$AI400="",'Reported Performance Table'!$AJ400="",'Reported Performance Table'!$AL400="",'Reported Performance Table'!$AN400="",'Reported Performance Table'!$AR400=""),$A393&amp;", ",""))</f>
        <v/>
      </c>
      <c r="D393" s="35" t="e">
        <f>VLOOKUP('Reported Performance Table'!C393,'Master List'!$B$20:$C$39,2,FALSE)</f>
        <v>#N/A</v>
      </c>
      <c r="E393" t="e">
        <f>VLOOKUP('Reported Performance Table'!D393,'Master List'!$B$42:$C$129,2,FALSE)</f>
        <v>#N/A</v>
      </c>
      <c r="F393" t="e">
        <f>VLOOKUP('Reported Performance Table'!C393,'Master List'!$B$20:$D$39,3,FALSE)</f>
        <v>#N/A</v>
      </c>
      <c r="G393" s="163" t="e">
        <f>VLOOKUP('Reported Performance Table'!B393,'Master List'!$B$11:$D$17,3,FALSE)</f>
        <v>#N/A</v>
      </c>
      <c r="H393" t="e">
        <f t="shared" si="10"/>
        <v>#N/A</v>
      </c>
      <c r="I393" t="e">
        <f>IF(VLOOKUP('Reported Performance Table'!D393,'Master List'!$B$42:$D$129,3,FALSE)="","No",VLOOKUP('Reported Performance Table'!D393,'Master List'!$B$42:$D$129,3,FALSE))</f>
        <v>#N/A</v>
      </c>
      <c r="J393" t="e">
        <f>IF(AND(I393="Yes_No",'Reported Performance Table'!E393="Yes"),"No","Yes_No")</f>
        <v>#N/A</v>
      </c>
      <c r="K393" t="str">
        <f>IF('Reported Performance Table'!D393="","",IF('Reported Performance Table'!E393="Yes","LUNA_CCT","Reported_CCT"))</f>
        <v/>
      </c>
      <c r="L393" t="str">
        <f>IF('Reported Performance Table'!D393="","",IF(K393="LUNA_CCT",VLOOKUP('Reported Performance Table'!D393,'Master List'!$B$42:$E$129,4,FALSE),"Reported_BUG"))</f>
        <v/>
      </c>
      <c r="M393" t="str">
        <f>IF('Reported Performance Table'!D393="","",IF(AND('Reported Performance Table'!$E393="Yes",OR('Reported Performance Table'!$D393='Master List'!$B$42,'Reported Performance Table'!$D393='Master List'!$B$43,'Reported Performance Table'!$D393='Master List'!$B$44,'Reported Performance Table'!$D393='Master List'!$B$46,'Reported Performance Table'!$D393='Master List'!$B$48,'Reported Performance Table'!$D393='Master List'!$B$104,'Reported Performance Table'!$D393='Master List'!$B$106,'Reported Performance Table'!$D393='Master List'!$B$126)),"LUNA_Dimming","Dimming_Capability_and_Range"))</f>
        <v/>
      </c>
      <c r="N393" s="179">
        <f>'Reported Performance Table'!BE393</f>
        <v>0</v>
      </c>
      <c r="O393" s="179">
        <f>'Reported Performance Table'!BF393</f>
        <v>0</v>
      </c>
      <c r="P393" s="179">
        <f>'Reported Performance Table'!BG393</f>
        <v>0</v>
      </c>
      <c r="Q393" t="str">
        <f t="shared" si="11"/>
        <v>No</v>
      </c>
    </row>
    <row r="394" spans="1:17" x14ac:dyDescent="0.25">
      <c r="A394" s="75">
        <v>401</v>
      </c>
      <c r="B394" s="76" t="str">
        <f>IF('Reported Performance Table'!$A401="","",IF(OR('Reported Performance Table'!$B401="",'Reported Performance Table'!$C401="",'Reported Performance Table'!$D401="",'Reported Performance Table'!$F401="",'Reported Performance Table'!$G401="",'Reported Performance Table'!$H401="",'Reported Performance Table'!$I401="",'Reported Performance Table'!$K401="",'Reported Performance Table'!$N401="",'Reported Performance Table'!$O401="",'Reported Performance Table'!$P401="",'Reported Performance Table'!$Q401="",'Reported Performance Table'!$R401="",'Reported Performance Table'!$S401="",'Reported Performance Table'!$T401="",'Reported Performance Table'!$U401="",'Reported Performance Table'!$V401="",'Reported Performance Table'!$W401="",'Reported Performance Table'!$X401="",'Reported Performance Table'!$AF401="",'Reported Performance Table'!$AG401="",'Reported Performance Table'!$AI401="",'Reported Performance Table'!$AJ401="",'Reported Performance Table'!$AL401="",'Reported Performance Table'!$AN401="",'Reported Performance Table'!$AR401=""),$A394&amp;", ",""))</f>
        <v/>
      </c>
      <c r="D394" s="35" t="e">
        <f>VLOOKUP('Reported Performance Table'!C394,'Master List'!$B$20:$C$39,2,FALSE)</f>
        <v>#N/A</v>
      </c>
      <c r="E394" t="e">
        <f>VLOOKUP('Reported Performance Table'!D394,'Master List'!$B$42:$C$129,2,FALSE)</f>
        <v>#N/A</v>
      </c>
      <c r="F394" t="e">
        <f>VLOOKUP('Reported Performance Table'!C394,'Master List'!$B$20:$D$39,3,FALSE)</f>
        <v>#N/A</v>
      </c>
      <c r="G394" s="163" t="e">
        <f>VLOOKUP('Reported Performance Table'!B394,'Master List'!$B$11:$D$17,3,FALSE)</f>
        <v>#N/A</v>
      </c>
      <c r="H394" t="e">
        <f t="shared" si="10"/>
        <v>#N/A</v>
      </c>
      <c r="I394" t="e">
        <f>IF(VLOOKUP('Reported Performance Table'!D394,'Master List'!$B$42:$D$129,3,FALSE)="","No",VLOOKUP('Reported Performance Table'!D394,'Master List'!$B$42:$D$129,3,FALSE))</f>
        <v>#N/A</v>
      </c>
      <c r="J394" t="e">
        <f>IF(AND(I394="Yes_No",'Reported Performance Table'!E394="Yes"),"No","Yes_No")</f>
        <v>#N/A</v>
      </c>
      <c r="K394" t="str">
        <f>IF('Reported Performance Table'!D394="","",IF('Reported Performance Table'!E394="Yes","LUNA_CCT","Reported_CCT"))</f>
        <v/>
      </c>
      <c r="L394" t="str">
        <f>IF('Reported Performance Table'!D394="","",IF(K394="LUNA_CCT",VLOOKUP('Reported Performance Table'!D394,'Master List'!$B$42:$E$129,4,FALSE),"Reported_BUG"))</f>
        <v/>
      </c>
      <c r="M394" t="str">
        <f>IF('Reported Performance Table'!D394="","",IF(AND('Reported Performance Table'!$E394="Yes",OR('Reported Performance Table'!$D394='Master List'!$B$42,'Reported Performance Table'!$D394='Master List'!$B$43,'Reported Performance Table'!$D394='Master List'!$B$44,'Reported Performance Table'!$D394='Master List'!$B$46,'Reported Performance Table'!$D394='Master List'!$B$48,'Reported Performance Table'!$D394='Master List'!$B$104,'Reported Performance Table'!$D394='Master List'!$B$106,'Reported Performance Table'!$D394='Master List'!$B$126)),"LUNA_Dimming","Dimming_Capability_and_Range"))</f>
        <v/>
      </c>
      <c r="N394" s="179">
        <f>'Reported Performance Table'!BE394</f>
        <v>0</v>
      </c>
      <c r="O394" s="179">
        <f>'Reported Performance Table'!BF394</f>
        <v>0</v>
      </c>
      <c r="P394" s="179">
        <f>'Reported Performance Table'!BG394</f>
        <v>0</v>
      </c>
      <c r="Q394" t="str">
        <f t="shared" si="11"/>
        <v>No</v>
      </c>
    </row>
    <row r="395" spans="1:17" x14ac:dyDescent="0.25">
      <c r="A395" s="75">
        <v>402</v>
      </c>
      <c r="B395" s="76" t="str">
        <f>IF('Reported Performance Table'!$A402="","",IF(OR('Reported Performance Table'!$B402="",'Reported Performance Table'!$C402="",'Reported Performance Table'!$D402="",'Reported Performance Table'!$F402="",'Reported Performance Table'!$G402="",'Reported Performance Table'!$H402="",'Reported Performance Table'!$I402="",'Reported Performance Table'!$K402="",'Reported Performance Table'!$N402="",'Reported Performance Table'!$O402="",'Reported Performance Table'!$P402="",'Reported Performance Table'!$Q402="",'Reported Performance Table'!$R402="",'Reported Performance Table'!$S402="",'Reported Performance Table'!$T402="",'Reported Performance Table'!$U402="",'Reported Performance Table'!$V402="",'Reported Performance Table'!$W402="",'Reported Performance Table'!$X402="",'Reported Performance Table'!$AF402="",'Reported Performance Table'!$AG402="",'Reported Performance Table'!$AI402="",'Reported Performance Table'!$AJ402="",'Reported Performance Table'!$AL402="",'Reported Performance Table'!$AN402="",'Reported Performance Table'!$AR402=""),$A395&amp;", ",""))</f>
        <v/>
      </c>
      <c r="D395" s="35" t="e">
        <f>VLOOKUP('Reported Performance Table'!C395,'Master List'!$B$20:$C$39,2,FALSE)</f>
        <v>#N/A</v>
      </c>
      <c r="E395" t="e">
        <f>VLOOKUP('Reported Performance Table'!D395,'Master List'!$B$42:$C$129,2,FALSE)</f>
        <v>#N/A</v>
      </c>
      <c r="F395" t="e">
        <f>VLOOKUP('Reported Performance Table'!C395,'Master List'!$B$20:$D$39,3,FALSE)</f>
        <v>#N/A</v>
      </c>
      <c r="G395" s="163" t="e">
        <f>VLOOKUP('Reported Performance Table'!B395,'Master List'!$B$11:$D$17,3,FALSE)</f>
        <v>#N/A</v>
      </c>
      <c r="H395" t="e">
        <f t="shared" ref="H395:H458" si="12">CONCATENATE(F395,G395)</f>
        <v>#N/A</v>
      </c>
      <c r="I395" t="e">
        <f>IF(VLOOKUP('Reported Performance Table'!D395,'Master List'!$B$42:$D$129,3,FALSE)="","No",VLOOKUP('Reported Performance Table'!D395,'Master List'!$B$42:$D$129,3,FALSE))</f>
        <v>#N/A</v>
      </c>
      <c r="J395" t="e">
        <f>IF(AND(I395="Yes_No",'Reported Performance Table'!E395="Yes"),"No","Yes_No")</f>
        <v>#N/A</v>
      </c>
      <c r="K395" t="str">
        <f>IF('Reported Performance Table'!D395="","",IF('Reported Performance Table'!E395="Yes","LUNA_CCT","Reported_CCT"))</f>
        <v/>
      </c>
      <c r="L395" t="str">
        <f>IF('Reported Performance Table'!D395="","",IF(K395="LUNA_CCT",VLOOKUP('Reported Performance Table'!D395,'Master List'!$B$42:$E$129,4,FALSE),"Reported_BUG"))</f>
        <v/>
      </c>
      <c r="M395" t="str">
        <f>IF('Reported Performance Table'!D395="","",IF(AND('Reported Performance Table'!$E395="Yes",OR('Reported Performance Table'!$D395='Master List'!$B$42,'Reported Performance Table'!$D395='Master List'!$B$43,'Reported Performance Table'!$D395='Master List'!$B$44,'Reported Performance Table'!$D395='Master List'!$B$46,'Reported Performance Table'!$D395='Master List'!$B$48,'Reported Performance Table'!$D395='Master List'!$B$104,'Reported Performance Table'!$D395='Master List'!$B$106,'Reported Performance Table'!$D395='Master List'!$B$126)),"LUNA_Dimming","Dimming_Capability_and_Range"))</f>
        <v/>
      </c>
      <c r="N395" s="179">
        <f>'Reported Performance Table'!BE395</f>
        <v>0</v>
      </c>
      <c r="O395" s="179">
        <f>'Reported Performance Table'!BF395</f>
        <v>0</v>
      </c>
      <c r="P395" s="179">
        <f>'Reported Performance Table'!BG395</f>
        <v>0</v>
      </c>
      <c r="Q395" t="str">
        <f t="shared" si="11"/>
        <v>No</v>
      </c>
    </row>
    <row r="396" spans="1:17" x14ac:dyDescent="0.25">
      <c r="A396" s="75">
        <v>403</v>
      </c>
      <c r="B396" s="76" t="str">
        <f>IF('Reported Performance Table'!$A403="","",IF(OR('Reported Performance Table'!$B403="",'Reported Performance Table'!$C403="",'Reported Performance Table'!$D403="",'Reported Performance Table'!$F403="",'Reported Performance Table'!$G403="",'Reported Performance Table'!$H403="",'Reported Performance Table'!$I403="",'Reported Performance Table'!$K403="",'Reported Performance Table'!$N403="",'Reported Performance Table'!$O403="",'Reported Performance Table'!$P403="",'Reported Performance Table'!$Q403="",'Reported Performance Table'!$R403="",'Reported Performance Table'!$S403="",'Reported Performance Table'!$T403="",'Reported Performance Table'!$U403="",'Reported Performance Table'!$V403="",'Reported Performance Table'!$W403="",'Reported Performance Table'!$X403="",'Reported Performance Table'!$AF403="",'Reported Performance Table'!$AG403="",'Reported Performance Table'!$AI403="",'Reported Performance Table'!$AJ403="",'Reported Performance Table'!$AL403="",'Reported Performance Table'!$AN403="",'Reported Performance Table'!$AR403=""),$A396&amp;", ",""))</f>
        <v/>
      </c>
      <c r="D396" s="35" t="e">
        <f>VLOOKUP('Reported Performance Table'!C396,'Master List'!$B$20:$C$39,2,FALSE)</f>
        <v>#N/A</v>
      </c>
      <c r="E396" t="e">
        <f>VLOOKUP('Reported Performance Table'!D396,'Master List'!$B$42:$C$129,2,FALSE)</f>
        <v>#N/A</v>
      </c>
      <c r="F396" t="e">
        <f>VLOOKUP('Reported Performance Table'!C396,'Master List'!$B$20:$D$39,3,FALSE)</f>
        <v>#N/A</v>
      </c>
      <c r="G396" s="163" t="e">
        <f>VLOOKUP('Reported Performance Table'!B396,'Master List'!$B$11:$D$17,3,FALSE)</f>
        <v>#N/A</v>
      </c>
      <c r="H396" t="e">
        <f t="shared" si="12"/>
        <v>#N/A</v>
      </c>
      <c r="I396" t="e">
        <f>IF(VLOOKUP('Reported Performance Table'!D396,'Master List'!$B$42:$D$129,3,FALSE)="","No",VLOOKUP('Reported Performance Table'!D396,'Master List'!$B$42:$D$129,3,FALSE))</f>
        <v>#N/A</v>
      </c>
      <c r="J396" t="e">
        <f>IF(AND(I396="Yes_No",'Reported Performance Table'!E396="Yes"),"No","Yes_No")</f>
        <v>#N/A</v>
      </c>
      <c r="K396" t="str">
        <f>IF('Reported Performance Table'!D396="","",IF('Reported Performance Table'!E396="Yes","LUNA_CCT","Reported_CCT"))</f>
        <v/>
      </c>
      <c r="L396" t="str">
        <f>IF('Reported Performance Table'!D396="","",IF(K396="LUNA_CCT",VLOOKUP('Reported Performance Table'!D396,'Master List'!$B$42:$E$129,4,FALSE),"Reported_BUG"))</f>
        <v/>
      </c>
      <c r="M396" t="str">
        <f>IF('Reported Performance Table'!D396="","",IF(AND('Reported Performance Table'!$E396="Yes",OR('Reported Performance Table'!$D396='Master List'!$B$42,'Reported Performance Table'!$D396='Master List'!$B$43,'Reported Performance Table'!$D396='Master List'!$B$44,'Reported Performance Table'!$D396='Master List'!$B$46,'Reported Performance Table'!$D396='Master List'!$B$48,'Reported Performance Table'!$D396='Master List'!$B$104,'Reported Performance Table'!$D396='Master List'!$B$106,'Reported Performance Table'!$D396='Master List'!$B$126)),"LUNA_Dimming","Dimming_Capability_and_Range"))</f>
        <v/>
      </c>
      <c r="N396" s="179">
        <f>'Reported Performance Table'!BE396</f>
        <v>0</v>
      </c>
      <c r="O396" s="179">
        <f>'Reported Performance Table'!BF396</f>
        <v>0</v>
      </c>
      <c r="P396" s="179">
        <f>'Reported Performance Table'!BG396</f>
        <v>0</v>
      </c>
      <c r="Q396" t="str">
        <f t="shared" ref="Q396:Q459" si="13">IF(COUNTIF(N396:P396,"Yes")=3,"Yes","No")</f>
        <v>No</v>
      </c>
    </row>
    <row r="397" spans="1:17" x14ac:dyDescent="0.25">
      <c r="A397" s="75">
        <v>404</v>
      </c>
      <c r="B397" s="76" t="str">
        <f>IF('Reported Performance Table'!$A404="","",IF(OR('Reported Performance Table'!$B404="",'Reported Performance Table'!$C404="",'Reported Performance Table'!$D404="",'Reported Performance Table'!$F404="",'Reported Performance Table'!$G404="",'Reported Performance Table'!$H404="",'Reported Performance Table'!$I404="",'Reported Performance Table'!$K404="",'Reported Performance Table'!$N404="",'Reported Performance Table'!$O404="",'Reported Performance Table'!$P404="",'Reported Performance Table'!$Q404="",'Reported Performance Table'!$R404="",'Reported Performance Table'!$S404="",'Reported Performance Table'!$T404="",'Reported Performance Table'!$U404="",'Reported Performance Table'!$V404="",'Reported Performance Table'!$W404="",'Reported Performance Table'!$X404="",'Reported Performance Table'!$AF404="",'Reported Performance Table'!$AG404="",'Reported Performance Table'!$AI404="",'Reported Performance Table'!$AJ404="",'Reported Performance Table'!$AL404="",'Reported Performance Table'!$AN404="",'Reported Performance Table'!$AR404=""),$A397&amp;", ",""))</f>
        <v/>
      </c>
      <c r="D397" s="35" t="e">
        <f>VLOOKUP('Reported Performance Table'!C397,'Master List'!$B$20:$C$39,2,FALSE)</f>
        <v>#N/A</v>
      </c>
      <c r="E397" t="e">
        <f>VLOOKUP('Reported Performance Table'!D397,'Master List'!$B$42:$C$129,2,FALSE)</f>
        <v>#N/A</v>
      </c>
      <c r="F397" t="e">
        <f>VLOOKUP('Reported Performance Table'!C397,'Master List'!$B$20:$D$39,3,FALSE)</f>
        <v>#N/A</v>
      </c>
      <c r="G397" s="163" t="e">
        <f>VLOOKUP('Reported Performance Table'!B397,'Master List'!$B$11:$D$17,3,FALSE)</f>
        <v>#N/A</v>
      </c>
      <c r="H397" t="e">
        <f t="shared" si="12"/>
        <v>#N/A</v>
      </c>
      <c r="I397" t="e">
        <f>IF(VLOOKUP('Reported Performance Table'!D397,'Master List'!$B$42:$D$129,3,FALSE)="","No",VLOOKUP('Reported Performance Table'!D397,'Master List'!$B$42:$D$129,3,FALSE))</f>
        <v>#N/A</v>
      </c>
      <c r="J397" t="e">
        <f>IF(AND(I397="Yes_No",'Reported Performance Table'!E397="Yes"),"No","Yes_No")</f>
        <v>#N/A</v>
      </c>
      <c r="K397" t="str">
        <f>IF('Reported Performance Table'!D397="","",IF('Reported Performance Table'!E397="Yes","LUNA_CCT","Reported_CCT"))</f>
        <v/>
      </c>
      <c r="L397" t="str">
        <f>IF('Reported Performance Table'!D397="","",IF(K397="LUNA_CCT",VLOOKUP('Reported Performance Table'!D397,'Master List'!$B$42:$E$129,4,FALSE),"Reported_BUG"))</f>
        <v/>
      </c>
      <c r="M397" t="str">
        <f>IF('Reported Performance Table'!D397="","",IF(AND('Reported Performance Table'!$E397="Yes",OR('Reported Performance Table'!$D397='Master List'!$B$42,'Reported Performance Table'!$D397='Master List'!$B$43,'Reported Performance Table'!$D397='Master List'!$B$44,'Reported Performance Table'!$D397='Master List'!$B$46,'Reported Performance Table'!$D397='Master List'!$B$48,'Reported Performance Table'!$D397='Master List'!$B$104,'Reported Performance Table'!$D397='Master List'!$B$106,'Reported Performance Table'!$D397='Master List'!$B$126)),"LUNA_Dimming","Dimming_Capability_and_Range"))</f>
        <v/>
      </c>
      <c r="N397" s="179">
        <f>'Reported Performance Table'!BE397</f>
        <v>0</v>
      </c>
      <c r="O397" s="179">
        <f>'Reported Performance Table'!BF397</f>
        <v>0</v>
      </c>
      <c r="P397" s="179">
        <f>'Reported Performance Table'!BG397</f>
        <v>0</v>
      </c>
      <c r="Q397" t="str">
        <f t="shared" si="13"/>
        <v>No</v>
      </c>
    </row>
    <row r="398" spans="1:17" x14ac:dyDescent="0.25">
      <c r="A398" s="75">
        <v>405</v>
      </c>
      <c r="B398" s="76" t="str">
        <f>IF('Reported Performance Table'!$A405="","",IF(OR('Reported Performance Table'!$B405="",'Reported Performance Table'!$C405="",'Reported Performance Table'!$D405="",'Reported Performance Table'!$F405="",'Reported Performance Table'!$G405="",'Reported Performance Table'!$H405="",'Reported Performance Table'!$I405="",'Reported Performance Table'!$K405="",'Reported Performance Table'!$N405="",'Reported Performance Table'!$O405="",'Reported Performance Table'!$P405="",'Reported Performance Table'!$Q405="",'Reported Performance Table'!$R405="",'Reported Performance Table'!$S405="",'Reported Performance Table'!$T405="",'Reported Performance Table'!$U405="",'Reported Performance Table'!$V405="",'Reported Performance Table'!$W405="",'Reported Performance Table'!$X405="",'Reported Performance Table'!$AF405="",'Reported Performance Table'!$AG405="",'Reported Performance Table'!$AI405="",'Reported Performance Table'!$AJ405="",'Reported Performance Table'!$AL405="",'Reported Performance Table'!$AN405="",'Reported Performance Table'!$AR405=""),$A398&amp;", ",""))</f>
        <v/>
      </c>
      <c r="D398" s="35" t="e">
        <f>VLOOKUP('Reported Performance Table'!C398,'Master List'!$B$20:$C$39,2,FALSE)</f>
        <v>#N/A</v>
      </c>
      <c r="E398" t="e">
        <f>VLOOKUP('Reported Performance Table'!D398,'Master List'!$B$42:$C$129,2,FALSE)</f>
        <v>#N/A</v>
      </c>
      <c r="F398" t="e">
        <f>VLOOKUP('Reported Performance Table'!C398,'Master List'!$B$20:$D$39,3,FALSE)</f>
        <v>#N/A</v>
      </c>
      <c r="G398" s="163" t="e">
        <f>VLOOKUP('Reported Performance Table'!B398,'Master List'!$B$11:$D$17,3,FALSE)</f>
        <v>#N/A</v>
      </c>
      <c r="H398" t="e">
        <f t="shared" si="12"/>
        <v>#N/A</v>
      </c>
      <c r="I398" t="e">
        <f>IF(VLOOKUP('Reported Performance Table'!D398,'Master List'!$B$42:$D$129,3,FALSE)="","No",VLOOKUP('Reported Performance Table'!D398,'Master List'!$B$42:$D$129,3,FALSE))</f>
        <v>#N/A</v>
      </c>
      <c r="J398" t="e">
        <f>IF(AND(I398="Yes_No",'Reported Performance Table'!E398="Yes"),"No","Yes_No")</f>
        <v>#N/A</v>
      </c>
      <c r="K398" t="str">
        <f>IF('Reported Performance Table'!D398="","",IF('Reported Performance Table'!E398="Yes","LUNA_CCT","Reported_CCT"))</f>
        <v/>
      </c>
      <c r="L398" t="str">
        <f>IF('Reported Performance Table'!D398="","",IF(K398="LUNA_CCT",VLOOKUP('Reported Performance Table'!D398,'Master List'!$B$42:$E$129,4,FALSE),"Reported_BUG"))</f>
        <v/>
      </c>
      <c r="M398" t="str">
        <f>IF('Reported Performance Table'!D398="","",IF(AND('Reported Performance Table'!$E398="Yes",OR('Reported Performance Table'!$D398='Master List'!$B$42,'Reported Performance Table'!$D398='Master List'!$B$43,'Reported Performance Table'!$D398='Master List'!$B$44,'Reported Performance Table'!$D398='Master List'!$B$46,'Reported Performance Table'!$D398='Master List'!$B$48,'Reported Performance Table'!$D398='Master List'!$B$104,'Reported Performance Table'!$D398='Master List'!$B$106,'Reported Performance Table'!$D398='Master List'!$B$126)),"LUNA_Dimming","Dimming_Capability_and_Range"))</f>
        <v/>
      </c>
      <c r="N398" s="179">
        <f>'Reported Performance Table'!BE398</f>
        <v>0</v>
      </c>
      <c r="O398" s="179">
        <f>'Reported Performance Table'!BF398</f>
        <v>0</v>
      </c>
      <c r="P398" s="179">
        <f>'Reported Performance Table'!BG398</f>
        <v>0</v>
      </c>
      <c r="Q398" t="str">
        <f t="shared" si="13"/>
        <v>No</v>
      </c>
    </row>
    <row r="399" spans="1:17" x14ac:dyDescent="0.25">
      <c r="A399" s="75">
        <v>406</v>
      </c>
      <c r="B399" s="76" t="str">
        <f>IF('Reported Performance Table'!$A406="","",IF(OR('Reported Performance Table'!$B406="",'Reported Performance Table'!$C406="",'Reported Performance Table'!$D406="",'Reported Performance Table'!$F406="",'Reported Performance Table'!$G406="",'Reported Performance Table'!$H406="",'Reported Performance Table'!$I406="",'Reported Performance Table'!$K406="",'Reported Performance Table'!$N406="",'Reported Performance Table'!$O406="",'Reported Performance Table'!$P406="",'Reported Performance Table'!$Q406="",'Reported Performance Table'!$R406="",'Reported Performance Table'!$S406="",'Reported Performance Table'!$T406="",'Reported Performance Table'!$U406="",'Reported Performance Table'!$V406="",'Reported Performance Table'!$W406="",'Reported Performance Table'!$X406="",'Reported Performance Table'!$AF406="",'Reported Performance Table'!$AG406="",'Reported Performance Table'!$AI406="",'Reported Performance Table'!$AJ406="",'Reported Performance Table'!$AL406="",'Reported Performance Table'!$AN406="",'Reported Performance Table'!$AR406=""),$A399&amp;", ",""))</f>
        <v/>
      </c>
      <c r="D399" s="35" t="e">
        <f>VLOOKUP('Reported Performance Table'!C399,'Master List'!$B$20:$C$39,2,FALSE)</f>
        <v>#N/A</v>
      </c>
      <c r="E399" t="e">
        <f>VLOOKUP('Reported Performance Table'!D399,'Master List'!$B$42:$C$129,2,FALSE)</f>
        <v>#N/A</v>
      </c>
      <c r="F399" t="e">
        <f>VLOOKUP('Reported Performance Table'!C399,'Master List'!$B$20:$D$39,3,FALSE)</f>
        <v>#N/A</v>
      </c>
      <c r="G399" s="163" t="e">
        <f>VLOOKUP('Reported Performance Table'!B399,'Master List'!$B$11:$D$17,3,FALSE)</f>
        <v>#N/A</v>
      </c>
      <c r="H399" t="e">
        <f t="shared" si="12"/>
        <v>#N/A</v>
      </c>
      <c r="I399" t="e">
        <f>IF(VLOOKUP('Reported Performance Table'!D399,'Master List'!$B$42:$D$129,3,FALSE)="","No",VLOOKUP('Reported Performance Table'!D399,'Master List'!$B$42:$D$129,3,FALSE))</f>
        <v>#N/A</v>
      </c>
      <c r="J399" t="e">
        <f>IF(AND(I399="Yes_No",'Reported Performance Table'!E399="Yes"),"No","Yes_No")</f>
        <v>#N/A</v>
      </c>
      <c r="K399" t="str">
        <f>IF('Reported Performance Table'!D399="","",IF('Reported Performance Table'!E399="Yes","LUNA_CCT","Reported_CCT"))</f>
        <v/>
      </c>
      <c r="L399" t="str">
        <f>IF('Reported Performance Table'!D399="","",IF(K399="LUNA_CCT",VLOOKUP('Reported Performance Table'!D399,'Master List'!$B$42:$E$129,4,FALSE),"Reported_BUG"))</f>
        <v/>
      </c>
      <c r="M399" t="str">
        <f>IF('Reported Performance Table'!D399="","",IF(AND('Reported Performance Table'!$E399="Yes",OR('Reported Performance Table'!$D399='Master List'!$B$42,'Reported Performance Table'!$D399='Master List'!$B$43,'Reported Performance Table'!$D399='Master List'!$B$44,'Reported Performance Table'!$D399='Master List'!$B$46,'Reported Performance Table'!$D399='Master List'!$B$48,'Reported Performance Table'!$D399='Master List'!$B$104,'Reported Performance Table'!$D399='Master List'!$B$106,'Reported Performance Table'!$D399='Master List'!$B$126)),"LUNA_Dimming","Dimming_Capability_and_Range"))</f>
        <v/>
      </c>
      <c r="N399" s="179">
        <f>'Reported Performance Table'!BE399</f>
        <v>0</v>
      </c>
      <c r="O399" s="179">
        <f>'Reported Performance Table'!BF399</f>
        <v>0</v>
      </c>
      <c r="P399" s="179">
        <f>'Reported Performance Table'!BG399</f>
        <v>0</v>
      </c>
      <c r="Q399" t="str">
        <f t="shared" si="13"/>
        <v>No</v>
      </c>
    </row>
    <row r="400" spans="1:17" x14ac:dyDescent="0.25">
      <c r="A400" s="75">
        <v>407</v>
      </c>
      <c r="B400" s="76" t="str">
        <f>IF('Reported Performance Table'!$A407="","",IF(OR('Reported Performance Table'!$B407="",'Reported Performance Table'!$C407="",'Reported Performance Table'!$D407="",'Reported Performance Table'!$F407="",'Reported Performance Table'!$G407="",'Reported Performance Table'!$H407="",'Reported Performance Table'!$I407="",'Reported Performance Table'!$K407="",'Reported Performance Table'!$N407="",'Reported Performance Table'!$O407="",'Reported Performance Table'!$P407="",'Reported Performance Table'!$Q407="",'Reported Performance Table'!$R407="",'Reported Performance Table'!$S407="",'Reported Performance Table'!$T407="",'Reported Performance Table'!$U407="",'Reported Performance Table'!$V407="",'Reported Performance Table'!$W407="",'Reported Performance Table'!$X407="",'Reported Performance Table'!$AF407="",'Reported Performance Table'!$AG407="",'Reported Performance Table'!$AI407="",'Reported Performance Table'!$AJ407="",'Reported Performance Table'!$AL407="",'Reported Performance Table'!$AN407="",'Reported Performance Table'!$AR407=""),$A400&amp;", ",""))</f>
        <v/>
      </c>
      <c r="D400" s="35" t="e">
        <f>VLOOKUP('Reported Performance Table'!C400,'Master List'!$B$20:$C$39,2,FALSE)</f>
        <v>#N/A</v>
      </c>
      <c r="E400" t="e">
        <f>VLOOKUP('Reported Performance Table'!D400,'Master List'!$B$42:$C$129,2,FALSE)</f>
        <v>#N/A</v>
      </c>
      <c r="F400" t="e">
        <f>VLOOKUP('Reported Performance Table'!C400,'Master List'!$B$20:$D$39,3,FALSE)</f>
        <v>#N/A</v>
      </c>
      <c r="G400" s="163" t="e">
        <f>VLOOKUP('Reported Performance Table'!B400,'Master List'!$B$11:$D$17,3,FALSE)</f>
        <v>#N/A</v>
      </c>
      <c r="H400" t="e">
        <f t="shared" si="12"/>
        <v>#N/A</v>
      </c>
      <c r="I400" t="e">
        <f>IF(VLOOKUP('Reported Performance Table'!D400,'Master List'!$B$42:$D$129,3,FALSE)="","No",VLOOKUP('Reported Performance Table'!D400,'Master List'!$B$42:$D$129,3,FALSE))</f>
        <v>#N/A</v>
      </c>
      <c r="J400" t="e">
        <f>IF(AND(I400="Yes_No",'Reported Performance Table'!E400="Yes"),"No","Yes_No")</f>
        <v>#N/A</v>
      </c>
      <c r="K400" t="str">
        <f>IF('Reported Performance Table'!D400="","",IF('Reported Performance Table'!E400="Yes","LUNA_CCT","Reported_CCT"))</f>
        <v/>
      </c>
      <c r="L400" t="str">
        <f>IF('Reported Performance Table'!D400="","",IF(K400="LUNA_CCT",VLOOKUP('Reported Performance Table'!D400,'Master List'!$B$42:$E$129,4,FALSE),"Reported_BUG"))</f>
        <v/>
      </c>
      <c r="M400" t="str">
        <f>IF('Reported Performance Table'!D400="","",IF(AND('Reported Performance Table'!$E400="Yes",OR('Reported Performance Table'!$D400='Master List'!$B$42,'Reported Performance Table'!$D400='Master List'!$B$43,'Reported Performance Table'!$D400='Master List'!$B$44,'Reported Performance Table'!$D400='Master List'!$B$46,'Reported Performance Table'!$D400='Master List'!$B$48,'Reported Performance Table'!$D400='Master List'!$B$104,'Reported Performance Table'!$D400='Master List'!$B$106,'Reported Performance Table'!$D400='Master List'!$B$126)),"LUNA_Dimming","Dimming_Capability_and_Range"))</f>
        <v/>
      </c>
      <c r="N400" s="179">
        <f>'Reported Performance Table'!BE400</f>
        <v>0</v>
      </c>
      <c r="O400" s="179">
        <f>'Reported Performance Table'!BF400</f>
        <v>0</v>
      </c>
      <c r="P400" s="179">
        <f>'Reported Performance Table'!BG400</f>
        <v>0</v>
      </c>
      <c r="Q400" t="str">
        <f t="shared" si="13"/>
        <v>No</v>
      </c>
    </row>
    <row r="401" spans="1:17" x14ac:dyDescent="0.25">
      <c r="A401" s="75">
        <v>408</v>
      </c>
      <c r="B401" s="76" t="str">
        <f>IF('Reported Performance Table'!$A408="","",IF(OR('Reported Performance Table'!$B408="",'Reported Performance Table'!$C408="",'Reported Performance Table'!$D408="",'Reported Performance Table'!$F408="",'Reported Performance Table'!$G408="",'Reported Performance Table'!$H408="",'Reported Performance Table'!$I408="",'Reported Performance Table'!$K408="",'Reported Performance Table'!$N408="",'Reported Performance Table'!$O408="",'Reported Performance Table'!$P408="",'Reported Performance Table'!$Q408="",'Reported Performance Table'!$R408="",'Reported Performance Table'!$S408="",'Reported Performance Table'!$T408="",'Reported Performance Table'!$U408="",'Reported Performance Table'!$V408="",'Reported Performance Table'!$W408="",'Reported Performance Table'!$X408="",'Reported Performance Table'!$AF408="",'Reported Performance Table'!$AG408="",'Reported Performance Table'!$AI408="",'Reported Performance Table'!$AJ408="",'Reported Performance Table'!$AL408="",'Reported Performance Table'!$AN408="",'Reported Performance Table'!$AR408=""),$A401&amp;", ",""))</f>
        <v/>
      </c>
      <c r="D401" s="35" t="e">
        <f>VLOOKUP('Reported Performance Table'!C401,'Master List'!$B$20:$C$39,2,FALSE)</f>
        <v>#N/A</v>
      </c>
      <c r="E401" t="e">
        <f>VLOOKUP('Reported Performance Table'!D401,'Master List'!$B$42:$C$129,2,FALSE)</f>
        <v>#N/A</v>
      </c>
      <c r="F401" t="e">
        <f>VLOOKUP('Reported Performance Table'!C401,'Master List'!$B$20:$D$39,3,FALSE)</f>
        <v>#N/A</v>
      </c>
      <c r="G401" s="163" t="e">
        <f>VLOOKUP('Reported Performance Table'!B401,'Master List'!$B$11:$D$17,3,FALSE)</f>
        <v>#N/A</v>
      </c>
      <c r="H401" t="e">
        <f t="shared" si="12"/>
        <v>#N/A</v>
      </c>
      <c r="I401" t="e">
        <f>IF(VLOOKUP('Reported Performance Table'!D401,'Master List'!$B$42:$D$129,3,FALSE)="","No",VLOOKUP('Reported Performance Table'!D401,'Master List'!$B$42:$D$129,3,FALSE))</f>
        <v>#N/A</v>
      </c>
      <c r="J401" t="e">
        <f>IF(AND(I401="Yes_No",'Reported Performance Table'!E401="Yes"),"No","Yes_No")</f>
        <v>#N/A</v>
      </c>
      <c r="K401" t="str">
        <f>IF('Reported Performance Table'!D401="","",IF('Reported Performance Table'!E401="Yes","LUNA_CCT","Reported_CCT"))</f>
        <v/>
      </c>
      <c r="L401" t="str">
        <f>IF('Reported Performance Table'!D401="","",IF(K401="LUNA_CCT",VLOOKUP('Reported Performance Table'!D401,'Master List'!$B$42:$E$129,4,FALSE),"Reported_BUG"))</f>
        <v/>
      </c>
      <c r="M401" t="str">
        <f>IF('Reported Performance Table'!D401="","",IF(AND('Reported Performance Table'!$E401="Yes",OR('Reported Performance Table'!$D401='Master List'!$B$42,'Reported Performance Table'!$D401='Master List'!$B$43,'Reported Performance Table'!$D401='Master List'!$B$44,'Reported Performance Table'!$D401='Master List'!$B$46,'Reported Performance Table'!$D401='Master List'!$B$48,'Reported Performance Table'!$D401='Master List'!$B$104,'Reported Performance Table'!$D401='Master List'!$B$106,'Reported Performance Table'!$D401='Master List'!$B$126)),"LUNA_Dimming","Dimming_Capability_and_Range"))</f>
        <v/>
      </c>
      <c r="N401" s="179">
        <f>'Reported Performance Table'!BE401</f>
        <v>0</v>
      </c>
      <c r="O401" s="179">
        <f>'Reported Performance Table'!BF401</f>
        <v>0</v>
      </c>
      <c r="P401" s="179">
        <f>'Reported Performance Table'!BG401</f>
        <v>0</v>
      </c>
      <c r="Q401" t="str">
        <f t="shared" si="13"/>
        <v>No</v>
      </c>
    </row>
    <row r="402" spans="1:17" x14ac:dyDescent="0.25">
      <c r="A402" s="75">
        <v>409</v>
      </c>
      <c r="B402" s="76" t="str">
        <f>IF('Reported Performance Table'!$A409="","",IF(OR('Reported Performance Table'!$B409="",'Reported Performance Table'!$C409="",'Reported Performance Table'!$D409="",'Reported Performance Table'!$F409="",'Reported Performance Table'!$G409="",'Reported Performance Table'!$H409="",'Reported Performance Table'!$I409="",'Reported Performance Table'!$K409="",'Reported Performance Table'!$N409="",'Reported Performance Table'!$O409="",'Reported Performance Table'!$P409="",'Reported Performance Table'!$Q409="",'Reported Performance Table'!$R409="",'Reported Performance Table'!$S409="",'Reported Performance Table'!$T409="",'Reported Performance Table'!$U409="",'Reported Performance Table'!$V409="",'Reported Performance Table'!$W409="",'Reported Performance Table'!$X409="",'Reported Performance Table'!$AF409="",'Reported Performance Table'!$AG409="",'Reported Performance Table'!$AI409="",'Reported Performance Table'!$AJ409="",'Reported Performance Table'!$AL409="",'Reported Performance Table'!$AN409="",'Reported Performance Table'!$AR409=""),$A402&amp;", ",""))</f>
        <v/>
      </c>
      <c r="D402" s="35" t="e">
        <f>VLOOKUP('Reported Performance Table'!C402,'Master List'!$B$20:$C$39,2,FALSE)</f>
        <v>#N/A</v>
      </c>
      <c r="E402" t="e">
        <f>VLOOKUP('Reported Performance Table'!D402,'Master List'!$B$42:$C$129,2,FALSE)</f>
        <v>#N/A</v>
      </c>
      <c r="F402" t="e">
        <f>VLOOKUP('Reported Performance Table'!C402,'Master List'!$B$20:$D$39,3,FALSE)</f>
        <v>#N/A</v>
      </c>
      <c r="G402" s="163" t="e">
        <f>VLOOKUP('Reported Performance Table'!B402,'Master List'!$B$11:$D$17,3,FALSE)</f>
        <v>#N/A</v>
      </c>
      <c r="H402" t="e">
        <f t="shared" si="12"/>
        <v>#N/A</v>
      </c>
      <c r="I402" t="e">
        <f>IF(VLOOKUP('Reported Performance Table'!D402,'Master List'!$B$42:$D$129,3,FALSE)="","No",VLOOKUP('Reported Performance Table'!D402,'Master List'!$B$42:$D$129,3,FALSE))</f>
        <v>#N/A</v>
      </c>
      <c r="J402" t="e">
        <f>IF(AND(I402="Yes_No",'Reported Performance Table'!E402="Yes"),"No","Yes_No")</f>
        <v>#N/A</v>
      </c>
      <c r="K402" t="str">
        <f>IF('Reported Performance Table'!D402="","",IF('Reported Performance Table'!E402="Yes","LUNA_CCT","Reported_CCT"))</f>
        <v/>
      </c>
      <c r="L402" t="str">
        <f>IF('Reported Performance Table'!D402="","",IF(K402="LUNA_CCT",VLOOKUP('Reported Performance Table'!D402,'Master List'!$B$42:$E$129,4,FALSE),"Reported_BUG"))</f>
        <v/>
      </c>
      <c r="M402" t="str">
        <f>IF('Reported Performance Table'!D402="","",IF(AND('Reported Performance Table'!$E402="Yes",OR('Reported Performance Table'!$D402='Master List'!$B$42,'Reported Performance Table'!$D402='Master List'!$B$43,'Reported Performance Table'!$D402='Master List'!$B$44,'Reported Performance Table'!$D402='Master List'!$B$46,'Reported Performance Table'!$D402='Master List'!$B$48,'Reported Performance Table'!$D402='Master List'!$B$104,'Reported Performance Table'!$D402='Master List'!$B$106,'Reported Performance Table'!$D402='Master List'!$B$126)),"LUNA_Dimming","Dimming_Capability_and_Range"))</f>
        <v/>
      </c>
      <c r="N402" s="179">
        <f>'Reported Performance Table'!BE402</f>
        <v>0</v>
      </c>
      <c r="O402" s="179">
        <f>'Reported Performance Table'!BF402</f>
        <v>0</v>
      </c>
      <c r="P402" s="179">
        <f>'Reported Performance Table'!BG402</f>
        <v>0</v>
      </c>
      <c r="Q402" t="str">
        <f t="shared" si="13"/>
        <v>No</v>
      </c>
    </row>
    <row r="403" spans="1:17" x14ac:dyDescent="0.25">
      <c r="A403" s="75">
        <v>410</v>
      </c>
      <c r="B403" s="76" t="str">
        <f>IF('Reported Performance Table'!$A410="","",IF(OR('Reported Performance Table'!$B410="",'Reported Performance Table'!$C410="",'Reported Performance Table'!$D410="",'Reported Performance Table'!$F410="",'Reported Performance Table'!$G410="",'Reported Performance Table'!$H410="",'Reported Performance Table'!$I410="",'Reported Performance Table'!$K410="",'Reported Performance Table'!$N410="",'Reported Performance Table'!$O410="",'Reported Performance Table'!$P410="",'Reported Performance Table'!$Q410="",'Reported Performance Table'!$R410="",'Reported Performance Table'!$S410="",'Reported Performance Table'!$T410="",'Reported Performance Table'!$U410="",'Reported Performance Table'!$V410="",'Reported Performance Table'!$W410="",'Reported Performance Table'!$X410="",'Reported Performance Table'!$AF410="",'Reported Performance Table'!$AG410="",'Reported Performance Table'!$AI410="",'Reported Performance Table'!$AJ410="",'Reported Performance Table'!$AL410="",'Reported Performance Table'!$AN410="",'Reported Performance Table'!$AR410=""),$A403&amp;", ",""))</f>
        <v/>
      </c>
      <c r="D403" s="35" t="e">
        <f>VLOOKUP('Reported Performance Table'!C403,'Master List'!$B$20:$C$39,2,FALSE)</f>
        <v>#N/A</v>
      </c>
      <c r="E403" t="e">
        <f>VLOOKUP('Reported Performance Table'!D403,'Master List'!$B$42:$C$129,2,FALSE)</f>
        <v>#N/A</v>
      </c>
      <c r="F403" t="e">
        <f>VLOOKUP('Reported Performance Table'!C403,'Master List'!$B$20:$D$39,3,FALSE)</f>
        <v>#N/A</v>
      </c>
      <c r="G403" s="163" t="e">
        <f>VLOOKUP('Reported Performance Table'!B403,'Master List'!$B$11:$D$17,3,FALSE)</f>
        <v>#N/A</v>
      </c>
      <c r="H403" t="e">
        <f t="shared" si="12"/>
        <v>#N/A</v>
      </c>
      <c r="I403" t="e">
        <f>IF(VLOOKUP('Reported Performance Table'!D403,'Master List'!$B$42:$D$129,3,FALSE)="","No",VLOOKUP('Reported Performance Table'!D403,'Master List'!$B$42:$D$129,3,FALSE))</f>
        <v>#N/A</v>
      </c>
      <c r="J403" t="e">
        <f>IF(AND(I403="Yes_No",'Reported Performance Table'!E403="Yes"),"No","Yes_No")</f>
        <v>#N/A</v>
      </c>
      <c r="K403" t="str">
        <f>IF('Reported Performance Table'!D403="","",IF('Reported Performance Table'!E403="Yes","LUNA_CCT","Reported_CCT"))</f>
        <v/>
      </c>
      <c r="L403" t="str">
        <f>IF('Reported Performance Table'!D403="","",IF(K403="LUNA_CCT",VLOOKUP('Reported Performance Table'!D403,'Master List'!$B$42:$E$129,4,FALSE),"Reported_BUG"))</f>
        <v/>
      </c>
      <c r="M403" t="str">
        <f>IF('Reported Performance Table'!D403="","",IF(AND('Reported Performance Table'!$E403="Yes",OR('Reported Performance Table'!$D403='Master List'!$B$42,'Reported Performance Table'!$D403='Master List'!$B$43,'Reported Performance Table'!$D403='Master List'!$B$44,'Reported Performance Table'!$D403='Master List'!$B$46,'Reported Performance Table'!$D403='Master List'!$B$48,'Reported Performance Table'!$D403='Master List'!$B$104,'Reported Performance Table'!$D403='Master List'!$B$106,'Reported Performance Table'!$D403='Master List'!$B$126)),"LUNA_Dimming","Dimming_Capability_and_Range"))</f>
        <v/>
      </c>
      <c r="N403" s="179">
        <f>'Reported Performance Table'!BE403</f>
        <v>0</v>
      </c>
      <c r="O403" s="179">
        <f>'Reported Performance Table'!BF403</f>
        <v>0</v>
      </c>
      <c r="P403" s="179">
        <f>'Reported Performance Table'!BG403</f>
        <v>0</v>
      </c>
      <c r="Q403" t="str">
        <f t="shared" si="13"/>
        <v>No</v>
      </c>
    </row>
    <row r="404" spans="1:17" x14ac:dyDescent="0.25">
      <c r="A404" s="75">
        <v>411</v>
      </c>
      <c r="B404" s="76" t="str">
        <f>IF('Reported Performance Table'!$A411="","",IF(OR('Reported Performance Table'!$B411="",'Reported Performance Table'!$C411="",'Reported Performance Table'!$D411="",'Reported Performance Table'!$F411="",'Reported Performance Table'!$G411="",'Reported Performance Table'!$H411="",'Reported Performance Table'!$I411="",'Reported Performance Table'!$K411="",'Reported Performance Table'!$N411="",'Reported Performance Table'!$O411="",'Reported Performance Table'!$P411="",'Reported Performance Table'!$Q411="",'Reported Performance Table'!$R411="",'Reported Performance Table'!$S411="",'Reported Performance Table'!$T411="",'Reported Performance Table'!$U411="",'Reported Performance Table'!$V411="",'Reported Performance Table'!$W411="",'Reported Performance Table'!$X411="",'Reported Performance Table'!$AF411="",'Reported Performance Table'!$AG411="",'Reported Performance Table'!$AI411="",'Reported Performance Table'!$AJ411="",'Reported Performance Table'!$AL411="",'Reported Performance Table'!$AN411="",'Reported Performance Table'!$AR411=""),$A404&amp;", ",""))</f>
        <v/>
      </c>
      <c r="D404" s="35" t="e">
        <f>VLOOKUP('Reported Performance Table'!C404,'Master List'!$B$20:$C$39,2,FALSE)</f>
        <v>#N/A</v>
      </c>
      <c r="E404" t="e">
        <f>VLOOKUP('Reported Performance Table'!D404,'Master List'!$B$42:$C$129,2,FALSE)</f>
        <v>#N/A</v>
      </c>
      <c r="F404" t="e">
        <f>VLOOKUP('Reported Performance Table'!C404,'Master List'!$B$20:$D$39,3,FALSE)</f>
        <v>#N/A</v>
      </c>
      <c r="G404" s="163" t="e">
        <f>VLOOKUP('Reported Performance Table'!B404,'Master List'!$B$11:$D$17,3,FALSE)</f>
        <v>#N/A</v>
      </c>
      <c r="H404" t="e">
        <f t="shared" si="12"/>
        <v>#N/A</v>
      </c>
      <c r="I404" t="e">
        <f>IF(VLOOKUP('Reported Performance Table'!D404,'Master List'!$B$42:$D$129,3,FALSE)="","No",VLOOKUP('Reported Performance Table'!D404,'Master List'!$B$42:$D$129,3,FALSE))</f>
        <v>#N/A</v>
      </c>
      <c r="J404" t="e">
        <f>IF(AND(I404="Yes_No",'Reported Performance Table'!E404="Yes"),"No","Yes_No")</f>
        <v>#N/A</v>
      </c>
      <c r="K404" t="str">
        <f>IF('Reported Performance Table'!D404="","",IF('Reported Performance Table'!E404="Yes","LUNA_CCT","Reported_CCT"))</f>
        <v/>
      </c>
      <c r="L404" t="str">
        <f>IF('Reported Performance Table'!D404="","",IF(K404="LUNA_CCT",VLOOKUP('Reported Performance Table'!D404,'Master List'!$B$42:$E$129,4,FALSE),"Reported_BUG"))</f>
        <v/>
      </c>
      <c r="M404" t="str">
        <f>IF('Reported Performance Table'!D404="","",IF(AND('Reported Performance Table'!$E404="Yes",OR('Reported Performance Table'!$D404='Master List'!$B$42,'Reported Performance Table'!$D404='Master List'!$B$43,'Reported Performance Table'!$D404='Master List'!$B$44,'Reported Performance Table'!$D404='Master List'!$B$46,'Reported Performance Table'!$D404='Master List'!$B$48,'Reported Performance Table'!$D404='Master List'!$B$104,'Reported Performance Table'!$D404='Master List'!$B$106,'Reported Performance Table'!$D404='Master List'!$B$126)),"LUNA_Dimming","Dimming_Capability_and_Range"))</f>
        <v/>
      </c>
      <c r="N404" s="179">
        <f>'Reported Performance Table'!BE404</f>
        <v>0</v>
      </c>
      <c r="O404" s="179">
        <f>'Reported Performance Table'!BF404</f>
        <v>0</v>
      </c>
      <c r="P404" s="179">
        <f>'Reported Performance Table'!BG404</f>
        <v>0</v>
      </c>
      <c r="Q404" t="str">
        <f t="shared" si="13"/>
        <v>No</v>
      </c>
    </row>
    <row r="405" spans="1:17" x14ac:dyDescent="0.25">
      <c r="A405" s="75">
        <v>412</v>
      </c>
      <c r="B405" s="76" t="str">
        <f>IF('Reported Performance Table'!$A412="","",IF(OR('Reported Performance Table'!$B412="",'Reported Performance Table'!$C412="",'Reported Performance Table'!$D412="",'Reported Performance Table'!$F412="",'Reported Performance Table'!$G412="",'Reported Performance Table'!$H412="",'Reported Performance Table'!$I412="",'Reported Performance Table'!$K412="",'Reported Performance Table'!$N412="",'Reported Performance Table'!$O412="",'Reported Performance Table'!$P412="",'Reported Performance Table'!$Q412="",'Reported Performance Table'!$R412="",'Reported Performance Table'!$S412="",'Reported Performance Table'!$T412="",'Reported Performance Table'!$U412="",'Reported Performance Table'!$V412="",'Reported Performance Table'!$W412="",'Reported Performance Table'!$X412="",'Reported Performance Table'!$AF412="",'Reported Performance Table'!$AG412="",'Reported Performance Table'!$AI412="",'Reported Performance Table'!$AJ412="",'Reported Performance Table'!$AL412="",'Reported Performance Table'!$AN412="",'Reported Performance Table'!$AR412=""),$A405&amp;", ",""))</f>
        <v/>
      </c>
      <c r="D405" s="35" t="e">
        <f>VLOOKUP('Reported Performance Table'!C405,'Master List'!$B$20:$C$39,2,FALSE)</f>
        <v>#N/A</v>
      </c>
      <c r="E405" t="e">
        <f>VLOOKUP('Reported Performance Table'!D405,'Master List'!$B$42:$C$129,2,FALSE)</f>
        <v>#N/A</v>
      </c>
      <c r="F405" t="e">
        <f>VLOOKUP('Reported Performance Table'!C405,'Master List'!$B$20:$D$39,3,FALSE)</f>
        <v>#N/A</v>
      </c>
      <c r="G405" s="163" t="e">
        <f>VLOOKUP('Reported Performance Table'!B405,'Master List'!$B$11:$D$17,3,FALSE)</f>
        <v>#N/A</v>
      </c>
      <c r="H405" t="e">
        <f t="shared" si="12"/>
        <v>#N/A</v>
      </c>
      <c r="I405" t="e">
        <f>IF(VLOOKUP('Reported Performance Table'!D405,'Master List'!$B$42:$D$129,3,FALSE)="","No",VLOOKUP('Reported Performance Table'!D405,'Master List'!$B$42:$D$129,3,FALSE))</f>
        <v>#N/A</v>
      </c>
      <c r="J405" t="e">
        <f>IF(AND(I405="Yes_No",'Reported Performance Table'!E405="Yes"),"No","Yes_No")</f>
        <v>#N/A</v>
      </c>
      <c r="K405" t="str">
        <f>IF('Reported Performance Table'!D405="","",IF('Reported Performance Table'!E405="Yes","LUNA_CCT","Reported_CCT"))</f>
        <v/>
      </c>
      <c r="L405" t="str">
        <f>IF('Reported Performance Table'!D405="","",IF(K405="LUNA_CCT",VLOOKUP('Reported Performance Table'!D405,'Master List'!$B$42:$E$129,4,FALSE),"Reported_BUG"))</f>
        <v/>
      </c>
      <c r="M405" t="str">
        <f>IF('Reported Performance Table'!D405="","",IF(AND('Reported Performance Table'!$E405="Yes",OR('Reported Performance Table'!$D405='Master List'!$B$42,'Reported Performance Table'!$D405='Master List'!$B$43,'Reported Performance Table'!$D405='Master List'!$B$44,'Reported Performance Table'!$D405='Master List'!$B$46,'Reported Performance Table'!$D405='Master List'!$B$48,'Reported Performance Table'!$D405='Master List'!$B$104,'Reported Performance Table'!$D405='Master List'!$B$106,'Reported Performance Table'!$D405='Master List'!$B$126)),"LUNA_Dimming","Dimming_Capability_and_Range"))</f>
        <v/>
      </c>
      <c r="N405" s="179">
        <f>'Reported Performance Table'!BE405</f>
        <v>0</v>
      </c>
      <c r="O405" s="179">
        <f>'Reported Performance Table'!BF405</f>
        <v>0</v>
      </c>
      <c r="P405" s="179">
        <f>'Reported Performance Table'!BG405</f>
        <v>0</v>
      </c>
      <c r="Q405" t="str">
        <f t="shared" si="13"/>
        <v>No</v>
      </c>
    </row>
    <row r="406" spans="1:17" x14ac:dyDescent="0.25">
      <c r="A406" s="75">
        <v>413</v>
      </c>
      <c r="B406" s="76" t="str">
        <f>IF('Reported Performance Table'!$A413="","",IF(OR('Reported Performance Table'!$B413="",'Reported Performance Table'!$C413="",'Reported Performance Table'!$D413="",'Reported Performance Table'!$F413="",'Reported Performance Table'!$G413="",'Reported Performance Table'!$H413="",'Reported Performance Table'!$I413="",'Reported Performance Table'!$K413="",'Reported Performance Table'!$N413="",'Reported Performance Table'!$O413="",'Reported Performance Table'!$P413="",'Reported Performance Table'!$Q413="",'Reported Performance Table'!$R413="",'Reported Performance Table'!$S413="",'Reported Performance Table'!$T413="",'Reported Performance Table'!$U413="",'Reported Performance Table'!$V413="",'Reported Performance Table'!$W413="",'Reported Performance Table'!$X413="",'Reported Performance Table'!$AF413="",'Reported Performance Table'!$AG413="",'Reported Performance Table'!$AI413="",'Reported Performance Table'!$AJ413="",'Reported Performance Table'!$AL413="",'Reported Performance Table'!$AN413="",'Reported Performance Table'!$AR413=""),$A406&amp;", ",""))</f>
        <v/>
      </c>
      <c r="D406" s="35" t="e">
        <f>VLOOKUP('Reported Performance Table'!C406,'Master List'!$B$20:$C$39,2,FALSE)</f>
        <v>#N/A</v>
      </c>
      <c r="E406" t="e">
        <f>VLOOKUP('Reported Performance Table'!D406,'Master List'!$B$42:$C$129,2,FALSE)</f>
        <v>#N/A</v>
      </c>
      <c r="F406" t="e">
        <f>VLOOKUP('Reported Performance Table'!C406,'Master List'!$B$20:$D$39,3,FALSE)</f>
        <v>#N/A</v>
      </c>
      <c r="G406" s="163" t="e">
        <f>VLOOKUP('Reported Performance Table'!B406,'Master List'!$B$11:$D$17,3,FALSE)</f>
        <v>#N/A</v>
      </c>
      <c r="H406" t="e">
        <f t="shared" si="12"/>
        <v>#N/A</v>
      </c>
      <c r="I406" t="e">
        <f>IF(VLOOKUP('Reported Performance Table'!D406,'Master List'!$B$42:$D$129,3,FALSE)="","No",VLOOKUP('Reported Performance Table'!D406,'Master List'!$B$42:$D$129,3,FALSE))</f>
        <v>#N/A</v>
      </c>
      <c r="J406" t="e">
        <f>IF(AND(I406="Yes_No",'Reported Performance Table'!E406="Yes"),"No","Yes_No")</f>
        <v>#N/A</v>
      </c>
      <c r="K406" t="str">
        <f>IF('Reported Performance Table'!D406="","",IF('Reported Performance Table'!E406="Yes","LUNA_CCT","Reported_CCT"))</f>
        <v/>
      </c>
      <c r="L406" t="str">
        <f>IF('Reported Performance Table'!D406="","",IF(K406="LUNA_CCT",VLOOKUP('Reported Performance Table'!D406,'Master List'!$B$42:$E$129,4,FALSE),"Reported_BUG"))</f>
        <v/>
      </c>
      <c r="M406" t="str">
        <f>IF('Reported Performance Table'!D406="","",IF(AND('Reported Performance Table'!$E406="Yes",OR('Reported Performance Table'!$D406='Master List'!$B$42,'Reported Performance Table'!$D406='Master List'!$B$43,'Reported Performance Table'!$D406='Master List'!$B$44,'Reported Performance Table'!$D406='Master List'!$B$46,'Reported Performance Table'!$D406='Master List'!$B$48,'Reported Performance Table'!$D406='Master List'!$B$104,'Reported Performance Table'!$D406='Master List'!$B$106,'Reported Performance Table'!$D406='Master List'!$B$126)),"LUNA_Dimming","Dimming_Capability_and_Range"))</f>
        <v/>
      </c>
      <c r="N406" s="179">
        <f>'Reported Performance Table'!BE406</f>
        <v>0</v>
      </c>
      <c r="O406" s="179">
        <f>'Reported Performance Table'!BF406</f>
        <v>0</v>
      </c>
      <c r="P406" s="179">
        <f>'Reported Performance Table'!BG406</f>
        <v>0</v>
      </c>
      <c r="Q406" t="str">
        <f t="shared" si="13"/>
        <v>No</v>
      </c>
    </row>
    <row r="407" spans="1:17" x14ac:dyDescent="0.25">
      <c r="A407" s="75">
        <v>414</v>
      </c>
      <c r="B407" s="76" t="str">
        <f>IF('Reported Performance Table'!$A414="","",IF(OR('Reported Performance Table'!$B414="",'Reported Performance Table'!$C414="",'Reported Performance Table'!$D414="",'Reported Performance Table'!$F414="",'Reported Performance Table'!$G414="",'Reported Performance Table'!$H414="",'Reported Performance Table'!$I414="",'Reported Performance Table'!$K414="",'Reported Performance Table'!$N414="",'Reported Performance Table'!$O414="",'Reported Performance Table'!$P414="",'Reported Performance Table'!$Q414="",'Reported Performance Table'!$R414="",'Reported Performance Table'!$S414="",'Reported Performance Table'!$T414="",'Reported Performance Table'!$U414="",'Reported Performance Table'!$V414="",'Reported Performance Table'!$W414="",'Reported Performance Table'!$X414="",'Reported Performance Table'!$AF414="",'Reported Performance Table'!$AG414="",'Reported Performance Table'!$AI414="",'Reported Performance Table'!$AJ414="",'Reported Performance Table'!$AL414="",'Reported Performance Table'!$AN414="",'Reported Performance Table'!$AR414=""),$A407&amp;", ",""))</f>
        <v/>
      </c>
      <c r="D407" s="35" t="e">
        <f>VLOOKUP('Reported Performance Table'!C407,'Master List'!$B$20:$C$39,2,FALSE)</f>
        <v>#N/A</v>
      </c>
      <c r="E407" t="e">
        <f>VLOOKUP('Reported Performance Table'!D407,'Master List'!$B$42:$C$129,2,FALSE)</f>
        <v>#N/A</v>
      </c>
      <c r="F407" t="e">
        <f>VLOOKUP('Reported Performance Table'!C407,'Master List'!$B$20:$D$39,3,FALSE)</f>
        <v>#N/A</v>
      </c>
      <c r="G407" s="163" t="e">
        <f>VLOOKUP('Reported Performance Table'!B407,'Master List'!$B$11:$D$17,3,FALSE)</f>
        <v>#N/A</v>
      </c>
      <c r="H407" t="e">
        <f t="shared" si="12"/>
        <v>#N/A</v>
      </c>
      <c r="I407" t="e">
        <f>IF(VLOOKUP('Reported Performance Table'!D407,'Master List'!$B$42:$D$129,3,FALSE)="","No",VLOOKUP('Reported Performance Table'!D407,'Master List'!$B$42:$D$129,3,FALSE))</f>
        <v>#N/A</v>
      </c>
      <c r="J407" t="e">
        <f>IF(AND(I407="Yes_No",'Reported Performance Table'!E407="Yes"),"No","Yes_No")</f>
        <v>#N/A</v>
      </c>
      <c r="K407" t="str">
        <f>IF('Reported Performance Table'!D407="","",IF('Reported Performance Table'!E407="Yes","LUNA_CCT","Reported_CCT"))</f>
        <v/>
      </c>
      <c r="L407" t="str">
        <f>IF('Reported Performance Table'!D407="","",IF(K407="LUNA_CCT",VLOOKUP('Reported Performance Table'!D407,'Master List'!$B$42:$E$129,4,FALSE),"Reported_BUG"))</f>
        <v/>
      </c>
      <c r="M407" t="str">
        <f>IF('Reported Performance Table'!D407="","",IF(AND('Reported Performance Table'!$E407="Yes",OR('Reported Performance Table'!$D407='Master List'!$B$42,'Reported Performance Table'!$D407='Master List'!$B$43,'Reported Performance Table'!$D407='Master List'!$B$44,'Reported Performance Table'!$D407='Master List'!$B$46,'Reported Performance Table'!$D407='Master List'!$B$48,'Reported Performance Table'!$D407='Master List'!$B$104,'Reported Performance Table'!$D407='Master List'!$B$106,'Reported Performance Table'!$D407='Master List'!$B$126)),"LUNA_Dimming","Dimming_Capability_and_Range"))</f>
        <v/>
      </c>
      <c r="N407" s="179">
        <f>'Reported Performance Table'!BE407</f>
        <v>0</v>
      </c>
      <c r="O407" s="179">
        <f>'Reported Performance Table'!BF407</f>
        <v>0</v>
      </c>
      <c r="P407" s="179">
        <f>'Reported Performance Table'!BG407</f>
        <v>0</v>
      </c>
      <c r="Q407" t="str">
        <f t="shared" si="13"/>
        <v>No</v>
      </c>
    </row>
    <row r="408" spans="1:17" x14ac:dyDescent="0.25">
      <c r="A408" s="75">
        <v>415</v>
      </c>
      <c r="B408" s="76" t="str">
        <f>IF('Reported Performance Table'!$A415="","",IF(OR('Reported Performance Table'!$B415="",'Reported Performance Table'!$C415="",'Reported Performance Table'!$D415="",'Reported Performance Table'!$F415="",'Reported Performance Table'!$G415="",'Reported Performance Table'!$H415="",'Reported Performance Table'!$I415="",'Reported Performance Table'!$K415="",'Reported Performance Table'!$N415="",'Reported Performance Table'!$O415="",'Reported Performance Table'!$P415="",'Reported Performance Table'!$Q415="",'Reported Performance Table'!$R415="",'Reported Performance Table'!$S415="",'Reported Performance Table'!$T415="",'Reported Performance Table'!$U415="",'Reported Performance Table'!$V415="",'Reported Performance Table'!$W415="",'Reported Performance Table'!$X415="",'Reported Performance Table'!$AF415="",'Reported Performance Table'!$AG415="",'Reported Performance Table'!$AI415="",'Reported Performance Table'!$AJ415="",'Reported Performance Table'!$AL415="",'Reported Performance Table'!$AN415="",'Reported Performance Table'!$AR415=""),$A408&amp;", ",""))</f>
        <v/>
      </c>
      <c r="D408" s="35" t="e">
        <f>VLOOKUP('Reported Performance Table'!C408,'Master List'!$B$20:$C$39,2,FALSE)</f>
        <v>#N/A</v>
      </c>
      <c r="E408" t="e">
        <f>VLOOKUP('Reported Performance Table'!D408,'Master List'!$B$42:$C$129,2,FALSE)</f>
        <v>#N/A</v>
      </c>
      <c r="F408" t="e">
        <f>VLOOKUP('Reported Performance Table'!C408,'Master List'!$B$20:$D$39,3,FALSE)</f>
        <v>#N/A</v>
      </c>
      <c r="G408" s="163" t="e">
        <f>VLOOKUP('Reported Performance Table'!B408,'Master List'!$B$11:$D$17,3,FALSE)</f>
        <v>#N/A</v>
      </c>
      <c r="H408" t="e">
        <f t="shared" si="12"/>
        <v>#N/A</v>
      </c>
      <c r="I408" t="e">
        <f>IF(VLOOKUP('Reported Performance Table'!D408,'Master List'!$B$42:$D$129,3,FALSE)="","No",VLOOKUP('Reported Performance Table'!D408,'Master List'!$B$42:$D$129,3,FALSE))</f>
        <v>#N/A</v>
      </c>
      <c r="J408" t="e">
        <f>IF(AND(I408="Yes_No",'Reported Performance Table'!E408="Yes"),"No","Yes_No")</f>
        <v>#N/A</v>
      </c>
      <c r="K408" t="str">
        <f>IF('Reported Performance Table'!D408="","",IF('Reported Performance Table'!E408="Yes","LUNA_CCT","Reported_CCT"))</f>
        <v/>
      </c>
      <c r="L408" t="str">
        <f>IF('Reported Performance Table'!D408="","",IF(K408="LUNA_CCT",VLOOKUP('Reported Performance Table'!D408,'Master List'!$B$42:$E$129,4,FALSE),"Reported_BUG"))</f>
        <v/>
      </c>
      <c r="M408" t="str">
        <f>IF('Reported Performance Table'!D408="","",IF(AND('Reported Performance Table'!$E408="Yes",OR('Reported Performance Table'!$D408='Master List'!$B$42,'Reported Performance Table'!$D408='Master List'!$B$43,'Reported Performance Table'!$D408='Master List'!$B$44,'Reported Performance Table'!$D408='Master List'!$B$46,'Reported Performance Table'!$D408='Master List'!$B$48,'Reported Performance Table'!$D408='Master List'!$B$104,'Reported Performance Table'!$D408='Master List'!$B$106,'Reported Performance Table'!$D408='Master List'!$B$126)),"LUNA_Dimming","Dimming_Capability_and_Range"))</f>
        <v/>
      </c>
      <c r="N408" s="179">
        <f>'Reported Performance Table'!BE408</f>
        <v>0</v>
      </c>
      <c r="O408" s="179">
        <f>'Reported Performance Table'!BF408</f>
        <v>0</v>
      </c>
      <c r="P408" s="179">
        <f>'Reported Performance Table'!BG408</f>
        <v>0</v>
      </c>
      <c r="Q408" t="str">
        <f t="shared" si="13"/>
        <v>No</v>
      </c>
    </row>
    <row r="409" spans="1:17" x14ac:dyDescent="0.25">
      <c r="A409" s="75">
        <v>416</v>
      </c>
      <c r="B409" s="76" t="str">
        <f>IF('Reported Performance Table'!$A416="","",IF(OR('Reported Performance Table'!$B416="",'Reported Performance Table'!$C416="",'Reported Performance Table'!$D416="",'Reported Performance Table'!$F416="",'Reported Performance Table'!$G416="",'Reported Performance Table'!$H416="",'Reported Performance Table'!$I416="",'Reported Performance Table'!$K416="",'Reported Performance Table'!$N416="",'Reported Performance Table'!$O416="",'Reported Performance Table'!$P416="",'Reported Performance Table'!$Q416="",'Reported Performance Table'!$R416="",'Reported Performance Table'!$S416="",'Reported Performance Table'!$T416="",'Reported Performance Table'!$U416="",'Reported Performance Table'!$V416="",'Reported Performance Table'!$W416="",'Reported Performance Table'!$X416="",'Reported Performance Table'!$AF416="",'Reported Performance Table'!$AG416="",'Reported Performance Table'!$AI416="",'Reported Performance Table'!$AJ416="",'Reported Performance Table'!$AL416="",'Reported Performance Table'!$AN416="",'Reported Performance Table'!$AR416=""),$A409&amp;", ",""))</f>
        <v/>
      </c>
      <c r="D409" s="35" t="e">
        <f>VLOOKUP('Reported Performance Table'!C409,'Master List'!$B$20:$C$39,2,FALSE)</f>
        <v>#N/A</v>
      </c>
      <c r="E409" t="e">
        <f>VLOOKUP('Reported Performance Table'!D409,'Master List'!$B$42:$C$129,2,FALSE)</f>
        <v>#N/A</v>
      </c>
      <c r="F409" t="e">
        <f>VLOOKUP('Reported Performance Table'!C409,'Master List'!$B$20:$D$39,3,FALSE)</f>
        <v>#N/A</v>
      </c>
      <c r="G409" s="163" t="e">
        <f>VLOOKUP('Reported Performance Table'!B409,'Master List'!$B$11:$D$17,3,FALSE)</f>
        <v>#N/A</v>
      </c>
      <c r="H409" t="e">
        <f t="shared" si="12"/>
        <v>#N/A</v>
      </c>
      <c r="I409" t="e">
        <f>IF(VLOOKUP('Reported Performance Table'!D409,'Master List'!$B$42:$D$129,3,FALSE)="","No",VLOOKUP('Reported Performance Table'!D409,'Master List'!$B$42:$D$129,3,FALSE))</f>
        <v>#N/A</v>
      </c>
      <c r="J409" t="e">
        <f>IF(AND(I409="Yes_No",'Reported Performance Table'!E409="Yes"),"No","Yes_No")</f>
        <v>#N/A</v>
      </c>
      <c r="K409" t="str">
        <f>IF('Reported Performance Table'!D409="","",IF('Reported Performance Table'!E409="Yes","LUNA_CCT","Reported_CCT"))</f>
        <v/>
      </c>
      <c r="L409" t="str">
        <f>IF('Reported Performance Table'!D409="","",IF(K409="LUNA_CCT",VLOOKUP('Reported Performance Table'!D409,'Master List'!$B$42:$E$129,4,FALSE),"Reported_BUG"))</f>
        <v/>
      </c>
      <c r="M409" t="str">
        <f>IF('Reported Performance Table'!D409="","",IF(AND('Reported Performance Table'!$E409="Yes",OR('Reported Performance Table'!$D409='Master List'!$B$42,'Reported Performance Table'!$D409='Master List'!$B$43,'Reported Performance Table'!$D409='Master List'!$B$44,'Reported Performance Table'!$D409='Master List'!$B$46,'Reported Performance Table'!$D409='Master List'!$B$48,'Reported Performance Table'!$D409='Master List'!$B$104,'Reported Performance Table'!$D409='Master List'!$B$106,'Reported Performance Table'!$D409='Master List'!$B$126)),"LUNA_Dimming","Dimming_Capability_and_Range"))</f>
        <v/>
      </c>
      <c r="N409" s="179">
        <f>'Reported Performance Table'!BE409</f>
        <v>0</v>
      </c>
      <c r="O409" s="179">
        <f>'Reported Performance Table'!BF409</f>
        <v>0</v>
      </c>
      <c r="P409" s="179">
        <f>'Reported Performance Table'!BG409</f>
        <v>0</v>
      </c>
      <c r="Q409" t="str">
        <f t="shared" si="13"/>
        <v>No</v>
      </c>
    </row>
    <row r="410" spans="1:17" x14ac:dyDescent="0.25">
      <c r="A410" s="75">
        <v>417</v>
      </c>
      <c r="B410" s="76" t="str">
        <f>IF('Reported Performance Table'!$A417="","",IF(OR('Reported Performance Table'!$B417="",'Reported Performance Table'!$C417="",'Reported Performance Table'!$D417="",'Reported Performance Table'!$F417="",'Reported Performance Table'!$G417="",'Reported Performance Table'!$H417="",'Reported Performance Table'!$I417="",'Reported Performance Table'!$K417="",'Reported Performance Table'!$N417="",'Reported Performance Table'!$O417="",'Reported Performance Table'!$P417="",'Reported Performance Table'!$Q417="",'Reported Performance Table'!$R417="",'Reported Performance Table'!$S417="",'Reported Performance Table'!$T417="",'Reported Performance Table'!$U417="",'Reported Performance Table'!$V417="",'Reported Performance Table'!$W417="",'Reported Performance Table'!$X417="",'Reported Performance Table'!$AF417="",'Reported Performance Table'!$AG417="",'Reported Performance Table'!$AI417="",'Reported Performance Table'!$AJ417="",'Reported Performance Table'!$AL417="",'Reported Performance Table'!$AN417="",'Reported Performance Table'!$AR417=""),$A410&amp;", ",""))</f>
        <v/>
      </c>
      <c r="D410" s="35" t="e">
        <f>VLOOKUP('Reported Performance Table'!C410,'Master List'!$B$20:$C$39,2,FALSE)</f>
        <v>#N/A</v>
      </c>
      <c r="E410" t="e">
        <f>VLOOKUP('Reported Performance Table'!D410,'Master List'!$B$42:$C$129,2,FALSE)</f>
        <v>#N/A</v>
      </c>
      <c r="F410" t="e">
        <f>VLOOKUP('Reported Performance Table'!C410,'Master List'!$B$20:$D$39,3,FALSE)</f>
        <v>#N/A</v>
      </c>
      <c r="G410" s="163" t="e">
        <f>VLOOKUP('Reported Performance Table'!B410,'Master List'!$B$11:$D$17,3,FALSE)</f>
        <v>#N/A</v>
      </c>
      <c r="H410" t="e">
        <f t="shared" si="12"/>
        <v>#N/A</v>
      </c>
      <c r="I410" t="e">
        <f>IF(VLOOKUP('Reported Performance Table'!D410,'Master List'!$B$42:$D$129,3,FALSE)="","No",VLOOKUP('Reported Performance Table'!D410,'Master List'!$B$42:$D$129,3,FALSE))</f>
        <v>#N/A</v>
      </c>
      <c r="J410" t="e">
        <f>IF(AND(I410="Yes_No",'Reported Performance Table'!E410="Yes"),"No","Yes_No")</f>
        <v>#N/A</v>
      </c>
      <c r="K410" t="str">
        <f>IF('Reported Performance Table'!D410="","",IF('Reported Performance Table'!E410="Yes","LUNA_CCT","Reported_CCT"))</f>
        <v/>
      </c>
      <c r="L410" t="str">
        <f>IF('Reported Performance Table'!D410="","",IF(K410="LUNA_CCT",VLOOKUP('Reported Performance Table'!D410,'Master List'!$B$42:$E$129,4,FALSE),"Reported_BUG"))</f>
        <v/>
      </c>
      <c r="M410" t="str">
        <f>IF('Reported Performance Table'!D410="","",IF(AND('Reported Performance Table'!$E410="Yes",OR('Reported Performance Table'!$D410='Master List'!$B$42,'Reported Performance Table'!$D410='Master List'!$B$43,'Reported Performance Table'!$D410='Master List'!$B$44,'Reported Performance Table'!$D410='Master List'!$B$46,'Reported Performance Table'!$D410='Master List'!$B$48,'Reported Performance Table'!$D410='Master List'!$B$104,'Reported Performance Table'!$D410='Master List'!$B$106,'Reported Performance Table'!$D410='Master List'!$B$126)),"LUNA_Dimming","Dimming_Capability_and_Range"))</f>
        <v/>
      </c>
      <c r="N410" s="179">
        <f>'Reported Performance Table'!BE410</f>
        <v>0</v>
      </c>
      <c r="O410" s="179">
        <f>'Reported Performance Table'!BF410</f>
        <v>0</v>
      </c>
      <c r="P410" s="179">
        <f>'Reported Performance Table'!BG410</f>
        <v>0</v>
      </c>
      <c r="Q410" t="str">
        <f t="shared" si="13"/>
        <v>No</v>
      </c>
    </row>
    <row r="411" spans="1:17" x14ac:dyDescent="0.25">
      <c r="A411" s="75">
        <v>418</v>
      </c>
      <c r="B411" s="76" t="str">
        <f>IF('Reported Performance Table'!$A418="","",IF(OR('Reported Performance Table'!$B418="",'Reported Performance Table'!$C418="",'Reported Performance Table'!$D418="",'Reported Performance Table'!$F418="",'Reported Performance Table'!$G418="",'Reported Performance Table'!$H418="",'Reported Performance Table'!$I418="",'Reported Performance Table'!$K418="",'Reported Performance Table'!$N418="",'Reported Performance Table'!$O418="",'Reported Performance Table'!$P418="",'Reported Performance Table'!$Q418="",'Reported Performance Table'!$R418="",'Reported Performance Table'!$S418="",'Reported Performance Table'!$T418="",'Reported Performance Table'!$U418="",'Reported Performance Table'!$V418="",'Reported Performance Table'!$W418="",'Reported Performance Table'!$X418="",'Reported Performance Table'!$AF418="",'Reported Performance Table'!$AG418="",'Reported Performance Table'!$AI418="",'Reported Performance Table'!$AJ418="",'Reported Performance Table'!$AL418="",'Reported Performance Table'!$AN418="",'Reported Performance Table'!$AR418=""),$A411&amp;", ",""))</f>
        <v/>
      </c>
      <c r="D411" s="35" t="e">
        <f>VLOOKUP('Reported Performance Table'!C411,'Master List'!$B$20:$C$39,2,FALSE)</f>
        <v>#N/A</v>
      </c>
      <c r="E411" t="e">
        <f>VLOOKUP('Reported Performance Table'!D411,'Master List'!$B$42:$C$129,2,FALSE)</f>
        <v>#N/A</v>
      </c>
      <c r="F411" t="e">
        <f>VLOOKUP('Reported Performance Table'!C411,'Master List'!$B$20:$D$39,3,FALSE)</f>
        <v>#N/A</v>
      </c>
      <c r="G411" s="163" t="e">
        <f>VLOOKUP('Reported Performance Table'!B411,'Master List'!$B$11:$D$17,3,FALSE)</f>
        <v>#N/A</v>
      </c>
      <c r="H411" t="e">
        <f t="shared" si="12"/>
        <v>#N/A</v>
      </c>
      <c r="I411" t="e">
        <f>IF(VLOOKUP('Reported Performance Table'!D411,'Master List'!$B$42:$D$129,3,FALSE)="","No",VLOOKUP('Reported Performance Table'!D411,'Master List'!$B$42:$D$129,3,FALSE))</f>
        <v>#N/A</v>
      </c>
      <c r="J411" t="e">
        <f>IF(AND(I411="Yes_No",'Reported Performance Table'!E411="Yes"),"No","Yes_No")</f>
        <v>#N/A</v>
      </c>
      <c r="K411" t="str">
        <f>IF('Reported Performance Table'!D411="","",IF('Reported Performance Table'!E411="Yes","LUNA_CCT","Reported_CCT"))</f>
        <v/>
      </c>
      <c r="L411" t="str">
        <f>IF('Reported Performance Table'!D411="","",IF(K411="LUNA_CCT",VLOOKUP('Reported Performance Table'!D411,'Master List'!$B$42:$E$129,4,FALSE),"Reported_BUG"))</f>
        <v/>
      </c>
      <c r="M411" t="str">
        <f>IF('Reported Performance Table'!D411="","",IF(AND('Reported Performance Table'!$E411="Yes",OR('Reported Performance Table'!$D411='Master List'!$B$42,'Reported Performance Table'!$D411='Master List'!$B$43,'Reported Performance Table'!$D411='Master List'!$B$44,'Reported Performance Table'!$D411='Master List'!$B$46,'Reported Performance Table'!$D411='Master List'!$B$48,'Reported Performance Table'!$D411='Master List'!$B$104,'Reported Performance Table'!$D411='Master List'!$B$106,'Reported Performance Table'!$D411='Master List'!$B$126)),"LUNA_Dimming","Dimming_Capability_and_Range"))</f>
        <v/>
      </c>
      <c r="N411" s="179">
        <f>'Reported Performance Table'!BE411</f>
        <v>0</v>
      </c>
      <c r="O411" s="179">
        <f>'Reported Performance Table'!BF411</f>
        <v>0</v>
      </c>
      <c r="P411" s="179">
        <f>'Reported Performance Table'!BG411</f>
        <v>0</v>
      </c>
      <c r="Q411" t="str">
        <f t="shared" si="13"/>
        <v>No</v>
      </c>
    </row>
    <row r="412" spans="1:17" x14ac:dyDescent="0.25">
      <c r="A412" s="75">
        <v>419</v>
      </c>
      <c r="B412" s="76" t="str">
        <f>IF('Reported Performance Table'!$A419="","",IF(OR('Reported Performance Table'!$B419="",'Reported Performance Table'!$C419="",'Reported Performance Table'!$D419="",'Reported Performance Table'!$F419="",'Reported Performance Table'!$G419="",'Reported Performance Table'!$H419="",'Reported Performance Table'!$I419="",'Reported Performance Table'!$K419="",'Reported Performance Table'!$N419="",'Reported Performance Table'!$O419="",'Reported Performance Table'!$P419="",'Reported Performance Table'!$Q419="",'Reported Performance Table'!$R419="",'Reported Performance Table'!$S419="",'Reported Performance Table'!$T419="",'Reported Performance Table'!$U419="",'Reported Performance Table'!$V419="",'Reported Performance Table'!$W419="",'Reported Performance Table'!$X419="",'Reported Performance Table'!$AF419="",'Reported Performance Table'!$AG419="",'Reported Performance Table'!$AI419="",'Reported Performance Table'!$AJ419="",'Reported Performance Table'!$AL419="",'Reported Performance Table'!$AN419="",'Reported Performance Table'!$AR419=""),$A412&amp;", ",""))</f>
        <v/>
      </c>
      <c r="D412" s="35" t="e">
        <f>VLOOKUP('Reported Performance Table'!C412,'Master List'!$B$20:$C$39,2,FALSE)</f>
        <v>#N/A</v>
      </c>
      <c r="E412" t="e">
        <f>VLOOKUP('Reported Performance Table'!D412,'Master List'!$B$42:$C$129,2,FALSE)</f>
        <v>#N/A</v>
      </c>
      <c r="F412" t="e">
        <f>VLOOKUP('Reported Performance Table'!C412,'Master List'!$B$20:$D$39,3,FALSE)</f>
        <v>#N/A</v>
      </c>
      <c r="G412" s="163" t="e">
        <f>VLOOKUP('Reported Performance Table'!B412,'Master List'!$B$11:$D$17,3,FALSE)</f>
        <v>#N/A</v>
      </c>
      <c r="H412" t="e">
        <f t="shared" si="12"/>
        <v>#N/A</v>
      </c>
      <c r="I412" t="e">
        <f>IF(VLOOKUP('Reported Performance Table'!D412,'Master List'!$B$42:$D$129,3,FALSE)="","No",VLOOKUP('Reported Performance Table'!D412,'Master List'!$B$42:$D$129,3,FALSE))</f>
        <v>#N/A</v>
      </c>
      <c r="J412" t="e">
        <f>IF(AND(I412="Yes_No",'Reported Performance Table'!E412="Yes"),"No","Yes_No")</f>
        <v>#N/A</v>
      </c>
      <c r="K412" t="str">
        <f>IF('Reported Performance Table'!D412="","",IF('Reported Performance Table'!E412="Yes","LUNA_CCT","Reported_CCT"))</f>
        <v/>
      </c>
      <c r="L412" t="str">
        <f>IF('Reported Performance Table'!D412="","",IF(K412="LUNA_CCT",VLOOKUP('Reported Performance Table'!D412,'Master List'!$B$42:$E$129,4,FALSE),"Reported_BUG"))</f>
        <v/>
      </c>
      <c r="M412" t="str">
        <f>IF('Reported Performance Table'!D412="","",IF(AND('Reported Performance Table'!$E412="Yes",OR('Reported Performance Table'!$D412='Master List'!$B$42,'Reported Performance Table'!$D412='Master List'!$B$43,'Reported Performance Table'!$D412='Master List'!$B$44,'Reported Performance Table'!$D412='Master List'!$B$46,'Reported Performance Table'!$D412='Master List'!$B$48,'Reported Performance Table'!$D412='Master List'!$B$104,'Reported Performance Table'!$D412='Master List'!$B$106,'Reported Performance Table'!$D412='Master List'!$B$126)),"LUNA_Dimming","Dimming_Capability_and_Range"))</f>
        <v/>
      </c>
      <c r="N412" s="179">
        <f>'Reported Performance Table'!BE412</f>
        <v>0</v>
      </c>
      <c r="O412" s="179">
        <f>'Reported Performance Table'!BF412</f>
        <v>0</v>
      </c>
      <c r="P412" s="179">
        <f>'Reported Performance Table'!BG412</f>
        <v>0</v>
      </c>
      <c r="Q412" t="str">
        <f t="shared" si="13"/>
        <v>No</v>
      </c>
    </row>
    <row r="413" spans="1:17" x14ac:dyDescent="0.25">
      <c r="A413" s="75">
        <v>420</v>
      </c>
      <c r="B413" s="76" t="str">
        <f>IF('Reported Performance Table'!$A420="","",IF(OR('Reported Performance Table'!$B420="",'Reported Performance Table'!$C420="",'Reported Performance Table'!$D420="",'Reported Performance Table'!$F420="",'Reported Performance Table'!$G420="",'Reported Performance Table'!$H420="",'Reported Performance Table'!$I420="",'Reported Performance Table'!$K420="",'Reported Performance Table'!$N420="",'Reported Performance Table'!$O420="",'Reported Performance Table'!$P420="",'Reported Performance Table'!$Q420="",'Reported Performance Table'!$R420="",'Reported Performance Table'!$S420="",'Reported Performance Table'!$T420="",'Reported Performance Table'!$U420="",'Reported Performance Table'!$V420="",'Reported Performance Table'!$W420="",'Reported Performance Table'!$X420="",'Reported Performance Table'!$AF420="",'Reported Performance Table'!$AG420="",'Reported Performance Table'!$AI420="",'Reported Performance Table'!$AJ420="",'Reported Performance Table'!$AL420="",'Reported Performance Table'!$AN420="",'Reported Performance Table'!$AR420=""),$A413&amp;", ",""))</f>
        <v/>
      </c>
      <c r="D413" s="35" t="e">
        <f>VLOOKUP('Reported Performance Table'!C413,'Master List'!$B$20:$C$39,2,FALSE)</f>
        <v>#N/A</v>
      </c>
      <c r="E413" t="e">
        <f>VLOOKUP('Reported Performance Table'!D413,'Master List'!$B$42:$C$129,2,FALSE)</f>
        <v>#N/A</v>
      </c>
      <c r="F413" t="e">
        <f>VLOOKUP('Reported Performance Table'!C413,'Master List'!$B$20:$D$39,3,FALSE)</f>
        <v>#N/A</v>
      </c>
      <c r="G413" s="163" t="e">
        <f>VLOOKUP('Reported Performance Table'!B413,'Master List'!$B$11:$D$17,3,FALSE)</f>
        <v>#N/A</v>
      </c>
      <c r="H413" t="e">
        <f t="shared" si="12"/>
        <v>#N/A</v>
      </c>
      <c r="I413" t="e">
        <f>IF(VLOOKUP('Reported Performance Table'!D413,'Master List'!$B$42:$D$129,3,FALSE)="","No",VLOOKUP('Reported Performance Table'!D413,'Master List'!$B$42:$D$129,3,FALSE))</f>
        <v>#N/A</v>
      </c>
      <c r="J413" t="e">
        <f>IF(AND(I413="Yes_No",'Reported Performance Table'!E413="Yes"),"No","Yes_No")</f>
        <v>#N/A</v>
      </c>
      <c r="K413" t="str">
        <f>IF('Reported Performance Table'!D413="","",IF('Reported Performance Table'!E413="Yes","LUNA_CCT","Reported_CCT"))</f>
        <v/>
      </c>
      <c r="L413" t="str">
        <f>IF('Reported Performance Table'!D413="","",IF(K413="LUNA_CCT",VLOOKUP('Reported Performance Table'!D413,'Master List'!$B$42:$E$129,4,FALSE),"Reported_BUG"))</f>
        <v/>
      </c>
      <c r="M413" t="str">
        <f>IF('Reported Performance Table'!D413="","",IF(AND('Reported Performance Table'!$E413="Yes",OR('Reported Performance Table'!$D413='Master List'!$B$42,'Reported Performance Table'!$D413='Master List'!$B$43,'Reported Performance Table'!$D413='Master List'!$B$44,'Reported Performance Table'!$D413='Master List'!$B$46,'Reported Performance Table'!$D413='Master List'!$B$48,'Reported Performance Table'!$D413='Master List'!$B$104,'Reported Performance Table'!$D413='Master List'!$B$106,'Reported Performance Table'!$D413='Master List'!$B$126)),"LUNA_Dimming","Dimming_Capability_and_Range"))</f>
        <v/>
      </c>
      <c r="N413" s="179">
        <f>'Reported Performance Table'!BE413</f>
        <v>0</v>
      </c>
      <c r="O413" s="179">
        <f>'Reported Performance Table'!BF413</f>
        <v>0</v>
      </c>
      <c r="P413" s="179">
        <f>'Reported Performance Table'!BG413</f>
        <v>0</v>
      </c>
      <c r="Q413" t="str">
        <f t="shared" si="13"/>
        <v>No</v>
      </c>
    </row>
    <row r="414" spans="1:17" x14ac:dyDescent="0.25">
      <c r="A414" s="75">
        <v>421</v>
      </c>
      <c r="B414" s="76" t="str">
        <f>IF('Reported Performance Table'!$A421="","",IF(OR('Reported Performance Table'!$B421="",'Reported Performance Table'!$C421="",'Reported Performance Table'!$D421="",'Reported Performance Table'!$F421="",'Reported Performance Table'!$G421="",'Reported Performance Table'!$H421="",'Reported Performance Table'!$I421="",'Reported Performance Table'!$K421="",'Reported Performance Table'!$N421="",'Reported Performance Table'!$O421="",'Reported Performance Table'!$P421="",'Reported Performance Table'!$Q421="",'Reported Performance Table'!$R421="",'Reported Performance Table'!$S421="",'Reported Performance Table'!$T421="",'Reported Performance Table'!$U421="",'Reported Performance Table'!$V421="",'Reported Performance Table'!$W421="",'Reported Performance Table'!$X421="",'Reported Performance Table'!$AF421="",'Reported Performance Table'!$AG421="",'Reported Performance Table'!$AI421="",'Reported Performance Table'!$AJ421="",'Reported Performance Table'!$AL421="",'Reported Performance Table'!$AN421="",'Reported Performance Table'!$AR421=""),$A414&amp;", ",""))</f>
        <v/>
      </c>
      <c r="D414" s="35" t="e">
        <f>VLOOKUP('Reported Performance Table'!C414,'Master List'!$B$20:$C$39,2,FALSE)</f>
        <v>#N/A</v>
      </c>
      <c r="E414" t="e">
        <f>VLOOKUP('Reported Performance Table'!D414,'Master List'!$B$42:$C$129,2,FALSE)</f>
        <v>#N/A</v>
      </c>
      <c r="F414" t="e">
        <f>VLOOKUP('Reported Performance Table'!C414,'Master List'!$B$20:$D$39,3,FALSE)</f>
        <v>#N/A</v>
      </c>
      <c r="G414" s="163" t="e">
        <f>VLOOKUP('Reported Performance Table'!B414,'Master List'!$B$11:$D$17,3,FALSE)</f>
        <v>#N/A</v>
      </c>
      <c r="H414" t="e">
        <f t="shared" si="12"/>
        <v>#N/A</v>
      </c>
      <c r="I414" t="e">
        <f>IF(VLOOKUP('Reported Performance Table'!D414,'Master List'!$B$42:$D$129,3,FALSE)="","No",VLOOKUP('Reported Performance Table'!D414,'Master List'!$B$42:$D$129,3,FALSE))</f>
        <v>#N/A</v>
      </c>
      <c r="J414" t="e">
        <f>IF(AND(I414="Yes_No",'Reported Performance Table'!E414="Yes"),"No","Yes_No")</f>
        <v>#N/A</v>
      </c>
      <c r="K414" t="str">
        <f>IF('Reported Performance Table'!D414="","",IF('Reported Performance Table'!E414="Yes","LUNA_CCT","Reported_CCT"))</f>
        <v/>
      </c>
      <c r="L414" t="str">
        <f>IF('Reported Performance Table'!D414="","",IF(K414="LUNA_CCT",VLOOKUP('Reported Performance Table'!D414,'Master List'!$B$42:$E$129,4,FALSE),"Reported_BUG"))</f>
        <v/>
      </c>
      <c r="M414" t="str">
        <f>IF('Reported Performance Table'!D414="","",IF(AND('Reported Performance Table'!$E414="Yes",OR('Reported Performance Table'!$D414='Master List'!$B$42,'Reported Performance Table'!$D414='Master List'!$B$43,'Reported Performance Table'!$D414='Master List'!$B$44,'Reported Performance Table'!$D414='Master List'!$B$46,'Reported Performance Table'!$D414='Master List'!$B$48,'Reported Performance Table'!$D414='Master List'!$B$104,'Reported Performance Table'!$D414='Master List'!$B$106,'Reported Performance Table'!$D414='Master List'!$B$126)),"LUNA_Dimming","Dimming_Capability_and_Range"))</f>
        <v/>
      </c>
      <c r="N414" s="179">
        <f>'Reported Performance Table'!BE414</f>
        <v>0</v>
      </c>
      <c r="O414" s="179">
        <f>'Reported Performance Table'!BF414</f>
        <v>0</v>
      </c>
      <c r="P414" s="179">
        <f>'Reported Performance Table'!BG414</f>
        <v>0</v>
      </c>
      <c r="Q414" t="str">
        <f t="shared" si="13"/>
        <v>No</v>
      </c>
    </row>
    <row r="415" spans="1:17" x14ac:dyDescent="0.25">
      <c r="A415" s="75">
        <v>422</v>
      </c>
      <c r="B415" s="76" t="str">
        <f>IF('Reported Performance Table'!$A422="","",IF(OR('Reported Performance Table'!$B422="",'Reported Performance Table'!$C422="",'Reported Performance Table'!$D422="",'Reported Performance Table'!$F422="",'Reported Performance Table'!$G422="",'Reported Performance Table'!$H422="",'Reported Performance Table'!$I422="",'Reported Performance Table'!$K422="",'Reported Performance Table'!$N422="",'Reported Performance Table'!$O422="",'Reported Performance Table'!$P422="",'Reported Performance Table'!$Q422="",'Reported Performance Table'!$R422="",'Reported Performance Table'!$S422="",'Reported Performance Table'!$T422="",'Reported Performance Table'!$U422="",'Reported Performance Table'!$V422="",'Reported Performance Table'!$W422="",'Reported Performance Table'!$X422="",'Reported Performance Table'!$AF422="",'Reported Performance Table'!$AG422="",'Reported Performance Table'!$AI422="",'Reported Performance Table'!$AJ422="",'Reported Performance Table'!$AL422="",'Reported Performance Table'!$AN422="",'Reported Performance Table'!$AR422=""),$A415&amp;", ",""))</f>
        <v/>
      </c>
      <c r="D415" s="35" t="e">
        <f>VLOOKUP('Reported Performance Table'!C415,'Master List'!$B$20:$C$39,2,FALSE)</f>
        <v>#N/A</v>
      </c>
      <c r="E415" t="e">
        <f>VLOOKUP('Reported Performance Table'!D415,'Master List'!$B$42:$C$129,2,FALSE)</f>
        <v>#N/A</v>
      </c>
      <c r="F415" t="e">
        <f>VLOOKUP('Reported Performance Table'!C415,'Master List'!$B$20:$D$39,3,FALSE)</f>
        <v>#N/A</v>
      </c>
      <c r="G415" s="163" t="e">
        <f>VLOOKUP('Reported Performance Table'!B415,'Master List'!$B$11:$D$17,3,FALSE)</f>
        <v>#N/A</v>
      </c>
      <c r="H415" t="e">
        <f t="shared" si="12"/>
        <v>#N/A</v>
      </c>
      <c r="I415" t="e">
        <f>IF(VLOOKUP('Reported Performance Table'!D415,'Master List'!$B$42:$D$129,3,FALSE)="","No",VLOOKUP('Reported Performance Table'!D415,'Master List'!$B$42:$D$129,3,FALSE))</f>
        <v>#N/A</v>
      </c>
      <c r="J415" t="e">
        <f>IF(AND(I415="Yes_No",'Reported Performance Table'!E415="Yes"),"No","Yes_No")</f>
        <v>#N/A</v>
      </c>
      <c r="K415" t="str">
        <f>IF('Reported Performance Table'!D415="","",IF('Reported Performance Table'!E415="Yes","LUNA_CCT","Reported_CCT"))</f>
        <v/>
      </c>
      <c r="L415" t="str">
        <f>IF('Reported Performance Table'!D415="","",IF(K415="LUNA_CCT",VLOOKUP('Reported Performance Table'!D415,'Master List'!$B$42:$E$129,4,FALSE),"Reported_BUG"))</f>
        <v/>
      </c>
      <c r="M415" t="str">
        <f>IF('Reported Performance Table'!D415="","",IF(AND('Reported Performance Table'!$E415="Yes",OR('Reported Performance Table'!$D415='Master List'!$B$42,'Reported Performance Table'!$D415='Master List'!$B$43,'Reported Performance Table'!$D415='Master List'!$B$44,'Reported Performance Table'!$D415='Master List'!$B$46,'Reported Performance Table'!$D415='Master List'!$B$48,'Reported Performance Table'!$D415='Master List'!$B$104,'Reported Performance Table'!$D415='Master List'!$B$106,'Reported Performance Table'!$D415='Master List'!$B$126)),"LUNA_Dimming","Dimming_Capability_and_Range"))</f>
        <v/>
      </c>
      <c r="N415" s="179">
        <f>'Reported Performance Table'!BE415</f>
        <v>0</v>
      </c>
      <c r="O415" s="179">
        <f>'Reported Performance Table'!BF415</f>
        <v>0</v>
      </c>
      <c r="P415" s="179">
        <f>'Reported Performance Table'!BG415</f>
        <v>0</v>
      </c>
      <c r="Q415" t="str">
        <f t="shared" si="13"/>
        <v>No</v>
      </c>
    </row>
    <row r="416" spans="1:17" x14ac:dyDescent="0.25">
      <c r="A416" s="75">
        <v>423</v>
      </c>
      <c r="B416" s="76" t="str">
        <f>IF('Reported Performance Table'!$A423="","",IF(OR('Reported Performance Table'!$B423="",'Reported Performance Table'!$C423="",'Reported Performance Table'!$D423="",'Reported Performance Table'!$F423="",'Reported Performance Table'!$G423="",'Reported Performance Table'!$H423="",'Reported Performance Table'!$I423="",'Reported Performance Table'!$K423="",'Reported Performance Table'!$N423="",'Reported Performance Table'!$O423="",'Reported Performance Table'!$P423="",'Reported Performance Table'!$Q423="",'Reported Performance Table'!$R423="",'Reported Performance Table'!$S423="",'Reported Performance Table'!$T423="",'Reported Performance Table'!$U423="",'Reported Performance Table'!$V423="",'Reported Performance Table'!$W423="",'Reported Performance Table'!$X423="",'Reported Performance Table'!$AF423="",'Reported Performance Table'!$AG423="",'Reported Performance Table'!$AI423="",'Reported Performance Table'!$AJ423="",'Reported Performance Table'!$AL423="",'Reported Performance Table'!$AN423="",'Reported Performance Table'!$AR423=""),$A416&amp;", ",""))</f>
        <v/>
      </c>
      <c r="D416" s="35" t="e">
        <f>VLOOKUP('Reported Performance Table'!C416,'Master List'!$B$20:$C$39,2,FALSE)</f>
        <v>#N/A</v>
      </c>
      <c r="E416" t="e">
        <f>VLOOKUP('Reported Performance Table'!D416,'Master List'!$B$42:$C$129,2,FALSE)</f>
        <v>#N/A</v>
      </c>
      <c r="F416" t="e">
        <f>VLOOKUP('Reported Performance Table'!C416,'Master List'!$B$20:$D$39,3,FALSE)</f>
        <v>#N/A</v>
      </c>
      <c r="G416" s="163" t="e">
        <f>VLOOKUP('Reported Performance Table'!B416,'Master List'!$B$11:$D$17,3,FALSE)</f>
        <v>#N/A</v>
      </c>
      <c r="H416" t="e">
        <f t="shared" si="12"/>
        <v>#N/A</v>
      </c>
      <c r="I416" t="e">
        <f>IF(VLOOKUP('Reported Performance Table'!D416,'Master List'!$B$42:$D$129,3,FALSE)="","No",VLOOKUP('Reported Performance Table'!D416,'Master List'!$B$42:$D$129,3,FALSE))</f>
        <v>#N/A</v>
      </c>
      <c r="J416" t="e">
        <f>IF(AND(I416="Yes_No",'Reported Performance Table'!E416="Yes"),"No","Yes_No")</f>
        <v>#N/A</v>
      </c>
      <c r="K416" t="str">
        <f>IF('Reported Performance Table'!D416="","",IF('Reported Performance Table'!E416="Yes","LUNA_CCT","Reported_CCT"))</f>
        <v/>
      </c>
      <c r="L416" t="str">
        <f>IF('Reported Performance Table'!D416="","",IF(K416="LUNA_CCT",VLOOKUP('Reported Performance Table'!D416,'Master List'!$B$42:$E$129,4,FALSE),"Reported_BUG"))</f>
        <v/>
      </c>
      <c r="M416" t="str">
        <f>IF('Reported Performance Table'!D416="","",IF(AND('Reported Performance Table'!$E416="Yes",OR('Reported Performance Table'!$D416='Master List'!$B$42,'Reported Performance Table'!$D416='Master List'!$B$43,'Reported Performance Table'!$D416='Master List'!$B$44,'Reported Performance Table'!$D416='Master List'!$B$46,'Reported Performance Table'!$D416='Master List'!$B$48,'Reported Performance Table'!$D416='Master List'!$B$104,'Reported Performance Table'!$D416='Master List'!$B$106,'Reported Performance Table'!$D416='Master List'!$B$126)),"LUNA_Dimming","Dimming_Capability_and_Range"))</f>
        <v/>
      </c>
      <c r="N416" s="179">
        <f>'Reported Performance Table'!BE416</f>
        <v>0</v>
      </c>
      <c r="O416" s="179">
        <f>'Reported Performance Table'!BF416</f>
        <v>0</v>
      </c>
      <c r="P416" s="179">
        <f>'Reported Performance Table'!BG416</f>
        <v>0</v>
      </c>
      <c r="Q416" t="str">
        <f t="shared" si="13"/>
        <v>No</v>
      </c>
    </row>
    <row r="417" spans="1:17" x14ac:dyDescent="0.25">
      <c r="A417" s="75">
        <v>424</v>
      </c>
      <c r="B417" s="76" t="str">
        <f>IF('Reported Performance Table'!$A424="","",IF(OR('Reported Performance Table'!$B424="",'Reported Performance Table'!$C424="",'Reported Performance Table'!$D424="",'Reported Performance Table'!$F424="",'Reported Performance Table'!$G424="",'Reported Performance Table'!$H424="",'Reported Performance Table'!$I424="",'Reported Performance Table'!$K424="",'Reported Performance Table'!$N424="",'Reported Performance Table'!$O424="",'Reported Performance Table'!$P424="",'Reported Performance Table'!$Q424="",'Reported Performance Table'!$R424="",'Reported Performance Table'!$S424="",'Reported Performance Table'!$T424="",'Reported Performance Table'!$U424="",'Reported Performance Table'!$V424="",'Reported Performance Table'!$W424="",'Reported Performance Table'!$X424="",'Reported Performance Table'!$AF424="",'Reported Performance Table'!$AG424="",'Reported Performance Table'!$AI424="",'Reported Performance Table'!$AJ424="",'Reported Performance Table'!$AL424="",'Reported Performance Table'!$AN424="",'Reported Performance Table'!$AR424=""),$A417&amp;", ",""))</f>
        <v/>
      </c>
      <c r="D417" s="35" t="e">
        <f>VLOOKUP('Reported Performance Table'!C417,'Master List'!$B$20:$C$39,2,FALSE)</f>
        <v>#N/A</v>
      </c>
      <c r="E417" t="e">
        <f>VLOOKUP('Reported Performance Table'!D417,'Master List'!$B$42:$C$129,2,FALSE)</f>
        <v>#N/A</v>
      </c>
      <c r="F417" t="e">
        <f>VLOOKUP('Reported Performance Table'!C417,'Master List'!$B$20:$D$39,3,FALSE)</f>
        <v>#N/A</v>
      </c>
      <c r="G417" s="163" t="e">
        <f>VLOOKUP('Reported Performance Table'!B417,'Master List'!$B$11:$D$17,3,FALSE)</f>
        <v>#N/A</v>
      </c>
      <c r="H417" t="e">
        <f t="shared" si="12"/>
        <v>#N/A</v>
      </c>
      <c r="I417" t="e">
        <f>IF(VLOOKUP('Reported Performance Table'!D417,'Master List'!$B$42:$D$129,3,FALSE)="","No",VLOOKUP('Reported Performance Table'!D417,'Master List'!$B$42:$D$129,3,FALSE))</f>
        <v>#N/A</v>
      </c>
      <c r="J417" t="e">
        <f>IF(AND(I417="Yes_No",'Reported Performance Table'!E417="Yes"),"No","Yes_No")</f>
        <v>#N/A</v>
      </c>
      <c r="K417" t="str">
        <f>IF('Reported Performance Table'!D417="","",IF('Reported Performance Table'!E417="Yes","LUNA_CCT","Reported_CCT"))</f>
        <v/>
      </c>
      <c r="L417" t="str">
        <f>IF('Reported Performance Table'!D417="","",IF(K417="LUNA_CCT",VLOOKUP('Reported Performance Table'!D417,'Master List'!$B$42:$E$129,4,FALSE),"Reported_BUG"))</f>
        <v/>
      </c>
      <c r="M417" t="str">
        <f>IF('Reported Performance Table'!D417="","",IF(AND('Reported Performance Table'!$E417="Yes",OR('Reported Performance Table'!$D417='Master List'!$B$42,'Reported Performance Table'!$D417='Master List'!$B$43,'Reported Performance Table'!$D417='Master List'!$B$44,'Reported Performance Table'!$D417='Master List'!$B$46,'Reported Performance Table'!$D417='Master List'!$B$48,'Reported Performance Table'!$D417='Master List'!$B$104,'Reported Performance Table'!$D417='Master List'!$B$106,'Reported Performance Table'!$D417='Master List'!$B$126)),"LUNA_Dimming","Dimming_Capability_and_Range"))</f>
        <v/>
      </c>
      <c r="N417" s="179">
        <f>'Reported Performance Table'!BE417</f>
        <v>0</v>
      </c>
      <c r="O417" s="179">
        <f>'Reported Performance Table'!BF417</f>
        <v>0</v>
      </c>
      <c r="P417" s="179">
        <f>'Reported Performance Table'!BG417</f>
        <v>0</v>
      </c>
      <c r="Q417" t="str">
        <f t="shared" si="13"/>
        <v>No</v>
      </c>
    </row>
    <row r="418" spans="1:17" x14ac:dyDescent="0.25">
      <c r="A418" s="75">
        <v>425</v>
      </c>
      <c r="B418" s="76" t="str">
        <f>IF('Reported Performance Table'!$A425="","",IF(OR('Reported Performance Table'!$B425="",'Reported Performance Table'!$C425="",'Reported Performance Table'!$D425="",'Reported Performance Table'!$F425="",'Reported Performance Table'!$G425="",'Reported Performance Table'!$H425="",'Reported Performance Table'!$I425="",'Reported Performance Table'!$K425="",'Reported Performance Table'!$N425="",'Reported Performance Table'!$O425="",'Reported Performance Table'!$P425="",'Reported Performance Table'!$Q425="",'Reported Performance Table'!$R425="",'Reported Performance Table'!$S425="",'Reported Performance Table'!$T425="",'Reported Performance Table'!$U425="",'Reported Performance Table'!$V425="",'Reported Performance Table'!$W425="",'Reported Performance Table'!$X425="",'Reported Performance Table'!$AF425="",'Reported Performance Table'!$AG425="",'Reported Performance Table'!$AI425="",'Reported Performance Table'!$AJ425="",'Reported Performance Table'!$AL425="",'Reported Performance Table'!$AN425="",'Reported Performance Table'!$AR425=""),$A418&amp;", ",""))</f>
        <v/>
      </c>
      <c r="D418" s="35" t="e">
        <f>VLOOKUP('Reported Performance Table'!C418,'Master List'!$B$20:$C$39,2,FALSE)</f>
        <v>#N/A</v>
      </c>
      <c r="E418" t="e">
        <f>VLOOKUP('Reported Performance Table'!D418,'Master List'!$B$42:$C$129,2,FALSE)</f>
        <v>#N/A</v>
      </c>
      <c r="F418" t="e">
        <f>VLOOKUP('Reported Performance Table'!C418,'Master List'!$B$20:$D$39,3,FALSE)</f>
        <v>#N/A</v>
      </c>
      <c r="G418" s="163" t="e">
        <f>VLOOKUP('Reported Performance Table'!B418,'Master List'!$B$11:$D$17,3,FALSE)</f>
        <v>#N/A</v>
      </c>
      <c r="H418" t="e">
        <f t="shared" si="12"/>
        <v>#N/A</v>
      </c>
      <c r="I418" t="e">
        <f>IF(VLOOKUP('Reported Performance Table'!D418,'Master List'!$B$42:$D$129,3,FALSE)="","No",VLOOKUP('Reported Performance Table'!D418,'Master List'!$B$42:$D$129,3,FALSE))</f>
        <v>#N/A</v>
      </c>
      <c r="J418" t="e">
        <f>IF(AND(I418="Yes_No",'Reported Performance Table'!E418="Yes"),"No","Yes_No")</f>
        <v>#N/A</v>
      </c>
      <c r="K418" t="str">
        <f>IF('Reported Performance Table'!D418="","",IF('Reported Performance Table'!E418="Yes","LUNA_CCT","Reported_CCT"))</f>
        <v/>
      </c>
      <c r="L418" t="str">
        <f>IF('Reported Performance Table'!D418="","",IF(K418="LUNA_CCT",VLOOKUP('Reported Performance Table'!D418,'Master List'!$B$42:$E$129,4,FALSE),"Reported_BUG"))</f>
        <v/>
      </c>
      <c r="M418" t="str">
        <f>IF('Reported Performance Table'!D418="","",IF(AND('Reported Performance Table'!$E418="Yes",OR('Reported Performance Table'!$D418='Master List'!$B$42,'Reported Performance Table'!$D418='Master List'!$B$43,'Reported Performance Table'!$D418='Master List'!$B$44,'Reported Performance Table'!$D418='Master List'!$B$46,'Reported Performance Table'!$D418='Master List'!$B$48,'Reported Performance Table'!$D418='Master List'!$B$104,'Reported Performance Table'!$D418='Master List'!$B$106,'Reported Performance Table'!$D418='Master List'!$B$126)),"LUNA_Dimming","Dimming_Capability_and_Range"))</f>
        <v/>
      </c>
      <c r="N418" s="179">
        <f>'Reported Performance Table'!BE418</f>
        <v>0</v>
      </c>
      <c r="O418" s="179">
        <f>'Reported Performance Table'!BF418</f>
        <v>0</v>
      </c>
      <c r="P418" s="179">
        <f>'Reported Performance Table'!BG418</f>
        <v>0</v>
      </c>
      <c r="Q418" t="str">
        <f t="shared" si="13"/>
        <v>No</v>
      </c>
    </row>
    <row r="419" spans="1:17" x14ac:dyDescent="0.25">
      <c r="A419" s="75">
        <v>426</v>
      </c>
      <c r="B419" s="76" t="str">
        <f>IF('Reported Performance Table'!$A426="","",IF(OR('Reported Performance Table'!$B426="",'Reported Performance Table'!$C426="",'Reported Performance Table'!$D426="",'Reported Performance Table'!$F426="",'Reported Performance Table'!$G426="",'Reported Performance Table'!$H426="",'Reported Performance Table'!$I426="",'Reported Performance Table'!$K426="",'Reported Performance Table'!$N426="",'Reported Performance Table'!$O426="",'Reported Performance Table'!$P426="",'Reported Performance Table'!$Q426="",'Reported Performance Table'!$R426="",'Reported Performance Table'!$S426="",'Reported Performance Table'!$T426="",'Reported Performance Table'!$U426="",'Reported Performance Table'!$V426="",'Reported Performance Table'!$W426="",'Reported Performance Table'!$X426="",'Reported Performance Table'!$AF426="",'Reported Performance Table'!$AG426="",'Reported Performance Table'!$AI426="",'Reported Performance Table'!$AJ426="",'Reported Performance Table'!$AL426="",'Reported Performance Table'!$AN426="",'Reported Performance Table'!$AR426=""),$A419&amp;", ",""))</f>
        <v/>
      </c>
      <c r="D419" s="35" t="e">
        <f>VLOOKUP('Reported Performance Table'!C419,'Master List'!$B$20:$C$39,2,FALSE)</f>
        <v>#N/A</v>
      </c>
      <c r="E419" t="e">
        <f>VLOOKUP('Reported Performance Table'!D419,'Master List'!$B$42:$C$129,2,FALSE)</f>
        <v>#N/A</v>
      </c>
      <c r="F419" t="e">
        <f>VLOOKUP('Reported Performance Table'!C419,'Master List'!$B$20:$D$39,3,FALSE)</f>
        <v>#N/A</v>
      </c>
      <c r="G419" s="163" t="e">
        <f>VLOOKUP('Reported Performance Table'!B419,'Master List'!$B$11:$D$17,3,FALSE)</f>
        <v>#N/A</v>
      </c>
      <c r="H419" t="e">
        <f t="shared" si="12"/>
        <v>#N/A</v>
      </c>
      <c r="I419" t="e">
        <f>IF(VLOOKUP('Reported Performance Table'!D419,'Master List'!$B$42:$D$129,3,FALSE)="","No",VLOOKUP('Reported Performance Table'!D419,'Master List'!$B$42:$D$129,3,FALSE))</f>
        <v>#N/A</v>
      </c>
      <c r="J419" t="e">
        <f>IF(AND(I419="Yes_No",'Reported Performance Table'!E419="Yes"),"No","Yes_No")</f>
        <v>#N/A</v>
      </c>
      <c r="K419" t="str">
        <f>IF('Reported Performance Table'!D419="","",IF('Reported Performance Table'!E419="Yes","LUNA_CCT","Reported_CCT"))</f>
        <v/>
      </c>
      <c r="L419" t="str">
        <f>IF('Reported Performance Table'!D419="","",IF(K419="LUNA_CCT",VLOOKUP('Reported Performance Table'!D419,'Master List'!$B$42:$E$129,4,FALSE),"Reported_BUG"))</f>
        <v/>
      </c>
      <c r="M419" t="str">
        <f>IF('Reported Performance Table'!D419="","",IF(AND('Reported Performance Table'!$E419="Yes",OR('Reported Performance Table'!$D419='Master List'!$B$42,'Reported Performance Table'!$D419='Master List'!$B$43,'Reported Performance Table'!$D419='Master List'!$B$44,'Reported Performance Table'!$D419='Master List'!$B$46,'Reported Performance Table'!$D419='Master List'!$B$48,'Reported Performance Table'!$D419='Master List'!$B$104,'Reported Performance Table'!$D419='Master List'!$B$106,'Reported Performance Table'!$D419='Master List'!$B$126)),"LUNA_Dimming","Dimming_Capability_and_Range"))</f>
        <v/>
      </c>
      <c r="N419" s="179">
        <f>'Reported Performance Table'!BE419</f>
        <v>0</v>
      </c>
      <c r="O419" s="179">
        <f>'Reported Performance Table'!BF419</f>
        <v>0</v>
      </c>
      <c r="P419" s="179">
        <f>'Reported Performance Table'!BG419</f>
        <v>0</v>
      </c>
      <c r="Q419" t="str">
        <f t="shared" si="13"/>
        <v>No</v>
      </c>
    </row>
    <row r="420" spans="1:17" x14ac:dyDescent="0.25">
      <c r="A420" s="75">
        <v>427</v>
      </c>
      <c r="B420" s="76" t="str">
        <f>IF('Reported Performance Table'!$A427="","",IF(OR('Reported Performance Table'!$B427="",'Reported Performance Table'!$C427="",'Reported Performance Table'!$D427="",'Reported Performance Table'!$F427="",'Reported Performance Table'!$G427="",'Reported Performance Table'!$H427="",'Reported Performance Table'!$I427="",'Reported Performance Table'!$K427="",'Reported Performance Table'!$N427="",'Reported Performance Table'!$O427="",'Reported Performance Table'!$P427="",'Reported Performance Table'!$Q427="",'Reported Performance Table'!$R427="",'Reported Performance Table'!$S427="",'Reported Performance Table'!$T427="",'Reported Performance Table'!$U427="",'Reported Performance Table'!$V427="",'Reported Performance Table'!$W427="",'Reported Performance Table'!$X427="",'Reported Performance Table'!$AF427="",'Reported Performance Table'!$AG427="",'Reported Performance Table'!$AI427="",'Reported Performance Table'!$AJ427="",'Reported Performance Table'!$AL427="",'Reported Performance Table'!$AN427="",'Reported Performance Table'!$AR427=""),$A420&amp;", ",""))</f>
        <v/>
      </c>
      <c r="D420" s="35" t="e">
        <f>VLOOKUP('Reported Performance Table'!C420,'Master List'!$B$20:$C$39,2,FALSE)</f>
        <v>#N/A</v>
      </c>
      <c r="E420" t="e">
        <f>VLOOKUP('Reported Performance Table'!D420,'Master List'!$B$42:$C$129,2,FALSE)</f>
        <v>#N/A</v>
      </c>
      <c r="F420" t="e">
        <f>VLOOKUP('Reported Performance Table'!C420,'Master List'!$B$20:$D$39,3,FALSE)</f>
        <v>#N/A</v>
      </c>
      <c r="G420" s="163" t="e">
        <f>VLOOKUP('Reported Performance Table'!B420,'Master List'!$B$11:$D$17,3,FALSE)</f>
        <v>#N/A</v>
      </c>
      <c r="H420" t="e">
        <f t="shared" si="12"/>
        <v>#N/A</v>
      </c>
      <c r="I420" t="e">
        <f>IF(VLOOKUP('Reported Performance Table'!D420,'Master List'!$B$42:$D$129,3,FALSE)="","No",VLOOKUP('Reported Performance Table'!D420,'Master List'!$B$42:$D$129,3,FALSE))</f>
        <v>#N/A</v>
      </c>
      <c r="J420" t="e">
        <f>IF(AND(I420="Yes_No",'Reported Performance Table'!E420="Yes"),"No","Yes_No")</f>
        <v>#N/A</v>
      </c>
      <c r="K420" t="str">
        <f>IF('Reported Performance Table'!D420="","",IF('Reported Performance Table'!E420="Yes","LUNA_CCT","Reported_CCT"))</f>
        <v/>
      </c>
      <c r="L420" t="str">
        <f>IF('Reported Performance Table'!D420="","",IF(K420="LUNA_CCT",VLOOKUP('Reported Performance Table'!D420,'Master List'!$B$42:$E$129,4,FALSE),"Reported_BUG"))</f>
        <v/>
      </c>
      <c r="M420" t="str">
        <f>IF('Reported Performance Table'!D420="","",IF(AND('Reported Performance Table'!$E420="Yes",OR('Reported Performance Table'!$D420='Master List'!$B$42,'Reported Performance Table'!$D420='Master List'!$B$43,'Reported Performance Table'!$D420='Master List'!$B$44,'Reported Performance Table'!$D420='Master List'!$B$46,'Reported Performance Table'!$D420='Master List'!$B$48,'Reported Performance Table'!$D420='Master List'!$B$104,'Reported Performance Table'!$D420='Master List'!$B$106,'Reported Performance Table'!$D420='Master List'!$B$126)),"LUNA_Dimming","Dimming_Capability_and_Range"))</f>
        <v/>
      </c>
      <c r="N420" s="179">
        <f>'Reported Performance Table'!BE420</f>
        <v>0</v>
      </c>
      <c r="O420" s="179">
        <f>'Reported Performance Table'!BF420</f>
        <v>0</v>
      </c>
      <c r="P420" s="179">
        <f>'Reported Performance Table'!BG420</f>
        <v>0</v>
      </c>
      <c r="Q420" t="str">
        <f t="shared" si="13"/>
        <v>No</v>
      </c>
    </row>
    <row r="421" spans="1:17" x14ac:dyDescent="0.25">
      <c r="A421" s="75">
        <v>428</v>
      </c>
      <c r="B421" s="76" t="str">
        <f>IF('Reported Performance Table'!$A428="","",IF(OR('Reported Performance Table'!$B428="",'Reported Performance Table'!$C428="",'Reported Performance Table'!$D428="",'Reported Performance Table'!$F428="",'Reported Performance Table'!$G428="",'Reported Performance Table'!$H428="",'Reported Performance Table'!$I428="",'Reported Performance Table'!$K428="",'Reported Performance Table'!$N428="",'Reported Performance Table'!$O428="",'Reported Performance Table'!$P428="",'Reported Performance Table'!$Q428="",'Reported Performance Table'!$R428="",'Reported Performance Table'!$S428="",'Reported Performance Table'!$T428="",'Reported Performance Table'!$U428="",'Reported Performance Table'!$V428="",'Reported Performance Table'!$W428="",'Reported Performance Table'!$X428="",'Reported Performance Table'!$AF428="",'Reported Performance Table'!$AG428="",'Reported Performance Table'!$AI428="",'Reported Performance Table'!$AJ428="",'Reported Performance Table'!$AL428="",'Reported Performance Table'!$AN428="",'Reported Performance Table'!$AR428=""),$A421&amp;", ",""))</f>
        <v/>
      </c>
      <c r="D421" s="35" t="e">
        <f>VLOOKUP('Reported Performance Table'!C421,'Master List'!$B$20:$C$39,2,FALSE)</f>
        <v>#N/A</v>
      </c>
      <c r="E421" t="e">
        <f>VLOOKUP('Reported Performance Table'!D421,'Master List'!$B$42:$C$129,2,FALSE)</f>
        <v>#N/A</v>
      </c>
      <c r="F421" t="e">
        <f>VLOOKUP('Reported Performance Table'!C421,'Master List'!$B$20:$D$39,3,FALSE)</f>
        <v>#N/A</v>
      </c>
      <c r="G421" s="163" t="e">
        <f>VLOOKUP('Reported Performance Table'!B421,'Master List'!$B$11:$D$17,3,FALSE)</f>
        <v>#N/A</v>
      </c>
      <c r="H421" t="e">
        <f t="shared" si="12"/>
        <v>#N/A</v>
      </c>
      <c r="I421" t="e">
        <f>IF(VLOOKUP('Reported Performance Table'!D421,'Master List'!$B$42:$D$129,3,FALSE)="","No",VLOOKUP('Reported Performance Table'!D421,'Master List'!$B$42:$D$129,3,FALSE))</f>
        <v>#N/A</v>
      </c>
      <c r="J421" t="e">
        <f>IF(AND(I421="Yes_No",'Reported Performance Table'!E421="Yes"),"No","Yes_No")</f>
        <v>#N/A</v>
      </c>
      <c r="K421" t="str">
        <f>IF('Reported Performance Table'!D421="","",IF('Reported Performance Table'!E421="Yes","LUNA_CCT","Reported_CCT"))</f>
        <v/>
      </c>
      <c r="L421" t="str">
        <f>IF('Reported Performance Table'!D421="","",IF(K421="LUNA_CCT",VLOOKUP('Reported Performance Table'!D421,'Master List'!$B$42:$E$129,4,FALSE),"Reported_BUG"))</f>
        <v/>
      </c>
      <c r="M421" t="str">
        <f>IF('Reported Performance Table'!D421="","",IF(AND('Reported Performance Table'!$E421="Yes",OR('Reported Performance Table'!$D421='Master List'!$B$42,'Reported Performance Table'!$D421='Master List'!$B$43,'Reported Performance Table'!$D421='Master List'!$B$44,'Reported Performance Table'!$D421='Master List'!$B$46,'Reported Performance Table'!$D421='Master List'!$B$48,'Reported Performance Table'!$D421='Master List'!$B$104,'Reported Performance Table'!$D421='Master List'!$B$106,'Reported Performance Table'!$D421='Master List'!$B$126)),"LUNA_Dimming","Dimming_Capability_and_Range"))</f>
        <v/>
      </c>
      <c r="N421" s="179">
        <f>'Reported Performance Table'!BE421</f>
        <v>0</v>
      </c>
      <c r="O421" s="179">
        <f>'Reported Performance Table'!BF421</f>
        <v>0</v>
      </c>
      <c r="P421" s="179">
        <f>'Reported Performance Table'!BG421</f>
        <v>0</v>
      </c>
      <c r="Q421" t="str">
        <f t="shared" si="13"/>
        <v>No</v>
      </c>
    </row>
    <row r="422" spans="1:17" x14ac:dyDescent="0.25">
      <c r="A422" s="75">
        <v>429</v>
      </c>
      <c r="B422" s="76" t="str">
        <f>IF('Reported Performance Table'!$A429="","",IF(OR('Reported Performance Table'!$B429="",'Reported Performance Table'!$C429="",'Reported Performance Table'!$D429="",'Reported Performance Table'!$F429="",'Reported Performance Table'!$G429="",'Reported Performance Table'!$H429="",'Reported Performance Table'!$I429="",'Reported Performance Table'!$K429="",'Reported Performance Table'!$N429="",'Reported Performance Table'!$O429="",'Reported Performance Table'!$P429="",'Reported Performance Table'!$Q429="",'Reported Performance Table'!$R429="",'Reported Performance Table'!$S429="",'Reported Performance Table'!$T429="",'Reported Performance Table'!$U429="",'Reported Performance Table'!$V429="",'Reported Performance Table'!$W429="",'Reported Performance Table'!$X429="",'Reported Performance Table'!$AF429="",'Reported Performance Table'!$AG429="",'Reported Performance Table'!$AI429="",'Reported Performance Table'!$AJ429="",'Reported Performance Table'!$AL429="",'Reported Performance Table'!$AN429="",'Reported Performance Table'!$AR429=""),$A422&amp;", ",""))</f>
        <v/>
      </c>
      <c r="D422" s="35" t="e">
        <f>VLOOKUP('Reported Performance Table'!C422,'Master List'!$B$20:$C$39,2,FALSE)</f>
        <v>#N/A</v>
      </c>
      <c r="E422" t="e">
        <f>VLOOKUP('Reported Performance Table'!D422,'Master List'!$B$42:$C$129,2,FALSE)</f>
        <v>#N/A</v>
      </c>
      <c r="F422" t="e">
        <f>VLOOKUP('Reported Performance Table'!C422,'Master List'!$B$20:$D$39,3,FALSE)</f>
        <v>#N/A</v>
      </c>
      <c r="G422" s="163" t="e">
        <f>VLOOKUP('Reported Performance Table'!B422,'Master List'!$B$11:$D$17,3,FALSE)</f>
        <v>#N/A</v>
      </c>
      <c r="H422" t="e">
        <f t="shared" si="12"/>
        <v>#N/A</v>
      </c>
      <c r="I422" t="e">
        <f>IF(VLOOKUP('Reported Performance Table'!D422,'Master List'!$B$42:$D$129,3,FALSE)="","No",VLOOKUP('Reported Performance Table'!D422,'Master List'!$B$42:$D$129,3,FALSE))</f>
        <v>#N/A</v>
      </c>
      <c r="J422" t="e">
        <f>IF(AND(I422="Yes_No",'Reported Performance Table'!E422="Yes"),"No","Yes_No")</f>
        <v>#N/A</v>
      </c>
      <c r="K422" t="str">
        <f>IF('Reported Performance Table'!D422="","",IF('Reported Performance Table'!E422="Yes","LUNA_CCT","Reported_CCT"))</f>
        <v/>
      </c>
      <c r="L422" t="str">
        <f>IF('Reported Performance Table'!D422="","",IF(K422="LUNA_CCT",VLOOKUP('Reported Performance Table'!D422,'Master List'!$B$42:$E$129,4,FALSE),"Reported_BUG"))</f>
        <v/>
      </c>
      <c r="M422" t="str">
        <f>IF('Reported Performance Table'!D422="","",IF(AND('Reported Performance Table'!$E422="Yes",OR('Reported Performance Table'!$D422='Master List'!$B$42,'Reported Performance Table'!$D422='Master List'!$B$43,'Reported Performance Table'!$D422='Master List'!$B$44,'Reported Performance Table'!$D422='Master List'!$B$46,'Reported Performance Table'!$D422='Master List'!$B$48,'Reported Performance Table'!$D422='Master List'!$B$104,'Reported Performance Table'!$D422='Master List'!$B$106,'Reported Performance Table'!$D422='Master List'!$B$126)),"LUNA_Dimming","Dimming_Capability_and_Range"))</f>
        <v/>
      </c>
      <c r="N422" s="179">
        <f>'Reported Performance Table'!BE422</f>
        <v>0</v>
      </c>
      <c r="O422" s="179">
        <f>'Reported Performance Table'!BF422</f>
        <v>0</v>
      </c>
      <c r="P422" s="179">
        <f>'Reported Performance Table'!BG422</f>
        <v>0</v>
      </c>
      <c r="Q422" t="str">
        <f t="shared" si="13"/>
        <v>No</v>
      </c>
    </row>
    <row r="423" spans="1:17" x14ac:dyDescent="0.25">
      <c r="A423" s="75">
        <v>430</v>
      </c>
      <c r="B423" s="76" t="str">
        <f>IF('Reported Performance Table'!$A430="","",IF(OR('Reported Performance Table'!$B430="",'Reported Performance Table'!$C430="",'Reported Performance Table'!$D430="",'Reported Performance Table'!$F430="",'Reported Performance Table'!$G430="",'Reported Performance Table'!$H430="",'Reported Performance Table'!$I430="",'Reported Performance Table'!$K430="",'Reported Performance Table'!$N430="",'Reported Performance Table'!$O430="",'Reported Performance Table'!$P430="",'Reported Performance Table'!$Q430="",'Reported Performance Table'!$R430="",'Reported Performance Table'!$S430="",'Reported Performance Table'!$T430="",'Reported Performance Table'!$U430="",'Reported Performance Table'!$V430="",'Reported Performance Table'!$W430="",'Reported Performance Table'!$X430="",'Reported Performance Table'!$AF430="",'Reported Performance Table'!$AG430="",'Reported Performance Table'!$AI430="",'Reported Performance Table'!$AJ430="",'Reported Performance Table'!$AL430="",'Reported Performance Table'!$AN430="",'Reported Performance Table'!$AR430=""),$A423&amp;", ",""))</f>
        <v/>
      </c>
      <c r="D423" s="35" t="e">
        <f>VLOOKUP('Reported Performance Table'!C423,'Master List'!$B$20:$C$39,2,FALSE)</f>
        <v>#N/A</v>
      </c>
      <c r="E423" t="e">
        <f>VLOOKUP('Reported Performance Table'!D423,'Master List'!$B$42:$C$129,2,FALSE)</f>
        <v>#N/A</v>
      </c>
      <c r="F423" t="e">
        <f>VLOOKUP('Reported Performance Table'!C423,'Master List'!$B$20:$D$39,3,FALSE)</f>
        <v>#N/A</v>
      </c>
      <c r="G423" s="163" t="e">
        <f>VLOOKUP('Reported Performance Table'!B423,'Master List'!$B$11:$D$17,3,FALSE)</f>
        <v>#N/A</v>
      </c>
      <c r="H423" t="e">
        <f t="shared" si="12"/>
        <v>#N/A</v>
      </c>
      <c r="I423" t="e">
        <f>IF(VLOOKUP('Reported Performance Table'!D423,'Master List'!$B$42:$D$129,3,FALSE)="","No",VLOOKUP('Reported Performance Table'!D423,'Master List'!$B$42:$D$129,3,FALSE))</f>
        <v>#N/A</v>
      </c>
      <c r="J423" t="e">
        <f>IF(AND(I423="Yes_No",'Reported Performance Table'!E423="Yes"),"No","Yes_No")</f>
        <v>#N/A</v>
      </c>
      <c r="K423" t="str">
        <f>IF('Reported Performance Table'!D423="","",IF('Reported Performance Table'!E423="Yes","LUNA_CCT","Reported_CCT"))</f>
        <v/>
      </c>
      <c r="L423" t="str">
        <f>IF('Reported Performance Table'!D423="","",IF(K423="LUNA_CCT",VLOOKUP('Reported Performance Table'!D423,'Master List'!$B$42:$E$129,4,FALSE),"Reported_BUG"))</f>
        <v/>
      </c>
      <c r="M423" t="str">
        <f>IF('Reported Performance Table'!D423="","",IF(AND('Reported Performance Table'!$E423="Yes",OR('Reported Performance Table'!$D423='Master List'!$B$42,'Reported Performance Table'!$D423='Master List'!$B$43,'Reported Performance Table'!$D423='Master List'!$B$44,'Reported Performance Table'!$D423='Master List'!$B$46,'Reported Performance Table'!$D423='Master List'!$B$48,'Reported Performance Table'!$D423='Master List'!$B$104,'Reported Performance Table'!$D423='Master List'!$B$106,'Reported Performance Table'!$D423='Master List'!$B$126)),"LUNA_Dimming","Dimming_Capability_and_Range"))</f>
        <v/>
      </c>
      <c r="N423" s="179">
        <f>'Reported Performance Table'!BE423</f>
        <v>0</v>
      </c>
      <c r="O423" s="179">
        <f>'Reported Performance Table'!BF423</f>
        <v>0</v>
      </c>
      <c r="P423" s="179">
        <f>'Reported Performance Table'!BG423</f>
        <v>0</v>
      </c>
      <c r="Q423" t="str">
        <f t="shared" si="13"/>
        <v>No</v>
      </c>
    </row>
    <row r="424" spans="1:17" x14ac:dyDescent="0.25">
      <c r="A424" s="75">
        <v>431</v>
      </c>
      <c r="B424" s="76" t="str">
        <f>IF('Reported Performance Table'!$A431="","",IF(OR('Reported Performance Table'!$B431="",'Reported Performance Table'!$C431="",'Reported Performance Table'!$D431="",'Reported Performance Table'!$F431="",'Reported Performance Table'!$G431="",'Reported Performance Table'!$H431="",'Reported Performance Table'!$I431="",'Reported Performance Table'!$K431="",'Reported Performance Table'!$N431="",'Reported Performance Table'!$O431="",'Reported Performance Table'!$P431="",'Reported Performance Table'!$Q431="",'Reported Performance Table'!$R431="",'Reported Performance Table'!$S431="",'Reported Performance Table'!$T431="",'Reported Performance Table'!$U431="",'Reported Performance Table'!$V431="",'Reported Performance Table'!$W431="",'Reported Performance Table'!$X431="",'Reported Performance Table'!$AF431="",'Reported Performance Table'!$AG431="",'Reported Performance Table'!$AI431="",'Reported Performance Table'!$AJ431="",'Reported Performance Table'!$AL431="",'Reported Performance Table'!$AN431="",'Reported Performance Table'!$AR431=""),$A424&amp;", ",""))</f>
        <v/>
      </c>
      <c r="D424" s="35" t="e">
        <f>VLOOKUP('Reported Performance Table'!C424,'Master List'!$B$20:$C$39,2,FALSE)</f>
        <v>#N/A</v>
      </c>
      <c r="E424" t="e">
        <f>VLOOKUP('Reported Performance Table'!D424,'Master List'!$B$42:$C$129,2,FALSE)</f>
        <v>#N/A</v>
      </c>
      <c r="F424" t="e">
        <f>VLOOKUP('Reported Performance Table'!C424,'Master List'!$B$20:$D$39,3,FALSE)</f>
        <v>#N/A</v>
      </c>
      <c r="G424" s="163" t="e">
        <f>VLOOKUP('Reported Performance Table'!B424,'Master List'!$B$11:$D$17,3,FALSE)</f>
        <v>#N/A</v>
      </c>
      <c r="H424" t="e">
        <f t="shared" si="12"/>
        <v>#N/A</v>
      </c>
      <c r="I424" t="e">
        <f>IF(VLOOKUP('Reported Performance Table'!D424,'Master List'!$B$42:$D$129,3,FALSE)="","No",VLOOKUP('Reported Performance Table'!D424,'Master List'!$B$42:$D$129,3,FALSE))</f>
        <v>#N/A</v>
      </c>
      <c r="J424" t="e">
        <f>IF(AND(I424="Yes_No",'Reported Performance Table'!E424="Yes"),"No","Yes_No")</f>
        <v>#N/A</v>
      </c>
      <c r="K424" t="str">
        <f>IF('Reported Performance Table'!D424="","",IF('Reported Performance Table'!E424="Yes","LUNA_CCT","Reported_CCT"))</f>
        <v/>
      </c>
      <c r="L424" t="str">
        <f>IF('Reported Performance Table'!D424="","",IF(K424="LUNA_CCT",VLOOKUP('Reported Performance Table'!D424,'Master List'!$B$42:$E$129,4,FALSE),"Reported_BUG"))</f>
        <v/>
      </c>
      <c r="M424" t="str">
        <f>IF('Reported Performance Table'!D424="","",IF(AND('Reported Performance Table'!$E424="Yes",OR('Reported Performance Table'!$D424='Master List'!$B$42,'Reported Performance Table'!$D424='Master List'!$B$43,'Reported Performance Table'!$D424='Master List'!$B$44,'Reported Performance Table'!$D424='Master List'!$B$46,'Reported Performance Table'!$D424='Master List'!$B$48,'Reported Performance Table'!$D424='Master List'!$B$104,'Reported Performance Table'!$D424='Master List'!$B$106,'Reported Performance Table'!$D424='Master List'!$B$126)),"LUNA_Dimming","Dimming_Capability_and_Range"))</f>
        <v/>
      </c>
      <c r="N424" s="179">
        <f>'Reported Performance Table'!BE424</f>
        <v>0</v>
      </c>
      <c r="O424" s="179">
        <f>'Reported Performance Table'!BF424</f>
        <v>0</v>
      </c>
      <c r="P424" s="179">
        <f>'Reported Performance Table'!BG424</f>
        <v>0</v>
      </c>
      <c r="Q424" t="str">
        <f t="shared" si="13"/>
        <v>No</v>
      </c>
    </row>
    <row r="425" spans="1:17" x14ac:dyDescent="0.25">
      <c r="A425" s="75">
        <v>432</v>
      </c>
      <c r="B425" s="76" t="str">
        <f>IF('Reported Performance Table'!$A432="","",IF(OR('Reported Performance Table'!$B432="",'Reported Performance Table'!$C432="",'Reported Performance Table'!$D432="",'Reported Performance Table'!$F432="",'Reported Performance Table'!$G432="",'Reported Performance Table'!$H432="",'Reported Performance Table'!$I432="",'Reported Performance Table'!$K432="",'Reported Performance Table'!$N432="",'Reported Performance Table'!$O432="",'Reported Performance Table'!$P432="",'Reported Performance Table'!$Q432="",'Reported Performance Table'!$R432="",'Reported Performance Table'!$S432="",'Reported Performance Table'!$T432="",'Reported Performance Table'!$U432="",'Reported Performance Table'!$V432="",'Reported Performance Table'!$W432="",'Reported Performance Table'!$X432="",'Reported Performance Table'!$AF432="",'Reported Performance Table'!$AG432="",'Reported Performance Table'!$AI432="",'Reported Performance Table'!$AJ432="",'Reported Performance Table'!$AL432="",'Reported Performance Table'!$AN432="",'Reported Performance Table'!$AR432=""),$A425&amp;", ",""))</f>
        <v/>
      </c>
      <c r="D425" s="35" t="e">
        <f>VLOOKUP('Reported Performance Table'!C425,'Master List'!$B$20:$C$39,2,FALSE)</f>
        <v>#N/A</v>
      </c>
      <c r="E425" t="e">
        <f>VLOOKUP('Reported Performance Table'!D425,'Master List'!$B$42:$C$129,2,FALSE)</f>
        <v>#N/A</v>
      </c>
      <c r="F425" t="e">
        <f>VLOOKUP('Reported Performance Table'!C425,'Master List'!$B$20:$D$39,3,FALSE)</f>
        <v>#N/A</v>
      </c>
      <c r="G425" s="163" t="e">
        <f>VLOOKUP('Reported Performance Table'!B425,'Master List'!$B$11:$D$17,3,FALSE)</f>
        <v>#N/A</v>
      </c>
      <c r="H425" t="e">
        <f t="shared" si="12"/>
        <v>#N/A</v>
      </c>
      <c r="I425" t="e">
        <f>IF(VLOOKUP('Reported Performance Table'!D425,'Master List'!$B$42:$D$129,3,FALSE)="","No",VLOOKUP('Reported Performance Table'!D425,'Master List'!$B$42:$D$129,3,FALSE))</f>
        <v>#N/A</v>
      </c>
      <c r="J425" t="e">
        <f>IF(AND(I425="Yes_No",'Reported Performance Table'!E425="Yes"),"No","Yes_No")</f>
        <v>#N/A</v>
      </c>
      <c r="K425" t="str">
        <f>IF('Reported Performance Table'!D425="","",IF('Reported Performance Table'!E425="Yes","LUNA_CCT","Reported_CCT"))</f>
        <v/>
      </c>
      <c r="L425" t="str">
        <f>IF('Reported Performance Table'!D425="","",IF(K425="LUNA_CCT",VLOOKUP('Reported Performance Table'!D425,'Master List'!$B$42:$E$129,4,FALSE),"Reported_BUG"))</f>
        <v/>
      </c>
      <c r="M425" t="str">
        <f>IF('Reported Performance Table'!D425="","",IF(AND('Reported Performance Table'!$E425="Yes",OR('Reported Performance Table'!$D425='Master List'!$B$42,'Reported Performance Table'!$D425='Master List'!$B$43,'Reported Performance Table'!$D425='Master List'!$B$44,'Reported Performance Table'!$D425='Master List'!$B$46,'Reported Performance Table'!$D425='Master List'!$B$48,'Reported Performance Table'!$D425='Master List'!$B$104,'Reported Performance Table'!$D425='Master List'!$B$106,'Reported Performance Table'!$D425='Master List'!$B$126)),"LUNA_Dimming","Dimming_Capability_and_Range"))</f>
        <v/>
      </c>
      <c r="N425" s="179">
        <f>'Reported Performance Table'!BE425</f>
        <v>0</v>
      </c>
      <c r="O425" s="179">
        <f>'Reported Performance Table'!BF425</f>
        <v>0</v>
      </c>
      <c r="P425" s="179">
        <f>'Reported Performance Table'!BG425</f>
        <v>0</v>
      </c>
      <c r="Q425" t="str">
        <f t="shared" si="13"/>
        <v>No</v>
      </c>
    </row>
    <row r="426" spans="1:17" x14ac:dyDescent="0.25">
      <c r="A426" s="75">
        <v>433</v>
      </c>
      <c r="B426" s="76" t="str">
        <f>IF('Reported Performance Table'!$A433="","",IF(OR('Reported Performance Table'!$B433="",'Reported Performance Table'!$C433="",'Reported Performance Table'!$D433="",'Reported Performance Table'!$F433="",'Reported Performance Table'!$G433="",'Reported Performance Table'!$H433="",'Reported Performance Table'!$I433="",'Reported Performance Table'!$K433="",'Reported Performance Table'!$N433="",'Reported Performance Table'!$O433="",'Reported Performance Table'!$P433="",'Reported Performance Table'!$Q433="",'Reported Performance Table'!$R433="",'Reported Performance Table'!$S433="",'Reported Performance Table'!$T433="",'Reported Performance Table'!$U433="",'Reported Performance Table'!$V433="",'Reported Performance Table'!$W433="",'Reported Performance Table'!$X433="",'Reported Performance Table'!$AF433="",'Reported Performance Table'!$AG433="",'Reported Performance Table'!$AI433="",'Reported Performance Table'!$AJ433="",'Reported Performance Table'!$AL433="",'Reported Performance Table'!$AN433="",'Reported Performance Table'!$AR433=""),$A426&amp;", ",""))</f>
        <v/>
      </c>
      <c r="D426" s="35" t="e">
        <f>VLOOKUP('Reported Performance Table'!C426,'Master List'!$B$20:$C$39,2,FALSE)</f>
        <v>#N/A</v>
      </c>
      <c r="E426" t="e">
        <f>VLOOKUP('Reported Performance Table'!D426,'Master List'!$B$42:$C$129,2,FALSE)</f>
        <v>#N/A</v>
      </c>
      <c r="F426" t="e">
        <f>VLOOKUP('Reported Performance Table'!C426,'Master List'!$B$20:$D$39,3,FALSE)</f>
        <v>#N/A</v>
      </c>
      <c r="G426" s="163" t="e">
        <f>VLOOKUP('Reported Performance Table'!B426,'Master List'!$B$11:$D$17,3,FALSE)</f>
        <v>#N/A</v>
      </c>
      <c r="H426" t="e">
        <f t="shared" si="12"/>
        <v>#N/A</v>
      </c>
      <c r="I426" t="e">
        <f>IF(VLOOKUP('Reported Performance Table'!D426,'Master List'!$B$42:$D$129,3,FALSE)="","No",VLOOKUP('Reported Performance Table'!D426,'Master List'!$B$42:$D$129,3,FALSE))</f>
        <v>#N/A</v>
      </c>
      <c r="J426" t="e">
        <f>IF(AND(I426="Yes_No",'Reported Performance Table'!E426="Yes"),"No","Yes_No")</f>
        <v>#N/A</v>
      </c>
      <c r="K426" t="str">
        <f>IF('Reported Performance Table'!D426="","",IF('Reported Performance Table'!E426="Yes","LUNA_CCT","Reported_CCT"))</f>
        <v/>
      </c>
      <c r="L426" t="str">
        <f>IF('Reported Performance Table'!D426="","",IF(K426="LUNA_CCT",VLOOKUP('Reported Performance Table'!D426,'Master List'!$B$42:$E$129,4,FALSE),"Reported_BUG"))</f>
        <v/>
      </c>
      <c r="M426" t="str">
        <f>IF('Reported Performance Table'!D426="","",IF(AND('Reported Performance Table'!$E426="Yes",OR('Reported Performance Table'!$D426='Master List'!$B$42,'Reported Performance Table'!$D426='Master List'!$B$43,'Reported Performance Table'!$D426='Master List'!$B$44,'Reported Performance Table'!$D426='Master List'!$B$46,'Reported Performance Table'!$D426='Master List'!$B$48,'Reported Performance Table'!$D426='Master List'!$B$104,'Reported Performance Table'!$D426='Master List'!$B$106,'Reported Performance Table'!$D426='Master List'!$B$126)),"LUNA_Dimming","Dimming_Capability_and_Range"))</f>
        <v/>
      </c>
      <c r="N426" s="179">
        <f>'Reported Performance Table'!BE426</f>
        <v>0</v>
      </c>
      <c r="O426" s="179">
        <f>'Reported Performance Table'!BF426</f>
        <v>0</v>
      </c>
      <c r="P426" s="179">
        <f>'Reported Performance Table'!BG426</f>
        <v>0</v>
      </c>
      <c r="Q426" t="str">
        <f t="shared" si="13"/>
        <v>No</v>
      </c>
    </row>
    <row r="427" spans="1:17" x14ac:dyDescent="0.25">
      <c r="A427" s="75">
        <v>434</v>
      </c>
      <c r="B427" s="76" t="str">
        <f>IF('Reported Performance Table'!$A434="","",IF(OR('Reported Performance Table'!$B434="",'Reported Performance Table'!$C434="",'Reported Performance Table'!$D434="",'Reported Performance Table'!$F434="",'Reported Performance Table'!$G434="",'Reported Performance Table'!$H434="",'Reported Performance Table'!$I434="",'Reported Performance Table'!$K434="",'Reported Performance Table'!$N434="",'Reported Performance Table'!$O434="",'Reported Performance Table'!$P434="",'Reported Performance Table'!$Q434="",'Reported Performance Table'!$R434="",'Reported Performance Table'!$S434="",'Reported Performance Table'!$T434="",'Reported Performance Table'!$U434="",'Reported Performance Table'!$V434="",'Reported Performance Table'!$W434="",'Reported Performance Table'!$X434="",'Reported Performance Table'!$AF434="",'Reported Performance Table'!$AG434="",'Reported Performance Table'!$AI434="",'Reported Performance Table'!$AJ434="",'Reported Performance Table'!$AL434="",'Reported Performance Table'!$AN434="",'Reported Performance Table'!$AR434=""),$A427&amp;", ",""))</f>
        <v/>
      </c>
      <c r="D427" s="35" t="e">
        <f>VLOOKUP('Reported Performance Table'!C427,'Master List'!$B$20:$C$39,2,FALSE)</f>
        <v>#N/A</v>
      </c>
      <c r="E427" t="e">
        <f>VLOOKUP('Reported Performance Table'!D427,'Master List'!$B$42:$C$129,2,FALSE)</f>
        <v>#N/A</v>
      </c>
      <c r="F427" t="e">
        <f>VLOOKUP('Reported Performance Table'!C427,'Master List'!$B$20:$D$39,3,FALSE)</f>
        <v>#N/A</v>
      </c>
      <c r="G427" s="163" t="e">
        <f>VLOOKUP('Reported Performance Table'!B427,'Master List'!$B$11:$D$17,3,FALSE)</f>
        <v>#N/A</v>
      </c>
      <c r="H427" t="e">
        <f t="shared" si="12"/>
        <v>#N/A</v>
      </c>
      <c r="I427" t="e">
        <f>IF(VLOOKUP('Reported Performance Table'!D427,'Master List'!$B$42:$D$129,3,FALSE)="","No",VLOOKUP('Reported Performance Table'!D427,'Master List'!$B$42:$D$129,3,FALSE))</f>
        <v>#N/A</v>
      </c>
      <c r="J427" t="e">
        <f>IF(AND(I427="Yes_No",'Reported Performance Table'!E427="Yes"),"No","Yes_No")</f>
        <v>#N/A</v>
      </c>
      <c r="K427" t="str">
        <f>IF('Reported Performance Table'!D427="","",IF('Reported Performance Table'!E427="Yes","LUNA_CCT","Reported_CCT"))</f>
        <v/>
      </c>
      <c r="L427" t="str">
        <f>IF('Reported Performance Table'!D427="","",IF(K427="LUNA_CCT",VLOOKUP('Reported Performance Table'!D427,'Master List'!$B$42:$E$129,4,FALSE),"Reported_BUG"))</f>
        <v/>
      </c>
      <c r="M427" t="str">
        <f>IF('Reported Performance Table'!D427="","",IF(AND('Reported Performance Table'!$E427="Yes",OR('Reported Performance Table'!$D427='Master List'!$B$42,'Reported Performance Table'!$D427='Master List'!$B$43,'Reported Performance Table'!$D427='Master List'!$B$44,'Reported Performance Table'!$D427='Master List'!$B$46,'Reported Performance Table'!$D427='Master List'!$B$48,'Reported Performance Table'!$D427='Master List'!$B$104,'Reported Performance Table'!$D427='Master List'!$B$106,'Reported Performance Table'!$D427='Master List'!$B$126)),"LUNA_Dimming","Dimming_Capability_and_Range"))</f>
        <v/>
      </c>
      <c r="N427" s="179">
        <f>'Reported Performance Table'!BE427</f>
        <v>0</v>
      </c>
      <c r="O427" s="179">
        <f>'Reported Performance Table'!BF427</f>
        <v>0</v>
      </c>
      <c r="P427" s="179">
        <f>'Reported Performance Table'!BG427</f>
        <v>0</v>
      </c>
      <c r="Q427" t="str">
        <f t="shared" si="13"/>
        <v>No</v>
      </c>
    </row>
    <row r="428" spans="1:17" x14ac:dyDescent="0.25">
      <c r="A428" s="75">
        <v>435</v>
      </c>
      <c r="B428" s="76" t="str">
        <f>IF('Reported Performance Table'!$A435="","",IF(OR('Reported Performance Table'!$B435="",'Reported Performance Table'!$C435="",'Reported Performance Table'!$D435="",'Reported Performance Table'!$F435="",'Reported Performance Table'!$G435="",'Reported Performance Table'!$H435="",'Reported Performance Table'!$I435="",'Reported Performance Table'!$K435="",'Reported Performance Table'!$N435="",'Reported Performance Table'!$O435="",'Reported Performance Table'!$P435="",'Reported Performance Table'!$Q435="",'Reported Performance Table'!$R435="",'Reported Performance Table'!$S435="",'Reported Performance Table'!$T435="",'Reported Performance Table'!$U435="",'Reported Performance Table'!$V435="",'Reported Performance Table'!$W435="",'Reported Performance Table'!$X435="",'Reported Performance Table'!$AF435="",'Reported Performance Table'!$AG435="",'Reported Performance Table'!$AI435="",'Reported Performance Table'!$AJ435="",'Reported Performance Table'!$AL435="",'Reported Performance Table'!$AN435="",'Reported Performance Table'!$AR435=""),$A428&amp;", ",""))</f>
        <v/>
      </c>
      <c r="D428" s="35" t="e">
        <f>VLOOKUP('Reported Performance Table'!C428,'Master List'!$B$20:$C$39,2,FALSE)</f>
        <v>#N/A</v>
      </c>
      <c r="E428" t="e">
        <f>VLOOKUP('Reported Performance Table'!D428,'Master List'!$B$42:$C$129,2,FALSE)</f>
        <v>#N/A</v>
      </c>
      <c r="F428" t="e">
        <f>VLOOKUP('Reported Performance Table'!C428,'Master List'!$B$20:$D$39,3,FALSE)</f>
        <v>#N/A</v>
      </c>
      <c r="G428" s="163" t="e">
        <f>VLOOKUP('Reported Performance Table'!B428,'Master List'!$B$11:$D$17,3,FALSE)</f>
        <v>#N/A</v>
      </c>
      <c r="H428" t="e">
        <f t="shared" si="12"/>
        <v>#N/A</v>
      </c>
      <c r="I428" t="e">
        <f>IF(VLOOKUP('Reported Performance Table'!D428,'Master List'!$B$42:$D$129,3,FALSE)="","No",VLOOKUP('Reported Performance Table'!D428,'Master List'!$B$42:$D$129,3,FALSE))</f>
        <v>#N/A</v>
      </c>
      <c r="J428" t="e">
        <f>IF(AND(I428="Yes_No",'Reported Performance Table'!E428="Yes"),"No","Yes_No")</f>
        <v>#N/A</v>
      </c>
      <c r="K428" t="str">
        <f>IF('Reported Performance Table'!D428="","",IF('Reported Performance Table'!E428="Yes","LUNA_CCT","Reported_CCT"))</f>
        <v/>
      </c>
      <c r="L428" t="str">
        <f>IF('Reported Performance Table'!D428="","",IF(K428="LUNA_CCT",VLOOKUP('Reported Performance Table'!D428,'Master List'!$B$42:$E$129,4,FALSE),"Reported_BUG"))</f>
        <v/>
      </c>
      <c r="M428" t="str">
        <f>IF('Reported Performance Table'!D428="","",IF(AND('Reported Performance Table'!$E428="Yes",OR('Reported Performance Table'!$D428='Master List'!$B$42,'Reported Performance Table'!$D428='Master List'!$B$43,'Reported Performance Table'!$D428='Master List'!$B$44,'Reported Performance Table'!$D428='Master List'!$B$46,'Reported Performance Table'!$D428='Master List'!$B$48,'Reported Performance Table'!$D428='Master List'!$B$104,'Reported Performance Table'!$D428='Master List'!$B$106,'Reported Performance Table'!$D428='Master List'!$B$126)),"LUNA_Dimming","Dimming_Capability_and_Range"))</f>
        <v/>
      </c>
      <c r="N428" s="179">
        <f>'Reported Performance Table'!BE428</f>
        <v>0</v>
      </c>
      <c r="O428" s="179">
        <f>'Reported Performance Table'!BF428</f>
        <v>0</v>
      </c>
      <c r="P428" s="179">
        <f>'Reported Performance Table'!BG428</f>
        <v>0</v>
      </c>
      <c r="Q428" t="str">
        <f t="shared" si="13"/>
        <v>No</v>
      </c>
    </row>
    <row r="429" spans="1:17" x14ac:dyDescent="0.25">
      <c r="A429" s="75">
        <v>436</v>
      </c>
      <c r="B429" s="76" t="str">
        <f>IF('Reported Performance Table'!$A436="","",IF(OR('Reported Performance Table'!$B436="",'Reported Performance Table'!$C436="",'Reported Performance Table'!$D436="",'Reported Performance Table'!$F436="",'Reported Performance Table'!$G436="",'Reported Performance Table'!$H436="",'Reported Performance Table'!$I436="",'Reported Performance Table'!$K436="",'Reported Performance Table'!$N436="",'Reported Performance Table'!$O436="",'Reported Performance Table'!$P436="",'Reported Performance Table'!$Q436="",'Reported Performance Table'!$R436="",'Reported Performance Table'!$S436="",'Reported Performance Table'!$T436="",'Reported Performance Table'!$U436="",'Reported Performance Table'!$V436="",'Reported Performance Table'!$W436="",'Reported Performance Table'!$X436="",'Reported Performance Table'!$AF436="",'Reported Performance Table'!$AG436="",'Reported Performance Table'!$AI436="",'Reported Performance Table'!$AJ436="",'Reported Performance Table'!$AL436="",'Reported Performance Table'!$AN436="",'Reported Performance Table'!$AR436=""),$A429&amp;", ",""))</f>
        <v/>
      </c>
      <c r="D429" s="35" t="e">
        <f>VLOOKUP('Reported Performance Table'!C429,'Master List'!$B$20:$C$39,2,FALSE)</f>
        <v>#N/A</v>
      </c>
      <c r="E429" t="e">
        <f>VLOOKUP('Reported Performance Table'!D429,'Master List'!$B$42:$C$129,2,FALSE)</f>
        <v>#N/A</v>
      </c>
      <c r="F429" t="e">
        <f>VLOOKUP('Reported Performance Table'!C429,'Master List'!$B$20:$D$39,3,FALSE)</f>
        <v>#N/A</v>
      </c>
      <c r="G429" s="163" t="e">
        <f>VLOOKUP('Reported Performance Table'!B429,'Master List'!$B$11:$D$17,3,FALSE)</f>
        <v>#N/A</v>
      </c>
      <c r="H429" t="e">
        <f t="shared" si="12"/>
        <v>#N/A</v>
      </c>
      <c r="I429" t="e">
        <f>IF(VLOOKUP('Reported Performance Table'!D429,'Master List'!$B$42:$D$129,3,FALSE)="","No",VLOOKUP('Reported Performance Table'!D429,'Master List'!$B$42:$D$129,3,FALSE))</f>
        <v>#N/A</v>
      </c>
      <c r="J429" t="e">
        <f>IF(AND(I429="Yes_No",'Reported Performance Table'!E429="Yes"),"No","Yes_No")</f>
        <v>#N/A</v>
      </c>
      <c r="K429" t="str">
        <f>IF('Reported Performance Table'!D429="","",IF('Reported Performance Table'!E429="Yes","LUNA_CCT","Reported_CCT"))</f>
        <v/>
      </c>
      <c r="L429" t="str">
        <f>IF('Reported Performance Table'!D429="","",IF(K429="LUNA_CCT",VLOOKUP('Reported Performance Table'!D429,'Master List'!$B$42:$E$129,4,FALSE),"Reported_BUG"))</f>
        <v/>
      </c>
      <c r="M429" t="str">
        <f>IF('Reported Performance Table'!D429="","",IF(AND('Reported Performance Table'!$E429="Yes",OR('Reported Performance Table'!$D429='Master List'!$B$42,'Reported Performance Table'!$D429='Master List'!$B$43,'Reported Performance Table'!$D429='Master List'!$B$44,'Reported Performance Table'!$D429='Master List'!$B$46,'Reported Performance Table'!$D429='Master List'!$B$48,'Reported Performance Table'!$D429='Master List'!$B$104,'Reported Performance Table'!$D429='Master List'!$B$106,'Reported Performance Table'!$D429='Master List'!$B$126)),"LUNA_Dimming","Dimming_Capability_and_Range"))</f>
        <v/>
      </c>
      <c r="N429" s="179">
        <f>'Reported Performance Table'!BE429</f>
        <v>0</v>
      </c>
      <c r="O429" s="179">
        <f>'Reported Performance Table'!BF429</f>
        <v>0</v>
      </c>
      <c r="P429" s="179">
        <f>'Reported Performance Table'!BG429</f>
        <v>0</v>
      </c>
      <c r="Q429" t="str">
        <f t="shared" si="13"/>
        <v>No</v>
      </c>
    </row>
    <row r="430" spans="1:17" x14ac:dyDescent="0.25">
      <c r="A430" s="75">
        <v>437</v>
      </c>
      <c r="B430" s="76" t="str">
        <f>IF('Reported Performance Table'!$A437="","",IF(OR('Reported Performance Table'!$B437="",'Reported Performance Table'!$C437="",'Reported Performance Table'!$D437="",'Reported Performance Table'!$F437="",'Reported Performance Table'!$G437="",'Reported Performance Table'!$H437="",'Reported Performance Table'!$I437="",'Reported Performance Table'!$K437="",'Reported Performance Table'!$N437="",'Reported Performance Table'!$O437="",'Reported Performance Table'!$P437="",'Reported Performance Table'!$Q437="",'Reported Performance Table'!$R437="",'Reported Performance Table'!$S437="",'Reported Performance Table'!$T437="",'Reported Performance Table'!$U437="",'Reported Performance Table'!$V437="",'Reported Performance Table'!$W437="",'Reported Performance Table'!$X437="",'Reported Performance Table'!$AF437="",'Reported Performance Table'!$AG437="",'Reported Performance Table'!$AI437="",'Reported Performance Table'!$AJ437="",'Reported Performance Table'!$AL437="",'Reported Performance Table'!$AN437="",'Reported Performance Table'!$AR437=""),$A430&amp;", ",""))</f>
        <v/>
      </c>
      <c r="D430" s="35" t="e">
        <f>VLOOKUP('Reported Performance Table'!C430,'Master List'!$B$20:$C$39,2,FALSE)</f>
        <v>#N/A</v>
      </c>
      <c r="E430" t="e">
        <f>VLOOKUP('Reported Performance Table'!D430,'Master List'!$B$42:$C$129,2,FALSE)</f>
        <v>#N/A</v>
      </c>
      <c r="F430" t="e">
        <f>VLOOKUP('Reported Performance Table'!C430,'Master List'!$B$20:$D$39,3,FALSE)</f>
        <v>#N/A</v>
      </c>
      <c r="G430" s="163" t="e">
        <f>VLOOKUP('Reported Performance Table'!B430,'Master List'!$B$11:$D$17,3,FALSE)</f>
        <v>#N/A</v>
      </c>
      <c r="H430" t="e">
        <f t="shared" si="12"/>
        <v>#N/A</v>
      </c>
      <c r="I430" t="e">
        <f>IF(VLOOKUP('Reported Performance Table'!D430,'Master List'!$B$42:$D$129,3,FALSE)="","No",VLOOKUP('Reported Performance Table'!D430,'Master List'!$B$42:$D$129,3,FALSE))</f>
        <v>#N/A</v>
      </c>
      <c r="J430" t="e">
        <f>IF(AND(I430="Yes_No",'Reported Performance Table'!E430="Yes"),"No","Yes_No")</f>
        <v>#N/A</v>
      </c>
      <c r="K430" t="str">
        <f>IF('Reported Performance Table'!D430="","",IF('Reported Performance Table'!E430="Yes","LUNA_CCT","Reported_CCT"))</f>
        <v/>
      </c>
      <c r="L430" t="str">
        <f>IF('Reported Performance Table'!D430="","",IF(K430="LUNA_CCT",VLOOKUP('Reported Performance Table'!D430,'Master List'!$B$42:$E$129,4,FALSE),"Reported_BUG"))</f>
        <v/>
      </c>
      <c r="M430" t="str">
        <f>IF('Reported Performance Table'!D430="","",IF(AND('Reported Performance Table'!$E430="Yes",OR('Reported Performance Table'!$D430='Master List'!$B$42,'Reported Performance Table'!$D430='Master List'!$B$43,'Reported Performance Table'!$D430='Master List'!$B$44,'Reported Performance Table'!$D430='Master List'!$B$46,'Reported Performance Table'!$D430='Master List'!$B$48,'Reported Performance Table'!$D430='Master List'!$B$104,'Reported Performance Table'!$D430='Master List'!$B$106,'Reported Performance Table'!$D430='Master List'!$B$126)),"LUNA_Dimming","Dimming_Capability_and_Range"))</f>
        <v/>
      </c>
      <c r="N430" s="179">
        <f>'Reported Performance Table'!BE430</f>
        <v>0</v>
      </c>
      <c r="O430" s="179">
        <f>'Reported Performance Table'!BF430</f>
        <v>0</v>
      </c>
      <c r="P430" s="179">
        <f>'Reported Performance Table'!BG430</f>
        <v>0</v>
      </c>
      <c r="Q430" t="str">
        <f t="shared" si="13"/>
        <v>No</v>
      </c>
    </row>
    <row r="431" spans="1:17" x14ac:dyDescent="0.25">
      <c r="A431" s="75">
        <v>438</v>
      </c>
      <c r="B431" s="76" t="str">
        <f>IF('Reported Performance Table'!$A438="","",IF(OR('Reported Performance Table'!$B438="",'Reported Performance Table'!$C438="",'Reported Performance Table'!$D438="",'Reported Performance Table'!$F438="",'Reported Performance Table'!$G438="",'Reported Performance Table'!$H438="",'Reported Performance Table'!$I438="",'Reported Performance Table'!$K438="",'Reported Performance Table'!$N438="",'Reported Performance Table'!$O438="",'Reported Performance Table'!$P438="",'Reported Performance Table'!$Q438="",'Reported Performance Table'!$R438="",'Reported Performance Table'!$S438="",'Reported Performance Table'!$T438="",'Reported Performance Table'!$U438="",'Reported Performance Table'!$V438="",'Reported Performance Table'!$W438="",'Reported Performance Table'!$X438="",'Reported Performance Table'!$AF438="",'Reported Performance Table'!$AG438="",'Reported Performance Table'!$AI438="",'Reported Performance Table'!$AJ438="",'Reported Performance Table'!$AL438="",'Reported Performance Table'!$AN438="",'Reported Performance Table'!$AR438=""),$A431&amp;", ",""))</f>
        <v/>
      </c>
      <c r="D431" s="35" t="e">
        <f>VLOOKUP('Reported Performance Table'!C431,'Master List'!$B$20:$C$39,2,FALSE)</f>
        <v>#N/A</v>
      </c>
      <c r="E431" t="e">
        <f>VLOOKUP('Reported Performance Table'!D431,'Master List'!$B$42:$C$129,2,FALSE)</f>
        <v>#N/A</v>
      </c>
      <c r="F431" t="e">
        <f>VLOOKUP('Reported Performance Table'!C431,'Master List'!$B$20:$D$39,3,FALSE)</f>
        <v>#N/A</v>
      </c>
      <c r="G431" s="163" t="e">
        <f>VLOOKUP('Reported Performance Table'!B431,'Master List'!$B$11:$D$17,3,FALSE)</f>
        <v>#N/A</v>
      </c>
      <c r="H431" t="e">
        <f t="shared" si="12"/>
        <v>#N/A</v>
      </c>
      <c r="I431" t="e">
        <f>IF(VLOOKUP('Reported Performance Table'!D431,'Master List'!$B$42:$D$129,3,FALSE)="","No",VLOOKUP('Reported Performance Table'!D431,'Master List'!$B$42:$D$129,3,FALSE))</f>
        <v>#N/A</v>
      </c>
      <c r="J431" t="e">
        <f>IF(AND(I431="Yes_No",'Reported Performance Table'!E431="Yes"),"No","Yes_No")</f>
        <v>#N/A</v>
      </c>
      <c r="K431" t="str">
        <f>IF('Reported Performance Table'!D431="","",IF('Reported Performance Table'!E431="Yes","LUNA_CCT","Reported_CCT"))</f>
        <v/>
      </c>
      <c r="L431" t="str">
        <f>IF('Reported Performance Table'!D431="","",IF(K431="LUNA_CCT",VLOOKUP('Reported Performance Table'!D431,'Master List'!$B$42:$E$129,4,FALSE),"Reported_BUG"))</f>
        <v/>
      </c>
      <c r="M431" t="str">
        <f>IF('Reported Performance Table'!D431="","",IF(AND('Reported Performance Table'!$E431="Yes",OR('Reported Performance Table'!$D431='Master List'!$B$42,'Reported Performance Table'!$D431='Master List'!$B$43,'Reported Performance Table'!$D431='Master List'!$B$44,'Reported Performance Table'!$D431='Master List'!$B$46,'Reported Performance Table'!$D431='Master List'!$B$48,'Reported Performance Table'!$D431='Master List'!$B$104,'Reported Performance Table'!$D431='Master List'!$B$106,'Reported Performance Table'!$D431='Master List'!$B$126)),"LUNA_Dimming","Dimming_Capability_and_Range"))</f>
        <v/>
      </c>
      <c r="N431" s="179">
        <f>'Reported Performance Table'!BE431</f>
        <v>0</v>
      </c>
      <c r="O431" s="179">
        <f>'Reported Performance Table'!BF431</f>
        <v>0</v>
      </c>
      <c r="P431" s="179">
        <f>'Reported Performance Table'!BG431</f>
        <v>0</v>
      </c>
      <c r="Q431" t="str">
        <f t="shared" si="13"/>
        <v>No</v>
      </c>
    </row>
    <row r="432" spans="1:17" x14ac:dyDescent="0.25">
      <c r="A432" s="75">
        <v>439</v>
      </c>
      <c r="B432" s="76" t="str">
        <f>IF('Reported Performance Table'!$A439="","",IF(OR('Reported Performance Table'!$B439="",'Reported Performance Table'!$C439="",'Reported Performance Table'!$D439="",'Reported Performance Table'!$F439="",'Reported Performance Table'!$G439="",'Reported Performance Table'!$H439="",'Reported Performance Table'!$I439="",'Reported Performance Table'!$K439="",'Reported Performance Table'!$N439="",'Reported Performance Table'!$O439="",'Reported Performance Table'!$P439="",'Reported Performance Table'!$Q439="",'Reported Performance Table'!$R439="",'Reported Performance Table'!$S439="",'Reported Performance Table'!$T439="",'Reported Performance Table'!$U439="",'Reported Performance Table'!$V439="",'Reported Performance Table'!$W439="",'Reported Performance Table'!$X439="",'Reported Performance Table'!$AF439="",'Reported Performance Table'!$AG439="",'Reported Performance Table'!$AI439="",'Reported Performance Table'!$AJ439="",'Reported Performance Table'!$AL439="",'Reported Performance Table'!$AN439="",'Reported Performance Table'!$AR439=""),$A432&amp;", ",""))</f>
        <v/>
      </c>
      <c r="D432" s="35" t="e">
        <f>VLOOKUP('Reported Performance Table'!C432,'Master List'!$B$20:$C$39,2,FALSE)</f>
        <v>#N/A</v>
      </c>
      <c r="E432" t="e">
        <f>VLOOKUP('Reported Performance Table'!D432,'Master List'!$B$42:$C$129,2,FALSE)</f>
        <v>#N/A</v>
      </c>
      <c r="F432" t="e">
        <f>VLOOKUP('Reported Performance Table'!C432,'Master List'!$B$20:$D$39,3,FALSE)</f>
        <v>#N/A</v>
      </c>
      <c r="G432" s="163" t="e">
        <f>VLOOKUP('Reported Performance Table'!B432,'Master List'!$B$11:$D$17,3,FALSE)</f>
        <v>#N/A</v>
      </c>
      <c r="H432" t="e">
        <f t="shared" si="12"/>
        <v>#N/A</v>
      </c>
      <c r="I432" t="e">
        <f>IF(VLOOKUP('Reported Performance Table'!D432,'Master List'!$B$42:$D$129,3,FALSE)="","No",VLOOKUP('Reported Performance Table'!D432,'Master List'!$B$42:$D$129,3,FALSE))</f>
        <v>#N/A</v>
      </c>
      <c r="J432" t="e">
        <f>IF(AND(I432="Yes_No",'Reported Performance Table'!E432="Yes"),"No","Yes_No")</f>
        <v>#N/A</v>
      </c>
      <c r="K432" t="str">
        <f>IF('Reported Performance Table'!D432="","",IF('Reported Performance Table'!E432="Yes","LUNA_CCT","Reported_CCT"))</f>
        <v/>
      </c>
      <c r="L432" t="str">
        <f>IF('Reported Performance Table'!D432="","",IF(K432="LUNA_CCT",VLOOKUP('Reported Performance Table'!D432,'Master List'!$B$42:$E$129,4,FALSE),"Reported_BUG"))</f>
        <v/>
      </c>
      <c r="M432" t="str">
        <f>IF('Reported Performance Table'!D432="","",IF(AND('Reported Performance Table'!$E432="Yes",OR('Reported Performance Table'!$D432='Master List'!$B$42,'Reported Performance Table'!$D432='Master List'!$B$43,'Reported Performance Table'!$D432='Master List'!$B$44,'Reported Performance Table'!$D432='Master List'!$B$46,'Reported Performance Table'!$D432='Master List'!$B$48,'Reported Performance Table'!$D432='Master List'!$B$104,'Reported Performance Table'!$D432='Master List'!$B$106,'Reported Performance Table'!$D432='Master List'!$B$126)),"LUNA_Dimming","Dimming_Capability_and_Range"))</f>
        <v/>
      </c>
      <c r="N432" s="179">
        <f>'Reported Performance Table'!BE432</f>
        <v>0</v>
      </c>
      <c r="O432" s="179">
        <f>'Reported Performance Table'!BF432</f>
        <v>0</v>
      </c>
      <c r="P432" s="179">
        <f>'Reported Performance Table'!BG432</f>
        <v>0</v>
      </c>
      <c r="Q432" t="str">
        <f t="shared" si="13"/>
        <v>No</v>
      </c>
    </row>
    <row r="433" spans="1:17" x14ac:dyDescent="0.25">
      <c r="A433" s="75">
        <v>440</v>
      </c>
      <c r="B433" s="76" t="str">
        <f>IF('Reported Performance Table'!$A440="","",IF(OR('Reported Performance Table'!$B440="",'Reported Performance Table'!$C440="",'Reported Performance Table'!$D440="",'Reported Performance Table'!$F440="",'Reported Performance Table'!$G440="",'Reported Performance Table'!$H440="",'Reported Performance Table'!$I440="",'Reported Performance Table'!$K440="",'Reported Performance Table'!$N440="",'Reported Performance Table'!$O440="",'Reported Performance Table'!$P440="",'Reported Performance Table'!$Q440="",'Reported Performance Table'!$R440="",'Reported Performance Table'!$S440="",'Reported Performance Table'!$T440="",'Reported Performance Table'!$U440="",'Reported Performance Table'!$V440="",'Reported Performance Table'!$W440="",'Reported Performance Table'!$X440="",'Reported Performance Table'!$AF440="",'Reported Performance Table'!$AG440="",'Reported Performance Table'!$AI440="",'Reported Performance Table'!$AJ440="",'Reported Performance Table'!$AL440="",'Reported Performance Table'!$AN440="",'Reported Performance Table'!$AR440=""),$A433&amp;", ",""))</f>
        <v/>
      </c>
      <c r="D433" s="35" t="e">
        <f>VLOOKUP('Reported Performance Table'!C433,'Master List'!$B$20:$C$39,2,FALSE)</f>
        <v>#N/A</v>
      </c>
      <c r="E433" t="e">
        <f>VLOOKUP('Reported Performance Table'!D433,'Master List'!$B$42:$C$129,2,FALSE)</f>
        <v>#N/A</v>
      </c>
      <c r="F433" t="e">
        <f>VLOOKUP('Reported Performance Table'!C433,'Master List'!$B$20:$D$39,3,FALSE)</f>
        <v>#N/A</v>
      </c>
      <c r="G433" s="163" t="e">
        <f>VLOOKUP('Reported Performance Table'!B433,'Master List'!$B$11:$D$17,3,FALSE)</f>
        <v>#N/A</v>
      </c>
      <c r="H433" t="e">
        <f t="shared" si="12"/>
        <v>#N/A</v>
      </c>
      <c r="I433" t="e">
        <f>IF(VLOOKUP('Reported Performance Table'!D433,'Master List'!$B$42:$D$129,3,FALSE)="","No",VLOOKUP('Reported Performance Table'!D433,'Master List'!$B$42:$D$129,3,FALSE))</f>
        <v>#N/A</v>
      </c>
      <c r="J433" t="e">
        <f>IF(AND(I433="Yes_No",'Reported Performance Table'!E433="Yes"),"No","Yes_No")</f>
        <v>#N/A</v>
      </c>
      <c r="K433" t="str">
        <f>IF('Reported Performance Table'!D433="","",IF('Reported Performance Table'!E433="Yes","LUNA_CCT","Reported_CCT"))</f>
        <v/>
      </c>
      <c r="L433" t="str">
        <f>IF('Reported Performance Table'!D433="","",IF(K433="LUNA_CCT",VLOOKUP('Reported Performance Table'!D433,'Master List'!$B$42:$E$129,4,FALSE),"Reported_BUG"))</f>
        <v/>
      </c>
      <c r="M433" t="str">
        <f>IF('Reported Performance Table'!D433="","",IF(AND('Reported Performance Table'!$E433="Yes",OR('Reported Performance Table'!$D433='Master List'!$B$42,'Reported Performance Table'!$D433='Master List'!$B$43,'Reported Performance Table'!$D433='Master List'!$B$44,'Reported Performance Table'!$D433='Master List'!$B$46,'Reported Performance Table'!$D433='Master List'!$B$48,'Reported Performance Table'!$D433='Master List'!$B$104,'Reported Performance Table'!$D433='Master List'!$B$106,'Reported Performance Table'!$D433='Master List'!$B$126)),"LUNA_Dimming","Dimming_Capability_and_Range"))</f>
        <v/>
      </c>
      <c r="N433" s="179">
        <f>'Reported Performance Table'!BE433</f>
        <v>0</v>
      </c>
      <c r="O433" s="179">
        <f>'Reported Performance Table'!BF433</f>
        <v>0</v>
      </c>
      <c r="P433" s="179">
        <f>'Reported Performance Table'!BG433</f>
        <v>0</v>
      </c>
      <c r="Q433" t="str">
        <f t="shared" si="13"/>
        <v>No</v>
      </c>
    </row>
    <row r="434" spans="1:17" x14ac:dyDescent="0.25">
      <c r="A434" s="75">
        <v>441</v>
      </c>
      <c r="B434" s="76" t="str">
        <f>IF('Reported Performance Table'!$A441="","",IF(OR('Reported Performance Table'!$B441="",'Reported Performance Table'!$C441="",'Reported Performance Table'!$D441="",'Reported Performance Table'!$F441="",'Reported Performance Table'!$G441="",'Reported Performance Table'!$H441="",'Reported Performance Table'!$I441="",'Reported Performance Table'!$K441="",'Reported Performance Table'!$N441="",'Reported Performance Table'!$O441="",'Reported Performance Table'!$P441="",'Reported Performance Table'!$Q441="",'Reported Performance Table'!$R441="",'Reported Performance Table'!$S441="",'Reported Performance Table'!$T441="",'Reported Performance Table'!$U441="",'Reported Performance Table'!$V441="",'Reported Performance Table'!$W441="",'Reported Performance Table'!$X441="",'Reported Performance Table'!$AF441="",'Reported Performance Table'!$AG441="",'Reported Performance Table'!$AI441="",'Reported Performance Table'!$AJ441="",'Reported Performance Table'!$AL441="",'Reported Performance Table'!$AN441="",'Reported Performance Table'!$AR441=""),$A434&amp;", ",""))</f>
        <v/>
      </c>
      <c r="D434" s="35" t="e">
        <f>VLOOKUP('Reported Performance Table'!C434,'Master List'!$B$20:$C$39,2,FALSE)</f>
        <v>#N/A</v>
      </c>
      <c r="E434" t="e">
        <f>VLOOKUP('Reported Performance Table'!D434,'Master List'!$B$42:$C$129,2,FALSE)</f>
        <v>#N/A</v>
      </c>
      <c r="F434" t="e">
        <f>VLOOKUP('Reported Performance Table'!C434,'Master List'!$B$20:$D$39,3,FALSE)</f>
        <v>#N/A</v>
      </c>
      <c r="G434" s="163" t="e">
        <f>VLOOKUP('Reported Performance Table'!B434,'Master List'!$B$11:$D$17,3,FALSE)</f>
        <v>#N/A</v>
      </c>
      <c r="H434" t="e">
        <f t="shared" si="12"/>
        <v>#N/A</v>
      </c>
      <c r="I434" t="e">
        <f>IF(VLOOKUP('Reported Performance Table'!D434,'Master List'!$B$42:$D$129,3,FALSE)="","No",VLOOKUP('Reported Performance Table'!D434,'Master List'!$B$42:$D$129,3,FALSE))</f>
        <v>#N/A</v>
      </c>
      <c r="J434" t="e">
        <f>IF(AND(I434="Yes_No",'Reported Performance Table'!E434="Yes"),"No","Yes_No")</f>
        <v>#N/A</v>
      </c>
      <c r="K434" t="str">
        <f>IF('Reported Performance Table'!D434="","",IF('Reported Performance Table'!E434="Yes","LUNA_CCT","Reported_CCT"))</f>
        <v/>
      </c>
      <c r="L434" t="str">
        <f>IF('Reported Performance Table'!D434="","",IF(K434="LUNA_CCT",VLOOKUP('Reported Performance Table'!D434,'Master List'!$B$42:$E$129,4,FALSE),"Reported_BUG"))</f>
        <v/>
      </c>
      <c r="M434" t="str">
        <f>IF('Reported Performance Table'!D434="","",IF(AND('Reported Performance Table'!$E434="Yes",OR('Reported Performance Table'!$D434='Master List'!$B$42,'Reported Performance Table'!$D434='Master List'!$B$43,'Reported Performance Table'!$D434='Master List'!$B$44,'Reported Performance Table'!$D434='Master List'!$B$46,'Reported Performance Table'!$D434='Master List'!$B$48,'Reported Performance Table'!$D434='Master List'!$B$104,'Reported Performance Table'!$D434='Master List'!$B$106,'Reported Performance Table'!$D434='Master List'!$B$126)),"LUNA_Dimming","Dimming_Capability_and_Range"))</f>
        <v/>
      </c>
      <c r="N434" s="179">
        <f>'Reported Performance Table'!BE434</f>
        <v>0</v>
      </c>
      <c r="O434" s="179">
        <f>'Reported Performance Table'!BF434</f>
        <v>0</v>
      </c>
      <c r="P434" s="179">
        <f>'Reported Performance Table'!BG434</f>
        <v>0</v>
      </c>
      <c r="Q434" t="str">
        <f t="shared" si="13"/>
        <v>No</v>
      </c>
    </row>
    <row r="435" spans="1:17" x14ac:dyDescent="0.25">
      <c r="A435" s="75">
        <v>442</v>
      </c>
      <c r="B435" s="76" t="str">
        <f>IF('Reported Performance Table'!$A442="","",IF(OR('Reported Performance Table'!$B442="",'Reported Performance Table'!$C442="",'Reported Performance Table'!$D442="",'Reported Performance Table'!$F442="",'Reported Performance Table'!$G442="",'Reported Performance Table'!$H442="",'Reported Performance Table'!$I442="",'Reported Performance Table'!$K442="",'Reported Performance Table'!$N442="",'Reported Performance Table'!$O442="",'Reported Performance Table'!$P442="",'Reported Performance Table'!$Q442="",'Reported Performance Table'!$R442="",'Reported Performance Table'!$S442="",'Reported Performance Table'!$T442="",'Reported Performance Table'!$U442="",'Reported Performance Table'!$V442="",'Reported Performance Table'!$W442="",'Reported Performance Table'!$X442="",'Reported Performance Table'!$AF442="",'Reported Performance Table'!$AG442="",'Reported Performance Table'!$AI442="",'Reported Performance Table'!$AJ442="",'Reported Performance Table'!$AL442="",'Reported Performance Table'!$AN442="",'Reported Performance Table'!$AR442=""),$A435&amp;", ",""))</f>
        <v/>
      </c>
      <c r="D435" s="35" t="e">
        <f>VLOOKUP('Reported Performance Table'!C435,'Master List'!$B$20:$C$39,2,FALSE)</f>
        <v>#N/A</v>
      </c>
      <c r="E435" t="e">
        <f>VLOOKUP('Reported Performance Table'!D435,'Master List'!$B$42:$C$129,2,FALSE)</f>
        <v>#N/A</v>
      </c>
      <c r="F435" t="e">
        <f>VLOOKUP('Reported Performance Table'!C435,'Master List'!$B$20:$D$39,3,FALSE)</f>
        <v>#N/A</v>
      </c>
      <c r="G435" s="163" t="e">
        <f>VLOOKUP('Reported Performance Table'!B435,'Master List'!$B$11:$D$17,3,FALSE)</f>
        <v>#N/A</v>
      </c>
      <c r="H435" t="e">
        <f t="shared" si="12"/>
        <v>#N/A</v>
      </c>
      <c r="I435" t="e">
        <f>IF(VLOOKUP('Reported Performance Table'!D435,'Master List'!$B$42:$D$129,3,FALSE)="","No",VLOOKUP('Reported Performance Table'!D435,'Master List'!$B$42:$D$129,3,FALSE))</f>
        <v>#N/A</v>
      </c>
      <c r="J435" t="e">
        <f>IF(AND(I435="Yes_No",'Reported Performance Table'!E435="Yes"),"No","Yes_No")</f>
        <v>#N/A</v>
      </c>
      <c r="K435" t="str">
        <f>IF('Reported Performance Table'!D435="","",IF('Reported Performance Table'!E435="Yes","LUNA_CCT","Reported_CCT"))</f>
        <v/>
      </c>
      <c r="L435" t="str">
        <f>IF('Reported Performance Table'!D435="","",IF(K435="LUNA_CCT",VLOOKUP('Reported Performance Table'!D435,'Master List'!$B$42:$E$129,4,FALSE),"Reported_BUG"))</f>
        <v/>
      </c>
      <c r="M435" t="str">
        <f>IF('Reported Performance Table'!D435="","",IF(AND('Reported Performance Table'!$E435="Yes",OR('Reported Performance Table'!$D435='Master List'!$B$42,'Reported Performance Table'!$D435='Master List'!$B$43,'Reported Performance Table'!$D435='Master List'!$B$44,'Reported Performance Table'!$D435='Master List'!$B$46,'Reported Performance Table'!$D435='Master List'!$B$48,'Reported Performance Table'!$D435='Master List'!$B$104,'Reported Performance Table'!$D435='Master List'!$B$106,'Reported Performance Table'!$D435='Master List'!$B$126)),"LUNA_Dimming","Dimming_Capability_and_Range"))</f>
        <v/>
      </c>
      <c r="N435" s="179">
        <f>'Reported Performance Table'!BE435</f>
        <v>0</v>
      </c>
      <c r="O435" s="179">
        <f>'Reported Performance Table'!BF435</f>
        <v>0</v>
      </c>
      <c r="P435" s="179">
        <f>'Reported Performance Table'!BG435</f>
        <v>0</v>
      </c>
      <c r="Q435" t="str">
        <f t="shared" si="13"/>
        <v>No</v>
      </c>
    </row>
    <row r="436" spans="1:17" x14ac:dyDescent="0.25">
      <c r="A436" s="75">
        <v>443</v>
      </c>
      <c r="B436" s="76" t="str">
        <f>IF('Reported Performance Table'!$A443="","",IF(OR('Reported Performance Table'!$B443="",'Reported Performance Table'!$C443="",'Reported Performance Table'!$D443="",'Reported Performance Table'!$F443="",'Reported Performance Table'!$G443="",'Reported Performance Table'!$H443="",'Reported Performance Table'!$I443="",'Reported Performance Table'!$K443="",'Reported Performance Table'!$N443="",'Reported Performance Table'!$O443="",'Reported Performance Table'!$P443="",'Reported Performance Table'!$Q443="",'Reported Performance Table'!$R443="",'Reported Performance Table'!$S443="",'Reported Performance Table'!$T443="",'Reported Performance Table'!$U443="",'Reported Performance Table'!$V443="",'Reported Performance Table'!$W443="",'Reported Performance Table'!$X443="",'Reported Performance Table'!$AF443="",'Reported Performance Table'!$AG443="",'Reported Performance Table'!$AI443="",'Reported Performance Table'!$AJ443="",'Reported Performance Table'!$AL443="",'Reported Performance Table'!$AN443="",'Reported Performance Table'!$AR443=""),$A436&amp;", ",""))</f>
        <v/>
      </c>
      <c r="D436" s="35" t="e">
        <f>VLOOKUP('Reported Performance Table'!C436,'Master List'!$B$20:$C$39,2,FALSE)</f>
        <v>#N/A</v>
      </c>
      <c r="E436" t="e">
        <f>VLOOKUP('Reported Performance Table'!D436,'Master List'!$B$42:$C$129,2,FALSE)</f>
        <v>#N/A</v>
      </c>
      <c r="F436" t="e">
        <f>VLOOKUP('Reported Performance Table'!C436,'Master List'!$B$20:$D$39,3,FALSE)</f>
        <v>#N/A</v>
      </c>
      <c r="G436" s="163" t="e">
        <f>VLOOKUP('Reported Performance Table'!B436,'Master List'!$B$11:$D$17,3,FALSE)</f>
        <v>#N/A</v>
      </c>
      <c r="H436" t="e">
        <f t="shared" si="12"/>
        <v>#N/A</v>
      </c>
      <c r="I436" t="e">
        <f>IF(VLOOKUP('Reported Performance Table'!D436,'Master List'!$B$42:$D$129,3,FALSE)="","No",VLOOKUP('Reported Performance Table'!D436,'Master List'!$B$42:$D$129,3,FALSE))</f>
        <v>#N/A</v>
      </c>
      <c r="J436" t="e">
        <f>IF(AND(I436="Yes_No",'Reported Performance Table'!E436="Yes"),"No","Yes_No")</f>
        <v>#N/A</v>
      </c>
      <c r="K436" t="str">
        <f>IF('Reported Performance Table'!D436="","",IF('Reported Performance Table'!E436="Yes","LUNA_CCT","Reported_CCT"))</f>
        <v/>
      </c>
      <c r="L436" t="str">
        <f>IF('Reported Performance Table'!D436="","",IF(K436="LUNA_CCT",VLOOKUP('Reported Performance Table'!D436,'Master List'!$B$42:$E$129,4,FALSE),"Reported_BUG"))</f>
        <v/>
      </c>
      <c r="M436" t="str">
        <f>IF('Reported Performance Table'!D436="","",IF(AND('Reported Performance Table'!$E436="Yes",OR('Reported Performance Table'!$D436='Master List'!$B$42,'Reported Performance Table'!$D436='Master List'!$B$43,'Reported Performance Table'!$D436='Master List'!$B$44,'Reported Performance Table'!$D436='Master List'!$B$46,'Reported Performance Table'!$D436='Master List'!$B$48,'Reported Performance Table'!$D436='Master List'!$B$104,'Reported Performance Table'!$D436='Master List'!$B$106,'Reported Performance Table'!$D436='Master List'!$B$126)),"LUNA_Dimming","Dimming_Capability_and_Range"))</f>
        <v/>
      </c>
      <c r="N436" s="179">
        <f>'Reported Performance Table'!BE436</f>
        <v>0</v>
      </c>
      <c r="O436" s="179">
        <f>'Reported Performance Table'!BF436</f>
        <v>0</v>
      </c>
      <c r="P436" s="179">
        <f>'Reported Performance Table'!BG436</f>
        <v>0</v>
      </c>
      <c r="Q436" t="str">
        <f t="shared" si="13"/>
        <v>No</v>
      </c>
    </row>
    <row r="437" spans="1:17" x14ac:dyDescent="0.25">
      <c r="A437" s="75">
        <v>444</v>
      </c>
      <c r="B437" s="76" t="str">
        <f>IF('Reported Performance Table'!$A444="","",IF(OR('Reported Performance Table'!$B444="",'Reported Performance Table'!$C444="",'Reported Performance Table'!$D444="",'Reported Performance Table'!$F444="",'Reported Performance Table'!$G444="",'Reported Performance Table'!$H444="",'Reported Performance Table'!$I444="",'Reported Performance Table'!$K444="",'Reported Performance Table'!$N444="",'Reported Performance Table'!$O444="",'Reported Performance Table'!$P444="",'Reported Performance Table'!$Q444="",'Reported Performance Table'!$R444="",'Reported Performance Table'!$S444="",'Reported Performance Table'!$T444="",'Reported Performance Table'!$U444="",'Reported Performance Table'!$V444="",'Reported Performance Table'!$W444="",'Reported Performance Table'!$X444="",'Reported Performance Table'!$AF444="",'Reported Performance Table'!$AG444="",'Reported Performance Table'!$AI444="",'Reported Performance Table'!$AJ444="",'Reported Performance Table'!$AL444="",'Reported Performance Table'!$AN444="",'Reported Performance Table'!$AR444=""),$A437&amp;", ",""))</f>
        <v/>
      </c>
      <c r="D437" s="35" t="e">
        <f>VLOOKUP('Reported Performance Table'!C437,'Master List'!$B$20:$C$39,2,FALSE)</f>
        <v>#N/A</v>
      </c>
      <c r="E437" t="e">
        <f>VLOOKUP('Reported Performance Table'!D437,'Master List'!$B$42:$C$129,2,FALSE)</f>
        <v>#N/A</v>
      </c>
      <c r="F437" t="e">
        <f>VLOOKUP('Reported Performance Table'!C437,'Master List'!$B$20:$D$39,3,FALSE)</f>
        <v>#N/A</v>
      </c>
      <c r="G437" s="163" t="e">
        <f>VLOOKUP('Reported Performance Table'!B437,'Master List'!$B$11:$D$17,3,FALSE)</f>
        <v>#N/A</v>
      </c>
      <c r="H437" t="e">
        <f t="shared" si="12"/>
        <v>#N/A</v>
      </c>
      <c r="I437" t="e">
        <f>IF(VLOOKUP('Reported Performance Table'!D437,'Master List'!$B$42:$D$129,3,FALSE)="","No",VLOOKUP('Reported Performance Table'!D437,'Master List'!$B$42:$D$129,3,FALSE))</f>
        <v>#N/A</v>
      </c>
      <c r="J437" t="e">
        <f>IF(AND(I437="Yes_No",'Reported Performance Table'!E437="Yes"),"No","Yes_No")</f>
        <v>#N/A</v>
      </c>
      <c r="K437" t="str">
        <f>IF('Reported Performance Table'!D437="","",IF('Reported Performance Table'!E437="Yes","LUNA_CCT","Reported_CCT"))</f>
        <v/>
      </c>
      <c r="L437" t="str">
        <f>IF('Reported Performance Table'!D437="","",IF(K437="LUNA_CCT",VLOOKUP('Reported Performance Table'!D437,'Master List'!$B$42:$E$129,4,FALSE),"Reported_BUG"))</f>
        <v/>
      </c>
      <c r="M437" t="str">
        <f>IF('Reported Performance Table'!D437="","",IF(AND('Reported Performance Table'!$E437="Yes",OR('Reported Performance Table'!$D437='Master List'!$B$42,'Reported Performance Table'!$D437='Master List'!$B$43,'Reported Performance Table'!$D437='Master List'!$B$44,'Reported Performance Table'!$D437='Master List'!$B$46,'Reported Performance Table'!$D437='Master List'!$B$48,'Reported Performance Table'!$D437='Master List'!$B$104,'Reported Performance Table'!$D437='Master List'!$B$106,'Reported Performance Table'!$D437='Master List'!$B$126)),"LUNA_Dimming","Dimming_Capability_and_Range"))</f>
        <v/>
      </c>
      <c r="N437" s="179">
        <f>'Reported Performance Table'!BE437</f>
        <v>0</v>
      </c>
      <c r="O437" s="179">
        <f>'Reported Performance Table'!BF437</f>
        <v>0</v>
      </c>
      <c r="P437" s="179">
        <f>'Reported Performance Table'!BG437</f>
        <v>0</v>
      </c>
      <c r="Q437" t="str">
        <f t="shared" si="13"/>
        <v>No</v>
      </c>
    </row>
    <row r="438" spans="1:17" x14ac:dyDescent="0.25">
      <c r="A438" s="75">
        <v>445</v>
      </c>
      <c r="B438" s="76" t="str">
        <f>IF('Reported Performance Table'!$A445="","",IF(OR('Reported Performance Table'!$B445="",'Reported Performance Table'!$C445="",'Reported Performance Table'!$D445="",'Reported Performance Table'!$F445="",'Reported Performance Table'!$G445="",'Reported Performance Table'!$H445="",'Reported Performance Table'!$I445="",'Reported Performance Table'!$K445="",'Reported Performance Table'!$N445="",'Reported Performance Table'!$O445="",'Reported Performance Table'!$P445="",'Reported Performance Table'!$Q445="",'Reported Performance Table'!$R445="",'Reported Performance Table'!$S445="",'Reported Performance Table'!$T445="",'Reported Performance Table'!$U445="",'Reported Performance Table'!$V445="",'Reported Performance Table'!$W445="",'Reported Performance Table'!$X445="",'Reported Performance Table'!$AF445="",'Reported Performance Table'!$AG445="",'Reported Performance Table'!$AI445="",'Reported Performance Table'!$AJ445="",'Reported Performance Table'!$AL445="",'Reported Performance Table'!$AN445="",'Reported Performance Table'!$AR445=""),$A438&amp;", ",""))</f>
        <v/>
      </c>
      <c r="D438" s="35" t="e">
        <f>VLOOKUP('Reported Performance Table'!C438,'Master List'!$B$20:$C$39,2,FALSE)</f>
        <v>#N/A</v>
      </c>
      <c r="E438" t="e">
        <f>VLOOKUP('Reported Performance Table'!D438,'Master List'!$B$42:$C$129,2,FALSE)</f>
        <v>#N/A</v>
      </c>
      <c r="F438" t="e">
        <f>VLOOKUP('Reported Performance Table'!C438,'Master List'!$B$20:$D$39,3,FALSE)</f>
        <v>#N/A</v>
      </c>
      <c r="G438" s="163" t="e">
        <f>VLOOKUP('Reported Performance Table'!B438,'Master List'!$B$11:$D$17,3,FALSE)</f>
        <v>#N/A</v>
      </c>
      <c r="H438" t="e">
        <f t="shared" si="12"/>
        <v>#N/A</v>
      </c>
      <c r="I438" t="e">
        <f>IF(VLOOKUP('Reported Performance Table'!D438,'Master List'!$B$42:$D$129,3,FALSE)="","No",VLOOKUP('Reported Performance Table'!D438,'Master List'!$B$42:$D$129,3,FALSE))</f>
        <v>#N/A</v>
      </c>
      <c r="J438" t="e">
        <f>IF(AND(I438="Yes_No",'Reported Performance Table'!E438="Yes"),"No","Yes_No")</f>
        <v>#N/A</v>
      </c>
      <c r="K438" t="str">
        <f>IF('Reported Performance Table'!D438="","",IF('Reported Performance Table'!E438="Yes","LUNA_CCT","Reported_CCT"))</f>
        <v/>
      </c>
      <c r="L438" t="str">
        <f>IF('Reported Performance Table'!D438="","",IF(K438="LUNA_CCT",VLOOKUP('Reported Performance Table'!D438,'Master List'!$B$42:$E$129,4,FALSE),"Reported_BUG"))</f>
        <v/>
      </c>
      <c r="M438" t="str">
        <f>IF('Reported Performance Table'!D438="","",IF(AND('Reported Performance Table'!$E438="Yes",OR('Reported Performance Table'!$D438='Master List'!$B$42,'Reported Performance Table'!$D438='Master List'!$B$43,'Reported Performance Table'!$D438='Master List'!$B$44,'Reported Performance Table'!$D438='Master List'!$B$46,'Reported Performance Table'!$D438='Master List'!$B$48,'Reported Performance Table'!$D438='Master List'!$B$104,'Reported Performance Table'!$D438='Master List'!$B$106,'Reported Performance Table'!$D438='Master List'!$B$126)),"LUNA_Dimming","Dimming_Capability_and_Range"))</f>
        <v/>
      </c>
      <c r="N438" s="179">
        <f>'Reported Performance Table'!BE438</f>
        <v>0</v>
      </c>
      <c r="O438" s="179">
        <f>'Reported Performance Table'!BF438</f>
        <v>0</v>
      </c>
      <c r="P438" s="179">
        <f>'Reported Performance Table'!BG438</f>
        <v>0</v>
      </c>
      <c r="Q438" t="str">
        <f t="shared" si="13"/>
        <v>No</v>
      </c>
    </row>
    <row r="439" spans="1:17" x14ac:dyDescent="0.25">
      <c r="A439" s="75">
        <v>446</v>
      </c>
      <c r="B439" s="76" t="str">
        <f>IF('Reported Performance Table'!$A446="","",IF(OR('Reported Performance Table'!$B446="",'Reported Performance Table'!$C446="",'Reported Performance Table'!$D446="",'Reported Performance Table'!$F446="",'Reported Performance Table'!$G446="",'Reported Performance Table'!$H446="",'Reported Performance Table'!$I446="",'Reported Performance Table'!$K446="",'Reported Performance Table'!$N446="",'Reported Performance Table'!$O446="",'Reported Performance Table'!$P446="",'Reported Performance Table'!$Q446="",'Reported Performance Table'!$R446="",'Reported Performance Table'!$S446="",'Reported Performance Table'!$T446="",'Reported Performance Table'!$U446="",'Reported Performance Table'!$V446="",'Reported Performance Table'!$W446="",'Reported Performance Table'!$X446="",'Reported Performance Table'!$AF446="",'Reported Performance Table'!$AG446="",'Reported Performance Table'!$AI446="",'Reported Performance Table'!$AJ446="",'Reported Performance Table'!$AL446="",'Reported Performance Table'!$AN446="",'Reported Performance Table'!$AR446=""),$A439&amp;", ",""))</f>
        <v/>
      </c>
      <c r="D439" s="35" t="e">
        <f>VLOOKUP('Reported Performance Table'!C439,'Master List'!$B$20:$C$39,2,FALSE)</f>
        <v>#N/A</v>
      </c>
      <c r="E439" t="e">
        <f>VLOOKUP('Reported Performance Table'!D439,'Master List'!$B$42:$C$129,2,FALSE)</f>
        <v>#N/A</v>
      </c>
      <c r="F439" t="e">
        <f>VLOOKUP('Reported Performance Table'!C439,'Master List'!$B$20:$D$39,3,FALSE)</f>
        <v>#N/A</v>
      </c>
      <c r="G439" s="163" t="e">
        <f>VLOOKUP('Reported Performance Table'!B439,'Master List'!$B$11:$D$17,3,FALSE)</f>
        <v>#N/A</v>
      </c>
      <c r="H439" t="e">
        <f t="shared" si="12"/>
        <v>#N/A</v>
      </c>
      <c r="I439" t="e">
        <f>IF(VLOOKUP('Reported Performance Table'!D439,'Master List'!$B$42:$D$129,3,FALSE)="","No",VLOOKUP('Reported Performance Table'!D439,'Master List'!$B$42:$D$129,3,FALSE))</f>
        <v>#N/A</v>
      </c>
      <c r="J439" t="e">
        <f>IF(AND(I439="Yes_No",'Reported Performance Table'!E439="Yes"),"No","Yes_No")</f>
        <v>#N/A</v>
      </c>
      <c r="K439" t="str">
        <f>IF('Reported Performance Table'!D439="","",IF('Reported Performance Table'!E439="Yes","LUNA_CCT","Reported_CCT"))</f>
        <v/>
      </c>
      <c r="L439" t="str">
        <f>IF('Reported Performance Table'!D439="","",IF(K439="LUNA_CCT",VLOOKUP('Reported Performance Table'!D439,'Master List'!$B$42:$E$129,4,FALSE),"Reported_BUG"))</f>
        <v/>
      </c>
      <c r="M439" t="str">
        <f>IF('Reported Performance Table'!D439="","",IF(AND('Reported Performance Table'!$E439="Yes",OR('Reported Performance Table'!$D439='Master List'!$B$42,'Reported Performance Table'!$D439='Master List'!$B$43,'Reported Performance Table'!$D439='Master List'!$B$44,'Reported Performance Table'!$D439='Master List'!$B$46,'Reported Performance Table'!$D439='Master List'!$B$48,'Reported Performance Table'!$D439='Master List'!$B$104,'Reported Performance Table'!$D439='Master List'!$B$106,'Reported Performance Table'!$D439='Master List'!$B$126)),"LUNA_Dimming","Dimming_Capability_and_Range"))</f>
        <v/>
      </c>
      <c r="N439" s="179">
        <f>'Reported Performance Table'!BE439</f>
        <v>0</v>
      </c>
      <c r="O439" s="179">
        <f>'Reported Performance Table'!BF439</f>
        <v>0</v>
      </c>
      <c r="P439" s="179">
        <f>'Reported Performance Table'!BG439</f>
        <v>0</v>
      </c>
      <c r="Q439" t="str">
        <f t="shared" si="13"/>
        <v>No</v>
      </c>
    </row>
    <row r="440" spans="1:17" x14ac:dyDescent="0.25">
      <c r="A440" s="75">
        <v>447</v>
      </c>
      <c r="B440" s="76" t="str">
        <f>IF('Reported Performance Table'!$A447="","",IF(OR('Reported Performance Table'!$B447="",'Reported Performance Table'!$C447="",'Reported Performance Table'!$D447="",'Reported Performance Table'!$F447="",'Reported Performance Table'!$G447="",'Reported Performance Table'!$H447="",'Reported Performance Table'!$I447="",'Reported Performance Table'!$K447="",'Reported Performance Table'!$N447="",'Reported Performance Table'!$O447="",'Reported Performance Table'!$P447="",'Reported Performance Table'!$Q447="",'Reported Performance Table'!$R447="",'Reported Performance Table'!$S447="",'Reported Performance Table'!$T447="",'Reported Performance Table'!$U447="",'Reported Performance Table'!$V447="",'Reported Performance Table'!$W447="",'Reported Performance Table'!$X447="",'Reported Performance Table'!$AF447="",'Reported Performance Table'!$AG447="",'Reported Performance Table'!$AI447="",'Reported Performance Table'!$AJ447="",'Reported Performance Table'!$AL447="",'Reported Performance Table'!$AN447="",'Reported Performance Table'!$AR447=""),$A440&amp;", ",""))</f>
        <v/>
      </c>
      <c r="D440" s="35" t="e">
        <f>VLOOKUP('Reported Performance Table'!C440,'Master List'!$B$20:$C$39,2,FALSE)</f>
        <v>#N/A</v>
      </c>
      <c r="E440" t="e">
        <f>VLOOKUP('Reported Performance Table'!D440,'Master List'!$B$42:$C$129,2,FALSE)</f>
        <v>#N/A</v>
      </c>
      <c r="F440" t="e">
        <f>VLOOKUP('Reported Performance Table'!C440,'Master List'!$B$20:$D$39,3,FALSE)</f>
        <v>#N/A</v>
      </c>
      <c r="G440" s="163" t="e">
        <f>VLOOKUP('Reported Performance Table'!B440,'Master List'!$B$11:$D$17,3,FALSE)</f>
        <v>#N/A</v>
      </c>
      <c r="H440" t="e">
        <f t="shared" si="12"/>
        <v>#N/A</v>
      </c>
      <c r="I440" t="e">
        <f>IF(VLOOKUP('Reported Performance Table'!D440,'Master List'!$B$42:$D$129,3,FALSE)="","No",VLOOKUP('Reported Performance Table'!D440,'Master List'!$B$42:$D$129,3,FALSE))</f>
        <v>#N/A</v>
      </c>
      <c r="J440" t="e">
        <f>IF(AND(I440="Yes_No",'Reported Performance Table'!E440="Yes"),"No","Yes_No")</f>
        <v>#N/A</v>
      </c>
      <c r="K440" t="str">
        <f>IF('Reported Performance Table'!D440="","",IF('Reported Performance Table'!E440="Yes","LUNA_CCT","Reported_CCT"))</f>
        <v/>
      </c>
      <c r="L440" t="str">
        <f>IF('Reported Performance Table'!D440="","",IF(K440="LUNA_CCT",VLOOKUP('Reported Performance Table'!D440,'Master List'!$B$42:$E$129,4,FALSE),"Reported_BUG"))</f>
        <v/>
      </c>
      <c r="M440" t="str">
        <f>IF('Reported Performance Table'!D440="","",IF(AND('Reported Performance Table'!$E440="Yes",OR('Reported Performance Table'!$D440='Master List'!$B$42,'Reported Performance Table'!$D440='Master List'!$B$43,'Reported Performance Table'!$D440='Master List'!$B$44,'Reported Performance Table'!$D440='Master List'!$B$46,'Reported Performance Table'!$D440='Master List'!$B$48,'Reported Performance Table'!$D440='Master List'!$B$104,'Reported Performance Table'!$D440='Master List'!$B$106,'Reported Performance Table'!$D440='Master List'!$B$126)),"LUNA_Dimming","Dimming_Capability_and_Range"))</f>
        <v/>
      </c>
      <c r="N440" s="179">
        <f>'Reported Performance Table'!BE440</f>
        <v>0</v>
      </c>
      <c r="O440" s="179">
        <f>'Reported Performance Table'!BF440</f>
        <v>0</v>
      </c>
      <c r="P440" s="179">
        <f>'Reported Performance Table'!BG440</f>
        <v>0</v>
      </c>
      <c r="Q440" t="str">
        <f t="shared" si="13"/>
        <v>No</v>
      </c>
    </row>
    <row r="441" spans="1:17" x14ac:dyDescent="0.25">
      <c r="A441" s="75">
        <v>448</v>
      </c>
      <c r="B441" s="76" t="str">
        <f>IF('Reported Performance Table'!$A448="","",IF(OR('Reported Performance Table'!$B448="",'Reported Performance Table'!$C448="",'Reported Performance Table'!$D448="",'Reported Performance Table'!$F448="",'Reported Performance Table'!$G448="",'Reported Performance Table'!$H448="",'Reported Performance Table'!$I448="",'Reported Performance Table'!$K448="",'Reported Performance Table'!$N448="",'Reported Performance Table'!$O448="",'Reported Performance Table'!$P448="",'Reported Performance Table'!$Q448="",'Reported Performance Table'!$R448="",'Reported Performance Table'!$S448="",'Reported Performance Table'!$T448="",'Reported Performance Table'!$U448="",'Reported Performance Table'!$V448="",'Reported Performance Table'!$W448="",'Reported Performance Table'!$X448="",'Reported Performance Table'!$AF448="",'Reported Performance Table'!$AG448="",'Reported Performance Table'!$AI448="",'Reported Performance Table'!$AJ448="",'Reported Performance Table'!$AL448="",'Reported Performance Table'!$AN448="",'Reported Performance Table'!$AR448=""),$A441&amp;", ",""))</f>
        <v/>
      </c>
      <c r="D441" s="35" t="e">
        <f>VLOOKUP('Reported Performance Table'!C441,'Master List'!$B$20:$C$39,2,FALSE)</f>
        <v>#N/A</v>
      </c>
      <c r="E441" t="e">
        <f>VLOOKUP('Reported Performance Table'!D441,'Master List'!$B$42:$C$129,2,FALSE)</f>
        <v>#N/A</v>
      </c>
      <c r="F441" t="e">
        <f>VLOOKUP('Reported Performance Table'!C441,'Master List'!$B$20:$D$39,3,FALSE)</f>
        <v>#N/A</v>
      </c>
      <c r="G441" s="163" t="e">
        <f>VLOOKUP('Reported Performance Table'!B441,'Master List'!$B$11:$D$17,3,FALSE)</f>
        <v>#N/A</v>
      </c>
      <c r="H441" t="e">
        <f t="shared" si="12"/>
        <v>#N/A</v>
      </c>
      <c r="I441" t="e">
        <f>IF(VLOOKUP('Reported Performance Table'!D441,'Master List'!$B$42:$D$129,3,FALSE)="","No",VLOOKUP('Reported Performance Table'!D441,'Master List'!$B$42:$D$129,3,FALSE))</f>
        <v>#N/A</v>
      </c>
      <c r="J441" t="e">
        <f>IF(AND(I441="Yes_No",'Reported Performance Table'!E441="Yes"),"No","Yes_No")</f>
        <v>#N/A</v>
      </c>
      <c r="K441" t="str">
        <f>IF('Reported Performance Table'!D441="","",IF('Reported Performance Table'!E441="Yes","LUNA_CCT","Reported_CCT"))</f>
        <v/>
      </c>
      <c r="L441" t="str">
        <f>IF('Reported Performance Table'!D441="","",IF(K441="LUNA_CCT",VLOOKUP('Reported Performance Table'!D441,'Master List'!$B$42:$E$129,4,FALSE),"Reported_BUG"))</f>
        <v/>
      </c>
      <c r="M441" t="str">
        <f>IF('Reported Performance Table'!D441="","",IF(AND('Reported Performance Table'!$E441="Yes",OR('Reported Performance Table'!$D441='Master List'!$B$42,'Reported Performance Table'!$D441='Master List'!$B$43,'Reported Performance Table'!$D441='Master List'!$B$44,'Reported Performance Table'!$D441='Master List'!$B$46,'Reported Performance Table'!$D441='Master List'!$B$48,'Reported Performance Table'!$D441='Master List'!$B$104,'Reported Performance Table'!$D441='Master List'!$B$106,'Reported Performance Table'!$D441='Master List'!$B$126)),"LUNA_Dimming","Dimming_Capability_and_Range"))</f>
        <v/>
      </c>
      <c r="N441" s="179">
        <f>'Reported Performance Table'!BE441</f>
        <v>0</v>
      </c>
      <c r="O441" s="179">
        <f>'Reported Performance Table'!BF441</f>
        <v>0</v>
      </c>
      <c r="P441" s="179">
        <f>'Reported Performance Table'!BG441</f>
        <v>0</v>
      </c>
      <c r="Q441" t="str">
        <f t="shared" si="13"/>
        <v>No</v>
      </c>
    </row>
    <row r="442" spans="1:17" x14ac:dyDescent="0.25">
      <c r="A442" s="75">
        <v>449</v>
      </c>
      <c r="B442" s="76" t="str">
        <f>IF('Reported Performance Table'!$A449="","",IF(OR('Reported Performance Table'!$B449="",'Reported Performance Table'!$C449="",'Reported Performance Table'!$D449="",'Reported Performance Table'!$F449="",'Reported Performance Table'!$G449="",'Reported Performance Table'!$H449="",'Reported Performance Table'!$I449="",'Reported Performance Table'!$K449="",'Reported Performance Table'!$N449="",'Reported Performance Table'!$O449="",'Reported Performance Table'!$P449="",'Reported Performance Table'!$Q449="",'Reported Performance Table'!$R449="",'Reported Performance Table'!$S449="",'Reported Performance Table'!$T449="",'Reported Performance Table'!$U449="",'Reported Performance Table'!$V449="",'Reported Performance Table'!$W449="",'Reported Performance Table'!$X449="",'Reported Performance Table'!$AF449="",'Reported Performance Table'!$AG449="",'Reported Performance Table'!$AI449="",'Reported Performance Table'!$AJ449="",'Reported Performance Table'!$AL449="",'Reported Performance Table'!$AN449="",'Reported Performance Table'!$AR449=""),$A442&amp;", ",""))</f>
        <v/>
      </c>
      <c r="D442" s="35" t="e">
        <f>VLOOKUP('Reported Performance Table'!C442,'Master List'!$B$20:$C$39,2,FALSE)</f>
        <v>#N/A</v>
      </c>
      <c r="E442" t="e">
        <f>VLOOKUP('Reported Performance Table'!D442,'Master List'!$B$42:$C$129,2,FALSE)</f>
        <v>#N/A</v>
      </c>
      <c r="F442" t="e">
        <f>VLOOKUP('Reported Performance Table'!C442,'Master List'!$B$20:$D$39,3,FALSE)</f>
        <v>#N/A</v>
      </c>
      <c r="G442" s="163" t="e">
        <f>VLOOKUP('Reported Performance Table'!B442,'Master List'!$B$11:$D$17,3,FALSE)</f>
        <v>#N/A</v>
      </c>
      <c r="H442" t="e">
        <f t="shared" si="12"/>
        <v>#N/A</v>
      </c>
      <c r="I442" t="e">
        <f>IF(VLOOKUP('Reported Performance Table'!D442,'Master List'!$B$42:$D$129,3,FALSE)="","No",VLOOKUP('Reported Performance Table'!D442,'Master List'!$B$42:$D$129,3,FALSE))</f>
        <v>#N/A</v>
      </c>
      <c r="J442" t="e">
        <f>IF(AND(I442="Yes_No",'Reported Performance Table'!E442="Yes"),"No","Yes_No")</f>
        <v>#N/A</v>
      </c>
      <c r="K442" t="str">
        <f>IF('Reported Performance Table'!D442="","",IF('Reported Performance Table'!E442="Yes","LUNA_CCT","Reported_CCT"))</f>
        <v/>
      </c>
      <c r="L442" t="str">
        <f>IF('Reported Performance Table'!D442="","",IF(K442="LUNA_CCT",VLOOKUP('Reported Performance Table'!D442,'Master List'!$B$42:$E$129,4,FALSE),"Reported_BUG"))</f>
        <v/>
      </c>
      <c r="M442" t="str">
        <f>IF('Reported Performance Table'!D442="","",IF(AND('Reported Performance Table'!$E442="Yes",OR('Reported Performance Table'!$D442='Master List'!$B$42,'Reported Performance Table'!$D442='Master List'!$B$43,'Reported Performance Table'!$D442='Master List'!$B$44,'Reported Performance Table'!$D442='Master List'!$B$46,'Reported Performance Table'!$D442='Master List'!$B$48,'Reported Performance Table'!$D442='Master List'!$B$104,'Reported Performance Table'!$D442='Master List'!$B$106,'Reported Performance Table'!$D442='Master List'!$B$126)),"LUNA_Dimming","Dimming_Capability_and_Range"))</f>
        <v/>
      </c>
      <c r="N442" s="179">
        <f>'Reported Performance Table'!BE442</f>
        <v>0</v>
      </c>
      <c r="O442" s="179">
        <f>'Reported Performance Table'!BF442</f>
        <v>0</v>
      </c>
      <c r="P442" s="179">
        <f>'Reported Performance Table'!BG442</f>
        <v>0</v>
      </c>
      <c r="Q442" t="str">
        <f t="shared" si="13"/>
        <v>No</v>
      </c>
    </row>
    <row r="443" spans="1:17" x14ac:dyDescent="0.25">
      <c r="A443" s="75">
        <v>450</v>
      </c>
      <c r="B443" s="76" t="str">
        <f>IF('Reported Performance Table'!$A450="","",IF(OR('Reported Performance Table'!$B450="",'Reported Performance Table'!$C450="",'Reported Performance Table'!$D450="",'Reported Performance Table'!$F450="",'Reported Performance Table'!$G450="",'Reported Performance Table'!$H450="",'Reported Performance Table'!$I450="",'Reported Performance Table'!$K450="",'Reported Performance Table'!$N450="",'Reported Performance Table'!$O450="",'Reported Performance Table'!$P450="",'Reported Performance Table'!$Q450="",'Reported Performance Table'!$R450="",'Reported Performance Table'!$S450="",'Reported Performance Table'!$T450="",'Reported Performance Table'!$U450="",'Reported Performance Table'!$V450="",'Reported Performance Table'!$W450="",'Reported Performance Table'!$X450="",'Reported Performance Table'!$AF450="",'Reported Performance Table'!$AG450="",'Reported Performance Table'!$AI450="",'Reported Performance Table'!$AJ450="",'Reported Performance Table'!$AL450="",'Reported Performance Table'!$AN450="",'Reported Performance Table'!$AR450=""),$A443&amp;", ",""))</f>
        <v/>
      </c>
      <c r="D443" s="35" t="e">
        <f>VLOOKUP('Reported Performance Table'!C443,'Master List'!$B$20:$C$39,2,FALSE)</f>
        <v>#N/A</v>
      </c>
      <c r="E443" t="e">
        <f>VLOOKUP('Reported Performance Table'!D443,'Master List'!$B$42:$C$129,2,FALSE)</f>
        <v>#N/A</v>
      </c>
      <c r="F443" t="e">
        <f>VLOOKUP('Reported Performance Table'!C443,'Master List'!$B$20:$D$39,3,FALSE)</f>
        <v>#N/A</v>
      </c>
      <c r="G443" s="163" t="e">
        <f>VLOOKUP('Reported Performance Table'!B443,'Master List'!$B$11:$D$17,3,FALSE)</f>
        <v>#N/A</v>
      </c>
      <c r="H443" t="e">
        <f t="shared" si="12"/>
        <v>#N/A</v>
      </c>
      <c r="I443" t="e">
        <f>IF(VLOOKUP('Reported Performance Table'!D443,'Master List'!$B$42:$D$129,3,FALSE)="","No",VLOOKUP('Reported Performance Table'!D443,'Master List'!$B$42:$D$129,3,FALSE))</f>
        <v>#N/A</v>
      </c>
      <c r="J443" t="e">
        <f>IF(AND(I443="Yes_No",'Reported Performance Table'!E443="Yes"),"No","Yes_No")</f>
        <v>#N/A</v>
      </c>
      <c r="K443" t="str">
        <f>IF('Reported Performance Table'!D443="","",IF('Reported Performance Table'!E443="Yes","LUNA_CCT","Reported_CCT"))</f>
        <v/>
      </c>
      <c r="L443" t="str">
        <f>IF('Reported Performance Table'!D443="","",IF(K443="LUNA_CCT",VLOOKUP('Reported Performance Table'!D443,'Master List'!$B$42:$E$129,4,FALSE),"Reported_BUG"))</f>
        <v/>
      </c>
      <c r="M443" t="str">
        <f>IF('Reported Performance Table'!D443="","",IF(AND('Reported Performance Table'!$E443="Yes",OR('Reported Performance Table'!$D443='Master List'!$B$42,'Reported Performance Table'!$D443='Master List'!$B$43,'Reported Performance Table'!$D443='Master List'!$B$44,'Reported Performance Table'!$D443='Master List'!$B$46,'Reported Performance Table'!$D443='Master List'!$B$48,'Reported Performance Table'!$D443='Master List'!$B$104,'Reported Performance Table'!$D443='Master List'!$B$106,'Reported Performance Table'!$D443='Master List'!$B$126)),"LUNA_Dimming","Dimming_Capability_and_Range"))</f>
        <v/>
      </c>
      <c r="N443" s="179">
        <f>'Reported Performance Table'!BE443</f>
        <v>0</v>
      </c>
      <c r="O443" s="179">
        <f>'Reported Performance Table'!BF443</f>
        <v>0</v>
      </c>
      <c r="P443" s="179">
        <f>'Reported Performance Table'!BG443</f>
        <v>0</v>
      </c>
      <c r="Q443" t="str">
        <f t="shared" si="13"/>
        <v>No</v>
      </c>
    </row>
    <row r="444" spans="1:17" x14ac:dyDescent="0.25">
      <c r="A444" s="75">
        <v>451</v>
      </c>
      <c r="B444" s="76" t="str">
        <f>IF('Reported Performance Table'!$A451="","",IF(OR('Reported Performance Table'!$B451="",'Reported Performance Table'!$C451="",'Reported Performance Table'!$D451="",'Reported Performance Table'!$F451="",'Reported Performance Table'!$G451="",'Reported Performance Table'!$H451="",'Reported Performance Table'!$I451="",'Reported Performance Table'!$K451="",'Reported Performance Table'!$N451="",'Reported Performance Table'!$O451="",'Reported Performance Table'!$P451="",'Reported Performance Table'!$Q451="",'Reported Performance Table'!$R451="",'Reported Performance Table'!$S451="",'Reported Performance Table'!$T451="",'Reported Performance Table'!$U451="",'Reported Performance Table'!$V451="",'Reported Performance Table'!$W451="",'Reported Performance Table'!$X451="",'Reported Performance Table'!$AF451="",'Reported Performance Table'!$AG451="",'Reported Performance Table'!$AI451="",'Reported Performance Table'!$AJ451="",'Reported Performance Table'!$AL451="",'Reported Performance Table'!$AN451="",'Reported Performance Table'!$AR451=""),$A444&amp;", ",""))</f>
        <v/>
      </c>
      <c r="D444" s="35" t="e">
        <f>VLOOKUP('Reported Performance Table'!C444,'Master List'!$B$20:$C$39,2,FALSE)</f>
        <v>#N/A</v>
      </c>
      <c r="E444" t="e">
        <f>VLOOKUP('Reported Performance Table'!D444,'Master List'!$B$42:$C$129,2,FALSE)</f>
        <v>#N/A</v>
      </c>
      <c r="F444" t="e">
        <f>VLOOKUP('Reported Performance Table'!C444,'Master List'!$B$20:$D$39,3,FALSE)</f>
        <v>#N/A</v>
      </c>
      <c r="G444" s="163" t="e">
        <f>VLOOKUP('Reported Performance Table'!B444,'Master List'!$B$11:$D$17,3,FALSE)</f>
        <v>#N/A</v>
      </c>
      <c r="H444" t="e">
        <f t="shared" si="12"/>
        <v>#N/A</v>
      </c>
      <c r="I444" t="e">
        <f>IF(VLOOKUP('Reported Performance Table'!D444,'Master List'!$B$42:$D$129,3,FALSE)="","No",VLOOKUP('Reported Performance Table'!D444,'Master List'!$B$42:$D$129,3,FALSE))</f>
        <v>#N/A</v>
      </c>
      <c r="J444" t="e">
        <f>IF(AND(I444="Yes_No",'Reported Performance Table'!E444="Yes"),"No","Yes_No")</f>
        <v>#N/A</v>
      </c>
      <c r="K444" t="str">
        <f>IF('Reported Performance Table'!D444="","",IF('Reported Performance Table'!E444="Yes","LUNA_CCT","Reported_CCT"))</f>
        <v/>
      </c>
      <c r="L444" t="str">
        <f>IF('Reported Performance Table'!D444="","",IF(K444="LUNA_CCT",VLOOKUP('Reported Performance Table'!D444,'Master List'!$B$42:$E$129,4,FALSE),"Reported_BUG"))</f>
        <v/>
      </c>
      <c r="M444" t="str">
        <f>IF('Reported Performance Table'!D444="","",IF(AND('Reported Performance Table'!$E444="Yes",OR('Reported Performance Table'!$D444='Master List'!$B$42,'Reported Performance Table'!$D444='Master List'!$B$43,'Reported Performance Table'!$D444='Master List'!$B$44,'Reported Performance Table'!$D444='Master List'!$B$46,'Reported Performance Table'!$D444='Master List'!$B$48,'Reported Performance Table'!$D444='Master List'!$B$104,'Reported Performance Table'!$D444='Master List'!$B$106,'Reported Performance Table'!$D444='Master List'!$B$126)),"LUNA_Dimming","Dimming_Capability_and_Range"))</f>
        <v/>
      </c>
      <c r="N444" s="179">
        <f>'Reported Performance Table'!BE444</f>
        <v>0</v>
      </c>
      <c r="O444" s="179">
        <f>'Reported Performance Table'!BF444</f>
        <v>0</v>
      </c>
      <c r="P444" s="179">
        <f>'Reported Performance Table'!BG444</f>
        <v>0</v>
      </c>
      <c r="Q444" t="str">
        <f t="shared" si="13"/>
        <v>No</v>
      </c>
    </row>
    <row r="445" spans="1:17" x14ac:dyDescent="0.25">
      <c r="A445" s="75">
        <v>452</v>
      </c>
      <c r="B445" s="76" t="str">
        <f>IF('Reported Performance Table'!$A452="","",IF(OR('Reported Performance Table'!$B452="",'Reported Performance Table'!$C452="",'Reported Performance Table'!$D452="",'Reported Performance Table'!$F452="",'Reported Performance Table'!$G452="",'Reported Performance Table'!$H452="",'Reported Performance Table'!$I452="",'Reported Performance Table'!$K452="",'Reported Performance Table'!$N452="",'Reported Performance Table'!$O452="",'Reported Performance Table'!$P452="",'Reported Performance Table'!$Q452="",'Reported Performance Table'!$R452="",'Reported Performance Table'!$S452="",'Reported Performance Table'!$T452="",'Reported Performance Table'!$U452="",'Reported Performance Table'!$V452="",'Reported Performance Table'!$W452="",'Reported Performance Table'!$X452="",'Reported Performance Table'!$AF452="",'Reported Performance Table'!$AG452="",'Reported Performance Table'!$AI452="",'Reported Performance Table'!$AJ452="",'Reported Performance Table'!$AL452="",'Reported Performance Table'!$AN452="",'Reported Performance Table'!$AR452=""),$A445&amp;", ",""))</f>
        <v/>
      </c>
      <c r="D445" s="35" t="e">
        <f>VLOOKUP('Reported Performance Table'!C445,'Master List'!$B$20:$C$39,2,FALSE)</f>
        <v>#N/A</v>
      </c>
      <c r="E445" t="e">
        <f>VLOOKUP('Reported Performance Table'!D445,'Master List'!$B$42:$C$129,2,FALSE)</f>
        <v>#N/A</v>
      </c>
      <c r="F445" t="e">
        <f>VLOOKUP('Reported Performance Table'!C445,'Master List'!$B$20:$D$39,3,FALSE)</f>
        <v>#N/A</v>
      </c>
      <c r="G445" s="163" t="e">
        <f>VLOOKUP('Reported Performance Table'!B445,'Master List'!$B$11:$D$17,3,FALSE)</f>
        <v>#N/A</v>
      </c>
      <c r="H445" t="e">
        <f t="shared" si="12"/>
        <v>#N/A</v>
      </c>
      <c r="I445" t="e">
        <f>IF(VLOOKUP('Reported Performance Table'!D445,'Master List'!$B$42:$D$129,3,FALSE)="","No",VLOOKUP('Reported Performance Table'!D445,'Master List'!$B$42:$D$129,3,FALSE))</f>
        <v>#N/A</v>
      </c>
      <c r="J445" t="e">
        <f>IF(AND(I445="Yes_No",'Reported Performance Table'!E445="Yes"),"No","Yes_No")</f>
        <v>#N/A</v>
      </c>
      <c r="K445" t="str">
        <f>IF('Reported Performance Table'!D445="","",IF('Reported Performance Table'!E445="Yes","LUNA_CCT","Reported_CCT"))</f>
        <v/>
      </c>
      <c r="L445" t="str">
        <f>IF('Reported Performance Table'!D445="","",IF(K445="LUNA_CCT",VLOOKUP('Reported Performance Table'!D445,'Master List'!$B$42:$E$129,4,FALSE),"Reported_BUG"))</f>
        <v/>
      </c>
      <c r="M445" t="str">
        <f>IF('Reported Performance Table'!D445="","",IF(AND('Reported Performance Table'!$E445="Yes",OR('Reported Performance Table'!$D445='Master List'!$B$42,'Reported Performance Table'!$D445='Master List'!$B$43,'Reported Performance Table'!$D445='Master List'!$B$44,'Reported Performance Table'!$D445='Master List'!$B$46,'Reported Performance Table'!$D445='Master List'!$B$48,'Reported Performance Table'!$D445='Master List'!$B$104,'Reported Performance Table'!$D445='Master List'!$B$106,'Reported Performance Table'!$D445='Master List'!$B$126)),"LUNA_Dimming","Dimming_Capability_and_Range"))</f>
        <v/>
      </c>
      <c r="N445" s="179">
        <f>'Reported Performance Table'!BE445</f>
        <v>0</v>
      </c>
      <c r="O445" s="179">
        <f>'Reported Performance Table'!BF445</f>
        <v>0</v>
      </c>
      <c r="P445" s="179">
        <f>'Reported Performance Table'!BG445</f>
        <v>0</v>
      </c>
      <c r="Q445" t="str">
        <f t="shared" si="13"/>
        <v>No</v>
      </c>
    </row>
    <row r="446" spans="1:17" x14ac:dyDescent="0.25">
      <c r="A446" s="75">
        <v>453</v>
      </c>
      <c r="B446" s="76" t="str">
        <f>IF('Reported Performance Table'!$A453="","",IF(OR('Reported Performance Table'!$B453="",'Reported Performance Table'!$C453="",'Reported Performance Table'!$D453="",'Reported Performance Table'!$F453="",'Reported Performance Table'!$G453="",'Reported Performance Table'!$H453="",'Reported Performance Table'!$I453="",'Reported Performance Table'!$K453="",'Reported Performance Table'!$N453="",'Reported Performance Table'!$O453="",'Reported Performance Table'!$P453="",'Reported Performance Table'!$Q453="",'Reported Performance Table'!$R453="",'Reported Performance Table'!$S453="",'Reported Performance Table'!$T453="",'Reported Performance Table'!$U453="",'Reported Performance Table'!$V453="",'Reported Performance Table'!$W453="",'Reported Performance Table'!$X453="",'Reported Performance Table'!$AF453="",'Reported Performance Table'!$AG453="",'Reported Performance Table'!$AI453="",'Reported Performance Table'!$AJ453="",'Reported Performance Table'!$AL453="",'Reported Performance Table'!$AN453="",'Reported Performance Table'!$AR453=""),$A446&amp;", ",""))</f>
        <v/>
      </c>
      <c r="D446" s="35" t="e">
        <f>VLOOKUP('Reported Performance Table'!C446,'Master List'!$B$20:$C$39,2,FALSE)</f>
        <v>#N/A</v>
      </c>
      <c r="E446" t="e">
        <f>VLOOKUP('Reported Performance Table'!D446,'Master List'!$B$42:$C$129,2,FALSE)</f>
        <v>#N/A</v>
      </c>
      <c r="F446" t="e">
        <f>VLOOKUP('Reported Performance Table'!C446,'Master List'!$B$20:$D$39,3,FALSE)</f>
        <v>#N/A</v>
      </c>
      <c r="G446" s="163" t="e">
        <f>VLOOKUP('Reported Performance Table'!B446,'Master List'!$B$11:$D$17,3,FALSE)</f>
        <v>#N/A</v>
      </c>
      <c r="H446" t="e">
        <f t="shared" si="12"/>
        <v>#N/A</v>
      </c>
      <c r="I446" t="e">
        <f>IF(VLOOKUP('Reported Performance Table'!D446,'Master List'!$B$42:$D$129,3,FALSE)="","No",VLOOKUP('Reported Performance Table'!D446,'Master List'!$B$42:$D$129,3,FALSE))</f>
        <v>#N/A</v>
      </c>
      <c r="J446" t="e">
        <f>IF(AND(I446="Yes_No",'Reported Performance Table'!E446="Yes"),"No","Yes_No")</f>
        <v>#N/A</v>
      </c>
      <c r="K446" t="str">
        <f>IF('Reported Performance Table'!D446="","",IF('Reported Performance Table'!E446="Yes","LUNA_CCT","Reported_CCT"))</f>
        <v/>
      </c>
      <c r="L446" t="str">
        <f>IF('Reported Performance Table'!D446="","",IF(K446="LUNA_CCT",VLOOKUP('Reported Performance Table'!D446,'Master List'!$B$42:$E$129,4,FALSE),"Reported_BUG"))</f>
        <v/>
      </c>
      <c r="M446" t="str">
        <f>IF('Reported Performance Table'!D446="","",IF(AND('Reported Performance Table'!$E446="Yes",OR('Reported Performance Table'!$D446='Master List'!$B$42,'Reported Performance Table'!$D446='Master List'!$B$43,'Reported Performance Table'!$D446='Master List'!$B$44,'Reported Performance Table'!$D446='Master List'!$B$46,'Reported Performance Table'!$D446='Master List'!$B$48,'Reported Performance Table'!$D446='Master List'!$B$104,'Reported Performance Table'!$D446='Master List'!$B$106,'Reported Performance Table'!$D446='Master List'!$B$126)),"LUNA_Dimming","Dimming_Capability_and_Range"))</f>
        <v/>
      </c>
      <c r="N446" s="179">
        <f>'Reported Performance Table'!BE446</f>
        <v>0</v>
      </c>
      <c r="O446" s="179">
        <f>'Reported Performance Table'!BF446</f>
        <v>0</v>
      </c>
      <c r="P446" s="179">
        <f>'Reported Performance Table'!BG446</f>
        <v>0</v>
      </c>
      <c r="Q446" t="str">
        <f t="shared" si="13"/>
        <v>No</v>
      </c>
    </row>
    <row r="447" spans="1:17" x14ac:dyDescent="0.25">
      <c r="A447" s="75">
        <v>454</v>
      </c>
      <c r="B447" s="76" t="str">
        <f>IF('Reported Performance Table'!$A454="","",IF(OR('Reported Performance Table'!$B454="",'Reported Performance Table'!$C454="",'Reported Performance Table'!$D454="",'Reported Performance Table'!$F454="",'Reported Performance Table'!$G454="",'Reported Performance Table'!$H454="",'Reported Performance Table'!$I454="",'Reported Performance Table'!$K454="",'Reported Performance Table'!$N454="",'Reported Performance Table'!$O454="",'Reported Performance Table'!$P454="",'Reported Performance Table'!$Q454="",'Reported Performance Table'!$R454="",'Reported Performance Table'!$S454="",'Reported Performance Table'!$T454="",'Reported Performance Table'!$U454="",'Reported Performance Table'!$V454="",'Reported Performance Table'!$W454="",'Reported Performance Table'!$X454="",'Reported Performance Table'!$AF454="",'Reported Performance Table'!$AG454="",'Reported Performance Table'!$AI454="",'Reported Performance Table'!$AJ454="",'Reported Performance Table'!$AL454="",'Reported Performance Table'!$AN454="",'Reported Performance Table'!$AR454=""),$A447&amp;", ",""))</f>
        <v/>
      </c>
      <c r="D447" s="35" t="e">
        <f>VLOOKUP('Reported Performance Table'!C447,'Master List'!$B$20:$C$39,2,FALSE)</f>
        <v>#N/A</v>
      </c>
      <c r="E447" t="e">
        <f>VLOOKUP('Reported Performance Table'!D447,'Master List'!$B$42:$C$129,2,FALSE)</f>
        <v>#N/A</v>
      </c>
      <c r="F447" t="e">
        <f>VLOOKUP('Reported Performance Table'!C447,'Master List'!$B$20:$D$39,3,FALSE)</f>
        <v>#N/A</v>
      </c>
      <c r="G447" s="163" t="e">
        <f>VLOOKUP('Reported Performance Table'!B447,'Master List'!$B$11:$D$17,3,FALSE)</f>
        <v>#N/A</v>
      </c>
      <c r="H447" t="e">
        <f t="shared" si="12"/>
        <v>#N/A</v>
      </c>
      <c r="I447" t="e">
        <f>IF(VLOOKUP('Reported Performance Table'!D447,'Master List'!$B$42:$D$129,3,FALSE)="","No",VLOOKUP('Reported Performance Table'!D447,'Master List'!$B$42:$D$129,3,FALSE))</f>
        <v>#N/A</v>
      </c>
      <c r="J447" t="e">
        <f>IF(AND(I447="Yes_No",'Reported Performance Table'!E447="Yes"),"No","Yes_No")</f>
        <v>#N/A</v>
      </c>
      <c r="K447" t="str">
        <f>IF('Reported Performance Table'!D447="","",IF('Reported Performance Table'!E447="Yes","LUNA_CCT","Reported_CCT"))</f>
        <v/>
      </c>
      <c r="L447" t="str">
        <f>IF('Reported Performance Table'!D447="","",IF(K447="LUNA_CCT",VLOOKUP('Reported Performance Table'!D447,'Master List'!$B$42:$E$129,4,FALSE),"Reported_BUG"))</f>
        <v/>
      </c>
      <c r="M447" t="str">
        <f>IF('Reported Performance Table'!D447="","",IF(AND('Reported Performance Table'!$E447="Yes",OR('Reported Performance Table'!$D447='Master List'!$B$42,'Reported Performance Table'!$D447='Master List'!$B$43,'Reported Performance Table'!$D447='Master List'!$B$44,'Reported Performance Table'!$D447='Master List'!$B$46,'Reported Performance Table'!$D447='Master List'!$B$48,'Reported Performance Table'!$D447='Master List'!$B$104,'Reported Performance Table'!$D447='Master List'!$B$106,'Reported Performance Table'!$D447='Master List'!$B$126)),"LUNA_Dimming","Dimming_Capability_and_Range"))</f>
        <v/>
      </c>
      <c r="N447" s="179">
        <f>'Reported Performance Table'!BE447</f>
        <v>0</v>
      </c>
      <c r="O447" s="179">
        <f>'Reported Performance Table'!BF447</f>
        <v>0</v>
      </c>
      <c r="P447" s="179">
        <f>'Reported Performance Table'!BG447</f>
        <v>0</v>
      </c>
      <c r="Q447" t="str">
        <f t="shared" si="13"/>
        <v>No</v>
      </c>
    </row>
    <row r="448" spans="1:17" x14ac:dyDescent="0.25">
      <c r="A448" s="75">
        <v>455</v>
      </c>
      <c r="B448" s="76" t="str">
        <f>IF('Reported Performance Table'!$A455="","",IF(OR('Reported Performance Table'!$B455="",'Reported Performance Table'!$C455="",'Reported Performance Table'!$D455="",'Reported Performance Table'!$F455="",'Reported Performance Table'!$G455="",'Reported Performance Table'!$H455="",'Reported Performance Table'!$I455="",'Reported Performance Table'!$K455="",'Reported Performance Table'!$N455="",'Reported Performance Table'!$O455="",'Reported Performance Table'!$P455="",'Reported Performance Table'!$Q455="",'Reported Performance Table'!$R455="",'Reported Performance Table'!$S455="",'Reported Performance Table'!$T455="",'Reported Performance Table'!$U455="",'Reported Performance Table'!$V455="",'Reported Performance Table'!$W455="",'Reported Performance Table'!$X455="",'Reported Performance Table'!$AF455="",'Reported Performance Table'!$AG455="",'Reported Performance Table'!$AI455="",'Reported Performance Table'!$AJ455="",'Reported Performance Table'!$AL455="",'Reported Performance Table'!$AN455="",'Reported Performance Table'!$AR455=""),$A448&amp;", ",""))</f>
        <v/>
      </c>
      <c r="D448" s="35" t="e">
        <f>VLOOKUP('Reported Performance Table'!C448,'Master List'!$B$20:$C$39,2,FALSE)</f>
        <v>#N/A</v>
      </c>
      <c r="E448" t="e">
        <f>VLOOKUP('Reported Performance Table'!D448,'Master List'!$B$42:$C$129,2,FALSE)</f>
        <v>#N/A</v>
      </c>
      <c r="F448" t="e">
        <f>VLOOKUP('Reported Performance Table'!C448,'Master List'!$B$20:$D$39,3,FALSE)</f>
        <v>#N/A</v>
      </c>
      <c r="G448" s="163" t="e">
        <f>VLOOKUP('Reported Performance Table'!B448,'Master List'!$B$11:$D$17,3,FALSE)</f>
        <v>#N/A</v>
      </c>
      <c r="H448" t="e">
        <f t="shared" si="12"/>
        <v>#N/A</v>
      </c>
      <c r="I448" t="e">
        <f>IF(VLOOKUP('Reported Performance Table'!D448,'Master List'!$B$42:$D$129,3,FALSE)="","No",VLOOKUP('Reported Performance Table'!D448,'Master List'!$B$42:$D$129,3,FALSE))</f>
        <v>#N/A</v>
      </c>
      <c r="J448" t="e">
        <f>IF(AND(I448="Yes_No",'Reported Performance Table'!E448="Yes"),"No","Yes_No")</f>
        <v>#N/A</v>
      </c>
      <c r="K448" t="str">
        <f>IF('Reported Performance Table'!D448="","",IF('Reported Performance Table'!E448="Yes","LUNA_CCT","Reported_CCT"))</f>
        <v/>
      </c>
      <c r="L448" t="str">
        <f>IF('Reported Performance Table'!D448="","",IF(K448="LUNA_CCT",VLOOKUP('Reported Performance Table'!D448,'Master List'!$B$42:$E$129,4,FALSE),"Reported_BUG"))</f>
        <v/>
      </c>
      <c r="M448" t="str">
        <f>IF('Reported Performance Table'!D448="","",IF(AND('Reported Performance Table'!$E448="Yes",OR('Reported Performance Table'!$D448='Master List'!$B$42,'Reported Performance Table'!$D448='Master List'!$B$43,'Reported Performance Table'!$D448='Master List'!$B$44,'Reported Performance Table'!$D448='Master List'!$B$46,'Reported Performance Table'!$D448='Master List'!$B$48,'Reported Performance Table'!$D448='Master List'!$B$104,'Reported Performance Table'!$D448='Master List'!$B$106,'Reported Performance Table'!$D448='Master List'!$B$126)),"LUNA_Dimming","Dimming_Capability_and_Range"))</f>
        <v/>
      </c>
      <c r="N448" s="179">
        <f>'Reported Performance Table'!BE448</f>
        <v>0</v>
      </c>
      <c r="O448" s="179">
        <f>'Reported Performance Table'!BF448</f>
        <v>0</v>
      </c>
      <c r="P448" s="179">
        <f>'Reported Performance Table'!BG448</f>
        <v>0</v>
      </c>
      <c r="Q448" t="str">
        <f t="shared" si="13"/>
        <v>No</v>
      </c>
    </row>
    <row r="449" spans="1:17" x14ac:dyDescent="0.25">
      <c r="A449" s="75">
        <v>456</v>
      </c>
      <c r="B449" s="76" t="str">
        <f>IF('Reported Performance Table'!$A456="","",IF(OR('Reported Performance Table'!$B456="",'Reported Performance Table'!$C456="",'Reported Performance Table'!$D456="",'Reported Performance Table'!$F456="",'Reported Performance Table'!$G456="",'Reported Performance Table'!$H456="",'Reported Performance Table'!$I456="",'Reported Performance Table'!$K456="",'Reported Performance Table'!$N456="",'Reported Performance Table'!$O456="",'Reported Performance Table'!$P456="",'Reported Performance Table'!$Q456="",'Reported Performance Table'!$R456="",'Reported Performance Table'!$S456="",'Reported Performance Table'!$T456="",'Reported Performance Table'!$U456="",'Reported Performance Table'!$V456="",'Reported Performance Table'!$W456="",'Reported Performance Table'!$X456="",'Reported Performance Table'!$AF456="",'Reported Performance Table'!$AG456="",'Reported Performance Table'!$AI456="",'Reported Performance Table'!$AJ456="",'Reported Performance Table'!$AL456="",'Reported Performance Table'!$AN456="",'Reported Performance Table'!$AR456=""),$A449&amp;", ",""))</f>
        <v/>
      </c>
      <c r="D449" s="35" t="e">
        <f>VLOOKUP('Reported Performance Table'!C449,'Master List'!$B$20:$C$39,2,FALSE)</f>
        <v>#N/A</v>
      </c>
      <c r="E449" t="e">
        <f>VLOOKUP('Reported Performance Table'!D449,'Master List'!$B$42:$C$129,2,FALSE)</f>
        <v>#N/A</v>
      </c>
      <c r="F449" t="e">
        <f>VLOOKUP('Reported Performance Table'!C449,'Master List'!$B$20:$D$39,3,FALSE)</f>
        <v>#N/A</v>
      </c>
      <c r="G449" s="163" t="e">
        <f>VLOOKUP('Reported Performance Table'!B449,'Master List'!$B$11:$D$17,3,FALSE)</f>
        <v>#N/A</v>
      </c>
      <c r="H449" t="e">
        <f t="shared" si="12"/>
        <v>#N/A</v>
      </c>
      <c r="I449" t="e">
        <f>IF(VLOOKUP('Reported Performance Table'!D449,'Master List'!$B$42:$D$129,3,FALSE)="","No",VLOOKUP('Reported Performance Table'!D449,'Master List'!$B$42:$D$129,3,FALSE))</f>
        <v>#N/A</v>
      </c>
      <c r="J449" t="e">
        <f>IF(AND(I449="Yes_No",'Reported Performance Table'!E449="Yes"),"No","Yes_No")</f>
        <v>#N/A</v>
      </c>
      <c r="K449" t="str">
        <f>IF('Reported Performance Table'!D449="","",IF('Reported Performance Table'!E449="Yes","LUNA_CCT","Reported_CCT"))</f>
        <v/>
      </c>
      <c r="L449" t="str">
        <f>IF('Reported Performance Table'!D449="","",IF(K449="LUNA_CCT",VLOOKUP('Reported Performance Table'!D449,'Master List'!$B$42:$E$129,4,FALSE),"Reported_BUG"))</f>
        <v/>
      </c>
      <c r="M449" t="str">
        <f>IF('Reported Performance Table'!D449="","",IF(AND('Reported Performance Table'!$E449="Yes",OR('Reported Performance Table'!$D449='Master List'!$B$42,'Reported Performance Table'!$D449='Master List'!$B$43,'Reported Performance Table'!$D449='Master List'!$B$44,'Reported Performance Table'!$D449='Master List'!$B$46,'Reported Performance Table'!$D449='Master List'!$B$48,'Reported Performance Table'!$D449='Master List'!$B$104,'Reported Performance Table'!$D449='Master List'!$B$106,'Reported Performance Table'!$D449='Master List'!$B$126)),"LUNA_Dimming","Dimming_Capability_and_Range"))</f>
        <v/>
      </c>
      <c r="N449" s="179">
        <f>'Reported Performance Table'!BE449</f>
        <v>0</v>
      </c>
      <c r="O449" s="179">
        <f>'Reported Performance Table'!BF449</f>
        <v>0</v>
      </c>
      <c r="P449" s="179">
        <f>'Reported Performance Table'!BG449</f>
        <v>0</v>
      </c>
      <c r="Q449" t="str">
        <f t="shared" si="13"/>
        <v>No</v>
      </c>
    </row>
    <row r="450" spans="1:17" x14ac:dyDescent="0.25">
      <c r="A450" s="75">
        <v>457</v>
      </c>
      <c r="B450" s="76" t="str">
        <f>IF('Reported Performance Table'!$A457="","",IF(OR('Reported Performance Table'!$B457="",'Reported Performance Table'!$C457="",'Reported Performance Table'!$D457="",'Reported Performance Table'!$F457="",'Reported Performance Table'!$G457="",'Reported Performance Table'!$H457="",'Reported Performance Table'!$I457="",'Reported Performance Table'!$K457="",'Reported Performance Table'!$N457="",'Reported Performance Table'!$O457="",'Reported Performance Table'!$P457="",'Reported Performance Table'!$Q457="",'Reported Performance Table'!$R457="",'Reported Performance Table'!$S457="",'Reported Performance Table'!$T457="",'Reported Performance Table'!$U457="",'Reported Performance Table'!$V457="",'Reported Performance Table'!$W457="",'Reported Performance Table'!$X457="",'Reported Performance Table'!$AF457="",'Reported Performance Table'!$AG457="",'Reported Performance Table'!$AI457="",'Reported Performance Table'!$AJ457="",'Reported Performance Table'!$AL457="",'Reported Performance Table'!$AN457="",'Reported Performance Table'!$AR457=""),$A450&amp;", ",""))</f>
        <v/>
      </c>
      <c r="D450" s="35" t="e">
        <f>VLOOKUP('Reported Performance Table'!C450,'Master List'!$B$20:$C$39,2,FALSE)</f>
        <v>#N/A</v>
      </c>
      <c r="E450" t="e">
        <f>VLOOKUP('Reported Performance Table'!D450,'Master List'!$B$42:$C$129,2,FALSE)</f>
        <v>#N/A</v>
      </c>
      <c r="F450" t="e">
        <f>VLOOKUP('Reported Performance Table'!C450,'Master List'!$B$20:$D$39,3,FALSE)</f>
        <v>#N/A</v>
      </c>
      <c r="G450" s="163" t="e">
        <f>VLOOKUP('Reported Performance Table'!B450,'Master List'!$B$11:$D$17,3,FALSE)</f>
        <v>#N/A</v>
      </c>
      <c r="H450" t="e">
        <f t="shared" si="12"/>
        <v>#N/A</v>
      </c>
      <c r="I450" t="e">
        <f>IF(VLOOKUP('Reported Performance Table'!D450,'Master List'!$B$42:$D$129,3,FALSE)="","No",VLOOKUP('Reported Performance Table'!D450,'Master List'!$B$42:$D$129,3,FALSE))</f>
        <v>#N/A</v>
      </c>
      <c r="J450" t="e">
        <f>IF(AND(I450="Yes_No",'Reported Performance Table'!E450="Yes"),"No","Yes_No")</f>
        <v>#N/A</v>
      </c>
      <c r="K450" t="str">
        <f>IF('Reported Performance Table'!D450="","",IF('Reported Performance Table'!E450="Yes","LUNA_CCT","Reported_CCT"))</f>
        <v/>
      </c>
      <c r="L450" t="str">
        <f>IF('Reported Performance Table'!D450="","",IF(K450="LUNA_CCT",VLOOKUP('Reported Performance Table'!D450,'Master List'!$B$42:$E$129,4,FALSE),"Reported_BUG"))</f>
        <v/>
      </c>
      <c r="M450" t="str">
        <f>IF('Reported Performance Table'!D450="","",IF(AND('Reported Performance Table'!$E450="Yes",OR('Reported Performance Table'!$D450='Master List'!$B$42,'Reported Performance Table'!$D450='Master List'!$B$43,'Reported Performance Table'!$D450='Master List'!$B$44,'Reported Performance Table'!$D450='Master List'!$B$46,'Reported Performance Table'!$D450='Master List'!$B$48,'Reported Performance Table'!$D450='Master List'!$B$104,'Reported Performance Table'!$D450='Master List'!$B$106,'Reported Performance Table'!$D450='Master List'!$B$126)),"LUNA_Dimming","Dimming_Capability_and_Range"))</f>
        <v/>
      </c>
      <c r="N450" s="179">
        <f>'Reported Performance Table'!BE450</f>
        <v>0</v>
      </c>
      <c r="O450" s="179">
        <f>'Reported Performance Table'!BF450</f>
        <v>0</v>
      </c>
      <c r="P450" s="179">
        <f>'Reported Performance Table'!BG450</f>
        <v>0</v>
      </c>
      <c r="Q450" t="str">
        <f t="shared" si="13"/>
        <v>No</v>
      </c>
    </row>
    <row r="451" spans="1:17" x14ac:dyDescent="0.25">
      <c r="A451" s="75">
        <v>458</v>
      </c>
      <c r="B451" s="76" t="str">
        <f>IF('Reported Performance Table'!$A458="","",IF(OR('Reported Performance Table'!$B458="",'Reported Performance Table'!$C458="",'Reported Performance Table'!$D458="",'Reported Performance Table'!$F458="",'Reported Performance Table'!$G458="",'Reported Performance Table'!$H458="",'Reported Performance Table'!$I458="",'Reported Performance Table'!$K458="",'Reported Performance Table'!$N458="",'Reported Performance Table'!$O458="",'Reported Performance Table'!$P458="",'Reported Performance Table'!$Q458="",'Reported Performance Table'!$R458="",'Reported Performance Table'!$S458="",'Reported Performance Table'!$T458="",'Reported Performance Table'!$U458="",'Reported Performance Table'!$V458="",'Reported Performance Table'!$W458="",'Reported Performance Table'!$X458="",'Reported Performance Table'!$AF458="",'Reported Performance Table'!$AG458="",'Reported Performance Table'!$AI458="",'Reported Performance Table'!$AJ458="",'Reported Performance Table'!$AL458="",'Reported Performance Table'!$AN458="",'Reported Performance Table'!$AR458=""),$A451&amp;", ",""))</f>
        <v/>
      </c>
      <c r="D451" s="35" t="e">
        <f>VLOOKUP('Reported Performance Table'!C451,'Master List'!$B$20:$C$39,2,FALSE)</f>
        <v>#N/A</v>
      </c>
      <c r="E451" t="e">
        <f>VLOOKUP('Reported Performance Table'!D451,'Master List'!$B$42:$C$129,2,FALSE)</f>
        <v>#N/A</v>
      </c>
      <c r="F451" t="e">
        <f>VLOOKUP('Reported Performance Table'!C451,'Master List'!$B$20:$D$39,3,FALSE)</f>
        <v>#N/A</v>
      </c>
      <c r="G451" s="163" t="e">
        <f>VLOOKUP('Reported Performance Table'!B451,'Master List'!$B$11:$D$17,3,FALSE)</f>
        <v>#N/A</v>
      </c>
      <c r="H451" t="e">
        <f t="shared" si="12"/>
        <v>#N/A</v>
      </c>
      <c r="I451" t="e">
        <f>IF(VLOOKUP('Reported Performance Table'!D451,'Master List'!$B$42:$D$129,3,FALSE)="","No",VLOOKUP('Reported Performance Table'!D451,'Master List'!$B$42:$D$129,3,FALSE))</f>
        <v>#N/A</v>
      </c>
      <c r="J451" t="e">
        <f>IF(AND(I451="Yes_No",'Reported Performance Table'!E451="Yes"),"No","Yes_No")</f>
        <v>#N/A</v>
      </c>
      <c r="K451" t="str">
        <f>IF('Reported Performance Table'!D451="","",IF('Reported Performance Table'!E451="Yes","LUNA_CCT","Reported_CCT"))</f>
        <v/>
      </c>
      <c r="L451" t="str">
        <f>IF('Reported Performance Table'!D451="","",IF(K451="LUNA_CCT",VLOOKUP('Reported Performance Table'!D451,'Master List'!$B$42:$E$129,4,FALSE),"Reported_BUG"))</f>
        <v/>
      </c>
      <c r="M451" t="str">
        <f>IF('Reported Performance Table'!D451="","",IF(AND('Reported Performance Table'!$E451="Yes",OR('Reported Performance Table'!$D451='Master List'!$B$42,'Reported Performance Table'!$D451='Master List'!$B$43,'Reported Performance Table'!$D451='Master List'!$B$44,'Reported Performance Table'!$D451='Master List'!$B$46,'Reported Performance Table'!$D451='Master List'!$B$48,'Reported Performance Table'!$D451='Master List'!$B$104,'Reported Performance Table'!$D451='Master List'!$B$106,'Reported Performance Table'!$D451='Master List'!$B$126)),"LUNA_Dimming","Dimming_Capability_and_Range"))</f>
        <v/>
      </c>
      <c r="N451" s="179">
        <f>'Reported Performance Table'!BE451</f>
        <v>0</v>
      </c>
      <c r="O451" s="179">
        <f>'Reported Performance Table'!BF451</f>
        <v>0</v>
      </c>
      <c r="P451" s="179">
        <f>'Reported Performance Table'!BG451</f>
        <v>0</v>
      </c>
      <c r="Q451" t="str">
        <f t="shared" si="13"/>
        <v>No</v>
      </c>
    </row>
    <row r="452" spans="1:17" x14ac:dyDescent="0.25">
      <c r="A452" s="75">
        <v>459</v>
      </c>
      <c r="B452" s="76" t="str">
        <f>IF('Reported Performance Table'!$A459="","",IF(OR('Reported Performance Table'!$B459="",'Reported Performance Table'!$C459="",'Reported Performance Table'!$D459="",'Reported Performance Table'!$F459="",'Reported Performance Table'!$G459="",'Reported Performance Table'!$H459="",'Reported Performance Table'!$I459="",'Reported Performance Table'!$K459="",'Reported Performance Table'!$N459="",'Reported Performance Table'!$O459="",'Reported Performance Table'!$P459="",'Reported Performance Table'!$Q459="",'Reported Performance Table'!$R459="",'Reported Performance Table'!$S459="",'Reported Performance Table'!$T459="",'Reported Performance Table'!$U459="",'Reported Performance Table'!$V459="",'Reported Performance Table'!$W459="",'Reported Performance Table'!$X459="",'Reported Performance Table'!$AF459="",'Reported Performance Table'!$AG459="",'Reported Performance Table'!$AI459="",'Reported Performance Table'!$AJ459="",'Reported Performance Table'!$AL459="",'Reported Performance Table'!$AN459="",'Reported Performance Table'!$AR459=""),$A452&amp;", ",""))</f>
        <v/>
      </c>
      <c r="D452" s="35" t="e">
        <f>VLOOKUP('Reported Performance Table'!C452,'Master List'!$B$20:$C$39,2,FALSE)</f>
        <v>#N/A</v>
      </c>
      <c r="E452" t="e">
        <f>VLOOKUP('Reported Performance Table'!D452,'Master List'!$B$42:$C$129,2,FALSE)</f>
        <v>#N/A</v>
      </c>
      <c r="F452" t="e">
        <f>VLOOKUP('Reported Performance Table'!C452,'Master List'!$B$20:$D$39,3,FALSE)</f>
        <v>#N/A</v>
      </c>
      <c r="G452" s="163" t="e">
        <f>VLOOKUP('Reported Performance Table'!B452,'Master List'!$B$11:$D$17,3,FALSE)</f>
        <v>#N/A</v>
      </c>
      <c r="H452" t="e">
        <f t="shared" si="12"/>
        <v>#N/A</v>
      </c>
      <c r="I452" t="e">
        <f>IF(VLOOKUP('Reported Performance Table'!D452,'Master List'!$B$42:$D$129,3,FALSE)="","No",VLOOKUP('Reported Performance Table'!D452,'Master List'!$B$42:$D$129,3,FALSE))</f>
        <v>#N/A</v>
      </c>
      <c r="J452" t="e">
        <f>IF(AND(I452="Yes_No",'Reported Performance Table'!E452="Yes"),"No","Yes_No")</f>
        <v>#N/A</v>
      </c>
      <c r="K452" t="str">
        <f>IF('Reported Performance Table'!D452="","",IF('Reported Performance Table'!E452="Yes","LUNA_CCT","Reported_CCT"))</f>
        <v/>
      </c>
      <c r="L452" t="str">
        <f>IF('Reported Performance Table'!D452="","",IF(K452="LUNA_CCT",VLOOKUP('Reported Performance Table'!D452,'Master List'!$B$42:$E$129,4,FALSE),"Reported_BUG"))</f>
        <v/>
      </c>
      <c r="M452" t="str">
        <f>IF('Reported Performance Table'!D452="","",IF(AND('Reported Performance Table'!$E452="Yes",OR('Reported Performance Table'!$D452='Master List'!$B$42,'Reported Performance Table'!$D452='Master List'!$B$43,'Reported Performance Table'!$D452='Master List'!$B$44,'Reported Performance Table'!$D452='Master List'!$B$46,'Reported Performance Table'!$D452='Master List'!$B$48,'Reported Performance Table'!$D452='Master List'!$B$104,'Reported Performance Table'!$D452='Master List'!$B$106,'Reported Performance Table'!$D452='Master List'!$B$126)),"LUNA_Dimming","Dimming_Capability_and_Range"))</f>
        <v/>
      </c>
      <c r="N452" s="179">
        <f>'Reported Performance Table'!BE452</f>
        <v>0</v>
      </c>
      <c r="O452" s="179">
        <f>'Reported Performance Table'!BF452</f>
        <v>0</v>
      </c>
      <c r="P452" s="179">
        <f>'Reported Performance Table'!BG452</f>
        <v>0</v>
      </c>
      <c r="Q452" t="str">
        <f t="shared" si="13"/>
        <v>No</v>
      </c>
    </row>
    <row r="453" spans="1:17" x14ac:dyDescent="0.25">
      <c r="A453" s="75">
        <v>460</v>
      </c>
      <c r="B453" s="76" t="str">
        <f>IF('Reported Performance Table'!$A460="","",IF(OR('Reported Performance Table'!$B460="",'Reported Performance Table'!$C460="",'Reported Performance Table'!$D460="",'Reported Performance Table'!$F460="",'Reported Performance Table'!$G460="",'Reported Performance Table'!$H460="",'Reported Performance Table'!$I460="",'Reported Performance Table'!$K460="",'Reported Performance Table'!$N460="",'Reported Performance Table'!$O460="",'Reported Performance Table'!$P460="",'Reported Performance Table'!$Q460="",'Reported Performance Table'!$R460="",'Reported Performance Table'!$S460="",'Reported Performance Table'!$T460="",'Reported Performance Table'!$U460="",'Reported Performance Table'!$V460="",'Reported Performance Table'!$W460="",'Reported Performance Table'!$X460="",'Reported Performance Table'!$AF460="",'Reported Performance Table'!$AG460="",'Reported Performance Table'!$AI460="",'Reported Performance Table'!$AJ460="",'Reported Performance Table'!$AL460="",'Reported Performance Table'!$AN460="",'Reported Performance Table'!$AR460=""),$A453&amp;", ",""))</f>
        <v/>
      </c>
      <c r="D453" s="35" t="e">
        <f>VLOOKUP('Reported Performance Table'!C453,'Master List'!$B$20:$C$39,2,FALSE)</f>
        <v>#N/A</v>
      </c>
      <c r="E453" t="e">
        <f>VLOOKUP('Reported Performance Table'!D453,'Master List'!$B$42:$C$129,2,FALSE)</f>
        <v>#N/A</v>
      </c>
      <c r="F453" t="e">
        <f>VLOOKUP('Reported Performance Table'!C453,'Master List'!$B$20:$D$39,3,FALSE)</f>
        <v>#N/A</v>
      </c>
      <c r="G453" s="163" t="e">
        <f>VLOOKUP('Reported Performance Table'!B453,'Master List'!$B$11:$D$17,3,FALSE)</f>
        <v>#N/A</v>
      </c>
      <c r="H453" t="e">
        <f t="shared" si="12"/>
        <v>#N/A</v>
      </c>
      <c r="I453" t="e">
        <f>IF(VLOOKUP('Reported Performance Table'!D453,'Master List'!$B$42:$D$129,3,FALSE)="","No",VLOOKUP('Reported Performance Table'!D453,'Master List'!$B$42:$D$129,3,FALSE))</f>
        <v>#N/A</v>
      </c>
      <c r="J453" t="e">
        <f>IF(AND(I453="Yes_No",'Reported Performance Table'!E453="Yes"),"No","Yes_No")</f>
        <v>#N/A</v>
      </c>
      <c r="K453" t="str">
        <f>IF('Reported Performance Table'!D453="","",IF('Reported Performance Table'!E453="Yes","LUNA_CCT","Reported_CCT"))</f>
        <v/>
      </c>
      <c r="L453" t="str">
        <f>IF('Reported Performance Table'!D453="","",IF(K453="LUNA_CCT",VLOOKUP('Reported Performance Table'!D453,'Master List'!$B$42:$E$129,4,FALSE),"Reported_BUG"))</f>
        <v/>
      </c>
      <c r="M453" t="str">
        <f>IF('Reported Performance Table'!D453="","",IF(AND('Reported Performance Table'!$E453="Yes",OR('Reported Performance Table'!$D453='Master List'!$B$42,'Reported Performance Table'!$D453='Master List'!$B$43,'Reported Performance Table'!$D453='Master List'!$B$44,'Reported Performance Table'!$D453='Master List'!$B$46,'Reported Performance Table'!$D453='Master List'!$B$48,'Reported Performance Table'!$D453='Master List'!$B$104,'Reported Performance Table'!$D453='Master List'!$B$106,'Reported Performance Table'!$D453='Master List'!$B$126)),"LUNA_Dimming","Dimming_Capability_and_Range"))</f>
        <v/>
      </c>
      <c r="N453" s="179">
        <f>'Reported Performance Table'!BE453</f>
        <v>0</v>
      </c>
      <c r="O453" s="179">
        <f>'Reported Performance Table'!BF453</f>
        <v>0</v>
      </c>
      <c r="P453" s="179">
        <f>'Reported Performance Table'!BG453</f>
        <v>0</v>
      </c>
      <c r="Q453" t="str">
        <f t="shared" si="13"/>
        <v>No</v>
      </c>
    </row>
    <row r="454" spans="1:17" x14ac:dyDescent="0.25">
      <c r="A454" s="75">
        <v>461</v>
      </c>
      <c r="B454" s="76" t="str">
        <f>IF('Reported Performance Table'!$A461="","",IF(OR('Reported Performance Table'!$B461="",'Reported Performance Table'!$C461="",'Reported Performance Table'!$D461="",'Reported Performance Table'!$F461="",'Reported Performance Table'!$G461="",'Reported Performance Table'!$H461="",'Reported Performance Table'!$I461="",'Reported Performance Table'!$K461="",'Reported Performance Table'!$N461="",'Reported Performance Table'!$O461="",'Reported Performance Table'!$P461="",'Reported Performance Table'!$Q461="",'Reported Performance Table'!$R461="",'Reported Performance Table'!$S461="",'Reported Performance Table'!$T461="",'Reported Performance Table'!$U461="",'Reported Performance Table'!$V461="",'Reported Performance Table'!$W461="",'Reported Performance Table'!$X461="",'Reported Performance Table'!$AF461="",'Reported Performance Table'!$AG461="",'Reported Performance Table'!$AI461="",'Reported Performance Table'!$AJ461="",'Reported Performance Table'!$AL461="",'Reported Performance Table'!$AN461="",'Reported Performance Table'!$AR461=""),$A454&amp;", ",""))</f>
        <v/>
      </c>
      <c r="D454" s="35" t="e">
        <f>VLOOKUP('Reported Performance Table'!C454,'Master List'!$B$20:$C$39,2,FALSE)</f>
        <v>#N/A</v>
      </c>
      <c r="E454" t="e">
        <f>VLOOKUP('Reported Performance Table'!D454,'Master List'!$B$42:$C$129,2,FALSE)</f>
        <v>#N/A</v>
      </c>
      <c r="F454" t="e">
        <f>VLOOKUP('Reported Performance Table'!C454,'Master List'!$B$20:$D$39,3,FALSE)</f>
        <v>#N/A</v>
      </c>
      <c r="G454" s="163" t="e">
        <f>VLOOKUP('Reported Performance Table'!B454,'Master List'!$B$11:$D$17,3,FALSE)</f>
        <v>#N/A</v>
      </c>
      <c r="H454" t="e">
        <f t="shared" si="12"/>
        <v>#N/A</v>
      </c>
      <c r="I454" t="e">
        <f>IF(VLOOKUP('Reported Performance Table'!D454,'Master List'!$B$42:$D$129,3,FALSE)="","No",VLOOKUP('Reported Performance Table'!D454,'Master List'!$B$42:$D$129,3,FALSE))</f>
        <v>#N/A</v>
      </c>
      <c r="J454" t="e">
        <f>IF(AND(I454="Yes_No",'Reported Performance Table'!E454="Yes"),"No","Yes_No")</f>
        <v>#N/A</v>
      </c>
      <c r="K454" t="str">
        <f>IF('Reported Performance Table'!D454="","",IF('Reported Performance Table'!E454="Yes","LUNA_CCT","Reported_CCT"))</f>
        <v/>
      </c>
      <c r="L454" t="str">
        <f>IF('Reported Performance Table'!D454="","",IF(K454="LUNA_CCT",VLOOKUP('Reported Performance Table'!D454,'Master List'!$B$42:$E$129,4,FALSE),"Reported_BUG"))</f>
        <v/>
      </c>
      <c r="M454" t="str">
        <f>IF('Reported Performance Table'!D454="","",IF(AND('Reported Performance Table'!$E454="Yes",OR('Reported Performance Table'!$D454='Master List'!$B$42,'Reported Performance Table'!$D454='Master List'!$B$43,'Reported Performance Table'!$D454='Master List'!$B$44,'Reported Performance Table'!$D454='Master List'!$B$46,'Reported Performance Table'!$D454='Master List'!$B$48,'Reported Performance Table'!$D454='Master List'!$B$104,'Reported Performance Table'!$D454='Master List'!$B$106,'Reported Performance Table'!$D454='Master List'!$B$126)),"LUNA_Dimming","Dimming_Capability_and_Range"))</f>
        <v/>
      </c>
      <c r="N454" s="179">
        <f>'Reported Performance Table'!BE454</f>
        <v>0</v>
      </c>
      <c r="O454" s="179">
        <f>'Reported Performance Table'!BF454</f>
        <v>0</v>
      </c>
      <c r="P454" s="179">
        <f>'Reported Performance Table'!BG454</f>
        <v>0</v>
      </c>
      <c r="Q454" t="str">
        <f t="shared" si="13"/>
        <v>No</v>
      </c>
    </row>
    <row r="455" spans="1:17" x14ac:dyDescent="0.25">
      <c r="A455" s="75">
        <v>462</v>
      </c>
      <c r="B455" s="76" t="str">
        <f>IF('Reported Performance Table'!$A462="","",IF(OR('Reported Performance Table'!$B462="",'Reported Performance Table'!$C462="",'Reported Performance Table'!$D462="",'Reported Performance Table'!$F462="",'Reported Performance Table'!$G462="",'Reported Performance Table'!$H462="",'Reported Performance Table'!$I462="",'Reported Performance Table'!$K462="",'Reported Performance Table'!$N462="",'Reported Performance Table'!$O462="",'Reported Performance Table'!$P462="",'Reported Performance Table'!$Q462="",'Reported Performance Table'!$R462="",'Reported Performance Table'!$S462="",'Reported Performance Table'!$T462="",'Reported Performance Table'!$U462="",'Reported Performance Table'!$V462="",'Reported Performance Table'!$W462="",'Reported Performance Table'!$X462="",'Reported Performance Table'!$AF462="",'Reported Performance Table'!$AG462="",'Reported Performance Table'!$AI462="",'Reported Performance Table'!$AJ462="",'Reported Performance Table'!$AL462="",'Reported Performance Table'!$AN462="",'Reported Performance Table'!$AR462=""),$A455&amp;", ",""))</f>
        <v/>
      </c>
      <c r="D455" s="35" t="e">
        <f>VLOOKUP('Reported Performance Table'!C455,'Master List'!$B$20:$C$39,2,FALSE)</f>
        <v>#N/A</v>
      </c>
      <c r="E455" t="e">
        <f>VLOOKUP('Reported Performance Table'!D455,'Master List'!$B$42:$C$129,2,FALSE)</f>
        <v>#N/A</v>
      </c>
      <c r="F455" t="e">
        <f>VLOOKUP('Reported Performance Table'!C455,'Master List'!$B$20:$D$39,3,FALSE)</f>
        <v>#N/A</v>
      </c>
      <c r="G455" s="163" t="e">
        <f>VLOOKUP('Reported Performance Table'!B455,'Master List'!$B$11:$D$17,3,FALSE)</f>
        <v>#N/A</v>
      </c>
      <c r="H455" t="e">
        <f t="shared" si="12"/>
        <v>#N/A</v>
      </c>
      <c r="I455" t="e">
        <f>IF(VLOOKUP('Reported Performance Table'!D455,'Master List'!$B$42:$D$129,3,FALSE)="","No",VLOOKUP('Reported Performance Table'!D455,'Master List'!$B$42:$D$129,3,FALSE))</f>
        <v>#N/A</v>
      </c>
      <c r="J455" t="e">
        <f>IF(AND(I455="Yes_No",'Reported Performance Table'!E455="Yes"),"No","Yes_No")</f>
        <v>#N/A</v>
      </c>
      <c r="K455" t="str">
        <f>IF('Reported Performance Table'!D455="","",IF('Reported Performance Table'!E455="Yes","LUNA_CCT","Reported_CCT"))</f>
        <v/>
      </c>
      <c r="L455" t="str">
        <f>IF('Reported Performance Table'!D455="","",IF(K455="LUNA_CCT",VLOOKUP('Reported Performance Table'!D455,'Master List'!$B$42:$E$129,4,FALSE),"Reported_BUG"))</f>
        <v/>
      </c>
      <c r="M455" t="str">
        <f>IF('Reported Performance Table'!D455="","",IF(AND('Reported Performance Table'!$E455="Yes",OR('Reported Performance Table'!$D455='Master List'!$B$42,'Reported Performance Table'!$D455='Master List'!$B$43,'Reported Performance Table'!$D455='Master List'!$B$44,'Reported Performance Table'!$D455='Master List'!$B$46,'Reported Performance Table'!$D455='Master List'!$B$48,'Reported Performance Table'!$D455='Master List'!$B$104,'Reported Performance Table'!$D455='Master List'!$B$106,'Reported Performance Table'!$D455='Master List'!$B$126)),"LUNA_Dimming","Dimming_Capability_and_Range"))</f>
        <v/>
      </c>
      <c r="N455" s="179">
        <f>'Reported Performance Table'!BE455</f>
        <v>0</v>
      </c>
      <c r="O455" s="179">
        <f>'Reported Performance Table'!BF455</f>
        <v>0</v>
      </c>
      <c r="P455" s="179">
        <f>'Reported Performance Table'!BG455</f>
        <v>0</v>
      </c>
      <c r="Q455" t="str">
        <f t="shared" si="13"/>
        <v>No</v>
      </c>
    </row>
    <row r="456" spans="1:17" x14ac:dyDescent="0.25">
      <c r="A456" s="75">
        <v>463</v>
      </c>
      <c r="B456" s="76" t="str">
        <f>IF('Reported Performance Table'!$A463="","",IF(OR('Reported Performance Table'!$B463="",'Reported Performance Table'!$C463="",'Reported Performance Table'!$D463="",'Reported Performance Table'!$F463="",'Reported Performance Table'!$G463="",'Reported Performance Table'!$H463="",'Reported Performance Table'!$I463="",'Reported Performance Table'!$K463="",'Reported Performance Table'!$N463="",'Reported Performance Table'!$O463="",'Reported Performance Table'!$P463="",'Reported Performance Table'!$Q463="",'Reported Performance Table'!$R463="",'Reported Performance Table'!$S463="",'Reported Performance Table'!$T463="",'Reported Performance Table'!$U463="",'Reported Performance Table'!$V463="",'Reported Performance Table'!$W463="",'Reported Performance Table'!$X463="",'Reported Performance Table'!$AF463="",'Reported Performance Table'!$AG463="",'Reported Performance Table'!$AI463="",'Reported Performance Table'!$AJ463="",'Reported Performance Table'!$AL463="",'Reported Performance Table'!$AN463="",'Reported Performance Table'!$AR463=""),$A456&amp;", ",""))</f>
        <v/>
      </c>
      <c r="D456" s="35" t="e">
        <f>VLOOKUP('Reported Performance Table'!C456,'Master List'!$B$20:$C$39,2,FALSE)</f>
        <v>#N/A</v>
      </c>
      <c r="E456" t="e">
        <f>VLOOKUP('Reported Performance Table'!D456,'Master List'!$B$42:$C$129,2,FALSE)</f>
        <v>#N/A</v>
      </c>
      <c r="F456" t="e">
        <f>VLOOKUP('Reported Performance Table'!C456,'Master List'!$B$20:$D$39,3,FALSE)</f>
        <v>#N/A</v>
      </c>
      <c r="G456" s="163" t="e">
        <f>VLOOKUP('Reported Performance Table'!B456,'Master List'!$B$11:$D$17,3,FALSE)</f>
        <v>#N/A</v>
      </c>
      <c r="H456" t="e">
        <f t="shared" si="12"/>
        <v>#N/A</v>
      </c>
      <c r="I456" t="e">
        <f>IF(VLOOKUP('Reported Performance Table'!D456,'Master List'!$B$42:$D$129,3,FALSE)="","No",VLOOKUP('Reported Performance Table'!D456,'Master List'!$B$42:$D$129,3,FALSE))</f>
        <v>#N/A</v>
      </c>
      <c r="J456" t="e">
        <f>IF(AND(I456="Yes_No",'Reported Performance Table'!E456="Yes"),"No","Yes_No")</f>
        <v>#N/A</v>
      </c>
      <c r="K456" t="str">
        <f>IF('Reported Performance Table'!D456="","",IF('Reported Performance Table'!E456="Yes","LUNA_CCT","Reported_CCT"))</f>
        <v/>
      </c>
      <c r="L456" t="str">
        <f>IF('Reported Performance Table'!D456="","",IF(K456="LUNA_CCT",VLOOKUP('Reported Performance Table'!D456,'Master List'!$B$42:$E$129,4,FALSE),"Reported_BUG"))</f>
        <v/>
      </c>
      <c r="M456" t="str">
        <f>IF('Reported Performance Table'!D456="","",IF(AND('Reported Performance Table'!$E456="Yes",OR('Reported Performance Table'!$D456='Master List'!$B$42,'Reported Performance Table'!$D456='Master List'!$B$43,'Reported Performance Table'!$D456='Master List'!$B$44,'Reported Performance Table'!$D456='Master List'!$B$46,'Reported Performance Table'!$D456='Master List'!$B$48,'Reported Performance Table'!$D456='Master List'!$B$104,'Reported Performance Table'!$D456='Master List'!$B$106,'Reported Performance Table'!$D456='Master List'!$B$126)),"LUNA_Dimming","Dimming_Capability_and_Range"))</f>
        <v/>
      </c>
      <c r="N456" s="179">
        <f>'Reported Performance Table'!BE456</f>
        <v>0</v>
      </c>
      <c r="O456" s="179">
        <f>'Reported Performance Table'!BF456</f>
        <v>0</v>
      </c>
      <c r="P456" s="179">
        <f>'Reported Performance Table'!BG456</f>
        <v>0</v>
      </c>
      <c r="Q456" t="str">
        <f t="shared" si="13"/>
        <v>No</v>
      </c>
    </row>
    <row r="457" spans="1:17" x14ac:dyDescent="0.25">
      <c r="A457" s="75">
        <v>464</v>
      </c>
      <c r="B457" s="76" t="str">
        <f>IF('Reported Performance Table'!$A464="","",IF(OR('Reported Performance Table'!$B464="",'Reported Performance Table'!$C464="",'Reported Performance Table'!$D464="",'Reported Performance Table'!$F464="",'Reported Performance Table'!$G464="",'Reported Performance Table'!$H464="",'Reported Performance Table'!$I464="",'Reported Performance Table'!$K464="",'Reported Performance Table'!$N464="",'Reported Performance Table'!$O464="",'Reported Performance Table'!$P464="",'Reported Performance Table'!$Q464="",'Reported Performance Table'!$R464="",'Reported Performance Table'!$S464="",'Reported Performance Table'!$T464="",'Reported Performance Table'!$U464="",'Reported Performance Table'!$V464="",'Reported Performance Table'!$W464="",'Reported Performance Table'!$X464="",'Reported Performance Table'!$AF464="",'Reported Performance Table'!$AG464="",'Reported Performance Table'!$AI464="",'Reported Performance Table'!$AJ464="",'Reported Performance Table'!$AL464="",'Reported Performance Table'!$AN464="",'Reported Performance Table'!$AR464=""),$A457&amp;", ",""))</f>
        <v/>
      </c>
      <c r="D457" s="35" t="e">
        <f>VLOOKUP('Reported Performance Table'!C457,'Master List'!$B$20:$C$39,2,FALSE)</f>
        <v>#N/A</v>
      </c>
      <c r="E457" t="e">
        <f>VLOOKUP('Reported Performance Table'!D457,'Master List'!$B$42:$C$129,2,FALSE)</f>
        <v>#N/A</v>
      </c>
      <c r="F457" t="e">
        <f>VLOOKUP('Reported Performance Table'!C457,'Master List'!$B$20:$D$39,3,FALSE)</f>
        <v>#N/A</v>
      </c>
      <c r="G457" s="163" t="e">
        <f>VLOOKUP('Reported Performance Table'!B457,'Master List'!$B$11:$D$17,3,FALSE)</f>
        <v>#N/A</v>
      </c>
      <c r="H457" t="e">
        <f t="shared" si="12"/>
        <v>#N/A</v>
      </c>
      <c r="I457" t="e">
        <f>IF(VLOOKUP('Reported Performance Table'!D457,'Master List'!$B$42:$D$129,3,FALSE)="","No",VLOOKUP('Reported Performance Table'!D457,'Master List'!$B$42:$D$129,3,FALSE))</f>
        <v>#N/A</v>
      </c>
      <c r="J457" t="e">
        <f>IF(AND(I457="Yes_No",'Reported Performance Table'!E457="Yes"),"No","Yes_No")</f>
        <v>#N/A</v>
      </c>
      <c r="K457" t="str">
        <f>IF('Reported Performance Table'!D457="","",IF('Reported Performance Table'!E457="Yes","LUNA_CCT","Reported_CCT"))</f>
        <v/>
      </c>
      <c r="L457" t="str">
        <f>IF('Reported Performance Table'!D457="","",IF(K457="LUNA_CCT",VLOOKUP('Reported Performance Table'!D457,'Master List'!$B$42:$E$129,4,FALSE),"Reported_BUG"))</f>
        <v/>
      </c>
      <c r="M457" t="str">
        <f>IF('Reported Performance Table'!D457="","",IF(AND('Reported Performance Table'!$E457="Yes",OR('Reported Performance Table'!$D457='Master List'!$B$42,'Reported Performance Table'!$D457='Master List'!$B$43,'Reported Performance Table'!$D457='Master List'!$B$44,'Reported Performance Table'!$D457='Master List'!$B$46,'Reported Performance Table'!$D457='Master List'!$B$48,'Reported Performance Table'!$D457='Master List'!$B$104,'Reported Performance Table'!$D457='Master List'!$B$106,'Reported Performance Table'!$D457='Master List'!$B$126)),"LUNA_Dimming","Dimming_Capability_and_Range"))</f>
        <v/>
      </c>
      <c r="N457" s="179">
        <f>'Reported Performance Table'!BE457</f>
        <v>0</v>
      </c>
      <c r="O457" s="179">
        <f>'Reported Performance Table'!BF457</f>
        <v>0</v>
      </c>
      <c r="P457" s="179">
        <f>'Reported Performance Table'!BG457</f>
        <v>0</v>
      </c>
      <c r="Q457" t="str">
        <f t="shared" si="13"/>
        <v>No</v>
      </c>
    </row>
    <row r="458" spans="1:17" x14ac:dyDescent="0.25">
      <c r="A458" s="75">
        <v>465</v>
      </c>
      <c r="B458" s="76" t="str">
        <f>IF('Reported Performance Table'!$A465="","",IF(OR('Reported Performance Table'!$B465="",'Reported Performance Table'!$C465="",'Reported Performance Table'!$D465="",'Reported Performance Table'!$F465="",'Reported Performance Table'!$G465="",'Reported Performance Table'!$H465="",'Reported Performance Table'!$I465="",'Reported Performance Table'!$K465="",'Reported Performance Table'!$N465="",'Reported Performance Table'!$O465="",'Reported Performance Table'!$P465="",'Reported Performance Table'!$Q465="",'Reported Performance Table'!$R465="",'Reported Performance Table'!$S465="",'Reported Performance Table'!$T465="",'Reported Performance Table'!$U465="",'Reported Performance Table'!$V465="",'Reported Performance Table'!$W465="",'Reported Performance Table'!$X465="",'Reported Performance Table'!$AF465="",'Reported Performance Table'!$AG465="",'Reported Performance Table'!$AI465="",'Reported Performance Table'!$AJ465="",'Reported Performance Table'!$AL465="",'Reported Performance Table'!$AN465="",'Reported Performance Table'!$AR465=""),$A458&amp;", ",""))</f>
        <v/>
      </c>
      <c r="D458" s="35" t="e">
        <f>VLOOKUP('Reported Performance Table'!C458,'Master List'!$B$20:$C$39,2,FALSE)</f>
        <v>#N/A</v>
      </c>
      <c r="E458" t="e">
        <f>VLOOKUP('Reported Performance Table'!D458,'Master List'!$B$42:$C$129,2,FALSE)</f>
        <v>#N/A</v>
      </c>
      <c r="F458" t="e">
        <f>VLOOKUP('Reported Performance Table'!C458,'Master List'!$B$20:$D$39,3,FALSE)</f>
        <v>#N/A</v>
      </c>
      <c r="G458" s="163" t="e">
        <f>VLOOKUP('Reported Performance Table'!B458,'Master List'!$B$11:$D$17,3,FALSE)</f>
        <v>#N/A</v>
      </c>
      <c r="H458" t="e">
        <f t="shared" si="12"/>
        <v>#N/A</v>
      </c>
      <c r="I458" t="e">
        <f>IF(VLOOKUP('Reported Performance Table'!D458,'Master List'!$B$42:$D$129,3,FALSE)="","No",VLOOKUP('Reported Performance Table'!D458,'Master List'!$B$42:$D$129,3,FALSE))</f>
        <v>#N/A</v>
      </c>
      <c r="J458" t="e">
        <f>IF(AND(I458="Yes_No",'Reported Performance Table'!E458="Yes"),"No","Yes_No")</f>
        <v>#N/A</v>
      </c>
      <c r="K458" t="str">
        <f>IF('Reported Performance Table'!D458="","",IF('Reported Performance Table'!E458="Yes","LUNA_CCT","Reported_CCT"))</f>
        <v/>
      </c>
      <c r="L458" t="str">
        <f>IF('Reported Performance Table'!D458="","",IF(K458="LUNA_CCT",VLOOKUP('Reported Performance Table'!D458,'Master List'!$B$42:$E$129,4,FALSE),"Reported_BUG"))</f>
        <v/>
      </c>
      <c r="M458" t="str">
        <f>IF('Reported Performance Table'!D458="","",IF(AND('Reported Performance Table'!$E458="Yes",OR('Reported Performance Table'!$D458='Master List'!$B$42,'Reported Performance Table'!$D458='Master List'!$B$43,'Reported Performance Table'!$D458='Master List'!$B$44,'Reported Performance Table'!$D458='Master List'!$B$46,'Reported Performance Table'!$D458='Master List'!$B$48,'Reported Performance Table'!$D458='Master List'!$B$104,'Reported Performance Table'!$D458='Master List'!$B$106,'Reported Performance Table'!$D458='Master List'!$B$126)),"LUNA_Dimming","Dimming_Capability_and_Range"))</f>
        <v/>
      </c>
      <c r="N458" s="179">
        <f>'Reported Performance Table'!BE458</f>
        <v>0</v>
      </c>
      <c r="O458" s="179">
        <f>'Reported Performance Table'!BF458</f>
        <v>0</v>
      </c>
      <c r="P458" s="179">
        <f>'Reported Performance Table'!BG458</f>
        <v>0</v>
      </c>
      <c r="Q458" t="str">
        <f t="shared" si="13"/>
        <v>No</v>
      </c>
    </row>
    <row r="459" spans="1:17" x14ac:dyDescent="0.25">
      <c r="A459" s="75">
        <v>466</v>
      </c>
      <c r="B459" s="76" t="str">
        <f>IF('Reported Performance Table'!$A466="","",IF(OR('Reported Performance Table'!$B466="",'Reported Performance Table'!$C466="",'Reported Performance Table'!$D466="",'Reported Performance Table'!$F466="",'Reported Performance Table'!$G466="",'Reported Performance Table'!$H466="",'Reported Performance Table'!$I466="",'Reported Performance Table'!$K466="",'Reported Performance Table'!$N466="",'Reported Performance Table'!$O466="",'Reported Performance Table'!$P466="",'Reported Performance Table'!$Q466="",'Reported Performance Table'!$R466="",'Reported Performance Table'!$S466="",'Reported Performance Table'!$T466="",'Reported Performance Table'!$U466="",'Reported Performance Table'!$V466="",'Reported Performance Table'!$W466="",'Reported Performance Table'!$X466="",'Reported Performance Table'!$AF466="",'Reported Performance Table'!$AG466="",'Reported Performance Table'!$AI466="",'Reported Performance Table'!$AJ466="",'Reported Performance Table'!$AL466="",'Reported Performance Table'!$AN466="",'Reported Performance Table'!$AR466=""),$A459&amp;", ",""))</f>
        <v/>
      </c>
      <c r="D459" s="35" t="e">
        <f>VLOOKUP('Reported Performance Table'!C459,'Master List'!$B$20:$C$39,2,FALSE)</f>
        <v>#N/A</v>
      </c>
      <c r="E459" t="e">
        <f>VLOOKUP('Reported Performance Table'!D459,'Master List'!$B$42:$C$129,2,FALSE)</f>
        <v>#N/A</v>
      </c>
      <c r="F459" t="e">
        <f>VLOOKUP('Reported Performance Table'!C459,'Master List'!$B$20:$D$39,3,FALSE)</f>
        <v>#N/A</v>
      </c>
      <c r="G459" s="163" t="e">
        <f>VLOOKUP('Reported Performance Table'!B459,'Master List'!$B$11:$D$17,3,FALSE)</f>
        <v>#N/A</v>
      </c>
      <c r="H459" t="e">
        <f t="shared" ref="H459:H522" si="14">CONCATENATE(F459,G459)</f>
        <v>#N/A</v>
      </c>
      <c r="I459" t="e">
        <f>IF(VLOOKUP('Reported Performance Table'!D459,'Master List'!$B$42:$D$129,3,FALSE)="","No",VLOOKUP('Reported Performance Table'!D459,'Master List'!$B$42:$D$129,3,FALSE))</f>
        <v>#N/A</v>
      </c>
      <c r="J459" t="e">
        <f>IF(AND(I459="Yes_No",'Reported Performance Table'!E459="Yes"),"No","Yes_No")</f>
        <v>#N/A</v>
      </c>
      <c r="K459" t="str">
        <f>IF('Reported Performance Table'!D459="","",IF('Reported Performance Table'!E459="Yes","LUNA_CCT","Reported_CCT"))</f>
        <v/>
      </c>
      <c r="L459" t="str">
        <f>IF('Reported Performance Table'!D459="","",IF(K459="LUNA_CCT",VLOOKUP('Reported Performance Table'!D459,'Master List'!$B$42:$E$129,4,FALSE),"Reported_BUG"))</f>
        <v/>
      </c>
      <c r="M459" t="str">
        <f>IF('Reported Performance Table'!D459="","",IF(AND('Reported Performance Table'!$E459="Yes",OR('Reported Performance Table'!$D459='Master List'!$B$42,'Reported Performance Table'!$D459='Master List'!$B$43,'Reported Performance Table'!$D459='Master List'!$B$44,'Reported Performance Table'!$D459='Master List'!$B$46,'Reported Performance Table'!$D459='Master List'!$B$48,'Reported Performance Table'!$D459='Master List'!$B$104,'Reported Performance Table'!$D459='Master List'!$B$106,'Reported Performance Table'!$D459='Master List'!$B$126)),"LUNA_Dimming","Dimming_Capability_and_Range"))</f>
        <v/>
      </c>
      <c r="N459" s="179">
        <f>'Reported Performance Table'!BE459</f>
        <v>0</v>
      </c>
      <c r="O459" s="179">
        <f>'Reported Performance Table'!BF459</f>
        <v>0</v>
      </c>
      <c r="P459" s="179">
        <f>'Reported Performance Table'!BG459</f>
        <v>0</v>
      </c>
      <c r="Q459" t="str">
        <f t="shared" si="13"/>
        <v>No</v>
      </c>
    </row>
    <row r="460" spans="1:17" x14ac:dyDescent="0.25">
      <c r="A460" s="75">
        <v>467</v>
      </c>
      <c r="B460" s="76" t="str">
        <f>IF('Reported Performance Table'!$A467="","",IF(OR('Reported Performance Table'!$B467="",'Reported Performance Table'!$C467="",'Reported Performance Table'!$D467="",'Reported Performance Table'!$F467="",'Reported Performance Table'!$G467="",'Reported Performance Table'!$H467="",'Reported Performance Table'!$I467="",'Reported Performance Table'!$K467="",'Reported Performance Table'!$N467="",'Reported Performance Table'!$O467="",'Reported Performance Table'!$P467="",'Reported Performance Table'!$Q467="",'Reported Performance Table'!$R467="",'Reported Performance Table'!$S467="",'Reported Performance Table'!$T467="",'Reported Performance Table'!$U467="",'Reported Performance Table'!$V467="",'Reported Performance Table'!$W467="",'Reported Performance Table'!$X467="",'Reported Performance Table'!$AF467="",'Reported Performance Table'!$AG467="",'Reported Performance Table'!$AI467="",'Reported Performance Table'!$AJ467="",'Reported Performance Table'!$AL467="",'Reported Performance Table'!$AN467="",'Reported Performance Table'!$AR467=""),$A460&amp;", ",""))</f>
        <v/>
      </c>
      <c r="D460" s="35" t="e">
        <f>VLOOKUP('Reported Performance Table'!C460,'Master List'!$B$20:$C$39,2,FALSE)</f>
        <v>#N/A</v>
      </c>
      <c r="E460" t="e">
        <f>VLOOKUP('Reported Performance Table'!D460,'Master List'!$B$42:$C$129,2,FALSE)</f>
        <v>#N/A</v>
      </c>
      <c r="F460" t="e">
        <f>VLOOKUP('Reported Performance Table'!C460,'Master List'!$B$20:$D$39,3,FALSE)</f>
        <v>#N/A</v>
      </c>
      <c r="G460" s="163" t="e">
        <f>VLOOKUP('Reported Performance Table'!B460,'Master List'!$B$11:$D$17,3,FALSE)</f>
        <v>#N/A</v>
      </c>
      <c r="H460" t="e">
        <f t="shared" si="14"/>
        <v>#N/A</v>
      </c>
      <c r="I460" t="e">
        <f>IF(VLOOKUP('Reported Performance Table'!D460,'Master List'!$B$42:$D$129,3,FALSE)="","No",VLOOKUP('Reported Performance Table'!D460,'Master List'!$B$42:$D$129,3,FALSE))</f>
        <v>#N/A</v>
      </c>
      <c r="J460" t="e">
        <f>IF(AND(I460="Yes_No",'Reported Performance Table'!E460="Yes"),"No","Yes_No")</f>
        <v>#N/A</v>
      </c>
      <c r="K460" t="str">
        <f>IF('Reported Performance Table'!D460="","",IF('Reported Performance Table'!E460="Yes","LUNA_CCT","Reported_CCT"))</f>
        <v/>
      </c>
      <c r="L460" t="str">
        <f>IF('Reported Performance Table'!D460="","",IF(K460="LUNA_CCT",VLOOKUP('Reported Performance Table'!D460,'Master List'!$B$42:$E$129,4,FALSE),"Reported_BUG"))</f>
        <v/>
      </c>
      <c r="M460" t="str">
        <f>IF('Reported Performance Table'!D460="","",IF(AND('Reported Performance Table'!$E460="Yes",OR('Reported Performance Table'!$D460='Master List'!$B$42,'Reported Performance Table'!$D460='Master List'!$B$43,'Reported Performance Table'!$D460='Master List'!$B$44,'Reported Performance Table'!$D460='Master List'!$B$46,'Reported Performance Table'!$D460='Master List'!$B$48,'Reported Performance Table'!$D460='Master List'!$B$104,'Reported Performance Table'!$D460='Master List'!$B$106,'Reported Performance Table'!$D460='Master List'!$B$126)),"LUNA_Dimming","Dimming_Capability_and_Range"))</f>
        <v/>
      </c>
      <c r="N460" s="179">
        <f>'Reported Performance Table'!BE460</f>
        <v>0</v>
      </c>
      <c r="O460" s="179">
        <f>'Reported Performance Table'!BF460</f>
        <v>0</v>
      </c>
      <c r="P460" s="179">
        <f>'Reported Performance Table'!BG460</f>
        <v>0</v>
      </c>
      <c r="Q460" t="str">
        <f t="shared" ref="Q460:Q523" si="15">IF(COUNTIF(N460:P460,"Yes")=3,"Yes","No")</f>
        <v>No</v>
      </c>
    </row>
    <row r="461" spans="1:17" x14ac:dyDescent="0.25">
      <c r="A461" s="75">
        <v>468</v>
      </c>
      <c r="B461" s="76" t="str">
        <f>IF('Reported Performance Table'!$A468="","",IF(OR('Reported Performance Table'!$B468="",'Reported Performance Table'!$C468="",'Reported Performance Table'!$D468="",'Reported Performance Table'!$F468="",'Reported Performance Table'!$G468="",'Reported Performance Table'!$H468="",'Reported Performance Table'!$I468="",'Reported Performance Table'!$K468="",'Reported Performance Table'!$N468="",'Reported Performance Table'!$O468="",'Reported Performance Table'!$P468="",'Reported Performance Table'!$Q468="",'Reported Performance Table'!$R468="",'Reported Performance Table'!$S468="",'Reported Performance Table'!$T468="",'Reported Performance Table'!$U468="",'Reported Performance Table'!$V468="",'Reported Performance Table'!$W468="",'Reported Performance Table'!$X468="",'Reported Performance Table'!$AF468="",'Reported Performance Table'!$AG468="",'Reported Performance Table'!$AI468="",'Reported Performance Table'!$AJ468="",'Reported Performance Table'!$AL468="",'Reported Performance Table'!$AN468="",'Reported Performance Table'!$AR468=""),$A461&amp;", ",""))</f>
        <v/>
      </c>
      <c r="D461" s="35" t="e">
        <f>VLOOKUP('Reported Performance Table'!C461,'Master List'!$B$20:$C$39,2,FALSE)</f>
        <v>#N/A</v>
      </c>
      <c r="E461" t="e">
        <f>VLOOKUP('Reported Performance Table'!D461,'Master List'!$B$42:$C$129,2,FALSE)</f>
        <v>#N/A</v>
      </c>
      <c r="F461" t="e">
        <f>VLOOKUP('Reported Performance Table'!C461,'Master List'!$B$20:$D$39,3,FALSE)</f>
        <v>#N/A</v>
      </c>
      <c r="G461" s="163" t="e">
        <f>VLOOKUP('Reported Performance Table'!B461,'Master List'!$B$11:$D$17,3,FALSE)</f>
        <v>#N/A</v>
      </c>
      <c r="H461" t="e">
        <f t="shared" si="14"/>
        <v>#N/A</v>
      </c>
      <c r="I461" t="e">
        <f>IF(VLOOKUP('Reported Performance Table'!D461,'Master List'!$B$42:$D$129,3,FALSE)="","No",VLOOKUP('Reported Performance Table'!D461,'Master List'!$B$42:$D$129,3,FALSE))</f>
        <v>#N/A</v>
      </c>
      <c r="J461" t="e">
        <f>IF(AND(I461="Yes_No",'Reported Performance Table'!E461="Yes"),"No","Yes_No")</f>
        <v>#N/A</v>
      </c>
      <c r="K461" t="str">
        <f>IF('Reported Performance Table'!D461="","",IF('Reported Performance Table'!E461="Yes","LUNA_CCT","Reported_CCT"))</f>
        <v/>
      </c>
      <c r="L461" t="str">
        <f>IF('Reported Performance Table'!D461="","",IF(K461="LUNA_CCT",VLOOKUP('Reported Performance Table'!D461,'Master List'!$B$42:$E$129,4,FALSE),"Reported_BUG"))</f>
        <v/>
      </c>
      <c r="M461" t="str">
        <f>IF('Reported Performance Table'!D461="","",IF(AND('Reported Performance Table'!$E461="Yes",OR('Reported Performance Table'!$D461='Master List'!$B$42,'Reported Performance Table'!$D461='Master List'!$B$43,'Reported Performance Table'!$D461='Master List'!$B$44,'Reported Performance Table'!$D461='Master List'!$B$46,'Reported Performance Table'!$D461='Master List'!$B$48,'Reported Performance Table'!$D461='Master List'!$B$104,'Reported Performance Table'!$D461='Master List'!$B$106,'Reported Performance Table'!$D461='Master List'!$B$126)),"LUNA_Dimming","Dimming_Capability_and_Range"))</f>
        <v/>
      </c>
      <c r="N461" s="179">
        <f>'Reported Performance Table'!BE461</f>
        <v>0</v>
      </c>
      <c r="O461" s="179">
        <f>'Reported Performance Table'!BF461</f>
        <v>0</v>
      </c>
      <c r="P461" s="179">
        <f>'Reported Performance Table'!BG461</f>
        <v>0</v>
      </c>
      <c r="Q461" t="str">
        <f t="shared" si="15"/>
        <v>No</v>
      </c>
    </row>
    <row r="462" spans="1:17" x14ac:dyDescent="0.25">
      <c r="A462" s="75">
        <v>469</v>
      </c>
      <c r="B462" s="76" t="str">
        <f>IF('Reported Performance Table'!$A469="","",IF(OR('Reported Performance Table'!$B469="",'Reported Performance Table'!$C469="",'Reported Performance Table'!$D469="",'Reported Performance Table'!$F469="",'Reported Performance Table'!$G469="",'Reported Performance Table'!$H469="",'Reported Performance Table'!$I469="",'Reported Performance Table'!$K469="",'Reported Performance Table'!$N469="",'Reported Performance Table'!$O469="",'Reported Performance Table'!$P469="",'Reported Performance Table'!$Q469="",'Reported Performance Table'!$R469="",'Reported Performance Table'!$S469="",'Reported Performance Table'!$T469="",'Reported Performance Table'!$U469="",'Reported Performance Table'!$V469="",'Reported Performance Table'!$W469="",'Reported Performance Table'!$X469="",'Reported Performance Table'!$AF469="",'Reported Performance Table'!$AG469="",'Reported Performance Table'!$AI469="",'Reported Performance Table'!$AJ469="",'Reported Performance Table'!$AL469="",'Reported Performance Table'!$AN469="",'Reported Performance Table'!$AR469=""),$A462&amp;", ",""))</f>
        <v/>
      </c>
      <c r="D462" s="35" t="e">
        <f>VLOOKUP('Reported Performance Table'!C462,'Master List'!$B$20:$C$39,2,FALSE)</f>
        <v>#N/A</v>
      </c>
      <c r="E462" t="e">
        <f>VLOOKUP('Reported Performance Table'!D462,'Master List'!$B$42:$C$129,2,FALSE)</f>
        <v>#N/A</v>
      </c>
      <c r="F462" t="e">
        <f>VLOOKUP('Reported Performance Table'!C462,'Master List'!$B$20:$D$39,3,FALSE)</f>
        <v>#N/A</v>
      </c>
      <c r="G462" s="163" t="e">
        <f>VLOOKUP('Reported Performance Table'!B462,'Master List'!$B$11:$D$17,3,FALSE)</f>
        <v>#N/A</v>
      </c>
      <c r="H462" t="e">
        <f t="shared" si="14"/>
        <v>#N/A</v>
      </c>
      <c r="I462" t="e">
        <f>IF(VLOOKUP('Reported Performance Table'!D462,'Master List'!$B$42:$D$129,3,FALSE)="","No",VLOOKUP('Reported Performance Table'!D462,'Master List'!$B$42:$D$129,3,FALSE))</f>
        <v>#N/A</v>
      </c>
      <c r="J462" t="e">
        <f>IF(AND(I462="Yes_No",'Reported Performance Table'!E462="Yes"),"No","Yes_No")</f>
        <v>#N/A</v>
      </c>
      <c r="K462" t="str">
        <f>IF('Reported Performance Table'!D462="","",IF('Reported Performance Table'!E462="Yes","LUNA_CCT","Reported_CCT"))</f>
        <v/>
      </c>
      <c r="L462" t="str">
        <f>IF('Reported Performance Table'!D462="","",IF(K462="LUNA_CCT",VLOOKUP('Reported Performance Table'!D462,'Master List'!$B$42:$E$129,4,FALSE),"Reported_BUG"))</f>
        <v/>
      </c>
      <c r="M462" t="str">
        <f>IF('Reported Performance Table'!D462="","",IF(AND('Reported Performance Table'!$E462="Yes",OR('Reported Performance Table'!$D462='Master List'!$B$42,'Reported Performance Table'!$D462='Master List'!$B$43,'Reported Performance Table'!$D462='Master List'!$B$44,'Reported Performance Table'!$D462='Master List'!$B$46,'Reported Performance Table'!$D462='Master List'!$B$48,'Reported Performance Table'!$D462='Master List'!$B$104,'Reported Performance Table'!$D462='Master List'!$B$106,'Reported Performance Table'!$D462='Master List'!$B$126)),"LUNA_Dimming","Dimming_Capability_and_Range"))</f>
        <v/>
      </c>
      <c r="N462" s="179">
        <f>'Reported Performance Table'!BE462</f>
        <v>0</v>
      </c>
      <c r="O462" s="179">
        <f>'Reported Performance Table'!BF462</f>
        <v>0</v>
      </c>
      <c r="P462" s="179">
        <f>'Reported Performance Table'!BG462</f>
        <v>0</v>
      </c>
      <c r="Q462" t="str">
        <f t="shared" si="15"/>
        <v>No</v>
      </c>
    </row>
    <row r="463" spans="1:17" x14ac:dyDescent="0.25">
      <c r="A463" s="75">
        <v>470</v>
      </c>
      <c r="B463" s="76" t="str">
        <f>IF('Reported Performance Table'!$A470="","",IF(OR('Reported Performance Table'!$B470="",'Reported Performance Table'!$C470="",'Reported Performance Table'!$D470="",'Reported Performance Table'!$F470="",'Reported Performance Table'!$G470="",'Reported Performance Table'!$H470="",'Reported Performance Table'!$I470="",'Reported Performance Table'!$K470="",'Reported Performance Table'!$N470="",'Reported Performance Table'!$O470="",'Reported Performance Table'!$P470="",'Reported Performance Table'!$Q470="",'Reported Performance Table'!$R470="",'Reported Performance Table'!$S470="",'Reported Performance Table'!$T470="",'Reported Performance Table'!$U470="",'Reported Performance Table'!$V470="",'Reported Performance Table'!$W470="",'Reported Performance Table'!$X470="",'Reported Performance Table'!$AF470="",'Reported Performance Table'!$AG470="",'Reported Performance Table'!$AI470="",'Reported Performance Table'!$AJ470="",'Reported Performance Table'!$AL470="",'Reported Performance Table'!$AN470="",'Reported Performance Table'!$AR470=""),$A463&amp;", ",""))</f>
        <v/>
      </c>
      <c r="D463" s="35" t="e">
        <f>VLOOKUP('Reported Performance Table'!C463,'Master List'!$B$20:$C$39,2,FALSE)</f>
        <v>#N/A</v>
      </c>
      <c r="E463" t="e">
        <f>VLOOKUP('Reported Performance Table'!D463,'Master List'!$B$42:$C$129,2,FALSE)</f>
        <v>#N/A</v>
      </c>
      <c r="F463" t="e">
        <f>VLOOKUP('Reported Performance Table'!C463,'Master List'!$B$20:$D$39,3,FALSE)</f>
        <v>#N/A</v>
      </c>
      <c r="G463" s="163" t="e">
        <f>VLOOKUP('Reported Performance Table'!B463,'Master List'!$B$11:$D$17,3,FALSE)</f>
        <v>#N/A</v>
      </c>
      <c r="H463" t="e">
        <f t="shared" si="14"/>
        <v>#N/A</v>
      </c>
      <c r="I463" t="e">
        <f>IF(VLOOKUP('Reported Performance Table'!D463,'Master List'!$B$42:$D$129,3,FALSE)="","No",VLOOKUP('Reported Performance Table'!D463,'Master List'!$B$42:$D$129,3,FALSE))</f>
        <v>#N/A</v>
      </c>
      <c r="J463" t="e">
        <f>IF(AND(I463="Yes_No",'Reported Performance Table'!E463="Yes"),"No","Yes_No")</f>
        <v>#N/A</v>
      </c>
      <c r="K463" t="str">
        <f>IF('Reported Performance Table'!D463="","",IF('Reported Performance Table'!E463="Yes","LUNA_CCT","Reported_CCT"))</f>
        <v/>
      </c>
      <c r="L463" t="str">
        <f>IF('Reported Performance Table'!D463="","",IF(K463="LUNA_CCT",VLOOKUP('Reported Performance Table'!D463,'Master List'!$B$42:$E$129,4,FALSE),"Reported_BUG"))</f>
        <v/>
      </c>
      <c r="M463" t="str">
        <f>IF('Reported Performance Table'!D463="","",IF(AND('Reported Performance Table'!$E463="Yes",OR('Reported Performance Table'!$D463='Master List'!$B$42,'Reported Performance Table'!$D463='Master List'!$B$43,'Reported Performance Table'!$D463='Master List'!$B$44,'Reported Performance Table'!$D463='Master List'!$B$46,'Reported Performance Table'!$D463='Master List'!$B$48,'Reported Performance Table'!$D463='Master List'!$B$104,'Reported Performance Table'!$D463='Master List'!$B$106,'Reported Performance Table'!$D463='Master List'!$B$126)),"LUNA_Dimming","Dimming_Capability_and_Range"))</f>
        <v/>
      </c>
      <c r="N463" s="179">
        <f>'Reported Performance Table'!BE463</f>
        <v>0</v>
      </c>
      <c r="O463" s="179">
        <f>'Reported Performance Table'!BF463</f>
        <v>0</v>
      </c>
      <c r="P463" s="179">
        <f>'Reported Performance Table'!BG463</f>
        <v>0</v>
      </c>
      <c r="Q463" t="str">
        <f t="shared" si="15"/>
        <v>No</v>
      </c>
    </row>
    <row r="464" spans="1:17" x14ac:dyDescent="0.25">
      <c r="A464" s="75">
        <v>471</v>
      </c>
      <c r="B464" s="76" t="str">
        <f>IF('Reported Performance Table'!$A471="","",IF(OR('Reported Performance Table'!$B471="",'Reported Performance Table'!$C471="",'Reported Performance Table'!$D471="",'Reported Performance Table'!$F471="",'Reported Performance Table'!$G471="",'Reported Performance Table'!$H471="",'Reported Performance Table'!$I471="",'Reported Performance Table'!$K471="",'Reported Performance Table'!$N471="",'Reported Performance Table'!$O471="",'Reported Performance Table'!$P471="",'Reported Performance Table'!$Q471="",'Reported Performance Table'!$R471="",'Reported Performance Table'!$S471="",'Reported Performance Table'!$T471="",'Reported Performance Table'!$U471="",'Reported Performance Table'!$V471="",'Reported Performance Table'!$W471="",'Reported Performance Table'!$X471="",'Reported Performance Table'!$AF471="",'Reported Performance Table'!$AG471="",'Reported Performance Table'!$AI471="",'Reported Performance Table'!$AJ471="",'Reported Performance Table'!$AL471="",'Reported Performance Table'!$AN471="",'Reported Performance Table'!$AR471=""),$A464&amp;", ",""))</f>
        <v/>
      </c>
      <c r="D464" s="35" t="e">
        <f>VLOOKUP('Reported Performance Table'!C464,'Master List'!$B$20:$C$39,2,FALSE)</f>
        <v>#N/A</v>
      </c>
      <c r="E464" t="e">
        <f>VLOOKUP('Reported Performance Table'!D464,'Master List'!$B$42:$C$129,2,FALSE)</f>
        <v>#N/A</v>
      </c>
      <c r="F464" t="e">
        <f>VLOOKUP('Reported Performance Table'!C464,'Master List'!$B$20:$D$39,3,FALSE)</f>
        <v>#N/A</v>
      </c>
      <c r="G464" s="163" t="e">
        <f>VLOOKUP('Reported Performance Table'!B464,'Master List'!$B$11:$D$17,3,FALSE)</f>
        <v>#N/A</v>
      </c>
      <c r="H464" t="e">
        <f t="shared" si="14"/>
        <v>#N/A</v>
      </c>
      <c r="I464" t="e">
        <f>IF(VLOOKUP('Reported Performance Table'!D464,'Master List'!$B$42:$D$129,3,FALSE)="","No",VLOOKUP('Reported Performance Table'!D464,'Master List'!$B$42:$D$129,3,FALSE))</f>
        <v>#N/A</v>
      </c>
      <c r="J464" t="e">
        <f>IF(AND(I464="Yes_No",'Reported Performance Table'!E464="Yes"),"No","Yes_No")</f>
        <v>#N/A</v>
      </c>
      <c r="K464" t="str">
        <f>IF('Reported Performance Table'!D464="","",IF('Reported Performance Table'!E464="Yes","LUNA_CCT","Reported_CCT"))</f>
        <v/>
      </c>
      <c r="L464" t="str">
        <f>IF('Reported Performance Table'!D464="","",IF(K464="LUNA_CCT",VLOOKUP('Reported Performance Table'!D464,'Master List'!$B$42:$E$129,4,FALSE),"Reported_BUG"))</f>
        <v/>
      </c>
      <c r="M464" t="str">
        <f>IF('Reported Performance Table'!D464="","",IF(AND('Reported Performance Table'!$E464="Yes",OR('Reported Performance Table'!$D464='Master List'!$B$42,'Reported Performance Table'!$D464='Master List'!$B$43,'Reported Performance Table'!$D464='Master List'!$B$44,'Reported Performance Table'!$D464='Master List'!$B$46,'Reported Performance Table'!$D464='Master List'!$B$48,'Reported Performance Table'!$D464='Master List'!$B$104,'Reported Performance Table'!$D464='Master List'!$B$106,'Reported Performance Table'!$D464='Master List'!$B$126)),"LUNA_Dimming","Dimming_Capability_and_Range"))</f>
        <v/>
      </c>
      <c r="N464" s="179">
        <f>'Reported Performance Table'!BE464</f>
        <v>0</v>
      </c>
      <c r="O464" s="179">
        <f>'Reported Performance Table'!BF464</f>
        <v>0</v>
      </c>
      <c r="P464" s="179">
        <f>'Reported Performance Table'!BG464</f>
        <v>0</v>
      </c>
      <c r="Q464" t="str">
        <f t="shared" si="15"/>
        <v>No</v>
      </c>
    </row>
    <row r="465" spans="1:17" x14ac:dyDescent="0.25">
      <c r="A465" s="75">
        <v>472</v>
      </c>
      <c r="B465" s="76" t="str">
        <f>IF('Reported Performance Table'!$A472="","",IF(OR('Reported Performance Table'!$B472="",'Reported Performance Table'!$C472="",'Reported Performance Table'!$D472="",'Reported Performance Table'!$F472="",'Reported Performance Table'!$G472="",'Reported Performance Table'!$H472="",'Reported Performance Table'!$I472="",'Reported Performance Table'!$K472="",'Reported Performance Table'!$N472="",'Reported Performance Table'!$O472="",'Reported Performance Table'!$P472="",'Reported Performance Table'!$Q472="",'Reported Performance Table'!$R472="",'Reported Performance Table'!$S472="",'Reported Performance Table'!$T472="",'Reported Performance Table'!$U472="",'Reported Performance Table'!$V472="",'Reported Performance Table'!$W472="",'Reported Performance Table'!$X472="",'Reported Performance Table'!$AF472="",'Reported Performance Table'!$AG472="",'Reported Performance Table'!$AI472="",'Reported Performance Table'!$AJ472="",'Reported Performance Table'!$AL472="",'Reported Performance Table'!$AN472="",'Reported Performance Table'!$AR472=""),$A465&amp;", ",""))</f>
        <v/>
      </c>
      <c r="D465" s="35" t="e">
        <f>VLOOKUP('Reported Performance Table'!C465,'Master List'!$B$20:$C$39,2,FALSE)</f>
        <v>#N/A</v>
      </c>
      <c r="E465" t="e">
        <f>VLOOKUP('Reported Performance Table'!D465,'Master List'!$B$42:$C$129,2,FALSE)</f>
        <v>#N/A</v>
      </c>
      <c r="F465" t="e">
        <f>VLOOKUP('Reported Performance Table'!C465,'Master List'!$B$20:$D$39,3,FALSE)</f>
        <v>#N/A</v>
      </c>
      <c r="G465" s="163" t="e">
        <f>VLOOKUP('Reported Performance Table'!B465,'Master List'!$B$11:$D$17,3,FALSE)</f>
        <v>#N/A</v>
      </c>
      <c r="H465" t="e">
        <f t="shared" si="14"/>
        <v>#N/A</v>
      </c>
      <c r="I465" t="e">
        <f>IF(VLOOKUP('Reported Performance Table'!D465,'Master List'!$B$42:$D$129,3,FALSE)="","No",VLOOKUP('Reported Performance Table'!D465,'Master List'!$B$42:$D$129,3,FALSE))</f>
        <v>#N/A</v>
      </c>
      <c r="J465" t="e">
        <f>IF(AND(I465="Yes_No",'Reported Performance Table'!E465="Yes"),"No","Yes_No")</f>
        <v>#N/A</v>
      </c>
      <c r="K465" t="str">
        <f>IF('Reported Performance Table'!D465="","",IF('Reported Performance Table'!E465="Yes","LUNA_CCT","Reported_CCT"))</f>
        <v/>
      </c>
      <c r="L465" t="str">
        <f>IF('Reported Performance Table'!D465="","",IF(K465="LUNA_CCT",VLOOKUP('Reported Performance Table'!D465,'Master List'!$B$42:$E$129,4,FALSE),"Reported_BUG"))</f>
        <v/>
      </c>
      <c r="M465" t="str">
        <f>IF('Reported Performance Table'!D465="","",IF(AND('Reported Performance Table'!$E465="Yes",OR('Reported Performance Table'!$D465='Master List'!$B$42,'Reported Performance Table'!$D465='Master List'!$B$43,'Reported Performance Table'!$D465='Master List'!$B$44,'Reported Performance Table'!$D465='Master List'!$B$46,'Reported Performance Table'!$D465='Master List'!$B$48,'Reported Performance Table'!$D465='Master List'!$B$104,'Reported Performance Table'!$D465='Master List'!$B$106,'Reported Performance Table'!$D465='Master List'!$B$126)),"LUNA_Dimming","Dimming_Capability_and_Range"))</f>
        <v/>
      </c>
      <c r="N465" s="179">
        <f>'Reported Performance Table'!BE465</f>
        <v>0</v>
      </c>
      <c r="O465" s="179">
        <f>'Reported Performance Table'!BF465</f>
        <v>0</v>
      </c>
      <c r="P465" s="179">
        <f>'Reported Performance Table'!BG465</f>
        <v>0</v>
      </c>
      <c r="Q465" t="str">
        <f t="shared" si="15"/>
        <v>No</v>
      </c>
    </row>
    <row r="466" spans="1:17" x14ac:dyDescent="0.25">
      <c r="A466" s="75">
        <v>473</v>
      </c>
      <c r="B466" s="76" t="str">
        <f>IF('Reported Performance Table'!$A473="","",IF(OR('Reported Performance Table'!$B473="",'Reported Performance Table'!$C473="",'Reported Performance Table'!$D473="",'Reported Performance Table'!$F473="",'Reported Performance Table'!$G473="",'Reported Performance Table'!$H473="",'Reported Performance Table'!$I473="",'Reported Performance Table'!$K473="",'Reported Performance Table'!$N473="",'Reported Performance Table'!$O473="",'Reported Performance Table'!$P473="",'Reported Performance Table'!$Q473="",'Reported Performance Table'!$R473="",'Reported Performance Table'!$S473="",'Reported Performance Table'!$T473="",'Reported Performance Table'!$U473="",'Reported Performance Table'!$V473="",'Reported Performance Table'!$W473="",'Reported Performance Table'!$X473="",'Reported Performance Table'!$AF473="",'Reported Performance Table'!$AG473="",'Reported Performance Table'!$AI473="",'Reported Performance Table'!$AJ473="",'Reported Performance Table'!$AL473="",'Reported Performance Table'!$AN473="",'Reported Performance Table'!$AR473=""),$A466&amp;", ",""))</f>
        <v/>
      </c>
      <c r="D466" s="35" t="e">
        <f>VLOOKUP('Reported Performance Table'!C466,'Master List'!$B$20:$C$39,2,FALSE)</f>
        <v>#N/A</v>
      </c>
      <c r="E466" t="e">
        <f>VLOOKUP('Reported Performance Table'!D466,'Master List'!$B$42:$C$129,2,FALSE)</f>
        <v>#N/A</v>
      </c>
      <c r="F466" t="e">
        <f>VLOOKUP('Reported Performance Table'!C466,'Master List'!$B$20:$D$39,3,FALSE)</f>
        <v>#N/A</v>
      </c>
      <c r="G466" s="163" t="e">
        <f>VLOOKUP('Reported Performance Table'!B466,'Master List'!$B$11:$D$17,3,FALSE)</f>
        <v>#N/A</v>
      </c>
      <c r="H466" t="e">
        <f t="shared" si="14"/>
        <v>#N/A</v>
      </c>
      <c r="I466" t="e">
        <f>IF(VLOOKUP('Reported Performance Table'!D466,'Master List'!$B$42:$D$129,3,FALSE)="","No",VLOOKUP('Reported Performance Table'!D466,'Master List'!$B$42:$D$129,3,FALSE))</f>
        <v>#N/A</v>
      </c>
      <c r="J466" t="e">
        <f>IF(AND(I466="Yes_No",'Reported Performance Table'!E466="Yes"),"No","Yes_No")</f>
        <v>#N/A</v>
      </c>
      <c r="K466" t="str">
        <f>IF('Reported Performance Table'!D466="","",IF('Reported Performance Table'!E466="Yes","LUNA_CCT","Reported_CCT"))</f>
        <v/>
      </c>
      <c r="L466" t="str">
        <f>IF('Reported Performance Table'!D466="","",IF(K466="LUNA_CCT",VLOOKUP('Reported Performance Table'!D466,'Master List'!$B$42:$E$129,4,FALSE),"Reported_BUG"))</f>
        <v/>
      </c>
      <c r="M466" t="str">
        <f>IF('Reported Performance Table'!D466="","",IF(AND('Reported Performance Table'!$E466="Yes",OR('Reported Performance Table'!$D466='Master List'!$B$42,'Reported Performance Table'!$D466='Master List'!$B$43,'Reported Performance Table'!$D466='Master List'!$B$44,'Reported Performance Table'!$D466='Master List'!$B$46,'Reported Performance Table'!$D466='Master List'!$B$48,'Reported Performance Table'!$D466='Master List'!$B$104,'Reported Performance Table'!$D466='Master List'!$B$106,'Reported Performance Table'!$D466='Master List'!$B$126)),"LUNA_Dimming","Dimming_Capability_and_Range"))</f>
        <v/>
      </c>
      <c r="N466" s="179">
        <f>'Reported Performance Table'!BE466</f>
        <v>0</v>
      </c>
      <c r="O466" s="179">
        <f>'Reported Performance Table'!BF466</f>
        <v>0</v>
      </c>
      <c r="P466" s="179">
        <f>'Reported Performance Table'!BG466</f>
        <v>0</v>
      </c>
      <c r="Q466" t="str">
        <f t="shared" si="15"/>
        <v>No</v>
      </c>
    </row>
    <row r="467" spans="1:17" x14ac:dyDescent="0.25">
      <c r="A467" s="75">
        <v>474</v>
      </c>
      <c r="B467" s="76" t="str">
        <f>IF('Reported Performance Table'!$A474="","",IF(OR('Reported Performance Table'!$B474="",'Reported Performance Table'!$C474="",'Reported Performance Table'!$D474="",'Reported Performance Table'!$F474="",'Reported Performance Table'!$G474="",'Reported Performance Table'!$H474="",'Reported Performance Table'!$I474="",'Reported Performance Table'!$K474="",'Reported Performance Table'!$N474="",'Reported Performance Table'!$O474="",'Reported Performance Table'!$P474="",'Reported Performance Table'!$Q474="",'Reported Performance Table'!$R474="",'Reported Performance Table'!$S474="",'Reported Performance Table'!$T474="",'Reported Performance Table'!$U474="",'Reported Performance Table'!$V474="",'Reported Performance Table'!$W474="",'Reported Performance Table'!$X474="",'Reported Performance Table'!$AF474="",'Reported Performance Table'!$AG474="",'Reported Performance Table'!$AI474="",'Reported Performance Table'!$AJ474="",'Reported Performance Table'!$AL474="",'Reported Performance Table'!$AN474="",'Reported Performance Table'!$AR474=""),$A467&amp;", ",""))</f>
        <v/>
      </c>
      <c r="D467" s="35" t="e">
        <f>VLOOKUP('Reported Performance Table'!C467,'Master List'!$B$20:$C$39,2,FALSE)</f>
        <v>#N/A</v>
      </c>
      <c r="E467" t="e">
        <f>VLOOKUP('Reported Performance Table'!D467,'Master List'!$B$42:$C$129,2,FALSE)</f>
        <v>#N/A</v>
      </c>
      <c r="F467" t="e">
        <f>VLOOKUP('Reported Performance Table'!C467,'Master List'!$B$20:$D$39,3,FALSE)</f>
        <v>#N/A</v>
      </c>
      <c r="G467" s="163" t="e">
        <f>VLOOKUP('Reported Performance Table'!B467,'Master List'!$B$11:$D$17,3,FALSE)</f>
        <v>#N/A</v>
      </c>
      <c r="H467" t="e">
        <f t="shared" si="14"/>
        <v>#N/A</v>
      </c>
      <c r="I467" t="e">
        <f>IF(VLOOKUP('Reported Performance Table'!D467,'Master List'!$B$42:$D$129,3,FALSE)="","No",VLOOKUP('Reported Performance Table'!D467,'Master List'!$B$42:$D$129,3,FALSE))</f>
        <v>#N/A</v>
      </c>
      <c r="J467" t="e">
        <f>IF(AND(I467="Yes_No",'Reported Performance Table'!E467="Yes"),"No","Yes_No")</f>
        <v>#N/A</v>
      </c>
      <c r="K467" t="str">
        <f>IF('Reported Performance Table'!D467="","",IF('Reported Performance Table'!E467="Yes","LUNA_CCT","Reported_CCT"))</f>
        <v/>
      </c>
      <c r="L467" t="str">
        <f>IF('Reported Performance Table'!D467="","",IF(K467="LUNA_CCT",VLOOKUP('Reported Performance Table'!D467,'Master List'!$B$42:$E$129,4,FALSE),"Reported_BUG"))</f>
        <v/>
      </c>
      <c r="M467" t="str">
        <f>IF('Reported Performance Table'!D467="","",IF(AND('Reported Performance Table'!$E467="Yes",OR('Reported Performance Table'!$D467='Master List'!$B$42,'Reported Performance Table'!$D467='Master List'!$B$43,'Reported Performance Table'!$D467='Master List'!$B$44,'Reported Performance Table'!$D467='Master List'!$B$46,'Reported Performance Table'!$D467='Master List'!$B$48,'Reported Performance Table'!$D467='Master List'!$B$104,'Reported Performance Table'!$D467='Master List'!$B$106,'Reported Performance Table'!$D467='Master List'!$B$126)),"LUNA_Dimming","Dimming_Capability_and_Range"))</f>
        <v/>
      </c>
      <c r="N467" s="179">
        <f>'Reported Performance Table'!BE467</f>
        <v>0</v>
      </c>
      <c r="O467" s="179">
        <f>'Reported Performance Table'!BF467</f>
        <v>0</v>
      </c>
      <c r="P467" s="179">
        <f>'Reported Performance Table'!BG467</f>
        <v>0</v>
      </c>
      <c r="Q467" t="str">
        <f t="shared" si="15"/>
        <v>No</v>
      </c>
    </row>
    <row r="468" spans="1:17" x14ac:dyDescent="0.25">
      <c r="A468" s="75">
        <v>475</v>
      </c>
      <c r="B468" s="76" t="str">
        <f>IF('Reported Performance Table'!$A475="","",IF(OR('Reported Performance Table'!$B475="",'Reported Performance Table'!$C475="",'Reported Performance Table'!$D475="",'Reported Performance Table'!$F475="",'Reported Performance Table'!$G475="",'Reported Performance Table'!$H475="",'Reported Performance Table'!$I475="",'Reported Performance Table'!$K475="",'Reported Performance Table'!$N475="",'Reported Performance Table'!$O475="",'Reported Performance Table'!$P475="",'Reported Performance Table'!$Q475="",'Reported Performance Table'!$R475="",'Reported Performance Table'!$S475="",'Reported Performance Table'!$T475="",'Reported Performance Table'!$U475="",'Reported Performance Table'!$V475="",'Reported Performance Table'!$W475="",'Reported Performance Table'!$X475="",'Reported Performance Table'!$AF475="",'Reported Performance Table'!$AG475="",'Reported Performance Table'!$AI475="",'Reported Performance Table'!$AJ475="",'Reported Performance Table'!$AL475="",'Reported Performance Table'!$AN475="",'Reported Performance Table'!$AR475=""),$A468&amp;", ",""))</f>
        <v/>
      </c>
      <c r="D468" s="35" t="e">
        <f>VLOOKUP('Reported Performance Table'!C468,'Master List'!$B$20:$C$39,2,FALSE)</f>
        <v>#N/A</v>
      </c>
      <c r="E468" t="e">
        <f>VLOOKUP('Reported Performance Table'!D468,'Master List'!$B$42:$C$129,2,FALSE)</f>
        <v>#N/A</v>
      </c>
      <c r="F468" t="e">
        <f>VLOOKUP('Reported Performance Table'!C468,'Master List'!$B$20:$D$39,3,FALSE)</f>
        <v>#N/A</v>
      </c>
      <c r="G468" s="163" t="e">
        <f>VLOOKUP('Reported Performance Table'!B468,'Master List'!$B$11:$D$17,3,FALSE)</f>
        <v>#N/A</v>
      </c>
      <c r="H468" t="e">
        <f t="shared" si="14"/>
        <v>#N/A</v>
      </c>
      <c r="I468" t="e">
        <f>IF(VLOOKUP('Reported Performance Table'!D468,'Master List'!$B$42:$D$129,3,FALSE)="","No",VLOOKUP('Reported Performance Table'!D468,'Master List'!$B$42:$D$129,3,FALSE))</f>
        <v>#N/A</v>
      </c>
      <c r="J468" t="e">
        <f>IF(AND(I468="Yes_No",'Reported Performance Table'!E468="Yes"),"No","Yes_No")</f>
        <v>#N/A</v>
      </c>
      <c r="K468" t="str">
        <f>IF('Reported Performance Table'!D468="","",IF('Reported Performance Table'!E468="Yes","LUNA_CCT","Reported_CCT"))</f>
        <v/>
      </c>
      <c r="L468" t="str">
        <f>IF('Reported Performance Table'!D468="","",IF(K468="LUNA_CCT",VLOOKUP('Reported Performance Table'!D468,'Master List'!$B$42:$E$129,4,FALSE),"Reported_BUG"))</f>
        <v/>
      </c>
      <c r="M468" t="str">
        <f>IF('Reported Performance Table'!D468="","",IF(AND('Reported Performance Table'!$E468="Yes",OR('Reported Performance Table'!$D468='Master List'!$B$42,'Reported Performance Table'!$D468='Master List'!$B$43,'Reported Performance Table'!$D468='Master List'!$B$44,'Reported Performance Table'!$D468='Master List'!$B$46,'Reported Performance Table'!$D468='Master List'!$B$48,'Reported Performance Table'!$D468='Master List'!$B$104,'Reported Performance Table'!$D468='Master List'!$B$106,'Reported Performance Table'!$D468='Master List'!$B$126)),"LUNA_Dimming","Dimming_Capability_and_Range"))</f>
        <v/>
      </c>
      <c r="N468" s="179">
        <f>'Reported Performance Table'!BE468</f>
        <v>0</v>
      </c>
      <c r="O468" s="179">
        <f>'Reported Performance Table'!BF468</f>
        <v>0</v>
      </c>
      <c r="P468" s="179">
        <f>'Reported Performance Table'!BG468</f>
        <v>0</v>
      </c>
      <c r="Q468" t="str">
        <f t="shared" si="15"/>
        <v>No</v>
      </c>
    </row>
    <row r="469" spans="1:17" x14ac:dyDescent="0.25">
      <c r="A469" s="75">
        <v>476</v>
      </c>
      <c r="B469" s="76" t="str">
        <f>IF('Reported Performance Table'!$A476="","",IF(OR('Reported Performance Table'!$B476="",'Reported Performance Table'!$C476="",'Reported Performance Table'!$D476="",'Reported Performance Table'!$F476="",'Reported Performance Table'!$G476="",'Reported Performance Table'!$H476="",'Reported Performance Table'!$I476="",'Reported Performance Table'!$K476="",'Reported Performance Table'!$N476="",'Reported Performance Table'!$O476="",'Reported Performance Table'!$P476="",'Reported Performance Table'!$Q476="",'Reported Performance Table'!$R476="",'Reported Performance Table'!$S476="",'Reported Performance Table'!$T476="",'Reported Performance Table'!$U476="",'Reported Performance Table'!$V476="",'Reported Performance Table'!$W476="",'Reported Performance Table'!$X476="",'Reported Performance Table'!$AF476="",'Reported Performance Table'!$AG476="",'Reported Performance Table'!$AI476="",'Reported Performance Table'!$AJ476="",'Reported Performance Table'!$AL476="",'Reported Performance Table'!$AN476="",'Reported Performance Table'!$AR476=""),$A469&amp;", ",""))</f>
        <v/>
      </c>
      <c r="D469" s="35" t="e">
        <f>VLOOKUP('Reported Performance Table'!C469,'Master List'!$B$20:$C$39,2,FALSE)</f>
        <v>#N/A</v>
      </c>
      <c r="E469" t="e">
        <f>VLOOKUP('Reported Performance Table'!D469,'Master List'!$B$42:$C$129,2,FALSE)</f>
        <v>#N/A</v>
      </c>
      <c r="F469" t="e">
        <f>VLOOKUP('Reported Performance Table'!C469,'Master List'!$B$20:$D$39,3,FALSE)</f>
        <v>#N/A</v>
      </c>
      <c r="G469" s="163" t="e">
        <f>VLOOKUP('Reported Performance Table'!B469,'Master List'!$B$11:$D$17,3,FALSE)</f>
        <v>#N/A</v>
      </c>
      <c r="H469" t="e">
        <f t="shared" si="14"/>
        <v>#N/A</v>
      </c>
      <c r="I469" t="e">
        <f>IF(VLOOKUP('Reported Performance Table'!D469,'Master List'!$B$42:$D$129,3,FALSE)="","No",VLOOKUP('Reported Performance Table'!D469,'Master List'!$B$42:$D$129,3,FALSE))</f>
        <v>#N/A</v>
      </c>
      <c r="J469" t="e">
        <f>IF(AND(I469="Yes_No",'Reported Performance Table'!E469="Yes"),"No","Yes_No")</f>
        <v>#N/A</v>
      </c>
      <c r="K469" t="str">
        <f>IF('Reported Performance Table'!D469="","",IF('Reported Performance Table'!E469="Yes","LUNA_CCT","Reported_CCT"))</f>
        <v/>
      </c>
      <c r="L469" t="str">
        <f>IF('Reported Performance Table'!D469="","",IF(K469="LUNA_CCT",VLOOKUP('Reported Performance Table'!D469,'Master List'!$B$42:$E$129,4,FALSE),"Reported_BUG"))</f>
        <v/>
      </c>
      <c r="M469" t="str">
        <f>IF('Reported Performance Table'!D469="","",IF(AND('Reported Performance Table'!$E469="Yes",OR('Reported Performance Table'!$D469='Master List'!$B$42,'Reported Performance Table'!$D469='Master List'!$B$43,'Reported Performance Table'!$D469='Master List'!$B$44,'Reported Performance Table'!$D469='Master List'!$B$46,'Reported Performance Table'!$D469='Master List'!$B$48,'Reported Performance Table'!$D469='Master List'!$B$104,'Reported Performance Table'!$D469='Master List'!$B$106,'Reported Performance Table'!$D469='Master List'!$B$126)),"LUNA_Dimming","Dimming_Capability_and_Range"))</f>
        <v/>
      </c>
      <c r="N469" s="179">
        <f>'Reported Performance Table'!BE469</f>
        <v>0</v>
      </c>
      <c r="O469" s="179">
        <f>'Reported Performance Table'!BF469</f>
        <v>0</v>
      </c>
      <c r="P469" s="179">
        <f>'Reported Performance Table'!BG469</f>
        <v>0</v>
      </c>
      <c r="Q469" t="str">
        <f t="shared" si="15"/>
        <v>No</v>
      </c>
    </row>
    <row r="470" spans="1:17" x14ac:dyDescent="0.25">
      <c r="A470" s="75">
        <v>477</v>
      </c>
      <c r="B470" s="76" t="str">
        <f>IF('Reported Performance Table'!$A477="","",IF(OR('Reported Performance Table'!$B477="",'Reported Performance Table'!$C477="",'Reported Performance Table'!$D477="",'Reported Performance Table'!$F477="",'Reported Performance Table'!$G477="",'Reported Performance Table'!$H477="",'Reported Performance Table'!$I477="",'Reported Performance Table'!$K477="",'Reported Performance Table'!$N477="",'Reported Performance Table'!$O477="",'Reported Performance Table'!$P477="",'Reported Performance Table'!$Q477="",'Reported Performance Table'!$R477="",'Reported Performance Table'!$S477="",'Reported Performance Table'!$T477="",'Reported Performance Table'!$U477="",'Reported Performance Table'!$V477="",'Reported Performance Table'!$W477="",'Reported Performance Table'!$X477="",'Reported Performance Table'!$AF477="",'Reported Performance Table'!$AG477="",'Reported Performance Table'!$AI477="",'Reported Performance Table'!$AJ477="",'Reported Performance Table'!$AL477="",'Reported Performance Table'!$AN477="",'Reported Performance Table'!$AR477=""),$A470&amp;", ",""))</f>
        <v/>
      </c>
      <c r="D470" s="35" t="e">
        <f>VLOOKUP('Reported Performance Table'!C470,'Master List'!$B$20:$C$39,2,FALSE)</f>
        <v>#N/A</v>
      </c>
      <c r="E470" t="e">
        <f>VLOOKUP('Reported Performance Table'!D470,'Master List'!$B$42:$C$129,2,FALSE)</f>
        <v>#N/A</v>
      </c>
      <c r="F470" t="e">
        <f>VLOOKUP('Reported Performance Table'!C470,'Master List'!$B$20:$D$39,3,FALSE)</f>
        <v>#N/A</v>
      </c>
      <c r="G470" s="163" t="e">
        <f>VLOOKUP('Reported Performance Table'!B470,'Master List'!$B$11:$D$17,3,FALSE)</f>
        <v>#N/A</v>
      </c>
      <c r="H470" t="e">
        <f t="shared" si="14"/>
        <v>#N/A</v>
      </c>
      <c r="I470" t="e">
        <f>IF(VLOOKUP('Reported Performance Table'!D470,'Master List'!$B$42:$D$129,3,FALSE)="","No",VLOOKUP('Reported Performance Table'!D470,'Master List'!$B$42:$D$129,3,FALSE))</f>
        <v>#N/A</v>
      </c>
      <c r="J470" t="e">
        <f>IF(AND(I470="Yes_No",'Reported Performance Table'!E470="Yes"),"No","Yes_No")</f>
        <v>#N/A</v>
      </c>
      <c r="K470" t="str">
        <f>IF('Reported Performance Table'!D470="","",IF('Reported Performance Table'!E470="Yes","LUNA_CCT","Reported_CCT"))</f>
        <v/>
      </c>
      <c r="L470" t="str">
        <f>IF('Reported Performance Table'!D470="","",IF(K470="LUNA_CCT",VLOOKUP('Reported Performance Table'!D470,'Master List'!$B$42:$E$129,4,FALSE),"Reported_BUG"))</f>
        <v/>
      </c>
      <c r="M470" t="str">
        <f>IF('Reported Performance Table'!D470="","",IF(AND('Reported Performance Table'!$E470="Yes",OR('Reported Performance Table'!$D470='Master List'!$B$42,'Reported Performance Table'!$D470='Master List'!$B$43,'Reported Performance Table'!$D470='Master List'!$B$44,'Reported Performance Table'!$D470='Master List'!$B$46,'Reported Performance Table'!$D470='Master List'!$B$48,'Reported Performance Table'!$D470='Master List'!$B$104,'Reported Performance Table'!$D470='Master List'!$B$106,'Reported Performance Table'!$D470='Master List'!$B$126)),"LUNA_Dimming","Dimming_Capability_and_Range"))</f>
        <v/>
      </c>
      <c r="N470" s="179">
        <f>'Reported Performance Table'!BE470</f>
        <v>0</v>
      </c>
      <c r="O470" s="179">
        <f>'Reported Performance Table'!BF470</f>
        <v>0</v>
      </c>
      <c r="P470" s="179">
        <f>'Reported Performance Table'!BG470</f>
        <v>0</v>
      </c>
      <c r="Q470" t="str">
        <f t="shared" si="15"/>
        <v>No</v>
      </c>
    </row>
    <row r="471" spans="1:17" x14ac:dyDescent="0.25">
      <c r="A471" s="75">
        <v>478</v>
      </c>
      <c r="B471" s="76" t="str">
        <f>IF('Reported Performance Table'!$A478="","",IF(OR('Reported Performance Table'!$B478="",'Reported Performance Table'!$C478="",'Reported Performance Table'!$D478="",'Reported Performance Table'!$F478="",'Reported Performance Table'!$G478="",'Reported Performance Table'!$H478="",'Reported Performance Table'!$I478="",'Reported Performance Table'!$K478="",'Reported Performance Table'!$N478="",'Reported Performance Table'!$O478="",'Reported Performance Table'!$P478="",'Reported Performance Table'!$Q478="",'Reported Performance Table'!$R478="",'Reported Performance Table'!$S478="",'Reported Performance Table'!$T478="",'Reported Performance Table'!$U478="",'Reported Performance Table'!$V478="",'Reported Performance Table'!$W478="",'Reported Performance Table'!$X478="",'Reported Performance Table'!$AF478="",'Reported Performance Table'!$AG478="",'Reported Performance Table'!$AI478="",'Reported Performance Table'!$AJ478="",'Reported Performance Table'!$AL478="",'Reported Performance Table'!$AN478="",'Reported Performance Table'!$AR478=""),$A471&amp;", ",""))</f>
        <v/>
      </c>
      <c r="D471" s="35" t="e">
        <f>VLOOKUP('Reported Performance Table'!C471,'Master List'!$B$20:$C$39,2,FALSE)</f>
        <v>#N/A</v>
      </c>
      <c r="E471" t="e">
        <f>VLOOKUP('Reported Performance Table'!D471,'Master List'!$B$42:$C$129,2,FALSE)</f>
        <v>#N/A</v>
      </c>
      <c r="F471" t="e">
        <f>VLOOKUP('Reported Performance Table'!C471,'Master List'!$B$20:$D$39,3,FALSE)</f>
        <v>#N/A</v>
      </c>
      <c r="G471" s="163" t="e">
        <f>VLOOKUP('Reported Performance Table'!B471,'Master List'!$B$11:$D$17,3,FALSE)</f>
        <v>#N/A</v>
      </c>
      <c r="H471" t="e">
        <f t="shared" si="14"/>
        <v>#N/A</v>
      </c>
      <c r="I471" t="e">
        <f>IF(VLOOKUP('Reported Performance Table'!D471,'Master List'!$B$42:$D$129,3,FALSE)="","No",VLOOKUP('Reported Performance Table'!D471,'Master List'!$B$42:$D$129,3,FALSE))</f>
        <v>#N/A</v>
      </c>
      <c r="J471" t="e">
        <f>IF(AND(I471="Yes_No",'Reported Performance Table'!E471="Yes"),"No","Yes_No")</f>
        <v>#N/A</v>
      </c>
      <c r="K471" t="str">
        <f>IF('Reported Performance Table'!D471="","",IF('Reported Performance Table'!E471="Yes","LUNA_CCT","Reported_CCT"))</f>
        <v/>
      </c>
      <c r="L471" t="str">
        <f>IF('Reported Performance Table'!D471="","",IF(K471="LUNA_CCT",VLOOKUP('Reported Performance Table'!D471,'Master List'!$B$42:$E$129,4,FALSE),"Reported_BUG"))</f>
        <v/>
      </c>
      <c r="M471" t="str">
        <f>IF('Reported Performance Table'!D471="","",IF(AND('Reported Performance Table'!$E471="Yes",OR('Reported Performance Table'!$D471='Master List'!$B$42,'Reported Performance Table'!$D471='Master List'!$B$43,'Reported Performance Table'!$D471='Master List'!$B$44,'Reported Performance Table'!$D471='Master List'!$B$46,'Reported Performance Table'!$D471='Master List'!$B$48,'Reported Performance Table'!$D471='Master List'!$B$104,'Reported Performance Table'!$D471='Master List'!$B$106,'Reported Performance Table'!$D471='Master List'!$B$126)),"LUNA_Dimming","Dimming_Capability_and_Range"))</f>
        <v/>
      </c>
      <c r="N471" s="179">
        <f>'Reported Performance Table'!BE471</f>
        <v>0</v>
      </c>
      <c r="O471" s="179">
        <f>'Reported Performance Table'!BF471</f>
        <v>0</v>
      </c>
      <c r="P471" s="179">
        <f>'Reported Performance Table'!BG471</f>
        <v>0</v>
      </c>
      <c r="Q471" t="str">
        <f t="shared" si="15"/>
        <v>No</v>
      </c>
    </row>
    <row r="472" spans="1:17" x14ac:dyDescent="0.25">
      <c r="A472" s="75">
        <v>479</v>
      </c>
      <c r="B472" s="76" t="str">
        <f>IF('Reported Performance Table'!$A479="","",IF(OR('Reported Performance Table'!$B479="",'Reported Performance Table'!$C479="",'Reported Performance Table'!$D479="",'Reported Performance Table'!$F479="",'Reported Performance Table'!$G479="",'Reported Performance Table'!$H479="",'Reported Performance Table'!$I479="",'Reported Performance Table'!$K479="",'Reported Performance Table'!$N479="",'Reported Performance Table'!$O479="",'Reported Performance Table'!$P479="",'Reported Performance Table'!$Q479="",'Reported Performance Table'!$R479="",'Reported Performance Table'!$S479="",'Reported Performance Table'!$T479="",'Reported Performance Table'!$U479="",'Reported Performance Table'!$V479="",'Reported Performance Table'!$W479="",'Reported Performance Table'!$X479="",'Reported Performance Table'!$AF479="",'Reported Performance Table'!$AG479="",'Reported Performance Table'!$AI479="",'Reported Performance Table'!$AJ479="",'Reported Performance Table'!$AL479="",'Reported Performance Table'!$AN479="",'Reported Performance Table'!$AR479=""),$A472&amp;", ",""))</f>
        <v/>
      </c>
      <c r="D472" s="35" t="e">
        <f>VLOOKUP('Reported Performance Table'!C472,'Master List'!$B$20:$C$39,2,FALSE)</f>
        <v>#N/A</v>
      </c>
      <c r="E472" t="e">
        <f>VLOOKUP('Reported Performance Table'!D472,'Master List'!$B$42:$C$129,2,FALSE)</f>
        <v>#N/A</v>
      </c>
      <c r="F472" t="e">
        <f>VLOOKUP('Reported Performance Table'!C472,'Master List'!$B$20:$D$39,3,FALSE)</f>
        <v>#N/A</v>
      </c>
      <c r="G472" s="163" t="e">
        <f>VLOOKUP('Reported Performance Table'!B472,'Master List'!$B$11:$D$17,3,FALSE)</f>
        <v>#N/A</v>
      </c>
      <c r="H472" t="e">
        <f t="shared" si="14"/>
        <v>#N/A</v>
      </c>
      <c r="I472" t="e">
        <f>IF(VLOOKUP('Reported Performance Table'!D472,'Master List'!$B$42:$D$129,3,FALSE)="","No",VLOOKUP('Reported Performance Table'!D472,'Master List'!$B$42:$D$129,3,FALSE))</f>
        <v>#N/A</v>
      </c>
      <c r="J472" t="e">
        <f>IF(AND(I472="Yes_No",'Reported Performance Table'!E472="Yes"),"No","Yes_No")</f>
        <v>#N/A</v>
      </c>
      <c r="K472" t="str">
        <f>IF('Reported Performance Table'!D472="","",IF('Reported Performance Table'!E472="Yes","LUNA_CCT","Reported_CCT"))</f>
        <v/>
      </c>
      <c r="L472" t="str">
        <f>IF('Reported Performance Table'!D472="","",IF(K472="LUNA_CCT",VLOOKUP('Reported Performance Table'!D472,'Master List'!$B$42:$E$129,4,FALSE),"Reported_BUG"))</f>
        <v/>
      </c>
      <c r="M472" t="str">
        <f>IF('Reported Performance Table'!D472="","",IF(AND('Reported Performance Table'!$E472="Yes",OR('Reported Performance Table'!$D472='Master List'!$B$42,'Reported Performance Table'!$D472='Master List'!$B$43,'Reported Performance Table'!$D472='Master List'!$B$44,'Reported Performance Table'!$D472='Master List'!$B$46,'Reported Performance Table'!$D472='Master List'!$B$48,'Reported Performance Table'!$D472='Master List'!$B$104,'Reported Performance Table'!$D472='Master List'!$B$106,'Reported Performance Table'!$D472='Master List'!$B$126)),"LUNA_Dimming","Dimming_Capability_and_Range"))</f>
        <v/>
      </c>
      <c r="N472" s="179">
        <f>'Reported Performance Table'!BE472</f>
        <v>0</v>
      </c>
      <c r="O472" s="179">
        <f>'Reported Performance Table'!BF472</f>
        <v>0</v>
      </c>
      <c r="P472" s="179">
        <f>'Reported Performance Table'!BG472</f>
        <v>0</v>
      </c>
      <c r="Q472" t="str">
        <f t="shared" si="15"/>
        <v>No</v>
      </c>
    </row>
    <row r="473" spans="1:17" x14ac:dyDescent="0.25">
      <c r="A473" s="75">
        <v>480</v>
      </c>
      <c r="B473" s="76" t="str">
        <f>IF('Reported Performance Table'!$A480="","",IF(OR('Reported Performance Table'!$B480="",'Reported Performance Table'!$C480="",'Reported Performance Table'!$D480="",'Reported Performance Table'!$F480="",'Reported Performance Table'!$G480="",'Reported Performance Table'!$H480="",'Reported Performance Table'!$I480="",'Reported Performance Table'!$K480="",'Reported Performance Table'!$N480="",'Reported Performance Table'!$O480="",'Reported Performance Table'!$P480="",'Reported Performance Table'!$Q480="",'Reported Performance Table'!$R480="",'Reported Performance Table'!$S480="",'Reported Performance Table'!$T480="",'Reported Performance Table'!$U480="",'Reported Performance Table'!$V480="",'Reported Performance Table'!$W480="",'Reported Performance Table'!$X480="",'Reported Performance Table'!$AF480="",'Reported Performance Table'!$AG480="",'Reported Performance Table'!$AI480="",'Reported Performance Table'!$AJ480="",'Reported Performance Table'!$AL480="",'Reported Performance Table'!$AN480="",'Reported Performance Table'!$AR480=""),$A473&amp;", ",""))</f>
        <v/>
      </c>
      <c r="D473" s="35" t="e">
        <f>VLOOKUP('Reported Performance Table'!C473,'Master List'!$B$20:$C$39,2,FALSE)</f>
        <v>#N/A</v>
      </c>
      <c r="E473" t="e">
        <f>VLOOKUP('Reported Performance Table'!D473,'Master List'!$B$42:$C$129,2,FALSE)</f>
        <v>#N/A</v>
      </c>
      <c r="F473" t="e">
        <f>VLOOKUP('Reported Performance Table'!C473,'Master List'!$B$20:$D$39,3,FALSE)</f>
        <v>#N/A</v>
      </c>
      <c r="G473" s="163" t="e">
        <f>VLOOKUP('Reported Performance Table'!B473,'Master List'!$B$11:$D$17,3,FALSE)</f>
        <v>#N/A</v>
      </c>
      <c r="H473" t="e">
        <f t="shared" si="14"/>
        <v>#N/A</v>
      </c>
      <c r="I473" t="e">
        <f>IF(VLOOKUP('Reported Performance Table'!D473,'Master List'!$B$42:$D$129,3,FALSE)="","No",VLOOKUP('Reported Performance Table'!D473,'Master List'!$B$42:$D$129,3,FALSE))</f>
        <v>#N/A</v>
      </c>
      <c r="J473" t="e">
        <f>IF(AND(I473="Yes_No",'Reported Performance Table'!E473="Yes"),"No","Yes_No")</f>
        <v>#N/A</v>
      </c>
      <c r="K473" t="str">
        <f>IF('Reported Performance Table'!D473="","",IF('Reported Performance Table'!E473="Yes","LUNA_CCT","Reported_CCT"))</f>
        <v/>
      </c>
      <c r="L473" t="str">
        <f>IF('Reported Performance Table'!D473="","",IF(K473="LUNA_CCT",VLOOKUP('Reported Performance Table'!D473,'Master List'!$B$42:$E$129,4,FALSE),"Reported_BUG"))</f>
        <v/>
      </c>
      <c r="M473" t="str">
        <f>IF('Reported Performance Table'!D473="","",IF(AND('Reported Performance Table'!$E473="Yes",OR('Reported Performance Table'!$D473='Master List'!$B$42,'Reported Performance Table'!$D473='Master List'!$B$43,'Reported Performance Table'!$D473='Master List'!$B$44,'Reported Performance Table'!$D473='Master List'!$B$46,'Reported Performance Table'!$D473='Master List'!$B$48,'Reported Performance Table'!$D473='Master List'!$B$104,'Reported Performance Table'!$D473='Master List'!$B$106,'Reported Performance Table'!$D473='Master List'!$B$126)),"LUNA_Dimming","Dimming_Capability_and_Range"))</f>
        <v/>
      </c>
      <c r="N473" s="179">
        <f>'Reported Performance Table'!BE473</f>
        <v>0</v>
      </c>
      <c r="O473" s="179">
        <f>'Reported Performance Table'!BF473</f>
        <v>0</v>
      </c>
      <c r="P473" s="179">
        <f>'Reported Performance Table'!BG473</f>
        <v>0</v>
      </c>
      <c r="Q473" t="str">
        <f t="shared" si="15"/>
        <v>No</v>
      </c>
    </row>
    <row r="474" spans="1:17" x14ac:dyDescent="0.25">
      <c r="A474" s="75">
        <v>481</v>
      </c>
      <c r="B474" s="76" t="str">
        <f>IF('Reported Performance Table'!$A481="","",IF(OR('Reported Performance Table'!$B481="",'Reported Performance Table'!$C481="",'Reported Performance Table'!$D481="",'Reported Performance Table'!$F481="",'Reported Performance Table'!$G481="",'Reported Performance Table'!$H481="",'Reported Performance Table'!$I481="",'Reported Performance Table'!$K481="",'Reported Performance Table'!$N481="",'Reported Performance Table'!$O481="",'Reported Performance Table'!$P481="",'Reported Performance Table'!$Q481="",'Reported Performance Table'!$R481="",'Reported Performance Table'!$S481="",'Reported Performance Table'!$T481="",'Reported Performance Table'!$U481="",'Reported Performance Table'!$V481="",'Reported Performance Table'!$W481="",'Reported Performance Table'!$X481="",'Reported Performance Table'!$AF481="",'Reported Performance Table'!$AG481="",'Reported Performance Table'!$AI481="",'Reported Performance Table'!$AJ481="",'Reported Performance Table'!$AL481="",'Reported Performance Table'!$AN481="",'Reported Performance Table'!$AR481=""),$A474&amp;", ",""))</f>
        <v/>
      </c>
      <c r="D474" s="35" t="e">
        <f>VLOOKUP('Reported Performance Table'!C474,'Master List'!$B$20:$C$39,2,FALSE)</f>
        <v>#N/A</v>
      </c>
      <c r="E474" t="e">
        <f>VLOOKUP('Reported Performance Table'!D474,'Master List'!$B$42:$C$129,2,FALSE)</f>
        <v>#N/A</v>
      </c>
      <c r="F474" t="e">
        <f>VLOOKUP('Reported Performance Table'!C474,'Master List'!$B$20:$D$39,3,FALSE)</f>
        <v>#N/A</v>
      </c>
      <c r="G474" s="163" t="e">
        <f>VLOOKUP('Reported Performance Table'!B474,'Master List'!$B$11:$D$17,3,FALSE)</f>
        <v>#N/A</v>
      </c>
      <c r="H474" t="e">
        <f t="shared" si="14"/>
        <v>#N/A</v>
      </c>
      <c r="I474" t="e">
        <f>IF(VLOOKUP('Reported Performance Table'!D474,'Master List'!$B$42:$D$129,3,FALSE)="","No",VLOOKUP('Reported Performance Table'!D474,'Master List'!$B$42:$D$129,3,FALSE))</f>
        <v>#N/A</v>
      </c>
      <c r="J474" t="e">
        <f>IF(AND(I474="Yes_No",'Reported Performance Table'!E474="Yes"),"No","Yes_No")</f>
        <v>#N/A</v>
      </c>
      <c r="K474" t="str">
        <f>IF('Reported Performance Table'!D474="","",IF('Reported Performance Table'!E474="Yes","LUNA_CCT","Reported_CCT"))</f>
        <v/>
      </c>
      <c r="L474" t="str">
        <f>IF('Reported Performance Table'!D474="","",IF(K474="LUNA_CCT",VLOOKUP('Reported Performance Table'!D474,'Master List'!$B$42:$E$129,4,FALSE),"Reported_BUG"))</f>
        <v/>
      </c>
      <c r="M474" t="str">
        <f>IF('Reported Performance Table'!D474="","",IF(AND('Reported Performance Table'!$E474="Yes",OR('Reported Performance Table'!$D474='Master List'!$B$42,'Reported Performance Table'!$D474='Master List'!$B$43,'Reported Performance Table'!$D474='Master List'!$B$44,'Reported Performance Table'!$D474='Master List'!$B$46,'Reported Performance Table'!$D474='Master List'!$B$48,'Reported Performance Table'!$D474='Master List'!$B$104,'Reported Performance Table'!$D474='Master List'!$B$106,'Reported Performance Table'!$D474='Master List'!$B$126)),"LUNA_Dimming","Dimming_Capability_and_Range"))</f>
        <v/>
      </c>
      <c r="N474" s="179">
        <f>'Reported Performance Table'!BE474</f>
        <v>0</v>
      </c>
      <c r="O474" s="179">
        <f>'Reported Performance Table'!BF474</f>
        <v>0</v>
      </c>
      <c r="P474" s="179">
        <f>'Reported Performance Table'!BG474</f>
        <v>0</v>
      </c>
      <c r="Q474" t="str">
        <f t="shared" si="15"/>
        <v>No</v>
      </c>
    </row>
    <row r="475" spans="1:17" x14ac:dyDescent="0.25">
      <c r="A475" s="75">
        <v>482</v>
      </c>
      <c r="B475" s="76" t="str">
        <f>IF('Reported Performance Table'!$A482="","",IF(OR('Reported Performance Table'!$B482="",'Reported Performance Table'!$C482="",'Reported Performance Table'!$D482="",'Reported Performance Table'!$F482="",'Reported Performance Table'!$G482="",'Reported Performance Table'!$H482="",'Reported Performance Table'!$I482="",'Reported Performance Table'!$K482="",'Reported Performance Table'!$N482="",'Reported Performance Table'!$O482="",'Reported Performance Table'!$P482="",'Reported Performance Table'!$Q482="",'Reported Performance Table'!$R482="",'Reported Performance Table'!$S482="",'Reported Performance Table'!$T482="",'Reported Performance Table'!$U482="",'Reported Performance Table'!$V482="",'Reported Performance Table'!$W482="",'Reported Performance Table'!$X482="",'Reported Performance Table'!$AF482="",'Reported Performance Table'!$AG482="",'Reported Performance Table'!$AI482="",'Reported Performance Table'!$AJ482="",'Reported Performance Table'!$AL482="",'Reported Performance Table'!$AN482="",'Reported Performance Table'!$AR482=""),$A475&amp;", ",""))</f>
        <v/>
      </c>
      <c r="D475" s="35" t="e">
        <f>VLOOKUP('Reported Performance Table'!C475,'Master List'!$B$20:$C$39,2,FALSE)</f>
        <v>#N/A</v>
      </c>
      <c r="E475" t="e">
        <f>VLOOKUP('Reported Performance Table'!D475,'Master List'!$B$42:$C$129,2,FALSE)</f>
        <v>#N/A</v>
      </c>
      <c r="F475" t="e">
        <f>VLOOKUP('Reported Performance Table'!C475,'Master List'!$B$20:$D$39,3,FALSE)</f>
        <v>#N/A</v>
      </c>
      <c r="G475" s="163" t="e">
        <f>VLOOKUP('Reported Performance Table'!B475,'Master List'!$B$11:$D$17,3,FALSE)</f>
        <v>#N/A</v>
      </c>
      <c r="H475" t="e">
        <f t="shared" si="14"/>
        <v>#N/A</v>
      </c>
      <c r="I475" t="e">
        <f>IF(VLOOKUP('Reported Performance Table'!D475,'Master List'!$B$42:$D$129,3,FALSE)="","No",VLOOKUP('Reported Performance Table'!D475,'Master List'!$B$42:$D$129,3,FALSE))</f>
        <v>#N/A</v>
      </c>
      <c r="J475" t="e">
        <f>IF(AND(I475="Yes_No",'Reported Performance Table'!E475="Yes"),"No","Yes_No")</f>
        <v>#N/A</v>
      </c>
      <c r="K475" t="str">
        <f>IF('Reported Performance Table'!D475="","",IF('Reported Performance Table'!E475="Yes","LUNA_CCT","Reported_CCT"))</f>
        <v/>
      </c>
      <c r="L475" t="str">
        <f>IF('Reported Performance Table'!D475="","",IF(K475="LUNA_CCT",VLOOKUP('Reported Performance Table'!D475,'Master List'!$B$42:$E$129,4,FALSE),"Reported_BUG"))</f>
        <v/>
      </c>
      <c r="M475" t="str">
        <f>IF('Reported Performance Table'!D475="","",IF(AND('Reported Performance Table'!$E475="Yes",OR('Reported Performance Table'!$D475='Master List'!$B$42,'Reported Performance Table'!$D475='Master List'!$B$43,'Reported Performance Table'!$D475='Master List'!$B$44,'Reported Performance Table'!$D475='Master List'!$B$46,'Reported Performance Table'!$D475='Master List'!$B$48,'Reported Performance Table'!$D475='Master List'!$B$104,'Reported Performance Table'!$D475='Master List'!$B$106,'Reported Performance Table'!$D475='Master List'!$B$126)),"LUNA_Dimming","Dimming_Capability_and_Range"))</f>
        <v/>
      </c>
      <c r="N475" s="179">
        <f>'Reported Performance Table'!BE475</f>
        <v>0</v>
      </c>
      <c r="O475" s="179">
        <f>'Reported Performance Table'!BF475</f>
        <v>0</v>
      </c>
      <c r="P475" s="179">
        <f>'Reported Performance Table'!BG475</f>
        <v>0</v>
      </c>
      <c r="Q475" t="str">
        <f t="shared" si="15"/>
        <v>No</v>
      </c>
    </row>
    <row r="476" spans="1:17" x14ac:dyDescent="0.25">
      <c r="A476" s="75">
        <v>483</v>
      </c>
      <c r="B476" s="76" t="str">
        <f>IF('Reported Performance Table'!$A483="","",IF(OR('Reported Performance Table'!$B483="",'Reported Performance Table'!$C483="",'Reported Performance Table'!$D483="",'Reported Performance Table'!$F483="",'Reported Performance Table'!$G483="",'Reported Performance Table'!$H483="",'Reported Performance Table'!$I483="",'Reported Performance Table'!$K483="",'Reported Performance Table'!$N483="",'Reported Performance Table'!$O483="",'Reported Performance Table'!$P483="",'Reported Performance Table'!$Q483="",'Reported Performance Table'!$R483="",'Reported Performance Table'!$S483="",'Reported Performance Table'!$T483="",'Reported Performance Table'!$U483="",'Reported Performance Table'!$V483="",'Reported Performance Table'!$W483="",'Reported Performance Table'!$X483="",'Reported Performance Table'!$AF483="",'Reported Performance Table'!$AG483="",'Reported Performance Table'!$AI483="",'Reported Performance Table'!$AJ483="",'Reported Performance Table'!$AL483="",'Reported Performance Table'!$AN483="",'Reported Performance Table'!$AR483=""),$A476&amp;", ",""))</f>
        <v/>
      </c>
      <c r="D476" s="35" t="e">
        <f>VLOOKUP('Reported Performance Table'!C476,'Master List'!$B$20:$C$39,2,FALSE)</f>
        <v>#N/A</v>
      </c>
      <c r="E476" t="e">
        <f>VLOOKUP('Reported Performance Table'!D476,'Master List'!$B$42:$C$129,2,FALSE)</f>
        <v>#N/A</v>
      </c>
      <c r="F476" t="e">
        <f>VLOOKUP('Reported Performance Table'!C476,'Master List'!$B$20:$D$39,3,FALSE)</f>
        <v>#N/A</v>
      </c>
      <c r="G476" s="163" t="e">
        <f>VLOOKUP('Reported Performance Table'!B476,'Master List'!$B$11:$D$17,3,FALSE)</f>
        <v>#N/A</v>
      </c>
      <c r="H476" t="e">
        <f t="shared" si="14"/>
        <v>#N/A</v>
      </c>
      <c r="I476" t="e">
        <f>IF(VLOOKUP('Reported Performance Table'!D476,'Master List'!$B$42:$D$129,3,FALSE)="","No",VLOOKUP('Reported Performance Table'!D476,'Master List'!$B$42:$D$129,3,FALSE))</f>
        <v>#N/A</v>
      </c>
      <c r="J476" t="e">
        <f>IF(AND(I476="Yes_No",'Reported Performance Table'!E476="Yes"),"No","Yes_No")</f>
        <v>#N/A</v>
      </c>
      <c r="K476" t="str">
        <f>IF('Reported Performance Table'!D476="","",IF('Reported Performance Table'!E476="Yes","LUNA_CCT","Reported_CCT"))</f>
        <v/>
      </c>
      <c r="L476" t="str">
        <f>IF('Reported Performance Table'!D476="","",IF(K476="LUNA_CCT",VLOOKUP('Reported Performance Table'!D476,'Master List'!$B$42:$E$129,4,FALSE),"Reported_BUG"))</f>
        <v/>
      </c>
      <c r="M476" t="str">
        <f>IF('Reported Performance Table'!D476="","",IF(AND('Reported Performance Table'!$E476="Yes",OR('Reported Performance Table'!$D476='Master List'!$B$42,'Reported Performance Table'!$D476='Master List'!$B$43,'Reported Performance Table'!$D476='Master List'!$B$44,'Reported Performance Table'!$D476='Master List'!$B$46,'Reported Performance Table'!$D476='Master List'!$B$48,'Reported Performance Table'!$D476='Master List'!$B$104,'Reported Performance Table'!$D476='Master List'!$B$106,'Reported Performance Table'!$D476='Master List'!$B$126)),"LUNA_Dimming","Dimming_Capability_and_Range"))</f>
        <v/>
      </c>
      <c r="N476" s="179">
        <f>'Reported Performance Table'!BE476</f>
        <v>0</v>
      </c>
      <c r="O476" s="179">
        <f>'Reported Performance Table'!BF476</f>
        <v>0</v>
      </c>
      <c r="P476" s="179">
        <f>'Reported Performance Table'!BG476</f>
        <v>0</v>
      </c>
      <c r="Q476" t="str">
        <f t="shared" si="15"/>
        <v>No</v>
      </c>
    </row>
    <row r="477" spans="1:17" x14ac:dyDescent="0.25">
      <c r="A477" s="75">
        <v>484</v>
      </c>
      <c r="B477" s="76" t="str">
        <f>IF('Reported Performance Table'!$A484="","",IF(OR('Reported Performance Table'!$B484="",'Reported Performance Table'!$C484="",'Reported Performance Table'!$D484="",'Reported Performance Table'!$F484="",'Reported Performance Table'!$G484="",'Reported Performance Table'!$H484="",'Reported Performance Table'!$I484="",'Reported Performance Table'!$K484="",'Reported Performance Table'!$N484="",'Reported Performance Table'!$O484="",'Reported Performance Table'!$P484="",'Reported Performance Table'!$Q484="",'Reported Performance Table'!$R484="",'Reported Performance Table'!$S484="",'Reported Performance Table'!$T484="",'Reported Performance Table'!$U484="",'Reported Performance Table'!$V484="",'Reported Performance Table'!$W484="",'Reported Performance Table'!$X484="",'Reported Performance Table'!$AF484="",'Reported Performance Table'!$AG484="",'Reported Performance Table'!$AI484="",'Reported Performance Table'!$AJ484="",'Reported Performance Table'!$AL484="",'Reported Performance Table'!$AN484="",'Reported Performance Table'!$AR484=""),$A477&amp;", ",""))</f>
        <v/>
      </c>
      <c r="D477" s="35" t="e">
        <f>VLOOKUP('Reported Performance Table'!C477,'Master List'!$B$20:$C$39,2,FALSE)</f>
        <v>#N/A</v>
      </c>
      <c r="E477" t="e">
        <f>VLOOKUP('Reported Performance Table'!D477,'Master List'!$B$42:$C$129,2,FALSE)</f>
        <v>#N/A</v>
      </c>
      <c r="F477" t="e">
        <f>VLOOKUP('Reported Performance Table'!C477,'Master List'!$B$20:$D$39,3,FALSE)</f>
        <v>#N/A</v>
      </c>
      <c r="G477" s="163" t="e">
        <f>VLOOKUP('Reported Performance Table'!B477,'Master List'!$B$11:$D$17,3,FALSE)</f>
        <v>#N/A</v>
      </c>
      <c r="H477" t="e">
        <f t="shared" si="14"/>
        <v>#N/A</v>
      </c>
      <c r="I477" t="e">
        <f>IF(VLOOKUP('Reported Performance Table'!D477,'Master List'!$B$42:$D$129,3,FALSE)="","No",VLOOKUP('Reported Performance Table'!D477,'Master List'!$B$42:$D$129,3,FALSE))</f>
        <v>#N/A</v>
      </c>
      <c r="J477" t="e">
        <f>IF(AND(I477="Yes_No",'Reported Performance Table'!E477="Yes"),"No","Yes_No")</f>
        <v>#N/A</v>
      </c>
      <c r="K477" t="str">
        <f>IF('Reported Performance Table'!D477="","",IF('Reported Performance Table'!E477="Yes","LUNA_CCT","Reported_CCT"))</f>
        <v/>
      </c>
      <c r="L477" t="str">
        <f>IF('Reported Performance Table'!D477="","",IF(K477="LUNA_CCT",VLOOKUP('Reported Performance Table'!D477,'Master List'!$B$42:$E$129,4,FALSE),"Reported_BUG"))</f>
        <v/>
      </c>
      <c r="M477" t="str">
        <f>IF('Reported Performance Table'!D477="","",IF(AND('Reported Performance Table'!$E477="Yes",OR('Reported Performance Table'!$D477='Master List'!$B$42,'Reported Performance Table'!$D477='Master List'!$B$43,'Reported Performance Table'!$D477='Master List'!$B$44,'Reported Performance Table'!$D477='Master List'!$B$46,'Reported Performance Table'!$D477='Master List'!$B$48,'Reported Performance Table'!$D477='Master List'!$B$104,'Reported Performance Table'!$D477='Master List'!$B$106,'Reported Performance Table'!$D477='Master List'!$B$126)),"LUNA_Dimming","Dimming_Capability_and_Range"))</f>
        <v/>
      </c>
      <c r="N477" s="179">
        <f>'Reported Performance Table'!BE477</f>
        <v>0</v>
      </c>
      <c r="O477" s="179">
        <f>'Reported Performance Table'!BF477</f>
        <v>0</v>
      </c>
      <c r="P477" s="179">
        <f>'Reported Performance Table'!BG477</f>
        <v>0</v>
      </c>
      <c r="Q477" t="str">
        <f t="shared" si="15"/>
        <v>No</v>
      </c>
    </row>
    <row r="478" spans="1:17" x14ac:dyDescent="0.25">
      <c r="A478" s="75">
        <v>485</v>
      </c>
      <c r="B478" s="76" t="str">
        <f>IF('Reported Performance Table'!$A485="","",IF(OR('Reported Performance Table'!$B485="",'Reported Performance Table'!$C485="",'Reported Performance Table'!$D485="",'Reported Performance Table'!$F485="",'Reported Performance Table'!$G485="",'Reported Performance Table'!$H485="",'Reported Performance Table'!$I485="",'Reported Performance Table'!$K485="",'Reported Performance Table'!$N485="",'Reported Performance Table'!$O485="",'Reported Performance Table'!$P485="",'Reported Performance Table'!$Q485="",'Reported Performance Table'!$R485="",'Reported Performance Table'!$S485="",'Reported Performance Table'!$T485="",'Reported Performance Table'!$U485="",'Reported Performance Table'!$V485="",'Reported Performance Table'!$W485="",'Reported Performance Table'!$X485="",'Reported Performance Table'!$AF485="",'Reported Performance Table'!$AG485="",'Reported Performance Table'!$AI485="",'Reported Performance Table'!$AJ485="",'Reported Performance Table'!$AL485="",'Reported Performance Table'!$AN485="",'Reported Performance Table'!$AR485=""),$A478&amp;", ",""))</f>
        <v/>
      </c>
      <c r="D478" s="35" t="e">
        <f>VLOOKUP('Reported Performance Table'!C478,'Master List'!$B$20:$C$39,2,FALSE)</f>
        <v>#N/A</v>
      </c>
      <c r="E478" t="e">
        <f>VLOOKUP('Reported Performance Table'!D478,'Master List'!$B$42:$C$129,2,FALSE)</f>
        <v>#N/A</v>
      </c>
      <c r="F478" t="e">
        <f>VLOOKUP('Reported Performance Table'!C478,'Master List'!$B$20:$D$39,3,FALSE)</f>
        <v>#N/A</v>
      </c>
      <c r="G478" s="163" t="e">
        <f>VLOOKUP('Reported Performance Table'!B478,'Master List'!$B$11:$D$17,3,FALSE)</f>
        <v>#N/A</v>
      </c>
      <c r="H478" t="e">
        <f t="shared" si="14"/>
        <v>#N/A</v>
      </c>
      <c r="I478" t="e">
        <f>IF(VLOOKUP('Reported Performance Table'!D478,'Master List'!$B$42:$D$129,3,FALSE)="","No",VLOOKUP('Reported Performance Table'!D478,'Master List'!$B$42:$D$129,3,FALSE))</f>
        <v>#N/A</v>
      </c>
      <c r="J478" t="e">
        <f>IF(AND(I478="Yes_No",'Reported Performance Table'!E478="Yes"),"No","Yes_No")</f>
        <v>#N/A</v>
      </c>
      <c r="K478" t="str">
        <f>IF('Reported Performance Table'!D478="","",IF('Reported Performance Table'!E478="Yes","LUNA_CCT","Reported_CCT"))</f>
        <v/>
      </c>
      <c r="L478" t="str">
        <f>IF('Reported Performance Table'!D478="","",IF(K478="LUNA_CCT",VLOOKUP('Reported Performance Table'!D478,'Master List'!$B$42:$E$129,4,FALSE),"Reported_BUG"))</f>
        <v/>
      </c>
      <c r="M478" t="str">
        <f>IF('Reported Performance Table'!D478="","",IF(AND('Reported Performance Table'!$E478="Yes",OR('Reported Performance Table'!$D478='Master List'!$B$42,'Reported Performance Table'!$D478='Master List'!$B$43,'Reported Performance Table'!$D478='Master List'!$B$44,'Reported Performance Table'!$D478='Master List'!$B$46,'Reported Performance Table'!$D478='Master List'!$B$48,'Reported Performance Table'!$D478='Master List'!$B$104,'Reported Performance Table'!$D478='Master List'!$B$106,'Reported Performance Table'!$D478='Master List'!$B$126)),"LUNA_Dimming","Dimming_Capability_and_Range"))</f>
        <v/>
      </c>
      <c r="N478" s="179">
        <f>'Reported Performance Table'!BE478</f>
        <v>0</v>
      </c>
      <c r="O478" s="179">
        <f>'Reported Performance Table'!BF478</f>
        <v>0</v>
      </c>
      <c r="P478" s="179">
        <f>'Reported Performance Table'!BG478</f>
        <v>0</v>
      </c>
      <c r="Q478" t="str">
        <f t="shared" si="15"/>
        <v>No</v>
      </c>
    </row>
    <row r="479" spans="1:17" x14ac:dyDescent="0.25">
      <c r="A479" s="75">
        <v>486</v>
      </c>
      <c r="B479" s="76" t="str">
        <f>IF('Reported Performance Table'!$A486="","",IF(OR('Reported Performance Table'!$B486="",'Reported Performance Table'!$C486="",'Reported Performance Table'!$D486="",'Reported Performance Table'!$F486="",'Reported Performance Table'!$G486="",'Reported Performance Table'!$H486="",'Reported Performance Table'!$I486="",'Reported Performance Table'!$K486="",'Reported Performance Table'!$N486="",'Reported Performance Table'!$O486="",'Reported Performance Table'!$P486="",'Reported Performance Table'!$Q486="",'Reported Performance Table'!$R486="",'Reported Performance Table'!$S486="",'Reported Performance Table'!$T486="",'Reported Performance Table'!$U486="",'Reported Performance Table'!$V486="",'Reported Performance Table'!$W486="",'Reported Performance Table'!$X486="",'Reported Performance Table'!$AF486="",'Reported Performance Table'!$AG486="",'Reported Performance Table'!$AI486="",'Reported Performance Table'!$AJ486="",'Reported Performance Table'!$AL486="",'Reported Performance Table'!$AN486="",'Reported Performance Table'!$AR486=""),$A479&amp;", ",""))</f>
        <v/>
      </c>
      <c r="D479" s="35" t="e">
        <f>VLOOKUP('Reported Performance Table'!C479,'Master List'!$B$20:$C$39,2,FALSE)</f>
        <v>#N/A</v>
      </c>
      <c r="E479" t="e">
        <f>VLOOKUP('Reported Performance Table'!D479,'Master List'!$B$42:$C$129,2,FALSE)</f>
        <v>#N/A</v>
      </c>
      <c r="F479" t="e">
        <f>VLOOKUP('Reported Performance Table'!C479,'Master List'!$B$20:$D$39,3,FALSE)</f>
        <v>#N/A</v>
      </c>
      <c r="G479" s="163" t="e">
        <f>VLOOKUP('Reported Performance Table'!B479,'Master List'!$B$11:$D$17,3,FALSE)</f>
        <v>#N/A</v>
      </c>
      <c r="H479" t="e">
        <f t="shared" si="14"/>
        <v>#N/A</v>
      </c>
      <c r="I479" t="e">
        <f>IF(VLOOKUP('Reported Performance Table'!D479,'Master List'!$B$42:$D$129,3,FALSE)="","No",VLOOKUP('Reported Performance Table'!D479,'Master List'!$B$42:$D$129,3,FALSE))</f>
        <v>#N/A</v>
      </c>
      <c r="J479" t="e">
        <f>IF(AND(I479="Yes_No",'Reported Performance Table'!E479="Yes"),"No","Yes_No")</f>
        <v>#N/A</v>
      </c>
      <c r="K479" t="str">
        <f>IF('Reported Performance Table'!D479="","",IF('Reported Performance Table'!E479="Yes","LUNA_CCT","Reported_CCT"))</f>
        <v/>
      </c>
      <c r="L479" t="str">
        <f>IF('Reported Performance Table'!D479="","",IF(K479="LUNA_CCT",VLOOKUP('Reported Performance Table'!D479,'Master List'!$B$42:$E$129,4,FALSE),"Reported_BUG"))</f>
        <v/>
      </c>
      <c r="M479" t="str">
        <f>IF('Reported Performance Table'!D479="","",IF(AND('Reported Performance Table'!$E479="Yes",OR('Reported Performance Table'!$D479='Master List'!$B$42,'Reported Performance Table'!$D479='Master List'!$B$43,'Reported Performance Table'!$D479='Master List'!$B$44,'Reported Performance Table'!$D479='Master List'!$B$46,'Reported Performance Table'!$D479='Master List'!$B$48,'Reported Performance Table'!$D479='Master List'!$B$104,'Reported Performance Table'!$D479='Master List'!$B$106,'Reported Performance Table'!$D479='Master List'!$B$126)),"LUNA_Dimming","Dimming_Capability_and_Range"))</f>
        <v/>
      </c>
      <c r="N479" s="179">
        <f>'Reported Performance Table'!BE479</f>
        <v>0</v>
      </c>
      <c r="O479" s="179">
        <f>'Reported Performance Table'!BF479</f>
        <v>0</v>
      </c>
      <c r="P479" s="179">
        <f>'Reported Performance Table'!BG479</f>
        <v>0</v>
      </c>
      <c r="Q479" t="str">
        <f t="shared" si="15"/>
        <v>No</v>
      </c>
    </row>
    <row r="480" spans="1:17" x14ac:dyDescent="0.25">
      <c r="A480" s="75">
        <v>487</v>
      </c>
      <c r="B480" s="76" t="str">
        <f>IF('Reported Performance Table'!$A487="","",IF(OR('Reported Performance Table'!$B487="",'Reported Performance Table'!$C487="",'Reported Performance Table'!$D487="",'Reported Performance Table'!$F487="",'Reported Performance Table'!$G487="",'Reported Performance Table'!$H487="",'Reported Performance Table'!$I487="",'Reported Performance Table'!$K487="",'Reported Performance Table'!$N487="",'Reported Performance Table'!$O487="",'Reported Performance Table'!$P487="",'Reported Performance Table'!$Q487="",'Reported Performance Table'!$R487="",'Reported Performance Table'!$S487="",'Reported Performance Table'!$T487="",'Reported Performance Table'!$U487="",'Reported Performance Table'!$V487="",'Reported Performance Table'!$W487="",'Reported Performance Table'!$X487="",'Reported Performance Table'!$AF487="",'Reported Performance Table'!$AG487="",'Reported Performance Table'!$AI487="",'Reported Performance Table'!$AJ487="",'Reported Performance Table'!$AL487="",'Reported Performance Table'!$AN487="",'Reported Performance Table'!$AR487=""),$A480&amp;", ",""))</f>
        <v/>
      </c>
      <c r="D480" s="35" t="e">
        <f>VLOOKUP('Reported Performance Table'!C480,'Master List'!$B$20:$C$39,2,FALSE)</f>
        <v>#N/A</v>
      </c>
      <c r="E480" t="e">
        <f>VLOOKUP('Reported Performance Table'!D480,'Master List'!$B$42:$C$129,2,FALSE)</f>
        <v>#N/A</v>
      </c>
      <c r="F480" t="e">
        <f>VLOOKUP('Reported Performance Table'!C480,'Master List'!$B$20:$D$39,3,FALSE)</f>
        <v>#N/A</v>
      </c>
      <c r="G480" s="163" t="e">
        <f>VLOOKUP('Reported Performance Table'!B480,'Master List'!$B$11:$D$17,3,FALSE)</f>
        <v>#N/A</v>
      </c>
      <c r="H480" t="e">
        <f t="shared" si="14"/>
        <v>#N/A</v>
      </c>
      <c r="I480" t="e">
        <f>IF(VLOOKUP('Reported Performance Table'!D480,'Master List'!$B$42:$D$129,3,FALSE)="","No",VLOOKUP('Reported Performance Table'!D480,'Master List'!$B$42:$D$129,3,FALSE))</f>
        <v>#N/A</v>
      </c>
      <c r="J480" t="e">
        <f>IF(AND(I480="Yes_No",'Reported Performance Table'!E480="Yes"),"No","Yes_No")</f>
        <v>#N/A</v>
      </c>
      <c r="K480" t="str">
        <f>IF('Reported Performance Table'!D480="","",IF('Reported Performance Table'!E480="Yes","LUNA_CCT","Reported_CCT"))</f>
        <v/>
      </c>
      <c r="L480" t="str">
        <f>IF('Reported Performance Table'!D480="","",IF(K480="LUNA_CCT",VLOOKUP('Reported Performance Table'!D480,'Master List'!$B$42:$E$129,4,FALSE),"Reported_BUG"))</f>
        <v/>
      </c>
      <c r="M480" t="str">
        <f>IF('Reported Performance Table'!D480="","",IF(AND('Reported Performance Table'!$E480="Yes",OR('Reported Performance Table'!$D480='Master List'!$B$42,'Reported Performance Table'!$D480='Master List'!$B$43,'Reported Performance Table'!$D480='Master List'!$B$44,'Reported Performance Table'!$D480='Master List'!$B$46,'Reported Performance Table'!$D480='Master List'!$B$48,'Reported Performance Table'!$D480='Master List'!$B$104,'Reported Performance Table'!$D480='Master List'!$B$106,'Reported Performance Table'!$D480='Master List'!$B$126)),"LUNA_Dimming","Dimming_Capability_and_Range"))</f>
        <v/>
      </c>
      <c r="N480" s="179">
        <f>'Reported Performance Table'!BE480</f>
        <v>0</v>
      </c>
      <c r="O480" s="179">
        <f>'Reported Performance Table'!BF480</f>
        <v>0</v>
      </c>
      <c r="P480" s="179">
        <f>'Reported Performance Table'!BG480</f>
        <v>0</v>
      </c>
      <c r="Q480" t="str">
        <f t="shared" si="15"/>
        <v>No</v>
      </c>
    </row>
    <row r="481" spans="1:17" x14ac:dyDescent="0.25">
      <c r="A481" s="75">
        <v>488</v>
      </c>
      <c r="B481" s="76" t="str">
        <f>IF('Reported Performance Table'!$A488="","",IF(OR('Reported Performance Table'!$B488="",'Reported Performance Table'!$C488="",'Reported Performance Table'!$D488="",'Reported Performance Table'!$F488="",'Reported Performance Table'!$G488="",'Reported Performance Table'!$H488="",'Reported Performance Table'!$I488="",'Reported Performance Table'!$K488="",'Reported Performance Table'!$N488="",'Reported Performance Table'!$O488="",'Reported Performance Table'!$P488="",'Reported Performance Table'!$Q488="",'Reported Performance Table'!$R488="",'Reported Performance Table'!$S488="",'Reported Performance Table'!$T488="",'Reported Performance Table'!$U488="",'Reported Performance Table'!$V488="",'Reported Performance Table'!$W488="",'Reported Performance Table'!$X488="",'Reported Performance Table'!$AF488="",'Reported Performance Table'!$AG488="",'Reported Performance Table'!$AI488="",'Reported Performance Table'!$AJ488="",'Reported Performance Table'!$AL488="",'Reported Performance Table'!$AN488="",'Reported Performance Table'!$AR488=""),$A481&amp;", ",""))</f>
        <v/>
      </c>
      <c r="D481" s="35" t="e">
        <f>VLOOKUP('Reported Performance Table'!C481,'Master List'!$B$20:$C$39,2,FALSE)</f>
        <v>#N/A</v>
      </c>
      <c r="E481" t="e">
        <f>VLOOKUP('Reported Performance Table'!D481,'Master List'!$B$42:$C$129,2,FALSE)</f>
        <v>#N/A</v>
      </c>
      <c r="F481" t="e">
        <f>VLOOKUP('Reported Performance Table'!C481,'Master List'!$B$20:$D$39,3,FALSE)</f>
        <v>#N/A</v>
      </c>
      <c r="G481" s="163" t="e">
        <f>VLOOKUP('Reported Performance Table'!B481,'Master List'!$B$11:$D$17,3,FALSE)</f>
        <v>#N/A</v>
      </c>
      <c r="H481" t="e">
        <f t="shared" si="14"/>
        <v>#N/A</v>
      </c>
      <c r="I481" t="e">
        <f>IF(VLOOKUP('Reported Performance Table'!D481,'Master List'!$B$42:$D$129,3,FALSE)="","No",VLOOKUP('Reported Performance Table'!D481,'Master List'!$B$42:$D$129,3,FALSE))</f>
        <v>#N/A</v>
      </c>
      <c r="J481" t="e">
        <f>IF(AND(I481="Yes_No",'Reported Performance Table'!E481="Yes"),"No","Yes_No")</f>
        <v>#N/A</v>
      </c>
      <c r="K481" t="str">
        <f>IF('Reported Performance Table'!D481="","",IF('Reported Performance Table'!E481="Yes","LUNA_CCT","Reported_CCT"))</f>
        <v/>
      </c>
      <c r="L481" t="str">
        <f>IF('Reported Performance Table'!D481="","",IF(K481="LUNA_CCT",VLOOKUP('Reported Performance Table'!D481,'Master List'!$B$42:$E$129,4,FALSE),"Reported_BUG"))</f>
        <v/>
      </c>
      <c r="M481" t="str">
        <f>IF('Reported Performance Table'!D481="","",IF(AND('Reported Performance Table'!$E481="Yes",OR('Reported Performance Table'!$D481='Master List'!$B$42,'Reported Performance Table'!$D481='Master List'!$B$43,'Reported Performance Table'!$D481='Master List'!$B$44,'Reported Performance Table'!$D481='Master List'!$B$46,'Reported Performance Table'!$D481='Master List'!$B$48,'Reported Performance Table'!$D481='Master List'!$B$104,'Reported Performance Table'!$D481='Master List'!$B$106,'Reported Performance Table'!$D481='Master List'!$B$126)),"LUNA_Dimming","Dimming_Capability_and_Range"))</f>
        <v/>
      </c>
      <c r="N481" s="179">
        <f>'Reported Performance Table'!BE481</f>
        <v>0</v>
      </c>
      <c r="O481" s="179">
        <f>'Reported Performance Table'!BF481</f>
        <v>0</v>
      </c>
      <c r="P481" s="179">
        <f>'Reported Performance Table'!BG481</f>
        <v>0</v>
      </c>
      <c r="Q481" t="str">
        <f t="shared" si="15"/>
        <v>No</v>
      </c>
    </row>
    <row r="482" spans="1:17" x14ac:dyDescent="0.25">
      <c r="A482" s="75">
        <v>489</v>
      </c>
      <c r="B482" s="76" t="str">
        <f>IF('Reported Performance Table'!$A489="","",IF(OR('Reported Performance Table'!$B489="",'Reported Performance Table'!$C489="",'Reported Performance Table'!$D489="",'Reported Performance Table'!$F489="",'Reported Performance Table'!$G489="",'Reported Performance Table'!$H489="",'Reported Performance Table'!$I489="",'Reported Performance Table'!$K489="",'Reported Performance Table'!$N489="",'Reported Performance Table'!$O489="",'Reported Performance Table'!$P489="",'Reported Performance Table'!$Q489="",'Reported Performance Table'!$R489="",'Reported Performance Table'!$S489="",'Reported Performance Table'!$T489="",'Reported Performance Table'!$U489="",'Reported Performance Table'!$V489="",'Reported Performance Table'!$W489="",'Reported Performance Table'!$X489="",'Reported Performance Table'!$AF489="",'Reported Performance Table'!$AG489="",'Reported Performance Table'!$AI489="",'Reported Performance Table'!$AJ489="",'Reported Performance Table'!$AL489="",'Reported Performance Table'!$AN489="",'Reported Performance Table'!$AR489=""),$A482&amp;", ",""))</f>
        <v/>
      </c>
      <c r="D482" s="35" t="e">
        <f>VLOOKUP('Reported Performance Table'!C482,'Master List'!$B$20:$C$39,2,FALSE)</f>
        <v>#N/A</v>
      </c>
      <c r="E482" t="e">
        <f>VLOOKUP('Reported Performance Table'!D482,'Master List'!$B$42:$C$129,2,FALSE)</f>
        <v>#N/A</v>
      </c>
      <c r="F482" t="e">
        <f>VLOOKUP('Reported Performance Table'!C482,'Master List'!$B$20:$D$39,3,FALSE)</f>
        <v>#N/A</v>
      </c>
      <c r="G482" s="163" t="e">
        <f>VLOOKUP('Reported Performance Table'!B482,'Master List'!$B$11:$D$17,3,FALSE)</f>
        <v>#N/A</v>
      </c>
      <c r="H482" t="e">
        <f t="shared" si="14"/>
        <v>#N/A</v>
      </c>
      <c r="I482" t="e">
        <f>IF(VLOOKUP('Reported Performance Table'!D482,'Master List'!$B$42:$D$129,3,FALSE)="","No",VLOOKUP('Reported Performance Table'!D482,'Master List'!$B$42:$D$129,3,FALSE))</f>
        <v>#N/A</v>
      </c>
      <c r="J482" t="e">
        <f>IF(AND(I482="Yes_No",'Reported Performance Table'!E482="Yes"),"No","Yes_No")</f>
        <v>#N/A</v>
      </c>
      <c r="K482" t="str">
        <f>IF('Reported Performance Table'!D482="","",IF('Reported Performance Table'!E482="Yes","LUNA_CCT","Reported_CCT"))</f>
        <v/>
      </c>
      <c r="L482" t="str">
        <f>IF('Reported Performance Table'!D482="","",IF(K482="LUNA_CCT",VLOOKUP('Reported Performance Table'!D482,'Master List'!$B$42:$E$129,4,FALSE),"Reported_BUG"))</f>
        <v/>
      </c>
      <c r="M482" t="str">
        <f>IF('Reported Performance Table'!D482="","",IF(AND('Reported Performance Table'!$E482="Yes",OR('Reported Performance Table'!$D482='Master List'!$B$42,'Reported Performance Table'!$D482='Master List'!$B$43,'Reported Performance Table'!$D482='Master List'!$B$44,'Reported Performance Table'!$D482='Master List'!$B$46,'Reported Performance Table'!$D482='Master List'!$B$48,'Reported Performance Table'!$D482='Master List'!$B$104,'Reported Performance Table'!$D482='Master List'!$B$106,'Reported Performance Table'!$D482='Master List'!$B$126)),"LUNA_Dimming","Dimming_Capability_and_Range"))</f>
        <v/>
      </c>
      <c r="N482" s="179">
        <f>'Reported Performance Table'!BE482</f>
        <v>0</v>
      </c>
      <c r="O482" s="179">
        <f>'Reported Performance Table'!BF482</f>
        <v>0</v>
      </c>
      <c r="P482" s="179">
        <f>'Reported Performance Table'!BG482</f>
        <v>0</v>
      </c>
      <c r="Q482" t="str">
        <f t="shared" si="15"/>
        <v>No</v>
      </c>
    </row>
    <row r="483" spans="1:17" x14ac:dyDescent="0.25">
      <c r="A483" s="75">
        <v>490</v>
      </c>
      <c r="B483" s="76" t="str">
        <f>IF('Reported Performance Table'!$A490="","",IF(OR('Reported Performance Table'!$B490="",'Reported Performance Table'!$C490="",'Reported Performance Table'!$D490="",'Reported Performance Table'!$F490="",'Reported Performance Table'!$G490="",'Reported Performance Table'!$H490="",'Reported Performance Table'!$I490="",'Reported Performance Table'!$K490="",'Reported Performance Table'!$N490="",'Reported Performance Table'!$O490="",'Reported Performance Table'!$P490="",'Reported Performance Table'!$Q490="",'Reported Performance Table'!$R490="",'Reported Performance Table'!$S490="",'Reported Performance Table'!$T490="",'Reported Performance Table'!$U490="",'Reported Performance Table'!$V490="",'Reported Performance Table'!$W490="",'Reported Performance Table'!$X490="",'Reported Performance Table'!$AF490="",'Reported Performance Table'!$AG490="",'Reported Performance Table'!$AI490="",'Reported Performance Table'!$AJ490="",'Reported Performance Table'!$AL490="",'Reported Performance Table'!$AN490="",'Reported Performance Table'!$AR490=""),$A483&amp;", ",""))</f>
        <v/>
      </c>
      <c r="D483" s="35" t="e">
        <f>VLOOKUP('Reported Performance Table'!C483,'Master List'!$B$20:$C$39,2,FALSE)</f>
        <v>#N/A</v>
      </c>
      <c r="E483" t="e">
        <f>VLOOKUP('Reported Performance Table'!D483,'Master List'!$B$42:$C$129,2,FALSE)</f>
        <v>#N/A</v>
      </c>
      <c r="F483" t="e">
        <f>VLOOKUP('Reported Performance Table'!C483,'Master List'!$B$20:$D$39,3,FALSE)</f>
        <v>#N/A</v>
      </c>
      <c r="G483" s="163" t="e">
        <f>VLOOKUP('Reported Performance Table'!B483,'Master List'!$B$11:$D$17,3,FALSE)</f>
        <v>#N/A</v>
      </c>
      <c r="H483" t="e">
        <f t="shared" si="14"/>
        <v>#N/A</v>
      </c>
      <c r="I483" t="e">
        <f>IF(VLOOKUP('Reported Performance Table'!D483,'Master List'!$B$42:$D$129,3,FALSE)="","No",VLOOKUP('Reported Performance Table'!D483,'Master List'!$B$42:$D$129,3,FALSE))</f>
        <v>#N/A</v>
      </c>
      <c r="J483" t="e">
        <f>IF(AND(I483="Yes_No",'Reported Performance Table'!E483="Yes"),"No","Yes_No")</f>
        <v>#N/A</v>
      </c>
      <c r="K483" t="str">
        <f>IF('Reported Performance Table'!D483="","",IF('Reported Performance Table'!E483="Yes","LUNA_CCT","Reported_CCT"))</f>
        <v/>
      </c>
      <c r="L483" t="str">
        <f>IF('Reported Performance Table'!D483="","",IF(K483="LUNA_CCT",VLOOKUP('Reported Performance Table'!D483,'Master List'!$B$42:$E$129,4,FALSE),"Reported_BUG"))</f>
        <v/>
      </c>
      <c r="M483" t="str">
        <f>IF('Reported Performance Table'!D483="","",IF(AND('Reported Performance Table'!$E483="Yes",OR('Reported Performance Table'!$D483='Master List'!$B$42,'Reported Performance Table'!$D483='Master List'!$B$43,'Reported Performance Table'!$D483='Master List'!$B$44,'Reported Performance Table'!$D483='Master List'!$B$46,'Reported Performance Table'!$D483='Master List'!$B$48,'Reported Performance Table'!$D483='Master List'!$B$104,'Reported Performance Table'!$D483='Master List'!$B$106,'Reported Performance Table'!$D483='Master List'!$B$126)),"LUNA_Dimming","Dimming_Capability_and_Range"))</f>
        <v/>
      </c>
      <c r="N483" s="179">
        <f>'Reported Performance Table'!BE483</f>
        <v>0</v>
      </c>
      <c r="O483" s="179">
        <f>'Reported Performance Table'!BF483</f>
        <v>0</v>
      </c>
      <c r="P483" s="179">
        <f>'Reported Performance Table'!BG483</f>
        <v>0</v>
      </c>
      <c r="Q483" t="str">
        <f t="shared" si="15"/>
        <v>No</v>
      </c>
    </row>
    <row r="484" spans="1:17" x14ac:dyDescent="0.25">
      <c r="A484" s="75">
        <v>491</v>
      </c>
      <c r="B484" s="76" t="str">
        <f>IF('Reported Performance Table'!$A491="","",IF(OR('Reported Performance Table'!$B491="",'Reported Performance Table'!$C491="",'Reported Performance Table'!$D491="",'Reported Performance Table'!$F491="",'Reported Performance Table'!$G491="",'Reported Performance Table'!$H491="",'Reported Performance Table'!$I491="",'Reported Performance Table'!$K491="",'Reported Performance Table'!$N491="",'Reported Performance Table'!$O491="",'Reported Performance Table'!$P491="",'Reported Performance Table'!$Q491="",'Reported Performance Table'!$R491="",'Reported Performance Table'!$S491="",'Reported Performance Table'!$T491="",'Reported Performance Table'!$U491="",'Reported Performance Table'!$V491="",'Reported Performance Table'!$W491="",'Reported Performance Table'!$X491="",'Reported Performance Table'!$AF491="",'Reported Performance Table'!$AG491="",'Reported Performance Table'!$AI491="",'Reported Performance Table'!$AJ491="",'Reported Performance Table'!$AL491="",'Reported Performance Table'!$AN491="",'Reported Performance Table'!$AR491=""),$A484&amp;", ",""))</f>
        <v/>
      </c>
      <c r="D484" s="35" t="e">
        <f>VLOOKUP('Reported Performance Table'!C484,'Master List'!$B$20:$C$39,2,FALSE)</f>
        <v>#N/A</v>
      </c>
      <c r="E484" t="e">
        <f>VLOOKUP('Reported Performance Table'!D484,'Master List'!$B$42:$C$129,2,FALSE)</f>
        <v>#N/A</v>
      </c>
      <c r="F484" t="e">
        <f>VLOOKUP('Reported Performance Table'!C484,'Master List'!$B$20:$D$39,3,FALSE)</f>
        <v>#N/A</v>
      </c>
      <c r="G484" s="163" t="e">
        <f>VLOOKUP('Reported Performance Table'!B484,'Master List'!$B$11:$D$17,3,FALSE)</f>
        <v>#N/A</v>
      </c>
      <c r="H484" t="e">
        <f t="shared" si="14"/>
        <v>#N/A</v>
      </c>
      <c r="I484" t="e">
        <f>IF(VLOOKUP('Reported Performance Table'!D484,'Master List'!$B$42:$D$129,3,FALSE)="","No",VLOOKUP('Reported Performance Table'!D484,'Master List'!$B$42:$D$129,3,FALSE))</f>
        <v>#N/A</v>
      </c>
      <c r="J484" t="e">
        <f>IF(AND(I484="Yes_No",'Reported Performance Table'!E484="Yes"),"No","Yes_No")</f>
        <v>#N/A</v>
      </c>
      <c r="K484" t="str">
        <f>IF('Reported Performance Table'!D484="","",IF('Reported Performance Table'!E484="Yes","LUNA_CCT","Reported_CCT"))</f>
        <v/>
      </c>
      <c r="L484" t="str">
        <f>IF('Reported Performance Table'!D484="","",IF(K484="LUNA_CCT",VLOOKUP('Reported Performance Table'!D484,'Master List'!$B$42:$E$129,4,FALSE),"Reported_BUG"))</f>
        <v/>
      </c>
      <c r="M484" t="str">
        <f>IF('Reported Performance Table'!D484="","",IF(AND('Reported Performance Table'!$E484="Yes",OR('Reported Performance Table'!$D484='Master List'!$B$42,'Reported Performance Table'!$D484='Master List'!$B$43,'Reported Performance Table'!$D484='Master List'!$B$44,'Reported Performance Table'!$D484='Master List'!$B$46,'Reported Performance Table'!$D484='Master List'!$B$48,'Reported Performance Table'!$D484='Master List'!$B$104,'Reported Performance Table'!$D484='Master List'!$B$106,'Reported Performance Table'!$D484='Master List'!$B$126)),"LUNA_Dimming","Dimming_Capability_and_Range"))</f>
        <v/>
      </c>
      <c r="N484" s="179">
        <f>'Reported Performance Table'!BE484</f>
        <v>0</v>
      </c>
      <c r="O484" s="179">
        <f>'Reported Performance Table'!BF484</f>
        <v>0</v>
      </c>
      <c r="P484" s="179">
        <f>'Reported Performance Table'!BG484</f>
        <v>0</v>
      </c>
      <c r="Q484" t="str">
        <f t="shared" si="15"/>
        <v>No</v>
      </c>
    </row>
    <row r="485" spans="1:17" x14ac:dyDescent="0.25">
      <c r="A485" s="75">
        <v>492</v>
      </c>
      <c r="B485" s="76" t="str">
        <f>IF('Reported Performance Table'!$A492="","",IF(OR('Reported Performance Table'!$B492="",'Reported Performance Table'!$C492="",'Reported Performance Table'!$D492="",'Reported Performance Table'!$F492="",'Reported Performance Table'!$G492="",'Reported Performance Table'!$H492="",'Reported Performance Table'!$I492="",'Reported Performance Table'!$K492="",'Reported Performance Table'!$N492="",'Reported Performance Table'!$O492="",'Reported Performance Table'!$P492="",'Reported Performance Table'!$Q492="",'Reported Performance Table'!$R492="",'Reported Performance Table'!$S492="",'Reported Performance Table'!$T492="",'Reported Performance Table'!$U492="",'Reported Performance Table'!$V492="",'Reported Performance Table'!$W492="",'Reported Performance Table'!$X492="",'Reported Performance Table'!$AF492="",'Reported Performance Table'!$AG492="",'Reported Performance Table'!$AI492="",'Reported Performance Table'!$AJ492="",'Reported Performance Table'!$AL492="",'Reported Performance Table'!$AN492="",'Reported Performance Table'!$AR492=""),$A485&amp;", ",""))</f>
        <v/>
      </c>
      <c r="D485" s="35" t="e">
        <f>VLOOKUP('Reported Performance Table'!C485,'Master List'!$B$20:$C$39,2,FALSE)</f>
        <v>#N/A</v>
      </c>
      <c r="E485" t="e">
        <f>VLOOKUP('Reported Performance Table'!D485,'Master List'!$B$42:$C$129,2,FALSE)</f>
        <v>#N/A</v>
      </c>
      <c r="F485" t="e">
        <f>VLOOKUP('Reported Performance Table'!C485,'Master List'!$B$20:$D$39,3,FALSE)</f>
        <v>#N/A</v>
      </c>
      <c r="G485" s="163" t="e">
        <f>VLOOKUP('Reported Performance Table'!B485,'Master List'!$B$11:$D$17,3,FALSE)</f>
        <v>#N/A</v>
      </c>
      <c r="H485" t="e">
        <f t="shared" si="14"/>
        <v>#N/A</v>
      </c>
      <c r="I485" t="e">
        <f>IF(VLOOKUP('Reported Performance Table'!D485,'Master List'!$B$42:$D$129,3,FALSE)="","No",VLOOKUP('Reported Performance Table'!D485,'Master List'!$B$42:$D$129,3,FALSE))</f>
        <v>#N/A</v>
      </c>
      <c r="J485" t="e">
        <f>IF(AND(I485="Yes_No",'Reported Performance Table'!E485="Yes"),"No","Yes_No")</f>
        <v>#N/A</v>
      </c>
      <c r="K485" t="str">
        <f>IF('Reported Performance Table'!D485="","",IF('Reported Performance Table'!E485="Yes","LUNA_CCT","Reported_CCT"))</f>
        <v/>
      </c>
      <c r="L485" t="str">
        <f>IF('Reported Performance Table'!D485="","",IF(K485="LUNA_CCT",VLOOKUP('Reported Performance Table'!D485,'Master List'!$B$42:$E$129,4,FALSE),"Reported_BUG"))</f>
        <v/>
      </c>
      <c r="M485" t="str">
        <f>IF('Reported Performance Table'!D485="","",IF(AND('Reported Performance Table'!$E485="Yes",OR('Reported Performance Table'!$D485='Master List'!$B$42,'Reported Performance Table'!$D485='Master List'!$B$43,'Reported Performance Table'!$D485='Master List'!$B$44,'Reported Performance Table'!$D485='Master List'!$B$46,'Reported Performance Table'!$D485='Master List'!$B$48,'Reported Performance Table'!$D485='Master List'!$B$104,'Reported Performance Table'!$D485='Master List'!$B$106,'Reported Performance Table'!$D485='Master List'!$B$126)),"LUNA_Dimming","Dimming_Capability_and_Range"))</f>
        <v/>
      </c>
      <c r="N485" s="179">
        <f>'Reported Performance Table'!BE485</f>
        <v>0</v>
      </c>
      <c r="O485" s="179">
        <f>'Reported Performance Table'!BF485</f>
        <v>0</v>
      </c>
      <c r="P485" s="179">
        <f>'Reported Performance Table'!BG485</f>
        <v>0</v>
      </c>
      <c r="Q485" t="str">
        <f t="shared" si="15"/>
        <v>No</v>
      </c>
    </row>
    <row r="486" spans="1:17" x14ac:dyDescent="0.25">
      <c r="A486" s="75">
        <v>493</v>
      </c>
      <c r="B486" s="76" t="str">
        <f>IF('Reported Performance Table'!$A493="","",IF(OR('Reported Performance Table'!$B493="",'Reported Performance Table'!$C493="",'Reported Performance Table'!$D493="",'Reported Performance Table'!$F493="",'Reported Performance Table'!$G493="",'Reported Performance Table'!$H493="",'Reported Performance Table'!$I493="",'Reported Performance Table'!$K493="",'Reported Performance Table'!$N493="",'Reported Performance Table'!$O493="",'Reported Performance Table'!$P493="",'Reported Performance Table'!$Q493="",'Reported Performance Table'!$R493="",'Reported Performance Table'!$S493="",'Reported Performance Table'!$T493="",'Reported Performance Table'!$U493="",'Reported Performance Table'!$V493="",'Reported Performance Table'!$W493="",'Reported Performance Table'!$X493="",'Reported Performance Table'!$AF493="",'Reported Performance Table'!$AG493="",'Reported Performance Table'!$AI493="",'Reported Performance Table'!$AJ493="",'Reported Performance Table'!$AL493="",'Reported Performance Table'!$AN493="",'Reported Performance Table'!$AR493=""),$A486&amp;", ",""))</f>
        <v/>
      </c>
      <c r="D486" s="35" t="e">
        <f>VLOOKUP('Reported Performance Table'!C486,'Master List'!$B$20:$C$39,2,FALSE)</f>
        <v>#N/A</v>
      </c>
      <c r="E486" t="e">
        <f>VLOOKUP('Reported Performance Table'!D486,'Master List'!$B$42:$C$129,2,FALSE)</f>
        <v>#N/A</v>
      </c>
      <c r="F486" t="e">
        <f>VLOOKUP('Reported Performance Table'!C486,'Master List'!$B$20:$D$39,3,FALSE)</f>
        <v>#N/A</v>
      </c>
      <c r="G486" s="163" t="e">
        <f>VLOOKUP('Reported Performance Table'!B486,'Master List'!$B$11:$D$17,3,FALSE)</f>
        <v>#N/A</v>
      </c>
      <c r="H486" t="e">
        <f t="shared" si="14"/>
        <v>#N/A</v>
      </c>
      <c r="I486" t="e">
        <f>IF(VLOOKUP('Reported Performance Table'!D486,'Master List'!$B$42:$D$129,3,FALSE)="","No",VLOOKUP('Reported Performance Table'!D486,'Master List'!$B$42:$D$129,3,FALSE))</f>
        <v>#N/A</v>
      </c>
      <c r="J486" t="e">
        <f>IF(AND(I486="Yes_No",'Reported Performance Table'!E486="Yes"),"No","Yes_No")</f>
        <v>#N/A</v>
      </c>
      <c r="K486" t="str">
        <f>IF('Reported Performance Table'!D486="","",IF('Reported Performance Table'!E486="Yes","LUNA_CCT","Reported_CCT"))</f>
        <v/>
      </c>
      <c r="L486" t="str">
        <f>IF('Reported Performance Table'!D486="","",IF(K486="LUNA_CCT",VLOOKUP('Reported Performance Table'!D486,'Master List'!$B$42:$E$129,4,FALSE),"Reported_BUG"))</f>
        <v/>
      </c>
      <c r="M486" t="str">
        <f>IF('Reported Performance Table'!D486="","",IF(AND('Reported Performance Table'!$E486="Yes",OR('Reported Performance Table'!$D486='Master List'!$B$42,'Reported Performance Table'!$D486='Master List'!$B$43,'Reported Performance Table'!$D486='Master List'!$B$44,'Reported Performance Table'!$D486='Master List'!$B$46,'Reported Performance Table'!$D486='Master List'!$B$48,'Reported Performance Table'!$D486='Master List'!$B$104,'Reported Performance Table'!$D486='Master List'!$B$106,'Reported Performance Table'!$D486='Master List'!$B$126)),"LUNA_Dimming","Dimming_Capability_and_Range"))</f>
        <v/>
      </c>
      <c r="N486" s="179">
        <f>'Reported Performance Table'!BE486</f>
        <v>0</v>
      </c>
      <c r="O486" s="179">
        <f>'Reported Performance Table'!BF486</f>
        <v>0</v>
      </c>
      <c r="P486" s="179">
        <f>'Reported Performance Table'!BG486</f>
        <v>0</v>
      </c>
      <c r="Q486" t="str">
        <f t="shared" si="15"/>
        <v>No</v>
      </c>
    </row>
    <row r="487" spans="1:17" x14ac:dyDescent="0.25">
      <c r="A487" s="75">
        <v>494</v>
      </c>
      <c r="B487" s="76" t="str">
        <f>IF('Reported Performance Table'!$A494="","",IF(OR('Reported Performance Table'!$B494="",'Reported Performance Table'!$C494="",'Reported Performance Table'!$D494="",'Reported Performance Table'!$F494="",'Reported Performance Table'!$G494="",'Reported Performance Table'!$H494="",'Reported Performance Table'!$I494="",'Reported Performance Table'!$K494="",'Reported Performance Table'!$N494="",'Reported Performance Table'!$O494="",'Reported Performance Table'!$P494="",'Reported Performance Table'!$Q494="",'Reported Performance Table'!$R494="",'Reported Performance Table'!$S494="",'Reported Performance Table'!$T494="",'Reported Performance Table'!$U494="",'Reported Performance Table'!$V494="",'Reported Performance Table'!$W494="",'Reported Performance Table'!$X494="",'Reported Performance Table'!$AF494="",'Reported Performance Table'!$AG494="",'Reported Performance Table'!$AI494="",'Reported Performance Table'!$AJ494="",'Reported Performance Table'!$AL494="",'Reported Performance Table'!$AN494="",'Reported Performance Table'!$AR494=""),$A487&amp;", ",""))</f>
        <v/>
      </c>
      <c r="D487" s="35" t="e">
        <f>VLOOKUP('Reported Performance Table'!C487,'Master List'!$B$20:$C$39,2,FALSE)</f>
        <v>#N/A</v>
      </c>
      <c r="E487" t="e">
        <f>VLOOKUP('Reported Performance Table'!D487,'Master List'!$B$42:$C$129,2,FALSE)</f>
        <v>#N/A</v>
      </c>
      <c r="F487" t="e">
        <f>VLOOKUP('Reported Performance Table'!C487,'Master List'!$B$20:$D$39,3,FALSE)</f>
        <v>#N/A</v>
      </c>
      <c r="G487" s="163" t="e">
        <f>VLOOKUP('Reported Performance Table'!B487,'Master List'!$B$11:$D$17,3,FALSE)</f>
        <v>#N/A</v>
      </c>
      <c r="H487" t="e">
        <f t="shared" si="14"/>
        <v>#N/A</v>
      </c>
      <c r="I487" t="e">
        <f>IF(VLOOKUP('Reported Performance Table'!D487,'Master List'!$B$42:$D$129,3,FALSE)="","No",VLOOKUP('Reported Performance Table'!D487,'Master List'!$B$42:$D$129,3,FALSE))</f>
        <v>#N/A</v>
      </c>
      <c r="J487" t="e">
        <f>IF(AND(I487="Yes_No",'Reported Performance Table'!E487="Yes"),"No","Yes_No")</f>
        <v>#N/A</v>
      </c>
      <c r="K487" t="str">
        <f>IF('Reported Performance Table'!D487="","",IF('Reported Performance Table'!E487="Yes","LUNA_CCT","Reported_CCT"))</f>
        <v/>
      </c>
      <c r="L487" t="str">
        <f>IF('Reported Performance Table'!D487="","",IF(K487="LUNA_CCT",VLOOKUP('Reported Performance Table'!D487,'Master List'!$B$42:$E$129,4,FALSE),"Reported_BUG"))</f>
        <v/>
      </c>
      <c r="M487" t="str">
        <f>IF('Reported Performance Table'!D487="","",IF(AND('Reported Performance Table'!$E487="Yes",OR('Reported Performance Table'!$D487='Master List'!$B$42,'Reported Performance Table'!$D487='Master List'!$B$43,'Reported Performance Table'!$D487='Master List'!$B$44,'Reported Performance Table'!$D487='Master List'!$B$46,'Reported Performance Table'!$D487='Master List'!$B$48,'Reported Performance Table'!$D487='Master List'!$B$104,'Reported Performance Table'!$D487='Master List'!$B$106,'Reported Performance Table'!$D487='Master List'!$B$126)),"LUNA_Dimming","Dimming_Capability_and_Range"))</f>
        <v/>
      </c>
      <c r="N487" s="179">
        <f>'Reported Performance Table'!BE487</f>
        <v>0</v>
      </c>
      <c r="O487" s="179">
        <f>'Reported Performance Table'!BF487</f>
        <v>0</v>
      </c>
      <c r="P487" s="179">
        <f>'Reported Performance Table'!BG487</f>
        <v>0</v>
      </c>
      <c r="Q487" t="str">
        <f t="shared" si="15"/>
        <v>No</v>
      </c>
    </row>
    <row r="488" spans="1:17" x14ac:dyDescent="0.25">
      <c r="A488" s="75">
        <v>495</v>
      </c>
      <c r="B488" s="76" t="str">
        <f>IF('Reported Performance Table'!$A495="","",IF(OR('Reported Performance Table'!$B495="",'Reported Performance Table'!$C495="",'Reported Performance Table'!$D495="",'Reported Performance Table'!$F495="",'Reported Performance Table'!$G495="",'Reported Performance Table'!$H495="",'Reported Performance Table'!$I495="",'Reported Performance Table'!$K495="",'Reported Performance Table'!$N495="",'Reported Performance Table'!$O495="",'Reported Performance Table'!$P495="",'Reported Performance Table'!$Q495="",'Reported Performance Table'!$R495="",'Reported Performance Table'!$S495="",'Reported Performance Table'!$T495="",'Reported Performance Table'!$U495="",'Reported Performance Table'!$V495="",'Reported Performance Table'!$W495="",'Reported Performance Table'!$X495="",'Reported Performance Table'!$AF495="",'Reported Performance Table'!$AG495="",'Reported Performance Table'!$AI495="",'Reported Performance Table'!$AJ495="",'Reported Performance Table'!$AL495="",'Reported Performance Table'!$AN495="",'Reported Performance Table'!$AR495=""),$A488&amp;", ",""))</f>
        <v/>
      </c>
      <c r="D488" s="35" t="e">
        <f>VLOOKUP('Reported Performance Table'!C488,'Master List'!$B$20:$C$39,2,FALSE)</f>
        <v>#N/A</v>
      </c>
      <c r="E488" t="e">
        <f>VLOOKUP('Reported Performance Table'!D488,'Master List'!$B$42:$C$129,2,FALSE)</f>
        <v>#N/A</v>
      </c>
      <c r="F488" t="e">
        <f>VLOOKUP('Reported Performance Table'!C488,'Master List'!$B$20:$D$39,3,FALSE)</f>
        <v>#N/A</v>
      </c>
      <c r="G488" s="163" t="e">
        <f>VLOOKUP('Reported Performance Table'!B488,'Master List'!$B$11:$D$17,3,FALSE)</f>
        <v>#N/A</v>
      </c>
      <c r="H488" t="e">
        <f t="shared" si="14"/>
        <v>#N/A</v>
      </c>
      <c r="I488" t="e">
        <f>IF(VLOOKUP('Reported Performance Table'!D488,'Master List'!$B$42:$D$129,3,FALSE)="","No",VLOOKUP('Reported Performance Table'!D488,'Master List'!$B$42:$D$129,3,FALSE))</f>
        <v>#N/A</v>
      </c>
      <c r="J488" t="e">
        <f>IF(AND(I488="Yes_No",'Reported Performance Table'!E488="Yes"),"No","Yes_No")</f>
        <v>#N/A</v>
      </c>
      <c r="K488" t="str">
        <f>IF('Reported Performance Table'!D488="","",IF('Reported Performance Table'!E488="Yes","LUNA_CCT","Reported_CCT"))</f>
        <v/>
      </c>
      <c r="L488" t="str">
        <f>IF('Reported Performance Table'!D488="","",IF(K488="LUNA_CCT",VLOOKUP('Reported Performance Table'!D488,'Master List'!$B$42:$E$129,4,FALSE),"Reported_BUG"))</f>
        <v/>
      </c>
      <c r="M488" t="str">
        <f>IF('Reported Performance Table'!D488="","",IF(AND('Reported Performance Table'!$E488="Yes",OR('Reported Performance Table'!$D488='Master List'!$B$42,'Reported Performance Table'!$D488='Master List'!$B$43,'Reported Performance Table'!$D488='Master List'!$B$44,'Reported Performance Table'!$D488='Master List'!$B$46,'Reported Performance Table'!$D488='Master List'!$B$48,'Reported Performance Table'!$D488='Master List'!$B$104,'Reported Performance Table'!$D488='Master List'!$B$106,'Reported Performance Table'!$D488='Master List'!$B$126)),"LUNA_Dimming","Dimming_Capability_and_Range"))</f>
        <v/>
      </c>
      <c r="N488" s="179">
        <f>'Reported Performance Table'!BE488</f>
        <v>0</v>
      </c>
      <c r="O488" s="179">
        <f>'Reported Performance Table'!BF488</f>
        <v>0</v>
      </c>
      <c r="P488" s="179">
        <f>'Reported Performance Table'!BG488</f>
        <v>0</v>
      </c>
      <c r="Q488" t="str">
        <f t="shared" si="15"/>
        <v>No</v>
      </c>
    </row>
    <row r="489" spans="1:17" x14ac:dyDescent="0.25">
      <c r="A489" s="75">
        <v>496</v>
      </c>
      <c r="B489" s="76" t="str">
        <f>IF('Reported Performance Table'!$A496="","",IF(OR('Reported Performance Table'!$B496="",'Reported Performance Table'!$C496="",'Reported Performance Table'!$D496="",'Reported Performance Table'!$F496="",'Reported Performance Table'!$G496="",'Reported Performance Table'!$H496="",'Reported Performance Table'!$I496="",'Reported Performance Table'!$K496="",'Reported Performance Table'!$N496="",'Reported Performance Table'!$O496="",'Reported Performance Table'!$P496="",'Reported Performance Table'!$Q496="",'Reported Performance Table'!$R496="",'Reported Performance Table'!$S496="",'Reported Performance Table'!$T496="",'Reported Performance Table'!$U496="",'Reported Performance Table'!$V496="",'Reported Performance Table'!$W496="",'Reported Performance Table'!$X496="",'Reported Performance Table'!$AF496="",'Reported Performance Table'!$AG496="",'Reported Performance Table'!$AI496="",'Reported Performance Table'!$AJ496="",'Reported Performance Table'!$AL496="",'Reported Performance Table'!$AN496="",'Reported Performance Table'!$AR496=""),$A489&amp;", ",""))</f>
        <v/>
      </c>
      <c r="D489" s="35" t="e">
        <f>VLOOKUP('Reported Performance Table'!C489,'Master List'!$B$20:$C$39,2,FALSE)</f>
        <v>#N/A</v>
      </c>
      <c r="E489" t="e">
        <f>VLOOKUP('Reported Performance Table'!D489,'Master List'!$B$42:$C$129,2,FALSE)</f>
        <v>#N/A</v>
      </c>
      <c r="F489" t="e">
        <f>VLOOKUP('Reported Performance Table'!C489,'Master List'!$B$20:$D$39,3,FALSE)</f>
        <v>#N/A</v>
      </c>
      <c r="G489" s="163" t="e">
        <f>VLOOKUP('Reported Performance Table'!B489,'Master List'!$B$11:$D$17,3,FALSE)</f>
        <v>#N/A</v>
      </c>
      <c r="H489" t="e">
        <f t="shared" si="14"/>
        <v>#N/A</v>
      </c>
      <c r="I489" t="e">
        <f>IF(VLOOKUP('Reported Performance Table'!D489,'Master List'!$B$42:$D$129,3,FALSE)="","No",VLOOKUP('Reported Performance Table'!D489,'Master List'!$B$42:$D$129,3,FALSE))</f>
        <v>#N/A</v>
      </c>
      <c r="J489" t="e">
        <f>IF(AND(I489="Yes_No",'Reported Performance Table'!E489="Yes"),"No","Yes_No")</f>
        <v>#N/A</v>
      </c>
      <c r="K489" t="str">
        <f>IF('Reported Performance Table'!D489="","",IF('Reported Performance Table'!E489="Yes","LUNA_CCT","Reported_CCT"))</f>
        <v/>
      </c>
      <c r="L489" t="str">
        <f>IF('Reported Performance Table'!D489="","",IF(K489="LUNA_CCT",VLOOKUP('Reported Performance Table'!D489,'Master List'!$B$42:$E$129,4,FALSE),"Reported_BUG"))</f>
        <v/>
      </c>
      <c r="M489" t="str">
        <f>IF('Reported Performance Table'!D489="","",IF(AND('Reported Performance Table'!$E489="Yes",OR('Reported Performance Table'!$D489='Master List'!$B$42,'Reported Performance Table'!$D489='Master List'!$B$43,'Reported Performance Table'!$D489='Master List'!$B$44,'Reported Performance Table'!$D489='Master List'!$B$46,'Reported Performance Table'!$D489='Master List'!$B$48,'Reported Performance Table'!$D489='Master List'!$B$104,'Reported Performance Table'!$D489='Master List'!$B$106,'Reported Performance Table'!$D489='Master List'!$B$126)),"LUNA_Dimming","Dimming_Capability_and_Range"))</f>
        <v/>
      </c>
      <c r="N489" s="179">
        <f>'Reported Performance Table'!BE489</f>
        <v>0</v>
      </c>
      <c r="O489" s="179">
        <f>'Reported Performance Table'!BF489</f>
        <v>0</v>
      </c>
      <c r="P489" s="179">
        <f>'Reported Performance Table'!BG489</f>
        <v>0</v>
      </c>
      <c r="Q489" t="str">
        <f t="shared" si="15"/>
        <v>No</v>
      </c>
    </row>
    <row r="490" spans="1:17" x14ac:dyDescent="0.25">
      <c r="A490" s="75">
        <v>497</v>
      </c>
      <c r="B490" s="76" t="str">
        <f>IF('Reported Performance Table'!$A497="","",IF(OR('Reported Performance Table'!$B497="",'Reported Performance Table'!$C497="",'Reported Performance Table'!$D497="",'Reported Performance Table'!$F497="",'Reported Performance Table'!$G497="",'Reported Performance Table'!$H497="",'Reported Performance Table'!$I497="",'Reported Performance Table'!$K497="",'Reported Performance Table'!$N497="",'Reported Performance Table'!$O497="",'Reported Performance Table'!$P497="",'Reported Performance Table'!$Q497="",'Reported Performance Table'!$R497="",'Reported Performance Table'!$S497="",'Reported Performance Table'!$T497="",'Reported Performance Table'!$U497="",'Reported Performance Table'!$V497="",'Reported Performance Table'!$W497="",'Reported Performance Table'!$X497="",'Reported Performance Table'!$AF497="",'Reported Performance Table'!$AG497="",'Reported Performance Table'!$AI497="",'Reported Performance Table'!$AJ497="",'Reported Performance Table'!$AL497="",'Reported Performance Table'!$AN497="",'Reported Performance Table'!$AR497=""),$A490&amp;", ",""))</f>
        <v/>
      </c>
      <c r="D490" s="35" t="e">
        <f>VLOOKUP('Reported Performance Table'!C490,'Master List'!$B$20:$C$39,2,FALSE)</f>
        <v>#N/A</v>
      </c>
      <c r="E490" t="e">
        <f>VLOOKUP('Reported Performance Table'!D490,'Master List'!$B$42:$C$129,2,FALSE)</f>
        <v>#N/A</v>
      </c>
      <c r="F490" t="e">
        <f>VLOOKUP('Reported Performance Table'!C490,'Master List'!$B$20:$D$39,3,FALSE)</f>
        <v>#N/A</v>
      </c>
      <c r="G490" s="163" t="e">
        <f>VLOOKUP('Reported Performance Table'!B490,'Master List'!$B$11:$D$17,3,FALSE)</f>
        <v>#N/A</v>
      </c>
      <c r="H490" t="e">
        <f t="shared" si="14"/>
        <v>#N/A</v>
      </c>
      <c r="I490" t="e">
        <f>IF(VLOOKUP('Reported Performance Table'!D490,'Master List'!$B$42:$D$129,3,FALSE)="","No",VLOOKUP('Reported Performance Table'!D490,'Master List'!$B$42:$D$129,3,FALSE))</f>
        <v>#N/A</v>
      </c>
      <c r="J490" t="e">
        <f>IF(AND(I490="Yes_No",'Reported Performance Table'!E490="Yes"),"No","Yes_No")</f>
        <v>#N/A</v>
      </c>
      <c r="K490" t="str">
        <f>IF('Reported Performance Table'!D490="","",IF('Reported Performance Table'!E490="Yes","LUNA_CCT","Reported_CCT"))</f>
        <v/>
      </c>
      <c r="L490" t="str">
        <f>IF('Reported Performance Table'!D490="","",IF(K490="LUNA_CCT",VLOOKUP('Reported Performance Table'!D490,'Master List'!$B$42:$E$129,4,FALSE),"Reported_BUG"))</f>
        <v/>
      </c>
      <c r="M490" t="str">
        <f>IF('Reported Performance Table'!D490="","",IF(AND('Reported Performance Table'!$E490="Yes",OR('Reported Performance Table'!$D490='Master List'!$B$42,'Reported Performance Table'!$D490='Master List'!$B$43,'Reported Performance Table'!$D490='Master List'!$B$44,'Reported Performance Table'!$D490='Master List'!$B$46,'Reported Performance Table'!$D490='Master List'!$B$48,'Reported Performance Table'!$D490='Master List'!$B$104,'Reported Performance Table'!$D490='Master List'!$B$106,'Reported Performance Table'!$D490='Master List'!$B$126)),"LUNA_Dimming","Dimming_Capability_and_Range"))</f>
        <v/>
      </c>
      <c r="N490" s="179">
        <f>'Reported Performance Table'!BE490</f>
        <v>0</v>
      </c>
      <c r="O490" s="179">
        <f>'Reported Performance Table'!BF490</f>
        <v>0</v>
      </c>
      <c r="P490" s="179">
        <f>'Reported Performance Table'!BG490</f>
        <v>0</v>
      </c>
      <c r="Q490" t="str">
        <f t="shared" si="15"/>
        <v>No</v>
      </c>
    </row>
    <row r="491" spans="1:17" x14ac:dyDescent="0.25">
      <c r="A491" s="75">
        <v>498</v>
      </c>
      <c r="B491" s="76" t="str">
        <f>IF('Reported Performance Table'!$A498="","",IF(OR('Reported Performance Table'!$B498="",'Reported Performance Table'!$C498="",'Reported Performance Table'!$D498="",'Reported Performance Table'!$F498="",'Reported Performance Table'!$G498="",'Reported Performance Table'!$H498="",'Reported Performance Table'!$I498="",'Reported Performance Table'!$K498="",'Reported Performance Table'!$N498="",'Reported Performance Table'!$O498="",'Reported Performance Table'!$P498="",'Reported Performance Table'!$Q498="",'Reported Performance Table'!$R498="",'Reported Performance Table'!$S498="",'Reported Performance Table'!$T498="",'Reported Performance Table'!$U498="",'Reported Performance Table'!$V498="",'Reported Performance Table'!$W498="",'Reported Performance Table'!$X498="",'Reported Performance Table'!$AF498="",'Reported Performance Table'!$AG498="",'Reported Performance Table'!$AI498="",'Reported Performance Table'!$AJ498="",'Reported Performance Table'!$AL498="",'Reported Performance Table'!$AN498="",'Reported Performance Table'!$AR498=""),$A491&amp;", ",""))</f>
        <v/>
      </c>
      <c r="D491" s="35" t="e">
        <f>VLOOKUP('Reported Performance Table'!C491,'Master List'!$B$20:$C$39,2,FALSE)</f>
        <v>#N/A</v>
      </c>
      <c r="E491" t="e">
        <f>VLOOKUP('Reported Performance Table'!D491,'Master List'!$B$42:$C$129,2,FALSE)</f>
        <v>#N/A</v>
      </c>
      <c r="F491" t="e">
        <f>VLOOKUP('Reported Performance Table'!C491,'Master List'!$B$20:$D$39,3,FALSE)</f>
        <v>#N/A</v>
      </c>
      <c r="G491" s="163" t="e">
        <f>VLOOKUP('Reported Performance Table'!B491,'Master List'!$B$11:$D$17,3,FALSE)</f>
        <v>#N/A</v>
      </c>
      <c r="H491" t="e">
        <f t="shared" si="14"/>
        <v>#N/A</v>
      </c>
      <c r="I491" t="e">
        <f>IF(VLOOKUP('Reported Performance Table'!D491,'Master List'!$B$42:$D$129,3,FALSE)="","No",VLOOKUP('Reported Performance Table'!D491,'Master List'!$B$42:$D$129,3,FALSE))</f>
        <v>#N/A</v>
      </c>
      <c r="J491" t="e">
        <f>IF(AND(I491="Yes_No",'Reported Performance Table'!E491="Yes"),"No","Yes_No")</f>
        <v>#N/A</v>
      </c>
      <c r="K491" t="str">
        <f>IF('Reported Performance Table'!D491="","",IF('Reported Performance Table'!E491="Yes","LUNA_CCT","Reported_CCT"))</f>
        <v/>
      </c>
      <c r="L491" t="str">
        <f>IF('Reported Performance Table'!D491="","",IF(K491="LUNA_CCT",VLOOKUP('Reported Performance Table'!D491,'Master List'!$B$42:$E$129,4,FALSE),"Reported_BUG"))</f>
        <v/>
      </c>
      <c r="M491" t="str">
        <f>IF('Reported Performance Table'!D491="","",IF(AND('Reported Performance Table'!$E491="Yes",OR('Reported Performance Table'!$D491='Master List'!$B$42,'Reported Performance Table'!$D491='Master List'!$B$43,'Reported Performance Table'!$D491='Master List'!$B$44,'Reported Performance Table'!$D491='Master List'!$B$46,'Reported Performance Table'!$D491='Master List'!$B$48,'Reported Performance Table'!$D491='Master List'!$B$104,'Reported Performance Table'!$D491='Master List'!$B$106,'Reported Performance Table'!$D491='Master List'!$B$126)),"LUNA_Dimming","Dimming_Capability_and_Range"))</f>
        <v/>
      </c>
      <c r="N491" s="179">
        <f>'Reported Performance Table'!BE491</f>
        <v>0</v>
      </c>
      <c r="O491" s="179">
        <f>'Reported Performance Table'!BF491</f>
        <v>0</v>
      </c>
      <c r="P491" s="179">
        <f>'Reported Performance Table'!BG491</f>
        <v>0</v>
      </c>
      <c r="Q491" t="str">
        <f t="shared" si="15"/>
        <v>No</v>
      </c>
    </row>
    <row r="492" spans="1:17" x14ac:dyDescent="0.25">
      <c r="A492" s="75">
        <v>499</v>
      </c>
      <c r="B492" s="76" t="str">
        <f>IF('Reported Performance Table'!$A499="","",IF(OR('Reported Performance Table'!$B499="",'Reported Performance Table'!$C499="",'Reported Performance Table'!$D499="",'Reported Performance Table'!$F499="",'Reported Performance Table'!$G499="",'Reported Performance Table'!$H499="",'Reported Performance Table'!$I499="",'Reported Performance Table'!$K499="",'Reported Performance Table'!$N499="",'Reported Performance Table'!$O499="",'Reported Performance Table'!$P499="",'Reported Performance Table'!$Q499="",'Reported Performance Table'!$R499="",'Reported Performance Table'!$S499="",'Reported Performance Table'!$T499="",'Reported Performance Table'!$U499="",'Reported Performance Table'!$V499="",'Reported Performance Table'!$W499="",'Reported Performance Table'!$X499="",'Reported Performance Table'!$AF499="",'Reported Performance Table'!$AG499="",'Reported Performance Table'!$AI499="",'Reported Performance Table'!$AJ499="",'Reported Performance Table'!$AL499="",'Reported Performance Table'!$AN499="",'Reported Performance Table'!$AR499=""),$A492&amp;", ",""))</f>
        <v/>
      </c>
      <c r="D492" s="35" t="e">
        <f>VLOOKUP('Reported Performance Table'!C492,'Master List'!$B$20:$C$39,2,FALSE)</f>
        <v>#N/A</v>
      </c>
      <c r="E492" t="e">
        <f>VLOOKUP('Reported Performance Table'!D492,'Master List'!$B$42:$C$129,2,FALSE)</f>
        <v>#N/A</v>
      </c>
      <c r="F492" t="e">
        <f>VLOOKUP('Reported Performance Table'!C492,'Master List'!$B$20:$D$39,3,FALSE)</f>
        <v>#N/A</v>
      </c>
      <c r="G492" s="163" t="e">
        <f>VLOOKUP('Reported Performance Table'!B492,'Master List'!$B$11:$D$17,3,FALSE)</f>
        <v>#N/A</v>
      </c>
      <c r="H492" t="e">
        <f t="shared" si="14"/>
        <v>#N/A</v>
      </c>
      <c r="I492" t="e">
        <f>IF(VLOOKUP('Reported Performance Table'!D492,'Master List'!$B$42:$D$129,3,FALSE)="","No",VLOOKUP('Reported Performance Table'!D492,'Master List'!$B$42:$D$129,3,FALSE))</f>
        <v>#N/A</v>
      </c>
      <c r="J492" t="e">
        <f>IF(AND(I492="Yes_No",'Reported Performance Table'!E492="Yes"),"No","Yes_No")</f>
        <v>#N/A</v>
      </c>
      <c r="K492" t="str">
        <f>IF('Reported Performance Table'!D492="","",IF('Reported Performance Table'!E492="Yes","LUNA_CCT","Reported_CCT"))</f>
        <v/>
      </c>
      <c r="L492" t="str">
        <f>IF('Reported Performance Table'!D492="","",IF(K492="LUNA_CCT",VLOOKUP('Reported Performance Table'!D492,'Master List'!$B$42:$E$129,4,FALSE),"Reported_BUG"))</f>
        <v/>
      </c>
      <c r="M492" t="str">
        <f>IF('Reported Performance Table'!D492="","",IF(AND('Reported Performance Table'!$E492="Yes",OR('Reported Performance Table'!$D492='Master List'!$B$42,'Reported Performance Table'!$D492='Master List'!$B$43,'Reported Performance Table'!$D492='Master List'!$B$44,'Reported Performance Table'!$D492='Master List'!$B$46,'Reported Performance Table'!$D492='Master List'!$B$48,'Reported Performance Table'!$D492='Master List'!$B$104,'Reported Performance Table'!$D492='Master List'!$B$106,'Reported Performance Table'!$D492='Master List'!$B$126)),"LUNA_Dimming","Dimming_Capability_and_Range"))</f>
        <v/>
      </c>
      <c r="N492" s="179">
        <f>'Reported Performance Table'!BE492</f>
        <v>0</v>
      </c>
      <c r="O492" s="179">
        <f>'Reported Performance Table'!BF492</f>
        <v>0</v>
      </c>
      <c r="P492" s="179">
        <f>'Reported Performance Table'!BG492</f>
        <v>0</v>
      </c>
      <c r="Q492" t="str">
        <f t="shared" si="15"/>
        <v>No</v>
      </c>
    </row>
    <row r="493" spans="1:17" x14ac:dyDescent="0.25">
      <c r="A493" s="75">
        <v>500</v>
      </c>
      <c r="B493" s="76" t="str">
        <f>IF('Reported Performance Table'!$A500="","",IF(OR('Reported Performance Table'!$B500="",'Reported Performance Table'!$C500="",'Reported Performance Table'!$D500="",'Reported Performance Table'!$F500="",'Reported Performance Table'!$G500="",'Reported Performance Table'!$H500="",'Reported Performance Table'!$I500="",'Reported Performance Table'!$K500="",'Reported Performance Table'!$N500="",'Reported Performance Table'!$O500="",'Reported Performance Table'!$P500="",'Reported Performance Table'!$Q500="",'Reported Performance Table'!$R500="",'Reported Performance Table'!$S500="",'Reported Performance Table'!$T500="",'Reported Performance Table'!$U500="",'Reported Performance Table'!$V500="",'Reported Performance Table'!$W500="",'Reported Performance Table'!$X500="",'Reported Performance Table'!$AF500="",'Reported Performance Table'!$AG500="",'Reported Performance Table'!$AI500="",'Reported Performance Table'!$AJ500="",'Reported Performance Table'!$AL500="",'Reported Performance Table'!$AN500="",'Reported Performance Table'!$AR500=""),$A493&amp;", ",""))</f>
        <v/>
      </c>
      <c r="D493" s="35" t="e">
        <f>VLOOKUP('Reported Performance Table'!C493,'Master List'!$B$20:$C$39,2,FALSE)</f>
        <v>#N/A</v>
      </c>
      <c r="E493" t="e">
        <f>VLOOKUP('Reported Performance Table'!D493,'Master List'!$B$42:$C$129,2,FALSE)</f>
        <v>#N/A</v>
      </c>
      <c r="F493" t="e">
        <f>VLOOKUP('Reported Performance Table'!C493,'Master List'!$B$20:$D$39,3,FALSE)</f>
        <v>#N/A</v>
      </c>
      <c r="G493" s="163" t="e">
        <f>VLOOKUP('Reported Performance Table'!B493,'Master List'!$B$11:$D$17,3,FALSE)</f>
        <v>#N/A</v>
      </c>
      <c r="H493" t="e">
        <f t="shared" si="14"/>
        <v>#N/A</v>
      </c>
      <c r="I493" t="e">
        <f>IF(VLOOKUP('Reported Performance Table'!D493,'Master List'!$B$42:$D$129,3,FALSE)="","No",VLOOKUP('Reported Performance Table'!D493,'Master List'!$B$42:$D$129,3,FALSE))</f>
        <v>#N/A</v>
      </c>
      <c r="J493" t="e">
        <f>IF(AND(I493="Yes_No",'Reported Performance Table'!E493="Yes"),"No","Yes_No")</f>
        <v>#N/A</v>
      </c>
      <c r="K493" t="str">
        <f>IF('Reported Performance Table'!D493="","",IF('Reported Performance Table'!E493="Yes","LUNA_CCT","Reported_CCT"))</f>
        <v/>
      </c>
      <c r="L493" t="str">
        <f>IF('Reported Performance Table'!D493="","",IF(K493="LUNA_CCT",VLOOKUP('Reported Performance Table'!D493,'Master List'!$B$42:$E$129,4,FALSE),"Reported_BUG"))</f>
        <v/>
      </c>
      <c r="M493" t="str">
        <f>IF('Reported Performance Table'!D493="","",IF(AND('Reported Performance Table'!$E493="Yes",OR('Reported Performance Table'!$D493='Master List'!$B$42,'Reported Performance Table'!$D493='Master List'!$B$43,'Reported Performance Table'!$D493='Master List'!$B$44,'Reported Performance Table'!$D493='Master List'!$B$46,'Reported Performance Table'!$D493='Master List'!$B$48,'Reported Performance Table'!$D493='Master List'!$B$104,'Reported Performance Table'!$D493='Master List'!$B$106,'Reported Performance Table'!$D493='Master List'!$B$126)),"LUNA_Dimming","Dimming_Capability_and_Range"))</f>
        <v/>
      </c>
      <c r="N493" s="179">
        <f>'Reported Performance Table'!BE493</f>
        <v>0</v>
      </c>
      <c r="O493" s="179">
        <f>'Reported Performance Table'!BF493</f>
        <v>0</v>
      </c>
      <c r="P493" s="179">
        <f>'Reported Performance Table'!BG493</f>
        <v>0</v>
      </c>
      <c r="Q493" t="str">
        <f t="shared" si="15"/>
        <v>No</v>
      </c>
    </row>
    <row r="494" spans="1:17" x14ac:dyDescent="0.25">
      <c r="A494" s="75">
        <v>501</v>
      </c>
      <c r="B494" s="76" t="str">
        <f>IF('Reported Performance Table'!$A501="","",IF(OR('Reported Performance Table'!$B501="",'Reported Performance Table'!$C501="",'Reported Performance Table'!$D501="",'Reported Performance Table'!$F501="",'Reported Performance Table'!$G501="",'Reported Performance Table'!$H501="",'Reported Performance Table'!$I501="",'Reported Performance Table'!$K501="",'Reported Performance Table'!$N501="",'Reported Performance Table'!$O501="",'Reported Performance Table'!$P501="",'Reported Performance Table'!$Q501="",'Reported Performance Table'!$R501="",'Reported Performance Table'!$S501="",'Reported Performance Table'!$T501="",'Reported Performance Table'!$U501="",'Reported Performance Table'!$V501="",'Reported Performance Table'!$W501="",'Reported Performance Table'!$X501="",'Reported Performance Table'!$AF501="",'Reported Performance Table'!$AG501="",'Reported Performance Table'!$AI501="",'Reported Performance Table'!$AJ501="",'Reported Performance Table'!$AL501="",'Reported Performance Table'!$AN501="",'Reported Performance Table'!$AR501=""),$A494&amp;", ",""))</f>
        <v/>
      </c>
      <c r="D494" s="35" t="e">
        <f>VLOOKUP('Reported Performance Table'!C494,'Master List'!$B$20:$C$39,2,FALSE)</f>
        <v>#N/A</v>
      </c>
      <c r="E494" t="e">
        <f>VLOOKUP('Reported Performance Table'!D494,'Master List'!$B$42:$C$129,2,FALSE)</f>
        <v>#N/A</v>
      </c>
      <c r="F494" t="e">
        <f>VLOOKUP('Reported Performance Table'!C494,'Master List'!$B$20:$D$39,3,FALSE)</f>
        <v>#N/A</v>
      </c>
      <c r="G494" s="163" t="e">
        <f>VLOOKUP('Reported Performance Table'!B494,'Master List'!$B$11:$D$17,3,FALSE)</f>
        <v>#N/A</v>
      </c>
      <c r="H494" t="e">
        <f t="shared" si="14"/>
        <v>#N/A</v>
      </c>
      <c r="I494" t="e">
        <f>IF(VLOOKUP('Reported Performance Table'!D494,'Master List'!$B$42:$D$129,3,FALSE)="","No",VLOOKUP('Reported Performance Table'!D494,'Master List'!$B$42:$D$129,3,FALSE))</f>
        <v>#N/A</v>
      </c>
      <c r="J494" t="e">
        <f>IF(AND(I494="Yes_No",'Reported Performance Table'!E494="Yes"),"No","Yes_No")</f>
        <v>#N/A</v>
      </c>
      <c r="K494" t="str">
        <f>IF('Reported Performance Table'!D494="","",IF('Reported Performance Table'!E494="Yes","LUNA_CCT","Reported_CCT"))</f>
        <v/>
      </c>
      <c r="L494" t="str">
        <f>IF('Reported Performance Table'!D494="","",IF(K494="LUNA_CCT",VLOOKUP('Reported Performance Table'!D494,'Master List'!$B$42:$E$129,4,FALSE),"Reported_BUG"))</f>
        <v/>
      </c>
      <c r="M494" t="str">
        <f>IF('Reported Performance Table'!D494="","",IF(AND('Reported Performance Table'!$E494="Yes",OR('Reported Performance Table'!$D494='Master List'!$B$42,'Reported Performance Table'!$D494='Master List'!$B$43,'Reported Performance Table'!$D494='Master List'!$B$44,'Reported Performance Table'!$D494='Master List'!$B$46,'Reported Performance Table'!$D494='Master List'!$B$48,'Reported Performance Table'!$D494='Master List'!$B$104,'Reported Performance Table'!$D494='Master List'!$B$106,'Reported Performance Table'!$D494='Master List'!$B$126)),"LUNA_Dimming","Dimming_Capability_and_Range"))</f>
        <v/>
      </c>
      <c r="N494" s="179">
        <f>'Reported Performance Table'!BE494</f>
        <v>0</v>
      </c>
      <c r="O494" s="179">
        <f>'Reported Performance Table'!BF494</f>
        <v>0</v>
      </c>
      <c r="P494" s="179">
        <f>'Reported Performance Table'!BG494</f>
        <v>0</v>
      </c>
      <c r="Q494" t="str">
        <f t="shared" si="15"/>
        <v>No</v>
      </c>
    </row>
    <row r="495" spans="1:17" x14ac:dyDescent="0.25">
      <c r="A495" s="75">
        <v>502</v>
      </c>
      <c r="B495" s="76" t="str">
        <f>IF('Reported Performance Table'!$A502="","",IF(OR('Reported Performance Table'!$B502="",'Reported Performance Table'!$C502="",'Reported Performance Table'!$D502="",'Reported Performance Table'!$F502="",'Reported Performance Table'!$G502="",'Reported Performance Table'!$H502="",'Reported Performance Table'!$I502="",'Reported Performance Table'!$K502="",'Reported Performance Table'!$N502="",'Reported Performance Table'!$O502="",'Reported Performance Table'!$P502="",'Reported Performance Table'!$Q502="",'Reported Performance Table'!$R502="",'Reported Performance Table'!$S502="",'Reported Performance Table'!$T502="",'Reported Performance Table'!$U502="",'Reported Performance Table'!$V502="",'Reported Performance Table'!$W502="",'Reported Performance Table'!$X502="",'Reported Performance Table'!$AF502="",'Reported Performance Table'!$AG502="",'Reported Performance Table'!$AI502="",'Reported Performance Table'!$AJ502="",'Reported Performance Table'!$AL502="",'Reported Performance Table'!$AN502="",'Reported Performance Table'!$AR502=""),$A495&amp;", ",""))</f>
        <v/>
      </c>
      <c r="D495" s="35" t="e">
        <f>VLOOKUP('Reported Performance Table'!C495,'Master List'!$B$20:$C$39,2,FALSE)</f>
        <v>#N/A</v>
      </c>
      <c r="E495" t="e">
        <f>VLOOKUP('Reported Performance Table'!D495,'Master List'!$B$42:$C$129,2,FALSE)</f>
        <v>#N/A</v>
      </c>
      <c r="F495" t="e">
        <f>VLOOKUP('Reported Performance Table'!C495,'Master List'!$B$20:$D$39,3,FALSE)</f>
        <v>#N/A</v>
      </c>
      <c r="G495" s="163" t="e">
        <f>VLOOKUP('Reported Performance Table'!B495,'Master List'!$B$11:$D$17,3,FALSE)</f>
        <v>#N/A</v>
      </c>
      <c r="H495" t="e">
        <f t="shared" si="14"/>
        <v>#N/A</v>
      </c>
      <c r="I495" t="e">
        <f>IF(VLOOKUP('Reported Performance Table'!D495,'Master List'!$B$42:$D$129,3,FALSE)="","No",VLOOKUP('Reported Performance Table'!D495,'Master List'!$B$42:$D$129,3,FALSE))</f>
        <v>#N/A</v>
      </c>
      <c r="J495" t="e">
        <f>IF(AND(I495="Yes_No",'Reported Performance Table'!E495="Yes"),"No","Yes_No")</f>
        <v>#N/A</v>
      </c>
      <c r="K495" t="str">
        <f>IF('Reported Performance Table'!D495="","",IF('Reported Performance Table'!E495="Yes","LUNA_CCT","Reported_CCT"))</f>
        <v/>
      </c>
      <c r="L495" t="str">
        <f>IF('Reported Performance Table'!D495="","",IF(K495="LUNA_CCT",VLOOKUP('Reported Performance Table'!D495,'Master List'!$B$42:$E$129,4,FALSE),"Reported_BUG"))</f>
        <v/>
      </c>
      <c r="M495" t="str">
        <f>IF('Reported Performance Table'!D495="","",IF(AND('Reported Performance Table'!$E495="Yes",OR('Reported Performance Table'!$D495='Master List'!$B$42,'Reported Performance Table'!$D495='Master List'!$B$43,'Reported Performance Table'!$D495='Master List'!$B$44,'Reported Performance Table'!$D495='Master List'!$B$46,'Reported Performance Table'!$D495='Master List'!$B$48,'Reported Performance Table'!$D495='Master List'!$B$104,'Reported Performance Table'!$D495='Master List'!$B$106,'Reported Performance Table'!$D495='Master List'!$B$126)),"LUNA_Dimming","Dimming_Capability_and_Range"))</f>
        <v/>
      </c>
      <c r="N495" s="179">
        <f>'Reported Performance Table'!BE495</f>
        <v>0</v>
      </c>
      <c r="O495" s="179">
        <f>'Reported Performance Table'!BF495</f>
        <v>0</v>
      </c>
      <c r="P495" s="179">
        <f>'Reported Performance Table'!BG495</f>
        <v>0</v>
      </c>
      <c r="Q495" t="str">
        <f t="shared" si="15"/>
        <v>No</v>
      </c>
    </row>
    <row r="496" spans="1:17" x14ac:dyDescent="0.25">
      <c r="A496" s="75">
        <v>503</v>
      </c>
      <c r="B496" s="76" t="str">
        <f>IF('Reported Performance Table'!$A503="","",IF(OR('Reported Performance Table'!$B503="",'Reported Performance Table'!$C503="",'Reported Performance Table'!$D503="",'Reported Performance Table'!$F503="",'Reported Performance Table'!$G503="",'Reported Performance Table'!$H503="",'Reported Performance Table'!$I503="",'Reported Performance Table'!$K503="",'Reported Performance Table'!$N503="",'Reported Performance Table'!$O503="",'Reported Performance Table'!$P503="",'Reported Performance Table'!$Q503="",'Reported Performance Table'!$R503="",'Reported Performance Table'!$S503="",'Reported Performance Table'!$T503="",'Reported Performance Table'!$U503="",'Reported Performance Table'!$V503="",'Reported Performance Table'!$W503="",'Reported Performance Table'!$X503="",'Reported Performance Table'!$AF503="",'Reported Performance Table'!$AG503="",'Reported Performance Table'!$AI503="",'Reported Performance Table'!$AJ503="",'Reported Performance Table'!$AL503="",'Reported Performance Table'!$AN503="",'Reported Performance Table'!$AR503=""),$A496&amp;", ",""))</f>
        <v/>
      </c>
      <c r="D496" s="35" t="e">
        <f>VLOOKUP('Reported Performance Table'!C496,'Master List'!$B$20:$C$39,2,FALSE)</f>
        <v>#N/A</v>
      </c>
      <c r="E496" t="e">
        <f>VLOOKUP('Reported Performance Table'!D496,'Master List'!$B$42:$C$129,2,FALSE)</f>
        <v>#N/A</v>
      </c>
      <c r="F496" t="e">
        <f>VLOOKUP('Reported Performance Table'!C496,'Master List'!$B$20:$D$39,3,FALSE)</f>
        <v>#N/A</v>
      </c>
      <c r="G496" s="163" t="e">
        <f>VLOOKUP('Reported Performance Table'!B496,'Master List'!$B$11:$D$17,3,FALSE)</f>
        <v>#N/A</v>
      </c>
      <c r="H496" t="e">
        <f t="shared" si="14"/>
        <v>#N/A</v>
      </c>
      <c r="I496" t="e">
        <f>IF(VLOOKUP('Reported Performance Table'!D496,'Master List'!$B$42:$D$129,3,FALSE)="","No",VLOOKUP('Reported Performance Table'!D496,'Master List'!$B$42:$D$129,3,FALSE))</f>
        <v>#N/A</v>
      </c>
      <c r="J496" t="e">
        <f>IF(AND(I496="Yes_No",'Reported Performance Table'!E496="Yes"),"No","Yes_No")</f>
        <v>#N/A</v>
      </c>
      <c r="K496" t="str">
        <f>IF('Reported Performance Table'!D496="","",IF('Reported Performance Table'!E496="Yes","LUNA_CCT","Reported_CCT"))</f>
        <v/>
      </c>
      <c r="L496" t="str">
        <f>IF('Reported Performance Table'!D496="","",IF(K496="LUNA_CCT",VLOOKUP('Reported Performance Table'!D496,'Master List'!$B$42:$E$129,4,FALSE),"Reported_BUG"))</f>
        <v/>
      </c>
      <c r="M496" t="str">
        <f>IF('Reported Performance Table'!D496="","",IF(AND('Reported Performance Table'!$E496="Yes",OR('Reported Performance Table'!$D496='Master List'!$B$42,'Reported Performance Table'!$D496='Master List'!$B$43,'Reported Performance Table'!$D496='Master List'!$B$44,'Reported Performance Table'!$D496='Master List'!$B$46,'Reported Performance Table'!$D496='Master List'!$B$48,'Reported Performance Table'!$D496='Master List'!$B$104,'Reported Performance Table'!$D496='Master List'!$B$106,'Reported Performance Table'!$D496='Master List'!$B$126)),"LUNA_Dimming","Dimming_Capability_and_Range"))</f>
        <v/>
      </c>
      <c r="N496" s="179">
        <f>'Reported Performance Table'!BE496</f>
        <v>0</v>
      </c>
      <c r="O496" s="179">
        <f>'Reported Performance Table'!BF496</f>
        <v>0</v>
      </c>
      <c r="P496" s="179">
        <f>'Reported Performance Table'!BG496</f>
        <v>0</v>
      </c>
      <c r="Q496" t="str">
        <f t="shared" si="15"/>
        <v>No</v>
      </c>
    </row>
    <row r="497" spans="1:17" x14ac:dyDescent="0.25">
      <c r="A497" s="75">
        <v>504</v>
      </c>
      <c r="B497" s="76" t="str">
        <f>IF('Reported Performance Table'!$A504="","",IF(OR('Reported Performance Table'!$B504="",'Reported Performance Table'!$C504="",'Reported Performance Table'!$D504="",'Reported Performance Table'!$F504="",'Reported Performance Table'!$G504="",'Reported Performance Table'!$H504="",'Reported Performance Table'!$I504="",'Reported Performance Table'!$K504="",'Reported Performance Table'!$N504="",'Reported Performance Table'!$O504="",'Reported Performance Table'!$P504="",'Reported Performance Table'!$Q504="",'Reported Performance Table'!$R504="",'Reported Performance Table'!$S504="",'Reported Performance Table'!$T504="",'Reported Performance Table'!$U504="",'Reported Performance Table'!$V504="",'Reported Performance Table'!$W504="",'Reported Performance Table'!$X504="",'Reported Performance Table'!$AF504="",'Reported Performance Table'!$AG504="",'Reported Performance Table'!$AI504="",'Reported Performance Table'!$AJ504="",'Reported Performance Table'!$AL504="",'Reported Performance Table'!$AN504="",'Reported Performance Table'!$AR504=""),$A497&amp;", ",""))</f>
        <v/>
      </c>
      <c r="D497" s="35" t="e">
        <f>VLOOKUP('Reported Performance Table'!C497,'Master List'!$B$20:$C$39,2,FALSE)</f>
        <v>#N/A</v>
      </c>
      <c r="E497" t="e">
        <f>VLOOKUP('Reported Performance Table'!D497,'Master List'!$B$42:$C$129,2,FALSE)</f>
        <v>#N/A</v>
      </c>
      <c r="F497" t="e">
        <f>VLOOKUP('Reported Performance Table'!C497,'Master List'!$B$20:$D$39,3,FALSE)</f>
        <v>#N/A</v>
      </c>
      <c r="G497" s="163" t="e">
        <f>VLOOKUP('Reported Performance Table'!B497,'Master List'!$B$11:$D$17,3,FALSE)</f>
        <v>#N/A</v>
      </c>
      <c r="H497" t="e">
        <f t="shared" si="14"/>
        <v>#N/A</v>
      </c>
      <c r="I497" t="e">
        <f>IF(VLOOKUP('Reported Performance Table'!D497,'Master List'!$B$42:$D$129,3,FALSE)="","No",VLOOKUP('Reported Performance Table'!D497,'Master List'!$B$42:$D$129,3,FALSE))</f>
        <v>#N/A</v>
      </c>
      <c r="J497" t="e">
        <f>IF(AND(I497="Yes_No",'Reported Performance Table'!E497="Yes"),"No","Yes_No")</f>
        <v>#N/A</v>
      </c>
      <c r="K497" t="str">
        <f>IF('Reported Performance Table'!D497="","",IF('Reported Performance Table'!E497="Yes","LUNA_CCT","Reported_CCT"))</f>
        <v/>
      </c>
      <c r="L497" t="str">
        <f>IF('Reported Performance Table'!D497="","",IF(K497="LUNA_CCT",VLOOKUP('Reported Performance Table'!D497,'Master List'!$B$42:$E$129,4,FALSE),"Reported_BUG"))</f>
        <v/>
      </c>
      <c r="M497" t="str">
        <f>IF('Reported Performance Table'!D497="","",IF(AND('Reported Performance Table'!$E497="Yes",OR('Reported Performance Table'!$D497='Master List'!$B$42,'Reported Performance Table'!$D497='Master List'!$B$43,'Reported Performance Table'!$D497='Master List'!$B$44,'Reported Performance Table'!$D497='Master List'!$B$46,'Reported Performance Table'!$D497='Master List'!$B$48,'Reported Performance Table'!$D497='Master List'!$B$104,'Reported Performance Table'!$D497='Master List'!$B$106,'Reported Performance Table'!$D497='Master List'!$B$126)),"LUNA_Dimming","Dimming_Capability_and_Range"))</f>
        <v/>
      </c>
      <c r="N497" s="179">
        <f>'Reported Performance Table'!BE497</f>
        <v>0</v>
      </c>
      <c r="O497" s="179">
        <f>'Reported Performance Table'!BF497</f>
        <v>0</v>
      </c>
      <c r="P497" s="179">
        <f>'Reported Performance Table'!BG497</f>
        <v>0</v>
      </c>
      <c r="Q497" t="str">
        <f t="shared" si="15"/>
        <v>No</v>
      </c>
    </row>
    <row r="498" spans="1:17" x14ac:dyDescent="0.25">
      <c r="A498" s="75">
        <v>505</v>
      </c>
      <c r="B498" s="76" t="str">
        <f>IF('Reported Performance Table'!$A505="","",IF(OR('Reported Performance Table'!$B505="",'Reported Performance Table'!$C505="",'Reported Performance Table'!$D505="",'Reported Performance Table'!$F505="",'Reported Performance Table'!$G505="",'Reported Performance Table'!$H505="",'Reported Performance Table'!$I505="",'Reported Performance Table'!$K505="",'Reported Performance Table'!$N505="",'Reported Performance Table'!$O505="",'Reported Performance Table'!$P505="",'Reported Performance Table'!$Q505="",'Reported Performance Table'!$R505="",'Reported Performance Table'!$S505="",'Reported Performance Table'!$T505="",'Reported Performance Table'!$U505="",'Reported Performance Table'!$V505="",'Reported Performance Table'!$W505="",'Reported Performance Table'!$X505="",'Reported Performance Table'!$AF505="",'Reported Performance Table'!$AG505="",'Reported Performance Table'!$AI505="",'Reported Performance Table'!$AJ505="",'Reported Performance Table'!$AL505="",'Reported Performance Table'!$AN505="",'Reported Performance Table'!$AR505=""),$A498&amp;", ",""))</f>
        <v/>
      </c>
      <c r="D498" s="35" t="e">
        <f>VLOOKUP('Reported Performance Table'!C498,'Master List'!$B$20:$C$39,2,FALSE)</f>
        <v>#N/A</v>
      </c>
      <c r="E498" t="e">
        <f>VLOOKUP('Reported Performance Table'!D498,'Master List'!$B$42:$C$129,2,FALSE)</f>
        <v>#N/A</v>
      </c>
      <c r="F498" t="e">
        <f>VLOOKUP('Reported Performance Table'!C498,'Master List'!$B$20:$D$39,3,FALSE)</f>
        <v>#N/A</v>
      </c>
      <c r="G498" s="163" t="e">
        <f>VLOOKUP('Reported Performance Table'!B498,'Master List'!$B$11:$D$17,3,FALSE)</f>
        <v>#N/A</v>
      </c>
      <c r="H498" t="e">
        <f t="shared" si="14"/>
        <v>#N/A</v>
      </c>
      <c r="I498" t="e">
        <f>IF(VLOOKUP('Reported Performance Table'!D498,'Master List'!$B$42:$D$129,3,FALSE)="","No",VLOOKUP('Reported Performance Table'!D498,'Master List'!$B$42:$D$129,3,FALSE))</f>
        <v>#N/A</v>
      </c>
      <c r="J498" t="e">
        <f>IF(AND(I498="Yes_No",'Reported Performance Table'!E498="Yes"),"No","Yes_No")</f>
        <v>#N/A</v>
      </c>
      <c r="K498" t="str">
        <f>IF('Reported Performance Table'!D498="","",IF('Reported Performance Table'!E498="Yes","LUNA_CCT","Reported_CCT"))</f>
        <v/>
      </c>
      <c r="L498" t="str">
        <f>IF('Reported Performance Table'!D498="","",IF(K498="LUNA_CCT",VLOOKUP('Reported Performance Table'!D498,'Master List'!$B$42:$E$129,4,FALSE),"Reported_BUG"))</f>
        <v/>
      </c>
      <c r="M498" t="str">
        <f>IF('Reported Performance Table'!D498="","",IF(AND('Reported Performance Table'!$E498="Yes",OR('Reported Performance Table'!$D498='Master List'!$B$42,'Reported Performance Table'!$D498='Master List'!$B$43,'Reported Performance Table'!$D498='Master List'!$B$44,'Reported Performance Table'!$D498='Master List'!$B$46,'Reported Performance Table'!$D498='Master List'!$B$48,'Reported Performance Table'!$D498='Master List'!$B$104,'Reported Performance Table'!$D498='Master List'!$B$106,'Reported Performance Table'!$D498='Master List'!$B$126)),"LUNA_Dimming","Dimming_Capability_and_Range"))</f>
        <v/>
      </c>
      <c r="N498" s="179">
        <f>'Reported Performance Table'!BE498</f>
        <v>0</v>
      </c>
      <c r="O498" s="179">
        <f>'Reported Performance Table'!BF498</f>
        <v>0</v>
      </c>
      <c r="P498" s="179">
        <f>'Reported Performance Table'!BG498</f>
        <v>0</v>
      </c>
      <c r="Q498" t="str">
        <f t="shared" si="15"/>
        <v>No</v>
      </c>
    </row>
    <row r="499" spans="1:17" x14ac:dyDescent="0.25">
      <c r="A499" s="75">
        <v>506</v>
      </c>
      <c r="B499" s="76" t="str">
        <f>IF('Reported Performance Table'!$A506="","",IF(OR('Reported Performance Table'!$B506="",'Reported Performance Table'!$C506="",'Reported Performance Table'!$D506="",'Reported Performance Table'!$F506="",'Reported Performance Table'!$G506="",'Reported Performance Table'!$H506="",'Reported Performance Table'!$I506="",'Reported Performance Table'!$K506="",'Reported Performance Table'!$N506="",'Reported Performance Table'!$O506="",'Reported Performance Table'!$P506="",'Reported Performance Table'!$Q506="",'Reported Performance Table'!$R506="",'Reported Performance Table'!$S506="",'Reported Performance Table'!$T506="",'Reported Performance Table'!$U506="",'Reported Performance Table'!$V506="",'Reported Performance Table'!$W506="",'Reported Performance Table'!$X506="",'Reported Performance Table'!$AF506="",'Reported Performance Table'!$AG506="",'Reported Performance Table'!$AI506="",'Reported Performance Table'!$AJ506="",'Reported Performance Table'!$AL506="",'Reported Performance Table'!$AN506="",'Reported Performance Table'!$AR506=""),$A499&amp;", ",""))</f>
        <v/>
      </c>
      <c r="D499" s="35" t="e">
        <f>VLOOKUP('Reported Performance Table'!C499,'Master List'!$B$20:$C$39,2,FALSE)</f>
        <v>#N/A</v>
      </c>
      <c r="E499" t="e">
        <f>VLOOKUP('Reported Performance Table'!D499,'Master List'!$B$42:$C$129,2,FALSE)</f>
        <v>#N/A</v>
      </c>
      <c r="F499" t="e">
        <f>VLOOKUP('Reported Performance Table'!C499,'Master List'!$B$20:$D$39,3,FALSE)</f>
        <v>#N/A</v>
      </c>
      <c r="G499" s="163" t="e">
        <f>VLOOKUP('Reported Performance Table'!B499,'Master List'!$B$11:$D$17,3,FALSE)</f>
        <v>#N/A</v>
      </c>
      <c r="H499" t="e">
        <f t="shared" si="14"/>
        <v>#N/A</v>
      </c>
      <c r="I499" t="e">
        <f>IF(VLOOKUP('Reported Performance Table'!D499,'Master List'!$B$42:$D$129,3,FALSE)="","No",VLOOKUP('Reported Performance Table'!D499,'Master List'!$B$42:$D$129,3,FALSE))</f>
        <v>#N/A</v>
      </c>
      <c r="J499" t="e">
        <f>IF(AND(I499="Yes_No",'Reported Performance Table'!E499="Yes"),"No","Yes_No")</f>
        <v>#N/A</v>
      </c>
      <c r="K499" t="str">
        <f>IF('Reported Performance Table'!D499="","",IF('Reported Performance Table'!E499="Yes","LUNA_CCT","Reported_CCT"))</f>
        <v/>
      </c>
      <c r="L499" t="str">
        <f>IF('Reported Performance Table'!D499="","",IF(K499="LUNA_CCT",VLOOKUP('Reported Performance Table'!D499,'Master List'!$B$42:$E$129,4,FALSE),"Reported_BUG"))</f>
        <v/>
      </c>
      <c r="M499" t="str">
        <f>IF('Reported Performance Table'!D499="","",IF(AND('Reported Performance Table'!$E499="Yes",OR('Reported Performance Table'!$D499='Master List'!$B$42,'Reported Performance Table'!$D499='Master List'!$B$43,'Reported Performance Table'!$D499='Master List'!$B$44,'Reported Performance Table'!$D499='Master List'!$B$46,'Reported Performance Table'!$D499='Master List'!$B$48,'Reported Performance Table'!$D499='Master List'!$B$104,'Reported Performance Table'!$D499='Master List'!$B$106,'Reported Performance Table'!$D499='Master List'!$B$126)),"LUNA_Dimming","Dimming_Capability_and_Range"))</f>
        <v/>
      </c>
      <c r="N499" s="179">
        <f>'Reported Performance Table'!BE499</f>
        <v>0</v>
      </c>
      <c r="O499" s="179">
        <f>'Reported Performance Table'!BF499</f>
        <v>0</v>
      </c>
      <c r="P499" s="179">
        <f>'Reported Performance Table'!BG499</f>
        <v>0</v>
      </c>
      <c r="Q499" t="str">
        <f t="shared" si="15"/>
        <v>No</v>
      </c>
    </row>
    <row r="500" spans="1:17" x14ac:dyDescent="0.25">
      <c r="A500" s="75">
        <v>507</v>
      </c>
      <c r="B500" s="76" t="str">
        <f>IF('Reported Performance Table'!$A507="","",IF(OR('Reported Performance Table'!$B507="",'Reported Performance Table'!$C507="",'Reported Performance Table'!$D507="",'Reported Performance Table'!$F507="",'Reported Performance Table'!$G507="",'Reported Performance Table'!$H507="",'Reported Performance Table'!$I507="",'Reported Performance Table'!$K507="",'Reported Performance Table'!$N507="",'Reported Performance Table'!$O507="",'Reported Performance Table'!$P507="",'Reported Performance Table'!$Q507="",'Reported Performance Table'!$R507="",'Reported Performance Table'!$S507="",'Reported Performance Table'!$T507="",'Reported Performance Table'!$U507="",'Reported Performance Table'!$V507="",'Reported Performance Table'!$W507="",'Reported Performance Table'!$X507="",'Reported Performance Table'!$AF507="",'Reported Performance Table'!$AG507="",'Reported Performance Table'!$AI507="",'Reported Performance Table'!$AJ507="",'Reported Performance Table'!$AL507="",'Reported Performance Table'!$AN507="",'Reported Performance Table'!$AR507=""),$A500&amp;", ",""))</f>
        <v/>
      </c>
      <c r="D500" s="35" t="e">
        <f>VLOOKUP('Reported Performance Table'!C500,'Master List'!$B$20:$C$39,2,FALSE)</f>
        <v>#N/A</v>
      </c>
      <c r="E500" t="e">
        <f>VLOOKUP('Reported Performance Table'!D500,'Master List'!$B$42:$C$129,2,FALSE)</f>
        <v>#N/A</v>
      </c>
      <c r="F500" t="e">
        <f>VLOOKUP('Reported Performance Table'!C500,'Master List'!$B$20:$D$39,3,FALSE)</f>
        <v>#N/A</v>
      </c>
      <c r="G500" s="163" t="e">
        <f>VLOOKUP('Reported Performance Table'!B500,'Master List'!$B$11:$D$17,3,FALSE)</f>
        <v>#N/A</v>
      </c>
      <c r="H500" t="e">
        <f t="shared" si="14"/>
        <v>#N/A</v>
      </c>
      <c r="I500" t="e">
        <f>IF(VLOOKUP('Reported Performance Table'!D500,'Master List'!$B$42:$D$129,3,FALSE)="","No",VLOOKUP('Reported Performance Table'!D500,'Master List'!$B$42:$D$129,3,FALSE))</f>
        <v>#N/A</v>
      </c>
      <c r="J500" t="e">
        <f>IF(AND(I500="Yes_No",'Reported Performance Table'!E500="Yes"),"No","Yes_No")</f>
        <v>#N/A</v>
      </c>
      <c r="K500" t="str">
        <f>IF('Reported Performance Table'!D500="","",IF('Reported Performance Table'!E500="Yes","LUNA_CCT","Reported_CCT"))</f>
        <v/>
      </c>
      <c r="L500" t="str">
        <f>IF('Reported Performance Table'!D500="","",IF(K500="LUNA_CCT",VLOOKUP('Reported Performance Table'!D500,'Master List'!$B$42:$E$129,4,FALSE),"Reported_BUG"))</f>
        <v/>
      </c>
      <c r="M500" t="str">
        <f>IF('Reported Performance Table'!D500="","",IF(AND('Reported Performance Table'!$E500="Yes",OR('Reported Performance Table'!$D500='Master List'!$B$42,'Reported Performance Table'!$D500='Master List'!$B$43,'Reported Performance Table'!$D500='Master List'!$B$44,'Reported Performance Table'!$D500='Master List'!$B$46,'Reported Performance Table'!$D500='Master List'!$B$48,'Reported Performance Table'!$D500='Master List'!$B$104,'Reported Performance Table'!$D500='Master List'!$B$106,'Reported Performance Table'!$D500='Master List'!$B$126)),"LUNA_Dimming","Dimming_Capability_and_Range"))</f>
        <v/>
      </c>
      <c r="N500" s="179">
        <f>'Reported Performance Table'!BE500</f>
        <v>0</v>
      </c>
      <c r="O500" s="179">
        <f>'Reported Performance Table'!BF500</f>
        <v>0</v>
      </c>
      <c r="P500" s="179">
        <f>'Reported Performance Table'!BG500</f>
        <v>0</v>
      </c>
      <c r="Q500" t="str">
        <f t="shared" si="15"/>
        <v>No</v>
      </c>
    </row>
    <row r="501" spans="1:17" x14ac:dyDescent="0.25">
      <c r="A501" s="75">
        <v>508</v>
      </c>
      <c r="B501" s="76" t="str">
        <f>IF('Reported Performance Table'!$A508="","",IF(OR('Reported Performance Table'!$B508="",'Reported Performance Table'!$C508="",'Reported Performance Table'!$D508="",'Reported Performance Table'!$F508="",'Reported Performance Table'!$G508="",'Reported Performance Table'!$H508="",'Reported Performance Table'!$I508="",'Reported Performance Table'!$K508="",'Reported Performance Table'!$N508="",'Reported Performance Table'!$O508="",'Reported Performance Table'!$P508="",'Reported Performance Table'!$Q508="",'Reported Performance Table'!$R508="",'Reported Performance Table'!$S508="",'Reported Performance Table'!$T508="",'Reported Performance Table'!$U508="",'Reported Performance Table'!$V508="",'Reported Performance Table'!$W508="",'Reported Performance Table'!$X508="",'Reported Performance Table'!$AF508="",'Reported Performance Table'!$AG508="",'Reported Performance Table'!$AI508="",'Reported Performance Table'!$AJ508="",'Reported Performance Table'!$AL508="",'Reported Performance Table'!$AN508="",'Reported Performance Table'!$AR508=""),$A501&amp;", ",""))</f>
        <v/>
      </c>
      <c r="D501" s="35" t="e">
        <f>VLOOKUP('Reported Performance Table'!C501,'Master List'!$B$20:$C$39,2,FALSE)</f>
        <v>#N/A</v>
      </c>
      <c r="E501" t="e">
        <f>VLOOKUP('Reported Performance Table'!D501,'Master List'!$B$42:$C$129,2,FALSE)</f>
        <v>#N/A</v>
      </c>
      <c r="F501" t="e">
        <f>VLOOKUP('Reported Performance Table'!C501,'Master List'!$B$20:$D$39,3,FALSE)</f>
        <v>#N/A</v>
      </c>
      <c r="G501" s="163" t="e">
        <f>VLOOKUP('Reported Performance Table'!B501,'Master List'!$B$11:$D$17,3,FALSE)</f>
        <v>#N/A</v>
      </c>
      <c r="H501" t="e">
        <f t="shared" si="14"/>
        <v>#N/A</v>
      </c>
      <c r="I501" t="e">
        <f>IF(VLOOKUP('Reported Performance Table'!D501,'Master List'!$B$42:$D$129,3,FALSE)="","No",VLOOKUP('Reported Performance Table'!D501,'Master List'!$B$42:$D$129,3,FALSE))</f>
        <v>#N/A</v>
      </c>
      <c r="J501" t="e">
        <f>IF(AND(I501="Yes_No",'Reported Performance Table'!E501="Yes"),"No","Yes_No")</f>
        <v>#N/A</v>
      </c>
      <c r="K501" t="str">
        <f>IF('Reported Performance Table'!D501="","",IF('Reported Performance Table'!E501="Yes","LUNA_CCT","Reported_CCT"))</f>
        <v/>
      </c>
      <c r="L501" t="str">
        <f>IF('Reported Performance Table'!D501="","",IF(K501="LUNA_CCT",VLOOKUP('Reported Performance Table'!D501,'Master List'!$B$42:$E$129,4,FALSE),"Reported_BUG"))</f>
        <v/>
      </c>
      <c r="M501" t="str">
        <f>IF('Reported Performance Table'!D501="","",IF(AND('Reported Performance Table'!$E501="Yes",OR('Reported Performance Table'!$D501='Master List'!$B$42,'Reported Performance Table'!$D501='Master List'!$B$43,'Reported Performance Table'!$D501='Master List'!$B$44,'Reported Performance Table'!$D501='Master List'!$B$46,'Reported Performance Table'!$D501='Master List'!$B$48,'Reported Performance Table'!$D501='Master List'!$B$104,'Reported Performance Table'!$D501='Master List'!$B$106,'Reported Performance Table'!$D501='Master List'!$B$126)),"LUNA_Dimming","Dimming_Capability_and_Range"))</f>
        <v/>
      </c>
      <c r="N501" s="179">
        <f>'Reported Performance Table'!BE501</f>
        <v>0</v>
      </c>
      <c r="O501" s="179">
        <f>'Reported Performance Table'!BF501</f>
        <v>0</v>
      </c>
      <c r="P501" s="179">
        <f>'Reported Performance Table'!BG501</f>
        <v>0</v>
      </c>
      <c r="Q501" t="str">
        <f t="shared" si="15"/>
        <v>No</v>
      </c>
    </row>
    <row r="502" spans="1:17" x14ac:dyDescent="0.25">
      <c r="A502" s="75">
        <v>509</v>
      </c>
      <c r="B502" s="76" t="str">
        <f>IF('Reported Performance Table'!$A509="","",IF(OR('Reported Performance Table'!$B509="",'Reported Performance Table'!$C509="",'Reported Performance Table'!$D509="",'Reported Performance Table'!$F509="",'Reported Performance Table'!$G509="",'Reported Performance Table'!$H509="",'Reported Performance Table'!$I509="",'Reported Performance Table'!$K509="",'Reported Performance Table'!$N509="",'Reported Performance Table'!$O509="",'Reported Performance Table'!$P509="",'Reported Performance Table'!$Q509="",'Reported Performance Table'!$R509="",'Reported Performance Table'!$S509="",'Reported Performance Table'!$T509="",'Reported Performance Table'!$U509="",'Reported Performance Table'!$V509="",'Reported Performance Table'!$W509="",'Reported Performance Table'!$X509="",'Reported Performance Table'!$AF509="",'Reported Performance Table'!$AG509="",'Reported Performance Table'!$AI509="",'Reported Performance Table'!$AJ509="",'Reported Performance Table'!$AL509="",'Reported Performance Table'!$AN509="",'Reported Performance Table'!$AR509=""),$A502&amp;", ",""))</f>
        <v/>
      </c>
      <c r="D502" s="35" t="e">
        <f>VLOOKUP('Reported Performance Table'!C502,'Master List'!$B$20:$C$39,2,FALSE)</f>
        <v>#N/A</v>
      </c>
      <c r="E502" t="e">
        <f>VLOOKUP('Reported Performance Table'!D502,'Master List'!$B$42:$C$129,2,FALSE)</f>
        <v>#N/A</v>
      </c>
      <c r="F502" t="e">
        <f>VLOOKUP('Reported Performance Table'!C502,'Master List'!$B$20:$D$39,3,FALSE)</f>
        <v>#N/A</v>
      </c>
      <c r="G502" s="163" t="e">
        <f>VLOOKUP('Reported Performance Table'!B502,'Master List'!$B$11:$D$17,3,FALSE)</f>
        <v>#N/A</v>
      </c>
      <c r="H502" t="e">
        <f t="shared" si="14"/>
        <v>#N/A</v>
      </c>
      <c r="I502" t="e">
        <f>IF(VLOOKUP('Reported Performance Table'!D502,'Master List'!$B$42:$D$129,3,FALSE)="","No",VLOOKUP('Reported Performance Table'!D502,'Master List'!$B$42:$D$129,3,FALSE))</f>
        <v>#N/A</v>
      </c>
      <c r="J502" t="e">
        <f>IF(AND(I502="Yes_No",'Reported Performance Table'!E502="Yes"),"No","Yes_No")</f>
        <v>#N/A</v>
      </c>
      <c r="K502" t="str">
        <f>IF('Reported Performance Table'!D502="","",IF('Reported Performance Table'!E502="Yes","LUNA_CCT","Reported_CCT"))</f>
        <v/>
      </c>
      <c r="L502" t="str">
        <f>IF('Reported Performance Table'!D502="","",IF(K502="LUNA_CCT",VLOOKUP('Reported Performance Table'!D502,'Master List'!$B$42:$E$129,4,FALSE),"Reported_BUG"))</f>
        <v/>
      </c>
      <c r="M502" t="str">
        <f>IF('Reported Performance Table'!D502="","",IF(AND('Reported Performance Table'!$E502="Yes",OR('Reported Performance Table'!$D502='Master List'!$B$42,'Reported Performance Table'!$D502='Master List'!$B$43,'Reported Performance Table'!$D502='Master List'!$B$44,'Reported Performance Table'!$D502='Master List'!$B$46,'Reported Performance Table'!$D502='Master List'!$B$48,'Reported Performance Table'!$D502='Master List'!$B$104,'Reported Performance Table'!$D502='Master List'!$B$106,'Reported Performance Table'!$D502='Master List'!$B$126)),"LUNA_Dimming","Dimming_Capability_and_Range"))</f>
        <v/>
      </c>
      <c r="N502" s="179">
        <f>'Reported Performance Table'!BE502</f>
        <v>0</v>
      </c>
      <c r="O502" s="179">
        <f>'Reported Performance Table'!BF502</f>
        <v>0</v>
      </c>
      <c r="P502" s="179">
        <f>'Reported Performance Table'!BG502</f>
        <v>0</v>
      </c>
      <c r="Q502" t="str">
        <f t="shared" si="15"/>
        <v>No</v>
      </c>
    </row>
    <row r="503" spans="1:17" x14ac:dyDescent="0.25">
      <c r="A503" s="75">
        <v>510</v>
      </c>
      <c r="B503" s="76" t="str">
        <f>IF('Reported Performance Table'!$A510="","",IF(OR('Reported Performance Table'!$B510="",'Reported Performance Table'!$C510="",'Reported Performance Table'!$D510="",'Reported Performance Table'!$F510="",'Reported Performance Table'!$G510="",'Reported Performance Table'!$H510="",'Reported Performance Table'!$I510="",'Reported Performance Table'!$K510="",'Reported Performance Table'!$N510="",'Reported Performance Table'!$O510="",'Reported Performance Table'!$P510="",'Reported Performance Table'!$Q510="",'Reported Performance Table'!$R510="",'Reported Performance Table'!$S510="",'Reported Performance Table'!$T510="",'Reported Performance Table'!$U510="",'Reported Performance Table'!$V510="",'Reported Performance Table'!$W510="",'Reported Performance Table'!$X510="",'Reported Performance Table'!$AF510="",'Reported Performance Table'!$AG510="",'Reported Performance Table'!$AI510="",'Reported Performance Table'!$AJ510="",'Reported Performance Table'!$AL510="",'Reported Performance Table'!$AN510="",'Reported Performance Table'!$AR510=""),$A503&amp;", ",""))</f>
        <v/>
      </c>
      <c r="D503" s="35" t="e">
        <f>VLOOKUP('Reported Performance Table'!C503,'Master List'!$B$20:$C$39,2,FALSE)</f>
        <v>#N/A</v>
      </c>
      <c r="E503" t="e">
        <f>VLOOKUP('Reported Performance Table'!D503,'Master List'!$B$42:$C$129,2,FALSE)</f>
        <v>#N/A</v>
      </c>
      <c r="F503" t="e">
        <f>VLOOKUP('Reported Performance Table'!C503,'Master List'!$B$20:$D$39,3,FALSE)</f>
        <v>#N/A</v>
      </c>
      <c r="G503" s="163" t="e">
        <f>VLOOKUP('Reported Performance Table'!B503,'Master List'!$B$11:$D$17,3,FALSE)</f>
        <v>#N/A</v>
      </c>
      <c r="H503" t="e">
        <f t="shared" si="14"/>
        <v>#N/A</v>
      </c>
      <c r="I503" t="e">
        <f>IF(VLOOKUP('Reported Performance Table'!D503,'Master List'!$B$42:$D$129,3,FALSE)="","No",VLOOKUP('Reported Performance Table'!D503,'Master List'!$B$42:$D$129,3,FALSE))</f>
        <v>#N/A</v>
      </c>
      <c r="J503" t="e">
        <f>IF(AND(I503="Yes_No",'Reported Performance Table'!E503="Yes"),"No","Yes_No")</f>
        <v>#N/A</v>
      </c>
      <c r="K503" t="str">
        <f>IF('Reported Performance Table'!D503="","",IF('Reported Performance Table'!E503="Yes","LUNA_CCT","Reported_CCT"))</f>
        <v/>
      </c>
      <c r="L503" t="str">
        <f>IF('Reported Performance Table'!D503="","",IF(K503="LUNA_CCT",VLOOKUP('Reported Performance Table'!D503,'Master List'!$B$42:$E$129,4,FALSE),"Reported_BUG"))</f>
        <v/>
      </c>
      <c r="M503" t="str">
        <f>IF('Reported Performance Table'!D503="","",IF(AND('Reported Performance Table'!$E503="Yes",OR('Reported Performance Table'!$D503='Master List'!$B$42,'Reported Performance Table'!$D503='Master List'!$B$43,'Reported Performance Table'!$D503='Master List'!$B$44,'Reported Performance Table'!$D503='Master List'!$B$46,'Reported Performance Table'!$D503='Master List'!$B$48,'Reported Performance Table'!$D503='Master List'!$B$104,'Reported Performance Table'!$D503='Master List'!$B$106,'Reported Performance Table'!$D503='Master List'!$B$126)),"LUNA_Dimming","Dimming_Capability_and_Range"))</f>
        <v/>
      </c>
      <c r="N503" s="179">
        <f>'Reported Performance Table'!BE503</f>
        <v>0</v>
      </c>
      <c r="O503" s="179">
        <f>'Reported Performance Table'!BF503</f>
        <v>0</v>
      </c>
      <c r="P503" s="179">
        <f>'Reported Performance Table'!BG503</f>
        <v>0</v>
      </c>
      <c r="Q503" t="str">
        <f t="shared" si="15"/>
        <v>No</v>
      </c>
    </row>
    <row r="504" spans="1:17" x14ac:dyDescent="0.25">
      <c r="A504" s="75">
        <v>511</v>
      </c>
      <c r="B504" s="76" t="str">
        <f>IF('Reported Performance Table'!$A511="","",IF(OR('Reported Performance Table'!$B511="",'Reported Performance Table'!$C511="",'Reported Performance Table'!$D511="",'Reported Performance Table'!$F511="",'Reported Performance Table'!$G511="",'Reported Performance Table'!$H511="",'Reported Performance Table'!$I511="",'Reported Performance Table'!$K511="",'Reported Performance Table'!$N511="",'Reported Performance Table'!$O511="",'Reported Performance Table'!$P511="",'Reported Performance Table'!$Q511="",'Reported Performance Table'!$R511="",'Reported Performance Table'!$S511="",'Reported Performance Table'!$T511="",'Reported Performance Table'!$U511="",'Reported Performance Table'!$V511="",'Reported Performance Table'!$W511="",'Reported Performance Table'!$X511="",'Reported Performance Table'!$AF511="",'Reported Performance Table'!$AG511="",'Reported Performance Table'!$AI511="",'Reported Performance Table'!$AJ511="",'Reported Performance Table'!$AL511="",'Reported Performance Table'!$AN511="",'Reported Performance Table'!$AR511=""),$A504&amp;", ",""))</f>
        <v/>
      </c>
      <c r="D504" s="35" t="e">
        <f>VLOOKUP('Reported Performance Table'!C504,'Master List'!$B$20:$C$39,2,FALSE)</f>
        <v>#N/A</v>
      </c>
      <c r="E504" t="e">
        <f>VLOOKUP('Reported Performance Table'!D504,'Master List'!$B$42:$C$129,2,FALSE)</f>
        <v>#N/A</v>
      </c>
      <c r="F504" t="e">
        <f>VLOOKUP('Reported Performance Table'!C504,'Master List'!$B$20:$D$39,3,FALSE)</f>
        <v>#N/A</v>
      </c>
      <c r="G504" s="163" t="e">
        <f>VLOOKUP('Reported Performance Table'!B504,'Master List'!$B$11:$D$17,3,FALSE)</f>
        <v>#N/A</v>
      </c>
      <c r="H504" t="e">
        <f t="shared" si="14"/>
        <v>#N/A</v>
      </c>
      <c r="I504" t="e">
        <f>IF(VLOOKUP('Reported Performance Table'!D504,'Master List'!$B$42:$D$129,3,FALSE)="","No",VLOOKUP('Reported Performance Table'!D504,'Master List'!$B$42:$D$129,3,FALSE))</f>
        <v>#N/A</v>
      </c>
      <c r="J504" t="e">
        <f>IF(AND(I504="Yes_No",'Reported Performance Table'!E504="Yes"),"No","Yes_No")</f>
        <v>#N/A</v>
      </c>
      <c r="K504" t="str">
        <f>IF('Reported Performance Table'!D504="","",IF('Reported Performance Table'!E504="Yes","LUNA_CCT","Reported_CCT"))</f>
        <v/>
      </c>
      <c r="L504" t="str">
        <f>IF('Reported Performance Table'!D504="","",IF(K504="LUNA_CCT",VLOOKUP('Reported Performance Table'!D504,'Master List'!$B$42:$E$129,4,FALSE),"Reported_BUG"))</f>
        <v/>
      </c>
      <c r="M504" t="str">
        <f>IF('Reported Performance Table'!D504="","",IF(AND('Reported Performance Table'!$E504="Yes",OR('Reported Performance Table'!$D504='Master List'!$B$42,'Reported Performance Table'!$D504='Master List'!$B$43,'Reported Performance Table'!$D504='Master List'!$B$44,'Reported Performance Table'!$D504='Master List'!$B$46,'Reported Performance Table'!$D504='Master List'!$B$48,'Reported Performance Table'!$D504='Master List'!$B$104,'Reported Performance Table'!$D504='Master List'!$B$106,'Reported Performance Table'!$D504='Master List'!$B$126)),"LUNA_Dimming","Dimming_Capability_and_Range"))</f>
        <v/>
      </c>
      <c r="N504" s="179">
        <f>'Reported Performance Table'!BE504</f>
        <v>0</v>
      </c>
      <c r="O504" s="179">
        <f>'Reported Performance Table'!BF504</f>
        <v>0</v>
      </c>
      <c r="P504" s="179">
        <f>'Reported Performance Table'!BG504</f>
        <v>0</v>
      </c>
      <c r="Q504" t="str">
        <f t="shared" si="15"/>
        <v>No</v>
      </c>
    </row>
    <row r="505" spans="1:17" x14ac:dyDescent="0.25">
      <c r="A505" s="75">
        <v>512</v>
      </c>
      <c r="B505" s="76" t="str">
        <f>IF('Reported Performance Table'!$A512="","",IF(OR('Reported Performance Table'!$B512="",'Reported Performance Table'!$C512="",'Reported Performance Table'!$D512="",'Reported Performance Table'!$F512="",'Reported Performance Table'!$G512="",'Reported Performance Table'!$H512="",'Reported Performance Table'!$I512="",'Reported Performance Table'!$K512="",'Reported Performance Table'!$N512="",'Reported Performance Table'!$O512="",'Reported Performance Table'!$P512="",'Reported Performance Table'!$Q512="",'Reported Performance Table'!$R512="",'Reported Performance Table'!$S512="",'Reported Performance Table'!$T512="",'Reported Performance Table'!$U512="",'Reported Performance Table'!$V512="",'Reported Performance Table'!$W512="",'Reported Performance Table'!$X512="",'Reported Performance Table'!$AF512="",'Reported Performance Table'!$AG512="",'Reported Performance Table'!$AI512="",'Reported Performance Table'!$AJ512="",'Reported Performance Table'!$AL512="",'Reported Performance Table'!$AN512="",'Reported Performance Table'!$AR512=""),$A505&amp;", ",""))</f>
        <v/>
      </c>
      <c r="D505" s="35" t="e">
        <f>VLOOKUP('Reported Performance Table'!C505,'Master List'!$B$20:$C$39,2,FALSE)</f>
        <v>#N/A</v>
      </c>
      <c r="E505" t="e">
        <f>VLOOKUP('Reported Performance Table'!D505,'Master List'!$B$42:$C$129,2,FALSE)</f>
        <v>#N/A</v>
      </c>
      <c r="F505" t="e">
        <f>VLOOKUP('Reported Performance Table'!C505,'Master List'!$B$20:$D$39,3,FALSE)</f>
        <v>#N/A</v>
      </c>
      <c r="G505" s="163" t="e">
        <f>VLOOKUP('Reported Performance Table'!B505,'Master List'!$B$11:$D$17,3,FALSE)</f>
        <v>#N/A</v>
      </c>
      <c r="H505" t="e">
        <f t="shared" si="14"/>
        <v>#N/A</v>
      </c>
      <c r="I505" t="e">
        <f>IF(VLOOKUP('Reported Performance Table'!D505,'Master List'!$B$42:$D$129,3,FALSE)="","No",VLOOKUP('Reported Performance Table'!D505,'Master List'!$B$42:$D$129,3,FALSE))</f>
        <v>#N/A</v>
      </c>
      <c r="J505" t="e">
        <f>IF(AND(I505="Yes_No",'Reported Performance Table'!E505="Yes"),"No","Yes_No")</f>
        <v>#N/A</v>
      </c>
      <c r="K505" t="str">
        <f>IF('Reported Performance Table'!D505="","",IF('Reported Performance Table'!E505="Yes","LUNA_CCT","Reported_CCT"))</f>
        <v/>
      </c>
      <c r="L505" t="str">
        <f>IF('Reported Performance Table'!D505="","",IF(K505="LUNA_CCT",VLOOKUP('Reported Performance Table'!D505,'Master List'!$B$42:$E$129,4,FALSE),"Reported_BUG"))</f>
        <v/>
      </c>
      <c r="M505" t="str">
        <f>IF('Reported Performance Table'!D505="","",IF(AND('Reported Performance Table'!$E505="Yes",OR('Reported Performance Table'!$D505='Master List'!$B$42,'Reported Performance Table'!$D505='Master List'!$B$43,'Reported Performance Table'!$D505='Master List'!$B$44,'Reported Performance Table'!$D505='Master List'!$B$46,'Reported Performance Table'!$D505='Master List'!$B$48,'Reported Performance Table'!$D505='Master List'!$B$104,'Reported Performance Table'!$D505='Master List'!$B$106,'Reported Performance Table'!$D505='Master List'!$B$126)),"LUNA_Dimming","Dimming_Capability_and_Range"))</f>
        <v/>
      </c>
      <c r="N505" s="179">
        <f>'Reported Performance Table'!BE505</f>
        <v>0</v>
      </c>
      <c r="O505" s="179">
        <f>'Reported Performance Table'!BF505</f>
        <v>0</v>
      </c>
      <c r="P505" s="179">
        <f>'Reported Performance Table'!BG505</f>
        <v>0</v>
      </c>
      <c r="Q505" t="str">
        <f t="shared" si="15"/>
        <v>No</v>
      </c>
    </row>
    <row r="506" spans="1:17" x14ac:dyDescent="0.25">
      <c r="A506" s="75">
        <v>513</v>
      </c>
      <c r="B506" s="76" t="str">
        <f>IF('Reported Performance Table'!$A513="","",IF(OR('Reported Performance Table'!$B513="",'Reported Performance Table'!$C513="",'Reported Performance Table'!$D513="",'Reported Performance Table'!$F513="",'Reported Performance Table'!$G513="",'Reported Performance Table'!$H513="",'Reported Performance Table'!$I513="",'Reported Performance Table'!$K513="",'Reported Performance Table'!$N513="",'Reported Performance Table'!$O513="",'Reported Performance Table'!$P513="",'Reported Performance Table'!$Q513="",'Reported Performance Table'!$R513="",'Reported Performance Table'!$S513="",'Reported Performance Table'!$T513="",'Reported Performance Table'!$U513="",'Reported Performance Table'!$V513="",'Reported Performance Table'!$W513="",'Reported Performance Table'!$X513="",'Reported Performance Table'!$AF513="",'Reported Performance Table'!$AG513="",'Reported Performance Table'!$AI513="",'Reported Performance Table'!$AJ513="",'Reported Performance Table'!$AL513="",'Reported Performance Table'!$AN513="",'Reported Performance Table'!$AR513=""),$A506&amp;", ",""))</f>
        <v/>
      </c>
      <c r="D506" s="35" t="e">
        <f>VLOOKUP('Reported Performance Table'!C506,'Master List'!$B$20:$C$39,2,FALSE)</f>
        <v>#N/A</v>
      </c>
      <c r="E506" t="e">
        <f>VLOOKUP('Reported Performance Table'!D506,'Master List'!$B$42:$C$129,2,FALSE)</f>
        <v>#N/A</v>
      </c>
      <c r="F506" t="e">
        <f>VLOOKUP('Reported Performance Table'!C506,'Master List'!$B$20:$D$39,3,FALSE)</f>
        <v>#N/A</v>
      </c>
      <c r="G506" s="163" t="e">
        <f>VLOOKUP('Reported Performance Table'!B506,'Master List'!$B$11:$D$17,3,FALSE)</f>
        <v>#N/A</v>
      </c>
      <c r="H506" t="e">
        <f t="shared" si="14"/>
        <v>#N/A</v>
      </c>
      <c r="I506" t="e">
        <f>IF(VLOOKUP('Reported Performance Table'!D506,'Master List'!$B$42:$D$129,3,FALSE)="","No",VLOOKUP('Reported Performance Table'!D506,'Master List'!$B$42:$D$129,3,FALSE))</f>
        <v>#N/A</v>
      </c>
      <c r="J506" t="e">
        <f>IF(AND(I506="Yes_No",'Reported Performance Table'!E506="Yes"),"No","Yes_No")</f>
        <v>#N/A</v>
      </c>
      <c r="K506" t="str">
        <f>IF('Reported Performance Table'!D506="","",IF('Reported Performance Table'!E506="Yes","LUNA_CCT","Reported_CCT"))</f>
        <v/>
      </c>
      <c r="L506" t="str">
        <f>IF('Reported Performance Table'!D506="","",IF(K506="LUNA_CCT",VLOOKUP('Reported Performance Table'!D506,'Master List'!$B$42:$E$129,4,FALSE),"Reported_BUG"))</f>
        <v/>
      </c>
      <c r="M506" t="str">
        <f>IF('Reported Performance Table'!D506="","",IF(AND('Reported Performance Table'!$E506="Yes",OR('Reported Performance Table'!$D506='Master List'!$B$42,'Reported Performance Table'!$D506='Master List'!$B$43,'Reported Performance Table'!$D506='Master List'!$B$44,'Reported Performance Table'!$D506='Master List'!$B$46,'Reported Performance Table'!$D506='Master List'!$B$48,'Reported Performance Table'!$D506='Master List'!$B$104,'Reported Performance Table'!$D506='Master List'!$B$106,'Reported Performance Table'!$D506='Master List'!$B$126)),"LUNA_Dimming","Dimming_Capability_and_Range"))</f>
        <v/>
      </c>
      <c r="N506" s="179">
        <f>'Reported Performance Table'!BE506</f>
        <v>0</v>
      </c>
      <c r="O506" s="179">
        <f>'Reported Performance Table'!BF506</f>
        <v>0</v>
      </c>
      <c r="P506" s="179">
        <f>'Reported Performance Table'!BG506</f>
        <v>0</v>
      </c>
      <c r="Q506" t="str">
        <f t="shared" si="15"/>
        <v>No</v>
      </c>
    </row>
    <row r="507" spans="1:17" x14ac:dyDescent="0.25">
      <c r="A507" s="75">
        <v>514</v>
      </c>
      <c r="B507" s="76" t="str">
        <f>IF('Reported Performance Table'!$A514="","",IF(OR('Reported Performance Table'!$B514="",'Reported Performance Table'!$C514="",'Reported Performance Table'!$D514="",'Reported Performance Table'!$F514="",'Reported Performance Table'!$G514="",'Reported Performance Table'!$H514="",'Reported Performance Table'!$I514="",'Reported Performance Table'!$K514="",'Reported Performance Table'!$N514="",'Reported Performance Table'!$O514="",'Reported Performance Table'!$P514="",'Reported Performance Table'!$Q514="",'Reported Performance Table'!$R514="",'Reported Performance Table'!$S514="",'Reported Performance Table'!$T514="",'Reported Performance Table'!$U514="",'Reported Performance Table'!$V514="",'Reported Performance Table'!$W514="",'Reported Performance Table'!$X514="",'Reported Performance Table'!$AF514="",'Reported Performance Table'!$AG514="",'Reported Performance Table'!$AI514="",'Reported Performance Table'!$AJ514="",'Reported Performance Table'!$AL514="",'Reported Performance Table'!$AN514="",'Reported Performance Table'!$AR514=""),$A507&amp;", ",""))</f>
        <v/>
      </c>
      <c r="D507" s="35" t="e">
        <f>VLOOKUP('Reported Performance Table'!C507,'Master List'!$B$20:$C$39,2,FALSE)</f>
        <v>#N/A</v>
      </c>
      <c r="E507" t="e">
        <f>VLOOKUP('Reported Performance Table'!D507,'Master List'!$B$42:$C$129,2,FALSE)</f>
        <v>#N/A</v>
      </c>
      <c r="F507" t="e">
        <f>VLOOKUP('Reported Performance Table'!C507,'Master List'!$B$20:$D$39,3,FALSE)</f>
        <v>#N/A</v>
      </c>
      <c r="G507" s="163" t="e">
        <f>VLOOKUP('Reported Performance Table'!B507,'Master List'!$B$11:$D$17,3,FALSE)</f>
        <v>#N/A</v>
      </c>
      <c r="H507" t="e">
        <f t="shared" si="14"/>
        <v>#N/A</v>
      </c>
      <c r="I507" t="e">
        <f>IF(VLOOKUP('Reported Performance Table'!D507,'Master List'!$B$42:$D$129,3,FALSE)="","No",VLOOKUP('Reported Performance Table'!D507,'Master List'!$B$42:$D$129,3,FALSE))</f>
        <v>#N/A</v>
      </c>
      <c r="J507" t="e">
        <f>IF(AND(I507="Yes_No",'Reported Performance Table'!E507="Yes"),"No","Yes_No")</f>
        <v>#N/A</v>
      </c>
      <c r="K507" t="str">
        <f>IF('Reported Performance Table'!D507="","",IF('Reported Performance Table'!E507="Yes","LUNA_CCT","Reported_CCT"))</f>
        <v/>
      </c>
      <c r="L507" t="str">
        <f>IF('Reported Performance Table'!D507="","",IF(K507="LUNA_CCT",VLOOKUP('Reported Performance Table'!D507,'Master List'!$B$42:$E$129,4,FALSE),"Reported_BUG"))</f>
        <v/>
      </c>
      <c r="M507" t="str">
        <f>IF('Reported Performance Table'!D507="","",IF(AND('Reported Performance Table'!$E507="Yes",OR('Reported Performance Table'!$D507='Master List'!$B$42,'Reported Performance Table'!$D507='Master List'!$B$43,'Reported Performance Table'!$D507='Master List'!$B$44,'Reported Performance Table'!$D507='Master List'!$B$46,'Reported Performance Table'!$D507='Master List'!$B$48,'Reported Performance Table'!$D507='Master List'!$B$104,'Reported Performance Table'!$D507='Master List'!$B$106,'Reported Performance Table'!$D507='Master List'!$B$126)),"LUNA_Dimming","Dimming_Capability_and_Range"))</f>
        <v/>
      </c>
      <c r="N507" s="179">
        <f>'Reported Performance Table'!BE507</f>
        <v>0</v>
      </c>
      <c r="O507" s="179">
        <f>'Reported Performance Table'!BF507</f>
        <v>0</v>
      </c>
      <c r="P507" s="179">
        <f>'Reported Performance Table'!BG507</f>
        <v>0</v>
      </c>
      <c r="Q507" t="str">
        <f t="shared" si="15"/>
        <v>No</v>
      </c>
    </row>
    <row r="508" spans="1:17" x14ac:dyDescent="0.25">
      <c r="A508" s="75">
        <v>515</v>
      </c>
      <c r="B508" s="76" t="str">
        <f>IF('Reported Performance Table'!$A515="","",IF(OR('Reported Performance Table'!$B515="",'Reported Performance Table'!$C515="",'Reported Performance Table'!$D515="",'Reported Performance Table'!$F515="",'Reported Performance Table'!$G515="",'Reported Performance Table'!$H515="",'Reported Performance Table'!$I515="",'Reported Performance Table'!$K515="",'Reported Performance Table'!$N515="",'Reported Performance Table'!$O515="",'Reported Performance Table'!$P515="",'Reported Performance Table'!$Q515="",'Reported Performance Table'!$R515="",'Reported Performance Table'!$S515="",'Reported Performance Table'!$T515="",'Reported Performance Table'!$U515="",'Reported Performance Table'!$V515="",'Reported Performance Table'!$W515="",'Reported Performance Table'!$X515="",'Reported Performance Table'!$AF515="",'Reported Performance Table'!$AG515="",'Reported Performance Table'!$AI515="",'Reported Performance Table'!$AJ515="",'Reported Performance Table'!$AL515="",'Reported Performance Table'!$AN515="",'Reported Performance Table'!$AR515=""),$A508&amp;", ",""))</f>
        <v/>
      </c>
      <c r="D508" s="35" t="e">
        <f>VLOOKUP('Reported Performance Table'!C508,'Master List'!$B$20:$C$39,2,FALSE)</f>
        <v>#N/A</v>
      </c>
      <c r="E508" t="e">
        <f>VLOOKUP('Reported Performance Table'!D508,'Master List'!$B$42:$C$129,2,FALSE)</f>
        <v>#N/A</v>
      </c>
      <c r="F508" t="e">
        <f>VLOOKUP('Reported Performance Table'!C508,'Master List'!$B$20:$D$39,3,FALSE)</f>
        <v>#N/A</v>
      </c>
      <c r="G508" s="163" t="e">
        <f>VLOOKUP('Reported Performance Table'!B508,'Master List'!$B$11:$D$17,3,FALSE)</f>
        <v>#N/A</v>
      </c>
      <c r="H508" t="e">
        <f t="shared" si="14"/>
        <v>#N/A</v>
      </c>
      <c r="I508" t="e">
        <f>IF(VLOOKUP('Reported Performance Table'!D508,'Master List'!$B$42:$D$129,3,FALSE)="","No",VLOOKUP('Reported Performance Table'!D508,'Master List'!$B$42:$D$129,3,FALSE))</f>
        <v>#N/A</v>
      </c>
      <c r="J508" t="e">
        <f>IF(AND(I508="Yes_No",'Reported Performance Table'!E508="Yes"),"No","Yes_No")</f>
        <v>#N/A</v>
      </c>
      <c r="K508" t="str">
        <f>IF('Reported Performance Table'!D508="","",IF('Reported Performance Table'!E508="Yes","LUNA_CCT","Reported_CCT"))</f>
        <v/>
      </c>
      <c r="L508" t="str">
        <f>IF('Reported Performance Table'!D508="","",IF(K508="LUNA_CCT",VLOOKUP('Reported Performance Table'!D508,'Master List'!$B$42:$E$129,4,FALSE),"Reported_BUG"))</f>
        <v/>
      </c>
      <c r="M508" t="str">
        <f>IF('Reported Performance Table'!D508="","",IF(AND('Reported Performance Table'!$E508="Yes",OR('Reported Performance Table'!$D508='Master List'!$B$42,'Reported Performance Table'!$D508='Master List'!$B$43,'Reported Performance Table'!$D508='Master List'!$B$44,'Reported Performance Table'!$D508='Master List'!$B$46,'Reported Performance Table'!$D508='Master List'!$B$48,'Reported Performance Table'!$D508='Master List'!$B$104,'Reported Performance Table'!$D508='Master List'!$B$106,'Reported Performance Table'!$D508='Master List'!$B$126)),"LUNA_Dimming","Dimming_Capability_and_Range"))</f>
        <v/>
      </c>
      <c r="N508" s="179">
        <f>'Reported Performance Table'!BE508</f>
        <v>0</v>
      </c>
      <c r="O508" s="179">
        <f>'Reported Performance Table'!BF508</f>
        <v>0</v>
      </c>
      <c r="P508" s="179">
        <f>'Reported Performance Table'!BG508</f>
        <v>0</v>
      </c>
      <c r="Q508" t="str">
        <f t="shared" si="15"/>
        <v>No</v>
      </c>
    </row>
    <row r="509" spans="1:17" x14ac:dyDescent="0.25">
      <c r="A509" s="75">
        <v>516</v>
      </c>
      <c r="B509" s="76" t="str">
        <f>IF('Reported Performance Table'!$A516="","",IF(OR('Reported Performance Table'!$B516="",'Reported Performance Table'!$C516="",'Reported Performance Table'!$D516="",'Reported Performance Table'!$F516="",'Reported Performance Table'!$G516="",'Reported Performance Table'!$H516="",'Reported Performance Table'!$I516="",'Reported Performance Table'!$K516="",'Reported Performance Table'!$N516="",'Reported Performance Table'!$O516="",'Reported Performance Table'!$P516="",'Reported Performance Table'!$Q516="",'Reported Performance Table'!$R516="",'Reported Performance Table'!$S516="",'Reported Performance Table'!$T516="",'Reported Performance Table'!$U516="",'Reported Performance Table'!$V516="",'Reported Performance Table'!$W516="",'Reported Performance Table'!$X516="",'Reported Performance Table'!$AF516="",'Reported Performance Table'!$AG516="",'Reported Performance Table'!$AI516="",'Reported Performance Table'!$AJ516="",'Reported Performance Table'!$AL516="",'Reported Performance Table'!$AN516="",'Reported Performance Table'!$AR516=""),$A509&amp;", ",""))</f>
        <v/>
      </c>
      <c r="D509" s="35" t="e">
        <f>VLOOKUP('Reported Performance Table'!C509,'Master List'!$B$20:$C$39,2,FALSE)</f>
        <v>#N/A</v>
      </c>
      <c r="E509" t="e">
        <f>VLOOKUP('Reported Performance Table'!D509,'Master List'!$B$42:$C$129,2,FALSE)</f>
        <v>#N/A</v>
      </c>
      <c r="F509" t="e">
        <f>VLOOKUP('Reported Performance Table'!C509,'Master List'!$B$20:$D$39,3,FALSE)</f>
        <v>#N/A</v>
      </c>
      <c r="G509" s="163" t="e">
        <f>VLOOKUP('Reported Performance Table'!B509,'Master List'!$B$11:$D$17,3,FALSE)</f>
        <v>#N/A</v>
      </c>
      <c r="H509" t="e">
        <f t="shared" si="14"/>
        <v>#N/A</v>
      </c>
      <c r="I509" t="e">
        <f>IF(VLOOKUP('Reported Performance Table'!D509,'Master List'!$B$42:$D$129,3,FALSE)="","No",VLOOKUP('Reported Performance Table'!D509,'Master List'!$B$42:$D$129,3,FALSE))</f>
        <v>#N/A</v>
      </c>
      <c r="J509" t="e">
        <f>IF(AND(I509="Yes_No",'Reported Performance Table'!E509="Yes"),"No","Yes_No")</f>
        <v>#N/A</v>
      </c>
      <c r="K509" t="str">
        <f>IF('Reported Performance Table'!D509="","",IF('Reported Performance Table'!E509="Yes","LUNA_CCT","Reported_CCT"))</f>
        <v/>
      </c>
      <c r="L509" t="str">
        <f>IF('Reported Performance Table'!D509="","",IF(K509="LUNA_CCT",VLOOKUP('Reported Performance Table'!D509,'Master List'!$B$42:$E$129,4,FALSE),"Reported_BUG"))</f>
        <v/>
      </c>
      <c r="M509" t="str">
        <f>IF('Reported Performance Table'!D509="","",IF(AND('Reported Performance Table'!$E509="Yes",OR('Reported Performance Table'!$D509='Master List'!$B$42,'Reported Performance Table'!$D509='Master List'!$B$43,'Reported Performance Table'!$D509='Master List'!$B$44,'Reported Performance Table'!$D509='Master List'!$B$46,'Reported Performance Table'!$D509='Master List'!$B$48,'Reported Performance Table'!$D509='Master List'!$B$104,'Reported Performance Table'!$D509='Master List'!$B$106,'Reported Performance Table'!$D509='Master List'!$B$126)),"LUNA_Dimming","Dimming_Capability_and_Range"))</f>
        <v/>
      </c>
      <c r="N509" s="179">
        <f>'Reported Performance Table'!BE509</f>
        <v>0</v>
      </c>
      <c r="O509" s="179">
        <f>'Reported Performance Table'!BF509</f>
        <v>0</v>
      </c>
      <c r="P509" s="179">
        <f>'Reported Performance Table'!BG509</f>
        <v>0</v>
      </c>
      <c r="Q509" t="str">
        <f t="shared" si="15"/>
        <v>No</v>
      </c>
    </row>
    <row r="510" spans="1:17" x14ac:dyDescent="0.25">
      <c r="A510" s="75">
        <v>517</v>
      </c>
      <c r="B510" s="76" t="str">
        <f>IF('Reported Performance Table'!$A517="","",IF(OR('Reported Performance Table'!$B517="",'Reported Performance Table'!$C517="",'Reported Performance Table'!$D517="",'Reported Performance Table'!$F517="",'Reported Performance Table'!$G517="",'Reported Performance Table'!$H517="",'Reported Performance Table'!$I517="",'Reported Performance Table'!$K517="",'Reported Performance Table'!$N517="",'Reported Performance Table'!$O517="",'Reported Performance Table'!$P517="",'Reported Performance Table'!$Q517="",'Reported Performance Table'!$R517="",'Reported Performance Table'!$S517="",'Reported Performance Table'!$T517="",'Reported Performance Table'!$U517="",'Reported Performance Table'!$V517="",'Reported Performance Table'!$W517="",'Reported Performance Table'!$X517="",'Reported Performance Table'!$AF517="",'Reported Performance Table'!$AG517="",'Reported Performance Table'!$AI517="",'Reported Performance Table'!$AJ517="",'Reported Performance Table'!$AL517="",'Reported Performance Table'!$AN517="",'Reported Performance Table'!$AR517=""),$A510&amp;", ",""))</f>
        <v/>
      </c>
      <c r="D510" s="35" t="e">
        <f>VLOOKUP('Reported Performance Table'!C510,'Master List'!$B$20:$C$39,2,FALSE)</f>
        <v>#N/A</v>
      </c>
      <c r="E510" t="e">
        <f>VLOOKUP('Reported Performance Table'!D510,'Master List'!$B$42:$C$129,2,FALSE)</f>
        <v>#N/A</v>
      </c>
      <c r="F510" t="e">
        <f>VLOOKUP('Reported Performance Table'!C510,'Master List'!$B$20:$D$39,3,FALSE)</f>
        <v>#N/A</v>
      </c>
      <c r="G510" s="163" t="e">
        <f>VLOOKUP('Reported Performance Table'!B510,'Master List'!$B$11:$D$17,3,FALSE)</f>
        <v>#N/A</v>
      </c>
      <c r="H510" t="e">
        <f t="shared" si="14"/>
        <v>#N/A</v>
      </c>
      <c r="I510" t="e">
        <f>IF(VLOOKUP('Reported Performance Table'!D510,'Master List'!$B$42:$D$129,3,FALSE)="","No",VLOOKUP('Reported Performance Table'!D510,'Master List'!$B$42:$D$129,3,FALSE))</f>
        <v>#N/A</v>
      </c>
      <c r="J510" t="e">
        <f>IF(AND(I510="Yes_No",'Reported Performance Table'!E510="Yes"),"No","Yes_No")</f>
        <v>#N/A</v>
      </c>
      <c r="K510" t="str">
        <f>IF('Reported Performance Table'!D510="","",IF('Reported Performance Table'!E510="Yes","LUNA_CCT","Reported_CCT"))</f>
        <v/>
      </c>
      <c r="L510" t="str">
        <f>IF('Reported Performance Table'!D510="","",IF(K510="LUNA_CCT",VLOOKUP('Reported Performance Table'!D510,'Master List'!$B$42:$E$129,4,FALSE),"Reported_BUG"))</f>
        <v/>
      </c>
      <c r="M510" t="str">
        <f>IF('Reported Performance Table'!D510="","",IF(AND('Reported Performance Table'!$E510="Yes",OR('Reported Performance Table'!$D510='Master List'!$B$42,'Reported Performance Table'!$D510='Master List'!$B$43,'Reported Performance Table'!$D510='Master List'!$B$44,'Reported Performance Table'!$D510='Master List'!$B$46,'Reported Performance Table'!$D510='Master List'!$B$48,'Reported Performance Table'!$D510='Master List'!$B$104,'Reported Performance Table'!$D510='Master List'!$B$106,'Reported Performance Table'!$D510='Master List'!$B$126)),"LUNA_Dimming","Dimming_Capability_and_Range"))</f>
        <v/>
      </c>
      <c r="N510" s="179">
        <f>'Reported Performance Table'!BE510</f>
        <v>0</v>
      </c>
      <c r="O510" s="179">
        <f>'Reported Performance Table'!BF510</f>
        <v>0</v>
      </c>
      <c r="P510" s="179">
        <f>'Reported Performance Table'!BG510</f>
        <v>0</v>
      </c>
      <c r="Q510" t="str">
        <f t="shared" si="15"/>
        <v>No</v>
      </c>
    </row>
    <row r="511" spans="1:17" x14ac:dyDescent="0.25">
      <c r="A511" s="75">
        <v>518</v>
      </c>
      <c r="B511" s="76" t="str">
        <f>IF('Reported Performance Table'!$A518="","",IF(OR('Reported Performance Table'!$B518="",'Reported Performance Table'!$C518="",'Reported Performance Table'!$D518="",'Reported Performance Table'!$F518="",'Reported Performance Table'!$G518="",'Reported Performance Table'!$H518="",'Reported Performance Table'!$I518="",'Reported Performance Table'!$K518="",'Reported Performance Table'!$N518="",'Reported Performance Table'!$O518="",'Reported Performance Table'!$P518="",'Reported Performance Table'!$Q518="",'Reported Performance Table'!$R518="",'Reported Performance Table'!$S518="",'Reported Performance Table'!$T518="",'Reported Performance Table'!$U518="",'Reported Performance Table'!$V518="",'Reported Performance Table'!$W518="",'Reported Performance Table'!$X518="",'Reported Performance Table'!$AF518="",'Reported Performance Table'!$AG518="",'Reported Performance Table'!$AI518="",'Reported Performance Table'!$AJ518="",'Reported Performance Table'!$AL518="",'Reported Performance Table'!$AN518="",'Reported Performance Table'!$AR518=""),$A511&amp;", ",""))</f>
        <v/>
      </c>
      <c r="D511" s="35" t="e">
        <f>VLOOKUP('Reported Performance Table'!C511,'Master List'!$B$20:$C$39,2,FALSE)</f>
        <v>#N/A</v>
      </c>
      <c r="E511" t="e">
        <f>VLOOKUP('Reported Performance Table'!D511,'Master List'!$B$42:$C$129,2,FALSE)</f>
        <v>#N/A</v>
      </c>
      <c r="F511" t="e">
        <f>VLOOKUP('Reported Performance Table'!C511,'Master List'!$B$20:$D$39,3,FALSE)</f>
        <v>#N/A</v>
      </c>
      <c r="G511" s="163" t="e">
        <f>VLOOKUP('Reported Performance Table'!B511,'Master List'!$B$11:$D$17,3,FALSE)</f>
        <v>#N/A</v>
      </c>
      <c r="H511" t="e">
        <f t="shared" si="14"/>
        <v>#N/A</v>
      </c>
      <c r="I511" t="e">
        <f>IF(VLOOKUP('Reported Performance Table'!D511,'Master List'!$B$42:$D$129,3,FALSE)="","No",VLOOKUP('Reported Performance Table'!D511,'Master List'!$B$42:$D$129,3,FALSE))</f>
        <v>#N/A</v>
      </c>
      <c r="J511" t="e">
        <f>IF(AND(I511="Yes_No",'Reported Performance Table'!E511="Yes"),"No","Yes_No")</f>
        <v>#N/A</v>
      </c>
      <c r="K511" t="str">
        <f>IF('Reported Performance Table'!D511="","",IF('Reported Performance Table'!E511="Yes","LUNA_CCT","Reported_CCT"))</f>
        <v/>
      </c>
      <c r="L511" t="str">
        <f>IF('Reported Performance Table'!D511="","",IF(K511="LUNA_CCT",VLOOKUP('Reported Performance Table'!D511,'Master List'!$B$42:$E$129,4,FALSE),"Reported_BUG"))</f>
        <v/>
      </c>
      <c r="M511" t="str">
        <f>IF('Reported Performance Table'!D511="","",IF(AND('Reported Performance Table'!$E511="Yes",OR('Reported Performance Table'!$D511='Master List'!$B$42,'Reported Performance Table'!$D511='Master List'!$B$43,'Reported Performance Table'!$D511='Master List'!$B$44,'Reported Performance Table'!$D511='Master List'!$B$46,'Reported Performance Table'!$D511='Master List'!$B$48,'Reported Performance Table'!$D511='Master List'!$B$104,'Reported Performance Table'!$D511='Master List'!$B$106,'Reported Performance Table'!$D511='Master List'!$B$126)),"LUNA_Dimming","Dimming_Capability_and_Range"))</f>
        <v/>
      </c>
      <c r="N511" s="179">
        <f>'Reported Performance Table'!BE511</f>
        <v>0</v>
      </c>
      <c r="O511" s="179">
        <f>'Reported Performance Table'!BF511</f>
        <v>0</v>
      </c>
      <c r="P511" s="179">
        <f>'Reported Performance Table'!BG511</f>
        <v>0</v>
      </c>
      <c r="Q511" t="str">
        <f t="shared" si="15"/>
        <v>No</v>
      </c>
    </row>
    <row r="512" spans="1:17" x14ac:dyDescent="0.25">
      <c r="A512" s="75">
        <v>519</v>
      </c>
      <c r="B512" s="76" t="str">
        <f>IF('Reported Performance Table'!$A519="","",IF(OR('Reported Performance Table'!$B519="",'Reported Performance Table'!$C519="",'Reported Performance Table'!$D519="",'Reported Performance Table'!$F519="",'Reported Performance Table'!$G519="",'Reported Performance Table'!$H519="",'Reported Performance Table'!$I519="",'Reported Performance Table'!$K519="",'Reported Performance Table'!$N519="",'Reported Performance Table'!$O519="",'Reported Performance Table'!$P519="",'Reported Performance Table'!$Q519="",'Reported Performance Table'!$R519="",'Reported Performance Table'!$S519="",'Reported Performance Table'!$T519="",'Reported Performance Table'!$U519="",'Reported Performance Table'!$V519="",'Reported Performance Table'!$W519="",'Reported Performance Table'!$X519="",'Reported Performance Table'!$AF519="",'Reported Performance Table'!$AG519="",'Reported Performance Table'!$AI519="",'Reported Performance Table'!$AJ519="",'Reported Performance Table'!$AL519="",'Reported Performance Table'!$AN519="",'Reported Performance Table'!$AR519=""),$A512&amp;", ",""))</f>
        <v/>
      </c>
      <c r="D512" s="35" t="e">
        <f>VLOOKUP('Reported Performance Table'!C512,'Master List'!$B$20:$C$39,2,FALSE)</f>
        <v>#N/A</v>
      </c>
      <c r="E512" t="e">
        <f>VLOOKUP('Reported Performance Table'!D512,'Master List'!$B$42:$C$129,2,FALSE)</f>
        <v>#N/A</v>
      </c>
      <c r="F512" t="e">
        <f>VLOOKUP('Reported Performance Table'!C512,'Master List'!$B$20:$D$39,3,FALSE)</f>
        <v>#N/A</v>
      </c>
      <c r="G512" s="163" t="e">
        <f>VLOOKUP('Reported Performance Table'!B512,'Master List'!$B$11:$D$17,3,FALSE)</f>
        <v>#N/A</v>
      </c>
      <c r="H512" t="e">
        <f t="shared" si="14"/>
        <v>#N/A</v>
      </c>
      <c r="I512" t="e">
        <f>IF(VLOOKUP('Reported Performance Table'!D512,'Master List'!$B$42:$D$129,3,FALSE)="","No",VLOOKUP('Reported Performance Table'!D512,'Master List'!$B$42:$D$129,3,FALSE))</f>
        <v>#N/A</v>
      </c>
      <c r="J512" t="e">
        <f>IF(AND(I512="Yes_No",'Reported Performance Table'!E512="Yes"),"No","Yes_No")</f>
        <v>#N/A</v>
      </c>
      <c r="K512" t="str">
        <f>IF('Reported Performance Table'!D512="","",IF('Reported Performance Table'!E512="Yes","LUNA_CCT","Reported_CCT"))</f>
        <v/>
      </c>
      <c r="L512" t="str">
        <f>IF('Reported Performance Table'!D512="","",IF(K512="LUNA_CCT",VLOOKUP('Reported Performance Table'!D512,'Master List'!$B$42:$E$129,4,FALSE),"Reported_BUG"))</f>
        <v/>
      </c>
      <c r="M512" t="str">
        <f>IF('Reported Performance Table'!D512="","",IF(AND('Reported Performance Table'!$E512="Yes",OR('Reported Performance Table'!$D512='Master List'!$B$42,'Reported Performance Table'!$D512='Master List'!$B$43,'Reported Performance Table'!$D512='Master List'!$B$44,'Reported Performance Table'!$D512='Master List'!$B$46,'Reported Performance Table'!$D512='Master List'!$B$48,'Reported Performance Table'!$D512='Master List'!$B$104,'Reported Performance Table'!$D512='Master List'!$B$106,'Reported Performance Table'!$D512='Master List'!$B$126)),"LUNA_Dimming","Dimming_Capability_and_Range"))</f>
        <v/>
      </c>
      <c r="N512" s="179">
        <f>'Reported Performance Table'!BE512</f>
        <v>0</v>
      </c>
      <c r="O512" s="179">
        <f>'Reported Performance Table'!BF512</f>
        <v>0</v>
      </c>
      <c r="P512" s="179">
        <f>'Reported Performance Table'!BG512</f>
        <v>0</v>
      </c>
      <c r="Q512" t="str">
        <f t="shared" si="15"/>
        <v>No</v>
      </c>
    </row>
    <row r="513" spans="1:17" x14ac:dyDescent="0.25">
      <c r="A513" s="75">
        <v>520</v>
      </c>
      <c r="B513" s="76" t="str">
        <f>IF('Reported Performance Table'!$A520="","",IF(OR('Reported Performance Table'!$B520="",'Reported Performance Table'!$C520="",'Reported Performance Table'!$D520="",'Reported Performance Table'!$F520="",'Reported Performance Table'!$G520="",'Reported Performance Table'!$H520="",'Reported Performance Table'!$I520="",'Reported Performance Table'!$K520="",'Reported Performance Table'!$N520="",'Reported Performance Table'!$O520="",'Reported Performance Table'!$P520="",'Reported Performance Table'!$Q520="",'Reported Performance Table'!$R520="",'Reported Performance Table'!$S520="",'Reported Performance Table'!$T520="",'Reported Performance Table'!$U520="",'Reported Performance Table'!$V520="",'Reported Performance Table'!$W520="",'Reported Performance Table'!$X520="",'Reported Performance Table'!$AF520="",'Reported Performance Table'!$AG520="",'Reported Performance Table'!$AI520="",'Reported Performance Table'!$AJ520="",'Reported Performance Table'!$AL520="",'Reported Performance Table'!$AN520="",'Reported Performance Table'!$AR520=""),$A513&amp;", ",""))</f>
        <v/>
      </c>
      <c r="D513" s="35" t="e">
        <f>VLOOKUP('Reported Performance Table'!C513,'Master List'!$B$20:$C$39,2,FALSE)</f>
        <v>#N/A</v>
      </c>
      <c r="E513" t="e">
        <f>VLOOKUP('Reported Performance Table'!D513,'Master List'!$B$42:$C$129,2,FALSE)</f>
        <v>#N/A</v>
      </c>
      <c r="F513" t="e">
        <f>VLOOKUP('Reported Performance Table'!C513,'Master List'!$B$20:$D$39,3,FALSE)</f>
        <v>#N/A</v>
      </c>
      <c r="G513" s="163" t="e">
        <f>VLOOKUP('Reported Performance Table'!B513,'Master List'!$B$11:$D$17,3,FALSE)</f>
        <v>#N/A</v>
      </c>
      <c r="H513" t="e">
        <f t="shared" si="14"/>
        <v>#N/A</v>
      </c>
      <c r="I513" t="e">
        <f>IF(VLOOKUP('Reported Performance Table'!D513,'Master List'!$B$42:$D$129,3,FALSE)="","No",VLOOKUP('Reported Performance Table'!D513,'Master List'!$B$42:$D$129,3,FALSE))</f>
        <v>#N/A</v>
      </c>
      <c r="J513" t="e">
        <f>IF(AND(I513="Yes_No",'Reported Performance Table'!E513="Yes"),"No","Yes_No")</f>
        <v>#N/A</v>
      </c>
      <c r="K513" t="str">
        <f>IF('Reported Performance Table'!D513="","",IF('Reported Performance Table'!E513="Yes","LUNA_CCT","Reported_CCT"))</f>
        <v/>
      </c>
      <c r="L513" t="str">
        <f>IF('Reported Performance Table'!D513="","",IF(K513="LUNA_CCT",VLOOKUP('Reported Performance Table'!D513,'Master List'!$B$42:$E$129,4,FALSE),"Reported_BUG"))</f>
        <v/>
      </c>
      <c r="M513" t="str">
        <f>IF('Reported Performance Table'!D513="","",IF(AND('Reported Performance Table'!$E513="Yes",OR('Reported Performance Table'!$D513='Master List'!$B$42,'Reported Performance Table'!$D513='Master List'!$B$43,'Reported Performance Table'!$D513='Master List'!$B$44,'Reported Performance Table'!$D513='Master List'!$B$46,'Reported Performance Table'!$D513='Master List'!$B$48,'Reported Performance Table'!$D513='Master List'!$B$104,'Reported Performance Table'!$D513='Master List'!$B$106,'Reported Performance Table'!$D513='Master List'!$B$126)),"LUNA_Dimming","Dimming_Capability_and_Range"))</f>
        <v/>
      </c>
      <c r="N513" s="179">
        <f>'Reported Performance Table'!BE513</f>
        <v>0</v>
      </c>
      <c r="O513" s="179">
        <f>'Reported Performance Table'!BF513</f>
        <v>0</v>
      </c>
      <c r="P513" s="179">
        <f>'Reported Performance Table'!BG513</f>
        <v>0</v>
      </c>
      <c r="Q513" t="str">
        <f t="shared" si="15"/>
        <v>No</v>
      </c>
    </row>
    <row r="514" spans="1:17" x14ac:dyDescent="0.25">
      <c r="A514" s="75">
        <v>521</v>
      </c>
      <c r="B514" s="76" t="str">
        <f>IF('Reported Performance Table'!$A521="","",IF(OR('Reported Performance Table'!$B521="",'Reported Performance Table'!$C521="",'Reported Performance Table'!$D521="",'Reported Performance Table'!$F521="",'Reported Performance Table'!$G521="",'Reported Performance Table'!$H521="",'Reported Performance Table'!$I521="",'Reported Performance Table'!$K521="",'Reported Performance Table'!$N521="",'Reported Performance Table'!$O521="",'Reported Performance Table'!$P521="",'Reported Performance Table'!$Q521="",'Reported Performance Table'!$R521="",'Reported Performance Table'!$S521="",'Reported Performance Table'!$T521="",'Reported Performance Table'!$U521="",'Reported Performance Table'!$V521="",'Reported Performance Table'!$W521="",'Reported Performance Table'!$X521="",'Reported Performance Table'!$AF521="",'Reported Performance Table'!$AG521="",'Reported Performance Table'!$AI521="",'Reported Performance Table'!$AJ521="",'Reported Performance Table'!$AL521="",'Reported Performance Table'!$AN521="",'Reported Performance Table'!$AR521=""),$A514&amp;", ",""))</f>
        <v/>
      </c>
      <c r="D514" s="35" t="e">
        <f>VLOOKUP('Reported Performance Table'!C514,'Master List'!$B$20:$C$39,2,FALSE)</f>
        <v>#N/A</v>
      </c>
      <c r="E514" t="e">
        <f>VLOOKUP('Reported Performance Table'!D514,'Master List'!$B$42:$C$129,2,FALSE)</f>
        <v>#N/A</v>
      </c>
      <c r="F514" t="e">
        <f>VLOOKUP('Reported Performance Table'!C514,'Master List'!$B$20:$D$39,3,FALSE)</f>
        <v>#N/A</v>
      </c>
      <c r="G514" s="163" t="e">
        <f>VLOOKUP('Reported Performance Table'!B514,'Master List'!$B$11:$D$17,3,FALSE)</f>
        <v>#N/A</v>
      </c>
      <c r="H514" t="e">
        <f t="shared" si="14"/>
        <v>#N/A</v>
      </c>
      <c r="I514" t="e">
        <f>IF(VLOOKUP('Reported Performance Table'!D514,'Master List'!$B$42:$D$129,3,FALSE)="","No",VLOOKUP('Reported Performance Table'!D514,'Master List'!$B$42:$D$129,3,FALSE))</f>
        <v>#N/A</v>
      </c>
      <c r="J514" t="e">
        <f>IF(AND(I514="Yes_No",'Reported Performance Table'!E514="Yes"),"No","Yes_No")</f>
        <v>#N/A</v>
      </c>
      <c r="K514" t="str">
        <f>IF('Reported Performance Table'!D514="","",IF('Reported Performance Table'!E514="Yes","LUNA_CCT","Reported_CCT"))</f>
        <v/>
      </c>
      <c r="L514" t="str">
        <f>IF('Reported Performance Table'!D514="","",IF(K514="LUNA_CCT",VLOOKUP('Reported Performance Table'!D514,'Master List'!$B$42:$E$129,4,FALSE),"Reported_BUG"))</f>
        <v/>
      </c>
      <c r="M514" t="str">
        <f>IF('Reported Performance Table'!D514="","",IF(AND('Reported Performance Table'!$E514="Yes",OR('Reported Performance Table'!$D514='Master List'!$B$42,'Reported Performance Table'!$D514='Master List'!$B$43,'Reported Performance Table'!$D514='Master List'!$B$44,'Reported Performance Table'!$D514='Master List'!$B$46,'Reported Performance Table'!$D514='Master List'!$B$48,'Reported Performance Table'!$D514='Master List'!$B$104,'Reported Performance Table'!$D514='Master List'!$B$106,'Reported Performance Table'!$D514='Master List'!$B$126)),"LUNA_Dimming","Dimming_Capability_and_Range"))</f>
        <v/>
      </c>
      <c r="N514" s="179">
        <f>'Reported Performance Table'!BE514</f>
        <v>0</v>
      </c>
      <c r="O514" s="179">
        <f>'Reported Performance Table'!BF514</f>
        <v>0</v>
      </c>
      <c r="P514" s="179">
        <f>'Reported Performance Table'!BG514</f>
        <v>0</v>
      </c>
      <c r="Q514" t="str">
        <f t="shared" si="15"/>
        <v>No</v>
      </c>
    </row>
    <row r="515" spans="1:17" x14ac:dyDescent="0.25">
      <c r="A515" s="75">
        <v>522</v>
      </c>
      <c r="B515" s="76" t="str">
        <f>IF('Reported Performance Table'!$A522="","",IF(OR('Reported Performance Table'!$B522="",'Reported Performance Table'!$C522="",'Reported Performance Table'!$D522="",'Reported Performance Table'!$F522="",'Reported Performance Table'!$G522="",'Reported Performance Table'!$H522="",'Reported Performance Table'!$I522="",'Reported Performance Table'!$K522="",'Reported Performance Table'!$N522="",'Reported Performance Table'!$O522="",'Reported Performance Table'!$P522="",'Reported Performance Table'!$Q522="",'Reported Performance Table'!$R522="",'Reported Performance Table'!$S522="",'Reported Performance Table'!$T522="",'Reported Performance Table'!$U522="",'Reported Performance Table'!$V522="",'Reported Performance Table'!$W522="",'Reported Performance Table'!$X522="",'Reported Performance Table'!$AF522="",'Reported Performance Table'!$AG522="",'Reported Performance Table'!$AI522="",'Reported Performance Table'!$AJ522="",'Reported Performance Table'!$AL522="",'Reported Performance Table'!$AN522="",'Reported Performance Table'!$AR522=""),$A515&amp;", ",""))</f>
        <v/>
      </c>
      <c r="D515" s="35" t="e">
        <f>VLOOKUP('Reported Performance Table'!C515,'Master List'!$B$20:$C$39,2,FALSE)</f>
        <v>#N/A</v>
      </c>
      <c r="E515" t="e">
        <f>VLOOKUP('Reported Performance Table'!D515,'Master List'!$B$42:$C$129,2,FALSE)</f>
        <v>#N/A</v>
      </c>
      <c r="F515" t="e">
        <f>VLOOKUP('Reported Performance Table'!C515,'Master List'!$B$20:$D$39,3,FALSE)</f>
        <v>#N/A</v>
      </c>
      <c r="G515" s="163" t="e">
        <f>VLOOKUP('Reported Performance Table'!B515,'Master List'!$B$11:$D$17,3,FALSE)</f>
        <v>#N/A</v>
      </c>
      <c r="H515" t="e">
        <f t="shared" si="14"/>
        <v>#N/A</v>
      </c>
      <c r="I515" t="e">
        <f>IF(VLOOKUP('Reported Performance Table'!D515,'Master List'!$B$42:$D$129,3,FALSE)="","No",VLOOKUP('Reported Performance Table'!D515,'Master List'!$B$42:$D$129,3,FALSE))</f>
        <v>#N/A</v>
      </c>
      <c r="J515" t="e">
        <f>IF(AND(I515="Yes_No",'Reported Performance Table'!E515="Yes"),"No","Yes_No")</f>
        <v>#N/A</v>
      </c>
      <c r="K515" t="str">
        <f>IF('Reported Performance Table'!D515="","",IF('Reported Performance Table'!E515="Yes","LUNA_CCT","Reported_CCT"))</f>
        <v/>
      </c>
      <c r="L515" t="str">
        <f>IF('Reported Performance Table'!D515="","",IF(K515="LUNA_CCT",VLOOKUP('Reported Performance Table'!D515,'Master List'!$B$42:$E$129,4,FALSE),"Reported_BUG"))</f>
        <v/>
      </c>
      <c r="M515" t="str">
        <f>IF('Reported Performance Table'!D515="","",IF(AND('Reported Performance Table'!$E515="Yes",OR('Reported Performance Table'!$D515='Master List'!$B$42,'Reported Performance Table'!$D515='Master List'!$B$43,'Reported Performance Table'!$D515='Master List'!$B$44,'Reported Performance Table'!$D515='Master List'!$B$46,'Reported Performance Table'!$D515='Master List'!$B$48,'Reported Performance Table'!$D515='Master List'!$B$104,'Reported Performance Table'!$D515='Master List'!$B$106,'Reported Performance Table'!$D515='Master List'!$B$126)),"LUNA_Dimming","Dimming_Capability_and_Range"))</f>
        <v/>
      </c>
      <c r="N515" s="179">
        <f>'Reported Performance Table'!BE515</f>
        <v>0</v>
      </c>
      <c r="O515" s="179">
        <f>'Reported Performance Table'!BF515</f>
        <v>0</v>
      </c>
      <c r="P515" s="179">
        <f>'Reported Performance Table'!BG515</f>
        <v>0</v>
      </c>
      <c r="Q515" t="str">
        <f t="shared" si="15"/>
        <v>No</v>
      </c>
    </row>
    <row r="516" spans="1:17" x14ac:dyDescent="0.25">
      <c r="A516" s="75">
        <v>523</v>
      </c>
      <c r="B516" s="76" t="str">
        <f>IF('Reported Performance Table'!$A523="","",IF(OR('Reported Performance Table'!$B523="",'Reported Performance Table'!$C523="",'Reported Performance Table'!$D523="",'Reported Performance Table'!$F523="",'Reported Performance Table'!$G523="",'Reported Performance Table'!$H523="",'Reported Performance Table'!$I523="",'Reported Performance Table'!$K523="",'Reported Performance Table'!$N523="",'Reported Performance Table'!$O523="",'Reported Performance Table'!$P523="",'Reported Performance Table'!$Q523="",'Reported Performance Table'!$R523="",'Reported Performance Table'!$S523="",'Reported Performance Table'!$T523="",'Reported Performance Table'!$U523="",'Reported Performance Table'!$V523="",'Reported Performance Table'!$W523="",'Reported Performance Table'!$X523="",'Reported Performance Table'!$AF523="",'Reported Performance Table'!$AG523="",'Reported Performance Table'!$AI523="",'Reported Performance Table'!$AJ523="",'Reported Performance Table'!$AL523="",'Reported Performance Table'!$AN523="",'Reported Performance Table'!$AR523=""),$A516&amp;", ",""))</f>
        <v/>
      </c>
      <c r="D516" s="35" t="e">
        <f>VLOOKUP('Reported Performance Table'!C516,'Master List'!$B$20:$C$39,2,FALSE)</f>
        <v>#N/A</v>
      </c>
      <c r="E516" t="e">
        <f>VLOOKUP('Reported Performance Table'!D516,'Master List'!$B$42:$C$129,2,FALSE)</f>
        <v>#N/A</v>
      </c>
      <c r="F516" t="e">
        <f>VLOOKUP('Reported Performance Table'!C516,'Master List'!$B$20:$D$39,3,FALSE)</f>
        <v>#N/A</v>
      </c>
      <c r="G516" s="163" t="e">
        <f>VLOOKUP('Reported Performance Table'!B516,'Master List'!$B$11:$D$17,3,FALSE)</f>
        <v>#N/A</v>
      </c>
      <c r="H516" t="e">
        <f t="shared" si="14"/>
        <v>#N/A</v>
      </c>
      <c r="I516" t="e">
        <f>IF(VLOOKUP('Reported Performance Table'!D516,'Master List'!$B$42:$D$129,3,FALSE)="","No",VLOOKUP('Reported Performance Table'!D516,'Master List'!$B$42:$D$129,3,FALSE))</f>
        <v>#N/A</v>
      </c>
      <c r="J516" t="e">
        <f>IF(AND(I516="Yes_No",'Reported Performance Table'!E516="Yes"),"No","Yes_No")</f>
        <v>#N/A</v>
      </c>
      <c r="K516" t="str">
        <f>IF('Reported Performance Table'!D516="","",IF('Reported Performance Table'!E516="Yes","LUNA_CCT","Reported_CCT"))</f>
        <v/>
      </c>
      <c r="L516" t="str">
        <f>IF('Reported Performance Table'!D516="","",IF(K516="LUNA_CCT",VLOOKUP('Reported Performance Table'!D516,'Master List'!$B$42:$E$129,4,FALSE),"Reported_BUG"))</f>
        <v/>
      </c>
      <c r="M516" t="str">
        <f>IF('Reported Performance Table'!D516="","",IF(AND('Reported Performance Table'!$E516="Yes",OR('Reported Performance Table'!$D516='Master List'!$B$42,'Reported Performance Table'!$D516='Master List'!$B$43,'Reported Performance Table'!$D516='Master List'!$B$44,'Reported Performance Table'!$D516='Master List'!$B$46,'Reported Performance Table'!$D516='Master List'!$B$48,'Reported Performance Table'!$D516='Master List'!$B$104,'Reported Performance Table'!$D516='Master List'!$B$106,'Reported Performance Table'!$D516='Master List'!$B$126)),"LUNA_Dimming","Dimming_Capability_and_Range"))</f>
        <v/>
      </c>
      <c r="N516" s="179">
        <f>'Reported Performance Table'!BE516</f>
        <v>0</v>
      </c>
      <c r="O516" s="179">
        <f>'Reported Performance Table'!BF516</f>
        <v>0</v>
      </c>
      <c r="P516" s="179">
        <f>'Reported Performance Table'!BG516</f>
        <v>0</v>
      </c>
      <c r="Q516" t="str">
        <f t="shared" si="15"/>
        <v>No</v>
      </c>
    </row>
    <row r="517" spans="1:17" x14ac:dyDescent="0.25">
      <c r="A517" s="75">
        <v>524</v>
      </c>
      <c r="B517" s="76" t="str">
        <f>IF('Reported Performance Table'!$A524="","",IF(OR('Reported Performance Table'!$B524="",'Reported Performance Table'!$C524="",'Reported Performance Table'!$D524="",'Reported Performance Table'!$F524="",'Reported Performance Table'!$G524="",'Reported Performance Table'!$H524="",'Reported Performance Table'!$I524="",'Reported Performance Table'!$K524="",'Reported Performance Table'!$N524="",'Reported Performance Table'!$O524="",'Reported Performance Table'!$P524="",'Reported Performance Table'!$Q524="",'Reported Performance Table'!$R524="",'Reported Performance Table'!$S524="",'Reported Performance Table'!$T524="",'Reported Performance Table'!$U524="",'Reported Performance Table'!$V524="",'Reported Performance Table'!$W524="",'Reported Performance Table'!$X524="",'Reported Performance Table'!$AF524="",'Reported Performance Table'!$AG524="",'Reported Performance Table'!$AI524="",'Reported Performance Table'!$AJ524="",'Reported Performance Table'!$AL524="",'Reported Performance Table'!$AN524="",'Reported Performance Table'!$AR524=""),$A517&amp;", ",""))</f>
        <v/>
      </c>
      <c r="D517" s="35" t="e">
        <f>VLOOKUP('Reported Performance Table'!C517,'Master List'!$B$20:$C$39,2,FALSE)</f>
        <v>#N/A</v>
      </c>
      <c r="E517" t="e">
        <f>VLOOKUP('Reported Performance Table'!D517,'Master List'!$B$42:$C$129,2,FALSE)</f>
        <v>#N/A</v>
      </c>
      <c r="F517" t="e">
        <f>VLOOKUP('Reported Performance Table'!C517,'Master List'!$B$20:$D$39,3,FALSE)</f>
        <v>#N/A</v>
      </c>
      <c r="G517" s="163" t="e">
        <f>VLOOKUP('Reported Performance Table'!B517,'Master List'!$B$11:$D$17,3,FALSE)</f>
        <v>#N/A</v>
      </c>
      <c r="H517" t="e">
        <f t="shared" si="14"/>
        <v>#N/A</v>
      </c>
      <c r="I517" t="e">
        <f>IF(VLOOKUP('Reported Performance Table'!D517,'Master List'!$B$42:$D$129,3,FALSE)="","No",VLOOKUP('Reported Performance Table'!D517,'Master List'!$B$42:$D$129,3,FALSE))</f>
        <v>#N/A</v>
      </c>
      <c r="J517" t="e">
        <f>IF(AND(I517="Yes_No",'Reported Performance Table'!E517="Yes"),"No","Yes_No")</f>
        <v>#N/A</v>
      </c>
      <c r="K517" t="str">
        <f>IF('Reported Performance Table'!D517="","",IF('Reported Performance Table'!E517="Yes","LUNA_CCT","Reported_CCT"))</f>
        <v/>
      </c>
      <c r="L517" t="str">
        <f>IF('Reported Performance Table'!D517="","",IF(K517="LUNA_CCT",VLOOKUP('Reported Performance Table'!D517,'Master List'!$B$42:$E$129,4,FALSE),"Reported_BUG"))</f>
        <v/>
      </c>
      <c r="M517" t="str">
        <f>IF('Reported Performance Table'!D517="","",IF(AND('Reported Performance Table'!$E517="Yes",OR('Reported Performance Table'!$D517='Master List'!$B$42,'Reported Performance Table'!$D517='Master List'!$B$43,'Reported Performance Table'!$D517='Master List'!$B$44,'Reported Performance Table'!$D517='Master List'!$B$46,'Reported Performance Table'!$D517='Master List'!$B$48,'Reported Performance Table'!$D517='Master List'!$B$104,'Reported Performance Table'!$D517='Master List'!$B$106,'Reported Performance Table'!$D517='Master List'!$B$126)),"LUNA_Dimming","Dimming_Capability_and_Range"))</f>
        <v/>
      </c>
      <c r="N517" s="179">
        <f>'Reported Performance Table'!BE517</f>
        <v>0</v>
      </c>
      <c r="O517" s="179">
        <f>'Reported Performance Table'!BF517</f>
        <v>0</v>
      </c>
      <c r="P517" s="179">
        <f>'Reported Performance Table'!BG517</f>
        <v>0</v>
      </c>
      <c r="Q517" t="str">
        <f t="shared" si="15"/>
        <v>No</v>
      </c>
    </row>
    <row r="518" spans="1:17" x14ac:dyDescent="0.25">
      <c r="A518" s="75">
        <v>525</v>
      </c>
      <c r="B518" s="76" t="str">
        <f>IF('Reported Performance Table'!$A525="","",IF(OR('Reported Performance Table'!$B525="",'Reported Performance Table'!$C525="",'Reported Performance Table'!$D525="",'Reported Performance Table'!$F525="",'Reported Performance Table'!$G525="",'Reported Performance Table'!$H525="",'Reported Performance Table'!$I525="",'Reported Performance Table'!$K525="",'Reported Performance Table'!$N525="",'Reported Performance Table'!$O525="",'Reported Performance Table'!$P525="",'Reported Performance Table'!$Q525="",'Reported Performance Table'!$R525="",'Reported Performance Table'!$S525="",'Reported Performance Table'!$T525="",'Reported Performance Table'!$U525="",'Reported Performance Table'!$V525="",'Reported Performance Table'!$W525="",'Reported Performance Table'!$X525="",'Reported Performance Table'!$AF525="",'Reported Performance Table'!$AG525="",'Reported Performance Table'!$AI525="",'Reported Performance Table'!$AJ525="",'Reported Performance Table'!$AL525="",'Reported Performance Table'!$AN525="",'Reported Performance Table'!$AR525=""),$A518&amp;", ",""))</f>
        <v/>
      </c>
      <c r="D518" s="35" t="e">
        <f>VLOOKUP('Reported Performance Table'!C518,'Master List'!$B$20:$C$39,2,FALSE)</f>
        <v>#N/A</v>
      </c>
      <c r="E518" t="e">
        <f>VLOOKUP('Reported Performance Table'!D518,'Master List'!$B$42:$C$129,2,FALSE)</f>
        <v>#N/A</v>
      </c>
      <c r="F518" t="e">
        <f>VLOOKUP('Reported Performance Table'!C518,'Master List'!$B$20:$D$39,3,FALSE)</f>
        <v>#N/A</v>
      </c>
      <c r="G518" s="163" t="e">
        <f>VLOOKUP('Reported Performance Table'!B518,'Master List'!$B$11:$D$17,3,FALSE)</f>
        <v>#N/A</v>
      </c>
      <c r="H518" t="e">
        <f t="shared" si="14"/>
        <v>#N/A</v>
      </c>
      <c r="I518" t="e">
        <f>IF(VLOOKUP('Reported Performance Table'!D518,'Master List'!$B$42:$D$129,3,FALSE)="","No",VLOOKUP('Reported Performance Table'!D518,'Master List'!$B$42:$D$129,3,FALSE))</f>
        <v>#N/A</v>
      </c>
      <c r="J518" t="e">
        <f>IF(AND(I518="Yes_No",'Reported Performance Table'!E518="Yes"),"No","Yes_No")</f>
        <v>#N/A</v>
      </c>
      <c r="K518" t="str">
        <f>IF('Reported Performance Table'!D518="","",IF('Reported Performance Table'!E518="Yes","LUNA_CCT","Reported_CCT"))</f>
        <v/>
      </c>
      <c r="L518" t="str">
        <f>IF('Reported Performance Table'!D518="","",IF(K518="LUNA_CCT",VLOOKUP('Reported Performance Table'!D518,'Master List'!$B$42:$E$129,4,FALSE),"Reported_BUG"))</f>
        <v/>
      </c>
      <c r="M518" t="str">
        <f>IF('Reported Performance Table'!D518="","",IF(AND('Reported Performance Table'!$E518="Yes",OR('Reported Performance Table'!$D518='Master List'!$B$42,'Reported Performance Table'!$D518='Master List'!$B$43,'Reported Performance Table'!$D518='Master List'!$B$44,'Reported Performance Table'!$D518='Master List'!$B$46,'Reported Performance Table'!$D518='Master List'!$B$48,'Reported Performance Table'!$D518='Master List'!$B$104,'Reported Performance Table'!$D518='Master List'!$B$106,'Reported Performance Table'!$D518='Master List'!$B$126)),"LUNA_Dimming","Dimming_Capability_and_Range"))</f>
        <v/>
      </c>
      <c r="N518" s="179">
        <f>'Reported Performance Table'!BE518</f>
        <v>0</v>
      </c>
      <c r="O518" s="179">
        <f>'Reported Performance Table'!BF518</f>
        <v>0</v>
      </c>
      <c r="P518" s="179">
        <f>'Reported Performance Table'!BG518</f>
        <v>0</v>
      </c>
      <c r="Q518" t="str">
        <f t="shared" si="15"/>
        <v>No</v>
      </c>
    </row>
    <row r="519" spans="1:17" x14ac:dyDescent="0.25">
      <c r="A519" s="75">
        <v>526</v>
      </c>
      <c r="B519" s="76" t="str">
        <f>IF('Reported Performance Table'!$A526="","",IF(OR('Reported Performance Table'!$B526="",'Reported Performance Table'!$C526="",'Reported Performance Table'!$D526="",'Reported Performance Table'!$F526="",'Reported Performance Table'!$G526="",'Reported Performance Table'!$H526="",'Reported Performance Table'!$I526="",'Reported Performance Table'!$K526="",'Reported Performance Table'!$N526="",'Reported Performance Table'!$O526="",'Reported Performance Table'!$P526="",'Reported Performance Table'!$Q526="",'Reported Performance Table'!$R526="",'Reported Performance Table'!$S526="",'Reported Performance Table'!$T526="",'Reported Performance Table'!$U526="",'Reported Performance Table'!$V526="",'Reported Performance Table'!$W526="",'Reported Performance Table'!$X526="",'Reported Performance Table'!$AF526="",'Reported Performance Table'!$AG526="",'Reported Performance Table'!$AI526="",'Reported Performance Table'!$AJ526="",'Reported Performance Table'!$AL526="",'Reported Performance Table'!$AN526="",'Reported Performance Table'!$AR526=""),$A519&amp;", ",""))</f>
        <v/>
      </c>
      <c r="D519" s="35" t="e">
        <f>VLOOKUP('Reported Performance Table'!C519,'Master List'!$B$20:$C$39,2,FALSE)</f>
        <v>#N/A</v>
      </c>
      <c r="E519" t="e">
        <f>VLOOKUP('Reported Performance Table'!D519,'Master List'!$B$42:$C$129,2,FALSE)</f>
        <v>#N/A</v>
      </c>
      <c r="F519" t="e">
        <f>VLOOKUP('Reported Performance Table'!C519,'Master List'!$B$20:$D$39,3,FALSE)</f>
        <v>#N/A</v>
      </c>
      <c r="G519" s="163" t="e">
        <f>VLOOKUP('Reported Performance Table'!B519,'Master List'!$B$11:$D$17,3,FALSE)</f>
        <v>#N/A</v>
      </c>
      <c r="H519" t="e">
        <f t="shared" si="14"/>
        <v>#N/A</v>
      </c>
      <c r="I519" t="e">
        <f>IF(VLOOKUP('Reported Performance Table'!D519,'Master List'!$B$42:$D$129,3,FALSE)="","No",VLOOKUP('Reported Performance Table'!D519,'Master List'!$B$42:$D$129,3,FALSE))</f>
        <v>#N/A</v>
      </c>
      <c r="J519" t="e">
        <f>IF(AND(I519="Yes_No",'Reported Performance Table'!E519="Yes"),"No","Yes_No")</f>
        <v>#N/A</v>
      </c>
      <c r="K519" t="str">
        <f>IF('Reported Performance Table'!D519="","",IF('Reported Performance Table'!E519="Yes","LUNA_CCT","Reported_CCT"))</f>
        <v/>
      </c>
      <c r="L519" t="str">
        <f>IF('Reported Performance Table'!D519="","",IF(K519="LUNA_CCT",VLOOKUP('Reported Performance Table'!D519,'Master List'!$B$42:$E$129,4,FALSE),"Reported_BUG"))</f>
        <v/>
      </c>
      <c r="M519" t="str">
        <f>IF('Reported Performance Table'!D519="","",IF(AND('Reported Performance Table'!$E519="Yes",OR('Reported Performance Table'!$D519='Master List'!$B$42,'Reported Performance Table'!$D519='Master List'!$B$43,'Reported Performance Table'!$D519='Master List'!$B$44,'Reported Performance Table'!$D519='Master List'!$B$46,'Reported Performance Table'!$D519='Master List'!$B$48,'Reported Performance Table'!$D519='Master List'!$B$104,'Reported Performance Table'!$D519='Master List'!$B$106,'Reported Performance Table'!$D519='Master List'!$B$126)),"LUNA_Dimming","Dimming_Capability_and_Range"))</f>
        <v/>
      </c>
      <c r="N519" s="179">
        <f>'Reported Performance Table'!BE519</f>
        <v>0</v>
      </c>
      <c r="O519" s="179">
        <f>'Reported Performance Table'!BF519</f>
        <v>0</v>
      </c>
      <c r="P519" s="179">
        <f>'Reported Performance Table'!BG519</f>
        <v>0</v>
      </c>
      <c r="Q519" t="str">
        <f t="shared" si="15"/>
        <v>No</v>
      </c>
    </row>
    <row r="520" spans="1:17" x14ac:dyDescent="0.25">
      <c r="A520" s="75">
        <v>527</v>
      </c>
      <c r="B520" s="76" t="str">
        <f>IF('Reported Performance Table'!$A527="","",IF(OR('Reported Performance Table'!$B527="",'Reported Performance Table'!$C527="",'Reported Performance Table'!$D527="",'Reported Performance Table'!$F527="",'Reported Performance Table'!$G527="",'Reported Performance Table'!$H527="",'Reported Performance Table'!$I527="",'Reported Performance Table'!$K527="",'Reported Performance Table'!$N527="",'Reported Performance Table'!$O527="",'Reported Performance Table'!$P527="",'Reported Performance Table'!$Q527="",'Reported Performance Table'!$R527="",'Reported Performance Table'!$S527="",'Reported Performance Table'!$T527="",'Reported Performance Table'!$U527="",'Reported Performance Table'!$V527="",'Reported Performance Table'!$W527="",'Reported Performance Table'!$X527="",'Reported Performance Table'!$AF527="",'Reported Performance Table'!$AG527="",'Reported Performance Table'!$AI527="",'Reported Performance Table'!$AJ527="",'Reported Performance Table'!$AL527="",'Reported Performance Table'!$AN527="",'Reported Performance Table'!$AR527=""),$A520&amp;", ",""))</f>
        <v/>
      </c>
      <c r="D520" s="35" t="e">
        <f>VLOOKUP('Reported Performance Table'!C520,'Master List'!$B$20:$C$39,2,FALSE)</f>
        <v>#N/A</v>
      </c>
      <c r="E520" t="e">
        <f>VLOOKUP('Reported Performance Table'!D520,'Master List'!$B$42:$C$129,2,FALSE)</f>
        <v>#N/A</v>
      </c>
      <c r="F520" t="e">
        <f>VLOOKUP('Reported Performance Table'!C520,'Master List'!$B$20:$D$39,3,FALSE)</f>
        <v>#N/A</v>
      </c>
      <c r="G520" s="163" t="e">
        <f>VLOOKUP('Reported Performance Table'!B520,'Master List'!$B$11:$D$17,3,FALSE)</f>
        <v>#N/A</v>
      </c>
      <c r="H520" t="e">
        <f t="shared" si="14"/>
        <v>#N/A</v>
      </c>
      <c r="I520" t="e">
        <f>IF(VLOOKUP('Reported Performance Table'!D520,'Master List'!$B$42:$D$129,3,FALSE)="","No",VLOOKUP('Reported Performance Table'!D520,'Master List'!$B$42:$D$129,3,FALSE))</f>
        <v>#N/A</v>
      </c>
      <c r="J520" t="e">
        <f>IF(AND(I520="Yes_No",'Reported Performance Table'!E520="Yes"),"No","Yes_No")</f>
        <v>#N/A</v>
      </c>
      <c r="K520" t="str">
        <f>IF('Reported Performance Table'!D520="","",IF('Reported Performance Table'!E520="Yes","LUNA_CCT","Reported_CCT"))</f>
        <v/>
      </c>
      <c r="L520" t="str">
        <f>IF('Reported Performance Table'!D520="","",IF(K520="LUNA_CCT",VLOOKUP('Reported Performance Table'!D520,'Master List'!$B$42:$E$129,4,FALSE),"Reported_BUG"))</f>
        <v/>
      </c>
      <c r="M520" t="str">
        <f>IF('Reported Performance Table'!D520="","",IF(AND('Reported Performance Table'!$E520="Yes",OR('Reported Performance Table'!$D520='Master List'!$B$42,'Reported Performance Table'!$D520='Master List'!$B$43,'Reported Performance Table'!$D520='Master List'!$B$44,'Reported Performance Table'!$D520='Master List'!$B$46,'Reported Performance Table'!$D520='Master List'!$B$48,'Reported Performance Table'!$D520='Master List'!$B$104,'Reported Performance Table'!$D520='Master List'!$B$106,'Reported Performance Table'!$D520='Master List'!$B$126)),"LUNA_Dimming","Dimming_Capability_and_Range"))</f>
        <v/>
      </c>
      <c r="N520" s="179">
        <f>'Reported Performance Table'!BE520</f>
        <v>0</v>
      </c>
      <c r="O520" s="179">
        <f>'Reported Performance Table'!BF520</f>
        <v>0</v>
      </c>
      <c r="P520" s="179">
        <f>'Reported Performance Table'!BG520</f>
        <v>0</v>
      </c>
      <c r="Q520" t="str">
        <f t="shared" si="15"/>
        <v>No</v>
      </c>
    </row>
    <row r="521" spans="1:17" x14ac:dyDescent="0.25">
      <c r="A521" s="75">
        <v>528</v>
      </c>
      <c r="B521" s="76" t="str">
        <f>IF('Reported Performance Table'!$A528="","",IF(OR('Reported Performance Table'!$B528="",'Reported Performance Table'!$C528="",'Reported Performance Table'!$D528="",'Reported Performance Table'!$F528="",'Reported Performance Table'!$G528="",'Reported Performance Table'!$H528="",'Reported Performance Table'!$I528="",'Reported Performance Table'!$K528="",'Reported Performance Table'!$N528="",'Reported Performance Table'!$O528="",'Reported Performance Table'!$P528="",'Reported Performance Table'!$Q528="",'Reported Performance Table'!$R528="",'Reported Performance Table'!$S528="",'Reported Performance Table'!$T528="",'Reported Performance Table'!$U528="",'Reported Performance Table'!$V528="",'Reported Performance Table'!$W528="",'Reported Performance Table'!$X528="",'Reported Performance Table'!$AF528="",'Reported Performance Table'!$AG528="",'Reported Performance Table'!$AI528="",'Reported Performance Table'!$AJ528="",'Reported Performance Table'!$AL528="",'Reported Performance Table'!$AN528="",'Reported Performance Table'!$AR528=""),$A521&amp;", ",""))</f>
        <v/>
      </c>
      <c r="D521" s="35" t="e">
        <f>VLOOKUP('Reported Performance Table'!C521,'Master List'!$B$20:$C$39,2,FALSE)</f>
        <v>#N/A</v>
      </c>
      <c r="E521" t="e">
        <f>VLOOKUP('Reported Performance Table'!D521,'Master List'!$B$42:$C$129,2,FALSE)</f>
        <v>#N/A</v>
      </c>
      <c r="F521" t="e">
        <f>VLOOKUP('Reported Performance Table'!C521,'Master List'!$B$20:$D$39,3,FALSE)</f>
        <v>#N/A</v>
      </c>
      <c r="G521" s="163" t="e">
        <f>VLOOKUP('Reported Performance Table'!B521,'Master List'!$B$11:$D$17,3,FALSE)</f>
        <v>#N/A</v>
      </c>
      <c r="H521" t="e">
        <f t="shared" si="14"/>
        <v>#N/A</v>
      </c>
      <c r="I521" t="e">
        <f>IF(VLOOKUP('Reported Performance Table'!D521,'Master List'!$B$42:$D$129,3,FALSE)="","No",VLOOKUP('Reported Performance Table'!D521,'Master List'!$B$42:$D$129,3,FALSE))</f>
        <v>#N/A</v>
      </c>
      <c r="J521" t="e">
        <f>IF(AND(I521="Yes_No",'Reported Performance Table'!E521="Yes"),"No","Yes_No")</f>
        <v>#N/A</v>
      </c>
      <c r="K521" t="str">
        <f>IF('Reported Performance Table'!D521="","",IF('Reported Performance Table'!E521="Yes","LUNA_CCT","Reported_CCT"))</f>
        <v/>
      </c>
      <c r="L521" t="str">
        <f>IF('Reported Performance Table'!D521="","",IF(K521="LUNA_CCT",VLOOKUP('Reported Performance Table'!D521,'Master List'!$B$42:$E$129,4,FALSE),"Reported_BUG"))</f>
        <v/>
      </c>
      <c r="M521" t="str">
        <f>IF('Reported Performance Table'!D521="","",IF(AND('Reported Performance Table'!$E521="Yes",OR('Reported Performance Table'!$D521='Master List'!$B$42,'Reported Performance Table'!$D521='Master List'!$B$43,'Reported Performance Table'!$D521='Master List'!$B$44,'Reported Performance Table'!$D521='Master List'!$B$46,'Reported Performance Table'!$D521='Master List'!$B$48,'Reported Performance Table'!$D521='Master List'!$B$104,'Reported Performance Table'!$D521='Master List'!$B$106,'Reported Performance Table'!$D521='Master List'!$B$126)),"LUNA_Dimming","Dimming_Capability_and_Range"))</f>
        <v/>
      </c>
      <c r="N521" s="179">
        <f>'Reported Performance Table'!BE521</f>
        <v>0</v>
      </c>
      <c r="O521" s="179">
        <f>'Reported Performance Table'!BF521</f>
        <v>0</v>
      </c>
      <c r="P521" s="179">
        <f>'Reported Performance Table'!BG521</f>
        <v>0</v>
      </c>
      <c r="Q521" t="str">
        <f t="shared" si="15"/>
        <v>No</v>
      </c>
    </row>
    <row r="522" spans="1:17" x14ac:dyDescent="0.25">
      <c r="A522" s="75">
        <v>529</v>
      </c>
      <c r="B522" s="76" t="str">
        <f>IF('Reported Performance Table'!$A529="","",IF(OR('Reported Performance Table'!$B529="",'Reported Performance Table'!$C529="",'Reported Performance Table'!$D529="",'Reported Performance Table'!$F529="",'Reported Performance Table'!$G529="",'Reported Performance Table'!$H529="",'Reported Performance Table'!$I529="",'Reported Performance Table'!$K529="",'Reported Performance Table'!$N529="",'Reported Performance Table'!$O529="",'Reported Performance Table'!$P529="",'Reported Performance Table'!$Q529="",'Reported Performance Table'!$R529="",'Reported Performance Table'!$S529="",'Reported Performance Table'!$T529="",'Reported Performance Table'!$U529="",'Reported Performance Table'!$V529="",'Reported Performance Table'!$W529="",'Reported Performance Table'!$X529="",'Reported Performance Table'!$AF529="",'Reported Performance Table'!$AG529="",'Reported Performance Table'!$AI529="",'Reported Performance Table'!$AJ529="",'Reported Performance Table'!$AL529="",'Reported Performance Table'!$AN529="",'Reported Performance Table'!$AR529=""),$A522&amp;", ",""))</f>
        <v/>
      </c>
      <c r="D522" s="35" t="e">
        <f>VLOOKUP('Reported Performance Table'!C522,'Master List'!$B$20:$C$39,2,FALSE)</f>
        <v>#N/A</v>
      </c>
      <c r="E522" t="e">
        <f>VLOOKUP('Reported Performance Table'!D522,'Master List'!$B$42:$C$129,2,FALSE)</f>
        <v>#N/A</v>
      </c>
      <c r="F522" t="e">
        <f>VLOOKUP('Reported Performance Table'!C522,'Master List'!$B$20:$D$39,3,FALSE)</f>
        <v>#N/A</v>
      </c>
      <c r="G522" s="163" t="e">
        <f>VLOOKUP('Reported Performance Table'!B522,'Master List'!$B$11:$D$17,3,FALSE)</f>
        <v>#N/A</v>
      </c>
      <c r="H522" t="e">
        <f t="shared" si="14"/>
        <v>#N/A</v>
      </c>
      <c r="I522" t="e">
        <f>IF(VLOOKUP('Reported Performance Table'!D522,'Master List'!$B$42:$D$129,3,FALSE)="","No",VLOOKUP('Reported Performance Table'!D522,'Master List'!$B$42:$D$129,3,FALSE))</f>
        <v>#N/A</v>
      </c>
      <c r="J522" t="e">
        <f>IF(AND(I522="Yes_No",'Reported Performance Table'!E522="Yes"),"No","Yes_No")</f>
        <v>#N/A</v>
      </c>
      <c r="K522" t="str">
        <f>IF('Reported Performance Table'!D522="","",IF('Reported Performance Table'!E522="Yes","LUNA_CCT","Reported_CCT"))</f>
        <v/>
      </c>
      <c r="L522" t="str">
        <f>IF('Reported Performance Table'!D522="","",IF(K522="LUNA_CCT",VLOOKUP('Reported Performance Table'!D522,'Master List'!$B$42:$E$129,4,FALSE),"Reported_BUG"))</f>
        <v/>
      </c>
      <c r="M522" t="str">
        <f>IF('Reported Performance Table'!D522="","",IF(AND('Reported Performance Table'!$E522="Yes",OR('Reported Performance Table'!$D522='Master List'!$B$42,'Reported Performance Table'!$D522='Master List'!$B$43,'Reported Performance Table'!$D522='Master List'!$B$44,'Reported Performance Table'!$D522='Master List'!$B$46,'Reported Performance Table'!$D522='Master List'!$B$48,'Reported Performance Table'!$D522='Master List'!$B$104,'Reported Performance Table'!$D522='Master List'!$B$106,'Reported Performance Table'!$D522='Master List'!$B$126)),"LUNA_Dimming","Dimming_Capability_and_Range"))</f>
        <v/>
      </c>
      <c r="N522" s="179">
        <f>'Reported Performance Table'!BE522</f>
        <v>0</v>
      </c>
      <c r="O522" s="179">
        <f>'Reported Performance Table'!BF522</f>
        <v>0</v>
      </c>
      <c r="P522" s="179">
        <f>'Reported Performance Table'!BG522</f>
        <v>0</v>
      </c>
      <c r="Q522" t="str">
        <f t="shared" si="15"/>
        <v>No</v>
      </c>
    </row>
    <row r="523" spans="1:17" x14ac:dyDescent="0.25">
      <c r="A523" s="75">
        <v>530</v>
      </c>
      <c r="B523" s="76" t="str">
        <f>IF('Reported Performance Table'!$A530="","",IF(OR('Reported Performance Table'!$B530="",'Reported Performance Table'!$C530="",'Reported Performance Table'!$D530="",'Reported Performance Table'!$F530="",'Reported Performance Table'!$G530="",'Reported Performance Table'!$H530="",'Reported Performance Table'!$I530="",'Reported Performance Table'!$K530="",'Reported Performance Table'!$N530="",'Reported Performance Table'!$O530="",'Reported Performance Table'!$P530="",'Reported Performance Table'!$Q530="",'Reported Performance Table'!$R530="",'Reported Performance Table'!$S530="",'Reported Performance Table'!$T530="",'Reported Performance Table'!$U530="",'Reported Performance Table'!$V530="",'Reported Performance Table'!$W530="",'Reported Performance Table'!$X530="",'Reported Performance Table'!$AF530="",'Reported Performance Table'!$AG530="",'Reported Performance Table'!$AI530="",'Reported Performance Table'!$AJ530="",'Reported Performance Table'!$AL530="",'Reported Performance Table'!$AN530="",'Reported Performance Table'!$AR530=""),$A523&amp;", ",""))</f>
        <v/>
      </c>
      <c r="D523" s="35" t="e">
        <f>VLOOKUP('Reported Performance Table'!C523,'Master List'!$B$20:$C$39,2,FALSE)</f>
        <v>#N/A</v>
      </c>
      <c r="E523" t="e">
        <f>VLOOKUP('Reported Performance Table'!D523,'Master List'!$B$42:$C$129,2,FALSE)</f>
        <v>#N/A</v>
      </c>
      <c r="F523" t="e">
        <f>VLOOKUP('Reported Performance Table'!C523,'Master List'!$B$20:$D$39,3,FALSE)</f>
        <v>#N/A</v>
      </c>
      <c r="G523" s="163" t="e">
        <f>VLOOKUP('Reported Performance Table'!B523,'Master List'!$B$11:$D$17,3,FALSE)</f>
        <v>#N/A</v>
      </c>
      <c r="H523" t="e">
        <f t="shared" ref="H523:H586" si="16">CONCATENATE(F523,G523)</f>
        <v>#N/A</v>
      </c>
      <c r="I523" t="e">
        <f>IF(VLOOKUP('Reported Performance Table'!D523,'Master List'!$B$42:$D$129,3,FALSE)="","No",VLOOKUP('Reported Performance Table'!D523,'Master List'!$B$42:$D$129,3,FALSE))</f>
        <v>#N/A</v>
      </c>
      <c r="J523" t="e">
        <f>IF(AND(I523="Yes_No",'Reported Performance Table'!E523="Yes"),"No","Yes_No")</f>
        <v>#N/A</v>
      </c>
      <c r="K523" t="str">
        <f>IF('Reported Performance Table'!D523="","",IF('Reported Performance Table'!E523="Yes","LUNA_CCT","Reported_CCT"))</f>
        <v/>
      </c>
      <c r="L523" t="str">
        <f>IF('Reported Performance Table'!D523="","",IF(K523="LUNA_CCT",VLOOKUP('Reported Performance Table'!D523,'Master List'!$B$42:$E$129,4,FALSE),"Reported_BUG"))</f>
        <v/>
      </c>
      <c r="M523" t="str">
        <f>IF('Reported Performance Table'!D523="","",IF(AND('Reported Performance Table'!$E523="Yes",OR('Reported Performance Table'!$D523='Master List'!$B$42,'Reported Performance Table'!$D523='Master List'!$B$43,'Reported Performance Table'!$D523='Master List'!$B$44,'Reported Performance Table'!$D523='Master List'!$B$46,'Reported Performance Table'!$D523='Master List'!$B$48,'Reported Performance Table'!$D523='Master List'!$B$104,'Reported Performance Table'!$D523='Master List'!$B$106,'Reported Performance Table'!$D523='Master List'!$B$126)),"LUNA_Dimming","Dimming_Capability_and_Range"))</f>
        <v/>
      </c>
      <c r="N523" s="179">
        <f>'Reported Performance Table'!BE523</f>
        <v>0</v>
      </c>
      <c r="O523" s="179">
        <f>'Reported Performance Table'!BF523</f>
        <v>0</v>
      </c>
      <c r="P523" s="179">
        <f>'Reported Performance Table'!BG523</f>
        <v>0</v>
      </c>
      <c r="Q523" t="str">
        <f t="shared" si="15"/>
        <v>No</v>
      </c>
    </row>
    <row r="524" spans="1:17" x14ac:dyDescent="0.25">
      <c r="A524" s="75">
        <v>531</v>
      </c>
      <c r="B524" s="76" t="str">
        <f>IF('Reported Performance Table'!$A531="","",IF(OR('Reported Performance Table'!$B531="",'Reported Performance Table'!$C531="",'Reported Performance Table'!$D531="",'Reported Performance Table'!$F531="",'Reported Performance Table'!$G531="",'Reported Performance Table'!$H531="",'Reported Performance Table'!$I531="",'Reported Performance Table'!$K531="",'Reported Performance Table'!$N531="",'Reported Performance Table'!$O531="",'Reported Performance Table'!$P531="",'Reported Performance Table'!$Q531="",'Reported Performance Table'!$R531="",'Reported Performance Table'!$S531="",'Reported Performance Table'!$T531="",'Reported Performance Table'!$U531="",'Reported Performance Table'!$V531="",'Reported Performance Table'!$W531="",'Reported Performance Table'!$X531="",'Reported Performance Table'!$AF531="",'Reported Performance Table'!$AG531="",'Reported Performance Table'!$AI531="",'Reported Performance Table'!$AJ531="",'Reported Performance Table'!$AL531="",'Reported Performance Table'!$AN531="",'Reported Performance Table'!$AR531=""),$A524&amp;", ",""))</f>
        <v/>
      </c>
      <c r="D524" s="35" t="e">
        <f>VLOOKUP('Reported Performance Table'!C524,'Master List'!$B$20:$C$39,2,FALSE)</f>
        <v>#N/A</v>
      </c>
      <c r="E524" t="e">
        <f>VLOOKUP('Reported Performance Table'!D524,'Master List'!$B$42:$C$129,2,FALSE)</f>
        <v>#N/A</v>
      </c>
      <c r="F524" t="e">
        <f>VLOOKUP('Reported Performance Table'!C524,'Master List'!$B$20:$D$39,3,FALSE)</f>
        <v>#N/A</v>
      </c>
      <c r="G524" s="163" t="e">
        <f>VLOOKUP('Reported Performance Table'!B524,'Master List'!$B$11:$D$17,3,FALSE)</f>
        <v>#N/A</v>
      </c>
      <c r="H524" t="e">
        <f t="shared" si="16"/>
        <v>#N/A</v>
      </c>
      <c r="I524" t="e">
        <f>IF(VLOOKUP('Reported Performance Table'!D524,'Master List'!$B$42:$D$129,3,FALSE)="","No",VLOOKUP('Reported Performance Table'!D524,'Master List'!$B$42:$D$129,3,FALSE))</f>
        <v>#N/A</v>
      </c>
      <c r="J524" t="e">
        <f>IF(AND(I524="Yes_No",'Reported Performance Table'!E524="Yes"),"No","Yes_No")</f>
        <v>#N/A</v>
      </c>
      <c r="K524" t="str">
        <f>IF('Reported Performance Table'!D524="","",IF('Reported Performance Table'!E524="Yes","LUNA_CCT","Reported_CCT"))</f>
        <v/>
      </c>
      <c r="L524" t="str">
        <f>IF('Reported Performance Table'!D524="","",IF(K524="LUNA_CCT",VLOOKUP('Reported Performance Table'!D524,'Master List'!$B$42:$E$129,4,FALSE),"Reported_BUG"))</f>
        <v/>
      </c>
      <c r="M524" t="str">
        <f>IF('Reported Performance Table'!D524="","",IF(AND('Reported Performance Table'!$E524="Yes",OR('Reported Performance Table'!$D524='Master List'!$B$42,'Reported Performance Table'!$D524='Master List'!$B$43,'Reported Performance Table'!$D524='Master List'!$B$44,'Reported Performance Table'!$D524='Master List'!$B$46,'Reported Performance Table'!$D524='Master List'!$B$48,'Reported Performance Table'!$D524='Master List'!$B$104,'Reported Performance Table'!$D524='Master List'!$B$106,'Reported Performance Table'!$D524='Master List'!$B$126)),"LUNA_Dimming","Dimming_Capability_and_Range"))</f>
        <v/>
      </c>
      <c r="N524" s="179">
        <f>'Reported Performance Table'!BE524</f>
        <v>0</v>
      </c>
      <c r="O524" s="179">
        <f>'Reported Performance Table'!BF524</f>
        <v>0</v>
      </c>
      <c r="P524" s="179">
        <f>'Reported Performance Table'!BG524</f>
        <v>0</v>
      </c>
      <c r="Q524" t="str">
        <f t="shared" ref="Q524:Q587" si="17">IF(COUNTIF(N524:P524,"Yes")=3,"Yes","No")</f>
        <v>No</v>
      </c>
    </row>
    <row r="525" spans="1:17" x14ac:dyDescent="0.25">
      <c r="A525" s="75">
        <v>532</v>
      </c>
      <c r="B525" s="76" t="str">
        <f>IF('Reported Performance Table'!$A532="","",IF(OR('Reported Performance Table'!$B532="",'Reported Performance Table'!$C532="",'Reported Performance Table'!$D532="",'Reported Performance Table'!$F532="",'Reported Performance Table'!$G532="",'Reported Performance Table'!$H532="",'Reported Performance Table'!$I532="",'Reported Performance Table'!$K532="",'Reported Performance Table'!$N532="",'Reported Performance Table'!$O532="",'Reported Performance Table'!$P532="",'Reported Performance Table'!$Q532="",'Reported Performance Table'!$R532="",'Reported Performance Table'!$S532="",'Reported Performance Table'!$T532="",'Reported Performance Table'!$U532="",'Reported Performance Table'!$V532="",'Reported Performance Table'!$W532="",'Reported Performance Table'!$X532="",'Reported Performance Table'!$AF532="",'Reported Performance Table'!$AG532="",'Reported Performance Table'!$AI532="",'Reported Performance Table'!$AJ532="",'Reported Performance Table'!$AL532="",'Reported Performance Table'!$AN532="",'Reported Performance Table'!$AR532=""),$A525&amp;", ",""))</f>
        <v/>
      </c>
      <c r="D525" s="35" t="e">
        <f>VLOOKUP('Reported Performance Table'!C525,'Master List'!$B$20:$C$39,2,FALSE)</f>
        <v>#N/A</v>
      </c>
      <c r="E525" t="e">
        <f>VLOOKUP('Reported Performance Table'!D525,'Master List'!$B$42:$C$129,2,FALSE)</f>
        <v>#N/A</v>
      </c>
      <c r="F525" t="e">
        <f>VLOOKUP('Reported Performance Table'!C525,'Master List'!$B$20:$D$39,3,FALSE)</f>
        <v>#N/A</v>
      </c>
      <c r="G525" s="163" t="e">
        <f>VLOOKUP('Reported Performance Table'!B525,'Master List'!$B$11:$D$17,3,FALSE)</f>
        <v>#N/A</v>
      </c>
      <c r="H525" t="e">
        <f t="shared" si="16"/>
        <v>#N/A</v>
      </c>
      <c r="I525" t="e">
        <f>IF(VLOOKUP('Reported Performance Table'!D525,'Master List'!$B$42:$D$129,3,FALSE)="","No",VLOOKUP('Reported Performance Table'!D525,'Master List'!$B$42:$D$129,3,FALSE))</f>
        <v>#N/A</v>
      </c>
      <c r="J525" t="e">
        <f>IF(AND(I525="Yes_No",'Reported Performance Table'!E525="Yes"),"No","Yes_No")</f>
        <v>#N/A</v>
      </c>
      <c r="K525" t="str">
        <f>IF('Reported Performance Table'!D525="","",IF('Reported Performance Table'!E525="Yes","LUNA_CCT","Reported_CCT"))</f>
        <v/>
      </c>
      <c r="L525" t="str">
        <f>IF('Reported Performance Table'!D525="","",IF(K525="LUNA_CCT",VLOOKUP('Reported Performance Table'!D525,'Master List'!$B$42:$E$129,4,FALSE),"Reported_BUG"))</f>
        <v/>
      </c>
      <c r="M525" t="str">
        <f>IF('Reported Performance Table'!D525="","",IF(AND('Reported Performance Table'!$E525="Yes",OR('Reported Performance Table'!$D525='Master List'!$B$42,'Reported Performance Table'!$D525='Master List'!$B$43,'Reported Performance Table'!$D525='Master List'!$B$44,'Reported Performance Table'!$D525='Master List'!$B$46,'Reported Performance Table'!$D525='Master List'!$B$48,'Reported Performance Table'!$D525='Master List'!$B$104,'Reported Performance Table'!$D525='Master List'!$B$106,'Reported Performance Table'!$D525='Master List'!$B$126)),"LUNA_Dimming","Dimming_Capability_and_Range"))</f>
        <v/>
      </c>
      <c r="N525" s="179">
        <f>'Reported Performance Table'!BE525</f>
        <v>0</v>
      </c>
      <c r="O525" s="179">
        <f>'Reported Performance Table'!BF525</f>
        <v>0</v>
      </c>
      <c r="P525" s="179">
        <f>'Reported Performance Table'!BG525</f>
        <v>0</v>
      </c>
      <c r="Q525" t="str">
        <f t="shared" si="17"/>
        <v>No</v>
      </c>
    </row>
    <row r="526" spans="1:17" x14ac:dyDescent="0.25">
      <c r="A526" s="75">
        <v>533</v>
      </c>
      <c r="B526" s="76" t="str">
        <f>IF('Reported Performance Table'!$A533="","",IF(OR('Reported Performance Table'!$B533="",'Reported Performance Table'!$C533="",'Reported Performance Table'!$D533="",'Reported Performance Table'!$F533="",'Reported Performance Table'!$G533="",'Reported Performance Table'!$H533="",'Reported Performance Table'!$I533="",'Reported Performance Table'!$K533="",'Reported Performance Table'!$N533="",'Reported Performance Table'!$O533="",'Reported Performance Table'!$P533="",'Reported Performance Table'!$Q533="",'Reported Performance Table'!$R533="",'Reported Performance Table'!$S533="",'Reported Performance Table'!$T533="",'Reported Performance Table'!$U533="",'Reported Performance Table'!$V533="",'Reported Performance Table'!$W533="",'Reported Performance Table'!$X533="",'Reported Performance Table'!$AF533="",'Reported Performance Table'!$AG533="",'Reported Performance Table'!$AI533="",'Reported Performance Table'!$AJ533="",'Reported Performance Table'!$AL533="",'Reported Performance Table'!$AN533="",'Reported Performance Table'!$AR533=""),$A526&amp;", ",""))</f>
        <v/>
      </c>
      <c r="D526" s="35" t="e">
        <f>VLOOKUP('Reported Performance Table'!C526,'Master List'!$B$20:$C$39,2,FALSE)</f>
        <v>#N/A</v>
      </c>
      <c r="E526" t="e">
        <f>VLOOKUP('Reported Performance Table'!D526,'Master List'!$B$42:$C$129,2,FALSE)</f>
        <v>#N/A</v>
      </c>
      <c r="F526" t="e">
        <f>VLOOKUP('Reported Performance Table'!C526,'Master List'!$B$20:$D$39,3,FALSE)</f>
        <v>#N/A</v>
      </c>
      <c r="G526" s="163" t="e">
        <f>VLOOKUP('Reported Performance Table'!B526,'Master List'!$B$11:$D$17,3,FALSE)</f>
        <v>#N/A</v>
      </c>
      <c r="H526" t="e">
        <f t="shared" si="16"/>
        <v>#N/A</v>
      </c>
      <c r="I526" t="e">
        <f>IF(VLOOKUP('Reported Performance Table'!D526,'Master List'!$B$42:$D$129,3,FALSE)="","No",VLOOKUP('Reported Performance Table'!D526,'Master List'!$B$42:$D$129,3,FALSE))</f>
        <v>#N/A</v>
      </c>
      <c r="J526" t="e">
        <f>IF(AND(I526="Yes_No",'Reported Performance Table'!E526="Yes"),"No","Yes_No")</f>
        <v>#N/A</v>
      </c>
      <c r="K526" t="str">
        <f>IF('Reported Performance Table'!D526="","",IF('Reported Performance Table'!E526="Yes","LUNA_CCT","Reported_CCT"))</f>
        <v/>
      </c>
      <c r="L526" t="str">
        <f>IF('Reported Performance Table'!D526="","",IF(K526="LUNA_CCT",VLOOKUP('Reported Performance Table'!D526,'Master List'!$B$42:$E$129,4,FALSE),"Reported_BUG"))</f>
        <v/>
      </c>
      <c r="M526" t="str">
        <f>IF('Reported Performance Table'!D526="","",IF(AND('Reported Performance Table'!$E526="Yes",OR('Reported Performance Table'!$D526='Master List'!$B$42,'Reported Performance Table'!$D526='Master List'!$B$43,'Reported Performance Table'!$D526='Master List'!$B$44,'Reported Performance Table'!$D526='Master List'!$B$46,'Reported Performance Table'!$D526='Master List'!$B$48,'Reported Performance Table'!$D526='Master List'!$B$104,'Reported Performance Table'!$D526='Master List'!$B$106,'Reported Performance Table'!$D526='Master List'!$B$126)),"LUNA_Dimming","Dimming_Capability_and_Range"))</f>
        <v/>
      </c>
      <c r="N526" s="179">
        <f>'Reported Performance Table'!BE526</f>
        <v>0</v>
      </c>
      <c r="O526" s="179">
        <f>'Reported Performance Table'!BF526</f>
        <v>0</v>
      </c>
      <c r="P526" s="179">
        <f>'Reported Performance Table'!BG526</f>
        <v>0</v>
      </c>
      <c r="Q526" t="str">
        <f t="shared" si="17"/>
        <v>No</v>
      </c>
    </row>
    <row r="527" spans="1:17" x14ac:dyDescent="0.25">
      <c r="A527" s="75">
        <v>534</v>
      </c>
      <c r="B527" s="76" t="str">
        <f>IF('Reported Performance Table'!$A534="","",IF(OR('Reported Performance Table'!$B534="",'Reported Performance Table'!$C534="",'Reported Performance Table'!$D534="",'Reported Performance Table'!$F534="",'Reported Performance Table'!$G534="",'Reported Performance Table'!$H534="",'Reported Performance Table'!$I534="",'Reported Performance Table'!$K534="",'Reported Performance Table'!$N534="",'Reported Performance Table'!$O534="",'Reported Performance Table'!$P534="",'Reported Performance Table'!$Q534="",'Reported Performance Table'!$R534="",'Reported Performance Table'!$S534="",'Reported Performance Table'!$T534="",'Reported Performance Table'!$U534="",'Reported Performance Table'!$V534="",'Reported Performance Table'!$W534="",'Reported Performance Table'!$X534="",'Reported Performance Table'!$AF534="",'Reported Performance Table'!$AG534="",'Reported Performance Table'!$AI534="",'Reported Performance Table'!$AJ534="",'Reported Performance Table'!$AL534="",'Reported Performance Table'!$AN534="",'Reported Performance Table'!$AR534=""),$A527&amp;", ",""))</f>
        <v/>
      </c>
      <c r="D527" s="35" t="e">
        <f>VLOOKUP('Reported Performance Table'!C527,'Master List'!$B$20:$C$39,2,FALSE)</f>
        <v>#N/A</v>
      </c>
      <c r="E527" t="e">
        <f>VLOOKUP('Reported Performance Table'!D527,'Master List'!$B$42:$C$129,2,FALSE)</f>
        <v>#N/A</v>
      </c>
      <c r="F527" t="e">
        <f>VLOOKUP('Reported Performance Table'!C527,'Master List'!$B$20:$D$39,3,FALSE)</f>
        <v>#N/A</v>
      </c>
      <c r="G527" s="163" t="e">
        <f>VLOOKUP('Reported Performance Table'!B527,'Master List'!$B$11:$D$17,3,FALSE)</f>
        <v>#N/A</v>
      </c>
      <c r="H527" t="e">
        <f t="shared" si="16"/>
        <v>#N/A</v>
      </c>
      <c r="I527" t="e">
        <f>IF(VLOOKUP('Reported Performance Table'!D527,'Master List'!$B$42:$D$129,3,FALSE)="","No",VLOOKUP('Reported Performance Table'!D527,'Master List'!$B$42:$D$129,3,FALSE))</f>
        <v>#N/A</v>
      </c>
      <c r="J527" t="e">
        <f>IF(AND(I527="Yes_No",'Reported Performance Table'!E527="Yes"),"No","Yes_No")</f>
        <v>#N/A</v>
      </c>
      <c r="K527" t="str">
        <f>IF('Reported Performance Table'!D527="","",IF('Reported Performance Table'!E527="Yes","LUNA_CCT","Reported_CCT"))</f>
        <v/>
      </c>
      <c r="L527" t="str">
        <f>IF('Reported Performance Table'!D527="","",IF(K527="LUNA_CCT",VLOOKUP('Reported Performance Table'!D527,'Master List'!$B$42:$E$129,4,FALSE),"Reported_BUG"))</f>
        <v/>
      </c>
      <c r="M527" t="str">
        <f>IF('Reported Performance Table'!D527="","",IF(AND('Reported Performance Table'!$E527="Yes",OR('Reported Performance Table'!$D527='Master List'!$B$42,'Reported Performance Table'!$D527='Master List'!$B$43,'Reported Performance Table'!$D527='Master List'!$B$44,'Reported Performance Table'!$D527='Master List'!$B$46,'Reported Performance Table'!$D527='Master List'!$B$48,'Reported Performance Table'!$D527='Master List'!$B$104,'Reported Performance Table'!$D527='Master List'!$B$106,'Reported Performance Table'!$D527='Master List'!$B$126)),"LUNA_Dimming","Dimming_Capability_and_Range"))</f>
        <v/>
      </c>
      <c r="N527" s="179">
        <f>'Reported Performance Table'!BE527</f>
        <v>0</v>
      </c>
      <c r="O527" s="179">
        <f>'Reported Performance Table'!BF527</f>
        <v>0</v>
      </c>
      <c r="P527" s="179">
        <f>'Reported Performance Table'!BG527</f>
        <v>0</v>
      </c>
      <c r="Q527" t="str">
        <f t="shared" si="17"/>
        <v>No</v>
      </c>
    </row>
    <row r="528" spans="1:17" x14ac:dyDescent="0.25">
      <c r="A528" s="75">
        <v>535</v>
      </c>
      <c r="B528" s="76" t="str">
        <f>IF('Reported Performance Table'!$A535="","",IF(OR('Reported Performance Table'!$B535="",'Reported Performance Table'!$C535="",'Reported Performance Table'!$D535="",'Reported Performance Table'!$F535="",'Reported Performance Table'!$G535="",'Reported Performance Table'!$H535="",'Reported Performance Table'!$I535="",'Reported Performance Table'!$K535="",'Reported Performance Table'!$N535="",'Reported Performance Table'!$O535="",'Reported Performance Table'!$P535="",'Reported Performance Table'!$Q535="",'Reported Performance Table'!$R535="",'Reported Performance Table'!$S535="",'Reported Performance Table'!$T535="",'Reported Performance Table'!$U535="",'Reported Performance Table'!$V535="",'Reported Performance Table'!$W535="",'Reported Performance Table'!$X535="",'Reported Performance Table'!$AF535="",'Reported Performance Table'!$AG535="",'Reported Performance Table'!$AI535="",'Reported Performance Table'!$AJ535="",'Reported Performance Table'!$AL535="",'Reported Performance Table'!$AN535="",'Reported Performance Table'!$AR535=""),$A528&amp;", ",""))</f>
        <v/>
      </c>
      <c r="D528" s="35" t="e">
        <f>VLOOKUP('Reported Performance Table'!C528,'Master List'!$B$20:$C$39,2,FALSE)</f>
        <v>#N/A</v>
      </c>
      <c r="E528" t="e">
        <f>VLOOKUP('Reported Performance Table'!D528,'Master List'!$B$42:$C$129,2,FALSE)</f>
        <v>#N/A</v>
      </c>
      <c r="F528" t="e">
        <f>VLOOKUP('Reported Performance Table'!C528,'Master List'!$B$20:$D$39,3,FALSE)</f>
        <v>#N/A</v>
      </c>
      <c r="G528" s="163" t="e">
        <f>VLOOKUP('Reported Performance Table'!B528,'Master List'!$B$11:$D$17,3,FALSE)</f>
        <v>#N/A</v>
      </c>
      <c r="H528" t="e">
        <f t="shared" si="16"/>
        <v>#N/A</v>
      </c>
      <c r="I528" t="e">
        <f>IF(VLOOKUP('Reported Performance Table'!D528,'Master List'!$B$42:$D$129,3,FALSE)="","No",VLOOKUP('Reported Performance Table'!D528,'Master List'!$B$42:$D$129,3,FALSE))</f>
        <v>#N/A</v>
      </c>
      <c r="J528" t="e">
        <f>IF(AND(I528="Yes_No",'Reported Performance Table'!E528="Yes"),"No","Yes_No")</f>
        <v>#N/A</v>
      </c>
      <c r="K528" t="str">
        <f>IF('Reported Performance Table'!D528="","",IF('Reported Performance Table'!E528="Yes","LUNA_CCT","Reported_CCT"))</f>
        <v/>
      </c>
      <c r="L528" t="str">
        <f>IF('Reported Performance Table'!D528="","",IF(K528="LUNA_CCT",VLOOKUP('Reported Performance Table'!D528,'Master List'!$B$42:$E$129,4,FALSE),"Reported_BUG"))</f>
        <v/>
      </c>
      <c r="M528" t="str">
        <f>IF('Reported Performance Table'!D528="","",IF(AND('Reported Performance Table'!$E528="Yes",OR('Reported Performance Table'!$D528='Master List'!$B$42,'Reported Performance Table'!$D528='Master List'!$B$43,'Reported Performance Table'!$D528='Master List'!$B$44,'Reported Performance Table'!$D528='Master List'!$B$46,'Reported Performance Table'!$D528='Master List'!$B$48,'Reported Performance Table'!$D528='Master List'!$B$104,'Reported Performance Table'!$D528='Master List'!$B$106,'Reported Performance Table'!$D528='Master List'!$B$126)),"LUNA_Dimming","Dimming_Capability_and_Range"))</f>
        <v/>
      </c>
      <c r="N528" s="179">
        <f>'Reported Performance Table'!BE528</f>
        <v>0</v>
      </c>
      <c r="O528" s="179">
        <f>'Reported Performance Table'!BF528</f>
        <v>0</v>
      </c>
      <c r="P528" s="179">
        <f>'Reported Performance Table'!BG528</f>
        <v>0</v>
      </c>
      <c r="Q528" t="str">
        <f t="shared" si="17"/>
        <v>No</v>
      </c>
    </row>
    <row r="529" spans="1:17" x14ac:dyDescent="0.25">
      <c r="A529" s="75">
        <v>536</v>
      </c>
      <c r="B529" s="76" t="str">
        <f>IF('Reported Performance Table'!$A536="","",IF(OR('Reported Performance Table'!$B536="",'Reported Performance Table'!$C536="",'Reported Performance Table'!$D536="",'Reported Performance Table'!$F536="",'Reported Performance Table'!$G536="",'Reported Performance Table'!$H536="",'Reported Performance Table'!$I536="",'Reported Performance Table'!$K536="",'Reported Performance Table'!$N536="",'Reported Performance Table'!$O536="",'Reported Performance Table'!$P536="",'Reported Performance Table'!$Q536="",'Reported Performance Table'!$R536="",'Reported Performance Table'!$S536="",'Reported Performance Table'!$T536="",'Reported Performance Table'!$U536="",'Reported Performance Table'!$V536="",'Reported Performance Table'!$W536="",'Reported Performance Table'!$X536="",'Reported Performance Table'!$AF536="",'Reported Performance Table'!$AG536="",'Reported Performance Table'!$AI536="",'Reported Performance Table'!$AJ536="",'Reported Performance Table'!$AL536="",'Reported Performance Table'!$AN536="",'Reported Performance Table'!$AR536=""),$A529&amp;", ",""))</f>
        <v/>
      </c>
      <c r="D529" s="35" t="e">
        <f>VLOOKUP('Reported Performance Table'!C529,'Master List'!$B$20:$C$39,2,FALSE)</f>
        <v>#N/A</v>
      </c>
      <c r="E529" t="e">
        <f>VLOOKUP('Reported Performance Table'!D529,'Master List'!$B$42:$C$129,2,FALSE)</f>
        <v>#N/A</v>
      </c>
      <c r="F529" t="e">
        <f>VLOOKUP('Reported Performance Table'!C529,'Master List'!$B$20:$D$39,3,FALSE)</f>
        <v>#N/A</v>
      </c>
      <c r="G529" s="163" t="e">
        <f>VLOOKUP('Reported Performance Table'!B529,'Master List'!$B$11:$D$17,3,FALSE)</f>
        <v>#N/A</v>
      </c>
      <c r="H529" t="e">
        <f t="shared" si="16"/>
        <v>#N/A</v>
      </c>
      <c r="I529" t="e">
        <f>IF(VLOOKUP('Reported Performance Table'!D529,'Master List'!$B$42:$D$129,3,FALSE)="","No",VLOOKUP('Reported Performance Table'!D529,'Master List'!$B$42:$D$129,3,FALSE))</f>
        <v>#N/A</v>
      </c>
      <c r="J529" t="e">
        <f>IF(AND(I529="Yes_No",'Reported Performance Table'!E529="Yes"),"No","Yes_No")</f>
        <v>#N/A</v>
      </c>
      <c r="K529" t="str">
        <f>IF('Reported Performance Table'!D529="","",IF('Reported Performance Table'!E529="Yes","LUNA_CCT","Reported_CCT"))</f>
        <v/>
      </c>
      <c r="L529" t="str">
        <f>IF('Reported Performance Table'!D529="","",IF(K529="LUNA_CCT",VLOOKUP('Reported Performance Table'!D529,'Master List'!$B$42:$E$129,4,FALSE),"Reported_BUG"))</f>
        <v/>
      </c>
      <c r="M529" t="str">
        <f>IF('Reported Performance Table'!D529="","",IF(AND('Reported Performance Table'!$E529="Yes",OR('Reported Performance Table'!$D529='Master List'!$B$42,'Reported Performance Table'!$D529='Master List'!$B$43,'Reported Performance Table'!$D529='Master List'!$B$44,'Reported Performance Table'!$D529='Master List'!$B$46,'Reported Performance Table'!$D529='Master List'!$B$48,'Reported Performance Table'!$D529='Master List'!$B$104,'Reported Performance Table'!$D529='Master List'!$B$106,'Reported Performance Table'!$D529='Master List'!$B$126)),"LUNA_Dimming","Dimming_Capability_and_Range"))</f>
        <v/>
      </c>
      <c r="N529" s="179">
        <f>'Reported Performance Table'!BE529</f>
        <v>0</v>
      </c>
      <c r="O529" s="179">
        <f>'Reported Performance Table'!BF529</f>
        <v>0</v>
      </c>
      <c r="P529" s="179">
        <f>'Reported Performance Table'!BG529</f>
        <v>0</v>
      </c>
      <c r="Q529" t="str">
        <f t="shared" si="17"/>
        <v>No</v>
      </c>
    </row>
    <row r="530" spans="1:17" x14ac:dyDescent="0.25">
      <c r="A530" s="75">
        <v>537</v>
      </c>
      <c r="B530" s="76" t="str">
        <f>IF('Reported Performance Table'!$A537="","",IF(OR('Reported Performance Table'!$B537="",'Reported Performance Table'!$C537="",'Reported Performance Table'!$D537="",'Reported Performance Table'!$F537="",'Reported Performance Table'!$G537="",'Reported Performance Table'!$H537="",'Reported Performance Table'!$I537="",'Reported Performance Table'!$K537="",'Reported Performance Table'!$N537="",'Reported Performance Table'!$O537="",'Reported Performance Table'!$P537="",'Reported Performance Table'!$Q537="",'Reported Performance Table'!$R537="",'Reported Performance Table'!$S537="",'Reported Performance Table'!$T537="",'Reported Performance Table'!$U537="",'Reported Performance Table'!$V537="",'Reported Performance Table'!$W537="",'Reported Performance Table'!$X537="",'Reported Performance Table'!$AF537="",'Reported Performance Table'!$AG537="",'Reported Performance Table'!$AI537="",'Reported Performance Table'!$AJ537="",'Reported Performance Table'!$AL537="",'Reported Performance Table'!$AN537="",'Reported Performance Table'!$AR537=""),$A530&amp;", ",""))</f>
        <v/>
      </c>
      <c r="D530" s="35" t="e">
        <f>VLOOKUP('Reported Performance Table'!C530,'Master List'!$B$20:$C$39,2,FALSE)</f>
        <v>#N/A</v>
      </c>
      <c r="E530" t="e">
        <f>VLOOKUP('Reported Performance Table'!D530,'Master List'!$B$42:$C$129,2,FALSE)</f>
        <v>#N/A</v>
      </c>
      <c r="F530" t="e">
        <f>VLOOKUP('Reported Performance Table'!C530,'Master List'!$B$20:$D$39,3,FALSE)</f>
        <v>#N/A</v>
      </c>
      <c r="G530" s="163" t="e">
        <f>VLOOKUP('Reported Performance Table'!B530,'Master List'!$B$11:$D$17,3,FALSE)</f>
        <v>#N/A</v>
      </c>
      <c r="H530" t="e">
        <f t="shared" si="16"/>
        <v>#N/A</v>
      </c>
      <c r="I530" t="e">
        <f>IF(VLOOKUP('Reported Performance Table'!D530,'Master List'!$B$42:$D$129,3,FALSE)="","No",VLOOKUP('Reported Performance Table'!D530,'Master List'!$B$42:$D$129,3,FALSE))</f>
        <v>#N/A</v>
      </c>
      <c r="J530" t="e">
        <f>IF(AND(I530="Yes_No",'Reported Performance Table'!E530="Yes"),"No","Yes_No")</f>
        <v>#N/A</v>
      </c>
      <c r="K530" t="str">
        <f>IF('Reported Performance Table'!D530="","",IF('Reported Performance Table'!E530="Yes","LUNA_CCT","Reported_CCT"))</f>
        <v/>
      </c>
      <c r="L530" t="str">
        <f>IF('Reported Performance Table'!D530="","",IF(K530="LUNA_CCT",VLOOKUP('Reported Performance Table'!D530,'Master List'!$B$42:$E$129,4,FALSE),"Reported_BUG"))</f>
        <v/>
      </c>
      <c r="M530" t="str">
        <f>IF('Reported Performance Table'!D530="","",IF(AND('Reported Performance Table'!$E530="Yes",OR('Reported Performance Table'!$D530='Master List'!$B$42,'Reported Performance Table'!$D530='Master List'!$B$43,'Reported Performance Table'!$D530='Master List'!$B$44,'Reported Performance Table'!$D530='Master List'!$B$46,'Reported Performance Table'!$D530='Master List'!$B$48,'Reported Performance Table'!$D530='Master List'!$B$104,'Reported Performance Table'!$D530='Master List'!$B$106,'Reported Performance Table'!$D530='Master List'!$B$126)),"LUNA_Dimming","Dimming_Capability_and_Range"))</f>
        <v/>
      </c>
      <c r="N530" s="179">
        <f>'Reported Performance Table'!BE530</f>
        <v>0</v>
      </c>
      <c r="O530" s="179">
        <f>'Reported Performance Table'!BF530</f>
        <v>0</v>
      </c>
      <c r="P530" s="179">
        <f>'Reported Performance Table'!BG530</f>
        <v>0</v>
      </c>
      <c r="Q530" t="str">
        <f t="shared" si="17"/>
        <v>No</v>
      </c>
    </row>
    <row r="531" spans="1:17" x14ac:dyDescent="0.25">
      <c r="A531" s="75">
        <v>538</v>
      </c>
      <c r="B531" s="76" t="str">
        <f>IF('Reported Performance Table'!$A538="","",IF(OR('Reported Performance Table'!$B538="",'Reported Performance Table'!$C538="",'Reported Performance Table'!$D538="",'Reported Performance Table'!$F538="",'Reported Performance Table'!$G538="",'Reported Performance Table'!$H538="",'Reported Performance Table'!$I538="",'Reported Performance Table'!$K538="",'Reported Performance Table'!$N538="",'Reported Performance Table'!$O538="",'Reported Performance Table'!$P538="",'Reported Performance Table'!$Q538="",'Reported Performance Table'!$R538="",'Reported Performance Table'!$S538="",'Reported Performance Table'!$T538="",'Reported Performance Table'!$U538="",'Reported Performance Table'!$V538="",'Reported Performance Table'!$W538="",'Reported Performance Table'!$X538="",'Reported Performance Table'!$AF538="",'Reported Performance Table'!$AG538="",'Reported Performance Table'!$AI538="",'Reported Performance Table'!$AJ538="",'Reported Performance Table'!$AL538="",'Reported Performance Table'!$AN538="",'Reported Performance Table'!$AR538=""),$A531&amp;", ",""))</f>
        <v/>
      </c>
      <c r="D531" s="35" t="e">
        <f>VLOOKUP('Reported Performance Table'!C531,'Master List'!$B$20:$C$39,2,FALSE)</f>
        <v>#N/A</v>
      </c>
      <c r="E531" t="e">
        <f>VLOOKUP('Reported Performance Table'!D531,'Master List'!$B$42:$C$129,2,FALSE)</f>
        <v>#N/A</v>
      </c>
      <c r="F531" t="e">
        <f>VLOOKUP('Reported Performance Table'!C531,'Master List'!$B$20:$D$39,3,FALSE)</f>
        <v>#N/A</v>
      </c>
      <c r="G531" s="163" t="e">
        <f>VLOOKUP('Reported Performance Table'!B531,'Master List'!$B$11:$D$17,3,FALSE)</f>
        <v>#N/A</v>
      </c>
      <c r="H531" t="e">
        <f t="shared" si="16"/>
        <v>#N/A</v>
      </c>
      <c r="I531" t="e">
        <f>IF(VLOOKUP('Reported Performance Table'!D531,'Master List'!$B$42:$D$129,3,FALSE)="","No",VLOOKUP('Reported Performance Table'!D531,'Master List'!$B$42:$D$129,3,FALSE))</f>
        <v>#N/A</v>
      </c>
      <c r="J531" t="e">
        <f>IF(AND(I531="Yes_No",'Reported Performance Table'!E531="Yes"),"No","Yes_No")</f>
        <v>#N/A</v>
      </c>
      <c r="K531" t="str">
        <f>IF('Reported Performance Table'!D531="","",IF('Reported Performance Table'!E531="Yes","LUNA_CCT","Reported_CCT"))</f>
        <v/>
      </c>
      <c r="L531" t="str">
        <f>IF('Reported Performance Table'!D531="","",IF(K531="LUNA_CCT",VLOOKUP('Reported Performance Table'!D531,'Master List'!$B$42:$E$129,4,FALSE),"Reported_BUG"))</f>
        <v/>
      </c>
      <c r="M531" t="str">
        <f>IF('Reported Performance Table'!D531="","",IF(AND('Reported Performance Table'!$E531="Yes",OR('Reported Performance Table'!$D531='Master List'!$B$42,'Reported Performance Table'!$D531='Master List'!$B$43,'Reported Performance Table'!$D531='Master List'!$B$44,'Reported Performance Table'!$D531='Master List'!$B$46,'Reported Performance Table'!$D531='Master List'!$B$48,'Reported Performance Table'!$D531='Master List'!$B$104,'Reported Performance Table'!$D531='Master List'!$B$106,'Reported Performance Table'!$D531='Master List'!$B$126)),"LUNA_Dimming","Dimming_Capability_and_Range"))</f>
        <v/>
      </c>
      <c r="N531" s="179">
        <f>'Reported Performance Table'!BE531</f>
        <v>0</v>
      </c>
      <c r="O531" s="179">
        <f>'Reported Performance Table'!BF531</f>
        <v>0</v>
      </c>
      <c r="P531" s="179">
        <f>'Reported Performance Table'!BG531</f>
        <v>0</v>
      </c>
      <c r="Q531" t="str">
        <f t="shared" si="17"/>
        <v>No</v>
      </c>
    </row>
    <row r="532" spans="1:17" x14ac:dyDescent="0.25">
      <c r="A532" s="75">
        <v>539</v>
      </c>
      <c r="B532" s="76" t="str">
        <f>IF('Reported Performance Table'!$A539="","",IF(OR('Reported Performance Table'!$B539="",'Reported Performance Table'!$C539="",'Reported Performance Table'!$D539="",'Reported Performance Table'!$F539="",'Reported Performance Table'!$G539="",'Reported Performance Table'!$H539="",'Reported Performance Table'!$I539="",'Reported Performance Table'!$K539="",'Reported Performance Table'!$N539="",'Reported Performance Table'!$O539="",'Reported Performance Table'!$P539="",'Reported Performance Table'!$Q539="",'Reported Performance Table'!$R539="",'Reported Performance Table'!$S539="",'Reported Performance Table'!$T539="",'Reported Performance Table'!$U539="",'Reported Performance Table'!$V539="",'Reported Performance Table'!$W539="",'Reported Performance Table'!$X539="",'Reported Performance Table'!$AF539="",'Reported Performance Table'!$AG539="",'Reported Performance Table'!$AI539="",'Reported Performance Table'!$AJ539="",'Reported Performance Table'!$AL539="",'Reported Performance Table'!$AN539="",'Reported Performance Table'!$AR539=""),$A532&amp;", ",""))</f>
        <v/>
      </c>
      <c r="D532" s="35" t="e">
        <f>VLOOKUP('Reported Performance Table'!C532,'Master List'!$B$20:$C$39,2,FALSE)</f>
        <v>#N/A</v>
      </c>
      <c r="E532" t="e">
        <f>VLOOKUP('Reported Performance Table'!D532,'Master List'!$B$42:$C$129,2,FALSE)</f>
        <v>#N/A</v>
      </c>
      <c r="F532" t="e">
        <f>VLOOKUP('Reported Performance Table'!C532,'Master List'!$B$20:$D$39,3,FALSE)</f>
        <v>#N/A</v>
      </c>
      <c r="G532" s="163" t="e">
        <f>VLOOKUP('Reported Performance Table'!B532,'Master List'!$B$11:$D$17,3,FALSE)</f>
        <v>#N/A</v>
      </c>
      <c r="H532" t="e">
        <f t="shared" si="16"/>
        <v>#N/A</v>
      </c>
      <c r="I532" t="e">
        <f>IF(VLOOKUP('Reported Performance Table'!D532,'Master List'!$B$42:$D$129,3,FALSE)="","No",VLOOKUP('Reported Performance Table'!D532,'Master List'!$B$42:$D$129,3,FALSE))</f>
        <v>#N/A</v>
      </c>
      <c r="J532" t="e">
        <f>IF(AND(I532="Yes_No",'Reported Performance Table'!E532="Yes"),"No","Yes_No")</f>
        <v>#N/A</v>
      </c>
      <c r="K532" t="str">
        <f>IF('Reported Performance Table'!D532="","",IF('Reported Performance Table'!E532="Yes","LUNA_CCT","Reported_CCT"))</f>
        <v/>
      </c>
      <c r="L532" t="str">
        <f>IF('Reported Performance Table'!D532="","",IF(K532="LUNA_CCT",VLOOKUP('Reported Performance Table'!D532,'Master List'!$B$42:$E$129,4,FALSE),"Reported_BUG"))</f>
        <v/>
      </c>
      <c r="M532" t="str">
        <f>IF('Reported Performance Table'!D532="","",IF(AND('Reported Performance Table'!$E532="Yes",OR('Reported Performance Table'!$D532='Master List'!$B$42,'Reported Performance Table'!$D532='Master List'!$B$43,'Reported Performance Table'!$D532='Master List'!$B$44,'Reported Performance Table'!$D532='Master List'!$B$46,'Reported Performance Table'!$D532='Master List'!$B$48,'Reported Performance Table'!$D532='Master List'!$B$104,'Reported Performance Table'!$D532='Master List'!$B$106,'Reported Performance Table'!$D532='Master List'!$B$126)),"LUNA_Dimming","Dimming_Capability_and_Range"))</f>
        <v/>
      </c>
      <c r="N532" s="179">
        <f>'Reported Performance Table'!BE532</f>
        <v>0</v>
      </c>
      <c r="O532" s="179">
        <f>'Reported Performance Table'!BF532</f>
        <v>0</v>
      </c>
      <c r="P532" s="179">
        <f>'Reported Performance Table'!BG532</f>
        <v>0</v>
      </c>
      <c r="Q532" t="str">
        <f t="shared" si="17"/>
        <v>No</v>
      </c>
    </row>
    <row r="533" spans="1:17" x14ac:dyDescent="0.25">
      <c r="A533" s="75">
        <v>540</v>
      </c>
      <c r="B533" s="76" t="str">
        <f>IF('Reported Performance Table'!$A540="","",IF(OR('Reported Performance Table'!$B540="",'Reported Performance Table'!$C540="",'Reported Performance Table'!$D540="",'Reported Performance Table'!$F540="",'Reported Performance Table'!$G540="",'Reported Performance Table'!$H540="",'Reported Performance Table'!$I540="",'Reported Performance Table'!$K540="",'Reported Performance Table'!$N540="",'Reported Performance Table'!$O540="",'Reported Performance Table'!$P540="",'Reported Performance Table'!$Q540="",'Reported Performance Table'!$R540="",'Reported Performance Table'!$S540="",'Reported Performance Table'!$T540="",'Reported Performance Table'!$U540="",'Reported Performance Table'!$V540="",'Reported Performance Table'!$W540="",'Reported Performance Table'!$X540="",'Reported Performance Table'!$AF540="",'Reported Performance Table'!$AG540="",'Reported Performance Table'!$AI540="",'Reported Performance Table'!$AJ540="",'Reported Performance Table'!$AL540="",'Reported Performance Table'!$AN540="",'Reported Performance Table'!$AR540=""),$A533&amp;", ",""))</f>
        <v/>
      </c>
      <c r="D533" s="35" t="e">
        <f>VLOOKUP('Reported Performance Table'!C533,'Master List'!$B$20:$C$39,2,FALSE)</f>
        <v>#N/A</v>
      </c>
      <c r="E533" t="e">
        <f>VLOOKUP('Reported Performance Table'!D533,'Master List'!$B$42:$C$129,2,FALSE)</f>
        <v>#N/A</v>
      </c>
      <c r="F533" t="e">
        <f>VLOOKUP('Reported Performance Table'!C533,'Master List'!$B$20:$D$39,3,FALSE)</f>
        <v>#N/A</v>
      </c>
      <c r="G533" s="163" t="e">
        <f>VLOOKUP('Reported Performance Table'!B533,'Master List'!$B$11:$D$17,3,FALSE)</f>
        <v>#N/A</v>
      </c>
      <c r="H533" t="e">
        <f t="shared" si="16"/>
        <v>#N/A</v>
      </c>
      <c r="I533" t="e">
        <f>IF(VLOOKUP('Reported Performance Table'!D533,'Master List'!$B$42:$D$129,3,FALSE)="","No",VLOOKUP('Reported Performance Table'!D533,'Master List'!$B$42:$D$129,3,FALSE))</f>
        <v>#N/A</v>
      </c>
      <c r="J533" t="e">
        <f>IF(AND(I533="Yes_No",'Reported Performance Table'!E533="Yes"),"No","Yes_No")</f>
        <v>#N/A</v>
      </c>
      <c r="K533" t="str">
        <f>IF('Reported Performance Table'!D533="","",IF('Reported Performance Table'!E533="Yes","LUNA_CCT","Reported_CCT"))</f>
        <v/>
      </c>
      <c r="L533" t="str">
        <f>IF('Reported Performance Table'!D533="","",IF(K533="LUNA_CCT",VLOOKUP('Reported Performance Table'!D533,'Master List'!$B$42:$E$129,4,FALSE),"Reported_BUG"))</f>
        <v/>
      </c>
      <c r="M533" t="str">
        <f>IF('Reported Performance Table'!D533="","",IF(AND('Reported Performance Table'!$E533="Yes",OR('Reported Performance Table'!$D533='Master List'!$B$42,'Reported Performance Table'!$D533='Master List'!$B$43,'Reported Performance Table'!$D533='Master List'!$B$44,'Reported Performance Table'!$D533='Master List'!$B$46,'Reported Performance Table'!$D533='Master List'!$B$48,'Reported Performance Table'!$D533='Master List'!$B$104,'Reported Performance Table'!$D533='Master List'!$B$106,'Reported Performance Table'!$D533='Master List'!$B$126)),"LUNA_Dimming","Dimming_Capability_and_Range"))</f>
        <v/>
      </c>
      <c r="N533" s="179">
        <f>'Reported Performance Table'!BE533</f>
        <v>0</v>
      </c>
      <c r="O533" s="179">
        <f>'Reported Performance Table'!BF533</f>
        <v>0</v>
      </c>
      <c r="P533" s="179">
        <f>'Reported Performance Table'!BG533</f>
        <v>0</v>
      </c>
      <c r="Q533" t="str">
        <f t="shared" si="17"/>
        <v>No</v>
      </c>
    </row>
    <row r="534" spans="1:17" x14ac:dyDescent="0.25">
      <c r="A534" s="75">
        <v>541</v>
      </c>
      <c r="B534" s="76" t="str">
        <f>IF('Reported Performance Table'!$A541="","",IF(OR('Reported Performance Table'!$B541="",'Reported Performance Table'!$C541="",'Reported Performance Table'!$D541="",'Reported Performance Table'!$F541="",'Reported Performance Table'!$G541="",'Reported Performance Table'!$H541="",'Reported Performance Table'!$I541="",'Reported Performance Table'!$K541="",'Reported Performance Table'!$N541="",'Reported Performance Table'!$O541="",'Reported Performance Table'!$P541="",'Reported Performance Table'!$Q541="",'Reported Performance Table'!$R541="",'Reported Performance Table'!$S541="",'Reported Performance Table'!$T541="",'Reported Performance Table'!$U541="",'Reported Performance Table'!$V541="",'Reported Performance Table'!$W541="",'Reported Performance Table'!$X541="",'Reported Performance Table'!$AF541="",'Reported Performance Table'!$AG541="",'Reported Performance Table'!$AI541="",'Reported Performance Table'!$AJ541="",'Reported Performance Table'!$AL541="",'Reported Performance Table'!$AN541="",'Reported Performance Table'!$AR541=""),$A534&amp;", ",""))</f>
        <v/>
      </c>
      <c r="D534" s="35" t="e">
        <f>VLOOKUP('Reported Performance Table'!C534,'Master List'!$B$20:$C$39,2,FALSE)</f>
        <v>#N/A</v>
      </c>
      <c r="E534" t="e">
        <f>VLOOKUP('Reported Performance Table'!D534,'Master List'!$B$42:$C$129,2,FALSE)</f>
        <v>#N/A</v>
      </c>
      <c r="F534" t="e">
        <f>VLOOKUP('Reported Performance Table'!C534,'Master List'!$B$20:$D$39,3,FALSE)</f>
        <v>#N/A</v>
      </c>
      <c r="G534" s="163" t="e">
        <f>VLOOKUP('Reported Performance Table'!B534,'Master List'!$B$11:$D$17,3,FALSE)</f>
        <v>#N/A</v>
      </c>
      <c r="H534" t="e">
        <f t="shared" si="16"/>
        <v>#N/A</v>
      </c>
      <c r="I534" t="e">
        <f>IF(VLOOKUP('Reported Performance Table'!D534,'Master List'!$B$42:$D$129,3,FALSE)="","No",VLOOKUP('Reported Performance Table'!D534,'Master List'!$B$42:$D$129,3,FALSE))</f>
        <v>#N/A</v>
      </c>
      <c r="J534" t="e">
        <f>IF(AND(I534="Yes_No",'Reported Performance Table'!E534="Yes"),"No","Yes_No")</f>
        <v>#N/A</v>
      </c>
      <c r="K534" t="str">
        <f>IF('Reported Performance Table'!D534="","",IF('Reported Performance Table'!E534="Yes","LUNA_CCT","Reported_CCT"))</f>
        <v/>
      </c>
      <c r="L534" t="str">
        <f>IF('Reported Performance Table'!D534="","",IF(K534="LUNA_CCT",VLOOKUP('Reported Performance Table'!D534,'Master List'!$B$42:$E$129,4,FALSE),"Reported_BUG"))</f>
        <v/>
      </c>
      <c r="M534" t="str">
        <f>IF('Reported Performance Table'!D534="","",IF(AND('Reported Performance Table'!$E534="Yes",OR('Reported Performance Table'!$D534='Master List'!$B$42,'Reported Performance Table'!$D534='Master List'!$B$43,'Reported Performance Table'!$D534='Master List'!$B$44,'Reported Performance Table'!$D534='Master List'!$B$46,'Reported Performance Table'!$D534='Master List'!$B$48,'Reported Performance Table'!$D534='Master List'!$B$104,'Reported Performance Table'!$D534='Master List'!$B$106,'Reported Performance Table'!$D534='Master List'!$B$126)),"LUNA_Dimming","Dimming_Capability_and_Range"))</f>
        <v/>
      </c>
      <c r="N534" s="179">
        <f>'Reported Performance Table'!BE534</f>
        <v>0</v>
      </c>
      <c r="O534" s="179">
        <f>'Reported Performance Table'!BF534</f>
        <v>0</v>
      </c>
      <c r="P534" s="179">
        <f>'Reported Performance Table'!BG534</f>
        <v>0</v>
      </c>
      <c r="Q534" t="str">
        <f t="shared" si="17"/>
        <v>No</v>
      </c>
    </row>
    <row r="535" spans="1:17" x14ac:dyDescent="0.25">
      <c r="A535" s="75">
        <v>542</v>
      </c>
      <c r="B535" s="76" t="str">
        <f>IF('Reported Performance Table'!$A542="","",IF(OR('Reported Performance Table'!$B542="",'Reported Performance Table'!$C542="",'Reported Performance Table'!$D542="",'Reported Performance Table'!$F542="",'Reported Performance Table'!$G542="",'Reported Performance Table'!$H542="",'Reported Performance Table'!$I542="",'Reported Performance Table'!$K542="",'Reported Performance Table'!$N542="",'Reported Performance Table'!$O542="",'Reported Performance Table'!$P542="",'Reported Performance Table'!$Q542="",'Reported Performance Table'!$R542="",'Reported Performance Table'!$S542="",'Reported Performance Table'!$T542="",'Reported Performance Table'!$U542="",'Reported Performance Table'!$V542="",'Reported Performance Table'!$W542="",'Reported Performance Table'!$X542="",'Reported Performance Table'!$AF542="",'Reported Performance Table'!$AG542="",'Reported Performance Table'!$AI542="",'Reported Performance Table'!$AJ542="",'Reported Performance Table'!$AL542="",'Reported Performance Table'!$AN542="",'Reported Performance Table'!$AR542=""),$A535&amp;", ",""))</f>
        <v/>
      </c>
      <c r="D535" s="35" t="e">
        <f>VLOOKUP('Reported Performance Table'!C535,'Master List'!$B$20:$C$39,2,FALSE)</f>
        <v>#N/A</v>
      </c>
      <c r="E535" t="e">
        <f>VLOOKUP('Reported Performance Table'!D535,'Master List'!$B$42:$C$129,2,FALSE)</f>
        <v>#N/A</v>
      </c>
      <c r="F535" t="e">
        <f>VLOOKUP('Reported Performance Table'!C535,'Master List'!$B$20:$D$39,3,FALSE)</f>
        <v>#N/A</v>
      </c>
      <c r="G535" s="163" t="e">
        <f>VLOOKUP('Reported Performance Table'!B535,'Master List'!$B$11:$D$17,3,FALSE)</f>
        <v>#N/A</v>
      </c>
      <c r="H535" t="e">
        <f t="shared" si="16"/>
        <v>#N/A</v>
      </c>
      <c r="I535" t="e">
        <f>IF(VLOOKUP('Reported Performance Table'!D535,'Master List'!$B$42:$D$129,3,FALSE)="","No",VLOOKUP('Reported Performance Table'!D535,'Master List'!$B$42:$D$129,3,FALSE))</f>
        <v>#N/A</v>
      </c>
      <c r="J535" t="e">
        <f>IF(AND(I535="Yes_No",'Reported Performance Table'!E535="Yes"),"No","Yes_No")</f>
        <v>#N/A</v>
      </c>
      <c r="K535" t="str">
        <f>IF('Reported Performance Table'!D535="","",IF('Reported Performance Table'!E535="Yes","LUNA_CCT","Reported_CCT"))</f>
        <v/>
      </c>
      <c r="L535" t="str">
        <f>IF('Reported Performance Table'!D535="","",IF(K535="LUNA_CCT",VLOOKUP('Reported Performance Table'!D535,'Master List'!$B$42:$E$129,4,FALSE),"Reported_BUG"))</f>
        <v/>
      </c>
      <c r="M535" t="str">
        <f>IF('Reported Performance Table'!D535="","",IF(AND('Reported Performance Table'!$E535="Yes",OR('Reported Performance Table'!$D535='Master List'!$B$42,'Reported Performance Table'!$D535='Master List'!$B$43,'Reported Performance Table'!$D535='Master List'!$B$44,'Reported Performance Table'!$D535='Master List'!$B$46,'Reported Performance Table'!$D535='Master List'!$B$48,'Reported Performance Table'!$D535='Master List'!$B$104,'Reported Performance Table'!$D535='Master List'!$B$106,'Reported Performance Table'!$D535='Master List'!$B$126)),"LUNA_Dimming","Dimming_Capability_and_Range"))</f>
        <v/>
      </c>
      <c r="N535" s="179">
        <f>'Reported Performance Table'!BE535</f>
        <v>0</v>
      </c>
      <c r="O535" s="179">
        <f>'Reported Performance Table'!BF535</f>
        <v>0</v>
      </c>
      <c r="P535" s="179">
        <f>'Reported Performance Table'!BG535</f>
        <v>0</v>
      </c>
      <c r="Q535" t="str">
        <f t="shared" si="17"/>
        <v>No</v>
      </c>
    </row>
    <row r="536" spans="1:17" x14ac:dyDescent="0.25">
      <c r="A536" s="75">
        <v>543</v>
      </c>
      <c r="B536" s="76" t="str">
        <f>IF('Reported Performance Table'!$A543="","",IF(OR('Reported Performance Table'!$B543="",'Reported Performance Table'!$C543="",'Reported Performance Table'!$D543="",'Reported Performance Table'!$F543="",'Reported Performance Table'!$G543="",'Reported Performance Table'!$H543="",'Reported Performance Table'!$I543="",'Reported Performance Table'!$K543="",'Reported Performance Table'!$N543="",'Reported Performance Table'!$O543="",'Reported Performance Table'!$P543="",'Reported Performance Table'!$Q543="",'Reported Performance Table'!$R543="",'Reported Performance Table'!$S543="",'Reported Performance Table'!$T543="",'Reported Performance Table'!$U543="",'Reported Performance Table'!$V543="",'Reported Performance Table'!$W543="",'Reported Performance Table'!$X543="",'Reported Performance Table'!$AF543="",'Reported Performance Table'!$AG543="",'Reported Performance Table'!$AI543="",'Reported Performance Table'!$AJ543="",'Reported Performance Table'!$AL543="",'Reported Performance Table'!$AN543="",'Reported Performance Table'!$AR543=""),$A536&amp;", ",""))</f>
        <v/>
      </c>
      <c r="D536" s="35" t="e">
        <f>VLOOKUP('Reported Performance Table'!C536,'Master List'!$B$20:$C$39,2,FALSE)</f>
        <v>#N/A</v>
      </c>
      <c r="E536" t="e">
        <f>VLOOKUP('Reported Performance Table'!D536,'Master List'!$B$42:$C$129,2,FALSE)</f>
        <v>#N/A</v>
      </c>
      <c r="F536" t="e">
        <f>VLOOKUP('Reported Performance Table'!C536,'Master List'!$B$20:$D$39,3,FALSE)</f>
        <v>#N/A</v>
      </c>
      <c r="G536" s="163" t="e">
        <f>VLOOKUP('Reported Performance Table'!B536,'Master List'!$B$11:$D$17,3,FALSE)</f>
        <v>#N/A</v>
      </c>
      <c r="H536" t="e">
        <f t="shared" si="16"/>
        <v>#N/A</v>
      </c>
      <c r="I536" t="e">
        <f>IF(VLOOKUP('Reported Performance Table'!D536,'Master List'!$B$42:$D$129,3,FALSE)="","No",VLOOKUP('Reported Performance Table'!D536,'Master List'!$B$42:$D$129,3,FALSE))</f>
        <v>#N/A</v>
      </c>
      <c r="J536" t="e">
        <f>IF(AND(I536="Yes_No",'Reported Performance Table'!E536="Yes"),"No","Yes_No")</f>
        <v>#N/A</v>
      </c>
      <c r="K536" t="str">
        <f>IF('Reported Performance Table'!D536="","",IF('Reported Performance Table'!E536="Yes","LUNA_CCT","Reported_CCT"))</f>
        <v/>
      </c>
      <c r="L536" t="str">
        <f>IF('Reported Performance Table'!D536="","",IF(K536="LUNA_CCT",VLOOKUP('Reported Performance Table'!D536,'Master List'!$B$42:$E$129,4,FALSE),"Reported_BUG"))</f>
        <v/>
      </c>
      <c r="M536" t="str">
        <f>IF('Reported Performance Table'!D536="","",IF(AND('Reported Performance Table'!$E536="Yes",OR('Reported Performance Table'!$D536='Master List'!$B$42,'Reported Performance Table'!$D536='Master List'!$B$43,'Reported Performance Table'!$D536='Master List'!$B$44,'Reported Performance Table'!$D536='Master List'!$B$46,'Reported Performance Table'!$D536='Master List'!$B$48,'Reported Performance Table'!$D536='Master List'!$B$104,'Reported Performance Table'!$D536='Master List'!$B$106,'Reported Performance Table'!$D536='Master List'!$B$126)),"LUNA_Dimming","Dimming_Capability_and_Range"))</f>
        <v/>
      </c>
      <c r="N536" s="179">
        <f>'Reported Performance Table'!BE536</f>
        <v>0</v>
      </c>
      <c r="O536" s="179">
        <f>'Reported Performance Table'!BF536</f>
        <v>0</v>
      </c>
      <c r="P536" s="179">
        <f>'Reported Performance Table'!BG536</f>
        <v>0</v>
      </c>
      <c r="Q536" t="str">
        <f t="shared" si="17"/>
        <v>No</v>
      </c>
    </row>
    <row r="537" spans="1:17" x14ac:dyDescent="0.25">
      <c r="A537" s="75">
        <v>544</v>
      </c>
      <c r="B537" s="76" t="str">
        <f>IF('Reported Performance Table'!$A544="","",IF(OR('Reported Performance Table'!$B544="",'Reported Performance Table'!$C544="",'Reported Performance Table'!$D544="",'Reported Performance Table'!$F544="",'Reported Performance Table'!$G544="",'Reported Performance Table'!$H544="",'Reported Performance Table'!$I544="",'Reported Performance Table'!$K544="",'Reported Performance Table'!$N544="",'Reported Performance Table'!$O544="",'Reported Performance Table'!$P544="",'Reported Performance Table'!$Q544="",'Reported Performance Table'!$R544="",'Reported Performance Table'!$S544="",'Reported Performance Table'!$T544="",'Reported Performance Table'!$U544="",'Reported Performance Table'!$V544="",'Reported Performance Table'!$W544="",'Reported Performance Table'!$X544="",'Reported Performance Table'!$AF544="",'Reported Performance Table'!$AG544="",'Reported Performance Table'!$AI544="",'Reported Performance Table'!$AJ544="",'Reported Performance Table'!$AL544="",'Reported Performance Table'!$AN544="",'Reported Performance Table'!$AR544=""),$A537&amp;", ",""))</f>
        <v/>
      </c>
      <c r="D537" s="35" t="e">
        <f>VLOOKUP('Reported Performance Table'!C537,'Master List'!$B$20:$C$39,2,FALSE)</f>
        <v>#N/A</v>
      </c>
      <c r="E537" t="e">
        <f>VLOOKUP('Reported Performance Table'!D537,'Master List'!$B$42:$C$129,2,FALSE)</f>
        <v>#N/A</v>
      </c>
      <c r="F537" t="e">
        <f>VLOOKUP('Reported Performance Table'!C537,'Master List'!$B$20:$D$39,3,FALSE)</f>
        <v>#N/A</v>
      </c>
      <c r="G537" s="163" t="e">
        <f>VLOOKUP('Reported Performance Table'!B537,'Master List'!$B$11:$D$17,3,FALSE)</f>
        <v>#N/A</v>
      </c>
      <c r="H537" t="e">
        <f t="shared" si="16"/>
        <v>#N/A</v>
      </c>
      <c r="I537" t="e">
        <f>IF(VLOOKUP('Reported Performance Table'!D537,'Master List'!$B$42:$D$129,3,FALSE)="","No",VLOOKUP('Reported Performance Table'!D537,'Master List'!$B$42:$D$129,3,FALSE))</f>
        <v>#N/A</v>
      </c>
      <c r="J537" t="e">
        <f>IF(AND(I537="Yes_No",'Reported Performance Table'!E537="Yes"),"No","Yes_No")</f>
        <v>#N/A</v>
      </c>
      <c r="K537" t="str">
        <f>IF('Reported Performance Table'!D537="","",IF('Reported Performance Table'!E537="Yes","LUNA_CCT","Reported_CCT"))</f>
        <v/>
      </c>
      <c r="L537" t="str">
        <f>IF('Reported Performance Table'!D537="","",IF(K537="LUNA_CCT",VLOOKUP('Reported Performance Table'!D537,'Master List'!$B$42:$E$129,4,FALSE),"Reported_BUG"))</f>
        <v/>
      </c>
      <c r="M537" t="str">
        <f>IF('Reported Performance Table'!D537="","",IF(AND('Reported Performance Table'!$E537="Yes",OR('Reported Performance Table'!$D537='Master List'!$B$42,'Reported Performance Table'!$D537='Master List'!$B$43,'Reported Performance Table'!$D537='Master List'!$B$44,'Reported Performance Table'!$D537='Master List'!$B$46,'Reported Performance Table'!$D537='Master List'!$B$48,'Reported Performance Table'!$D537='Master List'!$B$104,'Reported Performance Table'!$D537='Master List'!$B$106,'Reported Performance Table'!$D537='Master List'!$B$126)),"LUNA_Dimming","Dimming_Capability_and_Range"))</f>
        <v/>
      </c>
      <c r="N537" s="179">
        <f>'Reported Performance Table'!BE537</f>
        <v>0</v>
      </c>
      <c r="O537" s="179">
        <f>'Reported Performance Table'!BF537</f>
        <v>0</v>
      </c>
      <c r="P537" s="179">
        <f>'Reported Performance Table'!BG537</f>
        <v>0</v>
      </c>
      <c r="Q537" t="str">
        <f t="shared" si="17"/>
        <v>No</v>
      </c>
    </row>
    <row r="538" spans="1:17" x14ac:dyDescent="0.25">
      <c r="A538" s="75">
        <v>545</v>
      </c>
      <c r="B538" s="76" t="str">
        <f>IF('Reported Performance Table'!$A545="","",IF(OR('Reported Performance Table'!$B545="",'Reported Performance Table'!$C545="",'Reported Performance Table'!$D545="",'Reported Performance Table'!$F545="",'Reported Performance Table'!$G545="",'Reported Performance Table'!$H545="",'Reported Performance Table'!$I545="",'Reported Performance Table'!$K545="",'Reported Performance Table'!$N545="",'Reported Performance Table'!$O545="",'Reported Performance Table'!$P545="",'Reported Performance Table'!$Q545="",'Reported Performance Table'!$R545="",'Reported Performance Table'!$S545="",'Reported Performance Table'!$T545="",'Reported Performance Table'!$U545="",'Reported Performance Table'!$V545="",'Reported Performance Table'!$W545="",'Reported Performance Table'!$X545="",'Reported Performance Table'!$AF545="",'Reported Performance Table'!$AG545="",'Reported Performance Table'!$AI545="",'Reported Performance Table'!$AJ545="",'Reported Performance Table'!$AL545="",'Reported Performance Table'!$AN545="",'Reported Performance Table'!$AR545=""),$A538&amp;", ",""))</f>
        <v/>
      </c>
      <c r="D538" s="35" t="e">
        <f>VLOOKUP('Reported Performance Table'!C538,'Master List'!$B$20:$C$39,2,FALSE)</f>
        <v>#N/A</v>
      </c>
      <c r="E538" t="e">
        <f>VLOOKUP('Reported Performance Table'!D538,'Master List'!$B$42:$C$129,2,FALSE)</f>
        <v>#N/A</v>
      </c>
      <c r="F538" t="e">
        <f>VLOOKUP('Reported Performance Table'!C538,'Master List'!$B$20:$D$39,3,FALSE)</f>
        <v>#N/A</v>
      </c>
      <c r="G538" s="163" t="e">
        <f>VLOOKUP('Reported Performance Table'!B538,'Master List'!$B$11:$D$17,3,FALSE)</f>
        <v>#N/A</v>
      </c>
      <c r="H538" t="e">
        <f t="shared" si="16"/>
        <v>#N/A</v>
      </c>
      <c r="I538" t="e">
        <f>IF(VLOOKUP('Reported Performance Table'!D538,'Master List'!$B$42:$D$129,3,FALSE)="","No",VLOOKUP('Reported Performance Table'!D538,'Master List'!$B$42:$D$129,3,FALSE))</f>
        <v>#N/A</v>
      </c>
      <c r="J538" t="e">
        <f>IF(AND(I538="Yes_No",'Reported Performance Table'!E538="Yes"),"No","Yes_No")</f>
        <v>#N/A</v>
      </c>
      <c r="K538" t="str">
        <f>IF('Reported Performance Table'!D538="","",IF('Reported Performance Table'!E538="Yes","LUNA_CCT","Reported_CCT"))</f>
        <v/>
      </c>
      <c r="L538" t="str">
        <f>IF('Reported Performance Table'!D538="","",IF(K538="LUNA_CCT",VLOOKUP('Reported Performance Table'!D538,'Master List'!$B$42:$E$129,4,FALSE),"Reported_BUG"))</f>
        <v/>
      </c>
      <c r="M538" t="str">
        <f>IF('Reported Performance Table'!D538="","",IF(AND('Reported Performance Table'!$E538="Yes",OR('Reported Performance Table'!$D538='Master List'!$B$42,'Reported Performance Table'!$D538='Master List'!$B$43,'Reported Performance Table'!$D538='Master List'!$B$44,'Reported Performance Table'!$D538='Master List'!$B$46,'Reported Performance Table'!$D538='Master List'!$B$48,'Reported Performance Table'!$D538='Master List'!$B$104,'Reported Performance Table'!$D538='Master List'!$B$106,'Reported Performance Table'!$D538='Master List'!$B$126)),"LUNA_Dimming","Dimming_Capability_and_Range"))</f>
        <v/>
      </c>
      <c r="N538" s="179">
        <f>'Reported Performance Table'!BE538</f>
        <v>0</v>
      </c>
      <c r="O538" s="179">
        <f>'Reported Performance Table'!BF538</f>
        <v>0</v>
      </c>
      <c r="P538" s="179">
        <f>'Reported Performance Table'!BG538</f>
        <v>0</v>
      </c>
      <c r="Q538" t="str">
        <f t="shared" si="17"/>
        <v>No</v>
      </c>
    </row>
    <row r="539" spans="1:17" x14ac:dyDescent="0.25">
      <c r="A539" s="75">
        <v>546</v>
      </c>
      <c r="B539" s="76" t="str">
        <f>IF('Reported Performance Table'!$A546="","",IF(OR('Reported Performance Table'!$B546="",'Reported Performance Table'!$C546="",'Reported Performance Table'!$D546="",'Reported Performance Table'!$F546="",'Reported Performance Table'!$G546="",'Reported Performance Table'!$H546="",'Reported Performance Table'!$I546="",'Reported Performance Table'!$K546="",'Reported Performance Table'!$N546="",'Reported Performance Table'!$O546="",'Reported Performance Table'!$P546="",'Reported Performance Table'!$Q546="",'Reported Performance Table'!$R546="",'Reported Performance Table'!$S546="",'Reported Performance Table'!$T546="",'Reported Performance Table'!$U546="",'Reported Performance Table'!$V546="",'Reported Performance Table'!$W546="",'Reported Performance Table'!$X546="",'Reported Performance Table'!$AF546="",'Reported Performance Table'!$AG546="",'Reported Performance Table'!$AI546="",'Reported Performance Table'!$AJ546="",'Reported Performance Table'!$AL546="",'Reported Performance Table'!$AN546="",'Reported Performance Table'!$AR546=""),$A539&amp;", ",""))</f>
        <v/>
      </c>
      <c r="D539" s="35" t="e">
        <f>VLOOKUP('Reported Performance Table'!C539,'Master List'!$B$20:$C$39,2,FALSE)</f>
        <v>#N/A</v>
      </c>
      <c r="E539" t="e">
        <f>VLOOKUP('Reported Performance Table'!D539,'Master List'!$B$42:$C$129,2,FALSE)</f>
        <v>#N/A</v>
      </c>
      <c r="F539" t="e">
        <f>VLOOKUP('Reported Performance Table'!C539,'Master List'!$B$20:$D$39,3,FALSE)</f>
        <v>#N/A</v>
      </c>
      <c r="G539" s="163" t="e">
        <f>VLOOKUP('Reported Performance Table'!B539,'Master List'!$B$11:$D$17,3,FALSE)</f>
        <v>#N/A</v>
      </c>
      <c r="H539" t="e">
        <f t="shared" si="16"/>
        <v>#N/A</v>
      </c>
      <c r="I539" t="e">
        <f>IF(VLOOKUP('Reported Performance Table'!D539,'Master List'!$B$42:$D$129,3,FALSE)="","No",VLOOKUP('Reported Performance Table'!D539,'Master List'!$B$42:$D$129,3,FALSE))</f>
        <v>#N/A</v>
      </c>
      <c r="J539" t="e">
        <f>IF(AND(I539="Yes_No",'Reported Performance Table'!E539="Yes"),"No","Yes_No")</f>
        <v>#N/A</v>
      </c>
      <c r="K539" t="str">
        <f>IF('Reported Performance Table'!D539="","",IF('Reported Performance Table'!E539="Yes","LUNA_CCT","Reported_CCT"))</f>
        <v/>
      </c>
      <c r="L539" t="str">
        <f>IF('Reported Performance Table'!D539="","",IF(K539="LUNA_CCT",VLOOKUP('Reported Performance Table'!D539,'Master List'!$B$42:$E$129,4,FALSE),"Reported_BUG"))</f>
        <v/>
      </c>
      <c r="M539" t="str">
        <f>IF('Reported Performance Table'!D539="","",IF(AND('Reported Performance Table'!$E539="Yes",OR('Reported Performance Table'!$D539='Master List'!$B$42,'Reported Performance Table'!$D539='Master List'!$B$43,'Reported Performance Table'!$D539='Master List'!$B$44,'Reported Performance Table'!$D539='Master List'!$B$46,'Reported Performance Table'!$D539='Master List'!$B$48,'Reported Performance Table'!$D539='Master List'!$B$104,'Reported Performance Table'!$D539='Master List'!$B$106,'Reported Performance Table'!$D539='Master List'!$B$126)),"LUNA_Dimming","Dimming_Capability_and_Range"))</f>
        <v/>
      </c>
      <c r="N539" s="179">
        <f>'Reported Performance Table'!BE539</f>
        <v>0</v>
      </c>
      <c r="O539" s="179">
        <f>'Reported Performance Table'!BF539</f>
        <v>0</v>
      </c>
      <c r="P539" s="179">
        <f>'Reported Performance Table'!BG539</f>
        <v>0</v>
      </c>
      <c r="Q539" t="str">
        <f t="shared" si="17"/>
        <v>No</v>
      </c>
    </row>
    <row r="540" spans="1:17" x14ac:dyDescent="0.25">
      <c r="A540" s="75">
        <v>547</v>
      </c>
      <c r="B540" s="76" t="str">
        <f>IF('Reported Performance Table'!$A547="","",IF(OR('Reported Performance Table'!$B547="",'Reported Performance Table'!$C547="",'Reported Performance Table'!$D547="",'Reported Performance Table'!$F547="",'Reported Performance Table'!$G547="",'Reported Performance Table'!$H547="",'Reported Performance Table'!$I547="",'Reported Performance Table'!$K547="",'Reported Performance Table'!$N547="",'Reported Performance Table'!$O547="",'Reported Performance Table'!$P547="",'Reported Performance Table'!$Q547="",'Reported Performance Table'!$R547="",'Reported Performance Table'!$S547="",'Reported Performance Table'!$T547="",'Reported Performance Table'!$U547="",'Reported Performance Table'!$V547="",'Reported Performance Table'!$W547="",'Reported Performance Table'!$X547="",'Reported Performance Table'!$AF547="",'Reported Performance Table'!$AG547="",'Reported Performance Table'!$AI547="",'Reported Performance Table'!$AJ547="",'Reported Performance Table'!$AL547="",'Reported Performance Table'!$AN547="",'Reported Performance Table'!$AR547=""),$A540&amp;", ",""))</f>
        <v/>
      </c>
      <c r="D540" s="35" t="e">
        <f>VLOOKUP('Reported Performance Table'!C540,'Master List'!$B$20:$C$39,2,FALSE)</f>
        <v>#N/A</v>
      </c>
      <c r="E540" t="e">
        <f>VLOOKUP('Reported Performance Table'!D540,'Master List'!$B$42:$C$129,2,FALSE)</f>
        <v>#N/A</v>
      </c>
      <c r="F540" t="e">
        <f>VLOOKUP('Reported Performance Table'!C540,'Master List'!$B$20:$D$39,3,FALSE)</f>
        <v>#N/A</v>
      </c>
      <c r="G540" s="163" t="e">
        <f>VLOOKUP('Reported Performance Table'!B540,'Master List'!$B$11:$D$17,3,FALSE)</f>
        <v>#N/A</v>
      </c>
      <c r="H540" t="e">
        <f t="shared" si="16"/>
        <v>#N/A</v>
      </c>
      <c r="I540" t="e">
        <f>IF(VLOOKUP('Reported Performance Table'!D540,'Master List'!$B$42:$D$129,3,FALSE)="","No",VLOOKUP('Reported Performance Table'!D540,'Master List'!$B$42:$D$129,3,FALSE))</f>
        <v>#N/A</v>
      </c>
      <c r="J540" t="e">
        <f>IF(AND(I540="Yes_No",'Reported Performance Table'!E540="Yes"),"No","Yes_No")</f>
        <v>#N/A</v>
      </c>
      <c r="K540" t="str">
        <f>IF('Reported Performance Table'!D540="","",IF('Reported Performance Table'!E540="Yes","LUNA_CCT","Reported_CCT"))</f>
        <v/>
      </c>
      <c r="L540" t="str">
        <f>IF('Reported Performance Table'!D540="","",IF(K540="LUNA_CCT",VLOOKUP('Reported Performance Table'!D540,'Master List'!$B$42:$E$129,4,FALSE),"Reported_BUG"))</f>
        <v/>
      </c>
      <c r="M540" t="str">
        <f>IF('Reported Performance Table'!D540="","",IF(AND('Reported Performance Table'!$E540="Yes",OR('Reported Performance Table'!$D540='Master List'!$B$42,'Reported Performance Table'!$D540='Master List'!$B$43,'Reported Performance Table'!$D540='Master List'!$B$44,'Reported Performance Table'!$D540='Master List'!$B$46,'Reported Performance Table'!$D540='Master List'!$B$48,'Reported Performance Table'!$D540='Master List'!$B$104,'Reported Performance Table'!$D540='Master List'!$B$106,'Reported Performance Table'!$D540='Master List'!$B$126)),"LUNA_Dimming","Dimming_Capability_and_Range"))</f>
        <v/>
      </c>
      <c r="N540" s="179">
        <f>'Reported Performance Table'!BE540</f>
        <v>0</v>
      </c>
      <c r="O540" s="179">
        <f>'Reported Performance Table'!BF540</f>
        <v>0</v>
      </c>
      <c r="P540" s="179">
        <f>'Reported Performance Table'!BG540</f>
        <v>0</v>
      </c>
      <c r="Q540" t="str">
        <f t="shared" si="17"/>
        <v>No</v>
      </c>
    </row>
    <row r="541" spans="1:17" x14ac:dyDescent="0.25">
      <c r="A541" s="75">
        <v>548</v>
      </c>
      <c r="B541" s="76" t="str">
        <f>IF('Reported Performance Table'!$A548="","",IF(OR('Reported Performance Table'!$B548="",'Reported Performance Table'!$C548="",'Reported Performance Table'!$D548="",'Reported Performance Table'!$F548="",'Reported Performance Table'!$G548="",'Reported Performance Table'!$H548="",'Reported Performance Table'!$I548="",'Reported Performance Table'!$K548="",'Reported Performance Table'!$N548="",'Reported Performance Table'!$O548="",'Reported Performance Table'!$P548="",'Reported Performance Table'!$Q548="",'Reported Performance Table'!$R548="",'Reported Performance Table'!$S548="",'Reported Performance Table'!$T548="",'Reported Performance Table'!$U548="",'Reported Performance Table'!$V548="",'Reported Performance Table'!$W548="",'Reported Performance Table'!$X548="",'Reported Performance Table'!$AF548="",'Reported Performance Table'!$AG548="",'Reported Performance Table'!$AI548="",'Reported Performance Table'!$AJ548="",'Reported Performance Table'!$AL548="",'Reported Performance Table'!$AN548="",'Reported Performance Table'!$AR548=""),$A541&amp;", ",""))</f>
        <v/>
      </c>
      <c r="D541" s="35" t="e">
        <f>VLOOKUP('Reported Performance Table'!C541,'Master List'!$B$20:$C$39,2,FALSE)</f>
        <v>#N/A</v>
      </c>
      <c r="E541" t="e">
        <f>VLOOKUP('Reported Performance Table'!D541,'Master List'!$B$42:$C$129,2,FALSE)</f>
        <v>#N/A</v>
      </c>
      <c r="F541" t="e">
        <f>VLOOKUP('Reported Performance Table'!C541,'Master List'!$B$20:$D$39,3,FALSE)</f>
        <v>#N/A</v>
      </c>
      <c r="G541" s="163" t="e">
        <f>VLOOKUP('Reported Performance Table'!B541,'Master List'!$B$11:$D$17,3,FALSE)</f>
        <v>#N/A</v>
      </c>
      <c r="H541" t="e">
        <f t="shared" si="16"/>
        <v>#N/A</v>
      </c>
      <c r="I541" t="e">
        <f>IF(VLOOKUP('Reported Performance Table'!D541,'Master List'!$B$42:$D$129,3,FALSE)="","No",VLOOKUP('Reported Performance Table'!D541,'Master List'!$B$42:$D$129,3,FALSE))</f>
        <v>#N/A</v>
      </c>
      <c r="J541" t="e">
        <f>IF(AND(I541="Yes_No",'Reported Performance Table'!E541="Yes"),"No","Yes_No")</f>
        <v>#N/A</v>
      </c>
      <c r="K541" t="str">
        <f>IF('Reported Performance Table'!D541="","",IF('Reported Performance Table'!E541="Yes","LUNA_CCT","Reported_CCT"))</f>
        <v/>
      </c>
      <c r="L541" t="str">
        <f>IF('Reported Performance Table'!D541="","",IF(K541="LUNA_CCT",VLOOKUP('Reported Performance Table'!D541,'Master List'!$B$42:$E$129,4,FALSE),"Reported_BUG"))</f>
        <v/>
      </c>
      <c r="M541" t="str">
        <f>IF('Reported Performance Table'!D541="","",IF(AND('Reported Performance Table'!$E541="Yes",OR('Reported Performance Table'!$D541='Master List'!$B$42,'Reported Performance Table'!$D541='Master List'!$B$43,'Reported Performance Table'!$D541='Master List'!$B$44,'Reported Performance Table'!$D541='Master List'!$B$46,'Reported Performance Table'!$D541='Master List'!$B$48,'Reported Performance Table'!$D541='Master List'!$B$104,'Reported Performance Table'!$D541='Master List'!$B$106,'Reported Performance Table'!$D541='Master List'!$B$126)),"LUNA_Dimming","Dimming_Capability_and_Range"))</f>
        <v/>
      </c>
      <c r="N541" s="179">
        <f>'Reported Performance Table'!BE541</f>
        <v>0</v>
      </c>
      <c r="O541" s="179">
        <f>'Reported Performance Table'!BF541</f>
        <v>0</v>
      </c>
      <c r="P541" s="179">
        <f>'Reported Performance Table'!BG541</f>
        <v>0</v>
      </c>
      <c r="Q541" t="str">
        <f t="shared" si="17"/>
        <v>No</v>
      </c>
    </row>
    <row r="542" spans="1:17" x14ac:dyDescent="0.25">
      <c r="A542" s="75">
        <v>549</v>
      </c>
      <c r="B542" s="76" t="str">
        <f>IF('Reported Performance Table'!$A549="","",IF(OR('Reported Performance Table'!$B549="",'Reported Performance Table'!$C549="",'Reported Performance Table'!$D549="",'Reported Performance Table'!$F549="",'Reported Performance Table'!$G549="",'Reported Performance Table'!$H549="",'Reported Performance Table'!$I549="",'Reported Performance Table'!$K549="",'Reported Performance Table'!$N549="",'Reported Performance Table'!$O549="",'Reported Performance Table'!$P549="",'Reported Performance Table'!$Q549="",'Reported Performance Table'!$R549="",'Reported Performance Table'!$S549="",'Reported Performance Table'!$T549="",'Reported Performance Table'!$U549="",'Reported Performance Table'!$V549="",'Reported Performance Table'!$W549="",'Reported Performance Table'!$X549="",'Reported Performance Table'!$AF549="",'Reported Performance Table'!$AG549="",'Reported Performance Table'!$AI549="",'Reported Performance Table'!$AJ549="",'Reported Performance Table'!$AL549="",'Reported Performance Table'!$AN549="",'Reported Performance Table'!$AR549=""),$A542&amp;", ",""))</f>
        <v/>
      </c>
      <c r="D542" s="35" t="e">
        <f>VLOOKUP('Reported Performance Table'!C542,'Master List'!$B$20:$C$39,2,FALSE)</f>
        <v>#N/A</v>
      </c>
      <c r="E542" t="e">
        <f>VLOOKUP('Reported Performance Table'!D542,'Master List'!$B$42:$C$129,2,FALSE)</f>
        <v>#N/A</v>
      </c>
      <c r="F542" t="e">
        <f>VLOOKUP('Reported Performance Table'!C542,'Master List'!$B$20:$D$39,3,FALSE)</f>
        <v>#N/A</v>
      </c>
      <c r="G542" s="163" t="e">
        <f>VLOOKUP('Reported Performance Table'!B542,'Master List'!$B$11:$D$17,3,FALSE)</f>
        <v>#N/A</v>
      </c>
      <c r="H542" t="e">
        <f t="shared" si="16"/>
        <v>#N/A</v>
      </c>
      <c r="I542" t="e">
        <f>IF(VLOOKUP('Reported Performance Table'!D542,'Master List'!$B$42:$D$129,3,FALSE)="","No",VLOOKUP('Reported Performance Table'!D542,'Master List'!$B$42:$D$129,3,FALSE))</f>
        <v>#N/A</v>
      </c>
      <c r="J542" t="e">
        <f>IF(AND(I542="Yes_No",'Reported Performance Table'!E542="Yes"),"No","Yes_No")</f>
        <v>#N/A</v>
      </c>
      <c r="K542" t="str">
        <f>IF('Reported Performance Table'!D542="","",IF('Reported Performance Table'!E542="Yes","LUNA_CCT","Reported_CCT"))</f>
        <v/>
      </c>
      <c r="L542" t="str">
        <f>IF('Reported Performance Table'!D542="","",IF(K542="LUNA_CCT",VLOOKUP('Reported Performance Table'!D542,'Master List'!$B$42:$E$129,4,FALSE),"Reported_BUG"))</f>
        <v/>
      </c>
      <c r="M542" t="str">
        <f>IF('Reported Performance Table'!D542="","",IF(AND('Reported Performance Table'!$E542="Yes",OR('Reported Performance Table'!$D542='Master List'!$B$42,'Reported Performance Table'!$D542='Master List'!$B$43,'Reported Performance Table'!$D542='Master List'!$B$44,'Reported Performance Table'!$D542='Master List'!$B$46,'Reported Performance Table'!$D542='Master List'!$B$48,'Reported Performance Table'!$D542='Master List'!$B$104,'Reported Performance Table'!$D542='Master List'!$B$106,'Reported Performance Table'!$D542='Master List'!$B$126)),"LUNA_Dimming","Dimming_Capability_and_Range"))</f>
        <v/>
      </c>
      <c r="N542" s="179">
        <f>'Reported Performance Table'!BE542</f>
        <v>0</v>
      </c>
      <c r="O542" s="179">
        <f>'Reported Performance Table'!BF542</f>
        <v>0</v>
      </c>
      <c r="P542" s="179">
        <f>'Reported Performance Table'!BG542</f>
        <v>0</v>
      </c>
      <c r="Q542" t="str">
        <f t="shared" si="17"/>
        <v>No</v>
      </c>
    </row>
    <row r="543" spans="1:17" x14ac:dyDescent="0.25">
      <c r="A543" s="75">
        <v>550</v>
      </c>
      <c r="B543" s="76" t="str">
        <f>IF('Reported Performance Table'!$A550="","",IF(OR('Reported Performance Table'!$B550="",'Reported Performance Table'!$C550="",'Reported Performance Table'!$D550="",'Reported Performance Table'!$F550="",'Reported Performance Table'!$G550="",'Reported Performance Table'!$H550="",'Reported Performance Table'!$I550="",'Reported Performance Table'!$K550="",'Reported Performance Table'!$N550="",'Reported Performance Table'!$O550="",'Reported Performance Table'!$P550="",'Reported Performance Table'!$Q550="",'Reported Performance Table'!$R550="",'Reported Performance Table'!$S550="",'Reported Performance Table'!$T550="",'Reported Performance Table'!$U550="",'Reported Performance Table'!$V550="",'Reported Performance Table'!$W550="",'Reported Performance Table'!$X550="",'Reported Performance Table'!$AF550="",'Reported Performance Table'!$AG550="",'Reported Performance Table'!$AI550="",'Reported Performance Table'!$AJ550="",'Reported Performance Table'!$AL550="",'Reported Performance Table'!$AN550="",'Reported Performance Table'!$AR550=""),$A543&amp;", ",""))</f>
        <v/>
      </c>
      <c r="D543" s="35" t="e">
        <f>VLOOKUP('Reported Performance Table'!C543,'Master List'!$B$20:$C$39,2,FALSE)</f>
        <v>#N/A</v>
      </c>
      <c r="E543" t="e">
        <f>VLOOKUP('Reported Performance Table'!D543,'Master List'!$B$42:$C$129,2,FALSE)</f>
        <v>#N/A</v>
      </c>
      <c r="F543" t="e">
        <f>VLOOKUP('Reported Performance Table'!C543,'Master List'!$B$20:$D$39,3,FALSE)</f>
        <v>#N/A</v>
      </c>
      <c r="G543" s="163" t="e">
        <f>VLOOKUP('Reported Performance Table'!B543,'Master List'!$B$11:$D$17,3,FALSE)</f>
        <v>#N/A</v>
      </c>
      <c r="H543" t="e">
        <f t="shared" si="16"/>
        <v>#N/A</v>
      </c>
      <c r="I543" t="e">
        <f>IF(VLOOKUP('Reported Performance Table'!D543,'Master List'!$B$42:$D$129,3,FALSE)="","No",VLOOKUP('Reported Performance Table'!D543,'Master List'!$B$42:$D$129,3,FALSE))</f>
        <v>#N/A</v>
      </c>
      <c r="J543" t="e">
        <f>IF(AND(I543="Yes_No",'Reported Performance Table'!E543="Yes"),"No","Yes_No")</f>
        <v>#N/A</v>
      </c>
      <c r="K543" t="str">
        <f>IF('Reported Performance Table'!D543="","",IF('Reported Performance Table'!E543="Yes","LUNA_CCT","Reported_CCT"))</f>
        <v/>
      </c>
      <c r="L543" t="str">
        <f>IF('Reported Performance Table'!D543="","",IF(K543="LUNA_CCT",VLOOKUP('Reported Performance Table'!D543,'Master List'!$B$42:$E$129,4,FALSE),"Reported_BUG"))</f>
        <v/>
      </c>
      <c r="M543" t="str">
        <f>IF('Reported Performance Table'!D543="","",IF(AND('Reported Performance Table'!$E543="Yes",OR('Reported Performance Table'!$D543='Master List'!$B$42,'Reported Performance Table'!$D543='Master List'!$B$43,'Reported Performance Table'!$D543='Master List'!$B$44,'Reported Performance Table'!$D543='Master List'!$B$46,'Reported Performance Table'!$D543='Master List'!$B$48,'Reported Performance Table'!$D543='Master List'!$B$104,'Reported Performance Table'!$D543='Master List'!$B$106,'Reported Performance Table'!$D543='Master List'!$B$126)),"LUNA_Dimming","Dimming_Capability_and_Range"))</f>
        <v/>
      </c>
      <c r="N543" s="179">
        <f>'Reported Performance Table'!BE543</f>
        <v>0</v>
      </c>
      <c r="O543" s="179">
        <f>'Reported Performance Table'!BF543</f>
        <v>0</v>
      </c>
      <c r="P543" s="179">
        <f>'Reported Performance Table'!BG543</f>
        <v>0</v>
      </c>
      <c r="Q543" t="str">
        <f t="shared" si="17"/>
        <v>No</v>
      </c>
    </row>
    <row r="544" spans="1:17" x14ac:dyDescent="0.25">
      <c r="A544" s="75">
        <v>551</v>
      </c>
      <c r="B544" s="76" t="str">
        <f>IF('Reported Performance Table'!$A551="","",IF(OR('Reported Performance Table'!$B551="",'Reported Performance Table'!$C551="",'Reported Performance Table'!$D551="",'Reported Performance Table'!$F551="",'Reported Performance Table'!$G551="",'Reported Performance Table'!$H551="",'Reported Performance Table'!$I551="",'Reported Performance Table'!$K551="",'Reported Performance Table'!$N551="",'Reported Performance Table'!$O551="",'Reported Performance Table'!$P551="",'Reported Performance Table'!$Q551="",'Reported Performance Table'!$R551="",'Reported Performance Table'!$S551="",'Reported Performance Table'!$T551="",'Reported Performance Table'!$U551="",'Reported Performance Table'!$V551="",'Reported Performance Table'!$W551="",'Reported Performance Table'!$X551="",'Reported Performance Table'!$AF551="",'Reported Performance Table'!$AG551="",'Reported Performance Table'!$AI551="",'Reported Performance Table'!$AJ551="",'Reported Performance Table'!$AL551="",'Reported Performance Table'!$AN551="",'Reported Performance Table'!$AR551=""),$A544&amp;", ",""))</f>
        <v/>
      </c>
      <c r="D544" s="35" t="e">
        <f>VLOOKUP('Reported Performance Table'!C544,'Master List'!$B$20:$C$39,2,FALSE)</f>
        <v>#N/A</v>
      </c>
      <c r="E544" t="e">
        <f>VLOOKUP('Reported Performance Table'!D544,'Master List'!$B$42:$C$129,2,FALSE)</f>
        <v>#N/A</v>
      </c>
      <c r="F544" t="e">
        <f>VLOOKUP('Reported Performance Table'!C544,'Master List'!$B$20:$D$39,3,FALSE)</f>
        <v>#N/A</v>
      </c>
      <c r="G544" s="163" t="e">
        <f>VLOOKUP('Reported Performance Table'!B544,'Master List'!$B$11:$D$17,3,FALSE)</f>
        <v>#N/A</v>
      </c>
      <c r="H544" t="e">
        <f t="shared" si="16"/>
        <v>#N/A</v>
      </c>
      <c r="I544" t="e">
        <f>IF(VLOOKUP('Reported Performance Table'!D544,'Master List'!$B$42:$D$129,3,FALSE)="","No",VLOOKUP('Reported Performance Table'!D544,'Master List'!$B$42:$D$129,3,FALSE))</f>
        <v>#N/A</v>
      </c>
      <c r="J544" t="e">
        <f>IF(AND(I544="Yes_No",'Reported Performance Table'!E544="Yes"),"No","Yes_No")</f>
        <v>#N/A</v>
      </c>
      <c r="K544" t="str">
        <f>IF('Reported Performance Table'!D544="","",IF('Reported Performance Table'!E544="Yes","LUNA_CCT","Reported_CCT"))</f>
        <v/>
      </c>
      <c r="L544" t="str">
        <f>IF('Reported Performance Table'!D544="","",IF(K544="LUNA_CCT",VLOOKUP('Reported Performance Table'!D544,'Master List'!$B$42:$E$129,4,FALSE),"Reported_BUG"))</f>
        <v/>
      </c>
      <c r="M544" t="str">
        <f>IF('Reported Performance Table'!D544="","",IF(AND('Reported Performance Table'!$E544="Yes",OR('Reported Performance Table'!$D544='Master List'!$B$42,'Reported Performance Table'!$D544='Master List'!$B$43,'Reported Performance Table'!$D544='Master List'!$B$44,'Reported Performance Table'!$D544='Master List'!$B$46,'Reported Performance Table'!$D544='Master List'!$B$48,'Reported Performance Table'!$D544='Master List'!$B$104,'Reported Performance Table'!$D544='Master List'!$B$106,'Reported Performance Table'!$D544='Master List'!$B$126)),"LUNA_Dimming","Dimming_Capability_and_Range"))</f>
        <v/>
      </c>
      <c r="N544" s="179">
        <f>'Reported Performance Table'!BE544</f>
        <v>0</v>
      </c>
      <c r="O544" s="179">
        <f>'Reported Performance Table'!BF544</f>
        <v>0</v>
      </c>
      <c r="P544" s="179">
        <f>'Reported Performance Table'!BG544</f>
        <v>0</v>
      </c>
      <c r="Q544" t="str">
        <f t="shared" si="17"/>
        <v>No</v>
      </c>
    </row>
    <row r="545" spans="1:17" x14ac:dyDescent="0.25">
      <c r="A545" s="75">
        <v>552</v>
      </c>
      <c r="B545" s="76" t="str">
        <f>IF('Reported Performance Table'!$A552="","",IF(OR('Reported Performance Table'!$B552="",'Reported Performance Table'!$C552="",'Reported Performance Table'!$D552="",'Reported Performance Table'!$F552="",'Reported Performance Table'!$G552="",'Reported Performance Table'!$H552="",'Reported Performance Table'!$I552="",'Reported Performance Table'!$K552="",'Reported Performance Table'!$N552="",'Reported Performance Table'!$O552="",'Reported Performance Table'!$P552="",'Reported Performance Table'!$Q552="",'Reported Performance Table'!$R552="",'Reported Performance Table'!$S552="",'Reported Performance Table'!$T552="",'Reported Performance Table'!$U552="",'Reported Performance Table'!$V552="",'Reported Performance Table'!$W552="",'Reported Performance Table'!$X552="",'Reported Performance Table'!$AF552="",'Reported Performance Table'!$AG552="",'Reported Performance Table'!$AI552="",'Reported Performance Table'!$AJ552="",'Reported Performance Table'!$AL552="",'Reported Performance Table'!$AN552="",'Reported Performance Table'!$AR552=""),$A545&amp;", ",""))</f>
        <v/>
      </c>
      <c r="D545" s="35" t="e">
        <f>VLOOKUP('Reported Performance Table'!C545,'Master List'!$B$20:$C$39,2,FALSE)</f>
        <v>#N/A</v>
      </c>
      <c r="E545" t="e">
        <f>VLOOKUP('Reported Performance Table'!D545,'Master List'!$B$42:$C$129,2,FALSE)</f>
        <v>#N/A</v>
      </c>
      <c r="F545" t="e">
        <f>VLOOKUP('Reported Performance Table'!C545,'Master List'!$B$20:$D$39,3,FALSE)</f>
        <v>#N/A</v>
      </c>
      <c r="G545" s="163" t="e">
        <f>VLOOKUP('Reported Performance Table'!B545,'Master List'!$B$11:$D$17,3,FALSE)</f>
        <v>#N/A</v>
      </c>
      <c r="H545" t="e">
        <f t="shared" si="16"/>
        <v>#N/A</v>
      </c>
      <c r="I545" t="e">
        <f>IF(VLOOKUP('Reported Performance Table'!D545,'Master List'!$B$42:$D$129,3,FALSE)="","No",VLOOKUP('Reported Performance Table'!D545,'Master List'!$B$42:$D$129,3,FALSE))</f>
        <v>#N/A</v>
      </c>
      <c r="J545" t="e">
        <f>IF(AND(I545="Yes_No",'Reported Performance Table'!E545="Yes"),"No","Yes_No")</f>
        <v>#N/A</v>
      </c>
      <c r="K545" t="str">
        <f>IF('Reported Performance Table'!D545="","",IF('Reported Performance Table'!E545="Yes","LUNA_CCT","Reported_CCT"))</f>
        <v/>
      </c>
      <c r="L545" t="str">
        <f>IF('Reported Performance Table'!D545="","",IF(K545="LUNA_CCT",VLOOKUP('Reported Performance Table'!D545,'Master List'!$B$42:$E$129,4,FALSE),"Reported_BUG"))</f>
        <v/>
      </c>
      <c r="M545" t="str">
        <f>IF('Reported Performance Table'!D545="","",IF(AND('Reported Performance Table'!$E545="Yes",OR('Reported Performance Table'!$D545='Master List'!$B$42,'Reported Performance Table'!$D545='Master List'!$B$43,'Reported Performance Table'!$D545='Master List'!$B$44,'Reported Performance Table'!$D545='Master List'!$B$46,'Reported Performance Table'!$D545='Master List'!$B$48,'Reported Performance Table'!$D545='Master List'!$B$104,'Reported Performance Table'!$D545='Master List'!$B$106,'Reported Performance Table'!$D545='Master List'!$B$126)),"LUNA_Dimming","Dimming_Capability_and_Range"))</f>
        <v/>
      </c>
      <c r="N545" s="179">
        <f>'Reported Performance Table'!BE545</f>
        <v>0</v>
      </c>
      <c r="O545" s="179">
        <f>'Reported Performance Table'!BF545</f>
        <v>0</v>
      </c>
      <c r="P545" s="179">
        <f>'Reported Performance Table'!BG545</f>
        <v>0</v>
      </c>
      <c r="Q545" t="str">
        <f t="shared" si="17"/>
        <v>No</v>
      </c>
    </row>
    <row r="546" spans="1:17" x14ac:dyDescent="0.25">
      <c r="A546" s="75">
        <v>553</v>
      </c>
      <c r="B546" s="76" t="str">
        <f>IF('Reported Performance Table'!$A553="","",IF(OR('Reported Performance Table'!$B553="",'Reported Performance Table'!$C553="",'Reported Performance Table'!$D553="",'Reported Performance Table'!$F553="",'Reported Performance Table'!$G553="",'Reported Performance Table'!$H553="",'Reported Performance Table'!$I553="",'Reported Performance Table'!$K553="",'Reported Performance Table'!$N553="",'Reported Performance Table'!$O553="",'Reported Performance Table'!$P553="",'Reported Performance Table'!$Q553="",'Reported Performance Table'!$R553="",'Reported Performance Table'!$S553="",'Reported Performance Table'!$T553="",'Reported Performance Table'!$U553="",'Reported Performance Table'!$V553="",'Reported Performance Table'!$W553="",'Reported Performance Table'!$X553="",'Reported Performance Table'!$AF553="",'Reported Performance Table'!$AG553="",'Reported Performance Table'!$AI553="",'Reported Performance Table'!$AJ553="",'Reported Performance Table'!$AL553="",'Reported Performance Table'!$AN553="",'Reported Performance Table'!$AR553=""),$A546&amp;", ",""))</f>
        <v/>
      </c>
      <c r="D546" s="35" t="e">
        <f>VLOOKUP('Reported Performance Table'!C546,'Master List'!$B$20:$C$39,2,FALSE)</f>
        <v>#N/A</v>
      </c>
      <c r="E546" t="e">
        <f>VLOOKUP('Reported Performance Table'!D546,'Master List'!$B$42:$C$129,2,FALSE)</f>
        <v>#N/A</v>
      </c>
      <c r="F546" t="e">
        <f>VLOOKUP('Reported Performance Table'!C546,'Master List'!$B$20:$D$39,3,FALSE)</f>
        <v>#N/A</v>
      </c>
      <c r="G546" s="163" t="e">
        <f>VLOOKUP('Reported Performance Table'!B546,'Master List'!$B$11:$D$17,3,FALSE)</f>
        <v>#N/A</v>
      </c>
      <c r="H546" t="e">
        <f t="shared" si="16"/>
        <v>#N/A</v>
      </c>
      <c r="I546" t="e">
        <f>IF(VLOOKUP('Reported Performance Table'!D546,'Master List'!$B$42:$D$129,3,FALSE)="","No",VLOOKUP('Reported Performance Table'!D546,'Master List'!$B$42:$D$129,3,FALSE))</f>
        <v>#N/A</v>
      </c>
      <c r="J546" t="e">
        <f>IF(AND(I546="Yes_No",'Reported Performance Table'!E546="Yes"),"No","Yes_No")</f>
        <v>#N/A</v>
      </c>
      <c r="K546" t="str">
        <f>IF('Reported Performance Table'!D546="","",IF('Reported Performance Table'!E546="Yes","LUNA_CCT","Reported_CCT"))</f>
        <v/>
      </c>
      <c r="L546" t="str">
        <f>IF('Reported Performance Table'!D546="","",IF(K546="LUNA_CCT",VLOOKUP('Reported Performance Table'!D546,'Master List'!$B$42:$E$129,4,FALSE),"Reported_BUG"))</f>
        <v/>
      </c>
      <c r="M546" t="str">
        <f>IF('Reported Performance Table'!D546="","",IF(AND('Reported Performance Table'!$E546="Yes",OR('Reported Performance Table'!$D546='Master List'!$B$42,'Reported Performance Table'!$D546='Master List'!$B$43,'Reported Performance Table'!$D546='Master List'!$B$44,'Reported Performance Table'!$D546='Master List'!$B$46,'Reported Performance Table'!$D546='Master List'!$B$48,'Reported Performance Table'!$D546='Master List'!$B$104,'Reported Performance Table'!$D546='Master List'!$B$106,'Reported Performance Table'!$D546='Master List'!$B$126)),"LUNA_Dimming","Dimming_Capability_and_Range"))</f>
        <v/>
      </c>
      <c r="N546" s="179">
        <f>'Reported Performance Table'!BE546</f>
        <v>0</v>
      </c>
      <c r="O546" s="179">
        <f>'Reported Performance Table'!BF546</f>
        <v>0</v>
      </c>
      <c r="P546" s="179">
        <f>'Reported Performance Table'!BG546</f>
        <v>0</v>
      </c>
      <c r="Q546" t="str">
        <f t="shared" si="17"/>
        <v>No</v>
      </c>
    </row>
    <row r="547" spans="1:17" x14ac:dyDescent="0.25">
      <c r="A547" s="75">
        <v>554</v>
      </c>
      <c r="B547" s="76" t="str">
        <f>IF('Reported Performance Table'!$A554="","",IF(OR('Reported Performance Table'!$B554="",'Reported Performance Table'!$C554="",'Reported Performance Table'!$D554="",'Reported Performance Table'!$F554="",'Reported Performance Table'!$G554="",'Reported Performance Table'!$H554="",'Reported Performance Table'!$I554="",'Reported Performance Table'!$K554="",'Reported Performance Table'!$N554="",'Reported Performance Table'!$O554="",'Reported Performance Table'!$P554="",'Reported Performance Table'!$Q554="",'Reported Performance Table'!$R554="",'Reported Performance Table'!$S554="",'Reported Performance Table'!$T554="",'Reported Performance Table'!$U554="",'Reported Performance Table'!$V554="",'Reported Performance Table'!$W554="",'Reported Performance Table'!$X554="",'Reported Performance Table'!$AF554="",'Reported Performance Table'!$AG554="",'Reported Performance Table'!$AI554="",'Reported Performance Table'!$AJ554="",'Reported Performance Table'!$AL554="",'Reported Performance Table'!$AN554="",'Reported Performance Table'!$AR554=""),$A547&amp;", ",""))</f>
        <v/>
      </c>
      <c r="D547" s="35" t="e">
        <f>VLOOKUP('Reported Performance Table'!C547,'Master List'!$B$20:$C$39,2,FALSE)</f>
        <v>#N/A</v>
      </c>
      <c r="E547" t="e">
        <f>VLOOKUP('Reported Performance Table'!D547,'Master List'!$B$42:$C$129,2,FALSE)</f>
        <v>#N/A</v>
      </c>
      <c r="F547" t="e">
        <f>VLOOKUP('Reported Performance Table'!C547,'Master List'!$B$20:$D$39,3,FALSE)</f>
        <v>#N/A</v>
      </c>
      <c r="G547" s="163" t="e">
        <f>VLOOKUP('Reported Performance Table'!B547,'Master List'!$B$11:$D$17,3,FALSE)</f>
        <v>#N/A</v>
      </c>
      <c r="H547" t="e">
        <f t="shared" si="16"/>
        <v>#N/A</v>
      </c>
      <c r="I547" t="e">
        <f>IF(VLOOKUP('Reported Performance Table'!D547,'Master List'!$B$42:$D$129,3,FALSE)="","No",VLOOKUP('Reported Performance Table'!D547,'Master List'!$B$42:$D$129,3,FALSE))</f>
        <v>#N/A</v>
      </c>
      <c r="J547" t="e">
        <f>IF(AND(I547="Yes_No",'Reported Performance Table'!E547="Yes"),"No","Yes_No")</f>
        <v>#N/A</v>
      </c>
      <c r="K547" t="str">
        <f>IF('Reported Performance Table'!D547="","",IF('Reported Performance Table'!E547="Yes","LUNA_CCT","Reported_CCT"))</f>
        <v/>
      </c>
      <c r="L547" t="str">
        <f>IF('Reported Performance Table'!D547="","",IF(K547="LUNA_CCT",VLOOKUP('Reported Performance Table'!D547,'Master List'!$B$42:$E$129,4,FALSE),"Reported_BUG"))</f>
        <v/>
      </c>
      <c r="M547" t="str">
        <f>IF('Reported Performance Table'!D547="","",IF(AND('Reported Performance Table'!$E547="Yes",OR('Reported Performance Table'!$D547='Master List'!$B$42,'Reported Performance Table'!$D547='Master List'!$B$43,'Reported Performance Table'!$D547='Master List'!$B$44,'Reported Performance Table'!$D547='Master List'!$B$46,'Reported Performance Table'!$D547='Master List'!$B$48,'Reported Performance Table'!$D547='Master List'!$B$104,'Reported Performance Table'!$D547='Master List'!$B$106,'Reported Performance Table'!$D547='Master List'!$B$126)),"LUNA_Dimming","Dimming_Capability_and_Range"))</f>
        <v/>
      </c>
      <c r="N547" s="179">
        <f>'Reported Performance Table'!BE547</f>
        <v>0</v>
      </c>
      <c r="O547" s="179">
        <f>'Reported Performance Table'!BF547</f>
        <v>0</v>
      </c>
      <c r="P547" s="179">
        <f>'Reported Performance Table'!BG547</f>
        <v>0</v>
      </c>
      <c r="Q547" t="str">
        <f t="shared" si="17"/>
        <v>No</v>
      </c>
    </row>
    <row r="548" spans="1:17" x14ac:dyDescent="0.25">
      <c r="A548" s="75">
        <v>555</v>
      </c>
      <c r="B548" s="76" t="str">
        <f>IF('Reported Performance Table'!$A555="","",IF(OR('Reported Performance Table'!$B555="",'Reported Performance Table'!$C555="",'Reported Performance Table'!$D555="",'Reported Performance Table'!$F555="",'Reported Performance Table'!$G555="",'Reported Performance Table'!$H555="",'Reported Performance Table'!$I555="",'Reported Performance Table'!$K555="",'Reported Performance Table'!$N555="",'Reported Performance Table'!$O555="",'Reported Performance Table'!$P555="",'Reported Performance Table'!$Q555="",'Reported Performance Table'!$R555="",'Reported Performance Table'!$S555="",'Reported Performance Table'!$T555="",'Reported Performance Table'!$U555="",'Reported Performance Table'!$V555="",'Reported Performance Table'!$W555="",'Reported Performance Table'!$X555="",'Reported Performance Table'!$AF555="",'Reported Performance Table'!$AG555="",'Reported Performance Table'!$AI555="",'Reported Performance Table'!$AJ555="",'Reported Performance Table'!$AL555="",'Reported Performance Table'!$AN555="",'Reported Performance Table'!$AR555=""),$A548&amp;", ",""))</f>
        <v/>
      </c>
      <c r="D548" s="35" t="e">
        <f>VLOOKUP('Reported Performance Table'!C548,'Master List'!$B$20:$C$39,2,FALSE)</f>
        <v>#N/A</v>
      </c>
      <c r="E548" t="e">
        <f>VLOOKUP('Reported Performance Table'!D548,'Master List'!$B$42:$C$129,2,FALSE)</f>
        <v>#N/A</v>
      </c>
      <c r="F548" t="e">
        <f>VLOOKUP('Reported Performance Table'!C548,'Master List'!$B$20:$D$39,3,FALSE)</f>
        <v>#N/A</v>
      </c>
      <c r="G548" s="163" t="e">
        <f>VLOOKUP('Reported Performance Table'!B548,'Master List'!$B$11:$D$17,3,FALSE)</f>
        <v>#N/A</v>
      </c>
      <c r="H548" t="e">
        <f t="shared" si="16"/>
        <v>#N/A</v>
      </c>
      <c r="I548" t="e">
        <f>IF(VLOOKUP('Reported Performance Table'!D548,'Master List'!$B$42:$D$129,3,FALSE)="","No",VLOOKUP('Reported Performance Table'!D548,'Master List'!$B$42:$D$129,3,FALSE))</f>
        <v>#N/A</v>
      </c>
      <c r="J548" t="e">
        <f>IF(AND(I548="Yes_No",'Reported Performance Table'!E548="Yes"),"No","Yes_No")</f>
        <v>#N/A</v>
      </c>
      <c r="K548" t="str">
        <f>IF('Reported Performance Table'!D548="","",IF('Reported Performance Table'!E548="Yes","LUNA_CCT","Reported_CCT"))</f>
        <v/>
      </c>
      <c r="L548" t="str">
        <f>IF('Reported Performance Table'!D548="","",IF(K548="LUNA_CCT",VLOOKUP('Reported Performance Table'!D548,'Master List'!$B$42:$E$129,4,FALSE),"Reported_BUG"))</f>
        <v/>
      </c>
      <c r="M548" t="str">
        <f>IF('Reported Performance Table'!D548="","",IF(AND('Reported Performance Table'!$E548="Yes",OR('Reported Performance Table'!$D548='Master List'!$B$42,'Reported Performance Table'!$D548='Master List'!$B$43,'Reported Performance Table'!$D548='Master List'!$B$44,'Reported Performance Table'!$D548='Master List'!$B$46,'Reported Performance Table'!$D548='Master List'!$B$48,'Reported Performance Table'!$D548='Master List'!$B$104,'Reported Performance Table'!$D548='Master List'!$B$106,'Reported Performance Table'!$D548='Master List'!$B$126)),"LUNA_Dimming","Dimming_Capability_and_Range"))</f>
        <v/>
      </c>
      <c r="N548" s="179">
        <f>'Reported Performance Table'!BE548</f>
        <v>0</v>
      </c>
      <c r="O548" s="179">
        <f>'Reported Performance Table'!BF548</f>
        <v>0</v>
      </c>
      <c r="P548" s="179">
        <f>'Reported Performance Table'!BG548</f>
        <v>0</v>
      </c>
      <c r="Q548" t="str">
        <f t="shared" si="17"/>
        <v>No</v>
      </c>
    </row>
    <row r="549" spans="1:17" x14ac:dyDescent="0.25">
      <c r="A549" s="75">
        <v>556</v>
      </c>
      <c r="B549" s="76" t="str">
        <f>IF('Reported Performance Table'!$A556="","",IF(OR('Reported Performance Table'!$B556="",'Reported Performance Table'!$C556="",'Reported Performance Table'!$D556="",'Reported Performance Table'!$F556="",'Reported Performance Table'!$G556="",'Reported Performance Table'!$H556="",'Reported Performance Table'!$I556="",'Reported Performance Table'!$K556="",'Reported Performance Table'!$N556="",'Reported Performance Table'!$O556="",'Reported Performance Table'!$P556="",'Reported Performance Table'!$Q556="",'Reported Performance Table'!$R556="",'Reported Performance Table'!$S556="",'Reported Performance Table'!$T556="",'Reported Performance Table'!$U556="",'Reported Performance Table'!$V556="",'Reported Performance Table'!$W556="",'Reported Performance Table'!$X556="",'Reported Performance Table'!$AF556="",'Reported Performance Table'!$AG556="",'Reported Performance Table'!$AI556="",'Reported Performance Table'!$AJ556="",'Reported Performance Table'!$AL556="",'Reported Performance Table'!$AN556="",'Reported Performance Table'!$AR556=""),$A549&amp;", ",""))</f>
        <v/>
      </c>
      <c r="D549" s="35" t="e">
        <f>VLOOKUP('Reported Performance Table'!C549,'Master List'!$B$20:$C$39,2,FALSE)</f>
        <v>#N/A</v>
      </c>
      <c r="E549" t="e">
        <f>VLOOKUP('Reported Performance Table'!D549,'Master List'!$B$42:$C$129,2,FALSE)</f>
        <v>#N/A</v>
      </c>
      <c r="F549" t="e">
        <f>VLOOKUP('Reported Performance Table'!C549,'Master List'!$B$20:$D$39,3,FALSE)</f>
        <v>#N/A</v>
      </c>
      <c r="G549" s="163" t="e">
        <f>VLOOKUP('Reported Performance Table'!B549,'Master List'!$B$11:$D$17,3,FALSE)</f>
        <v>#N/A</v>
      </c>
      <c r="H549" t="e">
        <f t="shared" si="16"/>
        <v>#N/A</v>
      </c>
      <c r="I549" t="e">
        <f>IF(VLOOKUP('Reported Performance Table'!D549,'Master List'!$B$42:$D$129,3,FALSE)="","No",VLOOKUP('Reported Performance Table'!D549,'Master List'!$B$42:$D$129,3,FALSE))</f>
        <v>#N/A</v>
      </c>
      <c r="J549" t="e">
        <f>IF(AND(I549="Yes_No",'Reported Performance Table'!E549="Yes"),"No","Yes_No")</f>
        <v>#N/A</v>
      </c>
      <c r="K549" t="str">
        <f>IF('Reported Performance Table'!D549="","",IF('Reported Performance Table'!E549="Yes","LUNA_CCT","Reported_CCT"))</f>
        <v/>
      </c>
      <c r="L549" t="str">
        <f>IF('Reported Performance Table'!D549="","",IF(K549="LUNA_CCT",VLOOKUP('Reported Performance Table'!D549,'Master List'!$B$42:$E$129,4,FALSE),"Reported_BUG"))</f>
        <v/>
      </c>
      <c r="M549" t="str">
        <f>IF('Reported Performance Table'!D549="","",IF(AND('Reported Performance Table'!$E549="Yes",OR('Reported Performance Table'!$D549='Master List'!$B$42,'Reported Performance Table'!$D549='Master List'!$B$43,'Reported Performance Table'!$D549='Master List'!$B$44,'Reported Performance Table'!$D549='Master List'!$B$46,'Reported Performance Table'!$D549='Master List'!$B$48,'Reported Performance Table'!$D549='Master List'!$B$104,'Reported Performance Table'!$D549='Master List'!$B$106,'Reported Performance Table'!$D549='Master List'!$B$126)),"LUNA_Dimming","Dimming_Capability_and_Range"))</f>
        <v/>
      </c>
      <c r="N549" s="179">
        <f>'Reported Performance Table'!BE549</f>
        <v>0</v>
      </c>
      <c r="O549" s="179">
        <f>'Reported Performance Table'!BF549</f>
        <v>0</v>
      </c>
      <c r="P549" s="179">
        <f>'Reported Performance Table'!BG549</f>
        <v>0</v>
      </c>
      <c r="Q549" t="str">
        <f t="shared" si="17"/>
        <v>No</v>
      </c>
    </row>
    <row r="550" spans="1:17" x14ac:dyDescent="0.25">
      <c r="A550" s="75">
        <v>557</v>
      </c>
      <c r="B550" s="76" t="str">
        <f>IF('Reported Performance Table'!$A557="","",IF(OR('Reported Performance Table'!$B557="",'Reported Performance Table'!$C557="",'Reported Performance Table'!$D557="",'Reported Performance Table'!$F557="",'Reported Performance Table'!$G557="",'Reported Performance Table'!$H557="",'Reported Performance Table'!$I557="",'Reported Performance Table'!$K557="",'Reported Performance Table'!$N557="",'Reported Performance Table'!$O557="",'Reported Performance Table'!$P557="",'Reported Performance Table'!$Q557="",'Reported Performance Table'!$R557="",'Reported Performance Table'!$S557="",'Reported Performance Table'!$T557="",'Reported Performance Table'!$U557="",'Reported Performance Table'!$V557="",'Reported Performance Table'!$W557="",'Reported Performance Table'!$X557="",'Reported Performance Table'!$AF557="",'Reported Performance Table'!$AG557="",'Reported Performance Table'!$AI557="",'Reported Performance Table'!$AJ557="",'Reported Performance Table'!$AL557="",'Reported Performance Table'!$AN557="",'Reported Performance Table'!$AR557=""),$A550&amp;", ",""))</f>
        <v/>
      </c>
      <c r="D550" s="35" t="e">
        <f>VLOOKUP('Reported Performance Table'!C550,'Master List'!$B$20:$C$39,2,FALSE)</f>
        <v>#N/A</v>
      </c>
      <c r="E550" t="e">
        <f>VLOOKUP('Reported Performance Table'!D550,'Master List'!$B$42:$C$129,2,FALSE)</f>
        <v>#N/A</v>
      </c>
      <c r="F550" t="e">
        <f>VLOOKUP('Reported Performance Table'!C550,'Master List'!$B$20:$D$39,3,FALSE)</f>
        <v>#N/A</v>
      </c>
      <c r="G550" s="163" t="e">
        <f>VLOOKUP('Reported Performance Table'!B550,'Master List'!$B$11:$D$17,3,FALSE)</f>
        <v>#N/A</v>
      </c>
      <c r="H550" t="e">
        <f t="shared" si="16"/>
        <v>#N/A</v>
      </c>
      <c r="I550" t="e">
        <f>IF(VLOOKUP('Reported Performance Table'!D550,'Master List'!$B$42:$D$129,3,FALSE)="","No",VLOOKUP('Reported Performance Table'!D550,'Master List'!$B$42:$D$129,3,FALSE))</f>
        <v>#N/A</v>
      </c>
      <c r="J550" t="e">
        <f>IF(AND(I550="Yes_No",'Reported Performance Table'!E550="Yes"),"No","Yes_No")</f>
        <v>#N/A</v>
      </c>
      <c r="K550" t="str">
        <f>IF('Reported Performance Table'!D550="","",IF('Reported Performance Table'!E550="Yes","LUNA_CCT","Reported_CCT"))</f>
        <v/>
      </c>
      <c r="L550" t="str">
        <f>IF('Reported Performance Table'!D550="","",IF(K550="LUNA_CCT",VLOOKUP('Reported Performance Table'!D550,'Master List'!$B$42:$E$129,4,FALSE),"Reported_BUG"))</f>
        <v/>
      </c>
      <c r="M550" t="str">
        <f>IF('Reported Performance Table'!D550="","",IF(AND('Reported Performance Table'!$E550="Yes",OR('Reported Performance Table'!$D550='Master List'!$B$42,'Reported Performance Table'!$D550='Master List'!$B$43,'Reported Performance Table'!$D550='Master List'!$B$44,'Reported Performance Table'!$D550='Master List'!$B$46,'Reported Performance Table'!$D550='Master List'!$B$48,'Reported Performance Table'!$D550='Master List'!$B$104,'Reported Performance Table'!$D550='Master List'!$B$106,'Reported Performance Table'!$D550='Master List'!$B$126)),"LUNA_Dimming","Dimming_Capability_and_Range"))</f>
        <v/>
      </c>
      <c r="N550" s="179">
        <f>'Reported Performance Table'!BE550</f>
        <v>0</v>
      </c>
      <c r="O550" s="179">
        <f>'Reported Performance Table'!BF550</f>
        <v>0</v>
      </c>
      <c r="P550" s="179">
        <f>'Reported Performance Table'!BG550</f>
        <v>0</v>
      </c>
      <c r="Q550" t="str">
        <f t="shared" si="17"/>
        <v>No</v>
      </c>
    </row>
    <row r="551" spans="1:17" x14ac:dyDescent="0.25">
      <c r="A551" s="75">
        <v>558</v>
      </c>
      <c r="B551" s="76" t="str">
        <f>IF('Reported Performance Table'!$A558="","",IF(OR('Reported Performance Table'!$B558="",'Reported Performance Table'!$C558="",'Reported Performance Table'!$D558="",'Reported Performance Table'!$F558="",'Reported Performance Table'!$G558="",'Reported Performance Table'!$H558="",'Reported Performance Table'!$I558="",'Reported Performance Table'!$K558="",'Reported Performance Table'!$N558="",'Reported Performance Table'!$O558="",'Reported Performance Table'!$P558="",'Reported Performance Table'!$Q558="",'Reported Performance Table'!$R558="",'Reported Performance Table'!$S558="",'Reported Performance Table'!$T558="",'Reported Performance Table'!$U558="",'Reported Performance Table'!$V558="",'Reported Performance Table'!$W558="",'Reported Performance Table'!$X558="",'Reported Performance Table'!$AF558="",'Reported Performance Table'!$AG558="",'Reported Performance Table'!$AI558="",'Reported Performance Table'!$AJ558="",'Reported Performance Table'!$AL558="",'Reported Performance Table'!$AN558="",'Reported Performance Table'!$AR558=""),$A551&amp;", ",""))</f>
        <v/>
      </c>
      <c r="D551" s="35" t="e">
        <f>VLOOKUP('Reported Performance Table'!C551,'Master List'!$B$20:$C$39,2,FALSE)</f>
        <v>#N/A</v>
      </c>
      <c r="E551" t="e">
        <f>VLOOKUP('Reported Performance Table'!D551,'Master List'!$B$42:$C$129,2,FALSE)</f>
        <v>#N/A</v>
      </c>
      <c r="F551" t="e">
        <f>VLOOKUP('Reported Performance Table'!C551,'Master List'!$B$20:$D$39,3,FALSE)</f>
        <v>#N/A</v>
      </c>
      <c r="G551" s="163" t="e">
        <f>VLOOKUP('Reported Performance Table'!B551,'Master List'!$B$11:$D$17,3,FALSE)</f>
        <v>#N/A</v>
      </c>
      <c r="H551" t="e">
        <f t="shared" si="16"/>
        <v>#N/A</v>
      </c>
      <c r="I551" t="e">
        <f>IF(VLOOKUP('Reported Performance Table'!D551,'Master List'!$B$42:$D$129,3,FALSE)="","No",VLOOKUP('Reported Performance Table'!D551,'Master List'!$B$42:$D$129,3,FALSE))</f>
        <v>#N/A</v>
      </c>
      <c r="J551" t="e">
        <f>IF(AND(I551="Yes_No",'Reported Performance Table'!E551="Yes"),"No","Yes_No")</f>
        <v>#N/A</v>
      </c>
      <c r="K551" t="str">
        <f>IF('Reported Performance Table'!D551="","",IF('Reported Performance Table'!E551="Yes","LUNA_CCT","Reported_CCT"))</f>
        <v/>
      </c>
      <c r="L551" t="str">
        <f>IF('Reported Performance Table'!D551="","",IF(K551="LUNA_CCT",VLOOKUP('Reported Performance Table'!D551,'Master List'!$B$42:$E$129,4,FALSE),"Reported_BUG"))</f>
        <v/>
      </c>
      <c r="M551" t="str">
        <f>IF('Reported Performance Table'!D551="","",IF(AND('Reported Performance Table'!$E551="Yes",OR('Reported Performance Table'!$D551='Master List'!$B$42,'Reported Performance Table'!$D551='Master List'!$B$43,'Reported Performance Table'!$D551='Master List'!$B$44,'Reported Performance Table'!$D551='Master List'!$B$46,'Reported Performance Table'!$D551='Master List'!$B$48,'Reported Performance Table'!$D551='Master List'!$B$104,'Reported Performance Table'!$D551='Master List'!$B$106,'Reported Performance Table'!$D551='Master List'!$B$126)),"LUNA_Dimming","Dimming_Capability_and_Range"))</f>
        <v/>
      </c>
      <c r="N551" s="179">
        <f>'Reported Performance Table'!BE551</f>
        <v>0</v>
      </c>
      <c r="O551" s="179">
        <f>'Reported Performance Table'!BF551</f>
        <v>0</v>
      </c>
      <c r="P551" s="179">
        <f>'Reported Performance Table'!BG551</f>
        <v>0</v>
      </c>
      <c r="Q551" t="str">
        <f t="shared" si="17"/>
        <v>No</v>
      </c>
    </row>
    <row r="552" spans="1:17" x14ac:dyDescent="0.25">
      <c r="A552" s="75">
        <v>559</v>
      </c>
      <c r="B552" s="76" t="str">
        <f>IF('Reported Performance Table'!$A559="","",IF(OR('Reported Performance Table'!$B559="",'Reported Performance Table'!$C559="",'Reported Performance Table'!$D559="",'Reported Performance Table'!$F559="",'Reported Performance Table'!$G559="",'Reported Performance Table'!$H559="",'Reported Performance Table'!$I559="",'Reported Performance Table'!$K559="",'Reported Performance Table'!$N559="",'Reported Performance Table'!$O559="",'Reported Performance Table'!$P559="",'Reported Performance Table'!$Q559="",'Reported Performance Table'!$R559="",'Reported Performance Table'!$S559="",'Reported Performance Table'!$T559="",'Reported Performance Table'!$U559="",'Reported Performance Table'!$V559="",'Reported Performance Table'!$W559="",'Reported Performance Table'!$X559="",'Reported Performance Table'!$AF559="",'Reported Performance Table'!$AG559="",'Reported Performance Table'!$AI559="",'Reported Performance Table'!$AJ559="",'Reported Performance Table'!$AL559="",'Reported Performance Table'!$AN559="",'Reported Performance Table'!$AR559=""),$A552&amp;", ",""))</f>
        <v/>
      </c>
      <c r="D552" s="35" t="e">
        <f>VLOOKUP('Reported Performance Table'!C552,'Master List'!$B$20:$C$39,2,FALSE)</f>
        <v>#N/A</v>
      </c>
      <c r="E552" t="e">
        <f>VLOOKUP('Reported Performance Table'!D552,'Master List'!$B$42:$C$129,2,FALSE)</f>
        <v>#N/A</v>
      </c>
      <c r="F552" t="e">
        <f>VLOOKUP('Reported Performance Table'!C552,'Master List'!$B$20:$D$39,3,FALSE)</f>
        <v>#N/A</v>
      </c>
      <c r="G552" s="163" t="e">
        <f>VLOOKUP('Reported Performance Table'!B552,'Master List'!$B$11:$D$17,3,FALSE)</f>
        <v>#N/A</v>
      </c>
      <c r="H552" t="e">
        <f t="shared" si="16"/>
        <v>#N/A</v>
      </c>
      <c r="I552" t="e">
        <f>IF(VLOOKUP('Reported Performance Table'!D552,'Master List'!$B$42:$D$129,3,FALSE)="","No",VLOOKUP('Reported Performance Table'!D552,'Master List'!$B$42:$D$129,3,FALSE))</f>
        <v>#N/A</v>
      </c>
      <c r="J552" t="e">
        <f>IF(AND(I552="Yes_No",'Reported Performance Table'!E552="Yes"),"No","Yes_No")</f>
        <v>#N/A</v>
      </c>
      <c r="K552" t="str">
        <f>IF('Reported Performance Table'!D552="","",IF('Reported Performance Table'!E552="Yes","LUNA_CCT","Reported_CCT"))</f>
        <v/>
      </c>
      <c r="L552" t="str">
        <f>IF('Reported Performance Table'!D552="","",IF(K552="LUNA_CCT",VLOOKUP('Reported Performance Table'!D552,'Master List'!$B$42:$E$129,4,FALSE),"Reported_BUG"))</f>
        <v/>
      </c>
      <c r="M552" t="str">
        <f>IF('Reported Performance Table'!D552="","",IF(AND('Reported Performance Table'!$E552="Yes",OR('Reported Performance Table'!$D552='Master List'!$B$42,'Reported Performance Table'!$D552='Master List'!$B$43,'Reported Performance Table'!$D552='Master List'!$B$44,'Reported Performance Table'!$D552='Master List'!$B$46,'Reported Performance Table'!$D552='Master List'!$B$48,'Reported Performance Table'!$D552='Master List'!$B$104,'Reported Performance Table'!$D552='Master List'!$B$106,'Reported Performance Table'!$D552='Master List'!$B$126)),"LUNA_Dimming","Dimming_Capability_and_Range"))</f>
        <v/>
      </c>
      <c r="N552" s="179">
        <f>'Reported Performance Table'!BE552</f>
        <v>0</v>
      </c>
      <c r="O552" s="179">
        <f>'Reported Performance Table'!BF552</f>
        <v>0</v>
      </c>
      <c r="P552" s="179">
        <f>'Reported Performance Table'!BG552</f>
        <v>0</v>
      </c>
      <c r="Q552" t="str">
        <f t="shared" si="17"/>
        <v>No</v>
      </c>
    </row>
    <row r="553" spans="1:17" x14ac:dyDescent="0.25">
      <c r="A553" s="75">
        <v>560</v>
      </c>
      <c r="B553" s="76" t="str">
        <f>IF('Reported Performance Table'!$A560="","",IF(OR('Reported Performance Table'!$B560="",'Reported Performance Table'!$C560="",'Reported Performance Table'!$D560="",'Reported Performance Table'!$F560="",'Reported Performance Table'!$G560="",'Reported Performance Table'!$H560="",'Reported Performance Table'!$I560="",'Reported Performance Table'!$K560="",'Reported Performance Table'!$N560="",'Reported Performance Table'!$O560="",'Reported Performance Table'!$P560="",'Reported Performance Table'!$Q560="",'Reported Performance Table'!$R560="",'Reported Performance Table'!$S560="",'Reported Performance Table'!$T560="",'Reported Performance Table'!$U560="",'Reported Performance Table'!$V560="",'Reported Performance Table'!$W560="",'Reported Performance Table'!$X560="",'Reported Performance Table'!$AF560="",'Reported Performance Table'!$AG560="",'Reported Performance Table'!$AI560="",'Reported Performance Table'!$AJ560="",'Reported Performance Table'!$AL560="",'Reported Performance Table'!$AN560="",'Reported Performance Table'!$AR560=""),$A553&amp;", ",""))</f>
        <v/>
      </c>
      <c r="D553" s="35" t="e">
        <f>VLOOKUP('Reported Performance Table'!C553,'Master List'!$B$20:$C$39,2,FALSE)</f>
        <v>#N/A</v>
      </c>
      <c r="E553" t="e">
        <f>VLOOKUP('Reported Performance Table'!D553,'Master List'!$B$42:$C$129,2,FALSE)</f>
        <v>#N/A</v>
      </c>
      <c r="F553" t="e">
        <f>VLOOKUP('Reported Performance Table'!C553,'Master List'!$B$20:$D$39,3,FALSE)</f>
        <v>#N/A</v>
      </c>
      <c r="G553" s="163" t="e">
        <f>VLOOKUP('Reported Performance Table'!B553,'Master List'!$B$11:$D$17,3,FALSE)</f>
        <v>#N/A</v>
      </c>
      <c r="H553" t="e">
        <f t="shared" si="16"/>
        <v>#N/A</v>
      </c>
      <c r="I553" t="e">
        <f>IF(VLOOKUP('Reported Performance Table'!D553,'Master List'!$B$42:$D$129,3,FALSE)="","No",VLOOKUP('Reported Performance Table'!D553,'Master List'!$B$42:$D$129,3,FALSE))</f>
        <v>#N/A</v>
      </c>
      <c r="J553" t="e">
        <f>IF(AND(I553="Yes_No",'Reported Performance Table'!E553="Yes"),"No","Yes_No")</f>
        <v>#N/A</v>
      </c>
      <c r="K553" t="str">
        <f>IF('Reported Performance Table'!D553="","",IF('Reported Performance Table'!E553="Yes","LUNA_CCT","Reported_CCT"))</f>
        <v/>
      </c>
      <c r="L553" t="str">
        <f>IF('Reported Performance Table'!D553="","",IF(K553="LUNA_CCT",VLOOKUP('Reported Performance Table'!D553,'Master List'!$B$42:$E$129,4,FALSE),"Reported_BUG"))</f>
        <v/>
      </c>
      <c r="M553" t="str">
        <f>IF('Reported Performance Table'!D553="","",IF(AND('Reported Performance Table'!$E553="Yes",OR('Reported Performance Table'!$D553='Master List'!$B$42,'Reported Performance Table'!$D553='Master List'!$B$43,'Reported Performance Table'!$D553='Master List'!$B$44,'Reported Performance Table'!$D553='Master List'!$B$46,'Reported Performance Table'!$D553='Master List'!$B$48,'Reported Performance Table'!$D553='Master List'!$B$104,'Reported Performance Table'!$D553='Master List'!$B$106,'Reported Performance Table'!$D553='Master List'!$B$126)),"LUNA_Dimming","Dimming_Capability_and_Range"))</f>
        <v/>
      </c>
      <c r="N553" s="179">
        <f>'Reported Performance Table'!BE553</f>
        <v>0</v>
      </c>
      <c r="O553" s="179">
        <f>'Reported Performance Table'!BF553</f>
        <v>0</v>
      </c>
      <c r="P553" s="179">
        <f>'Reported Performance Table'!BG553</f>
        <v>0</v>
      </c>
      <c r="Q553" t="str">
        <f t="shared" si="17"/>
        <v>No</v>
      </c>
    </row>
    <row r="554" spans="1:17" x14ac:dyDescent="0.25">
      <c r="A554" s="75">
        <v>561</v>
      </c>
      <c r="B554" s="76" t="str">
        <f>IF('Reported Performance Table'!$A561="","",IF(OR('Reported Performance Table'!$B561="",'Reported Performance Table'!$C561="",'Reported Performance Table'!$D561="",'Reported Performance Table'!$F561="",'Reported Performance Table'!$G561="",'Reported Performance Table'!$H561="",'Reported Performance Table'!$I561="",'Reported Performance Table'!$K561="",'Reported Performance Table'!$N561="",'Reported Performance Table'!$O561="",'Reported Performance Table'!$P561="",'Reported Performance Table'!$Q561="",'Reported Performance Table'!$R561="",'Reported Performance Table'!$S561="",'Reported Performance Table'!$T561="",'Reported Performance Table'!$U561="",'Reported Performance Table'!$V561="",'Reported Performance Table'!$W561="",'Reported Performance Table'!$X561="",'Reported Performance Table'!$AF561="",'Reported Performance Table'!$AG561="",'Reported Performance Table'!$AI561="",'Reported Performance Table'!$AJ561="",'Reported Performance Table'!$AL561="",'Reported Performance Table'!$AN561="",'Reported Performance Table'!$AR561=""),$A554&amp;", ",""))</f>
        <v/>
      </c>
      <c r="D554" s="35" t="e">
        <f>VLOOKUP('Reported Performance Table'!C554,'Master List'!$B$20:$C$39,2,FALSE)</f>
        <v>#N/A</v>
      </c>
      <c r="E554" t="e">
        <f>VLOOKUP('Reported Performance Table'!D554,'Master List'!$B$42:$C$129,2,FALSE)</f>
        <v>#N/A</v>
      </c>
      <c r="F554" t="e">
        <f>VLOOKUP('Reported Performance Table'!C554,'Master List'!$B$20:$D$39,3,FALSE)</f>
        <v>#N/A</v>
      </c>
      <c r="G554" s="163" t="e">
        <f>VLOOKUP('Reported Performance Table'!B554,'Master List'!$B$11:$D$17,3,FALSE)</f>
        <v>#N/A</v>
      </c>
      <c r="H554" t="e">
        <f t="shared" si="16"/>
        <v>#N/A</v>
      </c>
      <c r="I554" t="e">
        <f>IF(VLOOKUP('Reported Performance Table'!D554,'Master List'!$B$42:$D$129,3,FALSE)="","No",VLOOKUP('Reported Performance Table'!D554,'Master List'!$B$42:$D$129,3,FALSE))</f>
        <v>#N/A</v>
      </c>
      <c r="J554" t="e">
        <f>IF(AND(I554="Yes_No",'Reported Performance Table'!E554="Yes"),"No","Yes_No")</f>
        <v>#N/A</v>
      </c>
      <c r="K554" t="str">
        <f>IF('Reported Performance Table'!D554="","",IF('Reported Performance Table'!E554="Yes","LUNA_CCT","Reported_CCT"))</f>
        <v/>
      </c>
      <c r="L554" t="str">
        <f>IF('Reported Performance Table'!D554="","",IF(K554="LUNA_CCT",VLOOKUP('Reported Performance Table'!D554,'Master List'!$B$42:$E$129,4,FALSE),"Reported_BUG"))</f>
        <v/>
      </c>
      <c r="M554" t="str">
        <f>IF('Reported Performance Table'!D554="","",IF(AND('Reported Performance Table'!$E554="Yes",OR('Reported Performance Table'!$D554='Master List'!$B$42,'Reported Performance Table'!$D554='Master List'!$B$43,'Reported Performance Table'!$D554='Master List'!$B$44,'Reported Performance Table'!$D554='Master List'!$B$46,'Reported Performance Table'!$D554='Master List'!$B$48,'Reported Performance Table'!$D554='Master List'!$B$104,'Reported Performance Table'!$D554='Master List'!$B$106,'Reported Performance Table'!$D554='Master List'!$B$126)),"LUNA_Dimming","Dimming_Capability_and_Range"))</f>
        <v/>
      </c>
      <c r="N554" s="179">
        <f>'Reported Performance Table'!BE554</f>
        <v>0</v>
      </c>
      <c r="O554" s="179">
        <f>'Reported Performance Table'!BF554</f>
        <v>0</v>
      </c>
      <c r="P554" s="179">
        <f>'Reported Performance Table'!BG554</f>
        <v>0</v>
      </c>
      <c r="Q554" t="str">
        <f t="shared" si="17"/>
        <v>No</v>
      </c>
    </row>
    <row r="555" spans="1:17" x14ac:dyDescent="0.25">
      <c r="A555" s="75">
        <v>562</v>
      </c>
      <c r="B555" s="76" t="str">
        <f>IF('Reported Performance Table'!$A562="","",IF(OR('Reported Performance Table'!$B562="",'Reported Performance Table'!$C562="",'Reported Performance Table'!$D562="",'Reported Performance Table'!$F562="",'Reported Performance Table'!$G562="",'Reported Performance Table'!$H562="",'Reported Performance Table'!$I562="",'Reported Performance Table'!$K562="",'Reported Performance Table'!$N562="",'Reported Performance Table'!$O562="",'Reported Performance Table'!$P562="",'Reported Performance Table'!$Q562="",'Reported Performance Table'!$R562="",'Reported Performance Table'!$S562="",'Reported Performance Table'!$T562="",'Reported Performance Table'!$U562="",'Reported Performance Table'!$V562="",'Reported Performance Table'!$W562="",'Reported Performance Table'!$X562="",'Reported Performance Table'!$AF562="",'Reported Performance Table'!$AG562="",'Reported Performance Table'!$AI562="",'Reported Performance Table'!$AJ562="",'Reported Performance Table'!$AL562="",'Reported Performance Table'!$AN562="",'Reported Performance Table'!$AR562=""),$A555&amp;", ",""))</f>
        <v/>
      </c>
      <c r="D555" s="35" t="e">
        <f>VLOOKUP('Reported Performance Table'!C555,'Master List'!$B$20:$C$39,2,FALSE)</f>
        <v>#N/A</v>
      </c>
      <c r="E555" t="e">
        <f>VLOOKUP('Reported Performance Table'!D555,'Master List'!$B$42:$C$129,2,FALSE)</f>
        <v>#N/A</v>
      </c>
      <c r="F555" t="e">
        <f>VLOOKUP('Reported Performance Table'!C555,'Master List'!$B$20:$D$39,3,FALSE)</f>
        <v>#N/A</v>
      </c>
      <c r="G555" s="163" t="e">
        <f>VLOOKUP('Reported Performance Table'!B555,'Master List'!$B$11:$D$17,3,FALSE)</f>
        <v>#N/A</v>
      </c>
      <c r="H555" t="e">
        <f t="shared" si="16"/>
        <v>#N/A</v>
      </c>
      <c r="I555" t="e">
        <f>IF(VLOOKUP('Reported Performance Table'!D555,'Master List'!$B$42:$D$129,3,FALSE)="","No",VLOOKUP('Reported Performance Table'!D555,'Master List'!$B$42:$D$129,3,FALSE))</f>
        <v>#N/A</v>
      </c>
      <c r="J555" t="e">
        <f>IF(AND(I555="Yes_No",'Reported Performance Table'!E555="Yes"),"No","Yes_No")</f>
        <v>#N/A</v>
      </c>
      <c r="K555" t="str">
        <f>IF('Reported Performance Table'!D555="","",IF('Reported Performance Table'!E555="Yes","LUNA_CCT","Reported_CCT"))</f>
        <v/>
      </c>
      <c r="L555" t="str">
        <f>IF('Reported Performance Table'!D555="","",IF(K555="LUNA_CCT",VLOOKUP('Reported Performance Table'!D555,'Master List'!$B$42:$E$129,4,FALSE),"Reported_BUG"))</f>
        <v/>
      </c>
      <c r="M555" t="str">
        <f>IF('Reported Performance Table'!D555="","",IF(AND('Reported Performance Table'!$E555="Yes",OR('Reported Performance Table'!$D555='Master List'!$B$42,'Reported Performance Table'!$D555='Master List'!$B$43,'Reported Performance Table'!$D555='Master List'!$B$44,'Reported Performance Table'!$D555='Master List'!$B$46,'Reported Performance Table'!$D555='Master List'!$B$48,'Reported Performance Table'!$D555='Master List'!$B$104,'Reported Performance Table'!$D555='Master List'!$B$106,'Reported Performance Table'!$D555='Master List'!$B$126)),"LUNA_Dimming","Dimming_Capability_and_Range"))</f>
        <v/>
      </c>
      <c r="N555" s="179">
        <f>'Reported Performance Table'!BE555</f>
        <v>0</v>
      </c>
      <c r="O555" s="179">
        <f>'Reported Performance Table'!BF555</f>
        <v>0</v>
      </c>
      <c r="P555" s="179">
        <f>'Reported Performance Table'!BG555</f>
        <v>0</v>
      </c>
      <c r="Q555" t="str">
        <f t="shared" si="17"/>
        <v>No</v>
      </c>
    </row>
    <row r="556" spans="1:17" x14ac:dyDescent="0.25">
      <c r="A556" s="75">
        <v>563</v>
      </c>
      <c r="B556" s="76" t="str">
        <f>IF('Reported Performance Table'!$A563="","",IF(OR('Reported Performance Table'!$B563="",'Reported Performance Table'!$C563="",'Reported Performance Table'!$D563="",'Reported Performance Table'!$F563="",'Reported Performance Table'!$G563="",'Reported Performance Table'!$H563="",'Reported Performance Table'!$I563="",'Reported Performance Table'!$K563="",'Reported Performance Table'!$N563="",'Reported Performance Table'!$O563="",'Reported Performance Table'!$P563="",'Reported Performance Table'!$Q563="",'Reported Performance Table'!$R563="",'Reported Performance Table'!$S563="",'Reported Performance Table'!$T563="",'Reported Performance Table'!$U563="",'Reported Performance Table'!$V563="",'Reported Performance Table'!$W563="",'Reported Performance Table'!$X563="",'Reported Performance Table'!$AF563="",'Reported Performance Table'!$AG563="",'Reported Performance Table'!$AI563="",'Reported Performance Table'!$AJ563="",'Reported Performance Table'!$AL563="",'Reported Performance Table'!$AN563="",'Reported Performance Table'!$AR563=""),$A556&amp;", ",""))</f>
        <v/>
      </c>
      <c r="D556" s="35" t="e">
        <f>VLOOKUP('Reported Performance Table'!C556,'Master List'!$B$20:$C$39,2,FALSE)</f>
        <v>#N/A</v>
      </c>
      <c r="E556" t="e">
        <f>VLOOKUP('Reported Performance Table'!D556,'Master List'!$B$42:$C$129,2,FALSE)</f>
        <v>#N/A</v>
      </c>
      <c r="F556" t="e">
        <f>VLOOKUP('Reported Performance Table'!C556,'Master List'!$B$20:$D$39,3,FALSE)</f>
        <v>#N/A</v>
      </c>
      <c r="G556" s="163" t="e">
        <f>VLOOKUP('Reported Performance Table'!B556,'Master List'!$B$11:$D$17,3,FALSE)</f>
        <v>#N/A</v>
      </c>
      <c r="H556" t="e">
        <f t="shared" si="16"/>
        <v>#N/A</v>
      </c>
      <c r="I556" t="e">
        <f>IF(VLOOKUP('Reported Performance Table'!D556,'Master List'!$B$42:$D$129,3,FALSE)="","No",VLOOKUP('Reported Performance Table'!D556,'Master List'!$B$42:$D$129,3,FALSE))</f>
        <v>#N/A</v>
      </c>
      <c r="J556" t="e">
        <f>IF(AND(I556="Yes_No",'Reported Performance Table'!E556="Yes"),"No","Yes_No")</f>
        <v>#N/A</v>
      </c>
      <c r="K556" t="str">
        <f>IF('Reported Performance Table'!D556="","",IF('Reported Performance Table'!E556="Yes","LUNA_CCT","Reported_CCT"))</f>
        <v/>
      </c>
      <c r="L556" t="str">
        <f>IF('Reported Performance Table'!D556="","",IF(K556="LUNA_CCT",VLOOKUP('Reported Performance Table'!D556,'Master List'!$B$42:$E$129,4,FALSE),"Reported_BUG"))</f>
        <v/>
      </c>
      <c r="M556" t="str">
        <f>IF('Reported Performance Table'!D556="","",IF(AND('Reported Performance Table'!$E556="Yes",OR('Reported Performance Table'!$D556='Master List'!$B$42,'Reported Performance Table'!$D556='Master List'!$B$43,'Reported Performance Table'!$D556='Master List'!$B$44,'Reported Performance Table'!$D556='Master List'!$B$46,'Reported Performance Table'!$D556='Master List'!$B$48,'Reported Performance Table'!$D556='Master List'!$B$104,'Reported Performance Table'!$D556='Master List'!$B$106,'Reported Performance Table'!$D556='Master List'!$B$126)),"LUNA_Dimming","Dimming_Capability_and_Range"))</f>
        <v/>
      </c>
      <c r="N556" s="179">
        <f>'Reported Performance Table'!BE556</f>
        <v>0</v>
      </c>
      <c r="O556" s="179">
        <f>'Reported Performance Table'!BF556</f>
        <v>0</v>
      </c>
      <c r="P556" s="179">
        <f>'Reported Performance Table'!BG556</f>
        <v>0</v>
      </c>
      <c r="Q556" t="str">
        <f t="shared" si="17"/>
        <v>No</v>
      </c>
    </row>
    <row r="557" spans="1:17" x14ac:dyDescent="0.25">
      <c r="A557" s="75">
        <v>564</v>
      </c>
      <c r="B557" s="76" t="str">
        <f>IF('Reported Performance Table'!$A564="","",IF(OR('Reported Performance Table'!$B564="",'Reported Performance Table'!$C564="",'Reported Performance Table'!$D564="",'Reported Performance Table'!$F564="",'Reported Performance Table'!$G564="",'Reported Performance Table'!$H564="",'Reported Performance Table'!$I564="",'Reported Performance Table'!$K564="",'Reported Performance Table'!$N564="",'Reported Performance Table'!$O564="",'Reported Performance Table'!$P564="",'Reported Performance Table'!$Q564="",'Reported Performance Table'!$R564="",'Reported Performance Table'!$S564="",'Reported Performance Table'!$T564="",'Reported Performance Table'!$U564="",'Reported Performance Table'!$V564="",'Reported Performance Table'!$W564="",'Reported Performance Table'!$X564="",'Reported Performance Table'!$AF564="",'Reported Performance Table'!$AG564="",'Reported Performance Table'!$AI564="",'Reported Performance Table'!$AJ564="",'Reported Performance Table'!$AL564="",'Reported Performance Table'!$AN564="",'Reported Performance Table'!$AR564=""),$A557&amp;", ",""))</f>
        <v/>
      </c>
      <c r="D557" s="35" t="e">
        <f>VLOOKUP('Reported Performance Table'!C557,'Master List'!$B$20:$C$39,2,FALSE)</f>
        <v>#N/A</v>
      </c>
      <c r="E557" t="e">
        <f>VLOOKUP('Reported Performance Table'!D557,'Master List'!$B$42:$C$129,2,FALSE)</f>
        <v>#N/A</v>
      </c>
      <c r="F557" t="e">
        <f>VLOOKUP('Reported Performance Table'!C557,'Master List'!$B$20:$D$39,3,FALSE)</f>
        <v>#N/A</v>
      </c>
      <c r="G557" s="163" t="e">
        <f>VLOOKUP('Reported Performance Table'!B557,'Master List'!$B$11:$D$17,3,FALSE)</f>
        <v>#N/A</v>
      </c>
      <c r="H557" t="e">
        <f t="shared" si="16"/>
        <v>#N/A</v>
      </c>
      <c r="I557" t="e">
        <f>IF(VLOOKUP('Reported Performance Table'!D557,'Master List'!$B$42:$D$129,3,FALSE)="","No",VLOOKUP('Reported Performance Table'!D557,'Master List'!$B$42:$D$129,3,FALSE))</f>
        <v>#N/A</v>
      </c>
      <c r="J557" t="e">
        <f>IF(AND(I557="Yes_No",'Reported Performance Table'!E557="Yes"),"No","Yes_No")</f>
        <v>#N/A</v>
      </c>
      <c r="K557" t="str">
        <f>IF('Reported Performance Table'!D557="","",IF('Reported Performance Table'!E557="Yes","LUNA_CCT","Reported_CCT"))</f>
        <v/>
      </c>
      <c r="L557" t="str">
        <f>IF('Reported Performance Table'!D557="","",IF(K557="LUNA_CCT",VLOOKUP('Reported Performance Table'!D557,'Master List'!$B$42:$E$129,4,FALSE),"Reported_BUG"))</f>
        <v/>
      </c>
      <c r="M557" t="str">
        <f>IF('Reported Performance Table'!D557="","",IF(AND('Reported Performance Table'!$E557="Yes",OR('Reported Performance Table'!$D557='Master List'!$B$42,'Reported Performance Table'!$D557='Master List'!$B$43,'Reported Performance Table'!$D557='Master List'!$B$44,'Reported Performance Table'!$D557='Master List'!$B$46,'Reported Performance Table'!$D557='Master List'!$B$48,'Reported Performance Table'!$D557='Master List'!$B$104,'Reported Performance Table'!$D557='Master List'!$B$106,'Reported Performance Table'!$D557='Master List'!$B$126)),"LUNA_Dimming","Dimming_Capability_and_Range"))</f>
        <v/>
      </c>
      <c r="N557" s="179">
        <f>'Reported Performance Table'!BE557</f>
        <v>0</v>
      </c>
      <c r="O557" s="179">
        <f>'Reported Performance Table'!BF557</f>
        <v>0</v>
      </c>
      <c r="P557" s="179">
        <f>'Reported Performance Table'!BG557</f>
        <v>0</v>
      </c>
      <c r="Q557" t="str">
        <f t="shared" si="17"/>
        <v>No</v>
      </c>
    </row>
    <row r="558" spans="1:17" x14ac:dyDescent="0.25">
      <c r="A558" s="75">
        <v>565</v>
      </c>
      <c r="B558" s="76" t="str">
        <f>IF('Reported Performance Table'!$A565="","",IF(OR('Reported Performance Table'!$B565="",'Reported Performance Table'!$C565="",'Reported Performance Table'!$D565="",'Reported Performance Table'!$F565="",'Reported Performance Table'!$G565="",'Reported Performance Table'!$H565="",'Reported Performance Table'!$I565="",'Reported Performance Table'!$K565="",'Reported Performance Table'!$N565="",'Reported Performance Table'!$O565="",'Reported Performance Table'!$P565="",'Reported Performance Table'!$Q565="",'Reported Performance Table'!$R565="",'Reported Performance Table'!$S565="",'Reported Performance Table'!$T565="",'Reported Performance Table'!$U565="",'Reported Performance Table'!$V565="",'Reported Performance Table'!$W565="",'Reported Performance Table'!$X565="",'Reported Performance Table'!$AF565="",'Reported Performance Table'!$AG565="",'Reported Performance Table'!$AI565="",'Reported Performance Table'!$AJ565="",'Reported Performance Table'!$AL565="",'Reported Performance Table'!$AN565="",'Reported Performance Table'!$AR565=""),$A558&amp;", ",""))</f>
        <v/>
      </c>
      <c r="D558" s="35" t="e">
        <f>VLOOKUP('Reported Performance Table'!C558,'Master List'!$B$20:$C$39,2,FALSE)</f>
        <v>#N/A</v>
      </c>
      <c r="E558" t="e">
        <f>VLOOKUP('Reported Performance Table'!D558,'Master List'!$B$42:$C$129,2,FALSE)</f>
        <v>#N/A</v>
      </c>
      <c r="F558" t="e">
        <f>VLOOKUP('Reported Performance Table'!C558,'Master List'!$B$20:$D$39,3,FALSE)</f>
        <v>#N/A</v>
      </c>
      <c r="G558" s="163" t="e">
        <f>VLOOKUP('Reported Performance Table'!B558,'Master List'!$B$11:$D$17,3,FALSE)</f>
        <v>#N/A</v>
      </c>
      <c r="H558" t="e">
        <f t="shared" si="16"/>
        <v>#N/A</v>
      </c>
      <c r="I558" t="e">
        <f>IF(VLOOKUP('Reported Performance Table'!D558,'Master List'!$B$42:$D$129,3,FALSE)="","No",VLOOKUP('Reported Performance Table'!D558,'Master List'!$B$42:$D$129,3,FALSE))</f>
        <v>#N/A</v>
      </c>
      <c r="J558" t="e">
        <f>IF(AND(I558="Yes_No",'Reported Performance Table'!E558="Yes"),"No","Yes_No")</f>
        <v>#N/A</v>
      </c>
      <c r="K558" t="str">
        <f>IF('Reported Performance Table'!D558="","",IF('Reported Performance Table'!E558="Yes","LUNA_CCT","Reported_CCT"))</f>
        <v/>
      </c>
      <c r="L558" t="str">
        <f>IF('Reported Performance Table'!D558="","",IF(K558="LUNA_CCT",VLOOKUP('Reported Performance Table'!D558,'Master List'!$B$42:$E$129,4,FALSE),"Reported_BUG"))</f>
        <v/>
      </c>
      <c r="M558" t="str">
        <f>IF('Reported Performance Table'!D558="","",IF(AND('Reported Performance Table'!$E558="Yes",OR('Reported Performance Table'!$D558='Master List'!$B$42,'Reported Performance Table'!$D558='Master List'!$B$43,'Reported Performance Table'!$D558='Master List'!$B$44,'Reported Performance Table'!$D558='Master List'!$B$46,'Reported Performance Table'!$D558='Master List'!$B$48,'Reported Performance Table'!$D558='Master List'!$B$104,'Reported Performance Table'!$D558='Master List'!$B$106,'Reported Performance Table'!$D558='Master List'!$B$126)),"LUNA_Dimming","Dimming_Capability_and_Range"))</f>
        <v/>
      </c>
      <c r="N558" s="179">
        <f>'Reported Performance Table'!BE558</f>
        <v>0</v>
      </c>
      <c r="O558" s="179">
        <f>'Reported Performance Table'!BF558</f>
        <v>0</v>
      </c>
      <c r="P558" s="179">
        <f>'Reported Performance Table'!BG558</f>
        <v>0</v>
      </c>
      <c r="Q558" t="str">
        <f t="shared" si="17"/>
        <v>No</v>
      </c>
    </row>
    <row r="559" spans="1:17" x14ac:dyDescent="0.25">
      <c r="A559" s="75">
        <v>566</v>
      </c>
      <c r="B559" s="76" t="str">
        <f>IF('Reported Performance Table'!$A566="","",IF(OR('Reported Performance Table'!$B566="",'Reported Performance Table'!$C566="",'Reported Performance Table'!$D566="",'Reported Performance Table'!$F566="",'Reported Performance Table'!$G566="",'Reported Performance Table'!$H566="",'Reported Performance Table'!$I566="",'Reported Performance Table'!$K566="",'Reported Performance Table'!$N566="",'Reported Performance Table'!$O566="",'Reported Performance Table'!$P566="",'Reported Performance Table'!$Q566="",'Reported Performance Table'!$R566="",'Reported Performance Table'!$S566="",'Reported Performance Table'!$T566="",'Reported Performance Table'!$U566="",'Reported Performance Table'!$V566="",'Reported Performance Table'!$W566="",'Reported Performance Table'!$X566="",'Reported Performance Table'!$AF566="",'Reported Performance Table'!$AG566="",'Reported Performance Table'!$AI566="",'Reported Performance Table'!$AJ566="",'Reported Performance Table'!$AL566="",'Reported Performance Table'!$AN566="",'Reported Performance Table'!$AR566=""),$A559&amp;", ",""))</f>
        <v/>
      </c>
      <c r="D559" s="35" t="e">
        <f>VLOOKUP('Reported Performance Table'!C559,'Master List'!$B$20:$C$39,2,FALSE)</f>
        <v>#N/A</v>
      </c>
      <c r="E559" t="e">
        <f>VLOOKUP('Reported Performance Table'!D559,'Master List'!$B$42:$C$129,2,FALSE)</f>
        <v>#N/A</v>
      </c>
      <c r="F559" t="e">
        <f>VLOOKUP('Reported Performance Table'!C559,'Master List'!$B$20:$D$39,3,FALSE)</f>
        <v>#N/A</v>
      </c>
      <c r="G559" s="163" t="e">
        <f>VLOOKUP('Reported Performance Table'!B559,'Master List'!$B$11:$D$17,3,FALSE)</f>
        <v>#N/A</v>
      </c>
      <c r="H559" t="e">
        <f t="shared" si="16"/>
        <v>#N/A</v>
      </c>
      <c r="I559" t="e">
        <f>IF(VLOOKUP('Reported Performance Table'!D559,'Master List'!$B$42:$D$129,3,FALSE)="","No",VLOOKUP('Reported Performance Table'!D559,'Master List'!$B$42:$D$129,3,FALSE))</f>
        <v>#N/A</v>
      </c>
      <c r="J559" t="e">
        <f>IF(AND(I559="Yes_No",'Reported Performance Table'!E559="Yes"),"No","Yes_No")</f>
        <v>#N/A</v>
      </c>
      <c r="K559" t="str">
        <f>IF('Reported Performance Table'!D559="","",IF('Reported Performance Table'!E559="Yes","LUNA_CCT","Reported_CCT"))</f>
        <v/>
      </c>
      <c r="L559" t="str">
        <f>IF('Reported Performance Table'!D559="","",IF(K559="LUNA_CCT",VLOOKUP('Reported Performance Table'!D559,'Master List'!$B$42:$E$129,4,FALSE),"Reported_BUG"))</f>
        <v/>
      </c>
      <c r="M559" t="str">
        <f>IF('Reported Performance Table'!D559="","",IF(AND('Reported Performance Table'!$E559="Yes",OR('Reported Performance Table'!$D559='Master List'!$B$42,'Reported Performance Table'!$D559='Master List'!$B$43,'Reported Performance Table'!$D559='Master List'!$B$44,'Reported Performance Table'!$D559='Master List'!$B$46,'Reported Performance Table'!$D559='Master List'!$B$48,'Reported Performance Table'!$D559='Master List'!$B$104,'Reported Performance Table'!$D559='Master List'!$B$106,'Reported Performance Table'!$D559='Master List'!$B$126)),"LUNA_Dimming","Dimming_Capability_and_Range"))</f>
        <v/>
      </c>
      <c r="N559" s="179">
        <f>'Reported Performance Table'!BE559</f>
        <v>0</v>
      </c>
      <c r="O559" s="179">
        <f>'Reported Performance Table'!BF559</f>
        <v>0</v>
      </c>
      <c r="P559" s="179">
        <f>'Reported Performance Table'!BG559</f>
        <v>0</v>
      </c>
      <c r="Q559" t="str">
        <f t="shared" si="17"/>
        <v>No</v>
      </c>
    </row>
    <row r="560" spans="1:17" x14ac:dyDescent="0.25">
      <c r="A560" s="75">
        <v>567</v>
      </c>
      <c r="B560" s="76" t="str">
        <f>IF('Reported Performance Table'!$A567="","",IF(OR('Reported Performance Table'!$B567="",'Reported Performance Table'!$C567="",'Reported Performance Table'!$D567="",'Reported Performance Table'!$F567="",'Reported Performance Table'!$G567="",'Reported Performance Table'!$H567="",'Reported Performance Table'!$I567="",'Reported Performance Table'!$K567="",'Reported Performance Table'!$N567="",'Reported Performance Table'!$O567="",'Reported Performance Table'!$P567="",'Reported Performance Table'!$Q567="",'Reported Performance Table'!$R567="",'Reported Performance Table'!$S567="",'Reported Performance Table'!$T567="",'Reported Performance Table'!$U567="",'Reported Performance Table'!$V567="",'Reported Performance Table'!$W567="",'Reported Performance Table'!$X567="",'Reported Performance Table'!$AF567="",'Reported Performance Table'!$AG567="",'Reported Performance Table'!$AI567="",'Reported Performance Table'!$AJ567="",'Reported Performance Table'!$AL567="",'Reported Performance Table'!$AN567="",'Reported Performance Table'!$AR567=""),$A560&amp;", ",""))</f>
        <v/>
      </c>
      <c r="D560" s="35" t="e">
        <f>VLOOKUP('Reported Performance Table'!C560,'Master List'!$B$20:$C$39,2,FALSE)</f>
        <v>#N/A</v>
      </c>
      <c r="E560" t="e">
        <f>VLOOKUP('Reported Performance Table'!D560,'Master List'!$B$42:$C$129,2,FALSE)</f>
        <v>#N/A</v>
      </c>
      <c r="F560" t="e">
        <f>VLOOKUP('Reported Performance Table'!C560,'Master List'!$B$20:$D$39,3,FALSE)</f>
        <v>#N/A</v>
      </c>
      <c r="G560" s="163" t="e">
        <f>VLOOKUP('Reported Performance Table'!B560,'Master List'!$B$11:$D$17,3,FALSE)</f>
        <v>#N/A</v>
      </c>
      <c r="H560" t="e">
        <f t="shared" si="16"/>
        <v>#N/A</v>
      </c>
      <c r="I560" t="e">
        <f>IF(VLOOKUP('Reported Performance Table'!D560,'Master List'!$B$42:$D$129,3,FALSE)="","No",VLOOKUP('Reported Performance Table'!D560,'Master List'!$B$42:$D$129,3,FALSE))</f>
        <v>#N/A</v>
      </c>
      <c r="J560" t="e">
        <f>IF(AND(I560="Yes_No",'Reported Performance Table'!E560="Yes"),"No","Yes_No")</f>
        <v>#N/A</v>
      </c>
      <c r="K560" t="str">
        <f>IF('Reported Performance Table'!D560="","",IF('Reported Performance Table'!E560="Yes","LUNA_CCT","Reported_CCT"))</f>
        <v/>
      </c>
      <c r="L560" t="str">
        <f>IF('Reported Performance Table'!D560="","",IF(K560="LUNA_CCT",VLOOKUP('Reported Performance Table'!D560,'Master List'!$B$42:$E$129,4,FALSE),"Reported_BUG"))</f>
        <v/>
      </c>
      <c r="M560" t="str">
        <f>IF('Reported Performance Table'!D560="","",IF(AND('Reported Performance Table'!$E560="Yes",OR('Reported Performance Table'!$D560='Master List'!$B$42,'Reported Performance Table'!$D560='Master List'!$B$43,'Reported Performance Table'!$D560='Master List'!$B$44,'Reported Performance Table'!$D560='Master List'!$B$46,'Reported Performance Table'!$D560='Master List'!$B$48,'Reported Performance Table'!$D560='Master List'!$B$104,'Reported Performance Table'!$D560='Master List'!$B$106,'Reported Performance Table'!$D560='Master List'!$B$126)),"LUNA_Dimming","Dimming_Capability_and_Range"))</f>
        <v/>
      </c>
      <c r="N560" s="179">
        <f>'Reported Performance Table'!BE560</f>
        <v>0</v>
      </c>
      <c r="O560" s="179">
        <f>'Reported Performance Table'!BF560</f>
        <v>0</v>
      </c>
      <c r="P560" s="179">
        <f>'Reported Performance Table'!BG560</f>
        <v>0</v>
      </c>
      <c r="Q560" t="str">
        <f t="shared" si="17"/>
        <v>No</v>
      </c>
    </row>
    <row r="561" spans="1:17" x14ac:dyDescent="0.25">
      <c r="A561" s="75">
        <v>568</v>
      </c>
      <c r="B561" s="76" t="str">
        <f>IF('Reported Performance Table'!$A568="","",IF(OR('Reported Performance Table'!$B568="",'Reported Performance Table'!$C568="",'Reported Performance Table'!$D568="",'Reported Performance Table'!$F568="",'Reported Performance Table'!$G568="",'Reported Performance Table'!$H568="",'Reported Performance Table'!$I568="",'Reported Performance Table'!$K568="",'Reported Performance Table'!$N568="",'Reported Performance Table'!$O568="",'Reported Performance Table'!$P568="",'Reported Performance Table'!$Q568="",'Reported Performance Table'!$R568="",'Reported Performance Table'!$S568="",'Reported Performance Table'!$T568="",'Reported Performance Table'!$U568="",'Reported Performance Table'!$V568="",'Reported Performance Table'!$W568="",'Reported Performance Table'!$X568="",'Reported Performance Table'!$AF568="",'Reported Performance Table'!$AG568="",'Reported Performance Table'!$AI568="",'Reported Performance Table'!$AJ568="",'Reported Performance Table'!$AL568="",'Reported Performance Table'!$AN568="",'Reported Performance Table'!$AR568=""),$A561&amp;", ",""))</f>
        <v/>
      </c>
      <c r="D561" s="35" t="e">
        <f>VLOOKUP('Reported Performance Table'!C561,'Master List'!$B$20:$C$39,2,FALSE)</f>
        <v>#N/A</v>
      </c>
      <c r="E561" t="e">
        <f>VLOOKUP('Reported Performance Table'!D561,'Master List'!$B$42:$C$129,2,FALSE)</f>
        <v>#N/A</v>
      </c>
      <c r="F561" t="e">
        <f>VLOOKUP('Reported Performance Table'!C561,'Master List'!$B$20:$D$39,3,FALSE)</f>
        <v>#N/A</v>
      </c>
      <c r="G561" s="163" t="e">
        <f>VLOOKUP('Reported Performance Table'!B561,'Master List'!$B$11:$D$17,3,FALSE)</f>
        <v>#N/A</v>
      </c>
      <c r="H561" t="e">
        <f t="shared" si="16"/>
        <v>#N/A</v>
      </c>
      <c r="I561" t="e">
        <f>IF(VLOOKUP('Reported Performance Table'!D561,'Master List'!$B$42:$D$129,3,FALSE)="","No",VLOOKUP('Reported Performance Table'!D561,'Master List'!$B$42:$D$129,3,FALSE))</f>
        <v>#N/A</v>
      </c>
      <c r="J561" t="e">
        <f>IF(AND(I561="Yes_No",'Reported Performance Table'!E561="Yes"),"No","Yes_No")</f>
        <v>#N/A</v>
      </c>
      <c r="K561" t="str">
        <f>IF('Reported Performance Table'!D561="","",IF('Reported Performance Table'!E561="Yes","LUNA_CCT","Reported_CCT"))</f>
        <v/>
      </c>
      <c r="L561" t="str">
        <f>IF('Reported Performance Table'!D561="","",IF(K561="LUNA_CCT",VLOOKUP('Reported Performance Table'!D561,'Master List'!$B$42:$E$129,4,FALSE),"Reported_BUG"))</f>
        <v/>
      </c>
      <c r="M561" t="str">
        <f>IF('Reported Performance Table'!D561="","",IF(AND('Reported Performance Table'!$E561="Yes",OR('Reported Performance Table'!$D561='Master List'!$B$42,'Reported Performance Table'!$D561='Master List'!$B$43,'Reported Performance Table'!$D561='Master List'!$B$44,'Reported Performance Table'!$D561='Master List'!$B$46,'Reported Performance Table'!$D561='Master List'!$B$48,'Reported Performance Table'!$D561='Master List'!$B$104,'Reported Performance Table'!$D561='Master List'!$B$106,'Reported Performance Table'!$D561='Master List'!$B$126)),"LUNA_Dimming","Dimming_Capability_and_Range"))</f>
        <v/>
      </c>
      <c r="N561" s="179">
        <f>'Reported Performance Table'!BE561</f>
        <v>0</v>
      </c>
      <c r="O561" s="179">
        <f>'Reported Performance Table'!BF561</f>
        <v>0</v>
      </c>
      <c r="P561" s="179">
        <f>'Reported Performance Table'!BG561</f>
        <v>0</v>
      </c>
      <c r="Q561" t="str">
        <f t="shared" si="17"/>
        <v>No</v>
      </c>
    </row>
    <row r="562" spans="1:17" x14ac:dyDescent="0.25">
      <c r="A562" s="75">
        <v>569</v>
      </c>
      <c r="B562" s="76" t="str">
        <f>IF('Reported Performance Table'!$A569="","",IF(OR('Reported Performance Table'!$B569="",'Reported Performance Table'!$C569="",'Reported Performance Table'!$D569="",'Reported Performance Table'!$F569="",'Reported Performance Table'!$G569="",'Reported Performance Table'!$H569="",'Reported Performance Table'!$I569="",'Reported Performance Table'!$K569="",'Reported Performance Table'!$N569="",'Reported Performance Table'!$O569="",'Reported Performance Table'!$P569="",'Reported Performance Table'!$Q569="",'Reported Performance Table'!$R569="",'Reported Performance Table'!$S569="",'Reported Performance Table'!$T569="",'Reported Performance Table'!$U569="",'Reported Performance Table'!$V569="",'Reported Performance Table'!$W569="",'Reported Performance Table'!$X569="",'Reported Performance Table'!$AF569="",'Reported Performance Table'!$AG569="",'Reported Performance Table'!$AI569="",'Reported Performance Table'!$AJ569="",'Reported Performance Table'!$AL569="",'Reported Performance Table'!$AN569="",'Reported Performance Table'!$AR569=""),$A562&amp;", ",""))</f>
        <v/>
      </c>
      <c r="D562" s="35" t="e">
        <f>VLOOKUP('Reported Performance Table'!C562,'Master List'!$B$20:$C$39,2,FALSE)</f>
        <v>#N/A</v>
      </c>
      <c r="E562" t="e">
        <f>VLOOKUP('Reported Performance Table'!D562,'Master List'!$B$42:$C$129,2,FALSE)</f>
        <v>#N/A</v>
      </c>
      <c r="F562" t="e">
        <f>VLOOKUP('Reported Performance Table'!C562,'Master List'!$B$20:$D$39,3,FALSE)</f>
        <v>#N/A</v>
      </c>
      <c r="G562" s="163" t="e">
        <f>VLOOKUP('Reported Performance Table'!B562,'Master List'!$B$11:$D$17,3,FALSE)</f>
        <v>#N/A</v>
      </c>
      <c r="H562" t="e">
        <f t="shared" si="16"/>
        <v>#N/A</v>
      </c>
      <c r="I562" t="e">
        <f>IF(VLOOKUP('Reported Performance Table'!D562,'Master List'!$B$42:$D$129,3,FALSE)="","No",VLOOKUP('Reported Performance Table'!D562,'Master List'!$B$42:$D$129,3,FALSE))</f>
        <v>#N/A</v>
      </c>
      <c r="J562" t="e">
        <f>IF(AND(I562="Yes_No",'Reported Performance Table'!E562="Yes"),"No","Yes_No")</f>
        <v>#N/A</v>
      </c>
      <c r="K562" t="str">
        <f>IF('Reported Performance Table'!D562="","",IF('Reported Performance Table'!E562="Yes","LUNA_CCT","Reported_CCT"))</f>
        <v/>
      </c>
      <c r="L562" t="str">
        <f>IF('Reported Performance Table'!D562="","",IF(K562="LUNA_CCT",VLOOKUP('Reported Performance Table'!D562,'Master List'!$B$42:$E$129,4,FALSE),"Reported_BUG"))</f>
        <v/>
      </c>
      <c r="M562" t="str">
        <f>IF('Reported Performance Table'!D562="","",IF(AND('Reported Performance Table'!$E562="Yes",OR('Reported Performance Table'!$D562='Master List'!$B$42,'Reported Performance Table'!$D562='Master List'!$B$43,'Reported Performance Table'!$D562='Master List'!$B$44,'Reported Performance Table'!$D562='Master List'!$B$46,'Reported Performance Table'!$D562='Master List'!$B$48,'Reported Performance Table'!$D562='Master List'!$B$104,'Reported Performance Table'!$D562='Master List'!$B$106,'Reported Performance Table'!$D562='Master List'!$B$126)),"LUNA_Dimming","Dimming_Capability_and_Range"))</f>
        <v/>
      </c>
      <c r="N562" s="179">
        <f>'Reported Performance Table'!BE562</f>
        <v>0</v>
      </c>
      <c r="O562" s="179">
        <f>'Reported Performance Table'!BF562</f>
        <v>0</v>
      </c>
      <c r="P562" s="179">
        <f>'Reported Performance Table'!BG562</f>
        <v>0</v>
      </c>
      <c r="Q562" t="str">
        <f t="shared" si="17"/>
        <v>No</v>
      </c>
    </row>
    <row r="563" spans="1:17" x14ac:dyDescent="0.25">
      <c r="A563" s="75">
        <v>570</v>
      </c>
      <c r="B563" s="76" t="str">
        <f>IF('Reported Performance Table'!$A570="","",IF(OR('Reported Performance Table'!$B570="",'Reported Performance Table'!$C570="",'Reported Performance Table'!$D570="",'Reported Performance Table'!$F570="",'Reported Performance Table'!$G570="",'Reported Performance Table'!$H570="",'Reported Performance Table'!$I570="",'Reported Performance Table'!$K570="",'Reported Performance Table'!$N570="",'Reported Performance Table'!$O570="",'Reported Performance Table'!$P570="",'Reported Performance Table'!$Q570="",'Reported Performance Table'!$R570="",'Reported Performance Table'!$S570="",'Reported Performance Table'!$T570="",'Reported Performance Table'!$U570="",'Reported Performance Table'!$V570="",'Reported Performance Table'!$W570="",'Reported Performance Table'!$X570="",'Reported Performance Table'!$AF570="",'Reported Performance Table'!$AG570="",'Reported Performance Table'!$AI570="",'Reported Performance Table'!$AJ570="",'Reported Performance Table'!$AL570="",'Reported Performance Table'!$AN570="",'Reported Performance Table'!$AR570=""),$A563&amp;", ",""))</f>
        <v/>
      </c>
      <c r="D563" s="35" t="e">
        <f>VLOOKUP('Reported Performance Table'!C563,'Master List'!$B$20:$C$39,2,FALSE)</f>
        <v>#N/A</v>
      </c>
      <c r="E563" t="e">
        <f>VLOOKUP('Reported Performance Table'!D563,'Master List'!$B$42:$C$129,2,FALSE)</f>
        <v>#N/A</v>
      </c>
      <c r="F563" t="e">
        <f>VLOOKUP('Reported Performance Table'!C563,'Master List'!$B$20:$D$39,3,FALSE)</f>
        <v>#N/A</v>
      </c>
      <c r="G563" s="163" t="e">
        <f>VLOOKUP('Reported Performance Table'!B563,'Master List'!$B$11:$D$17,3,FALSE)</f>
        <v>#N/A</v>
      </c>
      <c r="H563" t="e">
        <f t="shared" si="16"/>
        <v>#N/A</v>
      </c>
      <c r="I563" t="e">
        <f>IF(VLOOKUP('Reported Performance Table'!D563,'Master List'!$B$42:$D$129,3,FALSE)="","No",VLOOKUP('Reported Performance Table'!D563,'Master List'!$B$42:$D$129,3,FALSE))</f>
        <v>#N/A</v>
      </c>
      <c r="J563" t="e">
        <f>IF(AND(I563="Yes_No",'Reported Performance Table'!E563="Yes"),"No","Yes_No")</f>
        <v>#N/A</v>
      </c>
      <c r="K563" t="str">
        <f>IF('Reported Performance Table'!D563="","",IF('Reported Performance Table'!E563="Yes","LUNA_CCT","Reported_CCT"))</f>
        <v/>
      </c>
      <c r="L563" t="str">
        <f>IF('Reported Performance Table'!D563="","",IF(K563="LUNA_CCT",VLOOKUP('Reported Performance Table'!D563,'Master List'!$B$42:$E$129,4,FALSE),"Reported_BUG"))</f>
        <v/>
      </c>
      <c r="M563" t="str">
        <f>IF('Reported Performance Table'!D563="","",IF(AND('Reported Performance Table'!$E563="Yes",OR('Reported Performance Table'!$D563='Master List'!$B$42,'Reported Performance Table'!$D563='Master List'!$B$43,'Reported Performance Table'!$D563='Master List'!$B$44,'Reported Performance Table'!$D563='Master List'!$B$46,'Reported Performance Table'!$D563='Master List'!$B$48,'Reported Performance Table'!$D563='Master List'!$B$104,'Reported Performance Table'!$D563='Master List'!$B$106,'Reported Performance Table'!$D563='Master List'!$B$126)),"LUNA_Dimming","Dimming_Capability_and_Range"))</f>
        <v/>
      </c>
      <c r="N563" s="179">
        <f>'Reported Performance Table'!BE563</f>
        <v>0</v>
      </c>
      <c r="O563" s="179">
        <f>'Reported Performance Table'!BF563</f>
        <v>0</v>
      </c>
      <c r="P563" s="179">
        <f>'Reported Performance Table'!BG563</f>
        <v>0</v>
      </c>
      <c r="Q563" t="str">
        <f t="shared" si="17"/>
        <v>No</v>
      </c>
    </row>
    <row r="564" spans="1:17" x14ac:dyDescent="0.25">
      <c r="A564" s="75">
        <v>571</v>
      </c>
      <c r="B564" s="76" t="str">
        <f>IF('Reported Performance Table'!$A571="","",IF(OR('Reported Performance Table'!$B571="",'Reported Performance Table'!$C571="",'Reported Performance Table'!$D571="",'Reported Performance Table'!$F571="",'Reported Performance Table'!$G571="",'Reported Performance Table'!$H571="",'Reported Performance Table'!$I571="",'Reported Performance Table'!$K571="",'Reported Performance Table'!$N571="",'Reported Performance Table'!$O571="",'Reported Performance Table'!$P571="",'Reported Performance Table'!$Q571="",'Reported Performance Table'!$R571="",'Reported Performance Table'!$S571="",'Reported Performance Table'!$T571="",'Reported Performance Table'!$U571="",'Reported Performance Table'!$V571="",'Reported Performance Table'!$W571="",'Reported Performance Table'!$X571="",'Reported Performance Table'!$AF571="",'Reported Performance Table'!$AG571="",'Reported Performance Table'!$AI571="",'Reported Performance Table'!$AJ571="",'Reported Performance Table'!$AL571="",'Reported Performance Table'!$AN571="",'Reported Performance Table'!$AR571=""),$A564&amp;", ",""))</f>
        <v/>
      </c>
      <c r="D564" s="35" t="e">
        <f>VLOOKUP('Reported Performance Table'!C564,'Master List'!$B$20:$C$39,2,FALSE)</f>
        <v>#N/A</v>
      </c>
      <c r="E564" t="e">
        <f>VLOOKUP('Reported Performance Table'!D564,'Master List'!$B$42:$C$129,2,FALSE)</f>
        <v>#N/A</v>
      </c>
      <c r="F564" t="e">
        <f>VLOOKUP('Reported Performance Table'!C564,'Master List'!$B$20:$D$39,3,FALSE)</f>
        <v>#N/A</v>
      </c>
      <c r="G564" s="163" t="e">
        <f>VLOOKUP('Reported Performance Table'!B564,'Master List'!$B$11:$D$17,3,FALSE)</f>
        <v>#N/A</v>
      </c>
      <c r="H564" t="e">
        <f t="shared" si="16"/>
        <v>#N/A</v>
      </c>
      <c r="I564" t="e">
        <f>IF(VLOOKUP('Reported Performance Table'!D564,'Master List'!$B$42:$D$129,3,FALSE)="","No",VLOOKUP('Reported Performance Table'!D564,'Master List'!$B$42:$D$129,3,FALSE))</f>
        <v>#N/A</v>
      </c>
      <c r="J564" t="e">
        <f>IF(AND(I564="Yes_No",'Reported Performance Table'!E564="Yes"),"No","Yes_No")</f>
        <v>#N/A</v>
      </c>
      <c r="K564" t="str">
        <f>IF('Reported Performance Table'!D564="","",IF('Reported Performance Table'!E564="Yes","LUNA_CCT","Reported_CCT"))</f>
        <v/>
      </c>
      <c r="L564" t="str">
        <f>IF('Reported Performance Table'!D564="","",IF(K564="LUNA_CCT",VLOOKUP('Reported Performance Table'!D564,'Master List'!$B$42:$E$129,4,FALSE),"Reported_BUG"))</f>
        <v/>
      </c>
      <c r="M564" t="str">
        <f>IF('Reported Performance Table'!D564="","",IF(AND('Reported Performance Table'!$E564="Yes",OR('Reported Performance Table'!$D564='Master List'!$B$42,'Reported Performance Table'!$D564='Master List'!$B$43,'Reported Performance Table'!$D564='Master List'!$B$44,'Reported Performance Table'!$D564='Master List'!$B$46,'Reported Performance Table'!$D564='Master List'!$B$48,'Reported Performance Table'!$D564='Master List'!$B$104,'Reported Performance Table'!$D564='Master List'!$B$106,'Reported Performance Table'!$D564='Master List'!$B$126)),"LUNA_Dimming","Dimming_Capability_and_Range"))</f>
        <v/>
      </c>
      <c r="N564" s="179">
        <f>'Reported Performance Table'!BE564</f>
        <v>0</v>
      </c>
      <c r="O564" s="179">
        <f>'Reported Performance Table'!BF564</f>
        <v>0</v>
      </c>
      <c r="P564" s="179">
        <f>'Reported Performance Table'!BG564</f>
        <v>0</v>
      </c>
      <c r="Q564" t="str">
        <f t="shared" si="17"/>
        <v>No</v>
      </c>
    </row>
    <row r="565" spans="1:17" x14ac:dyDescent="0.25">
      <c r="A565" s="75">
        <v>572</v>
      </c>
      <c r="B565" s="76" t="str">
        <f>IF('Reported Performance Table'!$A572="","",IF(OR('Reported Performance Table'!$B572="",'Reported Performance Table'!$C572="",'Reported Performance Table'!$D572="",'Reported Performance Table'!$F572="",'Reported Performance Table'!$G572="",'Reported Performance Table'!$H572="",'Reported Performance Table'!$I572="",'Reported Performance Table'!$K572="",'Reported Performance Table'!$N572="",'Reported Performance Table'!$O572="",'Reported Performance Table'!$P572="",'Reported Performance Table'!$Q572="",'Reported Performance Table'!$R572="",'Reported Performance Table'!$S572="",'Reported Performance Table'!$T572="",'Reported Performance Table'!$U572="",'Reported Performance Table'!$V572="",'Reported Performance Table'!$W572="",'Reported Performance Table'!$X572="",'Reported Performance Table'!$AF572="",'Reported Performance Table'!$AG572="",'Reported Performance Table'!$AI572="",'Reported Performance Table'!$AJ572="",'Reported Performance Table'!$AL572="",'Reported Performance Table'!$AN572="",'Reported Performance Table'!$AR572=""),$A565&amp;", ",""))</f>
        <v/>
      </c>
      <c r="D565" s="35" t="e">
        <f>VLOOKUP('Reported Performance Table'!C565,'Master List'!$B$20:$C$39,2,FALSE)</f>
        <v>#N/A</v>
      </c>
      <c r="E565" t="e">
        <f>VLOOKUP('Reported Performance Table'!D565,'Master List'!$B$42:$C$129,2,FALSE)</f>
        <v>#N/A</v>
      </c>
      <c r="F565" t="e">
        <f>VLOOKUP('Reported Performance Table'!C565,'Master List'!$B$20:$D$39,3,FALSE)</f>
        <v>#N/A</v>
      </c>
      <c r="G565" s="163" t="e">
        <f>VLOOKUP('Reported Performance Table'!B565,'Master List'!$B$11:$D$17,3,FALSE)</f>
        <v>#N/A</v>
      </c>
      <c r="H565" t="e">
        <f t="shared" si="16"/>
        <v>#N/A</v>
      </c>
      <c r="I565" t="e">
        <f>IF(VLOOKUP('Reported Performance Table'!D565,'Master List'!$B$42:$D$129,3,FALSE)="","No",VLOOKUP('Reported Performance Table'!D565,'Master List'!$B$42:$D$129,3,FALSE))</f>
        <v>#N/A</v>
      </c>
      <c r="J565" t="e">
        <f>IF(AND(I565="Yes_No",'Reported Performance Table'!E565="Yes"),"No","Yes_No")</f>
        <v>#N/A</v>
      </c>
      <c r="K565" t="str">
        <f>IF('Reported Performance Table'!D565="","",IF('Reported Performance Table'!E565="Yes","LUNA_CCT","Reported_CCT"))</f>
        <v/>
      </c>
      <c r="L565" t="str">
        <f>IF('Reported Performance Table'!D565="","",IF(K565="LUNA_CCT",VLOOKUP('Reported Performance Table'!D565,'Master List'!$B$42:$E$129,4,FALSE),"Reported_BUG"))</f>
        <v/>
      </c>
      <c r="M565" t="str">
        <f>IF('Reported Performance Table'!D565="","",IF(AND('Reported Performance Table'!$E565="Yes",OR('Reported Performance Table'!$D565='Master List'!$B$42,'Reported Performance Table'!$D565='Master List'!$B$43,'Reported Performance Table'!$D565='Master List'!$B$44,'Reported Performance Table'!$D565='Master List'!$B$46,'Reported Performance Table'!$D565='Master List'!$B$48,'Reported Performance Table'!$D565='Master List'!$B$104,'Reported Performance Table'!$D565='Master List'!$B$106,'Reported Performance Table'!$D565='Master List'!$B$126)),"LUNA_Dimming","Dimming_Capability_and_Range"))</f>
        <v/>
      </c>
      <c r="N565" s="179">
        <f>'Reported Performance Table'!BE565</f>
        <v>0</v>
      </c>
      <c r="O565" s="179">
        <f>'Reported Performance Table'!BF565</f>
        <v>0</v>
      </c>
      <c r="P565" s="179">
        <f>'Reported Performance Table'!BG565</f>
        <v>0</v>
      </c>
      <c r="Q565" t="str">
        <f t="shared" si="17"/>
        <v>No</v>
      </c>
    </row>
    <row r="566" spans="1:17" x14ac:dyDescent="0.25">
      <c r="A566" s="75">
        <v>573</v>
      </c>
      <c r="B566" s="76" t="str">
        <f>IF('Reported Performance Table'!$A573="","",IF(OR('Reported Performance Table'!$B573="",'Reported Performance Table'!$C573="",'Reported Performance Table'!$D573="",'Reported Performance Table'!$F573="",'Reported Performance Table'!$G573="",'Reported Performance Table'!$H573="",'Reported Performance Table'!$I573="",'Reported Performance Table'!$K573="",'Reported Performance Table'!$N573="",'Reported Performance Table'!$O573="",'Reported Performance Table'!$P573="",'Reported Performance Table'!$Q573="",'Reported Performance Table'!$R573="",'Reported Performance Table'!$S573="",'Reported Performance Table'!$T573="",'Reported Performance Table'!$U573="",'Reported Performance Table'!$V573="",'Reported Performance Table'!$W573="",'Reported Performance Table'!$X573="",'Reported Performance Table'!$AF573="",'Reported Performance Table'!$AG573="",'Reported Performance Table'!$AI573="",'Reported Performance Table'!$AJ573="",'Reported Performance Table'!$AL573="",'Reported Performance Table'!$AN573="",'Reported Performance Table'!$AR573=""),$A566&amp;", ",""))</f>
        <v/>
      </c>
      <c r="D566" s="35" t="e">
        <f>VLOOKUP('Reported Performance Table'!C566,'Master List'!$B$20:$C$39,2,FALSE)</f>
        <v>#N/A</v>
      </c>
      <c r="E566" t="e">
        <f>VLOOKUP('Reported Performance Table'!D566,'Master List'!$B$42:$C$129,2,FALSE)</f>
        <v>#N/A</v>
      </c>
      <c r="F566" t="e">
        <f>VLOOKUP('Reported Performance Table'!C566,'Master List'!$B$20:$D$39,3,FALSE)</f>
        <v>#N/A</v>
      </c>
      <c r="G566" s="163" t="e">
        <f>VLOOKUP('Reported Performance Table'!B566,'Master List'!$B$11:$D$17,3,FALSE)</f>
        <v>#N/A</v>
      </c>
      <c r="H566" t="e">
        <f t="shared" si="16"/>
        <v>#N/A</v>
      </c>
      <c r="I566" t="e">
        <f>IF(VLOOKUP('Reported Performance Table'!D566,'Master List'!$B$42:$D$129,3,FALSE)="","No",VLOOKUP('Reported Performance Table'!D566,'Master List'!$B$42:$D$129,3,FALSE))</f>
        <v>#N/A</v>
      </c>
      <c r="J566" t="e">
        <f>IF(AND(I566="Yes_No",'Reported Performance Table'!E566="Yes"),"No","Yes_No")</f>
        <v>#N/A</v>
      </c>
      <c r="K566" t="str">
        <f>IF('Reported Performance Table'!D566="","",IF('Reported Performance Table'!E566="Yes","LUNA_CCT","Reported_CCT"))</f>
        <v/>
      </c>
      <c r="L566" t="str">
        <f>IF('Reported Performance Table'!D566="","",IF(K566="LUNA_CCT",VLOOKUP('Reported Performance Table'!D566,'Master List'!$B$42:$E$129,4,FALSE),"Reported_BUG"))</f>
        <v/>
      </c>
      <c r="M566" t="str">
        <f>IF('Reported Performance Table'!D566="","",IF(AND('Reported Performance Table'!$E566="Yes",OR('Reported Performance Table'!$D566='Master List'!$B$42,'Reported Performance Table'!$D566='Master List'!$B$43,'Reported Performance Table'!$D566='Master List'!$B$44,'Reported Performance Table'!$D566='Master List'!$B$46,'Reported Performance Table'!$D566='Master List'!$B$48,'Reported Performance Table'!$D566='Master List'!$B$104,'Reported Performance Table'!$D566='Master List'!$B$106,'Reported Performance Table'!$D566='Master List'!$B$126)),"LUNA_Dimming","Dimming_Capability_and_Range"))</f>
        <v/>
      </c>
      <c r="N566" s="179">
        <f>'Reported Performance Table'!BE566</f>
        <v>0</v>
      </c>
      <c r="O566" s="179">
        <f>'Reported Performance Table'!BF566</f>
        <v>0</v>
      </c>
      <c r="P566" s="179">
        <f>'Reported Performance Table'!BG566</f>
        <v>0</v>
      </c>
      <c r="Q566" t="str">
        <f t="shared" si="17"/>
        <v>No</v>
      </c>
    </row>
    <row r="567" spans="1:17" x14ac:dyDescent="0.25">
      <c r="A567" s="75">
        <v>574</v>
      </c>
      <c r="B567" s="76" t="str">
        <f>IF('Reported Performance Table'!$A574="","",IF(OR('Reported Performance Table'!$B574="",'Reported Performance Table'!$C574="",'Reported Performance Table'!$D574="",'Reported Performance Table'!$F574="",'Reported Performance Table'!$G574="",'Reported Performance Table'!$H574="",'Reported Performance Table'!$I574="",'Reported Performance Table'!$K574="",'Reported Performance Table'!$N574="",'Reported Performance Table'!$O574="",'Reported Performance Table'!$P574="",'Reported Performance Table'!$Q574="",'Reported Performance Table'!$R574="",'Reported Performance Table'!$S574="",'Reported Performance Table'!$T574="",'Reported Performance Table'!$U574="",'Reported Performance Table'!$V574="",'Reported Performance Table'!$W574="",'Reported Performance Table'!$X574="",'Reported Performance Table'!$AF574="",'Reported Performance Table'!$AG574="",'Reported Performance Table'!$AI574="",'Reported Performance Table'!$AJ574="",'Reported Performance Table'!$AL574="",'Reported Performance Table'!$AN574="",'Reported Performance Table'!$AR574=""),$A567&amp;", ",""))</f>
        <v/>
      </c>
      <c r="D567" s="35" t="e">
        <f>VLOOKUP('Reported Performance Table'!C567,'Master List'!$B$20:$C$39,2,FALSE)</f>
        <v>#N/A</v>
      </c>
      <c r="E567" t="e">
        <f>VLOOKUP('Reported Performance Table'!D567,'Master List'!$B$42:$C$129,2,FALSE)</f>
        <v>#N/A</v>
      </c>
      <c r="F567" t="e">
        <f>VLOOKUP('Reported Performance Table'!C567,'Master List'!$B$20:$D$39,3,FALSE)</f>
        <v>#N/A</v>
      </c>
      <c r="G567" s="163" t="e">
        <f>VLOOKUP('Reported Performance Table'!B567,'Master List'!$B$11:$D$17,3,FALSE)</f>
        <v>#N/A</v>
      </c>
      <c r="H567" t="e">
        <f t="shared" si="16"/>
        <v>#N/A</v>
      </c>
      <c r="I567" t="e">
        <f>IF(VLOOKUP('Reported Performance Table'!D567,'Master List'!$B$42:$D$129,3,FALSE)="","No",VLOOKUP('Reported Performance Table'!D567,'Master List'!$B$42:$D$129,3,FALSE))</f>
        <v>#N/A</v>
      </c>
      <c r="J567" t="e">
        <f>IF(AND(I567="Yes_No",'Reported Performance Table'!E567="Yes"),"No","Yes_No")</f>
        <v>#N/A</v>
      </c>
      <c r="K567" t="str">
        <f>IF('Reported Performance Table'!D567="","",IF('Reported Performance Table'!E567="Yes","LUNA_CCT","Reported_CCT"))</f>
        <v/>
      </c>
      <c r="L567" t="str">
        <f>IF('Reported Performance Table'!D567="","",IF(K567="LUNA_CCT",VLOOKUP('Reported Performance Table'!D567,'Master List'!$B$42:$E$129,4,FALSE),"Reported_BUG"))</f>
        <v/>
      </c>
      <c r="M567" t="str">
        <f>IF('Reported Performance Table'!D567="","",IF(AND('Reported Performance Table'!$E567="Yes",OR('Reported Performance Table'!$D567='Master List'!$B$42,'Reported Performance Table'!$D567='Master List'!$B$43,'Reported Performance Table'!$D567='Master List'!$B$44,'Reported Performance Table'!$D567='Master List'!$B$46,'Reported Performance Table'!$D567='Master List'!$B$48,'Reported Performance Table'!$D567='Master List'!$B$104,'Reported Performance Table'!$D567='Master List'!$B$106,'Reported Performance Table'!$D567='Master List'!$B$126)),"LUNA_Dimming","Dimming_Capability_and_Range"))</f>
        <v/>
      </c>
      <c r="N567" s="179">
        <f>'Reported Performance Table'!BE567</f>
        <v>0</v>
      </c>
      <c r="O567" s="179">
        <f>'Reported Performance Table'!BF567</f>
        <v>0</v>
      </c>
      <c r="P567" s="179">
        <f>'Reported Performance Table'!BG567</f>
        <v>0</v>
      </c>
      <c r="Q567" t="str">
        <f t="shared" si="17"/>
        <v>No</v>
      </c>
    </row>
    <row r="568" spans="1:17" x14ac:dyDescent="0.25">
      <c r="A568" s="75">
        <v>575</v>
      </c>
      <c r="B568" s="76" t="str">
        <f>IF('Reported Performance Table'!$A575="","",IF(OR('Reported Performance Table'!$B575="",'Reported Performance Table'!$C575="",'Reported Performance Table'!$D575="",'Reported Performance Table'!$F575="",'Reported Performance Table'!$G575="",'Reported Performance Table'!$H575="",'Reported Performance Table'!$I575="",'Reported Performance Table'!$K575="",'Reported Performance Table'!$N575="",'Reported Performance Table'!$O575="",'Reported Performance Table'!$P575="",'Reported Performance Table'!$Q575="",'Reported Performance Table'!$R575="",'Reported Performance Table'!$S575="",'Reported Performance Table'!$T575="",'Reported Performance Table'!$U575="",'Reported Performance Table'!$V575="",'Reported Performance Table'!$W575="",'Reported Performance Table'!$X575="",'Reported Performance Table'!$AF575="",'Reported Performance Table'!$AG575="",'Reported Performance Table'!$AI575="",'Reported Performance Table'!$AJ575="",'Reported Performance Table'!$AL575="",'Reported Performance Table'!$AN575="",'Reported Performance Table'!$AR575=""),$A568&amp;", ",""))</f>
        <v/>
      </c>
      <c r="D568" s="35" t="e">
        <f>VLOOKUP('Reported Performance Table'!C568,'Master List'!$B$20:$C$39,2,FALSE)</f>
        <v>#N/A</v>
      </c>
      <c r="E568" t="e">
        <f>VLOOKUP('Reported Performance Table'!D568,'Master List'!$B$42:$C$129,2,FALSE)</f>
        <v>#N/A</v>
      </c>
      <c r="F568" t="e">
        <f>VLOOKUP('Reported Performance Table'!C568,'Master List'!$B$20:$D$39,3,FALSE)</f>
        <v>#N/A</v>
      </c>
      <c r="G568" s="163" t="e">
        <f>VLOOKUP('Reported Performance Table'!B568,'Master List'!$B$11:$D$17,3,FALSE)</f>
        <v>#N/A</v>
      </c>
      <c r="H568" t="e">
        <f t="shared" si="16"/>
        <v>#N/A</v>
      </c>
      <c r="I568" t="e">
        <f>IF(VLOOKUP('Reported Performance Table'!D568,'Master List'!$B$42:$D$129,3,FALSE)="","No",VLOOKUP('Reported Performance Table'!D568,'Master List'!$B$42:$D$129,3,FALSE))</f>
        <v>#N/A</v>
      </c>
      <c r="J568" t="e">
        <f>IF(AND(I568="Yes_No",'Reported Performance Table'!E568="Yes"),"No","Yes_No")</f>
        <v>#N/A</v>
      </c>
      <c r="K568" t="str">
        <f>IF('Reported Performance Table'!D568="","",IF('Reported Performance Table'!E568="Yes","LUNA_CCT","Reported_CCT"))</f>
        <v/>
      </c>
      <c r="L568" t="str">
        <f>IF('Reported Performance Table'!D568="","",IF(K568="LUNA_CCT",VLOOKUP('Reported Performance Table'!D568,'Master List'!$B$42:$E$129,4,FALSE),"Reported_BUG"))</f>
        <v/>
      </c>
      <c r="M568" t="str">
        <f>IF('Reported Performance Table'!D568="","",IF(AND('Reported Performance Table'!$E568="Yes",OR('Reported Performance Table'!$D568='Master List'!$B$42,'Reported Performance Table'!$D568='Master List'!$B$43,'Reported Performance Table'!$D568='Master List'!$B$44,'Reported Performance Table'!$D568='Master List'!$B$46,'Reported Performance Table'!$D568='Master List'!$B$48,'Reported Performance Table'!$D568='Master List'!$B$104,'Reported Performance Table'!$D568='Master List'!$B$106,'Reported Performance Table'!$D568='Master List'!$B$126)),"LUNA_Dimming","Dimming_Capability_and_Range"))</f>
        <v/>
      </c>
      <c r="N568" s="179">
        <f>'Reported Performance Table'!BE568</f>
        <v>0</v>
      </c>
      <c r="O568" s="179">
        <f>'Reported Performance Table'!BF568</f>
        <v>0</v>
      </c>
      <c r="P568" s="179">
        <f>'Reported Performance Table'!BG568</f>
        <v>0</v>
      </c>
      <c r="Q568" t="str">
        <f t="shared" si="17"/>
        <v>No</v>
      </c>
    </row>
    <row r="569" spans="1:17" x14ac:dyDescent="0.25">
      <c r="A569" s="75">
        <v>576</v>
      </c>
      <c r="B569" s="76" t="str">
        <f>IF('Reported Performance Table'!$A576="","",IF(OR('Reported Performance Table'!$B576="",'Reported Performance Table'!$C576="",'Reported Performance Table'!$D576="",'Reported Performance Table'!$F576="",'Reported Performance Table'!$G576="",'Reported Performance Table'!$H576="",'Reported Performance Table'!$I576="",'Reported Performance Table'!$K576="",'Reported Performance Table'!$N576="",'Reported Performance Table'!$O576="",'Reported Performance Table'!$P576="",'Reported Performance Table'!$Q576="",'Reported Performance Table'!$R576="",'Reported Performance Table'!$S576="",'Reported Performance Table'!$T576="",'Reported Performance Table'!$U576="",'Reported Performance Table'!$V576="",'Reported Performance Table'!$W576="",'Reported Performance Table'!$X576="",'Reported Performance Table'!$AF576="",'Reported Performance Table'!$AG576="",'Reported Performance Table'!$AI576="",'Reported Performance Table'!$AJ576="",'Reported Performance Table'!$AL576="",'Reported Performance Table'!$AN576="",'Reported Performance Table'!$AR576=""),$A569&amp;", ",""))</f>
        <v/>
      </c>
      <c r="D569" s="35" t="e">
        <f>VLOOKUP('Reported Performance Table'!C569,'Master List'!$B$20:$C$39,2,FALSE)</f>
        <v>#N/A</v>
      </c>
      <c r="E569" t="e">
        <f>VLOOKUP('Reported Performance Table'!D569,'Master List'!$B$42:$C$129,2,FALSE)</f>
        <v>#N/A</v>
      </c>
      <c r="F569" t="e">
        <f>VLOOKUP('Reported Performance Table'!C569,'Master List'!$B$20:$D$39,3,FALSE)</f>
        <v>#N/A</v>
      </c>
      <c r="G569" s="163" t="e">
        <f>VLOOKUP('Reported Performance Table'!B569,'Master List'!$B$11:$D$17,3,FALSE)</f>
        <v>#N/A</v>
      </c>
      <c r="H569" t="e">
        <f t="shared" si="16"/>
        <v>#N/A</v>
      </c>
      <c r="I569" t="e">
        <f>IF(VLOOKUP('Reported Performance Table'!D569,'Master List'!$B$42:$D$129,3,FALSE)="","No",VLOOKUP('Reported Performance Table'!D569,'Master List'!$B$42:$D$129,3,FALSE))</f>
        <v>#N/A</v>
      </c>
      <c r="J569" t="e">
        <f>IF(AND(I569="Yes_No",'Reported Performance Table'!E569="Yes"),"No","Yes_No")</f>
        <v>#N/A</v>
      </c>
      <c r="K569" t="str">
        <f>IF('Reported Performance Table'!D569="","",IF('Reported Performance Table'!E569="Yes","LUNA_CCT","Reported_CCT"))</f>
        <v/>
      </c>
      <c r="L569" t="str">
        <f>IF('Reported Performance Table'!D569="","",IF(K569="LUNA_CCT",VLOOKUP('Reported Performance Table'!D569,'Master List'!$B$42:$E$129,4,FALSE),"Reported_BUG"))</f>
        <v/>
      </c>
      <c r="M569" t="str">
        <f>IF('Reported Performance Table'!D569="","",IF(AND('Reported Performance Table'!$E569="Yes",OR('Reported Performance Table'!$D569='Master List'!$B$42,'Reported Performance Table'!$D569='Master List'!$B$43,'Reported Performance Table'!$D569='Master List'!$B$44,'Reported Performance Table'!$D569='Master List'!$B$46,'Reported Performance Table'!$D569='Master List'!$B$48,'Reported Performance Table'!$D569='Master List'!$B$104,'Reported Performance Table'!$D569='Master List'!$B$106,'Reported Performance Table'!$D569='Master List'!$B$126)),"LUNA_Dimming","Dimming_Capability_and_Range"))</f>
        <v/>
      </c>
      <c r="N569" s="179">
        <f>'Reported Performance Table'!BE569</f>
        <v>0</v>
      </c>
      <c r="O569" s="179">
        <f>'Reported Performance Table'!BF569</f>
        <v>0</v>
      </c>
      <c r="P569" s="179">
        <f>'Reported Performance Table'!BG569</f>
        <v>0</v>
      </c>
      <c r="Q569" t="str">
        <f t="shared" si="17"/>
        <v>No</v>
      </c>
    </row>
    <row r="570" spans="1:17" x14ac:dyDescent="0.25">
      <c r="A570" s="75">
        <v>577</v>
      </c>
      <c r="B570" s="76" t="str">
        <f>IF('Reported Performance Table'!$A577="","",IF(OR('Reported Performance Table'!$B577="",'Reported Performance Table'!$C577="",'Reported Performance Table'!$D577="",'Reported Performance Table'!$F577="",'Reported Performance Table'!$G577="",'Reported Performance Table'!$H577="",'Reported Performance Table'!$I577="",'Reported Performance Table'!$K577="",'Reported Performance Table'!$N577="",'Reported Performance Table'!$O577="",'Reported Performance Table'!$P577="",'Reported Performance Table'!$Q577="",'Reported Performance Table'!$R577="",'Reported Performance Table'!$S577="",'Reported Performance Table'!$T577="",'Reported Performance Table'!$U577="",'Reported Performance Table'!$V577="",'Reported Performance Table'!$W577="",'Reported Performance Table'!$X577="",'Reported Performance Table'!$AF577="",'Reported Performance Table'!$AG577="",'Reported Performance Table'!$AI577="",'Reported Performance Table'!$AJ577="",'Reported Performance Table'!$AL577="",'Reported Performance Table'!$AN577="",'Reported Performance Table'!$AR577=""),$A570&amp;", ",""))</f>
        <v/>
      </c>
      <c r="D570" s="35" t="e">
        <f>VLOOKUP('Reported Performance Table'!C570,'Master List'!$B$20:$C$39,2,FALSE)</f>
        <v>#N/A</v>
      </c>
      <c r="E570" t="e">
        <f>VLOOKUP('Reported Performance Table'!D570,'Master List'!$B$42:$C$129,2,FALSE)</f>
        <v>#N/A</v>
      </c>
      <c r="F570" t="e">
        <f>VLOOKUP('Reported Performance Table'!C570,'Master List'!$B$20:$D$39,3,FALSE)</f>
        <v>#N/A</v>
      </c>
      <c r="G570" s="163" t="e">
        <f>VLOOKUP('Reported Performance Table'!B570,'Master List'!$B$11:$D$17,3,FALSE)</f>
        <v>#N/A</v>
      </c>
      <c r="H570" t="e">
        <f t="shared" si="16"/>
        <v>#N/A</v>
      </c>
      <c r="I570" t="e">
        <f>IF(VLOOKUP('Reported Performance Table'!D570,'Master List'!$B$42:$D$129,3,FALSE)="","No",VLOOKUP('Reported Performance Table'!D570,'Master List'!$B$42:$D$129,3,FALSE))</f>
        <v>#N/A</v>
      </c>
      <c r="J570" t="e">
        <f>IF(AND(I570="Yes_No",'Reported Performance Table'!E570="Yes"),"No","Yes_No")</f>
        <v>#N/A</v>
      </c>
      <c r="K570" t="str">
        <f>IF('Reported Performance Table'!D570="","",IF('Reported Performance Table'!E570="Yes","LUNA_CCT","Reported_CCT"))</f>
        <v/>
      </c>
      <c r="L570" t="str">
        <f>IF('Reported Performance Table'!D570="","",IF(K570="LUNA_CCT",VLOOKUP('Reported Performance Table'!D570,'Master List'!$B$42:$E$129,4,FALSE),"Reported_BUG"))</f>
        <v/>
      </c>
      <c r="M570" t="str">
        <f>IF('Reported Performance Table'!D570="","",IF(AND('Reported Performance Table'!$E570="Yes",OR('Reported Performance Table'!$D570='Master List'!$B$42,'Reported Performance Table'!$D570='Master List'!$B$43,'Reported Performance Table'!$D570='Master List'!$B$44,'Reported Performance Table'!$D570='Master List'!$B$46,'Reported Performance Table'!$D570='Master List'!$B$48,'Reported Performance Table'!$D570='Master List'!$B$104,'Reported Performance Table'!$D570='Master List'!$B$106,'Reported Performance Table'!$D570='Master List'!$B$126)),"LUNA_Dimming","Dimming_Capability_and_Range"))</f>
        <v/>
      </c>
      <c r="N570" s="179">
        <f>'Reported Performance Table'!BE570</f>
        <v>0</v>
      </c>
      <c r="O570" s="179">
        <f>'Reported Performance Table'!BF570</f>
        <v>0</v>
      </c>
      <c r="P570" s="179">
        <f>'Reported Performance Table'!BG570</f>
        <v>0</v>
      </c>
      <c r="Q570" t="str">
        <f t="shared" si="17"/>
        <v>No</v>
      </c>
    </row>
    <row r="571" spans="1:17" x14ac:dyDescent="0.25">
      <c r="A571" s="75">
        <v>578</v>
      </c>
      <c r="B571" s="76" t="str">
        <f>IF('Reported Performance Table'!$A578="","",IF(OR('Reported Performance Table'!$B578="",'Reported Performance Table'!$C578="",'Reported Performance Table'!$D578="",'Reported Performance Table'!$F578="",'Reported Performance Table'!$G578="",'Reported Performance Table'!$H578="",'Reported Performance Table'!$I578="",'Reported Performance Table'!$K578="",'Reported Performance Table'!$N578="",'Reported Performance Table'!$O578="",'Reported Performance Table'!$P578="",'Reported Performance Table'!$Q578="",'Reported Performance Table'!$R578="",'Reported Performance Table'!$S578="",'Reported Performance Table'!$T578="",'Reported Performance Table'!$U578="",'Reported Performance Table'!$V578="",'Reported Performance Table'!$W578="",'Reported Performance Table'!$X578="",'Reported Performance Table'!$AF578="",'Reported Performance Table'!$AG578="",'Reported Performance Table'!$AI578="",'Reported Performance Table'!$AJ578="",'Reported Performance Table'!$AL578="",'Reported Performance Table'!$AN578="",'Reported Performance Table'!$AR578=""),$A571&amp;", ",""))</f>
        <v/>
      </c>
      <c r="D571" s="35" t="e">
        <f>VLOOKUP('Reported Performance Table'!C571,'Master List'!$B$20:$C$39,2,FALSE)</f>
        <v>#N/A</v>
      </c>
      <c r="E571" t="e">
        <f>VLOOKUP('Reported Performance Table'!D571,'Master List'!$B$42:$C$129,2,FALSE)</f>
        <v>#N/A</v>
      </c>
      <c r="F571" t="e">
        <f>VLOOKUP('Reported Performance Table'!C571,'Master List'!$B$20:$D$39,3,FALSE)</f>
        <v>#N/A</v>
      </c>
      <c r="G571" s="163" t="e">
        <f>VLOOKUP('Reported Performance Table'!B571,'Master List'!$B$11:$D$17,3,FALSE)</f>
        <v>#N/A</v>
      </c>
      <c r="H571" t="e">
        <f t="shared" si="16"/>
        <v>#N/A</v>
      </c>
      <c r="I571" t="e">
        <f>IF(VLOOKUP('Reported Performance Table'!D571,'Master List'!$B$42:$D$129,3,FALSE)="","No",VLOOKUP('Reported Performance Table'!D571,'Master List'!$B$42:$D$129,3,FALSE))</f>
        <v>#N/A</v>
      </c>
      <c r="J571" t="e">
        <f>IF(AND(I571="Yes_No",'Reported Performance Table'!E571="Yes"),"No","Yes_No")</f>
        <v>#N/A</v>
      </c>
      <c r="K571" t="str">
        <f>IF('Reported Performance Table'!D571="","",IF('Reported Performance Table'!E571="Yes","LUNA_CCT","Reported_CCT"))</f>
        <v/>
      </c>
      <c r="L571" t="str">
        <f>IF('Reported Performance Table'!D571="","",IF(K571="LUNA_CCT",VLOOKUP('Reported Performance Table'!D571,'Master List'!$B$42:$E$129,4,FALSE),"Reported_BUG"))</f>
        <v/>
      </c>
      <c r="M571" t="str">
        <f>IF('Reported Performance Table'!D571="","",IF(AND('Reported Performance Table'!$E571="Yes",OR('Reported Performance Table'!$D571='Master List'!$B$42,'Reported Performance Table'!$D571='Master List'!$B$43,'Reported Performance Table'!$D571='Master List'!$B$44,'Reported Performance Table'!$D571='Master List'!$B$46,'Reported Performance Table'!$D571='Master List'!$B$48,'Reported Performance Table'!$D571='Master List'!$B$104,'Reported Performance Table'!$D571='Master List'!$B$106,'Reported Performance Table'!$D571='Master List'!$B$126)),"LUNA_Dimming","Dimming_Capability_and_Range"))</f>
        <v/>
      </c>
      <c r="N571" s="179">
        <f>'Reported Performance Table'!BE571</f>
        <v>0</v>
      </c>
      <c r="O571" s="179">
        <f>'Reported Performance Table'!BF571</f>
        <v>0</v>
      </c>
      <c r="P571" s="179">
        <f>'Reported Performance Table'!BG571</f>
        <v>0</v>
      </c>
      <c r="Q571" t="str">
        <f t="shared" si="17"/>
        <v>No</v>
      </c>
    </row>
    <row r="572" spans="1:17" x14ac:dyDescent="0.25">
      <c r="A572" s="75">
        <v>579</v>
      </c>
      <c r="B572" s="76" t="str">
        <f>IF('Reported Performance Table'!$A579="","",IF(OR('Reported Performance Table'!$B579="",'Reported Performance Table'!$C579="",'Reported Performance Table'!$D579="",'Reported Performance Table'!$F579="",'Reported Performance Table'!$G579="",'Reported Performance Table'!$H579="",'Reported Performance Table'!$I579="",'Reported Performance Table'!$K579="",'Reported Performance Table'!$N579="",'Reported Performance Table'!$O579="",'Reported Performance Table'!$P579="",'Reported Performance Table'!$Q579="",'Reported Performance Table'!$R579="",'Reported Performance Table'!$S579="",'Reported Performance Table'!$T579="",'Reported Performance Table'!$U579="",'Reported Performance Table'!$V579="",'Reported Performance Table'!$W579="",'Reported Performance Table'!$X579="",'Reported Performance Table'!$AF579="",'Reported Performance Table'!$AG579="",'Reported Performance Table'!$AI579="",'Reported Performance Table'!$AJ579="",'Reported Performance Table'!$AL579="",'Reported Performance Table'!$AN579="",'Reported Performance Table'!$AR579=""),$A572&amp;", ",""))</f>
        <v/>
      </c>
      <c r="D572" s="35" t="e">
        <f>VLOOKUP('Reported Performance Table'!C572,'Master List'!$B$20:$C$39,2,FALSE)</f>
        <v>#N/A</v>
      </c>
      <c r="E572" t="e">
        <f>VLOOKUP('Reported Performance Table'!D572,'Master List'!$B$42:$C$129,2,FALSE)</f>
        <v>#N/A</v>
      </c>
      <c r="F572" t="e">
        <f>VLOOKUP('Reported Performance Table'!C572,'Master List'!$B$20:$D$39,3,FALSE)</f>
        <v>#N/A</v>
      </c>
      <c r="G572" s="163" t="e">
        <f>VLOOKUP('Reported Performance Table'!B572,'Master List'!$B$11:$D$17,3,FALSE)</f>
        <v>#N/A</v>
      </c>
      <c r="H572" t="e">
        <f t="shared" si="16"/>
        <v>#N/A</v>
      </c>
      <c r="I572" t="e">
        <f>IF(VLOOKUP('Reported Performance Table'!D572,'Master List'!$B$42:$D$129,3,FALSE)="","No",VLOOKUP('Reported Performance Table'!D572,'Master List'!$B$42:$D$129,3,FALSE))</f>
        <v>#N/A</v>
      </c>
      <c r="J572" t="e">
        <f>IF(AND(I572="Yes_No",'Reported Performance Table'!E572="Yes"),"No","Yes_No")</f>
        <v>#N/A</v>
      </c>
      <c r="K572" t="str">
        <f>IF('Reported Performance Table'!D572="","",IF('Reported Performance Table'!E572="Yes","LUNA_CCT","Reported_CCT"))</f>
        <v/>
      </c>
      <c r="L572" t="str">
        <f>IF('Reported Performance Table'!D572="","",IF(K572="LUNA_CCT",VLOOKUP('Reported Performance Table'!D572,'Master List'!$B$42:$E$129,4,FALSE),"Reported_BUG"))</f>
        <v/>
      </c>
      <c r="M572" t="str">
        <f>IF('Reported Performance Table'!D572="","",IF(AND('Reported Performance Table'!$E572="Yes",OR('Reported Performance Table'!$D572='Master List'!$B$42,'Reported Performance Table'!$D572='Master List'!$B$43,'Reported Performance Table'!$D572='Master List'!$B$44,'Reported Performance Table'!$D572='Master List'!$B$46,'Reported Performance Table'!$D572='Master List'!$B$48,'Reported Performance Table'!$D572='Master List'!$B$104,'Reported Performance Table'!$D572='Master List'!$B$106,'Reported Performance Table'!$D572='Master List'!$B$126)),"LUNA_Dimming","Dimming_Capability_and_Range"))</f>
        <v/>
      </c>
      <c r="N572" s="179">
        <f>'Reported Performance Table'!BE572</f>
        <v>0</v>
      </c>
      <c r="O572" s="179">
        <f>'Reported Performance Table'!BF572</f>
        <v>0</v>
      </c>
      <c r="P572" s="179">
        <f>'Reported Performance Table'!BG572</f>
        <v>0</v>
      </c>
      <c r="Q572" t="str">
        <f t="shared" si="17"/>
        <v>No</v>
      </c>
    </row>
    <row r="573" spans="1:17" x14ac:dyDescent="0.25">
      <c r="A573" s="75">
        <v>580</v>
      </c>
      <c r="B573" s="76" t="str">
        <f>IF('Reported Performance Table'!$A580="","",IF(OR('Reported Performance Table'!$B580="",'Reported Performance Table'!$C580="",'Reported Performance Table'!$D580="",'Reported Performance Table'!$F580="",'Reported Performance Table'!$G580="",'Reported Performance Table'!$H580="",'Reported Performance Table'!$I580="",'Reported Performance Table'!$K580="",'Reported Performance Table'!$N580="",'Reported Performance Table'!$O580="",'Reported Performance Table'!$P580="",'Reported Performance Table'!$Q580="",'Reported Performance Table'!$R580="",'Reported Performance Table'!$S580="",'Reported Performance Table'!$T580="",'Reported Performance Table'!$U580="",'Reported Performance Table'!$V580="",'Reported Performance Table'!$W580="",'Reported Performance Table'!$X580="",'Reported Performance Table'!$AF580="",'Reported Performance Table'!$AG580="",'Reported Performance Table'!$AI580="",'Reported Performance Table'!$AJ580="",'Reported Performance Table'!$AL580="",'Reported Performance Table'!$AN580="",'Reported Performance Table'!$AR580=""),$A573&amp;", ",""))</f>
        <v/>
      </c>
      <c r="D573" s="35" t="e">
        <f>VLOOKUP('Reported Performance Table'!C573,'Master List'!$B$20:$C$39,2,FALSE)</f>
        <v>#N/A</v>
      </c>
      <c r="E573" t="e">
        <f>VLOOKUP('Reported Performance Table'!D573,'Master List'!$B$42:$C$129,2,FALSE)</f>
        <v>#N/A</v>
      </c>
      <c r="F573" t="e">
        <f>VLOOKUP('Reported Performance Table'!C573,'Master List'!$B$20:$D$39,3,FALSE)</f>
        <v>#N/A</v>
      </c>
      <c r="G573" s="163" t="e">
        <f>VLOOKUP('Reported Performance Table'!B573,'Master List'!$B$11:$D$17,3,FALSE)</f>
        <v>#N/A</v>
      </c>
      <c r="H573" t="e">
        <f t="shared" si="16"/>
        <v>#N/A</v>
      </c>
      <c r="I573" t="e">
        <f>IF(VLOOKUP('Reported Performance Table'!D573,'Master List'!$B$42:$D$129,3,FALSE)="","No",VLOOKUP('Reported Performance Table'!D573,'Master List'!$B$42:$D$129,3,FALSE))</f>
        <v>#N/A</v>
      </c>
      <c r="J573" t="e">
        <f>IF(AND(I573="Yes_No",'Reported Performance Table'!E573="Yes"),"No","Yes_No")</f>
        <v>#N/A</v>
      </c>
      <c r="K573" t="str">
        <f>IF('Reported Performance Table'!D573="","",IF('Reported Performance Table'!E573="Yes","LUNA_CCT","Reported_CCT"))</f>
        <v/>
      </c>
      <c r="L573" t="str">
        <f>IF('Reported Performance Table'!D573="","",IF(K573="LUNA_CCT",VLOOKUP('Reported Performance Table'!D573,'Master List'!$B$42:$E$129,4,FALSE),"Reported_BUG"))</f>
        <v/>
      </c>
      <c r="M573" t="str">
        <f>IF('Reported Performance Table'!D573="","",IF(AND('Reported Performance Table'!$E573="Yes",OR('Reported Performance Table'!$D573='Master List'!$B$42,'Reported Performance Table'!$D573='Master List'!$B$43,'Reported Performance Table'!$D573='Master List'!$B$44,'Reported Performance Table'!$D573='Master List'!$B$46,'Reported Performance Table'!$D573='Master List'!$B$48,'Reported Performance Table'!$D573='Master List'!$B$104,'Reported Performance Table'!$D573='Master List'!$B$106,'Reported Performance Table'!$D573='Master List'!$B$126)),"LUNA_Dimming","Dimming_Capability_and_Range"))</f>
        <v/>
      </c>
      <c r="N573" s="179">
        <f>'Reported Performance Table'!BE573</f>
        <v>0</v>
      </c>
      <c r="O573" s="179">
        <f>'Reported Performance Table'!BF573</f>
        <v>0</v>
      </c>
      <c r="P573" s="179">
        <f>'Reported Performance Table'!BG573</f>
        <v>0</v>
      </c>
      <c r="Q573" t="str">
        <f t="shared" si="17"/>
        <v>No</v>
      </c>
    </row>
    <row r="574" spans="1:17" x14ac:dyDescent="0.25">
      <c r="A574" s="75">
        <v>581</v>
      </c>
      <c r="B574" s="76" t="str">
        <f>IF('Reported Performance Table'!$A581="","",IF(OR('Reported Performance Table'!$B581="",'Reported Performance Table'!$C581="",'Reported Performance Table'!$D581="",'Reported Performance Table'!$F581="",'Reported Performance Table'!$G581="",'Reported Performance Table'!$H581="",'Reported Performance Table'!$I581="",'Reported Performance Table'!$K581="",'Reported Performance Table'!$N581="",'Reported Performance Table'!$O581="",'Reported Performance Table'!$P581="",'Reported Performance Table'!$Q581="",'Reported Performance Table'!$R581="",'Reported Performance Table'!$S581="",'Reported Performance Table'!$T581="",'Reported Performance Table'!$U581="",'Reported Performance Table'!$V581="",'Reported Performance Table'!$W581="",'Reported Performance Table'!$X581="",'Reported Performance Table'!$AF581="",'Reported Performance Table'!$AG581="",'Reported Performance Table'!$AI581="",'Reported Performance Table'!$AJ581="",'Reported Performance Table'!$AL581="",'Reported Performance Table'!$AN581="",'Reported Performance Table'!$AR581=""),$A574&amp;", ",""))</f>
        <v/>
      </c>
      <c r="D574" s="35" t="e">
        <f>VLOOKUP('Reported Performance Table'!C574,'Master List'!$B$20:$C$39,2,FALSE)</f>
        <v>#N/A</v>
      </c>
      <c r="E574" t="e">
        <f>VLOOKUP('Reported Performance Table'!D574,'Master List'!$B$42:$C$129,2,FALSE)</f>
        <v>#N/A</v>
      </c>
      <c r="F574" t="e">
        <f>VLOOKUP('Reported Performance Table'!C574,'Master List'!$B$20:$D$39,3,FALSE)</f>
        <v>#N/A</v>
      </c>
      <c r="G574" s="163" t="e">
        <f>VLOOKUP('Reported Performance Table'!B574,'Master List'!$B$11:$D$17,3,FALSE)</f>
        <v>#N/A</v>
      </c>
      <c r="H574" t="e">
        <f t="shared" si="16"/>
        <v>#N/A</v>
      </c>
      <c r="I574" t="e">
        <f>IF(VLOOKUP('Reported Performance Table'!D574,'Master List'!$B$42:$D$129,3,FALSE)="","No",VLOOKUP('Reported Performance Table'!D574,'Master List'!$B$42:$D$129,3,FALSE))</f>
        <v>#N/A</v>
      </c>
      <c r="J574" t="e">
        <f>IF(AND(I574="Yes_No",'Reported Performance Table'!E574="Yes"),"No","Yes_No")</f>
        <v>#N/A</v>
      </c>
      <c r="K574" t="str">
        <f>IF('Reported Performance Table'!D574="","",IF('Reported Performance Table'!E574="Yes","LUNA_CCT","Reported_CCT"))</f>
        <v/>
      </c>
      <c r="L574" t="str">
        <f>IF('Reported Performance Table'!D574="","",IF(K574="LUNA_CCT",VLOOKUP('Reported Performance Table'!D574,'Master List'!$B$42:$E$129,4,FALSE),"Reported_BUG"))</f>
        <v/>
      </c>
      <c r="M574" t="str">
        <f>IF('Reported Performance Table'!D574="","",IF(AND('Reported Performance Table'!$E574="Yes",OR('Reported Performance Table'!$D574='Master List'!$B$42,'Reported Performance Table'!$D574='Master List'!$B$43,'Reported Performance Table'!$D574='Master List'!$B$44,'Reported Performance Table'!$D574='Master List'!$B$46,'Reported Performance Table'!$D574='Master List'!$B$48,'Reported Performance Table'!$D574='Master List'!$B$104,'Reported Performance Table'!$D574='Master List'!$B$106,'Reported Performance Table'!$D574='Master List'!$B$126)),"LUNA_Dimming","Dimming_Capability_and_Range"))</f>
        <v/>
      </c>
      <c r="N574" s="179">
        <f>'Reported Performance Table'!BE574</f>
        <v>0</v>
      </c>
      <c r="O574" s="179">
        <f>'Reported Performance Table'!BF574</f>
        <v>0</v>
      </c>
      <c r="P574" s="179">
        <f>'Reported Performance Table'!BG574</f>
        <v>0</v>
      </c>
      <c r="Q574" t="str">
        <f t="shared" si="17"/>
        <v>No</v>
      </c>
    </row>
    <row r="575" spans="1:17" x14ac:dyDescent="0.25">
      <c r="A575" s="75">
        <v>582</v>
      </c>
      <c r="B575" s="76" t="str">
        <f>IF('Reported Performance Table'!$A582="","",IF(OR('Reported Performance Table'!$B582="",'Reported Performance Table'!$C582="",'Reported Performance Table'!$D582="",'Reported Performance Table'!$F582="",'Reported Performance Table'!$G582="",'Reported Performance Table'!$H582="",'Reported Performance Table'!$I582="",'Reported Performance Table'!$K582="",'Reported Performance Table'!$N582="",'Reported Performance Table'!$O582="",'Reported Performance Table'!$P582="",'Reported Performance Table'!$Q582="",'Reported Performance Table'!$R582="",'Reported Performance Table'!$S582="",'Reported Performance Table'!$T582="",'Reported Performance Table'!$U582="",'Reported Performance Table'!$V582="",'Reported Performance Table'!$W582="",'Reported Performance Table'!$X582="",'Reported Performance Table'!$AF582="",'Reported Performance Table'!$AG582="",'Reported Performance Table'!$AI582="",'Reported Performance Table'!$AJ582="",'Reported Performance Table'!$AL582="",'Reported Performance Table'!$AN582="",'Reported Performance Table'!$AR582=""),$A575&amp;", ",""))</f>
        <v/>
      </c>
      <c r="D575" s="35" t="e">
        <f>VLOOKUP('Reported Performance Table'!C575,'Master List'!$B$20:$C$39,2,FALSE)</f>
        <v>#N/A</v>
      </c>
      <c r="E575" t="e">
        <f>VLOOKUP('Reported Performance Table'!D575,'Master List'!$B$42:$C$129,2,FALSE)</f>
        <v>#N/A</v>
      </c>
      <c r="F575" t="e">
        <f>VLOOKUP('Reported Performance Table'!C575,'Master List'!$B$20:$D$39,3,FALSE)</f>
        <v>#N/A</v>
      </c>
      <c r="G575" s="163" t="e">
        <f>VLOOKUP('Reported Performance Table'!B575,'Master List'!$B$11:$D$17,3,FALSE)</f>
        <v>#N/A</v>
      </c>
      <c r="H575" t="e">
        <f t="shared" si="16"/>
        <v>#N/A</v>
      </c>
      <c r="I575" t="e">
        <f>IF(VLOOKUP('Reported Performance Table'!D575,'Master List'!$B$42:$D$129,3,FALSE)="","No",VLOOKUP('Reported Performance Table'!D575,'Master List'!$B$42:$D$129,3,FALSE))</f>
        <v>#N/A</v>
      </c>
      <c r="J575" t="e">
        <f>IF(AND(I575="Yes_No",'Reported Performance Table'!E575="Yes"),"No","Yes_No")</f>
        <v>#N/A</v>
      </c>
      <c r="K575" t="str">
        <f>IF('Reported Performance Table'!D575="","",IF('Reported Performance Table'!E575="Yes","LUNA_CCT","Reported_CCT"))</f>
        <v/>
      </c>
      <c r="L575" t="str">
        <f>IF('Reported Performance Table'!D575="","",IF(K575="LUNA_CCT",VLOOKUP('Reported Performance Table'!D575,'Master List'!$B$42:$E$129,4,FALSE),"Reported_BUG"))</f>
        <v/>
      </c>
      <c r="M575" t="str">
        <f>IF('Reported Performance Table'!D575="","",IF(AND('Reported Performance Table'!$E575="Yes",OR('Reported Performance Table'!$D575='Master List'!$B$42,'Reported Performance Table'!$D575='Master List'!$B$43,'Reported Performance Table'!$D575='Master List'!$B$44,'Reported Performance Table'!$D575='Master List'!$B$46,'Reported Performance Table'!$D575='Master List'!$B$48,'Reported Performance Table'!$D575='Master List'!$B$104,'Reported Performance Table'!$D575='Master List'!$B$106,'Reported Performance Table'!$D575='Master List'!$B$126)),"LUNA_Dimming","Dimming_Capability_and_Range"))</f>
        <v/>
      </c>
      <c r="N575" s="179">
        <f>'Reported Performance Table'!BE575</f>
        <v>0</v>
      </c>
      <c r="O575" s="179">
        <f>'Reported Performance Table'!BF575</f>
        <v>0</v>
      </c>
      <c r="P575" s="179">
        <f>'Reported Performance Table'!BG575</f>
        <v>0</v>
      </c>
      <c r="Q575" t="str">
        <f t="shared" si="17"/>
        <v>No</v>
      </c>
    </row>
    <row r="576" spans="1:17" x14ac:dyDescent="0.25">
      <c r="A576" s="75">
        <v>583</v>
      </c>
      <c r="B576" s="76" t="str">
        <f>IF('Reported Performance Table'!$A583="","",IF(OR('Reported Performance Table'!$B583="",'Reported Performance Table'!$C583="",'Reported Performance Table'!$D583="",'Reported Performance Table'!$F583="",'Reported Performance Table'!$G583="",'Reported Performance Table'!$H583="",'Reported Performance Table'!$I583="",'Reported Performance Table'!$K583="",'Reported Performance Table'!$N583="",'Reported Performance Table'!$O583="",'Reported Performance Table'!$P583="",'Reported Performance Table'!$Q583="",'Reported Performance Table'!$R583="",'Reported Performance Table'!$S583="",'Reported Performance Table'!$T583="",'Reported Performance Table'!$U583="",'Reported Performance Table'!$V583="",'Reported Performance Table'!$W583="",'Reported Performance Table'!$X583="",'Reported Performance Table'!$AF583="",'Reported Performance Table'!$AG583="",'Reported Performance Table'!$AI583="",'Reported Performance Table'!$AJ583="",'Reported Performance Table'!$AL583="",'Reported Performance Table'!$AN583="",'Reported Performance Table'!$AR583=""),$A576&amp;", ",""))</f>
        <v/>
      </c>
      <c r="D576" s="35" t="e">
        <f>VLOOKUP('Reported Performance Table'!C576,'Master List'!$B$20:$C$39,2,FALSE)</f>
        <v>#N/A</v>
      </c>
      <c r="E576" t="e">
        <f>VLOOKUP('Reported Performance Table'!D576,'Master List'!$B$42:$C$129,2,FALSE)</f>
        <v>#N/A</v>
      </c>
      <c r="F576" t="e">
        <f>VLOOKUP('Reported Performance Table'!C576,'Master List'!$B$20:$D$39,3,FALSE)</f>
        <v>#N/A</v>
      </c>
      <c r="G576" s="163" t="e">
        <f>VLOOKUP('Reported Performance Table'!B576,'Master List'!$B$11:$D$17,3,FALSE)</f>
        <v>#N/A</v>
      </c>
      <c r="H576" t="e">
        <f t="shared" si="16"/>
        <v>#N/A</v>
      </c>
      <c r="I576" t="e">
        <f>IF(VLOOKUP('Reported Performance Table'!D576,'Master List'!$B$42:$D$129,3,FALSE)="","No",VLOOKUP('Reported Performance Table'!D576,'Master List'!$B$42:$D$129,3,FALSE))</f>
        <v>#N/A</v>
      </c>
      <c r="J576" t="e">
        <f>IF(AND(I576="Yes_No",'Reported Performance Table'!E576="Yes"),"No","Yes_No")</f>
        <v>#N/A</v>
      </c>
      <c r="K576" t="str">
        <f>IF('Reported Performance Table'!D576="","",IF('Reported Performance Table'!E576="Yes","LUNA_CCT","Reported_CCT"))</f>
        <v/>
      </c>
      <c r="L576" t="str">
        <f>IF('Reported Performance Table'!D576="","",IF(K576="LUNA_CCT",VLOOKUP('Reported Performance Table'!D576,'Master List'!$B$42:$E$129,4,FALSE),"Reported_BUG"))</f>
        <v/>
      </c>
      <c r="M576" t="str">
        <f>IF('Reported Performance Table'!D576="","",IF(AND('Reported Performance Table'!$E576="Yes",OR('Reported Performance Table'!$D576='Master List'!$B$42,'Reported Performance Table'!$D576='Master List'!$B$43,'Reported Performance Table'!$D576='Master List'!$B$44,'Reported Performance Table'!$D576='Master List'!$B$46,'Reported Performance Table'!$D576='Master List'!$B$48,'Reported Performance Table'!$D576='Master List'!$B$104,'Reported Performance Table'!$D576='Master List'!$B$106,'Reported Performance Table'!$D576='Master List'!$B$126)),"LUNA_Dimming","Dimming_Capability_and_Range"))</f>
        <v/>
      </c>
      <c r="N576" s="179">
        <f>'Reported Performance Table'!BE576</f>
        <v>0</v>
      </c>
      <c r="O576" s="179">
        <f>'Reported Performance Table'!BF576</f>
        <v>0</v>
      </c>
      <c r="P576" s="179">
        <f>'Reported Performance Table'!BG576</f>
        <v>0</v>
      </c>
      <c r="Q576" t="str">
        <f t="shared" si="17"/>
        <v>No</v>
      </c>
    </row>
    <row r="577" spans="1:17" x14ac:dyDescent="0.25">
      <c r="A577" s="75">
        <v>584</v>
      </c>
      <c r="B577" s="76" t="str">
        <f>IF('Reported Performance Table'!$A584="","",IF(OR('Reported Performance Table'!$B584="",'Reported Performance Table'!$C584="",'Reported Performance Table'!$D584="",'Reported Performance Table'!$F584="",'Reported Performance Table'!$G584="",'Reported Performance Table'!$H584="",'Reported Performance Table'!$I584="",'Reported Performance Table'!$K584="",'Reported Performance Table'!$N584="",'Reported Performance Table'!$O584="",'Reported Performance Table'!$P584="",'Reported Performance Table'!$Q584="",'Reported Performance Table'!$R584="",'Reported Performance Table'!$S584="",'Reported Performance Table'!$T584="",'Reported Performance Table'!$U584="",'Reported Performance Table'!$V584="",'Reported Performance Table'!$W584="",'Reported Performance Table'!$X584="",'Reported Performance Table'!$AF584="",'Reported Performance Table'!$AG584="",'Reported Performance Table'!$AI584="",'Reported Performance Table'!$AJ584="",'Reported Performance Table'!$AL584="",'Reported Performance Table'!$AN584="",'Reported Performance Table'!$AR584=""),$A577&amp;", ",""))</f>
        <v/>
      </c>
      <c r="D577" s="35" t="e">
        <f>VLOOKUP('Reported Performance Table'!C577,'Master List'!$B$20:$C$39,2,FALSE)</f>
        <v>#N/A</v>
      </c>
      <c r="E577" t="e">
        <f>VLOOKUP('Reported Performance Table'!D577,'Master List'!$B$42:$C$129,2,FALSE)</f>
        <v>#N/A</v>
      </c>
      <c r="F577" t="e">
        <f>VLOOKUP('Reported Performance Table'!C577,'Master List'!$B$20:$D$39,3,FALSE)</f>
        <v>#N/A</v>
      </c>
      <c r="G577" s="163" t="e">
        <f>VLOOKUP('Reported Performance Table'!B577,'Master List'!$B$11:$D$17,3,FALSE)</f>
        <v>#N/A</v>
      </c>
      <c r="H577" t="e">
        <f t="shared" si="16"/>
        <v>#N/A</v>
      </c>
      <c r="I577" t="e">
        <f>IF(VLOOKUP('Reported Performance Table'!D577,'Master List'!$B$42:$D$129,3,FALSE)="","No",VLOOKUP('Reported Performance Table'!D577,'Master List'!$B$42:$D$129,3,FALSE))</f>
        <v>#N/A</v>
      </c>
      <c r="J577" t="e">
        <f>IF(AND(I577="Yes_No",'Reported Performance Table'!E577="Yes"),"No","Yes_No")</f>
        <v>#N/A</v>
      </c>
      <c r="K577" t="str">
        <f>IF('Reported Performance Table'!D577="","",IF('Reported Performance Table'!E577="Yes","LUNA_CCT","Reported_CCT"))</f>
        <v/>
      </c>
      <c r="L577" t="str">
        <f>IF('Reported Performance Table'!D577="","",IF(K577="LUNA_CCT",VLOOKUP('Reported Performance Table'!D577,'Master List'!$B$42:$E$129,4,FALSE),"Reported_BUG"))</f>
        <v/>
      </c>
      <c r="M577" t="str">
        <f>IF('Reported Performance Table'!D577="","",IF(AND('Reported Performance Table'!$E577="Yes",OR('Reported Performance Table'!$D577='Master List'!$B$42,'Reported Performance Table'!$D577='Master List'!$B$43,'Reported Performance Table'!$D577='Master List'!$B$44,'Reported Performance Table'!$D577='Master List'!$B$46,'Reported Performance Table'!$D577='Master List'!$B$48,'Reported Performance Table'!$D577='Master List'!$B$104,'Reported Performance Table'!$D577='Master List'!$B$106,'Reported Performance Table'!$D577='Master List'!$B$126)),"LUNA_Dimming","Dimming_Capability_and_Range"))</f>
        <v/>
      </c>
      <c r="N577" s="179">
        <f>'Reported Performance Table'!BE577</f>
        <v>0</v>
      </c>
      <c r="O577" s="179">
        <f>'Reported Performance Table'!BF577</f>
        <v>0</v>
      </c>
      <c r="P577" s="179">
        <f>'Reported Performance Table'!BG577</f>
        <v>0</v>
      </c>
      <c r="Q577" t="str">
        <f t="shared" si="17"/>
        <v>No</v>
      </c>
    </row>
    <row r="578" spans="1:17" x14ac:dyDescent="0.25">
      <c r="A578" s="75">
        <v>585</v>
      </c>
      <c r="B578" s="76" t="str">
        <f>IF('Reported Performance Table'!$A585="","",IF(OR('Reported Performance Table'!$B585="",'Reported Performance Table'!$C585="",'Reported Performance Table'!$D585="",'Reported Performance Table'!$F585="",'Reported Performance Table'!$G585="",'Reported Performance Table'!$H585="",'Reported Performance Table'!$I585="",'Reported Performance Table'!$K585="",'Reported Performance Table'!$N585="",'Reported Performance Table'!$O585="",'Reported Performance Table'!$P585="",'Reported Performance Table'!$Q585="",'Reported Performance Table'!$R585="",'Reported Performance Table'!$S585="",'Reported Performance Table'!$T585="",'Reported Performance Table'!$U585="",'Reported Performance Table'!$V585="",'Reported Performance Table'!$W585="",'Reported Performance Table'!$X585="",'Reported Performance Table'!$AF585="",'Reported Performance Table'!$AG585="",'Reported Performance Table'!$AI585="",'Reported Performance Table'!$AJ585="",'Reported Performance Table'!$AL585="",'Reported Performance Table'!$AN585="",'Reported Performance Table'!$AR585=""),$A578&amp;", ",""))</f>
        <v/>
      </c>
      <c r="D578" s="35" t="e">
        <f>VLOOKUP('Reported Performance Table'!C578,'Master List'!$B$20:$C$39,2,FALSE)</f>
        <v>#N/A</v>
      </c>
      <c r="E578" t="e">
        <f>VLOOKUP('Reported Performance Table'!D578,'Master List'!$B$42:$C$129,2,FALSE)</f>
        <v>#N/A</v>
      </c>
      <c r="F578" t="e">
        <f>VLOOKUP('Reported Performance Table'!C578,'Master List'!$B$20:$D$39,3,FALSE)</f>
        <v>#N/A</v>
      </c>
      <c r="G578" s="163" t="e">
        <f>VLOOKUP('Reported Performance Table'!B578,'Master List'!$B$11:$D$17,3,FALSE)</f>
        <v>#N/A</v>
      </c>
      <c r="H578" t="e">
        <f t="shared" si="16"/>
        <v>#N/A</v>
      </c>
      <c r="I578" t="e">
        <f>IF(VLOOKUP('Reported Performance Table'!D578,'Master List'!$B$42:$D$129,3,FALSE)="","No",VLOOKUP('Reported Performance Table'!D578,'Master List'!$B$42:$D$129,3,FALSE))</f>
        <v>#N/A</v>
      </c>
      <c r="J578" t="e">
        <f>IF(AND(I578="Yes_No",'Reported Performance Table'!E578="Yes"),"No","Yes_No")</f>
        <v>#N/A</v>
      </c>
      <c r="K578" t="str">
        <f>IF('Reported Performance Table'!D578="","",IF('Reported Performance Table'!E578="Yes","LUNA_CCT","Reported_CCT"))</f>
        <v/>
      </c>
      <c r="L578" t="str">
        <f>IF('Reported Performance Table'!D578="","",IF(K578="LUNA_CCT",VLOOKUP('Reported Performance Table'!D578,'Master List'!$B$42:$E$129,4,FALSE),"Reported_BUG"))</f>
        <v/>
      </c>
      <c r="M578" t="str">
        <f>IF('Reported Performance Table'!D578="","",IF(AND('Reported Performance Table'!$E578="Yes",OR('Reported Performance Table'!$D578='Master List'!$B$42,'Reported Performance Table'!$D578='Master List'!$B$43,'Reported Performance Table'!$D578='Master List'!$B$44,'Reported Performance Table'!$D578='Master List'!$B$46,'Reported Performance Table'!$D578='Master List'!$B$48,'Reported Performance Table'!$D578='Master List'!$B$104,'Reported Performance Table'!$D578='Master List'!$B$106,'Reported Performance Table'!$D578='Master List'!$B$126)),"LUNA_Dimming","Dimming_Capability_and_Range"))</f>
        <v/>
      </c>
      <c r="N578" s="179">
        <f>'Reported Performance Table'!BE578</f>
        <v>0</v>
      </c>
      <c r="O578" s="179">
        <f>'Reported Performance Table'!BF578</f>
        <v>0</v>
      </c>
      <c r="P578" s="179">
        <f>'Reported Performance Table'!BG578</f>
        <v>0</v>
      </c>
      <c r="Q578" t="str">
        <f t="shared" si="17"/>
        <v>No</v>
      </c>
    </row>
    <row r="579" spans="1:17" x14ac:dyDescent="0.25">
      <c r="A579" s="75">
        <v>586</v>
      </c>
      <c r="B579" s="76" t="str">
        <f>IF('Reported Performance Table'!$A586="","",IF(OR('Reported Performance Table'!$B586="",'Reported Performance Table'!$C586="",'Reported Performance Table'!$D586="",'Reported Performance Table'!$F586="",'Reported Performance Table'!$G586="",'Reported Performance Table'!$H586="",'Reported Performance Table'!$I586="",'Reported Performance Table'!$K586="",'Reported Performance Table'!$N586="",'Reported Performance Table'!$O586="",'Reported Performance Table'!$P586="",'Reported Performance Table'!$Q586="",'Reported Performance Table'!$R586="",'Reported Performance Table'!$S586="",'Reported Performance Table'!$T586="",'Reported Performance Table'!$U586="",'Reported Performance Table'!$V586="",'Reported Performance Table'!$W586="",'Reported Performance Table'!$X586="",'Reported Performance Table'!$AF586="",'Reported Performance Table'!$AG586="",'Reported Performance Table'!$AI586="",'Reported Performance Table'!$AJ586="",'Reported Performance Table'!$AL586="",'Reported Performance Table'!$AN586="",'Reported Performance Table'!$AR586=""),$A579&amp;", ",""))</f>
        <v/>
      </c>
      <c r="D579" s="35" t="e">
        <f>VLOOKUP('Reported Performance Table'!C579,'Master List'!$B$20:$C$39,2,FALSE)</f>
        <v>#N/A</v>
      </c>
      <c r="E579" t="e">
        <f>VLOOKUP('Reported Performance Table'!D579,'Master List'!$B$42:$C$129,2,FALSE)</f>
        <v>#N/A</v>
      </c>
      <c r="F579" t="e">
        <f>VLOOKUP('Reported Performance Table'!C579,'Master List'!$B$20:$D$39,3,FALSE)</f>
        <v>#N/A</v>
      </c>
      <c r="G579" s="163" t="e">
        <f>VLOOKUP('Reported Performance Table'!B579,'Master List'!$B$11:$D$17,3,FALSE)</f>
        <v>#N/A</v>
      </c>
      <c r="H579" t="e">
        <f t="shared" si="16"/>
        <v>#N/A</v>
      </c>
      <c r="I579" t="e">
        <f>IF(VLOOKUP('Reported Performance Table'!D579,'Master List'!$B$42:$D$129,3,FALSE)="","No",VLOOKUP('Reported Performance Table'!D579,'Master List'!$B$42:$D$129,3,FALSE))</f>
        <v>#N/A</v>
      </c>
      <c r="J579" t="e">
        <f>IF(AND(I579="Yes_No",'Reported Performance Table'!E579="Yes"),"No","Yes_No")</f>
        <v>#N/A</v>
      </c>
      <c r="K579" t="str">
        <f>IF('Reported Performance Table'!D579="","",IF('Reported Performance Table'!E579="Yes","LUNA_CCT","Reported_CCT"))</f>
        <v/>
      </c>
      <c r="L579" t="str">
        <f>IF('Reported Performance Table'!D579="","",IF(K579="LUNA_CCT",VLOOKUP('Reported Performance Table'!D579,'Master List'!$B$42:$E$129,4,FALSE),"Reported_BUG"))</f>
        <v/>
      </c>
      <c r="M579" t="str">
        <f>IF('Reported Performance Table'!D579="","",IF(AND('Reported Performance Table'!$E579="Yes",OR('Reported Performance Table'!$D579='Master List'!$B$42,'Reported Performance Table'!$D579='Master List'!$B$43,'Reported Performance Table'!$D579='Master List'!$B$44,'Reported Performance Table'!$D579='Master List'!$B$46,'Reported Performance Table'!$D579='Master List'!$B$48,'Reported Performance Table'!$D579='Master List'!$B$104,'Reported Performance Table'!$D579='Master List'!$B$106,'Reported Performance Table'!$D579='Master List'!$B$126)),"LUNA_Dimming","Dimming_Capability_and_Range"))</f>
        <v/>
      </c>
      <c r="N579" s="179">
        <f>'Reported Performance Table'!BE579</f>
        <v>0</v>
      </c>
      <c r="O579" s="179">
        <f>'Reported Performance Table'!BF579</f>
        <v>0</v>
      </c>
      <c r="P579" s="179">
        <f>'Reported Performance Table'!BG579</f>
        <v>0</v>
      </c>
      <c r="Q579" t="str">
        <f t="shared" si="17"/>
        <v>No</v>
      </c>
    </row>
    <row r="580" spans="1:17" x14ac:dyDescent="0.25">
      <c r="A580" s="75">
        <v>587</v>
      </c>
      <c r="B580" s="76" t="str">
        <f>IF('Reported Performance Table'!$A587="","",IF(OR('Reported Performance Table'!$B587="",'Reported Performance Table'!$C587="",'Reported Performance Table'!$D587="",'Reported Performance Table'!$F587="",'Reported Performance Table'!$G587="",'Reported Performance Table'!$H587="",'Reported Performance Table'!$I587="",'Reported Performance Table'!$K587="",'Reported Performance Table'!$N587="",'Reported Performance Table'!$O587="",'Reported Performance Table'!$P587="",'Reported Performance Table'!$Q587="",'Reported Performance Table'!$R587="",'Reported Performance Table'!$S587="",'Reported Performance Table'!$T587="",'Reported Performance Table'!$U587="",'Reported Performance Table'!$V587="",'Reported Performance Table'!$W587="",'Reported Performance Table'!$X587="",'Reported Performance Table'!$AF587="",'Reported Performance Table'!$AG587="",'Reported Performance Table'!$AI587="",'Reported Performance Table'!$AJ587="",'Reported Performance Table'!$AL587="",'Reported Performance Table'!$AN587="",'Reported Performance Table'!$AR587=""),$A580&amp;", ",""))</f>
        <v/>
      </c>
      <c r="D580" s="35" t="e">
        <f>VLOOKUP('Reported Performance Table'!C580,'Master List'!$B$20:$C$39,2,FALSE)</f>
        <v>#N/A</v>
      </c>
      <c r="E580" t="e">
        <f>VLOOKUP('Reported Performance Table'!D580,'Master List'!$B$42:$C$129,2,FALSE)</f>
        <v>#N/A</v>
      </c>
      <c r="F580" t="e">
        <f>VLOOKUP('Reported Performance Table'!C580,'Master List'!$B$20:$D$39,3,FALSE)</f>
        <v>#N/A</v>
      </c>
      <c r="G580" s="163" t="e">
        <f>VLOOKUP('Reported Performance Table'!B580,'Master List'!$B$11:$D$17,3,FALSE)</f>
        <v>#N/A</v>
      </c>
      <c r="H580" t="e">
        <f t="shared" si="16"/>
        <v>#N/A</v>
      </c>
      <c r="I580" t="e">
        <f>IF(VLOOKUP('Reported Performance Table'!D580,'Master List'!$B$42:$D$129,3,FALSE)="","No",VLOOKUP('Reported Performance Table'!D580,'Master List'!$B$42:$D$129,3,FALSE))</f>
        <v>#N/A</v>
      </c>
      <c r="J580" t="e">
        <f>IF(AND(I580="Yes_No",'Reported Performance Table'!E580="Yes"),"No","Yes_No")</f>
        <v>#N/A</v>
      </c>
      <c r="K580" t="str">
        <f>IF('Reported Performance Table'!D580="","",IF('Reported Performance Table'!E580="Yes","LUNA_CCT","Reported_CCT"))</f>
        <v/>
      </c>
      <c r="L580" t="str">
        <f>IF('Reported Performance Table'!D580="","",IF(K580="LUNA_CCT",VLOOKUP('Reported Performance Table'!D580,'Master List'!$B$42:$E$129,4,FALSE),"Reported_BUG"))</f>
        <v/>
      </c>
      <c r="M580" t="str">
        <f>IF('Reported Performance Table'!D580="","",IF(AND('Reported Performance Table'!$E580="Yes",OR('Reported Performance Table'!$D580='Master List'!$B$42,'Reported Performance Table'!$D580='Master List'!$B$43,'Reported Performance Table'!$D580='Master List'!$B$44,'Reported Performance Table'!$D580='Master List'!$B$46,'Reported Performance Table'!$D580='Master List'!$B$48,'Reported Performance Table'!$D580='Master List'!$B$104,'Reported Performance Table'!$D580='Master List'!$B$106,'Reported Performance Table'!$D580='Master List'!$B$126)),"LUNA_Dimming","Dimming_Capability_and_Range"))</f>
        <v/>
      </c>
      <c r="N580" s="179">
        <f>'Reported Performance Table'!BE580</f>
        <v>0</v>
      </c>
      <c r="O580" s="179">
        <f>'Reported Performance Table'!BF580</f>
        <v>0</v>
      </c>
      <c r="P580" s="179">
        <f>'Reported Performance Table'!BG580</f>
        <v>0</v>
      </c>
      <c r="Q580" t="str">
        <f t="shared" si="17"/>
        <v>No</v>
      </c>
    </row>
    <row r="581" spans="1:17" x14ac:dyDescent="0.25">
      <c r="A581" s="75">
        <v>588</v>
      </c>
      <c r="B581" s="76" t="str">
        <f>IF('Reported Performance Table'!$A588="","",IF(OR('Reported Performance Table'!$B588="",'Reported Performance Table'!$C588="",'Reported Performance Table'!$D588="",'Reported Performance Table'!$F588="",'Reported Performance Table'!$G588="",'Reported Performance Table'!$H588="",'Reported Performance Table'!$I588="",'Reported Performance Table'!$K588="",'Reported Performance Table'!$N588="",'Reported Performance Table'!$O588="",'Reported Performance Table'!$P588="",'Reported Performance Table'!$Q588="",'Reported Performance Table'!$R588="",'Reported Performance Table'!$S588="",'Reported Performance Table'!$T588="",'Reported Performance Table'!$U588="",'Reported Performance Table'!$V588="",'Reported Performance Table'!$W588="",'Reported Performance Table'!$X588="",'Reported Performance Table'!$AF588="",'Reported Performance Table'!$AG588="",'Reported Performance Table'!$AI588="",'Reported Performance Table'!$AJ588="",'Reported Performance Table'!$AL588="",'Reported Performance Table'!$AN588="",'Reported Performance Table'!$AR588=""),$A581&amp;", ",""))</f>
        <v/>
      </c>
      <c r="D581" s="35" t="e">
        <f>VLOOKUP('Reported Performance Table'!C581,'Master List'!$B$20:$C$39,2,FALSE)</f>
        <v>#N/A</v>
      </c>
      <c r="E581" t="e">
        <f>VLOOKUP('Reported Performance Table'!D581,'Master List'!$B$42:$C$129,2,FALSE)</f>
        <v>#N/A</v>
      </c>
      <c r="F581" t="e">
        <f>VLOOKUP('Reported Performance Table'!C581,'Master List'!$B$20:$D$39,3,FALSE)</f>
        <v>#N/A</v>
      </c>
      <c r="G581" s="163" t="e">
        <f>VLOOKUP('Reported Performance Table'!B581,'Master List'!$B$11:$D$17,3,FALSE)</f>
        <v>#N/A</v>
      </c>
      <c r="H581" t="e">
        <f t="shared" si="16"/>
        <v>#N/A</v>
      </c>
      <c r="I581" t="e">
        <f>IF(VLOOKUP('Reported Performance Table'!D581,'Master List'!$B$42:$D$129,3,FALSE)="","No",VLOOKUP('Reported Performance Table'!D581,'Master List'!$B$42:$D$129,3,FALSE))</f>
        <v>#N/A</v>
      </c>
      <c r="J581" t="e">
        <f>IF(AND(I581="Yes_No",'Reported Performance Table'!E581="Yes"),"No","Yes_No")</f>
        <v>#N/A</v>
      </c>
      <c r="K581" t="str">
        <f>IF('Reported Performance Table'!D581="","",IF('Reported Performance Table'!E581="Yes","LUNA_CCT","Reported_CCT"))</f>
        <v/>
      </c>
      <c r="L581" t="str">
        <f>IF('Reported Performance Table'!D581="","",IF(K581="LUNA_CCT",VLOOKUP('Reported Performance Table'!D581,'Master List'!$B$42:$E$129,4,FALSE),"Reported_BUG"))</f>
        <v/>
      </c>
      <c r="M581" t="str">
        <f>IF('Reported Performance Table'!D581="","",IF(AND('Reported Performance Table'!$E581="Yes",OR('Reported Performance Table'!$D581='Master List'!$B$42,'Reported Performance Table'!$D581='Master List'!$B$43,'Reported Performance Table'!$D581='Master List'!$B$44,'Reported Performance Table'!$D581='Master List'!$B$46,'Reported Performance Table'!$D581='Master List'!$B$48,'Reported Performance Table'!$D581='Master List'!$B$104,'Reported Performance Table'!$D581='Master List'!$B$106,'Reported Performance Table'!$D581='Master List'!$B$126)),"LUNA_Dimming","Dimming_Capability_and_Range"))</f>
        <v/>
      </c>
      <c r="N581" s="179">
        <f>'Reported Performance Table'!BE581</f>
        <v>0</v>
      </c>
      <c r="O581" s="179">
        <f>'Reported Performance Table'!BF581</f>
        <v>0</v>
      </c>
      <c r="P581" s="179">
        <f>'Reported Performance Table'!BG581</f>
        <v>0</v>
      </c>
      <c r="Q581" t="str">
        <f t="shared" si="17"/>
        <v>No</v>
      </c>
    </row>
    <row r="582" spans="1:17" x14ac:dyDescent="0.25">
      <c r="A582" s="75">
        <v>589</v>
      </c>
      <c r="B582" s="76" t="str">
        <f>IF('Reported Performance Table'!$A589="","",IF(OR('Reported Performance Table'!$B589="",'Reported Performance Table'!$C589="",'Reported Performance Table'!$D589="",'Reported Performance Table'!$F589="",'Reported Performance Table'!$G589="",'Reported Performance Table'!$H589="",'Reported Performance Table'!$I589="",'Reported Performance Table'!$K589="",'Reported Performance Table'!$N589="",'Reported Performance Table'!$O589="",'Reported Performance Table'!$P589="",'Reported Performance Table'!$Q589="",'Reported Performance Table'!$R589="",'Reported Performance Table'!$S589="",'Reported Performance Table'!$T589="",'Reported Performance Table'!$U589="",'Reported Performance Table'!$V589="",'Reported Performance Table'!$W589="",'Reported Performance Table'!$X589="",'Reported Performance Table'!$AF589="",'Reported Performance Table'!$AG589="",'Reported Performance Table'!$AI589="",'Reported Performance Table'!$AJ589="",'Reported Performance Table'!$AL589="",'Reported Performance Table'!$AN589="",'Reported Performance Table'!$AR589=""),$A582&amp;", ",""))</f>
        <v/>
      </c>
      <c r="D582" s="35" t="e">
        <f>VLOOKUP('Reported Performance Table'!C582,'Master List'!$B$20:$C$39,2,FALSE)</f>
        <v>#N/A</v>
      </c>
      <c r="E582" t="e">
        <f>VLOOKUP('Reported Performance Table'!D582,'Master List'!$B$42:$C$129,2,FALSE)</f>
        <v>#N/A</v>
      </c>
      <c r="F582" t="e">
        <f>VLOOKUP('Reported Performance Table'!C582,'Master List'!$B$20:$D$39,3,FALSE)</f>
        <v>#N/A</v>
      </c>
      <c r="G582" s="163" t="e">
        <f>VLOOKUP('Reported Performance Table'!B582,'Master List'!$B$11:$D$17,3,FALSE)</f>
        <v>#N/A</v>
      </c>
      <c r="H582" t="e">
        <f t="shared" si="16"/>
        <v>#N/A</v>
      </c>
      <c r="I582" t="e">
        <f>IF(VLOOKUP('Reported Performance Table'!D582,'Master List'!$B$42:$D$129,3,FALSE)="","No",VLOOKUP('Reported Performance Table'!D582,'Master List'!$B$42:$D$129,3,FALSE))</f>
        <v>#N/A</v>
      </c>
      <c r="J582" t="e">
        <f>IF(AND(I582="Yes_No",'Reported Performance Table'!E582="Yes"),"No","Yes_No")</f>
        <v>#N/A</v>
      </c>
      <c r="K582" t="str">
        <f>IF('Reported Performance Table'!D582="","",IF('Reported Performance Table'!E582="Yes","LUNA_CCT","Reported_CCT"))</f>
        <v/>
      </c>
      <c r="L582" t="str">
        <f>IF('Reported Performance Table'!D582="","",IF(K582="LUNA_CCT",VLOOKUP('Reported Performance Table'!D582,'Master List'!$B$42:$E$129,4,FALSE),"Reported_BUG"))</f>
        <v/>
      </c>
      <c r="M582" t="str">
        <f>IF('Reported Performance Table'!D582="","",IF(AND('Reported Performance Table'!$E582="Yes",OR('Reported Performance Table'!$D582='Master List'!$B$42,'Reported Performance Table'!$D582='Master List'!$B$43,'Reported Performance Table'!$D582='Master List'!$B$44,'Reported Performance Table'!$D582='Master List'!$B$46,'Reported Performance Table'!$D582='Master List'!$B$48,'Reported Performance Table'!$D582='Master List'!$B$104,'Reported Performance Table'!$D582='Master List'!$B$106,'Reported Performance Table'!$D582='Master List'!$B$126)),"LUNA_Dimming","Dimming_Capability_and_Range"))</f>
        <v/>
      </c>
      <c r="N582" s="179">
        <f>'Reported Performance Table'!BE582</f>
        <v>0</v>
      </c>
      <c r="O582" s="179">
        <f>'Reported Performance Table'!BF582</f>
        <v>0</v>
      </c>
      <c r="P582" s="179">
        <f>'Reported Performance Table'!BG582</f>
        <v>0</v>
      </c>
      <c r="Q582" t="str">
        <f t="shared" si="17"/>
        <v>No</v>
      </c>
    </row>
    <row r="583" spans="1:17" x14ac:dyDescent="0.25">
      <c r="A583" s="75">
        <v>590</v>
      </c>
      <c r="B583" s="76" t="str">
        <f>IF('Reported Performance Table'!$A590="","",IF(OR('Reported Performance Table'!$B590="",'Reported Performance Table'!$C590="",'Reported Performance Table'!$D590="",'Reported Performance Table'!$F590="",'Reported Performance Table'!$G590="",'Reported Performance Table'!$H590="",'Reported Performance Table'!$I590="",'Reported Performance Table'!$K590="",'Reported Performance Table'!$N590="",'Reported Performance Table'!$O590="",'Reported Performance Table'!$P590="",'Reported Performance Table'!$Q590="",'Reported Performance Table'!$R590="",'Reported Performance Table'!$S590="",'Reported Performance Table'!$T590="",'Reported Performance Table'!$U590="",'Reported Performance Table'!$V590="",'Reported Performance Table'!$W590="",'Reported Performance Table'!$X590="",'Reported Performance Table'!$AF590="",'Reported Performance Table'!$AG590="",'Reported Performance Table'!$AI590="",'Reported Performance Table'!$AJ590="",'Reported Performance Table'!$AL590="",'Reported Performance Table'!$AN590="",'Reported Performance Table'!$AR590=""),$A583&amp;", ",""))</f>
        <v/>
      </c>
      <c r="D583" s="35" t="e">
        <f>VLOOKUP('Reported Performance Table'!C583,'Master List'!$B$20:$C$39,2,FALSE)</f>
        <v>#N/A</v>
      </c>
      <c r="E583" t="e">
        <f>VLOOKUP('Reported Performance Table'!D583,'Master List'!$B$42:$C$129,2,FALSE)</f>
        <v>#N/A</v>
      </c>
      <c r="F583" t="e">
        <f>VLOOKUP('Reported Performance Table'!C583,'Master List'!$B$20:$D$39,3,FALSE)</f>
        <v>#N/A</v>
      </c>
      <c r="G583" s="163" t="e">
        <f>VLOOKUP('Reported Performance Table'!B583,'Master List'!$B$11:$D$17,3,FALSE)</f>
        <v>#N/A</v>
      </c>
      <c r="H583" t="e">
        <f t="shared" si="16"/>
        <v>#N/A</v>
      </c>
      <c r="I583" t="e">
        <f>IF(VLOOKUP('Reported Performance Table'!D583,'Master List'!$B$42:$D$129,3,FALSE)="","No",VLOOKUP('Reported Performance Table'!D583,'Master List'!$B$42:$D$129,3,FALSE))</f>
        <v>#N/A</v>
      </c>
      <c r="J583" t="e">
        <f>IF(AND(I583="Yes_No",'Reported Performance Table'!E583="Yes"),"No","Yes_No")</f>
        <v>#N/A</v>
      </c>
      <c r="K583" t="str">
        <f>IF('Reported Performance Table'!D583="","",IF('Reported Performance Table'!E583="Yes","LUNA_CCT","Reported_CCT"))</f>
        <v/>
      </c>
      <c r="L583" t="str">
        <f>IF('Reported Performance Table'!D583="","",IF(K583="LUNA_CCT",VLOOKUP('Reported Performance Table'!D583,'Master List'!$B$42:$E$129,4,FALSE),"Reported_BUG"))</f>
        <v/>
      </c>
      <c r="M583" t="str">
        <f>IF('Reported Performance Table'!D583="","",IF(AND('Reported Performance Table'!$E583="Yes",OR('Reported Performance Table'!$D583='Master List'!$B$42,'Reported Performance Table'!$D583='Master List'!$B$43,'Reported Performance Table'!$D583='Master List'!$B$44,'Reported Performance Table'!$D583='Master List'!$B$46,'Reported Performance Table'!$D583='Master List'!$B$48,'Reported Performance Table'!$D583='Master List'!$B$104,'Reported Performance Table'!$D583='Master List'!$B$106,'Reported Performance Table'!$D583='Master List'!$B$126)),"LUNA_Dimming","Dimming_Capability_and_Range"))</f>
        <v/>
      </c>
      <c r="N583" s="179">
        <f>'Reported Performance Table'!BE583</f>
        <v>0</v>
      </c>
      <c r="O583" s="179">
        <f>'Reported Performance Table'!BF583</f>
        <v>0</v>
      </c>
      <c r="P583" s="179">
        <f>'Reported Performance Table'!BG583</f>
        <v>0</v>
      </c>
      <c r="Q583" t="str">
        <f t="shared" si="17"/>
        <v>No</v>
      </c>
    </row>
    <row r="584" spans="1:17" x14ac:dyDescent="0.25">
      <c r="A584" s="75">
        <v>591</v>
      </c>
      <c r="B584" s="76" t="str">
        <f>IF('Reported Performance Table'!$A591="","",IF(OR('Reported Performance Table'!$B591="",'Reported Performance Table'!$C591="",'Reported Performance Table'!$D591="",'Reported Performance Table'!$F591="",'Reported Performance Table'!$G591="",'Reported Performance Table'!$H591="",'Reported Performance Table'!$I591="",'Reported Performance Table'!$K591="",'Reported Performance Table'!$N591="",'Reported Performance Table'!$O591="",'Reported Performance Table'!$P591="",'Reported Performance Table'!$Q591="",'Reported Performance Table'!$R591="",'Reported Performance Table'!$S591="",'Reported Performance Table'!$T591="",'Reported Performance Table'!$U591="",'Reported Performance Table'!$V591="",'Reported Performance Table'!$W591="",'Reported Performance Table'!$X591="",'Reported Performance Table'!$AF591="",'Reported Performance Table'!$AG591="",'Reported Performance Table'!$AI591="",'Reported Performance Table'!$AJ591="",'Reported Performance Table'!$AL591="",'Reported Performance Table'!$AN591="",'Reported Performance Table'!$AR591=""),$A584&amp;", ",""))</f>
        <v/>
      </c>
      <c r="D584" s="35" t="e">
        <f>VLOOKUP('Reported Performance Table'!C584,'Master List'!$B$20:$C$39,2,FALSE)</f>
        <v>#N/A</v>
      </c>
      <c r="E584" t="e">
        <f>VLOOKUP('Reported Performance Table'!D584,'Master List'!$B$42:$C$129,2,FALSE)</f>
        <v>#N/A</v>
      </c>
      <c r="F584" t="e">
        <f>VLOOKUP('Reported Performance Table'!C584,'Master List'!$B$20:$D$39,3,FALSE)</f>
        <v>#N/A</v>
      </c>
      <c r="G584" s="163" t="e">
        <f>VLOOKUP('Reported Performance Table'!B584,'Master List'!$B$11:$D$17,3,FALSE)</f>
        <v>#N/A</v>
      </c>
      <c r="H584" t="e">
        <f t="shared" si="16"/>
        <v>#N/A</v>
      </c>
      <c r="I584" t="e">
        <f>IF(VLOOKUP('Reported Performance Table'!D584,'Master List'!$B$42:$D$129,3,FALSE)="","No",VLOOKUP('Reported Performance Table'!D584,'Master List'!$B$42:$D$129,3,FALSE))</f>
        <v>#N/A</v>
      </c>
      <c r="J584" t="e">
        <f>IF(AND(I584="Yes_No",'Reported Performance Table'!E584="Yes"),"No","Yes_No")</f>
        <v>#N/A</v>
      </c>
      <c r="K584" t="str">
        <f>IF('Reported Performance Table'!D584="","",IF('Reported Performance Table'!E584="Yes","LUNA_CCT","Reported_CCT"))</f>
        <v/>
      </c>
      <c r="L584" t="str">
        <f>IF('Reported Performance Table'!D584="","",IF(K584="LUNA_CCT",VLOOKUP('Reported Performance Table'!D584,'Master List'!$B$42:$E$129,4,FALSE),"Reported_BUG"))</f>
        <v/>
      </c>
      <c r="M584" t="str">
        <f>IF('Reported Performance Table'!D584="","",IF(AND('Reported Performance Table'!$E584="Yes",OR('Reported Performance Table'!$D584='Master List'!$B$42,'Reported Performance Table'!$D584='Master List'!$B$43,'Reported Performance Table'!$D584='Master List'!$B$44,'Reported Performance Table'!$D584='Master List'!$B$46,'Reported Performance Table'!$D584='Master List'!$B$48,'Reported Performance Table'!$D584='Master List'!$B$104,'Reported Performance Table'!$D584='Master List'!$B$106,'Reported Performance Table'!$D584='Master List'!$B$126)),"LUNA_Dimming","Dimming_Capability_and_Range"))</f>
        <v/>
      </c>
      <c r="N584" s="179">
        <f>'Reported Performance Table'!BE584</f>
        <v>0</v>
      </c>
      <c r="O584" s="179">
        <f>'Reported Performance Table'!BF584</f>
        <v>0</v>
      </c>
      <c r="P584" s="179">
        <f>'Reported Performance Table'!BG584</f>
        <v>0</v>
      </c>
      <c r="Q584" t="str">
        <f t="shared" si="17"/>
        <v>No</v>
      </c>
    </row>
    <row r="585" spans="1:17" x14ac:dyDescent="0.25">
      <c r="A585" s="75">
        <v>592</v>
      </c>
      <c r="B585" s="76" t="str">
        <f>IF('Reported Performance Table'!$A592="","",IF(OR('Reported Performance Table'!$B592="",'Reported Performance Table'!$C592="",'Reported Performance Table'!$D592="",'Reported Performance Table'!$F592="",'Reported Performance Table'!$G592="",'Reported Performance Table'!$H592="",'Reported Performance Table'!$I592="",'Reported Performance Table'!$K592="",'Reported Performance Table'!$N592="",'Reported Performance Table'!$O592="",'Reported Performance Table'!$P592="",'Reported Performance Table'!$Q592="",'Reported Performance Table'!$R592="",'Reported Performance Table'!$S592="",'Reported Performance Table'!$T592="",'Reported Performance Table'!$U592="",'Reported Performance Table'!$V592="",'Reported Performance Table'!$W592="",'Reported Performance Table'!$X592="",'Reported Performance Table'!$AF592="",'Reported Performance Table'!$AG592="",'Reported Performance Table'!$AI592="",'Reported Performance Table'!$AJ592="",'Reported Performance Table'!$AL592="",'Reported Performance Table'!$AN592="",'Reported Performance Table'!$AR592=""),$A585&amp;", ",""))</f>
        <v/>
      </c>
      <c r="D585" s="35" t="e">
        <f>VLOOKUP('Reported Performance Table'!C585,'Master List'!$B$20:$C$39,2,FALSE)</f>
        <v>#N/A</v>
      </c>
      <c r="E585" t="e">
        <f>VLOOKUP('Reported Performance Table'!D585,'Master List'!$B$42:$C$129,2,FALSE)</f>
        <v>#N/A</v>
      </c>
      <c r="F585" t="e">
        <f>VLOOKUP('Reported Performance Table'!C585,'Master List'!$B$20:$D$39,3,FALSE)</f>
        <v>#N/A</v>
      </c>
      <c r="G585" s="163" t="e">
        <f>VLOOKUP('Reported Performance Table'!B585,'Master List'!$B$11:$D$17,3,FALSE)</f>
        <v>#N/A</v>
      </c>
      <c r="H585" t="e">
        <f t="shared" si="16"/>
        <v>#N/A</v>
      </c>
      <c r="I585" t="e">
        <f>IF(VLOOKUP('Reported Performance Table'!D585,'Master List'!$B$42:$D$129,3,FALSE)="","No",VLOOKUP('Reported Performance Table'!D585,'Master List'!$B$42:$D$129,3,FALSE))</f>
        <v>#N/A</v>
      </c>
      <c r="J585" t="e">
        <f>IF(AND(I585="Yes_No",'Reported Performance Table'!E585="Yes"),"No","Yes_No")</f>
        <v>#N/A</v>
      </c>
      <c r="K585" t="str">
        <f>IF('Reported Performance Table'!D585="","",IF('Reported Performance Table'!E585="Yes","LUNA_CCT","Reported_CCT"))</f>
        <v/>
      </c>
      <c r="L585" t="str">
        <f>IF('Reported Performance Table'!D585="","",IF(K585="LUNA_CCT",VLOOKUP('Reported Performance Table'!D585,'Master List'!$B$42:$E$129,4,FALSE),"Reported_BUG"))</f>
        <v/>
      </c>
      <c r="M585" t="str">
        <f>IF('Reported Performance Table'!D585="","",IF(AND('Reported Performance Table'!$E585="Yes",OR('Reported Performance Table'!$D585='Master List'!$B$42,'Reported Performance Table'!$D585='Master List'!$B$43,'Reported Performance Table'!$D585='Master List'!$B$44,'Reported Performance Table'!$D585='Master List'!$B$46,'Reported Performance Table'!$D585='Master List'!$B$48,'Reported Performance Table'!$D585='Master List'!$B$104,'Reported Performance Table'!$D585='Master List'!$B$106,'Reported Performance Table'!$D585='Master List'!$B$126)),"LUNA_Dimming","Dimming_Capability_and_Range"))</f>
        <v/>
      </c>
      <c r="N585" s="179">
        <f>'Reported Performance Table'!BE585</f>
        <v>0</v>
      </c>
      <c r="O585" s="179">
        <f>'Reported Performance Table'!BF585</f>
        <v>0</v>
      </c>
      <c r="P585" s="179">
        <f>'Reported Performance Table'!BG585</f>
        <v>0</v>
      </c>
      <c r="Q585" t="str">
        <f t="shared" si="17"/>
        <v>No</v>
      </c>
    </row>
    <row r="586" spans="1:17" x14ac:dyDescent="0.25">
      <c r="A586" s="75">
        <v>593</v>
      </c>
      <c r="B586" s="76" t="str">
        <f>IF('Reported Performance Table'!$A593="","",IF(OR('Reported Performance Table'!$B593="",'Reported Performance Table'!$C593="",'Reported Performance Table'!$D593="",'Reported Performance Table'!$F593="",'Reported Performance Table'!$G593="",'Reported Performance Table'!$H593="",'Reported Performance Table'!$I593="",'Reported Performance Table'!$K593="",'Reported Performance Table'!$N593="",'Reported Performance Table'!$O593="",'Reported Performance Table'!$P593="",'Reported Performance Table'!$Q593="",'Reported Performance Table'!$R593="",'Reported Performance Table'!$S593="",'Reported Performance Table'!$T593="",'Reported Performance Table'!$U593="",'Reported Performance Table'!$V593="",'Reported Performance Table'!$W593="",'Reported Performance Table'!$X593="",'Reported Performance Table'!$AF593="",'Reported Performance Table'!$AG593="",'Reported Performance Table'!$AI593="",'Reported Performance Table'!$AJ593="",'Reported Performance Table'!$AL593="",'Reported Performance Table'!$AN593="",'Reported Performance Table'!$AR593=""),$A586&amp;", ",""))</f>
        <v/>
      </c>
      <c r="D586" s="35" t="e">
        <f>VLOOKUP('Reported Performance Table'!C586,'Master List'!$B$20:$C$39,2,FALSE)</f>
        <v>#N/A</v>
      </c>
      <c r="E586" t="e">
        <f>VLOOKUP('Reported Performance Table'!D586,'Master List'!$B$42:$C$129,2,FALSE)</f>
        <v>#N/A</v>
      </c>
      <c r="F586" t="e">
        <f>VLOOKUP('Reported Performance Table'!C586,'Master List'!$B$20:$D$39,3,FALSE)</f>
        <v>#N/A</v>
      </c>
      <c r="G586" s="163" t="e">
        <f>VLOOKUP('Reported Performance Table'!B586,'Master List'!$B$11:$D$17,3,FALSE)</f>
        <v>#N/A</v>
      </c>
      <c r="H586" t="e">
        <f t="shared" si="16"/>
        <v>#N/A</v>
      </c>
      <c r="I586" t="e">
        <f>IF(VLOOKUP('Reported Performance Table'!D586,'Master List'!$B$42:$D$129,3,FALSE)="","No",VLOOKUP('Reported Performance Table'!D586,'Master List'!$B$42:$D$129,3,FALSE))</f>
        <v>#N/A</v>
      </c>
      <c r="J586" t="e">
        <f>IF(AND(I586="Yes_No",'Reported Performance Table'!E586="Yes"),"No","Yes_No")</f>
        <v>#N/A</v>
      </c>
      <c r="K586" t="str">
        <f>IF('Reported Performance Table'!D586="","",IF('Reported Performance Table'!E586="Yes","LUNA_CCT","Reported_CCT"))</f>
        <v/>
      </c>
      <c r="L586" t="str">
        <f>IF('Reported Performance Table'!D586="","",IF(K586="LUNA_CCT",VLOOKUP('Reported Performance Table'!D586,'Master List'!$B$42:$E$129,4,FALSE),"Reported_BUG"))</f>
        <v/>
      </c>
      <c r="M586" t="str">
        <f>IF('Reported Performance Table'!D586="","",IF(AND('Reported Performance Table'!$E586="Yes",OR('Reported Performance Table'!$D586='Master List'!$B$42,'Reported Performance Table'!$D586='Master List'!$B$43,'Reported Performance Table'!$D586='Master List'!$B$44,'Reported Performance Table'!$D586='Master List'!$B$46,'Reported Performance Table'!$D586='Master List'!$B$48,'Reported Performance Table'!$D586='Master List'!$B$104,'Reported Performance Table'!$D586='Master List'!$B$106,'Reported Performance Table'!$D586='Master List'!$B$126)),"LUNA_Dimming","Dimming_Capability_and_Range"))</f>
        <v/>
      </c>
      <c r="N586" s="179">
        <f>'Reported Performance Table'!BE586</f>
        <v>0</v>
      </c>
      <c r="O586" s="179">
        <f>'Reported Performance Table'!BF586</f>
        <v>0</v>
      </c>
      <c r="P586" s="179">
        <f>'Reported Performance Table'!BG586</f>
        <v>0</v>
      </c>
      <c r="Q586" t="str">
        <f t="shared" si="17"/>
        <v>No</v>
      </c>
    </row>
    <row r="587" spans="1:17" x14ac:dyDescent="0.25">
      <c r="A587" s="75">
        <v>594</v>
      </c>
      <c r="B587" s="76" t="str">
        <f>IF('Reported Performance Table'!$A594="","",IF(OR('Reported Performance Table'!$B594="",'Reported Performance Table'!$C594="",'Reported Performance Table'!$D594="",'Reported Performance Table'!$F594="",'Reported Performance Table'!$G594="",'Reported Performance Table'!$H594="",'Reported Performance Table'!$I594="",'Reported Performance Table'!$K594="",'Reported Performance Table'!$N594="",'Reported Performance Table'!$O594="",'Reported Performance Table'!$P594="",'Reported Performance Table'!$Q594="",'Reported Performance Table'!$R594="",'Reported Performance Table'!$S594="",'Reported Performance Table'!$T594="",'Reported Performance Table'!$U594="",'Reported Performance Table'!$V594="",'Reported Performance Table'!$W594="",'Reported Performance Table'!$X594="",'Reported Performance Table'!$AF594="",'Reported Performance Table'!$AG594="",'Reported Performance Table'!$AI594="",'Reported Performance Table'!$AJ594="",'Reported Performance Table'!$AL594="",'Reported Performance Table'!$AN594="",'Reported Performance Table'!$AR594=""),$A587&amp;", ",""))</f>
        <v/>
      </c>
      <c r="D587" s="35" t="e">
        <f>VLOOKUP('Reported Performance Table'!C587,'Master List'!$B$20:$C$39,2,FALSE)</f>
        <v>#N/A</v>
      </c>
      <c r="E587" t="e">
        <f>VLOOKUP('Reported Performance Table'!D587,'Master List'!$B$42:$C$129,2,FALSE)</f>
        <v>#N/A</v>
      </c>
      <c r="F587" t="e">
        <f>VLOOKUP('Reported Performance Table'!C587,'Master List'!$B$20:$D$39,3,FALSE)</f>
        <v>#N/A</v>
      </c>
      <c r="G587" s="163" t="e">
        <f>VLOOKUP('Reported Performance Table'!B587,'Master List'!$B$11:$D$17,3,FALSE)</f>
        <v>#N/A</v>
      </c>
      <c r="H587" t="e">
        <f t="shared" ref="H587:H650" si="18">CONCATENATE(F587,G587)</f>
        <v>#N/A</v>
      </c>
      <c r="I587" t="e">
        <f>IF(VLOOKUP('Reported Performance Table'!D587,'Master List'!$B$42:$D$129,3,FALSE)="","No",VLOOKUP('Reported Performance Table'!D587,'Master List'!$B$42:$D$129,3,FALSE))</f>
        <v>#N/A</v>
      </c>
      <c r="J587" t="e">
        <f>IF(AND(I587="Yes_No",'Reported Performance Table'!E587="Yes"),"No","Yes_No")</f>
        <v>#N/A</v>
      </c>
      <c r="K587" t="str">
        <f>IF('Reported Performance Table'!D587="","",IF('Reported Performance Table'!E587="Yes","LUNA_CCT","Reported_CCT"))</f>
        <v/>
      </c>
      <c r="L587" t="str">
        <f>IF('Reported Performance Table'!D587="","",IF(K587="LUNA_CCT",VLOOKUP('Reported Performance Table'!D587,'Master List'!$B$42:$E$129,4,FALSE),"Reported_BUG"))</f>
        <v/>
      </c>
      <c r="M587" t="str">
        <f>IF('Reported Performance Table'!D587="","",IF(AND('Reported Performance Table'!$E587="Yes",OR('Reported Performance Table'!$D587='Master List'!$B$42,'Reported Performance Table'!$D587='Master List'!$B$43,'Reported Performance Table'!$D587='Master List'!$B$44,'Reported Performance Table'!$D587='Master List'!$B$46,'Reported Performance Table'!$D587='Master List'!$B$48,'Reported Performance Table'!$D587='Master List'!$B$104,'Reported Performance Table'!$D587='Master List'!$B$106,'Reported Performance Table'!$D587='Master List'!$B$126)),"LUNA_Dimming","Dimming_Capability_and_Range"))</f>
        <v/>
      </c>
      <c r="N587" s="179">
        <f>'Reported Performance Table'!BE587</f>
        <v>0</v>
      </c>
      <c r="O587" s="179">
        <f>'Reported Performance Table'!BF587</f>
        <v>0</v>
      </c>
      <c r="P587" s="179">
        <f>'Reported Performance Table'!BG587</f>
        <v>0</v>
      </c>
      <c r="Q587" t="str">
        <f t="shared" si="17"/>
        <v>No</v>
      </c>
    </row>
    <row r="588" spans="1:17" x14ac:dyDescent="0.25">
      <c r="A588" s="75">
        <v>595</v>
      </c>
      <c r="B588" s="76" t="str">
        <f>IF('Reported Performance Table'!$A595="","",IF(OR('Reported Performance Table'!$B595="",'Reported Performance Table'!$C595="",'Reported Performance Table'!$D595="",'Reported Performance Table'!$F595="",'Reported Performance Table'!$G595="",'Reported Performance Table'!$H595="",'Reported Performance Table'!$I595="",'Reported Performance Table'!$K595="",'Reported Performance Table'!$N595="",'Reported Performance Table'!$O595="",'Reported Performance Table'!$P595="",'Reported Performance Table'!$Q595="",'Reported Performance Table'!$R595="",'Reported Performance Table'!$S595="",'Reported Performance Table'!$T595="",'Reported Performance Table'!$U595="",'Reported Performance Table'!$V595="",'Reported Performance Table'!$W595="",'Reported Performance Table'!$X595="",'Reported Performance Table'!$AF595="",'Reported Performance Table'!$AG595="",'Reported Performance Table'!$AI595="",'Reported Performance Table'!$AJ595="",'Reported Performance Table'!$AL595="",'Reported Performance Table'!$AN595="",'Reported Performance Table'!$AR595=""),$A588&amp;", ",""))</f>
        <v/>
      </c>
      <c r="D588" s="35" t="e">
        <f>VLOOKUP('Reported Performance Table'!C588,'Master List'!$B$20:$C$39,2,FALSE)</f>
        <v>#N/A</v>
      </c>
      <c r="E588" t="e">
        <f>VLOOKUP('Reported Performance Table'!D588,'Master List'!$B$42:$C$129,2,FALSE)</f>
        <v>#N/A</v>
      </c>
      <c r="F588" t="e">
        <f>VLOOKUP('Reported Performance Table'!C588,'Master List'!$B$20:$D$39,3,FALSE)</f>
        <v>#N/A</v>
      </c>
      <c r="G588" s="163" t="e">
        <f>VLOOKUP('Reported Performance Table'!B588,'Master List'!$B$11:$D$17,3,FALSE)</f>
        <v>#N/A</v>
      </c>
      <c r="H588" t="e">
        <f t="shared" si="18"/>
        <v>#N/A</v>
      </c>
      <c r="I588" t="e">
        <f>IF(VLOOKUP('Reported Performance Table'!D588,'Master List'!$B$42:$D$129,3,FALSE)="","No",VLOOKUP('Reported Performance Table'!D588,'Master List'!$B$42:$D$129,3,FALSE))</f>
        <v>#N/A</v>
      </c>
      <c r="J588" t="e">
        <f>IF(AND(I588="Yes_No",'Reported Performance Table'!E588="Yes"),"No","Yes_No")</f>
        <v>#N/A</v>
      </c>
      <c r="K588" t="str">
        <f>IF('Reported Performance Table'!D588="","",IF('Reported Performance Table'!E588="Yes","LUNA_CCT","Reported_CCT"))</f>
        <v/>
      </c>
      <c r="L588" t="str">
        <f>IF('Reported Performance Table'!D588="","",IF(K588="LUNA_CCT",VLOOKUP('Reported Performance Table'!D588,'Master List'!$B$42:$E$129,4,FALSE),"Reported_BUG"))</f>
        <v/>
      </c>
      <c r="M588" t="str">
        <f>IF('Reported Performance Table'!D588="","",IF(AND('Reported Performance Table'!$E588="Yes",OR('Reported Performance Table'!$D588='Master List'!$B$42,'Reported Performance Table'!$D588='Master List'!$B$43,'Reported Performance Table'!$D588='Master List'!$B$44,'Reported Performance Table'!$D588='Master List'!$B$46,'Reported Performance Table'!$D588='Master List'!$B$48,'Reported Performance Table'!$D588='Master List'!$B$104,'Reported Performance Table'!$D588='Master List'!$B$106,'Reported Performance Table'!$D588='Master List'!$B$126)),"LUNA_Dimming","Dimming_Capability_and_Range"))</f>
        <v/>
      </c>
      <c r="N588" s="179">
        <f>'Reported Performance Table'!BE588</f>
        <v>0</v>
      </c>
      <c r="O588" s="179">
        <f>'Reported Performance Table'!BF588</f>
        <v>0</v>
      </c>
      <c r="P588" s="179">
        <f>'Reported Performance Table'!BG588</f>
        <v>0</v>
      </c>
      <c r="Q588" t="str">
        <f t="shared" ref="Q588:Q651" si="19">IF(COUNTIF(N588:P588,"Yes")=3,"Yes","No")</f>
        <v>No</v>
      </c>
    </row>
    <row r="589" spans="1:17" x14ac:dyDescent="0.25">
      <c r="A589" s="75">
        <v>596</v>
      </c>
      <c r="B589" s="76" t="str">
        <f>IF('Reported Performance Table'!$A596="","",IF(OR('Reported Performance Table'!$B596="",'Reported Performance Table'!$C596="",'Reported Performance Table'!$D596="",'Reported Performance Table'!$F596="",'Reported Performance Table'!$G596="",'Reported Performance Table'!$H596="",'Reported Performance Table'!$I596="",'Reported Performance Table'!$K596="",'Reported Performance Table'!$N596="",'Reported Performance Table'!$O596="",'Reported Performance Table'!$P596="",'Reported Performance Table'!$Q596="",'Reported Performance Table'!$R596="",'Reported Performance Table'!$S596="",'Reported Performance Table'!$T596="",'Reported Performance Table'!$U596="",'Reported Performance Table'!$V596="",'Reported Performance Table'!$W596="",'Reported Performance Table'!$X596="",'Reported Performance Table'!$AF596="",'Reported Performance Table'!$AG596="",'Reported Performance Table'!$AI596="",'Reported Performance Table'!$AJ596="",'Reported Performance Table'!$AL596="",'Reported Performance Table'!$AN596="",'Reported Performance Table'!$AR596=""),$A589&amp;", ",""))</f>
        <v/>
      </c>
      <c r="D589" s="35" t="e">
        <f>VLOOKUP('Reported Performance Table'!C589,'Master List'!$B$20:$C$39,2,FALSE)</f>
        <v>#N/A</v>
      </c>
      <c r="E589" t="e">
        <f>VLOOKUP('Reported Performance Table'!D589,'Master List'!$B$42:$C$129,2,FALSE)</f>
        <v>#N/A</v>
      </c>
      <c r="F589" t="e">
        <f>VLOOKUP('Reported Performance Table'!C589,'Master List'!$B$20:$D$39,3,FALSE)</f>
        <v>#N/A</v>
      </c>
      <c r="G589" s="163" t="e">
        <f>VLOOKUP('Reported Performance Table'!B589,'Master List'!$B$11:$D$17,3,FALSE)</f>
        <v>#N/A</v>
      </c>
      <c r="H589" t="e">
        <f t="shared" si="18"/>
        <v>#N/A</v>
      </c>
      <c r="I589" t="e">
        <f>IF(VLOOKUP('Reported Performance Table'!D589,'Master List'!$B$42:$D$129,3,FALSE)="","No",VLOOKUP('Reported Performance Table'!D589,'Master List'!$B$42:$D$129,3,FALSE))</f>
        <v>#N/A</v>
      </c>
      <c r="J589" t="e">
        <f>IF(AND(I589="Yes_No",'Reported Performance Table'!E589="Yes"),"No","Yes_No")</f>
        <v>#N/A</v>
      </c>
      <c r="K589" t="str">
        <f>IF('Reported Performance Table'!D589="","",IF('Reported Performance Table'!E589="Yes","LUNA_CCT","Reported_CCT"))</f>
        <v/>
      </c>
      <c r="L589" t="str">
        <f>IF('Reported Performance Table'!D589="","",IF(K589="LUNA_CCT",VLOOKUP('Reported Performance Table'!D589,'Master List'!$B$42:$E$129,4,FALSE),"Reported_BUG"))</f>
        <v/>
      </c>
      <c r="M589" t="str">
        <f>IF('Reported Performance Table'!D589="","",IF(AND('Reported Performance Table'!$E589="Yes",OR('Reported Performance Table'!$D589='Master List'!$B$42,'Reported Performance Table'!$D589='Master List'!$B$43,'Reported Performance Table'!$D589='Master List'!$B$44,'Reported Performance Table'!$D589='Master List'!$B$46,'Reported Performance Table'!$D589='Master List'!$B$48,'Reported Performance Table'!$D589='Master List'!$B$104,'Reported Performance Table'!$D589='Master List'!$B$106,'Reported Performance Table'!$D589='Master List'!$B$126)),"LUNA_Dimming","Dimming_Capability_and_Range"))</f>
        <v/>
      </c>
      <c r="N589" s="179">
        <f>'Reported Performance Table'!BE589</f>
        <v>0</v>
      </c>
      <c r="O589" s="179">
        <f>'Reported Performance Table'!BF589</f>
        <v>0</v>
      </c>
      <c r="P589" s="179">
        <f>'Reported Performance Table'!BG589</f>
        <v>0</v>
      </c>
      <c r="Q589" t="str">
        <f t="shared" si="19"/>
        <v>No</v>
      </c>
    </row>
    <row r="590" spans="1:17" x14ac:dyDescent="0.25">
      <c r="A590" s="75">
        <v>597</v>
      </c>
      <c r="B590" s="76" t="str">
        <f>IF('Reported Performance Table'!$A597="","",IF(OR('Reported Performance Table'!$B597="",'Reported Performance Table'!$C597="",'Reported Performance Table'!$D597="",'Reported Performance Table'!$F597="",'Reported Performance Table'!$G597="",'Reported Performance Table'!$H597="",'Reported Performance Table'!$I597="",'Reported Performance Table'!$K597="",'Reported Performance Table'!$N597="",'Reported Performance Table'!$O597="",'Reported Performance Table'!$P597="",'Reported Performance Table'!$Q597="",'Reported Performance Table'!$R597="",'Reported Performance Table'!$S597="",'Reported Performance Table'!$T597="",'Reported Performance Table'!$U597="",'Reported Performance Table'!$V597="",'Reported Performance Table'!$W597="",'Reported Performance Table'!$X597="",'Reported Performance Table'!$AF597="",'Reported Performance Table'!$AG597="",'Reported Performance Table'!$AI597="",'Reported Performance Table'!$AJ597="",'Reported Performance Table'!$AL597="",'Reported Performance Table'!$AN597="",'Reported Performance Table'!$AR597=""),$A590&amp;", ",""))</f>
        <v/>
      </c>
      <c r="D590" s="35" t="e">
        <f>VLOOKUP('Reported Performance Table'!C590,'Master List'!$B$20:$C$39,2,FALSE)</f>
        <v>#N/A</v>
      </c>
      <c r="E590" t="e">
        <f>VLOOKUP('Reported Performance Table'!D590,'Master List'!$B$42:$C$129,2,FALSE)</f>
        <v>#N/A</v>
      </c>
      <c r="F590" t="e">
        <f>VLOOKUP('Reported Performance Table'!C590,'Master List'!$B$20:$D$39,3,FALSE)</f>
        <v>#N/A</v>
      </c>
      <c r="G590" s="163" t="e">
        <f>VLOOKUP('Reported Performance Table'!B590,'Master List'!$B$11:$D$17,3,FALSE)</f>
        <v>#N/A</v>
      </c>
      <c r="H590" t="e">
        <f t="shared" si="18"/>
        <v>#N/A</v>
      </c>
      <c r="I590" t="e">
        <f>IF(VLOOKUP('Reported Performance Table'!D590,'Master List'!$B$42:$D$129,3,FALSE)="","No",VLOOKUP('Reported Performance Table'!D590,'Master List'!$B$42:$D$129,3,FALSE))</f>
        <v>#N/A</v>
      </c>
      <c r="J590" t="e">
        <f>IF(AND(I590="Yes_No",'Reported Performance Table'!E590="Yes"),"No","Yes_No")</f>
        <v>#N/A</v>
      </c>
      <c r="K590" t="str">
        <f>IF('Reported Performance Table'!D590="","",IF('Reported Performance Table'!E590="Yes","LUNA_CCT","Reported_CCT"))</f>
        <v/>
      </c>
      <c r="L590" t="str">
        <f>IF('Reported Performance Table'!D590="","",IF(K590="LUNA_CCT",VLOOKUP('Reported Performance Table'!D590,'Master List'!$B$42:$E$129,4,FALSE),"Reported_BUG"))</f>
        <v/>
      </c>
      <c r="M590" t="str">
        <f>IF('Reported Performance Table'!D590="","",IF(AND('Reported Performance Table'!$E590="Yes",OR('Reported Performance Table'!$D590='Master List'!$B$42,'Reported Performance Table'!$D590='Master List'!$B$43,'Reported Performance Table'!$D590='Master List'!$B$44,'Reported Performance Table'!$D590='Master List'!$B$46,'Reported Performance Table'!$D590='Master List'!$B$48,'Reported Performance Table'!$D590='Master List'!$B$104,'Reported Performance Table'!$D590='Master List'!$B$106,'Reported Performance Table'!$D590='Master List'!$B$126)),"LUNA_Dimming","Dimming_Capability_and_Range"))</f>
        <v/>
      </c>
      <c r="N590" s="179">
        <f>'Reported Performance Table'!BE590</f>
        <v>0</v>
      </c>
      <c r="O590" s="179">
        <f>'Reported Performance Table'!BF590</f>
        <v>0</v>
      </c>
      <c r="P590" s="179">
        <f>'Reported Performance Table'!BG590</f>
        <v>0</v>
      </c>
      <c r="Q590" t="str">
        <f t="shared" si="19"/>
        <v>No</v>
      </c>
    </row>
    <row r="591" spans="1:17" x14ac:dyDescent="0.25">
      <c r="A591" s="75">
        <v>598</v>
      </c>
      <c r="B591" s="76" t="str">
        <f>IF('Reported Performance Table'!$A598="","",IF(OR('Reported Performance Table'!$B598="",'Reported Performance Table'!$C598="",'Reported Performance Table'!$D598="",'Reported Performance Table'!$F598="",'Reported Performance Table'!$G598="",'Reported Performance Table'!$H598="",'Reported Performance Table'!$I598="",'Reported Performance Table'!$K598="",'Reported Performance Table'!$N598="",'Reported Performance Table'!$O598="",'Reported Performance Table'!$P598="",'Reported Performance Table'!$Q598="",'Reported Performance Table'!$R598="",'Reported Performance Table'!$S598="",'Reported Performance Table'!$T598="",'Reported Performance Table'!$U598="",'Reported Performance Table'!$V598="",'Reported Performance Table'!$W598="",'Reported Performance Table'!$X598="",'Reported Performance Table'!$AF598="",'Reported Performance Table'!$AG598="",'Reported Performance Table'!$AI598="",'Reported Performance Table'!$AJ598="",'Reported Performance Table'!$AL598="",'Reported Performance Table'!$AN598="",'Reported Performance Table'!$AR598=""),$A591&amp;", ",""))</f>
        <v/>
      </c>
      <c r="D591" s="35" t="e">
        <f>VLOOKUP('Reported Performance Table'!C591,'Master List'!$B$20:$C$39,2,FALSE)</f>
        <v>#N/A</v>
      </c>
      <c r="E591" t="e">
        <f>VLOOKUP('Reported Performance Table'!D591,'Master List'!$B$42:$C$129,2,FALSE)</f>
        <v>#N/A</v>
      </c>
      <c r="F591" t="e">
        <f>VLOOKUP('Reported Performance Table'!C591,'Master List'!$B$20:$D$39,3,FALSE)</f>
        <v>#N/A</v>
      </c>
      <c r="G591" s="163" t="e">
        <f>VLOOKUP('Reported Performance Table'!B591,'Master List'!$B$11:$D$17,3,FALSE)</f>
        <v>#N/A</v>
      </c>
      <c r="H591" t="e">
        <f t="shared" si="18"/>
        <v>#N/A</v>
      </c>
      <c r="I591" t="e">
        <f>IF(VLOOKUP('Reported Performance Table'!D591,'Master List'!$B$42:$D$129,3,FALSE)="","No",VLOOKUP('Reported Performance Table'!D591,'Master List'!$B$42:$D$129,3,FALSE))</f>
        <v>#N/A</v>
      </c>
      <c r="J591" t="e">
        <f>IF(AND(I591="Yes_No",'Reported Performance Table'!E591="Yes"),"No","Yes_No")</f>
        <v>#N/A</v>
      </c>
      <c r="K591" t="str">
        <f>IF('Reported Performance Table'!D591="","",IF('Reported Performance Table'!E591="Yes","LUNA_CCT","Reported_CCT"))</f>
        <v/>
      </c>
      <c r="L591" t="str">
        <f>IF('Reported Performance Table'!D591="","",IF(K591="LUNA_CCT",VLOOKUP('Reported Performance Table'!D591,'Master List'!$B$42:$E$129,4,FALSE),"Reported_BUG"))</f>
        <v/>
      </c>
      <c r="M591" t="str">
        <f>IF('Reported Performance Table'!D591="","",IF(AND('Reported Performance Table'!$E591="Yes",OR('Reported Performance Table'!$D591='Master List'!$B$42,'Reported Performance Table'!$D591='Master List'!$B$43,'Reported Performance Table'!$D591='Master List'!$B$44,'Reported Performance Table'!$D591='Master List'!$B$46,'Reported Performance Table'!$D591='Master List'!$B$48,'Reported Performance Table'!$D591='Master List'!$B$104,'Reported Performance Table'!$D591='Master List'!$B$106,'Reported Performance Table'!$D591='Master List'!$B$126)),"LUNA_Dimming","Dimming_Capability_and_Range"))</f>
        <v/>
      </c>
      <c r="N591" s="179">
        <f>'Reported Performance Table'!BE591</f>
        <v>0</v>
      </c>
      <c r="O591" s="179">
        <f>'Reported Performance Table'!BF591</f>
        <v>0</v>
      </c>
      <c r="P591" s="179">
        <f>'Reported Performance Table'!BG591</f>
        <v>0</v>
      </c>
      <c r="Q591" t="str">
        <f t="shared" si="19"/>
        <v>No</v>
      </c>
    </row>
    <row r="592" spans="1:17" x14ac:dyDescent="0.25">
      <c r="A592" s="75">
        <v>599</v>
      </c>
      <c r="B592" s="76" t="str">
        <f>IF('Reported Performance Table'!$A599="","",IF(OR('Reported Performance Table'!$B599="",'Reported Performance Table'!$C599="",'Reported Performance Table'!$D599="",'Reported Performance Table'!$F599="",'Reported Performance Table'!$G599="",'Reported Performance Table'!$H599="",'Reported Performance Table'!$I599="",'Reported Performance Table'!$K599="",'Reported Performance Table'!$N599="",'Reported Performance Table'!$O599="",'Reported Performance Table'!$P599="",'Reported Performance Table'!$Q599="",'Reported Performance Table'!$R599="",'Reported Performance Table'!$S599="",'Reported Performance Table'!$T599="",'Reported Performance Table'!$U599="",'Reported Performance Table'!$V599="",'Reported Performance Table'!$W599="",'Reported Performance Table'!$X599="",'Reported Performance Table'!$AF599="",'Reported Performance Table'!$AG599="",'Reported Performance Table'!$AI599="",'Reported Performance Table'!$AJ599="",'Reported Performance Table'!$AL599="",'Reported Performance Table'!$AN599="",'Reported Performance Table'!$AR599=""),$A592&amp;", ",""))</f>
        <v/>
      </c>
      <c r="D592" s="35" t="e">
        <f>VLOOKUP('Reported Performance Table'!C592,'Master List'!$B$20:$C$39,2,FALSE)</f>
        <v>#N/A</v>
      </c>
      <c r="E592" t="e">
        <f>VLOOKUP('Reported Performance Table'!D592,'Master List'!$B$42:$C$129,2,FALSE)</f>
        <v>#N/A</v>
      </c>
      <c r="F592" t="e">
        <f>VLOOKUP('Reported Performance Table'!C592,'Master List'!$B$20:$D$39,3,FALSE)</f>
        <v>#N/A</v>
      </c>
      <c r="G592" s="163" t="e">
        <f>VLOOKUP('Reported Performance Table'!B592,'Master List'!$B$11:$D$17,3,FALSE)</f>
        <v>#N/A</v>
      </c>
      <c r="H592" t="e">
        <f t="shared" si="18"/>
        <v>#N/A</v>
      </c>
      <c r="I592" t="e">
        <f>IF(VLOOKUP('Reported Performance Table'!D592,'Master List'!$B$42:$D$129,3,FALSE)="","No",VLOOKUP('Reported Performance Table'!D592,'Master List'!$B$42:$D$129,3,FALSE))</f>
        <v>#N/A</v>
      </c>
      <c r="J592" t="e">
        <f>IF(AND(I592="Yes_No",'Reported Performance Table'!E592="Yes"),"No","Yes_No")</f>
        <v>#N/A</v>
      </c>
      <c r="K592" t="str">
        <f>IF('Reported Performance Table'!D592="","",IF('Reported Performance Table'!E592="Yes","LUNA_CCT","Reported_CCT"))</f>
        <v/>
      </c>
      <c r="L592" t="str">
        <f>IF('Reported Performance Table'!D592="","",IF(K592="LUNA_CCT",VLOOKUP('Reported Performance Table'!D592,'Master List'!$B$42:$E$129,4,FALSE),"Reported_BUG"))</f>
        <v/>
      </c>
      <c r="M592" t="str">
        <f>IF('Reported Performance Table'!D592="","",IF(AND('Reported Performance Table'!$E592="Yes",OR('Reported Performance Table'!$D592='Master List'!$B$42,'Reported Performance Table'!$D592='Master List'!$B$43,'Reported Performance Table'!$D592='Master List'!$B$44,'Reported Performance Table'!$D592='Master List'!$B$46,'Reported Performance Table'!$D592='Master List'!$B$48,'Reported Performance Table'!$D592='Master List'!$B$104,'Reported Performance Table'!$D592='Master List'!$B$106,'Reported Performance Table'!$D592='Master List'!$B$126)),"LUNA_Dimming","Dimming_Capability_and_Range"))</f>
        <v/>
      </c>
      <c r="N592" s="179">
        <f>'Reported Performance Table'!BE592</f>
        <v>0</v>
      </c>
      <c r="O592" s="179">
        <f>'Reported Performance Table'!BF592</f>
        <v>0</v>
      </c>
      <c r="P592" s="179">
        <f>'Reported Performance Table'!BG592</f>
        <v>0</v>
      </c>
      <c r="Q592" t="str">
        <f t="shared" si="19"/>
        <v>No</v>
      </c>
    </row>
    <row r="593" spans="1:17" x14ac:dyDescent="0.25">
      <c r="A593" s="75">
        <v>600</v>
      </c>
      <c r="B593" s="76" t="str">
        <f>IF('Reported Performance Table'!$A600="","",IF(OR('Reported Performance Table'!$B600="",'Reported Performance Table'!$C600="",'Reported Performance Table'!$D600="",'Reported Performance Table'!$F600="",'Reported Performance Table'!$G600="",'Reported Performance Table'!$H600="",'Reported Performance Table'!$I600="",'Reported Performance Table'!$K600="",'Reported Performance Table'!$N600="",'Reported Performance Table'!$O600="",'Reported Performance Table'!$P600="",'Reported Performance Table'!$Q600="",'Reported Performance Table'!$R600="",'Reported Performance Table'!$S600="",'Reported Performance Table'!$T600="",'Reported Performance Table'!$U600="",'Reported Performance Table'!$V600="",'Reported Performance Table'!$W600="",'Reported Performance Table'!$X600="",'Reported Performance Table'!$AF600="",'Reported Performance Table'!$AG600="",'Reported Performance Table'!$AI600="",'Reported Performance Table'!$AJ600="",'Reported Performance Table'!$AL600="",'Reported Performance Table'!$AN600="",'Reported Performance Table'!$AR600=""),$A593&amp;", ",""))</f>
        <v/>
      </c>
      <c r="D593" s="35" t="e">
        <f>VLOOKUP('Reported Performance Table'!C593,'Master List'!$B$20:$C$39,2,FALSE)</f>
        <v>#N/A</v>
      </c>
      <c r="E593" t="e">
        <f>VLOOKUP('Reported Performance Table'!D593,'Master List'!$B$42:$C$129,2,FALSE)</f>
        <v>#N/A</v>
      </c>
      <c r="F593" t="e">
        <f>VLOOKUP('Reported Performance Table'!C593,'Master List'!$B$20:$D$39,3,FALSE)</f>
        <v>#N/A</v>
      </c>
      <c r="G593" s="163" t="e">
        <f>VLOOKUP('Reported Performance Table'!B593,'Master List'!$B$11:$D$17,3,FALSE)</f>
        <v>#N/A</v>
      </c>
      <c r="H593" t="e">
        <f t="shared" si="18"/>
        <v>#N/A</v>
      </c>
      <c r="I593" t="e">
        <f>IF(VLOOKUP('Reported Performance Table'!D593,'Master List'!$B$42:$D$129,3,FALSE)="","No",VLOOKUP('Reported Performance Table'!D593,'Master List'!$B$42:$D$129,3,FALSE))</f>
        <v>#N/A</v>
      </c>
      <c r="J593" t="e">
        <f>IF(AND(I593="Yes_No",'Reported Performance Table'!E593="Yes"),"No","Yes_No")</f>
        <v>#N/A</v>
      </c>
      <c r="K593" t="str">
        <f>IF('Reported Performance Table'!D593="","",IF('Reported Performance Table'!E593="Yes","LUNA_CCT","Reported_CCT"))</f>
        <v/>
      </c>
      <c r="L593" t="str">
        <f>IF('Reported Performance Table'!D593="","",IF(K593="LUNA_CCT",VLOOKUP('Reported Performance Table'!D593,'Master List'!$B$42:$E$129,4,FALSE),"Reported_BUG"))</f>
        <v/>
      </c>
      <c r="M593" t="str">
        <f>IF('Reported Performance Table'!D593="","",IF(AND('Reported Performance Table'!$E593="Yes",OR('Reported Performance Table'!$D593='Master List'!$B$42,'Reported Performance Table'!$D593='Master List'!$B$43,'Reported Performance Table'!$D593='Master List'!$B$44,'Reported Performance Table'!$D593='Master List'!$B$46,'Reported Performance Table'!$D593='Master List'!$B$48,'Reported Performance Table'!$D593='Master List'!$B$104,'Reported Performance Table'!$D593='Master List'!$B$106,'Reported Performance Table'!$D593='Master List'!$B$126)),"LUNA_Dimming","Dimming_Capability_and_Range"))</f>
        <v/>
      </c>
      <c r="N593" s="179">
        <f>'Reported Performance Table'!BE593</f>
        <v>0</v>
      </c>
      <c r="O593" s="179">
        <f>'Reported Performance Table'!BF593</f>
        <v>0</v>
      </c>
      <c r="P593" s="179">
        <f>'Reported Performance Table'!BG593</f>
        <v>0</v>
      </c>
      <c r="Q593" t="str">
        <f t="shared" si="19"/>
        <v>No</v>
      </c>
    </row>
    <row r="594" spans="1:17" x14ac:dyDescent="0.25">
      <c r="A594" s="75">
        <v>601</v>
      </c>
      <c r="B594" s="76" t="str">
        <f>IF('Reported Performance Table'!$A601="","",IF(OR('Reported Performance Table'!$B601="",'Reported Performance Table'!$C601="",'Reported Performance Table'!$D601="",'Reported Performance Table'!$F601="",'Reported Performance Table'!$G601="",'Reported Performance Table'!$H601="",'Reported Performance Table'!$I601="",'Reported Performance Table'!$K601="",'Reported Performance Table'!$N601="",'Reported Performance Table'!$O601="",'Reported Performance Table'!$P601="",'Reported Performance Table'!$Q601="",'Reported Performance Table'!$R601="",'Reported Performance Table'!$S601="",'Reported Performance Table'!$T601="",'Reported Performance Table'!$U601="",'Reported Performance Table'!$V601="",'Reported Performance Table'!$W601="",'Reported Performance Table'!$X601="",'Reported Performance Table'!$AF601="",'Reported Performance Table'!$AG601="",'Reported Performance Table'!$AI601="",'Reported Performance Table'!$AJ601="",'Reported Performance Table'!$AL601="",'Reported Performance Table'!$AN601="",'Reported Performance Table'!$AR601=""),$A594&amp;", ",""))</f>
        <v/>
      </c>
      <c r="D594" s="35" t="e">
        <f>VLOOKUP('Reported Performance Table'!C594,'Master List'!$B$20:$C$39,2,FALSE)</f>
        <v>#N/A</v>
      </c>
      <c r="E594" t="e">
        <f>VLOOKUP('Reported Performance Table'!D594,'Master List'!$B$42:$C$129,2,FALSE)</f>
        <v>#N/A</v>
      </c>
      <c r="F594" t="e">
        <f>VLOOKUP('Reported Performance Table'!C594,'Master List'!$B$20:$D$39,3,FALSE)</f>
        <v>#N/A</v>
      </c>
      <c r="G594" s="163" t="e">
        <f>VLOOKUP('Reported Performance Table'!B594,'Master List'!$B$11:$D$17,3,FALSE)</f>
        <v>#N/A</v>
      </c>
      <c r="H594" t="e">
        <f t="shared" si="18"/>
        <v>#N/A</v>
      </c>
      <c r="I594" t="e">
        <f>IF(VLOOKUP('Reported Performance Table'!D594,'Master List'!$B$42:$D$129,3,FALSE)="","No",VLOOKUP('Reported Performance Table'!D594,'Master List'!$B$42:$D$129,3,FALSE))</f>
        <v>#N/A</v>
      </c>
      <c r="J594" t="e">
        <f>IF(AND(I594="Yes_No",'Reported Performance Table'!E594="Yes"),"No","Yes_No")</f>
        <v>#N/A</v>
      </c>
      <c r="K594" t="str">
        <f>IF('Reported Performance Table'!D594="","",IF('Reported Performance Table'!E594="Yes","LUNA_CCT","Reported_CCT"))</f>
        <v/>
      </c>
      <c r="L594" t="str">
        <f>IF('Reported Performance Table'!D594="","",IF(K594="LUNA_CCT",VLOOKUP('Reported Performance Table'!D594,'Master List'!$B$42:$E$129,4,FALSE),"Reported_BUG"))</f>
        <v/>
      </c>
      <c r="M594" t="str">
        <f>IF('Reported Performance Table'!D594="","",IF(AND('Reported Performance Table'!$E594="Yes",OR('Reported Performance Table'!$D594='Master List'!$B$42,'Reported Performance Table'!$D594='Master List'!$B$43,'Reported Performance Table'!$D594='Master List'!$B$44,'Reported Performance Table'!$D594='Master List'!$B$46,'Reported Performance Table'!$D594='Master List'!$B$48,'Reported Performance Table'!$D594='Master List'!$B$104,'Reported Performance Table'!$D594='Master List'!$B$106,'Reported Performance Table'!$D594='Master List'!$B$126)),"LUNA_Dimming","Dimming_Capability_and_Range"))</f>
        <v/>
      </c>
      <c r="N594" s="179">
        <f>'Reported Performance Table'!BE594</f>
        <v>0</v>
      </c>
      <c r="O594" s="179">
        <f>'Reported Performance Table'!BF594</f>
        <v>0</v>
      </c>
      <c r="P594" s="179">
        <f>'Reported Performance Table'!BG594</f>
        <v>0</v>
      </c>
      <c r="Q594" t="str">
        <f t="shared" si="19"/>
        <v>No</v>
      </c>
    </row>
    <row r="595" spans="1:17" x14ac:dyDescent="0.25">
      <c r="A595" s="75">
        <v>602</v>
      </c>
      <c r="B595" s="76" t="str">
        <f>IF('Reported Performance Table'!$A602="","",IF(OR('Reported Performance Table'!$B602="",'Reported Performance Table'!$C602="",'Reported Performance Table'!$D602="",'Reported Performance Table'!$F602="",'Reported Performance Table'!$G602="",'Reported Performance Table'!$H602="",'Reported Performance Table'!$I602="",'Reported Performance Table'!$K602="",'Reported Performance Table'!$N602="",'Reported Performance Table'!$O602="",'Reported Performance Table'!$P602="",'Reported Performance Table'!$Q602="",'Reported Performance Table'!$R602="",'Reported Performance Table'!$S602="",'Reported Performance Table'!$T602="",'Reported Performance Table'!$U602="",'Reported Performance Table'!$V602="",'Reported Performance Table'!$W602="",'Reported Performance Table'!$X602="",'Reported Performance Table'!$AF602="",'Reported Performance Table'!$AG602="",'Reported Performance Table'!$AI602="",'Reported Performance Table'!$AJ602="",'Reported Performance Table'!$AL602="",'Reported Performance Table'!$AN602="",'Reported Performance Table'!$AR602=""),$A595&amp;", ",""))</f>
        <v/>
      </c>
      <c r="D595" s="35" t="e">
        <f>VLOOKUP('Reported Performance Table'!C595,'Master List'!$B$20:$C$39,2,FALSE)</f>
        <v>#N/A</v>
      </c>
      <c r="E595" t="e">
        <f>VLOOKUP('Reported Performance Table'!D595,'Master List'!$B$42:$C$129,2,FALSE)</f>
        <v>#N/A</v>
      </c>
      <c r="F595" t="e">
        <f>VLOOKUP('Reported Performance Table'!C595,'Master List'!$B$20:$D$39,3,FALSE)</f>
        <v>#N/A</v>
      </c>
      <c r="G595" s="163" t="e">
        <f>VLOOKUP('Reported Performance Table'!B595,'Master List'!$B$11:$D$17,3,FALSE)</f>
        <v>#N/A</v>
      </c>
      <c r="H595" t="e">
        <f t="shared" si="18"/>
        <v>#N/A</v>
      </c>
      <c r="I595" t="e">
        <f>IF(VLOOKUP('Reported Performance Table'!D595,'Master List'!$B$42:$D$129,3,FALSE)="","No",VLOOKUP('Reported Performance Table'!D595,'Master List'!$B$42:$D$129,3,FALSE))</f>
        <v>#N/A</v>
      </c>
      <c r="J595" t="e">
        <f>IF(AND(I595="Yes_No",'Reported Performance Table'!E595="Yes"),"No","Yes_No")</f>
        <v>#N/A</v>
      </c>
      <c r="K595" t="str">
        <f>IF('Reported Performance Table'!D595="","",IF('Reported Performance Table'!E595="Yes","LUNA_CCT","Reported_CCT"))</f>
        <v/>
      </c>
      <c r="L595" t="str">
        <f>IF('Reported Performance Table'!D595="","",IF(K595="LUNA_CCT",VLOOKUP('Reported Performance Table'!D595,'Master List'!$B$42:$E$129,4,FALSE),"Reported_BUG"))</f>
        <v/>
      </c>
      <c r="M595" t="str">
        <f>IF('Reported Performance Table'!D595="","",IF(AND('Reported Performance Table'!$E595="Yes",OR('Reported Performance Table'!$D595='Master List'!$B$42,'Reported Performance Table'!$D595='Master List'!$B$43,'Reported Performance Table'!$D595='Master List'!$B$44,'Reported Performance Table'!$D595='Master List'!$B$46,'Reported Performance Table'!$D595='Master List'!$B$48,'Reported Performance Table'!$D595='Master List'!$B$104,'Reported Performance Table'!$D595='Master List'!$B$106,'Reported Performance Table'!$D595='Master List'!$B$126)),"LUNA_Dimming","Dimming_Capability_and_Range"))</f>
        <v/>
      </c>
      <c r="N595" s="179">
        <f>'Reported Performance Table'!BE595</f>
        <v>0</v>
      </c>
      <c r="O595" s="179">
        <f>'Reported Performance Table'!BF595</f>
        <v>0</v>
      </c>
      <c r="P595" s="179">
        <f>'Reported Performance Table'!BG595</f>
        <v>0</v>
      </c>
      <c r="Q595" t="str">
        <f t="shared" si="19"/>
        <v>No</v>
      </c>
    </row>
    <row r="596" spans="1:17" x14ac:dyDescent="0.25">
      <c r="A596" s="75">
        <v>603</v>
      </c>
      <c r="B596" s="76" t="str">
        <f>IF('Reported Performance Table'!$A603="","",IF(OR('Reported Performance Table'!$B603="",'Reported Performance Table'!$C603="",'Reported Performance Table'!$D603="",'Reported Performance Table'!$F603="",'Reported Performance Table'!$G603="",'Reported Performance Table'!$H603="",'Reported Performance Table'!$I603="",'Reported Performance Table'!$K603="",'Reported Performance Table'!$N603="",'Reported Performance Table'!$O603="",'Reported Performance Table'!$P603="",'Reported Performance Table'!$Q603="",'Reported Performance Table'!$R603="",'Reported Performance Table'!$S603="",'Reported Performance Table'!$T603="",'Reported Performance Table'!$U603="",'Reported Performance Table'!$V603="",'Reported Performance Table'!$W603="",'Reported Performance Table'!$X603="",'Reported Performance Table'!$AF603="",'Reported Performance Table'!$AG603="",'Reported Performance Table'!$AI603="",'Reported Performance Table'!$AJ603="",'Reported Performance Table'!$AL603="",'Reported Performance Table'!$AN603="",'Reported Performance Table'!$AR603=""),$A596&amp;", ",""))</f>
        <v/>
      </c>
      <c r="D596" s="35" t="e">
        <f>VLOOKUP('Reported Performance Table'!C596,'Master List'!$B$20:$C$39,2,FALSE)</f>
        <v>#N/A</v>
      </c>
      <c r="E596" t="e">
        <f>VLOOKUP('Reported Performance Table'!D596,'Master List'!$B$42:$C$129,2,FALSE)</f>
        <v>#N/A</v>
      </c>
      <c r="F596" t="e">
        <f>VLOOKUP('Reported Performance Table'!C596,'Master List'!$B$20:$D$39,3,FALSE)</f>
        <v>#N/A</v>
      </c>
      <c r="G596" s="163" t="e">
        <f>VLOOKUP('Reported Performance Table'!B596,'Master List'!$B$11:$D$17,3,FALSE)</f>
        <v>#N/A</v>
      </c>
      <c r="H596" t="e">
        <f t="shared" si="18"/>
        <v>#N/A</v>
      </c>
      <c r="I596" t="e">
        <f>IF(VLOOKUP('Reported Performance Table'!D596,'Master List'!$B$42:$D$129,3,FALSE)="","No",VLOOKUP('Reported Performance Table'!D596,'Master List'!$B$42:$D$129,3,FALSE))</f>
        <v>#N/A</v>
      </c>
      <c r="J596" t="e">
        <f>IF(AND(I596="Yes_No",'Reported Performance Table'!E596="Yes"),"No","Yes_No")</f>
        <v>#N/A</v>
      </c>
      <c r="K596" t="str">
        <f>IF('Reported Performance Table'!D596="","",IF('Reported Performance Table'!E596="Yes","LUNA_CCT","Reported_CCT"))</f>
        <v/>
      </c>
      <c r="L596" t="str">
        <f>IF('Reported Performance Table'!D596="","",IF(K596="LUNA_CCT",VLOOKUP('Reported Performance Table'!D596,'Master List'!$B$42:$E$129,4,FALSE),"Reported_BUG"))</f>
        <v/>
      </c>
      <c r="M596" t="str">
        <f>IF('Reported Performance Table'!D596="","",IF(AND('Reported Performance Table'!$E596="Yes",OR('Reported Performance Table'!$D596='Master List'!$B$42,'Reported Performance Table'!$D596='Master List'!$B$43,'Reported Performance Table'!$D596='Master List'!$B$44,'Reported Performance Table'!$D596='Master List'!$B$46,'Reported Performance Table'!$D596='Master List'!$B$48,'Reported Performance Table'!$D596='Master List'!$B$104,'Reported Performance Table'!$D596='Master List'!$B$106,'Reported Performance Table'!$D596='Master List'!$B$126)),"LUNA_Dimming","Dimming_Capability_and_Range"))</f>
        <v/>
      </c>
      <c r="N596" s="179">
        <f>'Reported Performance Table'!BE596</f>
        <v>0</v>
      </c>
      <c r="O596" s="179">
        <f>'Reported Performance Table'!BF596</f>
        <v>0</v>
      </c>
      <c r="P596" s="179">
        <f>'Reported Performance Table'!BG596</f>
        <v>0</v>
      </c>
      <c r="Q596" t="str">
        <f t="shared" si="19"/>
        <v>No</v>
      </c>
    </row>
    <row r="597" spans="1:17" x14ac:dyDescent="0.25">
      <c r="A597" s="75">
        <v>604</v>
      </c>
      <c r="B597" s="76" t="str">
        <f>IF('Reported Performance Table'!$A604="","",IF(OR('Reported Performance Table'!$B604="",'Reported Performance Table'!$C604="",'Reported Performance Table'!$D604="",'Reported Performance Table'!$F604="",'Reported Performance Table'!$G604="",'Reported Performance Table'!$H604="",'Reported Performance Table'!$I604="",'Reported Performance Table'!$K604="",'Reported Performance Table'!$N604="",'Reported Performance Table'!$O604="",'Reported Performance Table'!$P604="",'Reported Performance Table'!$Q604="",'Reported Performance Table'!$R604="",'Reported Performance Table'!$S604="",'Reported Performance Table'!$T604="",'Reported Performance Table'!$U604="",'Reported Performance Table'!$V604="",'Reported Performance Table'!$W604="",'Reported Performance Table'!$X604="",'Reported Performance Table'!$AF604="",'Reported Performance Table'!$AG604="",'Reported Performance Table'!$AI604="",'Reported Performance Table'!$AJ604="",'Reported Performance Table'!$AL604="",'Reported Performance Table'!$AN604="",'Reported Performance Table'!$AR604=""),$A597&amp;", ",""))</f>
        <v/>
      </c>
      <c r="D597" s="35" t="e">
        <f>VLOOKUP('Reported Performance Table'!C597,'Master List'!$B$20:$C$39,2,FALSE)</f>
        <v>#N/A</v>
      </c>
      <c r="E597" t="e">
        <f>VLOOKUP('Reported Performance Table'!D597,'Master List'!$B$42:$C$129,2,FALSE)</f>
        <v>#N/A</v>
      </c>
      <c r="F597" t="e">
        <f>VLOOKUP('Reported Performance Table'!C597,'Master List'!$B$20:$D$39,3,FALSE)</f>
        <v>#N/A</v>
      </c>
      <c r="G597" s="163" t="e">
        <f>VLOOKUP('Reported Performance Table'!B597,'Master List'!$B$11:$D$17,3,FALSE)</f>
        <v>#N/A</v>
      </c>
      <c r="H597" t="e">
        <f t="shared" si="18"/>
        <v>#N/A</v>
      </c>
      <c r="I597" t="e">
        <f>IF(VLOOKUP('Reported Performance Table'!D597,'Master List'!$B$42:$D$129,3,FALSE)="","No",VLOOKUP('Reported Performance Table'!D597,'Master List'!$B$42:$D$129,3,FALSE))</f>
        <v>#N/A</v>
      </c>
      <c r="J597" t="e">
        <f>IF(AND(I597="Yes_No",'Reported Performance Table'!E597="Yes"),"No","Yes_No")</f>
        <v>#N/A</v>
      </c>
      <c r="K597" t="str">
        <f>IF('Reported Performance Table'!D597="","",IF('Reported Performance Table'!E597="Yes","LUNA_CCT","Reported_CCT"))</f>
        <v/>
      </c>
      <c r="L597" t="str">
        <f>IF('Reported Performance Table'!D597="","",IF(K597="LUNA_CCT",VLOOKUP('Reported Performance Table'!D597,'Master List'!$B$42:$E$129,4,FALSE),"Reported_BUG"))</f>
        <v/>
      </c>
      <c r="M597" t="str">
        <f>IF('Reported Performance Table'!D597="","",IF(AND('Reported Performance Table'!$E597="Yes",OR('Reported Performance Table'!$D597='Master List'!$B$42,'Reported Performance Table'!$D597='Master List'!$B$43,'Reported Performance Table'!$D597='Master List'!$B$44,'Reported Performance Table'!$D597='Master List'!$B$46,'Reported Performance Table'!$D597='Master List'!$B$48,'Reported Performance Table'!$D597='Master List'!$B$104,'Reported Performance Table'!$D597='Master List'!$B$106,'Reported Performance Table'!$D597='Master List'!$B$126)),"LUNA_Dimming","Dimming_Capability_and_Range"))</f>
        <v/>
      </c>
      <c r="N597" s="179">
        <f>'Reported Performance Table'!BE597</f>
        <v>0</v>
      </c>
      <c r="O597" s="179">
        <f>'Reported Performance Table'!BF597</f>
        <v>0</v>
      </c>
      <c r="P597" s="179">
        <f>'Reported Performance Table'!BG597</f>
        <v>0</v>
      </c>
      <c r="Q597" t="str">
        <f t="shared" si="19"/>
        <v>No</v>
      </c>
    </row>
    <row r="598" spans="1:17" x14ac:dyDescent="0.25">
      <c r="A598" s="75">
        <v>605</v>
      </c>
      <c r="B598" s="76" t="str">
        <f>IF('Reported Performance Table'!$A605="","",IF(OR('Reported Performance Table'!$B605="",'Reported Performance Table'!$C605="",'Reported Performance Table'!$D605="",'Reported Performance Table'!$F605="",'Reported Performance Table'!$G605="",'Reported Performance Table'!$H605="",'Reported Performance Table'!$I605="",'Reported Performance Table'!$K605="",'Reported Performance Table'!$N605="",'Reported Performance Table'!$O605="",'Reported Performance Table'!$P605="",'Reported Performance Table'!$Q605="",'Reported Performance Table'!$R605="",'Reported Performance Table'!$S605="",'Reported Performance Table'!$T605="",'Reported Performance Table'!$U605="",'Reported Performance Table'!$V605="",'Reported Performance Table'!$W605="",'Reported Performance Table'!$X605="",'Reported Performance Table'!$AF605="",'Reported Performance Table'!$AG605="",'Reported Performance Table'!$AI605="",'Reported Performance Table'!$AJ605="",'Reported Performance Table'!$AL605="",'Reported Performance Table'!$AN605="",'Reported Performance Table'!$AR605=""),$A598&amp;", ",""))</f>
        <v/>
      </c>
      <c r="D598" s="35" t="e">
        <f>VLOOKUP('Reported Performance Table'!C598,'Master List'!$B$20:$C$39,2,FALSE)</f>
        <v>#N/A</v>
      </c>
      <c r="E598" t="e">
        <f>VLOOKUP('Reported Performance Table'!D598,'Master List'!$B$42:$C$129,2,FALSE)</f>
        <v>#N/A</v>
      </c>
      <c r="F598" t="e">
        <f>VLOOKUP('Reported Performance Table'!C598,'Master List'!$B$20:$D$39,3,FALSE)</f>
        <v>#N/A</v>
      </c>
      <c r="G598" s="163" t="e">
        <f>VLOOKUP('Reported Performance Table'!B598,'Master List'!$B$11:$D$17,3,FALSE)</f>
        <v>#N/A</v>
      </c>
      <c r="H598" t="e">
        <f t="shared" si="18"/>
        <v>#N/A</v>
      </c>
      <c r="I598" t="e">
        <f>IF(VLOOKUP('Reported Performance Table'!D598,'Master List'!$B$42:$D$129,3,FALSE)="","No",VLOOKUP('Reported Performance Table'!D598,'Master List'!$B$42:$D$129,3,FALSE))</f>
        <v>#N/A</v>
      </c>
      <c r="J598" t="e">
        <f>IF(AND(I598="Yes_No",'Reported Performance Table'!E598="Yes"),"No","Yes_No")</f>
        <v>#N/A</v>
      </c>
      <c r="K598" t="str">
        <f>IF('Reported Performance Table'!D598="","",IF('Reported Performance Table'!E598="Yes","LUNA_CCT","Reported_CCT"))</f>
        <v/>
      </c>
      <c r="L598" t="str">
        <f>IF('Reported Performance Table'!D598="","",IF(K598="LUNA_CCT",VLOOKUP('Reported Performance Table'!D598,'Master List'!$B$42:$E$129,4,FALSE),"Reported_BUG"))</f>
        <v/>
      </c>
      <c r="M598" t="str">
        <f>IF('Reported Performance Table'!D598="","",IF(AND('Reported Performance Table'!$E598="Yes",OR('Reported Performance Table'!$D598='Master List'!$B$42,'Reported Performance Table'!$D598='Master List'!$B$43,'Reported Performance Table'!$D598='Master List'!$B$44,'Reported Performance Table'!$D598='Master List'!$B$46,'Reported Performance Table'!$D598='Master List'!$B$48,'Reported Performance Table'!$D598='Master List'!$B$104,'Reported Performance Table'!$D598='Master List'!$B$106,'Reported Performance Table'!$D598='Master List'!$B$126)),"LUNA_Dimming","Dimming_Capability_and_Range"))</f>
        <v/>
      </c>
      <c r="N598" s="179">
        <f>'Reported Performance Table'!BE598</f>
        <v>0</v>
      </c>
      <c r="O598" s="179">
        <f>'Reported Performance Table'!BF598</f>
        <v>0</v>
      </c>
      <c r="P598" s="179">
        <f>'Reported Performance Table'!BG598</f>
        <v>0</v>
      </c>
      <c r="Q598" t="str">
        <f t="shared" si="19"/>
        <v>No</v>
      </c>
    </row>
    <row r="599" spans="1:17" x14ac:dyDescent="0.25">
      <c r="A599" s="75">
        <v>606</v>
      </c>
      <c r="B599" s="76" t="str">
        <f>IF('Reported Performance Table'!$A606="","",IF(OR('Reported Performance Table'!$B606="",'Reported Performance Table'!$C606="",'Reported Performance Table'!$D606="",'Reported Performance Table'!$F606="",'Reported Performance Table'!$G606="",'Reported Performance Table'!$H606="",'Reported Performance Table'!$I606="",'Reported Performance Table'!$K606="",'Reported Performance Table'!$N606="",'Reported Performance Table'!$O606="",'Reported Performance Table'!$P606="",'Reported Performance Table'!$Q606="",'Reported Performance Table'!$R606="",'Reported Performance Table'!$S606="",'Reported Performance Table'!$T606="",'Reported Performance Table'!$U606="",'Reported Performance Table'!$V606="",'Reported Performance Table'!$W606="",'Reported Performance Table'!$X606="",'Reported Performance Table'!$AF606="",'Reported Performance Table'!$AG606="",'Reported Performance Table'!$AI606="",'Reported Performance Table'!$AJ606="",'Reported Performance Table'!$AL606="",'Reported Performance Table'!$AN606="",'Reported Performance Table'!$AR606=""),$A599&amp;", ",""))</f>
        <v/>
      </c>
      <c r="D599" s="35" t="e">
        <f>VLOOKUP('Reported Performance Table'!C599,'Master List'!$B$20:$C$39,2,FALSE)</f>
        <v>#N/A</v>
      </c>
      <c r="E599" t="e">
        <f>VLOOKUP('Reported Performance Table'!D599,'Master List'!$B$42:$C$129,2,FALSE)</f>
        <v>#N/A</v>
      </c>
      <c r="F599" t="e">
        <f>VLOOKUP('Reported Performance Table'!C599,'Master List'!$B$20:$D$39,3,FALSE)</f>
        <v>#N/A</v>
      </c>
      <c r="G599" s="163" t="e">
        <f>VLOOKUP('Reported Performance Table'!B599,'Master List'!$B$11:$D$17,3,FALSE)</f>
        <v>#N/A</v>
      </c>
      <c r="H599" t="e">
        <f t="shared" si="18"/>
        <v>#N/A</v>
      </c>
      <c r="I599" t="e">
        <f>IF(VLOOKUP('Reported Performance Table'!D599,'Master List'!$B$42:$D$129,3,FALSE)="","No",VLOOKUP('Reported Performance Table'!D599,'Master List'!$B$42:$D$129,3,FALSE))</f>
        <v>#N/A</v>
      </c>
      <c r="J599" t="e">
        <f>IF(AND(I599="Yes_No",'Reported Performance Table'!E599="Yes"),"No","Yes_No")</f>
        <v>#N/A</v>
      </c>
      <c r="K599" t="str">
        <f>IF('Reported Performance Table'!D599="","",IF('Reported Performance Table'!E599="Yes","LUNA_CCT","Reported_CCT"))</f>
        <v/>
      </c>
      <c r="L599" t="str">
        <f>IF('Reported Performance Table'!D599="","",IF(K599="LUNA_CCT",VLOOKUP('Reported Performance Table'!D599,'Master List'!$B$42:$E$129,4,FALSE),"Reported_BUG"))</f>
        <v/>
      </c>
      <c r="M599" t="str">
        <f>IF('Reported Performance Table'!D599="","",IF(AND('Reported Performance Table'!$E599="Yes",OR('Reported Performance Table'!$D599='Master List'!$B$42,'Reported Performance Table'!$D599='Master List'!$B$43,'Reported Performance Table'!$D599='Master List'!$B$44,'Reported Performance Table'!$D599='Master List'!$B$46,'Reported Performance Table'!$D599='Master List'!$B$48,'Reported Performance Table'!$D599='Master List'!$B$104,'Reported Performance Table'!$D599='Master List'!$B$106,'Reported Performance Table'!$D599='Master List'!$B$126)),"LUNA_Dimming","Dimming_Capability_and_Range"))</f>
        <v/>
      </c>
      <c r="N599" s="179">
        <f>'Reported Performance Table'!BE599</f>
        <v>0</v>
      </c>
      <c r="O599" s="179">
        <f>'Reported Performance Table'!BF599</f>
        <v>0</v>
      </c>
      <c r="P599" s="179">
        <f>'Reported Performance Table'!BG599</f>
        <v>0</v>
      </c>
      <c r="Q599" t="str">
        <f t="shared" si="19"/>
        <v>No</v>
      </c>
    </row>
    <row r="600" spans="1:17" x14ac:dyDescent="0.25">
      <c r="A600" s="75">
        <v>607</v>
      </c>
      <c r="B600" s="76" t="str">
        <f>IF('Reported Performance Table'!$A607="","",IF(OR('Reported Performance Table'!$B607="",'Reported Performance Table'!$C607="",'Reported Performance Table'!$D607="",'Reported Performance Table'!$F607="",'Reported Performance Table'!$G607="",'Reported Performance Table'!$H607="",'Reported Performance Table'!$I607="",'Reported Performance Table'!$K607="",'Reported Performance Table'!$N607="",'Reported Performance Table'!$O607="",'Reported Performance Table'!$P607="",'Reported Performance Table'!$Q607="",'Reported Performance Table'!$R607="",'Reported Performance Table'!$S607="",'Reported Performance Table'!$T607="",'Reported Performance Table'!$U607="",'Reported Performance Table'!$V607="",'Reported Performance Table'!$W607="",'Reported Performance Table'!$X607="",'Reported Performance Table'!$AF607="",'Reported Performance Table'!$AG607="",'Reported Performance Table'!$AI607="",'Reported Performance Table'!$AJ607="",'Reported Performance Table'!$AL607="",'Reported Performance Table'!$AN607="",'Reported Performance Table'!$AR607=""),$A600&amp;", ",""))</f>
        <v/>
      </c>
      <c r="D600" s="35" t="e">
        <f>VLOOKUP('Reported Performance Table'!C600,'Master List'!$B$20:$C$39,2,FALSE)</f>
        <v>#N/A</v>
      </c>
      <c r="E600" t="e">
        <f>VLOOKUP('Reported Performance Table'!D600,'Master List'!$B$42:$C$129,2,FALSE)</f>
        <v>#N/A</v>
      </c>
      <c r="F600" t="e">
        <f>VLOOKUP('Reported Performance Table'!C600,'Master List'!$B$20:$D$39,3,FALSE)</f>
        <v>#N/A</v>
      </c>
      <c r="G600" s="163" t="e">
        <f>VLOOKUP('Reported Performance Table'!B600,'Master List'!$B$11:$D$17,3,FALSE)</f>
        <v>#N/A</v>
      </c>
      <c r="H600" t="e">
        <f t="shared" si="18"/>
        <v>#N/A</v>
      </c>
      <c r="I600" t="e">
        <f>IF(VLOOKUP('Reported Performance Table'!D600,'Master List'!$B$42:$D$129,3,FALSE)="","No",VLOOKUP('Reported Performance Table'!D600,'Master List'!$B$42:$D$129,3,FALSE))</f>
        <v>#N/A</v>
      </c>
      <c r="J600" t="e">
        <f>IF(AND(I600="Yes_No",'Reported Performance Table'!E600="Yes"),"No","Yes_No")</f>
        <v>#N/A</v>
      </c>
      <c r="K600" t="str">
        <f>IF('Reported Performance Table'!D600="","",IF('Reported Performance Table'!E600="Yes","LUNA_CCT","Reported_CCT"))</f>
        <v/>
      </c>
      <c r="L600" t="str">
        <f>IF('Reported Performance Table'!D600="","",IF(K600="LUNA_CCT",VLOOKUP('Reported Performance Table'!D600,'Master List'!$B$42:$E$129,4,FALSE),"Reported_BUG"))</f>
        <v/>
      </c>
      <c r="M600" t="str">
        <f>IF('Reported Performance Table'!D600="","",IF(AND('Reported Performance Table'!$E600="Yes",OR('Reported Performance Table'!$D600='Master List'!$B$42,'Reported Performance Table'!$D600='Master List'!$B$43,'Reported Performance Table'!$D600='Master List'!$B$44,'Reported Performance Table'!$D600='Master List'!$B$46,'Reported Performance Table'!$D600='Master List'!$B$48,'Reported Performance Table'!$D600='Master List'!$B$104,'Reported Performance Table'!$D600='Master List'!$B$106,'Reported Performance Table'!$D600='Master List'!$B$126)),"LUNA_Dimming","Dimming_Capability_and_Range"))</f>
        <v/>
      </c>
      <c r="N600" s="179">
        <f>'Reported Performance Table'!BE600</f>
        <v>0</v>
      </c>
      <c r="O600" s="179">
        <f>'Reported Performance Table'!BF600</f>
        <v>0</v>
      </c>
      <c r="P600" s="179">
        <f>'Reported Performance Table'!BG600</f>
        <v>0</v>
      </c>
      <c r="Q600" t="str">
        <f t="shared" si="19"/>
        <v>No</v>
      </c>
    </row>
    <row r="601" spans="1:17" x14ac:dyDescent="0.25">
      <c r="A601" s="75">
        <v>608</v>
      </c>
      <c r="B601" s="76" t="str">
        <f>IF('Reported Performance Table'!$A608="","",IF(OR('Reported Performance Table'!$B608="",'Reported Performance Table'!$C608="",'Reported Performance Table'!$D608="",'Reported Performance Table'!$F608="",'Reported Performance Table'!$G608="",'Reported Performance Table'!$H608="",'Reported Performance Table'!$I608="",'Reported Performance Table'!$K608="",'Reported Performance Table'!$N608="",'Reported Performance Table'!$O608="",'Reported Performance Table'!$P608="",'Reported Performance Table'!$Q608="",'Reported Performance Table'!$R608="",'Reported Performance Table'!$S608="",'Reported Performance Table'!$T608="",'Reported Performance Table'!$U608="",'Reported Performance Table'!$V608="",'Reported Performance Table'!$W608="",'Reported Performance Table'!$X608="",'Reported Performance Table'!$AF608="",'Reported Performance Table'!$AG608="",'Reported Performance Table'!$AI608="",'Reported Performance Table'!$AJ608="",'Reported Performance Table'!$AL608="",'Reported Performance Table'!$AN608="",'Reported Performance Table'!$AR608=""),$A601&amp;", ",""))</f>
        <v/>
      </c>
      <c r="D601" s="35" t="e">
        <f>VLOOKUP('Reported Performance Table'!C601,'Master List'!$B$20:$C$39,2,FALSE)</f>
        <v>#N/A</v>
      </c>
      <c r="E601" t="e">
        <f>VLOOKUP('Reported Performance Table'!D601,'Master List'!$B$42:$C$129,2,FALSE)</f>
        <v>#N/A</v>
      </c>
      <c r="F601" t="e">
        <f>VLOOKUP('Reported Performance Table'!C601,'Master List'!$B$20:$D$39,3,FALSE)</f>
        <v>#N/A</v>
      </c>
      <c r="G601" s="163" t="e">
        <f>VLOOKUP('Reported Performance Table'!B601,'Master List'!$B$11:$D$17,3,FALSE)</f>
        <v>#N/A</v>
      </c>
      <c r="H601" t="e">
        <f t="shared" si="18"/>
        <v>#N/A</v>
      </c>
      <c r="I601" t="e">
        <f>IF(VLOOKUP('Reported Performance Table'!D601,'Master List'!$B$42:$D$129,3,FALSE)="","No",VLOOKUP('Reported Performance Table'!D601,'Master List'!$B$42:$D$129,3,FALSE))</f>
        <v>#N/A</v>
      </c>
      <c r="J601" t="e">
        <f>IF(AND(I601="Yes_No",'Reported Performance Table'!E601="Yes"),"No","Yes_No")</f>
        <v>#N/A</v>
      </c>
      <c r="K601" t="str">
        <f>IF('Reported Performance Table'!D601="","",IF('Reported Performance Table'!E601="Yes","LUNA_CCT","Reported_CCT"))</f>
        <v/>
      </c>
      <c r="L601" t="str">
        <f>IF('Reported Performance Table'!D601="","",IF(K601="LUNA_CCT",VLOOKUP('Reported Performance Table'!D601,'Master List'!$B$42:$E$129,4,FALSE),"Reported_BUG"))</f>
        <v/>
      </c>
      <c r="M601" t="str">
        <f>IF('Reported Performance Table'!D601="","",IF(AND('Reported Performance Table'!$E601="Yes",OR('Reported Performance Table'!$D601='Master List'!$B$42,'Reported Performance Table'!$D601='Master List'!$B$43,'Reported Performance Table'!$D601='Master List'!$B$44,'Reported Performance Table'!$D601='Master List'!$B$46,'Reported Performance Table'!$D601='Master List'!$B$48,'Reported Performance Table'!$D601='Master List'!$B$104,'Reported Performance Table'!$D601='Master List'!$B$106,'Reported Performance Table'!$D601='Master List'!$B$126)),"LUNA_Dimming","Dimming_Capability_and_Range"))</f>
        <v/>
      </c>
      <c r="N601" s="179">
        <f>'Reported Performance Table'!BE601</f>
        <v>0</v>
      </c>
      <c r="O601" s="179">
        <f>'Reported Performance Table'!BF601</f>
        <v>0</v>
      </c>
      <c r="P601" s="179">
        <f>'Reported Performance Table'!BG601</f>
        <v>0</v>
      </c>
      <c r="Q601" t="str">
        <f t="shared" si="19"/>
        <v>No</v>
      </c>
    </row>
    <row r="602" spans="1:17" x14ac:dyDescent="0.25">
      <c r="A602" s="75">
        <v>609</v>
      </c>
      <c r="B602" s="76" t="str">
        <f>IF('Reported Performance Table'!$A609="","",IF(OR('Reported Performance Table'!$B609="",'Reported Performance Table'!$C609="",'Reported Performance Table'!$D609="",'Reported Performance Table'!$F609="",'Reported Performance Table'!$G609="",'Reported Performance Table'!$H609="",'Reported Performance Table'!$I609="",'Reported Performance Table'!$K609="",'Reported Performance Table'!$N609="",'Reported Performance Table'!$O609="",'Reported Performance Table'!$P609="",'Reported Performance Table'!$Q609="",'Reported Performance Table'!$R609="",'Reported Performance Table'!$S609="",'Reported Performance Table'!$T609="",'Reported Performance Table'!$U609="",'Reported Performance Table'!$V609="",'Reported Performance Table'!$W609="",'Reported Performance Table'!$X609="",'Reported Performance Table'!$AF609="",'Reported Performance Table'!$AG609="",'Reported Performance Table'!$AI609="",'Reported Performance Table'!$AJ609="",'Reported Performance Table'!$AL609="",'Reported Performance Table'!$AN609="",'Reported Performance Table'!$AR609=""),$A602&amp;", ",""))</f>
        <v/>
      </c>
      <c r="D602" s="35" t="e">
        <f>VLOOKUP('Reported Performance Table'!C602,'Master List'!$B$20:$C$39,2,FALSE)</f>
        <v>#N/A</v>
      </c>
      <c r="E602" t="e">
        <f>VLOOKUP('Reported Performance Table'!D602,'Master List'!$B$42:$C$129,2,FALSE)</f>
        <v>#N/A</v>
      </c>
      <c r="F602" t="e">
        <f>VLOOKUP('Reported Performance Table'!C602,'Master List'!$B$20:$D$39,3,FALSE)</f>
        <v>#N/A</v>
      </c>
      <c r="G602" s="163" t="e">
        <f>VLOOKUP('Reported Performance Table'!B602,'Master List'!$B$11:$D$17,3,FALSE)</f>
        <v>#N/A</v>
      </c>
      <c r="H602" t="e">
        <f t="shared" si="18"/>
        <v>#N/A</v>
      </c>
      <c r="I602" t="e">
        <f>IF(VLOOKUP('Reported Performance Table'!D602,'Master List'!$B$42:$D$129,3,FALSE)="","No",VLOOKUP('Reported Performance Table'!D602,'Master List'!$B$42:$D$129,3,FALSE))</f>
        <v>#N/A</v>
      </c>
      <c r="J602" t="e">
        <f>IF(AND(I602="Yes_No",'Reported Performance Table'!E602="Yes"),"No","Yes_No")</f>
        <v>#N/A</v>
      </c>
      <c r="K602" t="str">
        <f>IF('Reported Performance Table'!D602="","",IF('Reported Performance Table'!E602="Yes","LUNA_CCT","Reported_CCT"))</f>
        <v/>
      </c>
      <c r="L602" t="str">
        <f>IF('Reported Performance Table'!D602="","",IF(K602="LUNA_CCT",VLOOKUP('Reported Performance Table'!D602,'Master List'!$B$42:$E$129,4,FALSE),"Reported_BUG"))</f>
        <v/>
      </c>
      <c r="M602" t="str">
        <f>IF('Reported Performance Table'!D602="","",IF(AND('Reported Performance Table'!$E602="Yes",OR('Reported Performance Table'!$D602='Master List'!$B$42,'Reported Performance Table'!$D602='Master List'!$B$43,'Reported Performance Table'!$D602='Master List'!$B$44,'Reported Performance Table'!$D602='Master List'!$B$46,'Reported Performance Table'!$D602='Master List'!$B$48,'Reported Performance Table'!$D602='Master List'!$B$104,'Reported Performance Table'!$D602='Master List'!$B$106,'Reported Performance Table'!$D602='Master List'!$B$126)),"LUNA_Dimming","Dimming_Capability_and_Range"))</f>
        <v/>
      </c>
      <c r="N602" s="179">
        <f>'Reported Performance Table'!BE602</f>
        <v>0</v>
      </c>
      <c r="O602" s="179">
        <f>'Reported Performance Table'!BF602</f>
        <v>0</v>
      </c>
      <c r="P602" s="179">
        <f>'Reported Performance Table'!BG602</f>
        <v>0</v>
      </c>
      <c r="Q602" t="str">
        <f t="shared" si="19"/>
        <v>No</v>
      </c>
    </row>
    <row r="603" spans="1:17" x14ac:dyDescent="0.25">
      <c r="A603" s="75">
        <v>610</v>
      </c>
      <c r="B603" s="76" t="str">
        <f>IF('Reported Performance Table'!$A610="","",IF(OR('Reported Performance Table'!$B610="",'Reported Performance Table'!$C610="",'Reported Performance Table'!$D610="",'Reported Performance Table'!$F610="",'Reported Performance Table'!$G610="",'Reported Performance Table'!$H610="",'Reported Performance Table'!$I610="",'Reported Performance Table'!$K610="",'Reported Performance Table'!$N610="",'Reported Performance Table'!$O610="",'Reported Performance Table'!$P610="",'Reported Performance Table'!$Q610="",'Reported Performance Table'!$R610="",'Reported Performance Table'!$S610="",'Reported Performance Table'!$T610="",'Reported Performance Table'!$U610="",'Reported Performance Table'!$V610="",'Reported Performance Table'!$W610="",'Reported Performance Table'!$X610="",'Reported Performance Table'!$AF610="",'Reported Performance Table'!$AG610="",'Reported Performance Table'!$AI610="",'Reported Performance Table'!$AJ610="",'Reported Performance Table'!$AL610="",'Reported Performance Table'!$AN610="",'Reported Performance Table'!$AR610=""),$A603&amp;", ",""))</f>
        <v/>
      </c>
      <c r="D603" s="35" t="e">
        <f>VLOOKUP('Reported Performance Table'!C603,'Master List'!$B$20:$C$39,2,FALSE)</f>
        <v>#N/A</v>
      </c>
      <c r="E603" t="e">
        <f>VLOOKUP('Reported Performance Table'!D603,'Master List'!$B$42:$C$129,2,FALSE)</f>
        <v>#N/A</v>
      </c>
      <c r="F603" t="e">
        <f>VLOOKUP('Reported Performance Table'!C603,'Master List'!$B$20:$D$39,3,FALSE)</f>
        <v>#N/A</v>
      </c>
      <c r="G603" s="163" t="e">
        <f>VLOOKUP('Reported Performance Table'!B603,'Master List'!$B$11:$D$17,3,FALSE)</f>
        <v>#N/A</v>
      </c>
      <c r="H603" t="e">
        <f t="shared" si="18"/>
        <v>#N/A</v>
      </c>
      <c r="I603" t="e">
        <f>IF(VLOOKUP('Reported Performance Table'!D603,'Master List'!$B$42:$D$129,3,FALSE)="","No",VLOOKUP('Reported Performance Table'!D603,'Master List'!$B$42:$D$129,3,FALSE))</f>
        <v>#N/A</v>
      </c>
      <c r="J603" t="e">
        <f>IF(AND(I603="Yes_No",'Reported Performance Table'!E603="Yes"),"No","Yes_No")</f>
        <v>#N/A</v>
      </c>
      <c r="K603" t="str">
        <f>IF('Reported Performance Table'!D603="","",IF('Reported Performance Table'!E603="Yes","LUNA_CCT","Reported_CCT"))</f>
        <v/>
      </c>
      <c r="L603" t="str">
        <f>IF('Reported Performance Table'!D603="","",IF(K603="LUNA_CCT",VLOOKUP('Reported Performance Table'!D603,'Master List'!$B$42:$E$129,4,FALSE),"Reported_BUG"))</f>
        <v/>
      </c>
      <c r="M603" t="str">
        <f>IF('Reported Performance Table'!D603="","",IF(AND('Reported Performance Table'!$E603="Yes",OR('Reported Performance Table'!$D603='Master List'!$B$42,'Reported Performance Table'!$D603='Master List'!$B$43,'Reported Performance Table'!$D603='Master List'!$B$44,'Reported Performance Table'!$D603='Master List'!$B$46,'Reported Performance Table'!$D603='Master List'!$B$48,'Reported Performance Table'!$D603='Master List'!$B$104,'Reported Performance Table'!$D603='Master List'!$B$106,'Reported Performance Table'!$D603='Master List'!$B$126)),"LUNA_Dimming","Dimming_Capability_and_Range"))</f>
        <v/>
      </c>
      <c r="N603" s="179">
        <f>'Reported Performance Table'!BE603</f>
        <v>0</v>
      </c>
      <c r="O603" s="179">
        <f>'Reported Performance Table'!BF603</f>
        <v>0</v>
      </c>
      <c r="P603" s="179">
        <f>'Reported Performance Table'!BG603</f>
        <v>0</v>
      </c>
      <c r="Q603" t="str">
        <f t="shared" si="19"/>
        <v>No</v>
      </c>
    </row>
    <row r="604" spans="1:17" x14ac:dyDescent="0.25">
      <c r="A604" s="75">
        <v>611</v>
      </c>
      <c r="B604" s="76" t="str">
        <f>IF('Reported Performance Table'!$A611="","",IF(OR('Reported Performance Table'!$B611="",'Reported Performance Table'!$C611="",'Reported Performance Table'!$D611="",'Reported Performance Table'!$F611="",'Reported Performance Table'!$G611="",'Reported Performance Table'!$H611="",'Reported Performance Table'!$I611="",'Reported Performance Table'!$K611="",'Reported Performance Table'!$N611="",'Reported Performance Table'!$O611="",'Reported Performance Table'!$P611="",'Reported Performance Table'!$Q611="",'Reported Performance Table'!$R611="",'Reported Performance Table'!$S611="",'Reported Performance Table'!$T611="",'Reported Performance Table'!$U611="",'Reported Performance Table'!$V611="",'Reported Performance Table'!$W611="",'Reported Performance Table'!$X611="",'Reported Performance Table'!$AF611="",'Reported Performance Table'!$AG611="",'Reported Performance Table'!$AI611="",'Reported Performance Table'!$AJ611="",'Reported Performance Table'!$AL611="",'Reported Performance Table'!$AN611="",'Reported Performance Table'!$AR611=""),$A604&amp;", ",""))</f>
        <v/>
      </c>
      <c r="D604" s="35" t="e">
        <f>VLOOKUP('Reported Performance Table'!C604,'Master List'!$B$20:$C$39,2,FALSE)</f>
        <v>#N/A</v>
      </c>
      <c r="E604" t="e">
        <f>VLOOKUP('Reported Performance Table'!D604,'Master List'!$B$42:$C$129,2,FALSE)</f>
        <v>#N/A</v>
      </c>
      <c r="F604" t="e">
        <f>VLOOKUP('Reported Performance Table'!C604,'Master List'!$B$20:$D$39,3,FALSE)</f>
        <v>#N/A</v>
      </c>
      <c r="G604" s="163" t="e">
        <f>VLOOKUP('Reported Performance Table'!B604,'Master List'!$B$11:$D$17,3,FALSE)</f>
        <v>#N/A</v>
      </c>
      <c r="H604" t="e">
        <f t="shared" si="18"/>
        <v>#N/A</v>
      </c>
      <c r="I604" t="e">
        <f>IF(VLOOKUP('Reported Performance Table'!D604,'Master List'!$B$42:$D$129,3,FALSE)="","No",VLOOKUP('Reported Performance Table'!D604,'Master List'!$B$42:$D$129,3,FALSE))</f>
        <v>#N/A</v>
      </c>
      <c r="J604" t="e">
        <f>IF(AND(I604="Yes_No",'Reported Performance Table'!E604="Yes"),"No","Yes_No")</f>
        <v>#N/A</v>
      </c>
      <c r="K604" t="str">
        <f>IF('Reported Performance Table'!D604="","",IF('Reported Performance Table'!E604="Yes","LUNA_CCT","Reported_CCT"))</f>
        <v/>
      </c>
      <c r="L604" t="str">
        <f>IF('Reported Performance Table'!D604="","",IF(K604="LUNA_CCT",VLOOKUP('Reported Performance Table'!D604,'Master List'!$B$42:$E$129,4,FALSE),"Reported_BUG"))</f>
        <v/>
      </c>
      <c r="M604" t="str">
        <f>IF('Reported Performance Table'!D604="","",IF(AND('Reported Performance Table'!$E604="Yes",OR('Reported Performance Table'!$D604='Master List'!$B$42,'Reported Performance Table'!$D604='Master List'!$B$43,'Reported Performance Table'!$D604='Master List'!$B$44,'Reported Performance Table'!$D604='Master List'!$B$46,'Reported Performance Table'!$D604='Master List'!$B$48,'Reported Performance Table'!$D604='Master List'!$B$104,'Reported Performance Table'!$D604='Master List'!$B$106,'Reported Performance Table'!$D604='Master List'!$B$126)),"LUNA_Dimming","Dimming_Capability_and_Range"))</f>
        <v/>
      </c>
      <c r="N604" s="179">
        <f>'Reported Performance Table'!BE604</f>
        <v>0</v>
      </c>
      <c r="O604" s="179">
        <f>'Reported Performance Table'!BF604</f>
        <v>0</v>
      </c>
      <c r="P604" s="179">
        <f>'Reported Performance Table'!BG604</f>
        <v>0</v>
      </c>
      <c r="Q604" t="str">
        <f t="shared" si="19"/>
        <v>No</v>
      </c>
    </row>
    <row r="605" spans="1:17" x14ac:dyDescent="0.25">
      <c r="A605" s="75">
        <v>612</v>
      </c>
      <c r="B605" s="76" t="str">
        <f>IF('Reported Performance Table'!$A612="","",IF(OR('Reported Performance Table'!$B612="",'Reported Performance Table'!$C612="",'Reported Performance Table'!$D612="",'Reported Performance Table'!$F612="",'Reported Performance Table'!$G612="",'Reported Performance Table'!$H612="",'Reported Performance Table'!$I612="",'Reported Performance Table'!$K612="",'Reported Performance Table'!$N612="",'Reported Performance Table'!$O612="",'Reported Performance Table'!$P612="",'Reported Performance Table'!$Q612="",'Reported Performance Table'!$R612="",'Reported Performance Table'!$S612="",'Reported Performance Table'!$T612="",'Reported Performance Table'!$U612="",'Reported Performance Table'!$V612="",'Reported Performance Table'!$W612="",'Reported Performance Table'!$X612="",'Reported Performance Table'!$AF612="",'Reported Performance Table'!$AG612="",'Reported Performance Table'!$AI612="",'Reported Performance Table'!$AJ612="",'Reported Performance Table'!$AL612="",'Reported Performance Table'!$AN612="",'Reported Performance Table'!$AR612=""),$A605&amp;", ",""))</f>
        <v/>
      </c>
      <c r="D605" s="35" t="e">
        <f>VLOOKUP('Reported Performance Table'!C605,'Master List'!$B$20:$C$39,2,FALSE)</f>
        <v>#N/A</v>
      </c>
      <c r="E605" t="e">
        <f>VLOOKUP('Reported Performance Table'!D605,'Master List'!$B$42:$C$129,2,FALSE)</f>
        <v>#N/A</v>
      </c>
      <c r="F605" t="e">
        <f>VLOOKUP('Reported Performance Table'!C605,'Master List'!$B$20:$D$39,3,FALSE)</f>
        <v>#N/A</v>
      </c>
      <c r="G605" s="163" t="e">
        <f>VLOOKUP('Reported Performance Table'!B605,'Master List'!$B$11:$D$17,3,FALSE)</f>
        <v>#N/A</v>
      </c>
      <c r="H605" t="e">
        <f t="shared" si="18"/>
        <v>#N/A</v>
      </c>
      <c r="I605" t="e">
        <f>IF(VLOOKUP('Reported Performance Table'!D605,'Master List'!$B$42:$D$129,3,FALSE)="","No",VLOOKUP('Reported Performance Table'!D605,'Master List'!$B$42:$D$129,3,FALSE))</f>
        <v>#N/A</v>
      </c>
      <c r="J605" t="e">
        <f>IF(AND(I605="Yes_No",'Reported Performance Table'!E605="Yes"),"No","Yes_No")</f>
        <v>#N/A</v>
      </c>
      <c r="K605" t="str">
        <f>IF('Reported Performance Table'!D605="","",IF('Reported Performance Table'!E605="Yes","LUNA_CCT","Reported_CCT"))</f>
        <v/>
      </c>
      <c r="L605" t="str">
        <f>IF('Reported Performance Table'!D605="","",IF(K605="LUNA_CCT",VLOOKUP('Reported Performance Table'!D605,'Master List'!$B$42:$E$129,4,FALSE),"Reported_BUG"))</f>
        <v/>
      </c>
      <c r="M605" t="str">
        <f>IF('Reported Performance Table'!D605="","",IF(AND('Reported Performance Table'!$E605="Yes",OR('Reported Performance Table'!$D605='Master List'!$B$42,'Reported Performance Table'!$D605='Master List'!$B$43,'Reported Performance Table'!$D605='Master List'!$B$44,'Reported Performance Table'!$D605='Master List'!$B$46,'Reported Performance Table'!$D605='Master List'!$B$48,'Reported Performance Table'!$D605='Master List'!$B$104,'Reported Performance Table'!$D605='Master List'!$B$106,'Reported Performance Table'!$D605='Master List'!$B$126)),"LUNA_Dimming","Dimming_Capability_and_Range"))</f>
        <v/>
      </c>
      <c r="N605" s="179">
        <f>'Reported Performance Table'!BE605</f>
        <v>0</v>
      </c>
      <c r="O605" s="179">
        <f>'Reported Performance Table'!BF605</f>
        <v>0</v>
      </c>
      <c r="P605" s="179">
        <f>'Reported Performance Table'!BG605</f>
        <v>0</v>
      </c>
      <c r="Q605" t="str">
        <f t="shared" si="19"/>
        <v>No</v>
      </c>
    </row>
    <row r="606" spans="1:17" x14ac:dyDescent="0.25">
      <c r="A606" s="75">
        <v>613</v>
      </c>
      <c r="B606" s="76" t="str">
        <f>IF('Reported Performance Table'!$A613="","",IF(OR('Reported Performance Table'!$B613="",'Reported Performance Table'!$C613="",'Reported Performance Table'!$D613="",'Reported Performance Table'!$F613="",'Reported Performance Table'!$G613="",'Reported Performance Table'!$H613="",'Reported Performance Table'!$I613="",'Reported Performance Table'!$K613="",'Reported Performance Table'!$N613="",'Reported Performance Table'!$O613="",'Reported Performance Table'!$P613="",'Reported Performance Table'!$Q613="",'Reported Performance Table'!$R613="",'Reported Performance Table'!$S613="",'Reported Performance Table'!$T613="",'Reported Performance Table'!$U613="",'Reported Performance Table'!$V613="",'Reported Performance Table'!$W613="",'Reported Performance Table'!$X613="",'Reported Performance Table'!$AF613="",'Reported Performance Table'!$AG613="",'Reported Performance Table'!$AI613="",'Reported Performance Table'!$AJ613="",'Reported Performance Table'!$AL613="",'Reported Performance Table'!$AN613="",'Reported Performance Table'!$AR613=""),$A606&amp;", ",""))</f>
        <v/>
      </c>
      <c r="D606" s="35" t="e">
        <f>VLOOKUP('Reported Performance Table'!C606,'Master List'!$B$20:$C$39,2,FALSE)</f>
        <v>#N/A</v>
      </c>
      <c r="E606" t="e">
        <f>VLOOKUP('Reported Performance Table'!D606,'Master List'!$B$42:$C$129,2,FALSE)</f>
        <v>#N/A</v>
      </c>
      <c r="F606" t="e">
        <f>VLOOKUP('Reported Performance Table'!C606,'Master List'!$B$20:$D$39,3,FALSE)</f>
        <v>#N/A</v>
      </c>
      <c r="G606" s="163" t="e">
        <f>VLOOKUP('Reported Performance Table'!B606,'Master List'!$B$11:$D$17,3,FALSE)</f>
        <v>#N/A</v>
      </c>
      <c r="H606" t="e">
        <f t="shared" si="18"/>
        <v>#N/A</v>
      </c>
      <c r="I606" t="e">
        <f>IF(VLOOKUP('Reported Performance Table'!D606,'Master List'!$B$42:$D$129,3,FALSE)="","No",VLOOKUP('Reported Performance Table'!D606,'Master List'!$B$42:$D$129,3,FALSE))</f>
        <v>#N/A</v>
      </c>
      <c r="J606" t="e">
        <f>IF(AND(I606="Yes_No",'Reported Performance Table'!E606="Yes"),"No","Yes_No")</f>
        <v>#N/A</v>
      </c>
      <c r="K606" t="str">
        <f>IF('Reported Performance Table'!D606="","",IF('Reported Performance Table'!E606="Yes","LUNA_CCT","Reported_CCT"))</f>
        <v/>
      </c>
      <c r="L606" t="str">
        <f>IF('Reported Performance Table'!D606="","",IF(K606="LUNA_CCT",VLOOKUP('Reported Performance Table'!D606,'Master List'!$B$42:$E$129,4,FALSE),"Reported_BUG"))</f>
        <v/>
      </c>
      <c r="M606" t="str">
        <f>IF('Reported Performance Table'!D606="","",IF(AND('Reported Performance Table'!$E606="Yes",OR('Reported Performance Table'!$D606='Master List'!$B$42,'Reported Performance Table'!$D606='Master List'!$B$43,'Reported Performance Table'!$D606='Master List'!$B$44,'Reported Performance Table'!$D606='Master List'!$B$46,'Reported Performance Table'!$D606='Master List'!$B$48,'Reported Performance Table'!$D606='Master List'!$B$104,'Reported Performance Table'!$D606='Master List'!$B$106,'Reported Performance Table'!$D606='Master List'!$B$126)),"LUNA_Dimming","Dimming_Capability_and_Range"))</f>
        <v/>
      </c>
      <c r="N606" s="179">
        <f>'Reported Performance Table'!BE606</f>
        <v>0</v>
      </c>
      <c r="O606" s="179">
        <f>'Reported Performance Table'!BF606</f>
        <v>0</v>
      </c>
      <c r="P606" s="179">
        <f>'Reported Performance Table'!BG606</f>
        <v>0</v>
      </c>
      <c r="Q606" t="str">
        <f t="shared" si="19"/>
        <v>No</v>
      </c>
    </row>
    <row r="607" spans="1:17" x14ac:dyDescent="0.25">
      <c r="A607" s="75">
        <v>614</v>
      </c>
      <c r="B607" s="76" t="str">
        <f>IF('Reported Performance Table'!$A614="","",IF(OR('Reported Performance Table'!$B614="",'Reported Performance Table'!$C614="",'Reported Performance Table'!$D614="",'Reported Performance Table'!$F614="",'Reported Performance Table'!$G614="",'Reported Performance Table'!$H614="",'Reported Performance Table'!$I614="",'Reported Performance Table'!$K614="",'Reported Performance Table'!$N614="",'Reported Performance Table'!$O614="",'Reported Performance Table'!$P614="",'Reported Performance Table'!$Q614="",'Reported Performance Table'!$R614="",'Reported Performance Table'!$S614="",'Reported Performance Table'!$T614="",'Reported Performance Table'!$U614="",'Reported Performance Table'!$V614="",'Reported Performance Table'!$W614="",'Reported Performance Table'!$X614="",'Reported Performance Table'!$AF614="",'Reported Performance Table'!$AG614="",'Reported Performance Table'!$AI614="",'Reported Performance Table'!$AJ614="",'Reported Performance Table'!$AL614="",'Reported Performance Table'!$AN614="",'Reported Performance Table'!$AR614=""),$A607&amp;", ",""))</f>
        <v/>
      </c>
      <c r="D607" s="35" t="e">
        <f>VLOOKUP('Reported Performance Table'!C607,'Master List'!$B$20:$C$39,2,FALSE)</f>
        <v>#N/A</v>
      </c>
      <c r="E607" t="e">
        <f>VLOOKUP('Reported Performance Table'!D607,'Master List'!$B$42:$C$129,2,FALSE)</f>
        <v>#N/A</v>
      </c>
      <c r="F607" t="e">
        <f>VLOOKUP('Reported Performance Table'!C607,'Master List'!$B$20:$D$39,3,FALSE)</f>
        <v>#N/A</v>
      </c>
      <c r="G607" s="163" t="e">
        <f>VLOOKUP('Reported Performance Table'!B607,'Master List'!$B$11:$D$17,3,FALSE)</f>
        <v>#N/A</v>
      </c>
      <c r="H607" t="e">
        <f t="shared" si="18"/>
        <v>#N/A</v>
      </c>
      <c r="I607" t="e">
        <f>IF(VLOOKUP('Reported Performance Table'!D607,'Master List'!$B$42:$D$129,3,FALSE)="","No",VLOOKUP('Reported Performance Table'!D607,'Master List'!$B$42:$D$129,3,FALSE))</f>
        <v>#N/A</v>
      </c>
      <c r="J607" t="e">
        <f>IF(AND(I607="Yes_No",'Reported Performance Table'!E607="Yes"),"No","Yes_No")</f>
        <v>#N/A</v>
      </c>
      <c r="K607" t="str">
        <f>IF('Reported Performance Table'!D607="","",IF('Reported Performance Table'!E607="Yes","LUNA_CCT","Reported_CCT"))</f>
        <v/>
      </c>
      <c r="L607" t="str">
        <f>IF('Reported Performance Table'!D607="","",IF(K607="LUNA_CCT",VLOOKUP('Reported Performance Table'!D607,'Master List'!$B$42:$E$129,4,FALSE),"Reported_BUG"))</f>
        <v/>
      </c>
      <c r="M607" t="str">
        <f>IF('Reported Performance Table'!D607="","",IF(AND('Reported Performance Table'!$E607="Yes",OR('Reported Performance Table'!$D607='Master List'!$B$42,'Reported Performance Table'!$D607='Master List'!$B$43,'Reported Performance Table'!$D607='Master List'!$B$44,'Reported Performance Table'!$D607='Master List'!$B$46,'Reported Performance Table'!$D607='Master List'!$B$48,'Reported Performance Table'!$D607='Master List'!$B$104,'Reported Performance Table'!$D607='Master List'!$B$106,'Reported Performance Table'!$D607='Master List'!$B$126)),"LUNA_Dimming","Dimming_Capability_and_Range"))</f>
        <v/>
      </c>
      <c r="N607" s="179">
        <f>'Reported Performance Table'!BE607</f>
        <v>0</v>
      </c>
      <c r="O607" s="179">
        <f>'Reported Performance Table'!BF607</f>
        <v>0</v>
      </c>
      <c r="P607" s="179">
        <f>'Reported Performance Table'!BG607</f>
        <v>0</v>
      </c>
      <c r="Q607" t="str">
        <f t="shared" si="19"/>
        <v>No</v>
      </c>
    </row>
    <row r="608" spans="1:17" x14ac:dyDescent="0.25">
      <c r="A608" s="75">
        <v>615</v>
      </c>
      <c r="B608" s="76" t="str">
        <f>IF('Reported Performance Table'!$A615="","",IF(OR('Reported Performance Table'!$B615="",'Reported Performance Table'!$C615="",'Reported Performance Table'!$D615="",'Reported Performance Table'!$F615="",'Reported Performance Table'!$G615="",'Reported Performance Table'!$H615="",'Reported Performance Table'!$I615="",'Reported Performance Table'!$K615="",'Reported Performance Table'!$N615="",'Reported Performance Table'!$O615="",'Reported Performance Table'!$P615="",'Reported Performance Table'!$Q615="",'Reported Performance Table'!$R615="",'Reported Performance Table'!$S615="",'Reported Performance Table'!$T615="",'Reported Performance Table'!$U615="",'Reported Performance Table'!$V615="",'Reported Performance Table'!$W615="",'Reported Performance Table'!$X615="",'Reported Performance Table'!$AF615="",'Reported Performance Table'!$AG615="",'Reported Performance Table'!$AI615="",'Reported Performance Table'!$AJ615="",'Reported Performance Table'!$AL615="",'Reported Performance Table'!$AN615="",'Reported Performance Table'!$AR615=""),$A608&amp;", ",""))</f>
        <v/>
      </c>
      <c r="D608" s="35" t="e">
        <f>VLOOKUP('Reported Performance Table'!C608,'Master List'!$B$20:$C$39,2,FALSE)</f>
        <v>#N/A</v>
      </c>
      <c r="E608" t="e">
        <f>VLOOKUP('Reported Performance Table'!D608,'Master List'!$B$42:$C$129,2,FALSE)</f>
        <v>#N/A</v>
      </c>
      <c r="F608" t="e">
        <f>VLOOKUP('Reported Performance Table'!C608,'Master List'!$B$20:$D$39,3,FALSE)</f>
        <v>#N/A</v>
      </c>
      <c r="G608" s="163" t="e">
        <f>VLOOKUP('Reported Performance Table'!B608,'Master List'!$B$11:$D$17,3,FALSE)</f>
        <v>#N/A</v>
      </c>
      <c r="H608" t="e">
        <f t="shared" si="18"/>
        <v>#N/A</v>
      </c>
      <c r="I608" t="e">
        <f>IF(VLOOKUP('Reported Performance Table'!D608,'Master List'!$B$42:$D$129,3,FALSE)="","No",VLOOKUP('Reported Performance Table'!D608,'Master List'!$B$42:$D$129,3,FALSE))</f>
        <v>#N/A</v>
      </c>
      <c r="J608" t="e">
        <f>IF(AND(I608="Yes_No",'Reported Performance Table'!E608="Yes"),"No","Yes_No")</f>
        <v>#N/A</v>
      </c>
      <c r="K608" t="str">
        <f>IF('Reported Performance Table'!D608="","",IF('Reported Performance Table'!E608="Yes","LUNA_CCT","Reported_CCT"))</f>
        <v/>
      </c>
      <c r="L608" t="str">
        <f>IF('Reported Performance Table'!D608="","",IF(K608="LUNA_CCT",VLOOKUP('Reported Performance Table'!D608,'Master List'!$B$42:$E$129,4,FALSE),"Reported_BUG"))</f>
        <v/>
      </c>
      <c r="M608" t="str">
        <f>IF('Reported Performance Table'!D608="","",IF(AND('Reported Performance Table'!$E608="Yes",OR('Reported Performance Table'!$D608='Master List'!$B$42,'Reported Performance Table'!$D608='Master List'!$B$43,'Reported Performance Table'!$D608='Master List'!$B$44,'Reported Performance Table'!$D608='Master List'!$B$46,'Reported Performance Table'!$D608='Master List'!$B$48,'Reported Performance Table'!$D608='Master List'!$B$104,'Reported Performance Table'!$D608='Master List'!$B$106,'Reported Performance Table'!$D608='Master List'!$B$126)),"LUNA_Dimming","Dimming_Capability_and_Range"))</f>
        <v/>
      </c>
      <c r="N608" s="179">
        <f>'Reported Performance Table'!BE608</f>
        <v>0</v>
      </c>
      <c r="O608" s="179">
        <f>'Reported Performance Table'!BF608</f>
        <v>0</v>
      </c>
      <c r="P608" s="179">
        <f>'Reported Performance Table'!BG608</f>
        <v>0</v>
      </c>
      <c r="Q608" t="str">
        <f t="shared" si="19"/>
        <v>No</v>
      </c>
    </row>
    <row r="609" spans="1:17" x14ac:dyDescent="0.25">
      <c r="A609" s="75">
        <v>616</v>
      </c>
      <c r="B609" s="76" t="str">
        <f>IF('Reported Performance Table'!$A616="","",IF(OR('Reported Performance Table'!$B616="",'Reported Performance Table'!$C616="",'Reported Performance Table'!$D616="",'Reported Performance Table'!$F616="",'Reported Performance Table'!$G616="",'Reported Performance Table'!$H616="",'Reported Performance Table'!$I616="",'Reported Performance Table'!$K616="",'Reported Performance Table'!$N616="",'Reported Performance Table'!$O616="",'Reported Performance Table'!$P616="",'Reported Performance Table'!$Q616="",'Reported Performance Table'!$R616="",'Reported Performance Table'!$S616="",'Reported Performance Table'!$T616="",'Reported Performance Table'!$U616="",'Reported Performance Table'!$V616="",'Reported Performance Table'!$W616="",'Reported Performance Table'!$X616="",'Reported Performance Table'!$AF616="",'Reported Performance Table'!$AG616="",'Reported Performance Table'!$AI616="",'Reported Performance Table'!$AJ616="",'Reported Performance Table'!$AL616="",'Reported Performance Table'!$AN616="",'Reported Performance Table'!$AR616=""),$A609&amp;", ",""))</f>
        <v/>
      </c>
      <c r="D609" s="35" t="e">
        <f>VLOOKUP('Reported Performance Table'!C609,'Master List'!$B$20:$C$39,2,FALSE)</f>
        <v>#N/A</v>
      </c>
      <c r="E609" t="e">
        <f>VLOOKUP('Reported Performance Table'!D609,'Master List'!$B$42:$C$129,2,FALSE)</f>
        <v>#N/A</v>
      </c>
      <c r="F609" t="e">
        <f>VLOOKUP('Reported Performance Table'!C609,'Master List'!$B$20:$D$39,3,FALSE)</f>
        <v>#N/A</v>
      </c>
      <c r="G609" s="163" t="e">
        <f>VLOOKUP('Reported Performance Table'!B609,'Master List'!$B$11:$D$17,3,FALSE)</f>
        <v>#N/A</v>
      </c>
      <c r="H609" t="e">
        <f t="shared" si="18"/>
        <v>#N/A</v>
      </c>
      <c r="I609" t="e">
        <f>IF(VLOOKUP('Reported Performance Table'!D609,'Master List'!$B$42:$D$129,3,FALSE)="","No",VLOOKUP('Reported Performance Table'!D609,'Master List'!$B$42:$D$129,3,FALSE))</f>
        <v>#N/A</v>
      </c>
      <c r="J609" t="e">
        <f>IF(AND(I609="Yes_No",'Reported Performance Table'!E609="Yes"),"No","Yes_No")</f>
        <v>#N/A</v>
      </c>
      <c r="K609" t="str">
        <f>IF('Reported Performance Table'!D609="","",IF('Reported Performance Table'!E609="Yes","LUNA_CCT","Reported_CCT"))</f>
        <v/>
      </c>
      <c r="L609" t="str">
        <f>IF('Reported Performance Table'!D609="","",IF(K609="LUNA_CCT",VLOOKUP('Reported Performance Table'!D609,'Master List'!$B$42:$E$129,4,FALSE),"Reported_BUG"))</f>
        <v/>
      </c>
      <c r="M609" t="str">
        <f>IF('Reported Performance Table'!D609="","",IF(AND('Reported Performance Table'!$E609="Yes",OR('Reported Performance Table'!$D609='Master List'!$B$42,'Reported Performance Table'!$D609='Master List'!$B$43,'Reported Performance Table'!$D609='Master List'!$B$44,'Reported Performance Table'!$D609='Master List'!$B$46,'Reported Performance Table'!$D609='Master List'!$B$48,'Reported Performance Table'!$D609='Master List'!$B$104,'Reported Performance Table'!$D609='Master List'!$B$106,'Reported Performance Table'!$D609='Master List'!$B$126)),"LUNA_Dimming","Dimming_Capability_and_Range"))</f>
        <v/>
      </c>
      <c r="N609" s="179">
        <f>'Reported Performance Table'!BE609</f>
        <v>0</v>
      </c>
      <c r="O609" s="179">
        <f>'Reported Performance Table'!BF609</f>
        <v>0</v>
      </c>
      <c r="P609" s="179">
        <f>'Reported Performance Table'!BG609</f>
        <v>0</v>
      </c>
      <c r="Q609" t="str">
        <f t="shared" si="19"/>
        <v>No</v>
      </c>
    </row>
    <row r="610" spans="1:17" x14ac:dyDescent="0.25">
      <c r="A610" s="75">
        <v>617</v>
      </c>
      <c r="B610" s="76" t="str">
        <f>IF('Reported Performance Table'!$A617="","",IF(OR('Reported Performance Table'!$B617="",'Reported Performance Table'!$C617="",'Reported Performance Table'!$D617="",'Reported Performance Table'!$F617="",'Reported Performance Table'!$G617="",'Reported Performance Table'!$H617="",'Reported Performance Table'!$I617="",'Reported Performance Table'!$K617="",'Reported Performance Table'!$N617="",'Reported Performance Table'!$O617="",'Reported Performance Table'!$P617="",'Reported Performance Table'!$Q617="",'Reported Performance Table'!$R617="",'Reported Performance Table'!$S617="",'Reported Performance Table'!$T617="",'Reported Performance Table'!$U617="",'Reported Performance Table'!$V617="",'Reported Performance Table'!$W617="",'Reported Performance Table'!$X617="",'Reported Performance Table'!$AF617="",'Reported Performance Table'!$AG617="",'Reported Performance Table'!$AI617="",'Reported Performance Table'!$AJ617="",'Reported Performance Table'!$AL617="",'Reported Performance Table'!$AN617="",'Reported Performance Table'!$AR617=""),$A610&amp;", ",""))</f>
        <v/>
      </c>
      <c r="D610" s="35" t="e">
        <f>VLOOKUP('Reported Performance Table'!C610,'Master List'!$B$20:$C$39,2,FALSE)</f>
        <v>#N/A</v>
      </c>
      <c r="E610" t="e">
        <f>VLOOKUP('Reported Performance Table'!D610,'Master List'!$B$42:$C$129,2,FALSE)</f>
        <v>#N/A</v>
      </c>
      <c r="F610" t="e">
        <f>VLOOKUP('Reported Performance Table'!C610,'Master List'!$B$20:$D$39,3,FALSE)</f>
        <v>#N/A</v>
      </c>
      <c r="G610" s="163" t="e">
        <f>VLOOKUP('Reported Performance Table'!B610,'Master List'!$B$11:$D$17,3,FALSE)</f>
        <v>#N/A</v>
      </c>
      <c r="H610" t="e">
        <f t="shared" si="18"/>
        <v>#N/A</v>
      </c>
      <c r="I610" t="e">
        <f>IF(VLOOKUP('Reported Performance Table'!D610,'Master List'!$B$42:$D$129,3,FALSE)="","No",VLOOKUP('Reported Performance Table'!D610,'Master List'!$B$42:$D$129,3,FALSE))</f>
        <v>#N/A</v>
      </c>
      <c r="J610" t="e">
        <f>IF(AND(I610="Yes_No",'Reported Performance Table'!E610="Yes"),"No","Yes_No")</f>
        <v>#N/A</v>
      </c>
      <c r="K610" t="str">
        <f>IF('Reported Performance Table'!D610="","",IF('Reported Performance Table'!E610="Yes","LUNA_CCT","Reported_CCT"))</f>
        <v/>
      </c>
      <c r="L610" t="str">
        <f>IF('Reported Performance Table'!D610="","",IF(K610="LUNA_CCT",VLOOKUP('Reported Performance Table'!D610,'Master List'!$B$42:$E$129,4,FALSE),"Reported_BUG"))</f>
        <v/>
      </c>
      <c r="M610" t="str">
        <f>IF('Reported Performance Table'!D610="","",IF(AND('Reported Performance Table'!$E610="Yes",OR('Reported Performance Table'!$D610='Master List'!$B$42,'Reported Performance Table'!$D610='Master List'!$B$43,'Reported Performance Table'!$D610='Master List'!$B$44,'Reported Performance Table'!$D610='Master List'!$B$46,'Reported Performance Table'!$D610='Master List'!$B$48,'Reported Performance Table'!$D610='Master List'!$B$104,'Reported Performance Table'!$D610='Master List'!$B$106,'Reported Performance Table'!$D610='Master List'!$B$126)),"LUNA_Dimming","Dimming_Capability_and_Range"))</f>
        <v/>
      </c>
      <c r="N610" s="179">
        <f>'Reported Performance Table'!BE610</f>
        <v>0</v>
      </c>
      <c r="O610" s="179">
        <f>'Reported Performance Table'!BF610</f>
        <v>0</v>
      </c>
      <c r="P610" s="179">
        <f>'Reported Performance Table'!BG610</f>
        <v>0</v>
      </c>
      <c r="Q610" t="str">
        <f t="shared" si="19"/>
        <v>No</v>
      </c>
    </row>
    <row r="611" spans="1:17" x14ac:dyDescent="0.25">
      <c r="A611" s="75">
        <v>618</v>
      </c>
      <c r="B611" s="76" t="str">
        <f>IF('Reported Performance Table'!$A618="","",IF(OR('Reported Performance Table'!$B618="",'Reported Performance Table'!$C618="",'Reported Performance Table'!$D618="",'Reported Performance Table'!$F618="",'Reported Performance Table'!$G618="",'Reported Performance Table'!$H618="",'Reported Performance Table'!$I618="",'Reported Performance Table'!$K618="",'Reported Performance Table'!$N618="",'Reported Performance Table'!$O618="",'Reported Performance Table'!$P618="",'Reported Performance Table'!$Q618="",'Reported Performance Table'!$R618="",'Reported Performance Table'!$S618="",'Reported Performance Table'!$T618="",'Reported Performance Table'!$U618="",'Reported Performance Table'!$V618="",'Reported Performance Table'!$W618="",'Reported Performance Table'!$X618="",'Reported Performance Table'!$AF618="",'Reported Performance Table'!$AG618="",'Reported Performance Table'!$AI618="",'Reported Performance Table'!$AJ618="",'Reported Performance Table'!$AL618="",'Reported Performance Table'!$AN618="",'Reported Performance Table'!$AR618=""),$A611&amp;", ",""))</f>
        <v/>
      </c>
      <c r="D611" s="35" t="e">
        <f>VLOOKUP('Reported Performance Table'!C611,'Master List'!$B$20:$C$39,2,FALSE)</f>
        <v>#N/A</v>
      </c>
      <c r="E611" t="e">
        <f>VLOOKUP('Reported Performance Table'!D611,'Master List'!$B$42:$C$129,2,FALSE)</f>
        <v>#N/A</v>
      </c>
      <c r="F611" t="e">
        <f>VLOOKUP('Reported Performance Table'!C611,'Master List'!$B$20:$D$39,3,FALSE)</f>
        <v>#N/A</v>
      </c>
      <c r="G611" s="163" t="e">
        <f>VLOOKUP('Reported Performance Table'!B611,'Master List'!$B$11:$D$17,3,FALSE)</f>
        <v>#N/A</v>
      </c>
      <c r="H611" t="e">
        <f t="shared" si="18"/>
        <v>#N/A</v>
      </c>
      <c r="I611" t="e">
        <f>IF(VLOOKUP('Reported Performance Table'!D611,'Master List'!$B$42:$D$129,3,FALSE)="","No",VLOOKUP('Reported Performance Table'!D611,'Master List'!$B$42:$D$129,3,FALSE))</f>
        <v>#N/A</v>
      </c>
      <c r="J611" t="e">
        <f>IF(AND(I611="Yes_No",'Reported Performance Table'!E611="Yes"),"No","Yes_No")</f>
        <v>#N/A</v>
      </c>
      <c r="K611" t="str">
        <f>IF('Reported Performance Table'!D611="","",IF('Reported Performance Table'!E611="Yes","LUNA_CCT","Reported_CCT"))</f>
        <v/>
      </c>
      <c r="L611" t="str">
        <f>IF('Reported Performance Table'!D611="","",IF(K611="LUNA_CCT",VLOOKUP('Reported Performance Table'!D611,'Master List'!$B$42:$E$129,4,FALSE),"Reported_BUG"))</f>
        <v/>
      </c>
      <c r="M611" t="str">
        <f>IF('Reported Performance Table'!D611="","",IF(AND('Reported Performance Table'!$E611="Yes",OR('Reported Performance Table'!$D611='Master List'!$B$42,'Reported Performance Table'!$D611='Master List'!$B$43,'Reported Performance Table'!$D611='Master List'!$B$44,'Reported Performance Table'!$D611='Master List'!$B$46,'Reported Performance Table'!$D611='Master List'!$B$48,'Reported Performance Table'!$D611='Master List'!$B$104,'Reported Performance Table'!$D611='Master List'!$B$106,'Reported Performance Table'!$D611='Master List'!$B$126)),"LUNA_Dimming","Dimming_Capability_and_Range"))</f>
        <v/>
      </c>
      <c r="N611" s="179">
        <f>'Reported Performance Table'!BE611</f>
        <v>0</v>
      </c>
      <c r="O611" s="179">
        <f>'Reported Performance Table'!BF611</f>
        <v>0</v>
      </c>
      <c r="P611" s="179">
        <f>'Reported Performance Table'!BG611</f>
        <v>0</v>
      </c>
      <c r="Q611" t="str">
        <f t="shared" si="19"/>
        <v>No</v>
      </c>
    </row>
    <row r="612" spans="1:17" x14ac:dyDescent="0.25">
      <c r="A612" s="75">
        <v>619</v>
      </c>
      <c r="B612" s="76" t="str">
        <f>IF('Reported Performance Table'!$A619="","",IF(OR('Reported Performance Table'!$B619="",'Reported Performance Table'!$C619="",'Reported Performance Table'!$D619="",'Reported Performance Table'!$F619="",'Reported Performance Table'!$G619="",'Reported Performance Table'!$H619="",'Reported Performance Table'!$I619="",'Reported Performance Table'!$K619="",'Reported Performance Table'!$N619="",'Reported Performance Table'!$O619="",'Reported Performance Table'!$P619="",'Reported Performance Table'!$Q619="",'Reported Performance Table'!$R619="",'Reported Performance Table'!$S619="",'Reported Performance Table'!$T619="",'Reported Performance Table'!$U619="",'Reported Performance Table'!$V619="",'Reported Performance Table'!$W619="",'Reported Performance Table'!$X619="",'Reported Performance Table'!$AF619="",'Reported Performance Table'!$AG619="",'Reported Performance Table'!$AI619="",'Reported Performance Table'!$AJ619="",'Reported Performance Table'!$AL619="",'Reported Performance Table'!$AN619="",'Reported Performance Table'!$AR619=""),$A612&amp;", ",""))</f>
        <v/>
      </c>
      <c r="D612" s="35" t="e">
        <f>VLOOKUP('Reported Performance Table'!C612,'Master List'!$B$20:$C$39,2,FALSE)</f>
        <v>#N/A</v>
      </c>
      <c r="E612" t="e">
        <f>VLOOKUP('Reported Performance Table'!D612,'Master List'!$B$42:$C$129,2,FALSE)</f>
        <v>#N/A</v>
      </c>
      <c r="F612" t="e">
        <f>VLOOKUP('Reported Performance Table'!C612,'Master List'!$B$20:$D$39,3,FALSE)</f>
        <v>#N/A</v>
      </c>
      <c r="G612" s="163" t="e">
        <f>VLOOKUP('Reported Performance Table'!B612,'Master List'!$B$11:$D$17,3,FALSE)</f>
        <v>#N/A</v>
      </c>
      <c r="H612" t="e">
        <f t="shared" si="18"/>
        <v>#N/A</v>
      </c>
      <c r="I612" t="e">
        <f>IF(VLOOKUP('Reported Performance Table'!D612,'Master List'!$B$42:$D$129,3,FALSE)="","No",VLOOKUP('Reported Performance Table'!D612,'Master List'!$B$42:$D$129,3,FALSE))</f>
        <v>#N/A</v>
      </c>
      <c r="J612" t="e">
        <f>IF(AND(I612="Yes_No",'Reported Performance Table'!E612="Yes"),"No","Yes_No")</f>
        <v>#N/A</v>
      </c>
      <c r="K612" t="str">
        <f>IF('Reported Performance Table'!D612="","",IF('Reported Performance Table'!E612="Yes","LUNA_CCT","Reported_CCT"))</f>
        <v/>
      </c>
      <c r="L612" t="str">
        <f>IF('Reported Performance Table'!D612="","",IF(K612="LUNA_CCT",VLOOKUP('Reported Performance Table'!D612,'Master List'!$B$42:$E$129,4,FALSE),"Reported_BUG"))</f>
        <v/>
      </c>
      <c r="M612" t="str">
        <f>IF('Reported Performance Table'!D612="","",IF(AND('Reported Performance Table'!$E612="Yes",OR('Reported Performance Table'!$D612='Master List'!$B$42,'Reported Performance Table'!$D612='Master List'!$B$43,'Reported Performance Table'!$D612='Master List'!$B$44,'Reported Performance Table'!$D612='Master List'!$B$46,'Reported Performance Table'!$D612='Master List'!$B$48,'Reported Performance Table'!$D612='Master List'!$B$104,'Reported Performance Table'!$D612='Master List'!$B$106,'Reported Performance Table'!$D612='Master List'!$B$126)),"LUNA_Dimming","Dimming_Capability_and_Range"))</f>
        <v/>
      </c>
      <c r="N612" s="179">
        <f>'Reported Performance Table'!BE612</f>
        <v>0</v>
      </c>
      <c r="O612" s="179">
        <f>'Reported Performance Table'!BF612</f>
        <v>0</v>
      </c>
      <c r="P612" s="179">
        <f>'Reported Performance Table'!BG612</f>
        <v>0</v>
      </c>
      <c r="Q612" t="str">
        <f t="shared" si="19"/>
        <v>No</v>
      </c>
    </row>
    <row r="613" spans="1:17" x14ac:dyDescent="0.25">
      <c r="A613" s="75">
        <v>620</v>
      </c>
      <c r="B613" s="76" t="str">
        <f>IF('Reported Performance Table'!$A620="","",IF(OR('Reported Performance Table'!$B620="",'Reported Performance Table'!$C620="",'Reported Performance Table'!$D620="",'Reported Performance Table'!$F620="",'Reported Performance Table'!$G620="",'Reported Performance Table'!$H620="",'Reported Performance Table'!$I620="",'Reported Performance Table'!$K620="",'Reported Performance Table'!$N620="",'Reported Performance Table'!$O620="",'Reported Performance Table'!$P620="",'Reported Performance Table'!$Q620="",'Reported Performance Table'!$R620="",'Reported Performance Table'!$S620="",'Reported Performance Table'!$T620="",'Reported Performance Table'!$U620="",'Reported Performance Table'!$V620="",'Reported Performance Table'!$W620="",'Reported Performance Table'!$X620="",'Reported Performance Table'!$AF620="",'Reported Performance Table'!$AG620="",'Reported Performance Table'!$AI620="",'Reported Performance Table'!$AJ620="",'Reported Performance Table'!$AL620="",'Reported Performance Table'!$AN620="",'Reported Performance Table'!$AR620=""),$A613&amp;", ",""))</f>
        <v/>
      </c>
      <c r="D613" s="35" t="e">
        <f>VLOOKUP('Reported Performance Table'!C613,'Master List'!$B$20:$C$39,2,FALSE)</f>
        <v>#N/A</v>
      </c>
      <c r="E613" t="e">
        <f>VLOOKUP('Reported Performance Table'!D613,'Master List'!$B$42:$C$129,2,FALSE)</f>
        <v>#N/A</v>
      </c>
      <c r="F613" t="e">
        <f>VLOOKUP('Reported Performance Table'!C613,'Master List'!$B$20:$D$39,3,FALSE)</f>
        <v>#N/A</v>
      </c>
      <c r="G613" s="163" t="e">
        <f>VLOOKUP('Reported Performance Table'!B613,'Master List'!$B$11:$D$17,3,FALSE)</f>
        <v>#N/A</v>
      </c>
      <c r="H613" t="e">
        <f t="shared" si="18"/>
        <v>#N/A</v>
      </c>
      <c r="I613" t="e">
        <f>IF(VLOOKUP('Reported Performance Table'!D613,'Master List'!$B$42:$D$129,3,FALSE)="","No",VLOOKUP('Reported Performance Table'!D613,'Master List'!$B$42:$D$129,3,FALSE))</f>
        <v>#N/A</v>
      </c>
      <c r="J613" t="e">
        <f>IF(AND(I613="Yes_No",'Reported Performance Table'!E613="Yes"),"No","Yes_No")</f>
        <v>#N/A</v>
      </c>
      <c r="K613" t="str">
        <f>IF('Reported Performance Table'!D613="","",IF('Reported Performance Table'!E613="Yes","LUNA_CCT","Reported_CCT"))</f>
        <v/>
      </c>
      <c r="L613" t="str">
        <f>IF('Reported Performance Table'!D613="","",IF(K613="LUNA_CCT",VLOOKUP('Reported Performance Table'!D613,'Master List'!$B$42:$E$129,4,FALSE),"Reported_BUG"))</f>
        <v/>
      </c>
      <c r="M613" t="str">
        <f>IF('Reported Performance Table'!D613="","",IF(AND('Reported Performance Table'!$E613="Yes",OR('Reported Performance Table'!$D613='Master List'!$B$42,'Reported Performance Table'!$D613='Master List'!$B$43,'Reported Performance Table'!$D613='Master List'!$B$44,'Reported Performance Table'!$D613='Master List'!$B$46,'Reported Performance Table'!$D613='Master List'!$B$48,'Reported Performance Table'!$D613='Master List'!$B$104,'Reported Performance Table'!$D613='Master List'!$B$106,'Reported Performance Table'!$D613='Master List'!$B$126)),"LUNA_Dimming","Dimming_Capability_and_Range"))</f>
        <v/>
      </c>
      <c r="N613" s="179">
        <f>'Reported Performance Table'!BE613</f>
        <v>0</v>
      </c>
      <c r="O613" s="179">
        <f>'Reported Performance Table'!BF613</f>
        <v>0</v>
      </c>
      <c r="P613" s="179">
        <f>'Reported Performance Table'!BG613</f>
        <v>0</v>
      </c>
      <c r="Q613" t="str">
        <f t="shared" si="19"/>
        <v>No</v>
      </c>
    </row>
    <row r="614" spans="1:17" x14ac:dyDescent="0.25">
      <c r="A614" s="75">
        <v>621</v>
      </c>
      <c r="B614" s="76" t="str">
        <f>IF('Reported Performance Table'!$A621="","",IF(OR('Reported Performance Table'!$B621="",'Reported Performance Table'!$C621="",'Reported Performance Table'!$D621="",'Reported Performance Table'!$F621="",'Reported Performance Table'!$G621="",'Reported Performance Table'!$H621="",'Reported Performance Table'!$I621="",'Reported Performance Table'!$K621="",'Reported Performance Table'!$N621="",'Reported Performance Table'!$O621="",'Reported Performance Table'!$P621="",'Reported Performance Table'!$Q621="",'Reported Performance Table'!$R621="",'Reported Performance Table'!$S621="",'Reported Performance Table'!$T621="",'Reported Performance Table'!$U621="",'Reported Performance Table'!$V621="",'Reported Performance Table'!$W621="",'Reported Performance Table'!$X621="",'Reported Performance Table'!$AF621="",'Reported Performance Table'!$AG621="",'Reported Performance Table'!$AI621="",'Reported Performance Table'!$AJ621="",'Reported Performance Table'!$AL621="",'Reported Performance Table'!$AN621="",'Reported Performance Table'!$AR621=""),$A614&amp;", ",""))</f>
        <v/>
      </c>
      <c r="D614" s="35" t="e">
        <f>VLOOKUP('Reported Performance Table'!C614,'Master List'!$B$20:$C$39,2,FALSE)</f>
        <v>#N/A</v>
      </c>
      <c r="E614" t="e">
        <f>VLOOKUP('Reported Performance Table'!D614,'Master List'!$B$42:$C$129,2,FALSE)</f>
        <v>#N/A</v>
      </c>
      <c r="F614" t="e">
        <f>VLOOKUP('Reported Performance Table'!C614,'Master List'!$B$20:$D$39,3,FALSE)</f>
        <v>#N/A</v>
      </c>
      <c r="G614" s="163" t="e">
        <f>VLOOKUP('Reported Performance Table'!B614,'Master List'!$B$11:$D$17,3,FALSE)</f>
        <v>#N/A</v>
      </c>
      <c r="H614" t="e">
        <f t="shared" si="18"/>
        <v>#N/A</v>
      </c>
      <c r="I614" t="e">
        <f>IF(VLOOKUP('Reported Performance Table'!D614,'Master List'!$B$42:$D$129,3,FALSE)="","No",VLOOKUP('Reported Performance Table'!D614,'Master List'!$B$42:$D$129,3,FALSE))</f>
        <v>#N/A</v>
      </c>
      <c r="J614" t="e">
        <f>IF(AND(I614="Yes_No",'Reported Performance Table'!E614="Yes"),"No","Yes_No")</f>
        <v>#N/A</v>
      </c>
      <c r="K614" t="str">
        <f>IF('Reported Performance Table'!D614="","",IF('Reported Performance Table'!E614="Yes","LUNA_CCT","Reported_CCT"))</f>
        <v/>
      </c>
      <c r="L614" t="str">
        <f>IF('Reported Performance Table'!D614="","",IF(K614="LUNA_CCT",VLOOKUP('Reported Performance Table'!D614,'Master List'!$B$42:$E$129,4,FALSE),"Reported_BUG"))</f>
        <v/>
      </c>
      <c r="M614" t="str">
        <f>IF('Reported Performance Table'!D614="","",IF(AND('Reported Performance Table'!$E614="Yes",OR('Reported Performance Table'!$D614='Master List'!$B$42,'Reported Performance Table'!$D614='Master List'!$B$43,'Reported Performance Table'!$D614='Master List'!$B$44,'Reported Performance Table'!$D614='Master List'!$B$46,'Reported Performance Table'!$D614='Master List'!$B$48,'Reported Performance Table'!$D614='Master List'!$B$104,'Reported Performance Table'!$D614='Master List'!$B$106,'Reported Performance Table'!$D614='Master List'!$B$126)),"LUNA_Dimming","Dimming_Capability_and_Range"))</f>
        <v/>
      </c>
      <c r="N614" s="179">
        <f>'Reported Performance Table'!BE614</f>
        <v>0</v>
      </c>
      <c r="O614" s="179">
        <f>'Reported Performance Table'!BF614</f>
        <v>0</v>
      </c>
      <c r="P614" s="179">
        <f>'Reported Performance Table'!BG614</f>
        <v>0</v>
      </c>
      <c r="Q614" t="str">
        <f t="shared" si="19"/>
        <v>No</v>
      </c>
    </row>
    <row r="615" spans="1:17" x14ac:dyDescent="0.25">
      <c r="A615" s="75">
        <v>622</v>
      </c>
      <c r="B615" s="76" t="str">
        <f>IF('Reported Performance Table'!$A622="","",IF(OR('Reported Performance Table'!$B622="",'Reported Performance Table'!$C622="",'Reported Performance Table'!$D622="",'Reported Performance Table'!$F622="",'Reported Performance Table'!$G622="",'Reported Performance Table'!$H622="",'Reported Performance Table'!$I622="",'Reported Performance Table'!$K622="",'Reported Performance Table'!$N622="",'Reported Performance Table'!$O622="",'Reported Performance Table'!$P622="",'Reported Performance Table'!$Q622="",'Reported Performance Table'!$R622="",'Reported Performance Table'!$S622="",'Reported Performance Table'!$T622="",'Reported Performance Table'!$U622="",'Reported Performance Table'!$V622="",'Reported Performance Table'!$W622="",'Reported Performance Table'!$X622="",'Reported Performance Table'!$AF622="",'Reported Performance Table'!$AG622="",'Reported Performance Table'!$AI622="",'Reported Performance Table'!$AJ622="",'Reported Performance Table'!$AL622="",'Reported Performance Table'!$AN622="",'Reported Performance Table'!$AR622=""),$A615&amp;", ",""))</f>
        <v/>
      </c>
      <c r="D615" s="35" t="e">
        <f>VLOOKUP('Reported Performance Table'!C615,'Master List'!$B$20:$C$39,2,FALSE)</f>
        <v>#N/A</v>
      </c>
      <c r="E615" t="e">
        <f>VLOOKUP('Reported Performance Table'!D615,'Master List'!$B$42:$C$129,2,FALSE)</f>
        <v>#N/A</v>
      </c>
      <c r="F615" t="e">
        <f>VLOOKUP('Reported Performance Table'!C615,'Master List'!$B$20:$D$39,3,FALSE)</f>
        <v>#N/A</v>
      </c>
      <c r="G615" s="163" t="e">
        <f>VLOOKUP('Reported Performance Table'!B615,'Master List'!$B$11:$D$17,3,FALSE)</f>
        <v>#N/A</v>
      </c>
      <c r="H615" t="e">
        <f t="shared" si="18"/>
        <v>#N/A</v>
      </c>
      <c r="I615" t="e">
        <f>IF(VLOOKUP('Reported Performance Table'!D615,'Master List'!$B$42:$D$129,3,FALSE)="","No",VLOOKUP('Reported Performance Table'!D615,'Master List'!$B$42:$D$129,3,FALSE))</f>
        <v>#N/A</v>
      </c>
      <c r="J615" t="e">
        <f>IF(AND(I615="Yes_No",'Reported Performance Table'!E615="Yes"),"No","Yes_No")</f>
        <v>#N/A</v>
      </c>
      <c r="K615" t="str">
        <f>IF('Reported Performance Table'!D615="","",IF('Reported Performance Table'!E615="Yes","LUNA_CCT","Reported_CCT"))</f>
        <v/>
      </c>
      <c r="L615" t="str">
        <f>IF('Reported Performance Table'!D615="","",IF(K615="LUNA_CCT",VLOOKUP('Reported Performance Table'!D615,'Master List'!$B$42:$E$129,4,FALSE),"Reported_BUG"))</f>
        <v/>
      </c>
      <c r="M615" t="str">
        <f>IF('Reported Performance Table'!D615="","",IF(AND('Reported Performance Table'!$E615="Yes",OR('Reported Performance Table'!$D615='Master List'!$B$42,'Reported Performance Table'!$D615='Master List'!$B$43,'Reported Performance Table'!$D615='Master List'!$B$44,'Reported Performance Table'!$D615='Master List'!$B$46,'Reported Performance Table'!$D615='Master List'!$B$48,'Reported Performance Table'!$D615='Master List'!$B$104,'Reported Performance Table'!$D615='Master List'!$B$106,'Reported Performance Table'!$D615='Master List'!$B$126)),"LUNA_Dimming","Dimming_Capability_and_Range"))</f>
        <v/>
      </c>
      <c r="N615" s="179">
        <f>'Reported Performance Table'!BE615</f>
        <v>0</v>
      </c>
      <c r="O615" s="179">
        <f>'Reported Performance Table'!BF615</f>
        <v>0</v>
      </c>
      <c r="P615" s="179">
        <f>'Reported Performance Table'!BG615</f>
        <v>0</v>
      </c>
      <c r="Q615" t="str">
        <f t="shared" si="19"/>
        <v>No</v>
      </c>
    </row>
    <row r="616" spans="1:17" x14ac:dyDescent="0.25">
      <c r="A616" s="75">
        <v>623</v>
      </c>
      <c r="B616" s="76" t="str">
        <f>IF('Reported Performance Table'!$A623="","",IF(OR('Reported Performance Table'!$B623="",'Reported Performance Table'!$C623="",'Reported Performance Table'!$D623="",'Reported Performance Table'!$F623="",'Reported Performance Table'!$G623="",'Reported Performance Table'!$H623="",'Reported Performance Table'!$I623="",'Reported Performance Table'!$K623="",'Reported Performance Table'!$N623="",'Reported Performance Table'!$O623="",'Reported Performance Table'!$P623="",'Reported Performance Table'!$Q623="",'Reported Performance Table'!$R623="",'Reported Performance Table'!$S623="",'Reported Performance Table'!$T623="",'Reported Performance Table'!$U623="",'Reported Performance Table'!$V623="",'Reported Performance Table'!$W623="",'Reported Performance Table'!$X623="",'Reported Performance Table'!$AF623="",'Reported Performance Table'!$AG623="",'Reported Performance Table'!$AI623="",'Reported Performance Table'!$AJ623="",'Reported Performance Table'!$AL623="",'Reported Performance Table'!$AN623="",'Reported Performance Table'!$AR623=""),$A616&amp;", ",""))</f>
        <v/>
      </c>
      <c r="D616" s="35" t="e">
        <f>VLOOKUP('Reported Performance Table'!C616,'Master List'!$B$20:$C$39,2,FALSE)</f>
        <v>#N/A</v>
      </c>
      <c r="E616" t="e">
        <f>VLOOKUP('Reported Performance Table'!D616,'Master List'!$B$42:$C$129,2,FALSE)</f>
        <v>#N/A</v>
      </c>
      <c r="F616" t="e">
        <f>VLOOKUP('Reported Performance Table'!C616,'Master List'!$B$20:$D$39,3,FALSE)</f>
        <v>#N/A</v>
      </c>
      <c r="G616" s="163" t="e">
        <f>VLOOKUP('Reported Performance Table'!B616,'Master List'!$B$11:$D$17,3,FALSE)</f>
        <v>#N/A</v>
      </c>
      <c r="H616" t="e">
        <f t="shared" si="18"/>
        <v>#N/A</v>
      </c>
      <c r="I616" t="e">
        <f>IF(VLOOKUP('Reported Performance Table'!D616,'Master List'!$B$42:$D$129,3,FALSE)="","No",VLOOKUP('Reported Performance Table'!D616,'Master List'!$B$42:$D$129,3,FALSE))</f>
        <v>#N/A</v>
      </c>
      <c r="J616" t="e">
        <f>IF(AND(I616="Yes_No",'Reported Performance Table'!E616="Yes"),"No","Yes_No")</f>
        <v>#N/A</v>
      </c>
      <c r="K616" t="str">
        <f>IF('Reported Performance Table'!D616="","",IF('Reported Performance Table'!E616="Yes","LUNA_CCT","Reported_CCT"))</f>
        <v/>
      </c>
      <c r="L616" t="str">
        <f>IF('Reported Performance Table'!D616="","",IF(K616="LUNA_CCT",VLOOKUP('Reported Performance Table'!D616,'Master List'!$B$42:$E$129,4,FALSE),"Reported_BUG"))</f>
        <v/>
      </c>
      <c r="M616" t="str">
        <f>IF('Reported Performance Table'!D616="","",IF(AND('Reported Performance Table'!$E616="Yes",OR('Reported Performance Table'!$D616='Master List'!$B$42,'Reported Performance Table'!$D616='Master List'!$B$43,'Reported Performance Table'!$D616='Master List'!$B$44,'Reported Performance Table'!$D616='Master List'!$B$46,'Reported Performance Table'!$D616='Master List'!$B$48,'Reported Performance Table'!$D616='Master List'!$B$104,'Reported Performance Table'!$D616='Master List'!$B$106,'Reported Performance Table'!$D616='Master List'!$B$126)),"LUNA_Dimming","Dimming_Capability_and_Range"))</f>
        <v/>
      </c>
      <c r="N616" s="179">
        <f>'Reported Performance Table'!BE616</f>
        <v>0</v>
      </c>
      <c r="O616" s="179">
        <f>'Reported Performance Table'!BF616</f>
        <v>0</v>
      </c>
      <c r="P616" s="179">
        <f>'Reported Performance Table'!BG616</f>
        <v>0</v>
      </c>
      <c r="Q616" t="str">
        <f t="shared" si="19"/>
        <v>No</v>
      </c>
    </row>
    <row r="617" spans="1:17" x14ac:dyDescent="0.25">
      <c r="A617" s="75">
        <v>624</v>
      </c>
      <c r="B617" s="76" t="str">
        <f>IF('Reported Performance Table'!$A624="","",IF(OR('Reported Performance Table'!$B624="",'Reported Performance Table'!$C624="",'Reported Performance Table'!$D624="",'Reported Performance Table'!$F624="",'Reported Performance Table'!$G624="",'Reported Performance Table'!$H624="",'Reported Performance Table'!$I624="",'Reported Performance Table'!$K624="",'Reported Performance Table'!$N624="",'Reported Performance Table'!$O624="",'Reported Performance Table'!$P624="",'Reported Performance Table'!$Q624="",'Reported Performance Table'!$R624="",'Reported Performance Table'!$S624="",'Reported Performance Table'!$T624="",'Reported Performance Table'!$U624="",'Reported Performance Table'!$V624="",'Reported Performance Table'!$W624="",'Reported Performance Table'!$X624="",'Reported Performance Table'!$AF624="",'Reported Performance Table'!$AG624="",'Reported Performance Table'!$AI624="",'Reported Performance Table'!$AJ624="",'Reported Performance Table'!$AL624="",'Reported Performance Table'!$AN624="",'Reported Performance Table'!$AR624=""),$A617&amp;", ",""))</f>
        <v/>
      </c>
      <c r="D617" s="35" t="e">
        <f>VLOOKUP('Reported Performance Table'!C617,'Master List'!$B$20:$C$39,2,FALSE)</f>
        <v>#N/A</v>
      </c>
      <c r="E617" t="e">
        <f>VLOOKUP('Reported Performance Table'!D617,'Master List'!$B$42:$C$129,2,FALSE)</f>
        <v>#N/A</v>
      </c>
      <c r="F617" t="e">
        <f>VLOOKUP('Reported Performance Table'!C617,'Master List'!$B$20:$D$39,3,FALSE)</f>
        <v>#N/A</v>
      </c>
      <c r="G617" s="163" t="e">
        <f>VLOOKUP('Reported Performance Table'!B617,'Master List'!$B$11:$D$17,3,FALSE)</f>
        <v>#N/A</v>
      </c>
      <c r="H617" t="e">
        <f t="shared" si="18"/>
        <v>#N/A</v>
      </c>
      <c r="I617" t="e">
        <f>IF(VLOOKUP('Reported Performance Table'!D617,'Master List'!$B$42:$D$129,3,FALSE)="","No",VLOOKUP('Reported Performance Table'!D617,'Master List'!$B$42:$D$129,3,FALSE))</f>
        <v>#N/A</v>
      </c>
      <c r="J617" t="e">
        <f>IF(AND(I617="Yes_No",'Reported Performance Table'!E617="Yes"),"No","Yes_No")</f>
        <v>#N/A</v>
      </c>
      <c r="K617" t="str">
        <f>IF('Reported Performance Table'!D617="","",IF('Reported Performance Table'!E617="Yes","LUNA_CCT","Reported_CCT"))</f>
        <v/>
      </c>
      <c r="L617" t="str">
        <f>IF('Reported Performance Table'!D617="","",IF(K617="LUNA_CCT",VLOOKUP('Reported Performance Table'!D617,'Master List'!$B$42:$E$129,4,FALSE),"Reported_BUG"))</f>
        <v/>
      </c>
      <c r="M617" t="str">
        <f>IF('Reported Performance Table'!D617="","",IF(AND('Reported Performance Table'!$E617="Yes",OR('Reported Performance Table'!$D617='Master List'!$B$42,'Reported Performance Table'!$D617='Master List'!$B$43,'Reported Performance Table'!$D617='Master List'!$B$44,'Reported Performance Table'!$D617='Master List'!$B$46,'Reported Performance Table'!$D617='Master List'!$B$48,'Reported Performance Table'!$D617='Master List'!$B$104,'Reported Performance Table'!$D617='Master List'!$B$106,'Reported Performance Table'!$D617='Master List'!$B$126)),"LUNA_Dimming","Dimming_Capability_and_Range"))</f>
        <v/>
      </c>
      <c r="N617" s="179">
        <f>'Reported Performance Table'!BE617</f>
        <v>0</v>
      </c>
      <c r="O617" s="179">
        <f>'Reported Performance Table'!BF617</f>
        <v>0</v>
      </c>
      <c r="P617" s="179">
        <f>'Reported Performance Table'!BG617</f>
        <v>0</v>
      </c>
      <c r="Q617" t="str">
        <f t="shared" si="19"/>
        <v>No</v>
      </c>
    </row>
    <row r="618" spans="1:17" x14ac:dyDescent="0.25">
      <c r="A618" s="75">
        <v>625</v>
      </c>
      <c r="B618" s="76" t="str">
        <f>IF('Reported Performance Table'!$A625="","",IF(OR('Reported Performance Table'!$B625="",'Reported Performance Table'!$C625="",'Reported Performance Table'!$D625="",'Reported Performance Table'!$F625="",'Reported Performance Table'!$G625="",'Reported Performance Table'!$H625="",'Reported Performance Table'!$I625="",'Reported Performance Table'!$K625="",'Reported Performance Table'!$N625="",'Reported Performance Table'!$O625="",'Reported Performance Table'!$P625="",'Reported Performance Table'!$Q625="",'Reported Performance Table'!$R625="",'Reported Performance Table'!$S625="",'Reported Performance Table'!$T625="",'Reported Performance Table'!$U625="",'Reported Performance Table'!$V625="",'Reported Performance Table'!$W625="",'Reported Performance Table'!$X625="",'Reported Performance Table'!$AF625="",'Reported Performance Table'!$AG625="",'Reported Performance Table'!$AI625="",'Reported Performance Table'!$AJ625="",'Reported Performance Table'!$AL625="",'Reported Performance Table'!$AN625="",'Reported Performance Table'!$AR625=""),$A618&amp;", ",""))</f>
        <v/>
      </c>
      <c r="D618" s="35" t="e">
        <f>VLOOKUP('Reported Performance Table'!C618,'Master List'!$B$20:$C$39,2,FALSE)</f>
        <v>#N/A</v>
      </c>
      <c r="E618" t="e">
        <f>VLOOKUP('Reported Performance Table'!D618,'Master List'!$B$42:$C$129,2,FALSE)</f>
        <v>#N/A</v>
      </c>
      <c r="F618" t="e">
        <f>VLOOKUP('Reported Performance Table'!C618,'Master List'!$B$20:$D$39,3,FALSE)</f>
        <v>#N/A</v>
      </c>
      <c r="G618" s="163" t="e">
        <f>VLOOKUP('Reported Performance Table'!B618,'Master List'!$B$11:$D$17,3,FALSE)</f>
        <v>#N/A</v>
      </c>
      <c r="H618" t="e">
        <f t="shared" si="18"/>
        <v>#N/A</v>
      </c>
      <c r="I618" t="e">
        <f>IF(VLOOKUP('Reported Performance Table'!D618,'Master List'!$B$42:$D$129,3,FALSE)="","No",VLOOKUP('Reported Performance Table'!D618,'Master List'!$B$42:$D$129,3,FALSE))</f>
        <v>#N/A</v>
      </c>
      <c r="J618" t="e">
        <f>IF(AND(I618="Yes_No",'Reported Performance Table'!E618="Yes"),"No","Yes_No")</f>
        <v>#N/A</v>
      </c>
      <c r="K618" t="str">
        <f>IF('Reported Performance Table'!D618="","",IF('Reported Performance Table'!E618="Yes","LUNA_CCT","Reported_CCT"))</f>
        <v/>
      </c>
      <c r="L618" t="str">
        <f>IF('Reported Performance Table'!D618="","",IF(K618="LUNA_CCT",VLOOKUP('Reported Performance Table'!D618,'Master List'!$B$42:$E$129,4,FALSE),"Reported_BUG"))</f>
        <v/>
      </c>
      <c r="M618" t="str">
        <f>IF('Reported Performance Table'!D618="","",IF(AND('Reported Performance Table'!$E618="Yes",OR('Reported Performance Table'!$D618='Master List'!$B$42,'Reported Performance Table'!$D618='Master List'!$B$43,'Reported Performance Table'!$D618='Master List'!$B$44,'Reported Performance Table'!$D618='Master List'!$B$46,'Reported Performance Table'!$D618='Master List'!$B$48,'Reported Performance Table'!$D618='Master List'!$B$104,'Reported Performance Table'!$D618='Master List'!$B$106,'Reported Performance Table'!$D618='Master List'!$B$126)),"LUNA_Dimming","Dimming_Capability_and_Range"))</f>
        <v/>
      </c>
      <c r="N618" s="179">
        <f>'Reported Performance Table'!BE618</f>
        <v>0</v>
      </c>
      <c r="O618" s="179">
        <f>'Reported Performance Table'!BF618</f>
        <v>0</v>
      </c>
      <c r="P618" s="179">
        <f>'Reported Performance Table'!BG618</f>
        <v>0</v>
      </c>
      <c r="Q618" t="str">
        <f t="shared" si="19"/>
        <v>No</v>
      </c>
    </row>
    <row r="619" spans="1:17" x14ac:dyDescent="0.25">
      <c r="A619" s="75">
        <v>626</v>
      </c>
      <c r="B619" s="76" t="str">
        <f>IF('Reported Performance Table'!$A626="","",IF(OR('Reported Performance Table'!$B626="",'Reported Performance Table'!$C626="",'Reported Performance Table'!$D626="",'Reported Performance Table'!$F626="",'Reported Performance Table'!$G626="",'Reported Performance Table'!$H626="",'Reported Performance Table'!$I626="",'Reported Performance Table'!$K626="",'Reported Performance Table'!$N626="",'Reported Performance Table'!$O626="",'Reported Performance Table'!$P626="",'Reported Performance Table'!$Q626="",'Reported Performance Table'!$R626="",'Reported Performance Table'!$S626="",'Reported Performance Table'!$T626="",'Reported Performance Table'!$U626="",'Reported Performance Table'!$V626="",'Reported Performance Table'!$W626="",'Reported Performance Table'!$X626="",'Reported Performance Table'!$AF626="",'Reported Performance Table'!$AG626="",'Reported Performance Table'!$AI626="",'Reported Performance Table'!$AJ626="",'Reported Performance Table'!$AL626="",'Reported Performance Table'!$AN626="",'Reported Performance Table'!$AR626=""),$A619&amp;", ",""))</f>
        <v/>
      </c>
      <c r="D619" s="35" t="e">
        <f>VLOOKUP('Reported Performance Table'!C619,'Master List'!$B$20:$C$39,2,FALSE)</f>
        <v>#N/A</v>
      </c>
      <c r="E619" t="e">
        <f>VLOOKUP('Reported Performance Table'!D619,'Master List'!$B$42:$C$129,2,FALSE)</f>
        <v>#N/A</v>
      </c>
      <c r="F619" t="e">
        <f>VLOOKUP('Reported Performance Table'!C619,'Master List'!$B$20:$D$39,3,FALSE)</f>
        <v>#N/A</v>
      </c>
      <c r="G619" s="163" t="e">
        <f>VLOOKUP('Reported Performance Table'!B619,'Master List'!$B$11:$D$17,3,FALSE)</f>
        <v>#N/A</v>
      </c>
      <c r="H619" t="e">
        <f t="shared" si="18"/>
        <v>#N/A</v>
      </c>
      <c r="I619" t="e">
        <f>IF(VLOOKUP('Reported Performance Table'!D619,'Master List'!$B$42:$D$129,3,FALSE)="","No",VLOOKUP('Reported Performance Table'!D619,'Master List'!$B$42:$D$129,3,FALSE))</f>
        <v>#N/A</v>
      </c>
      <c r="J619" t="e">
        <f>IF(AND(I619="Yes_No",'Reported Performance Table'!E619="Yes"),"No","Yes_No")</f>
        <v>#N/A</v>
      </c>
      <c r="K619" t="str">
        <f>IF('Reported Performance Table'!D619="","",IF('Reported Performance Table'!E619="Yes","LUNA_CCT","Reported_CCT"))</f>
        <v/>
      </c>
      <c r="L619" t="str">
        <f>IF('Reported Performance Table'!D619="","",IF(K619="LUNA_CCT",VLOOKUP('Reported Performance Table'!D619,'Master List'!$B$42:$E$129,4,FALSE),"Reported_BUG"))</f>
        <v/>
      </c>
      <c r="M619" t="str">
        <f>IF('Reported Performance Table'!D619="","",IF(AND('Reported Performance Table'!$E619="Yes",OR('Reported Performance Table'!$D619='Master List'!$B$42,'Reported Performance Table'!$D619='Master List'!$B$43,'Reported Performance Table'!$D619='Master List'!$B$44,'Reported Performance Table'!$D619='Master List'!$B$46,'Reported Performance Table'!$D619='Master List'!$B$48,'Reported Performance Table'!$D619='Master List'!$B$104,'Reported Performance Table'!$D619='Master List'!$B$106,'Reported Performance Table'!$D619='Master List'!$B$126)),"LUNA_Dimming","Dimming_Capability_and_Range"))</f>
        <v/>
      </c>
      <c r="N619" s="179">
        <f>'Reported Performance Table'!BE619</f>
        <v>0</v>
      </c>
      <c r="O619" s="179">
        <f>'Reported Performance Table'!BF619</f>
        <v>0</v>
      </c>
      <c r="P619" s="179">
        <f>'Reported Performance Table'!BG619</f>
        <v>0</v>
      </c>
      <c r="Q619" t="str">
        <f t="shared" si="19"/>
        <v>No</v>
      </c>
    </row>
    <row r="620" spans="1:17" x14ac:dyDescent="0.25">
      <c r="A620" s="75">
        <v>627</v>
      </c>
      <c r="B620" s="76" t="str">
        <f>IF('Reported Performance Table'!$A627="","",IF(OR('Reported Performance Table'!$B627="",'Reported Performance Table'!$C627="",'Reported Performance Table'!$D627="",'Reported Performance Table'!$F627="",'Reported Performance Table'!$G627="",'Reported Performance Table'!$H627="",'Reported Performance Table'!$I627="",'Reported Performance Table'!$K627="",'Reported Performance Table'!$N627="",'Reported Performance Table'!$O627="",'Reported Performance Table'!$P627="",'Reported Performance Table'!$Q627="",'Reported Performance Table'!$R627="",'Reported Performance Table'!$S627="",'Reported Performance Table'!$T627="",'Reported Performance Table'!$U627="",'Reported Performance Table'!$V627="",'Reported Performance Table'!$W627="",'Reported Performance Table'!$X627="",'Reported Performance Table'!$AF627="",'Reported Performance Table'!$AG627="",'Reported Performance Table'!$AI627="",'Reported Performance Table'!$AJ627="",'Reported Performance Table'!$AL627="",'Reported Performance Table'!$AN627="",'Reported Performance Table'!$AR627=""),$A620&amp;", ",""))</f>
        <v/>
      </c>
      <c r="D620" s="35" t="e">
        <f>VLOOKUP('Reported Performance Table'!C620,'Master List'!$B$20:$C$39,2,FALSE)</f>
        <v>#N/A</v>
      </c>
      <c r="E620" t="e">
        <f>VLOOKUP('Reported Performance Table'!D620,'Master List'!$B$42:$C$129,2,FALSE)</f>
        <v>#N/A</v>
      </c>
      <c r="F620" t="e">
        <f>VLOOKUP('Reported Performance Table'!C620,'Master List'!$B$20:$D$39,3,FALSE)</f>
        <v>#N/A</v>
      </c>
      <c r="G620" s="163" t="e">
        <f>VLOOKUP('Reported Performance Table'!B620,'Master List'!$B$11:$D$17,3,FALSE)</f>
        <v>#N/A</v>
      </c>
      <c r="H620" t="e">
        <f t="shared" si="18"/>
        <v>#N/A</v>
      </c>
      <c r="I620" t="e">
        <f>IF(VLOOKUP('Reported Performance Table'!D620,'Master List'!$B$42:$D$129,3,FALSE)="","No",VLOOKUP('Reported Performance Table'!D620,'Master List'!$B$42:$D$129,3,FALSE))</f>
        <v>#N/A</v>
      </c>
      <c r="J620" t="e">
        <f>IF(AND(I620="Yes_No",'Reported Performance Table'!E620="Yes"),"No","Yes_No")</f>
        <v>#N/A</v>
      </c>
      <c r="K620" t="str">
        <f>IF('Reported Performance Table'!D620="","",IF('Reported Performance Table'!E620="Yes","LUNA_CCT","Reported_CCT"))</f>
        <v/>
      </c>
      <c r="L620" t="str">
        <f>IF('Reported Performance Table'!D620="","",IF(K620="LUNA_CCT",VLOOKUP('Reported Performance Table'!D620,'Master List'!$B$42:$E$129,4,FALSE),"Reported_BUG"))</f>
        <v/>
      </c>
      <c r="M620" t="str">
        <f>IF('Reported Performance Table'!D620="","",IF(AND('Reported Performance Table'!$E620="Yes",OR('Reported Performance Table'!$D620='Master List'!$B$42,'Reported Performance Table'!$D620='Master List'!$B$43,'Reported Performance Table'!$D620='Master List'!$B$44,'Reported Performance Table'!$D620='Master List'!$B$46,'Reported Performance Table'!$D620='Master List'!$B$48,'Reported Performance Table'!$D620='Master List'!$B$104,'Reported Performance Table'!$D620='Master List'!$B$106,'Reported Performance Table'!$D620='Master List'!$B$126)),"LUNA_Dimming","Dimming_Capability_and_Range"))</f>
        <v/>
      </c>
      <c r="N620" s="179">
        <f>'Reported Performance Table'!BE620</f>
        <v>0</v>
      </c>
      <c r="O620" s="179">
        <f>'Reported Performance Table'!BF620</f>
        <v>0</v>
      </c>
      <c r="P620" s="179">
        <f>'Reported Performance Table'!BG620</f>
        <v>0</v>
      </c>
      <c r="Q620" t="str">
        <f t="shared" si="19"/>
        <v>No</v>
      </c>
    </row>
    <row r="621" spans="1:17" x14ac:dyDescent="0.25">
      <c r="A621" s="75">
        <v>628</v>
      </c>
      <c r="B621" s="76" t="str">
        <f>IF('Reported Performance Table'!$A628="","",IF(OR('Reported Performance Table'!$B628="",'Reported Performance Table'!$C628="",'Reported Performance Table'!$D628="",'Reported Performance Table'!$F628="",'Reported Performance Table'!$G628="",'Reported Performance Table'!$H628="",'Reported Performance Table'!$I628="",'Reported Performance Table'!$K628="",'Reported Performance Table'!$N628="",'Reported Performance Table'!$O628="",'Reported Performance Table'!$P628="",'Reported Performance Table'!$Q628="",'Reported Performance Table'!$R628="",'Reported Performance Table'!$S628="",'Reported Performance Table'!$T628="",'Reported Performance Table'!$U628="",'Reported Performance Table'!$V628="",'Reported Performance Table'!$W628="",'Reported Performance Table'!$X628="",'Reported Performance Table'!$AF628="",'Reported Performance Table'!$AG628="",'Reported Performance Table'!$AI628="",'Reported Performance Table'!$AJ628="",'Reported Performance Table'!$AL628="",'Reported Performance Table'!$AN628="",'Reported Performance Table'!$AR628=""),$A621&amp;", ",""))</f>
        <v/>
      </c>
      <c r="D621" s="35" t="e">
        <f>VLOOKUP('Reported Performance Table'!C621,'Master List'!$B$20:$C$39,2,FALSE)</f>
        <v>#N/A</v>
      </c>
      <c r="E621" t="e">
        <f>VLOOKUP('Reported Performance Table'!D621,'Master List'!$B$42:$C$129,2,FALSE)</f>
        <v>#N/A</v>
      </c>
      <c r="F621" t="e">
        <f>VLOOKUP('Reported Performance Table'!C621,'Master List'!$B$20:$D$39,3,FALSE)</f>
        <v>#N/A</v>
      </c>
      <c r="G621" s="163" t="e">
        <f>VLOOKUP('Reported Performance Table'!B621,'Master List'!$B$11:$D$17,3,FALSE)</f>
        <v>#N/A</v>
      </c>
      <c r="H621" t="e">
        <f t="shared" si="18"/>
        <v>#N/A</v>
      </c>
      <c r="I621" t="e">
        <f>IF(VLOOKUP('Reported Performance Table'!D621,'Master List'!$B$42:$D$129,3,FALSE)="","No",VLOOKUP('Reported Performance Table'!D621,'Master List'!$B$42:$D$129,3,FALSE))</f>
        <v>#N/A</v>
      </c>
      <c r="J621" t="e">
        <f>IF(AND(I621="Yes_No",'Reported Performance Table'!E621="Yes"),"No","Yes_No")</f>
        <v>#N/A</v>
      </c>
      <c r="K621" t="str">
        <f>IF('Reported Performance Table'!D621="","",IF('Reported Performance Table'!E621="Yes","LUNA_CCT","Reported_CCT"))</f>
        <v/>
      </c>
      <c r="L621" t="str">
        <f>IF('Reported Performance Table'!D621="","",IF(K621="LUNA_CCT",VLOOKUP('Reported Performance Table'!D621,'Master List'!$B$42:$E$129,4,FALSE),"Reported_BUG"))</f>
        <v/>
      </c>
      <c r="M621" t="str">
        <f>IF('Reported Performance Table'!D621="","",IF(AND('Reported Performance Table'!$E621="Yes",OR('Reported Performance Table'!$D621='Master List'!$B$42,'Reported Performance Table'!$D621='Master List'!$B$43,'Reported Performance Table'!$D621='Master List'!$B$44,'Reported Performance Table'!$D621='Master List'!$B$46,'Reported Performance Table'!$D621='Master List'!$B$48,'Reported Performance Table'!$D621='Master List'!$B$104,'Reported Performance Table'!$D621='Master List'!$B$106,'Reported Performance Table'!$D621='Master List'!$B$126)),"LUNA_Dimming","Dimming_Capability_and_Range"))</f>
        <v/>
      </c>
      <c r="N621" s="179">
        <f>'Reported Performance Table'!BE621</f>
        <v>0</v>
      </c>
      <c r="O621" s="179">
        <f>'Reported Performance Table'!BF621</f>
        <v>0</v>
      </c>
      <c r="P621" s="179">
        <f>'Reported Performance Table'!BG621</f>
        <v>0</v>
      </c>
      <c r="Q621" t="str">
        <f t="shared" si="19"/>
        <v>No</v>
      </c>
    </row>
    <row r="622" spans="1:17" x14ac:dyDescent="0.25">
      <c r="A622" s="75">
        <v>629</v>
      </c>
      <c r="B622" s="76" t="str">
        <f>IF('Reported Performance Table'!$A629="","",IF(OR('Reported Performance Table'!$B629="",'Reported Performance Table'!$C629="",'Reported Performance Table'!$D629="",'Reported Performance Table'!$F629="",'Reported Performance Table'!$G629="",'Reported Performance Table'!$H629="",'Reported Performance Table'!$I629="",'Reported Performance Table'!$K629="",'Reported Performance Table'!$N629="",'Reported Performance Table'!$O629="",'Reported Performance Table'!$P629="",'Reported Performance Table'!$Q629="",'Reported Performance Table'!$R629="",'Reported Performance Table'!$S629="",'Reported Performance Table'!$T629="",'Reported Performance Table'!$U629="",'Reported Performance Table'!$V629="",'Reported Performance Table'!$W629="",'Reported Performance Table'!$X629="",'Reported Performance Table'!$AF629="",'Reported Performance Table'!$AG629="",'Reported Performance Table'!$AI629="",'Reported Performance Table'!$AJ629="",'Reported Performance Table'!$AL629="",'Reported Performance Table'!$AN629="",'Reported Performance Table'!$AR629=""),$A622&amp;", ",""))</f>
        <v/>
      </c>
      <c r="D622" s="35" t="e">
        <f>VLOOKUP('Reported Performance Table'!C622,'Master List'!$B$20:$C$39,2,FALSE)</f>
        <v>#N/A</v>
      </c>
      <c r="E622" t="e">
        <f>VLOOKUP('Reported Performance Table'!D622,'Master List'!$B$42:$C$129,2,FALSE)</f>
        <v>#N/A</v>
      </c>
      <c r="F622" t="e">
        <f>VLOOKUP('Reported Performance Table'!C622,'Master List'!$B$20:$D$39,3,FALSE)</f>
        <v>#N/A</v>
      </c>
      <c r="G622" s="163" t="e">
        <f>VLOOKUP('Reported Performance Table'!B622,'Master List'!$B$11:$D$17,3,FALSE)</f>
        <v>#N/A</v>
      </c>
      <c r="H622" t="e">
        <f t="shared" si="18"/>
        <v>#N/A</v>
      </c>
      <c r="I622" t="e">
        <f>IF(VLOOKUP('Reported Performance Table'!D622,'Master List'!$B$42:$D$129,3,FALSE)="","No",VLOOKUP('Reported Performance Table'!D622,'Master List'!$B$42:$D$129,3,FALSE))</f>
        <v>#N/A</v>
      </c>
      <c r="J622" t="e">
        <f>IF(AND(I622="Yes_No",'Reported Performance Table'!E622="Yes"),"No","Yes_No")</f>
        <v>#N/A</v>
      </c>
      <c r="K622" t="str">
        <f>IF('Reported Performance Table'!D622="","",IF('Reported Performance Table'!E622="Yes","LUNA_CCT","Reported_CCT"))</f>
        <v/>
      </c>
      <c r="L622" t="str">
        <f>IF('Reported Performance Table'!D622="","",IF(K622="LUNA_CCT",VLOOKUP('Reported Performance Table'!D622,'Master List'!$B$42:$E$129,4,FALSE),"Reported_BUG"))</f>
        <v/>
      </c>
      <c r="M622" t="str">
        <f>IF('Reported Performance Table'!D622="","",IF(AND('Reported Performance Table'!$E622="Yes",OR('Reported Performance Table'!$D622='Master List'!$B$42,'Reported Performance Table'!$D622='Master List'!$B$43,'Reported Performance Table'!$D622='Master List'!$B$44,'Reported Performance Table'!$D622='Master List'!$B$46,'Reported Performance Table'!$D622='Master List'!$B$48,'Reported Performance Table'!$D622='Master List'!$B$104,'Reported Performance Table'!$D622='Master List'!$B$106,'Reported Performance Table'!$D622='Master List'!$B$126)),"LUNA_Dimming","Dimming_Capability_and_Range"))</f>
        <v/>
      </c>
      <c r="N622" s="179">
        <f>'Reported Performance Table'!BE622</f>
        <v>0</v>
      </c>
      <c r="O622" s="179">
        <f>'Reported Performance Table'!BF622</f>
        <v>0</v>
      </c>
      <c r="P622" s="179">
        <f>'Reported Performance Table'!BG622</f>
        <v>0</v>
      </c>
      <c r="Q622" t="str">
        <f t="shared" si="19"/>
        <v>No</v>
      </c>
    </row>
    <row r="623" spans="1:17" x14ac:dyDescent="0.25">
      <c r="A623" s="75">
        <v>630</v>
      </c>
      <c r="B623" s="76" t="str">
        <f>IF('Reported Performance Table'!$A630="","",IF(OR('Reported Performance Table'!$B630="",'Reported Performance Table'!$C630="",'Reported Performance Table'!$D630="",'Reported Performance Table'!$F630="",'Reported Performance Table'!$G630="",'Reported Performance Table'!$H630="",'Reported Performance Table'!$I630="",'Reported Performance Table'!$K630="",'Reported Performance Table'!$N630="",'Reported Performance Table'!$O630="",'Reported Performance Table'!$P630="",'Reported Performance Table'!$Q630="",'Reported Performance Table'!$R630="",'Reported Performance Table'!$S630="",'Reported Performance Table'!$T630="",'Reported Performance Table'!$U630="",'Reported Performance Table'!$V630="",'Reported Performance Table'!$W630="",'Reported Performance Table'!$X630="",'Reported Performance Table'!$AF630="",'Reported Performance Table'!$AG630="",'Reported Performance Table'!$AI630="",'Reported Performance Table'!$AJ630="",'Reported Performance Table'!$AL630="",'Reported Performance Table'!$AN630="",'Reported Performance Table'!$AR630=""),$A623&amp;", ",""))</f>
        <v/>
      </c>
      <c r="D623" s="35" t="e">
        <f>VLOOKUP('Reported Performance Table'!C623,'Master List'!$B$20:$C$39,2,FALSE)</f>
        <v>#N/A</v>
      </c>
      <c r="E623" t="e">
        <f>VLOOKUP('Reported Performance Table'!D623,'Master List'!$B$42:$C$129,2,FALSE)</f>
        <v>#N/A</v>
      </c>
      <c r="F623" t="e">
        <f>VLOOKUP('Reported Performance Table'!C623,'Master List'!$B$20:$D$39,3,FALSE)</f>
        <v>#N/A</v>
      </c>
      <c r="G623" s="163" t="e">
        <f>VLOOKUP('Reported Performance Table'!B623,'Master List'!$B$11:$D$17,3,FALSE)</f>
        <v>#N/A</v>
      </c>
      <c r="H623" t="e">
        <f t="shared" si="18"/>
        <v>#N/A</v>
      </c>
      <c r="I623" t="e">
        <f>IF(VLOOKUP('Reported Performance Table'!D623,'Master List'!$B$42:$D$129,3,FALSE)="","No",VLOOKUP('Reported Performance Table'!D623,'Master List'!$B$42:$D$129,3,FALSE))</f>
        <v>#N/A</v>
      </c>
      <c r="J623" t="e">
        <f>IF(AND(I623="Yes_No",'Reported Performance Table'!E623="Yes"),"No","Yes_No")</f>
        <v>#N/A</v>
      </c>
      <c r="K623" t="str">
        <f>IF('Reported Performance Table'!D623="","",IF('Reported Performance Table'!E623="Yes","LUNA_CCT","Reported_CCT"))</f>
        <v/>
      </c>
      <c r="L623" t="str">
        <f>IF('Reported Performance Table'!D623="","",IF(K623="LUNA_CCT",VLOOKUP('Reported Performance Table'!D623,'Master List'!$B$42:$E$129,4,FALSE),"Reported_BUG"))</f>
        <v/>
      </c>
      <c r="M623" t="str">
        <f>IF('Reported Performance Table'!D623="","",IF(AND('Reported Performance Table'!$E623="Yes",OR('Reported Performance Table'!$D623='Master List'!$B$42,'Reported Performance Table'!$D623='Master List'!$B$43,'Reported Performance Table'!$D623='Master List'!$B$44,'Reported Performance Table'!$D623='Master List'!$B$46,'Reported Performance Table'!$D623='Master List'!$B$48,'Reported Performance Table'!$D623='Master List'!$B$104,'Reported Performance Table'!$D623='Master List'!$B$106,'Reported Performance Table'!$D623='Master List'!$B$126)),"LUNA_Dimming","Dimming_Capability_and_Range"))</f>
        <v/>
      </c>
      <c r="N623" s="179">
        <f>'Reported Performance Table'!BE623</f>
        <v>0</v>
      </c>
      <c r="O623" s="179">
        <f>'Reported Performance Table'!BF623</f>
        <v>0</v>
      </c>
      <c r="P623" s="179">
        <f>'Reported Performance Table'!BG623</f>
        <v>0</v>
      </c>
      <c r="Q623" t="str">
        <f t="shared" si="19"/>
        <v>No</v>
      </c>
    </row>
    <row r="624" spans="1:17" x14ac:dyDescent="0.25">
      <c r="A624" s="75">
        <v>631</v>
      </c>
      <c r="B624" s="76" t="str">
        <f>IF('Reported Performance Table'!$A631="","",IF(OR('Reported Performance Table'!$B631="",'Reported Performance Table'!$C631="",'Reported Performance Table'!$D631="",'Reported Performance Table'!$F631="",'Reported Performance Table'!$G631="",'Reported Performance Table'!$H631="",'Reported Performance Table'!$I631="",'Reported Performance Table'!$K631="",'Reported Performance Table'!$N631="",'Reported Performance Table'!$O631="",'Reported Performance Table'!$P631="",'Reported Performance Table'!$Q631="",'Reported Performance Table'!$R631="",'Reported Performance Table'!$S631="",'Reported Performance Table'!$T631="",'Reported Performance Table'!$U631="",'Reported Performance Table'!$V631="",'Reported Performance Table'!$W631="",'Reported Performance Table'!$X631="",'Reported Performance Table'!$AF631="",'Reported Performance Table'!$AG631="",'Reported Performance Table'!$AI631="",'Reported Performance Table'!$AJ631="",'Reported Performance Table'!$AL631="",'Reported Performance Table'!$AN631="",'Reported Performance Table'!$AR631=""),$A624&amp;", ",""))</f>
        <v/>
      </c>
      <c r="D624" s="35" t="e">
        <f>VLOOKUP('Reported Performance Table'!C624,'Master List'!$B$20:$C$39,2,FALSE)</f>
        <v>#N/A</v>
      </c>
      <c r="E624" t="e">
        <f>VLOOKUP('Reported Performance Table'!D624,'Master List'!$B$42:$C$129,2,FALSE)</f>
        <v>#N/A</v>
      </c>
      <c r="F624" t="e">
        <f>VLOOKUP('Reported Performance Table'!C624,'Master List'!$B$20:$D$39,3,FALSE)</f>
        <v>#N/A</v>
      </c>
      <c r="G624" s="163" t="e">
        <f>VLOOKUP('Reported Performance Table'!B624,'Master List'!$B$11:$D$17,3,FALSE)</f>
        <v>#N/A</v>
      </c>
      <c r="H624" t="e">
        <f t="shared" si="18"/>
        <v>#N/A</v>
      </c>
      <c r="I624" t="e">
        <f>IF(VLOOKUP('Reported Performance Table'!D624,'Master List'!$B$42:$D$129,3,FALSE)="","No",VLOOKUP('Reported Performance Table'!D624,'Master List'!$B$42:$D$129,3,FALSE))</f>
        <v>#N/A</v>
      </c>
      <c r="J624" t="e">
        <f>IF(AND(I624="Yes_No",'Reported Performance Table'!E624="Yes"),"No","Yes_No")</f>
        <v>#N/A</v>
      </c>
      <c r="K624" t="str">
        <f>IF('Reported Performance Table'!D624="","",IF('Reported Performance Table'!E624="Yes","LUNA_CCT","Reported_CCT"))</f>
        <v/>
      </c>
      <c r="L624" t="str">
        <f>IF('Reported Performance Table'!D624="","",IF(K624="LUNA_CCT",VLOOKUP('Reported Performance Table'!D624,'Master List'!$B$42:$E$129,4,FALSE),"Reported_BUG"))</f>
        <v/>
      </c>
      <c r="M624" t="str">
        <f>IF('Reported Performance Table'!D624="","",IF(AND('Reported Performance Table'!$E624="Yes",OR('Reported Performance Table'!$D624='Master List'!$B$42,'Reported Performance Table'!$D624='Master List'!$B$43,'Reported Performance Table'!$D624='Master List'!$B$44,'Reported Performance Table'!$D624='Master List'!$B$46,'Reported Performance Table'!$D624='Master List'!$B$48,'Reported Performance Table'!$D624='Master List'!$B$104,'Reported Performance Table'!$D624='Master List'!$B$106,'Reported Performance Table'!$D624='Master List'!$B$126)),"LUNA_Dimming","Dimming_Capability_and_Range"))</f>
        <v/>
      </c>
      <c r="N624" s="179">
        <f>'Reported Performance Table'!BE624</f>
        <v>0</v>
      </c>
      <c r="O624" s="179">
        <f>'Reported Performance Table'!BF624</f>
        <v>0</v>
      </c>
      <c r="P624" s="179">
        <f>'Reported Performance Table'!BG624</f>
        <v>0</v>
      </c>
      <c r="Q624" t="str">
        <f t="shared" si="19"/>
        <v>No</v>
      </c>
    </row>
    <row r="625" spans="1:17" x14ac:dyDescent="0.25">
      <c r="A625" s="75">
        <v>632</v>
      </c>
      <c r="B625" s="76" t="str">
        <f>IF('Reported Performance Table'!$A632="","",IF(OR('Reported Performance Table'!$B632="",'Reported Performance Table'!$C632="",'Reported Performance Table'!$D632="",'Reported Performance Table'!$F632="",'Reported Performance Table'!$G632="",'Reported Performance Table'!$H632="",'Reported Performance Table'!$I632="",'Reported Performance Table'!$K632="",'Reported Performance Table'!$N632="",'Reported Performance Table'!$O632="",'Reported Performance Table'!$P632="",'Reported Performance Table'!$Q632="",'Reported Performance Table'!$R632="",'Reported Performance Table'!$S632="",'Reported Performance Table'!$T632="",'Reported Performance Table'!$U632="",'Reported Performance Table'!$V632="",'Reported Performance Table'!$W632="",'Reported Performance Table'!$X632="",'Reported Performance Table'!$AF632="",'Reported Performance Table'!$AG632="",'Reported Performance Table'!$AI632="",'Reported Performance Table'!$AJ632="",'Reported Performance Table'!$AL632="",'Reported Performance Table'!$AN632="",'Reported Performance Table'!$AR632=""),$A625&amp;", ",""))</f>
        <v/>
      </c>
      <c r="D625" s="35" t="e">
        <f>VLOOKUP('Reported Performance Table'!C625,'Master List'!$B$20:$C$39,2,FALSE)</f>
        <v>#N/A</v>
      </c>
      <c r="E625" t="e">
        <f>VLOOKUP('Reported Performance Table'!D625,'Master List'!$B$42:$C$129,2,FALSE)</f>
        <v>#N/A</v>
      </c>
      <c r="F625" t="e">
        <f>VLOOKUP('Reported Performance Table'!C625,'Master List'!$B$20:$D$39,3,FALSE)</f>
        <v>#N/A</v>
      </c>
      <c r="G625" s="163" t="e">
        <f>VLOOKUP('Reported Performance Table'!B625,'Master List'!$B$11:$D$17,3,FALSE)</f>
        <v>#N/A</v>
      </c>
      <c r="H625" t="e">
        <f t="shared" si="18"/>
        <v>#N/A</v>
      </c>
      <c r="I625" t="e">
        <f>IF(VLOOKUP('Reported Performance Table'!D625,'Master List'!$B$42:$D$129,3,FALSE)="","No",VLOOKUP('Reported Performance Table'!D625,'Master List'!$B$42:$D$129,3,FALSE))</f>
        <v>#N/A</v>
      </c>
      <c r="J625" t="e">
        <f>IF(AND(I625="Yes_No",'Reported Performance Table'!E625="Yes"),"No","Yes_No")</f>
        <v>#N/A</v>
      </c>
      <c r="K625" t="str">
        <f>IF('Reported Performance Table'!D625="","",IF('Reported Performance Table'!E625="Yes","LUNA_CCT","Reported_CCT"))</f>
        <v/>
      </c>
      <c r="L625" t="str">
        <f>IF('Reported Performance Table'!D625="","",IF(K625="LUNA_CCT",VLOOKUP('Reported Performance Table'!D625,'Master List'!$B$42:$E$129,4,FALSE),"Reported_BUG"))</f>
        <v/>
      </c>
      <c r="M625" t="str">
        <f>IF('Reported Performance Table'!D625="","",IF(AND('Reported Performance Table'!$E625="Yes",OR('Reported Performance Table'!$D625='Master List'!$B$42,'Reported Performance Table'!$D625='Master List'!$B$43,'Reported Performance Table'!$D625='Master List'!$B$44,'Reported Performance Table'!$D625='Master List'!$B$46,'Reported Performance Table'!$D625='Master List'!$B$48,'Reported Performance Table'!$D625='Master List'!$B$104,'Reported Performance Table'!$D625='Master List'!$B$106,'Reported Performance Table'!$D625='Master List'!$B$126)),"LUNA_Dimming","Dimming_Capability_and_Range"))</f>
        <v/>
      </c>
      <c r="N625" s="179">
        <f>'Reported Performance Table'!BE625</f>
        <v>0</v>
      </c>
      <c r="O625" s="179">
        <f>'Reported Performance Table'!BF625</f>
        <v>0</v>
      </c>
      <c r="P625" s="179">
        <f>'Reported Performance Table'!BG625</f>
        <v>0</v>
      </c>
      <c r="Q625" t="str">
        <f t="shared" si="19"/>
        <v>No</v>
      </c>
    </row>
    <row r="626" spans="1:17" x14ac:dyDescent="0.25">
      <c r="A626" s="75">
        <v>633</v>
      </c>
      <c r="B626" s="76" t="str">
        <f>IF('Reported Performance Table'!$A633="","",IF(OR('Reported Performance Table'!$B633="",'Reported Performance Table'!$C633="",'Reported Performance Table'!$D633="",'Reported Performance Table'!$F633="",'Reported Performance Table'!$G633="",'Reported Performance Table'!$H633="",'Reported Performance Table'!$I633="",'Reported Performance Table'!$K633="",'Reported Performance Table'!$N633="",'Reported Performance Table'!$O633="",'Reported Performance Table'!$P633="",'Reported Performance Table'!$Q633="",'Reported Performance Table'!$R633="",'Reported Performance Table'!$S633="",'Reported Performance Table'!$T633="",'Reported Performance Table'!$U633="",'Reported Performance Table'!$V633="",'Reported Performance Table'!$W633="",'Reported Performance Table'!$X633="",'Reported Performance Table'!$AF633="",'Reported Performance Table'!$AG633="",'Reported Performance Table'!$AI633="",'Reported Performance Table'!$AJ633="",'Reported Performance Table'!$AL633="",'Reported Performance Table'!$AN633="",'Reported Performance Table'!$AR633=""),$A626&amp;", ",""))</f>
        <v/>
      </c>
      <c r="D626" s="35" t="e">
        <f>VLOOKUP('Reported Performance Table'!C626,'Master List'!$B$20:$C$39,2,FALSE)</f>
        <v>#N/A</v>
      </c>
      <c r="E626" t="e">
        <f>VLOOKUP('Reported Performance Table'!D626,'Master List'!$B$42:$C$129,2,FALSE)</f>
        <v>#N/A</v>
      </c>
      <c r="F626" t="e">
        <f>VLOOKUP('Reported Performance Table'!C626,'Master List'!$B$20:$D$39,3,FALSE)</f>
        <v>#N/A</v>
      </c>
      <c r="G626" s="163" t="e">
        <f>VLOOKUP('Reported Performance Table'!B626,'Master List'!$B$11:$D$17,3,FALSE)</f>
        <v>#N/A</v>
      </c>
      <c r="H626" t="e">
        <f t="shared" si="18"/>
        <v>#N/A</v>
      </c>
      <c r="I626" t="e">
        <f>IF(VLOOKUP('Reported Performance Table'!D626,'Master List'!$B$42:$D$129,3,FALSE)="","No",VLOOKUP('Reported Performance Table'!D626,'Master List'!$B$42:$D$129,3,FALSE))</f>
        <v>#N/A</v>
      </c>
      <c r="J626" t="e">
        <f>IF(AND(I626="Yes_No",'Reported Performance Table'!E626="Yes"),"No","Yes_No")</f>
        <v>#N/A</v>
      </c>
      <c r="K626" t="str">
        <f>IF('Reported Performance Table'!D626="","",IF('Reported Performance Table'!E626="Yes","LUNA_CCT","Reported_CCT"))</f>
        <v/>
      </c>
      <c r="L626" t="str">
        <f>IF('Reported Performance Table'!D626="","",IF(K626="LUNA_CCT",VLOOKUP('Reported Performance Table'!D626,'Master List'!$B$42:$E$129,4,FALSE),"Reported_BUG"))</f>
        <v/>
      </c>
      <c r="M626" t="str">
        <f>IF('Reported Performance Table'!D626="","",IF(AND('Reported Performance Table'!$E626="Yes",OR('Reported Performance Table'!$D626='Master List'!$B$42,'Reported Performance Table'!$D626='Master List'!$B$43,'Reported Performance Table'!$D626='Master List'!$B$44,'Reported Performance Table'!$D626='Master List'!$B$46,'Reported Performance Table'!$D626='Master List'!$B$48,'Reported Performance Table'!$D626='Master List'!$B$104,'Reported Performance Table'!$D626='Master List'!$B$106,'Reported Performance Table'!$D626='Master List'!$B$126)),"LUNA_Dimming","Dimming_Capability_and_Range"))</f>
        <v/>
      </c>
      <c r="N626" s="179">
        <f>'Reported Performance Table'!BE626</f>
        <v>0</v>
      </c>
      <c r="O626" s="179">
        <f>'Reported Performance Table'!BF626</f>
        <v>0</v>
      </c>
      <c r="P626" s="179">
        <f>'Reported Performance Table'!BG626</f>
        <v>0</v>
      </c>
      <c r="Q626" t="str">
        <f t="shared" si="19"/>
        <v>No</v>
      </c>
    </row>
    <row r="627" spans="1:17" x14ac:dyDescent="0.25">
      <c r="A627" s="75">
        <v>634</v>
      </c>
      <c r="B627" s="76" t="str">
        <f>IF('Reported Performance Table'!$A634="","",IF(OR('Reported Performance Table'!$B634="",'Reported Performance Table'!$C634="",'Reported Performance Table'!$D634="",'Reported Performance Table'!$F634="",'Reported Performance Table'!$G634="",'Reported Performance Table'!$H634="",'Reported Performance Table'!$I634="",'Reported Performance Table'!$K634="",'Reported Performance Table'!$N634="",'Reported Performance Table'!$O634="",'Reported Performance Table'!$P634="",'Reported Performance Table'!$Q634="",'Reported Performance Table'!$R634="",'Reported Performance Table'!$S634="",'Reported Performance Table'!$T634="",'Reported Performance Table'!$U634="",'Reported Performance Table'!$V634="",'Reported Performance Table'!$W634="",'Reported Performance Table'!$X634="",'Reported Performance Table'!$AF634="",'Reported Performance Table'!$AG634="",'Reported Performance Table'!$AI634="",'Reported Performance Table'!$AJ634="",'Reported Performance Table'!$AL634="",'Reported Performance Table'!$AN634="",'Reported Performance Table'!$AR634=""),$A627&amp;", ",""))</f>
        <v/>
      </c>
      <c r="D627" s="35" t="e">
        <f>VLOOKUP('Reported Performance Table'!C627,'Master List'!$B$20:$C$39,2,FALSE)</f>
        <v>#N/A</v>
      </c>
      <c r="E627" t="e">
        <f>VLOOKUP('Reported Performance Table'!D627,'Master List'!$B$42:$C$129,2,FALSE)</f>
        <v>#N/A</v>
      </c>
      <c r="F627" t="e">
        <f>VLOOKUP('Reported Performance Table'!C627,'Master List'!$B$20:$D$39,3,FALSE)</f>
        <v>#N/A</v>
      </c>
      <c r="G627" s="163" t="e">
        <f>VLOOKUP('Reported Performance Table'!B627,'Master List'!$B$11:$D$17,3,FALSE)</f>
        <v>#N/A</v>
      </c>
      <c r="H627" t="e">
        <f t="shared" si="18"/>
        <v>#N/A</v>
      </c>
      <c r="I627" t="e">
        <f>IF(VLOOKUP('Reported Performance Table'!D627,'Master List'!$B$42:$D$129,3,FALSE)="","No",VLOOKUP('Reported Performance Table'!D627,'Master List'!$B$42:$D$129,3,FALSE))</f>
        <v>#N/A</v>
      </c>
      <c r="J627" t="e">
        <f>IF(AND(I627="Yes_No",'Reported Performance Table'!E627="Yes"),"No","Yes_No")</f>
        <v>#N/A</v>
      </c>
      <c r="K627" t="str">
        <f>IF('Reported Performance Table'!D627="","",IF('Reported Performance Table'!E627="Yes","LUNA_CCT","Reported_CCT"))</f>
        <v/>
      </c>
      <c r="L627" t="str">
        <f>IF('Reported Performance Table'!D627="","",IF(K627="LUNA_CCT",VLOOKUP('Reported Performance Table'!D627,'Master List'!$B$42:$E$129,4,FALSE),"Reported_BUG"))</f>
        <v/>
      </c>
      <c r="M627" t="str">
        <f>IF('Reported Performance Table'!D627="","",IF(AND('Reported Performance Table'!$E627="Yes",OR('Reported Performance Table'!$D627='Master List'!$B$42,'Reported Performance Table'!$D627='Master List'!$B$43,'Reported Performance Table'!$D627='Master List'!$B$44,'Reported Performance Table'!$D627='Master List'!$B$46,'Reported Performance Table'!$D627='Master List'!$B$48,'Reported Performance Table'!$D627='Master List'!$B$104,'Reported Performance Table'!$D627='Master List'!$B$106,'Reported Performance Table'!$D627='Master List'!$B$126)),"LUNA_Dimming","Dimming_Capability_and_Range"))</f>
        <v/>
      </c>
      <c r="N627" s="179">
        <f>'Reported Performance Table'!BE627</f>
        <v>0</v>
      </c>
      <c r="O627" s="179">
        <f>'Reported Performance Table'!BF627</f>
        <v>0</v>
      </c>
      <c r="P627" s="179">
        <f>'Reported Performance Table'!BG627</f>
        <v>0</v>
      </c>
      <c r="Q627" t="str">
        <f t="shared" si="19"/>
        <v>No</v>
      </c>
    </row>
    <row r="628" spans="1:17" x14ac:dyDescent="0.25">
      <c r="A628" s="75">
        <v>635</v>
      </c>
      <c r="B628" s="76" t="str">
        <f>IF('Reported Performance Table'!$A635="","",IF(OR('Reported Performance Table'!$B635="",'Reported Performance Table'!$C635="",'Reported Performance Table'!$D635="",'Reported Performance Table'!$F635="",'Reported Performance Table'!$G635="",'Reported Performance Table'!$H635="",'Reported Performance Table'!$I635="",'Reported Performance Table'!$K635="",'Reported Performance Table'!$N635="",'Reported Performance Table'!$O635="",'Reported Performance Table'!$P635="",'Reported Performance Table'!$Q635="",'Reported Performance Table'!$R635="",'Reported Performance Table'!$S635="",'Reported Performance Table'!$T635="",'Reported Performance Table'!$U635="",'Reported Performance Table'!$V635="",'Reported Performance Table'!$W635="",'Reported Performance Table'!$X635="",'Reported Performance Table'!$AF635="",'Reported Performance Table'!$AG635="",'Reported Performance Table'!$AI635="",'Reported Performance Table'!$AJ635="",'Reported Performance Table'!$AL635="",'Reported Performance Table'!$AN635="",'Reported Performance Table'!$AR635=""),$A628&amp;", ",""))</f>
        <v/>
      </c>
      <c r="D628" s="35" t="e">
        <f>VLOOKUP('Reported Performance Table'!C628,'Master List'!$B$20:$C$39,2,FALSE)</f>
        <v>#N/A</v>
      </c>
      <c r="E628" t="e">
        <f>VLOOKUP('Reported Performance Table'!D628,'Master List'!$B$42:$C$129,2,FALSE)</f>
        <v>#N/A</v>
      </c>
      <c r="F628" t="e">
        <f>VLOOKUP('Reported Performance Table'!C628,'Master List'!$B$20:$D$39,3,FALSE)</f>
        <v>#N/A</v>
      </c>
      <c r="G628" s="163" t="e">
        <f>VLOOKUP('Reported Performance Table'!B628,'Master List'!$B$11:$D$17,3,FALSE)</f>
        <v>#N/A</v>
      </c>
      <c r="H628" t="e">
        <f t="shared" si="18"/>
        <v>#N/A</v>
      </c>
      <c r="I628" t="e">
        <f>IF(VLOOKUP('Reported Performance Table'!D628,'Master List'!$B$42:$D$129,3,FALSE)="","No",VLOOKUP('Reported Performance Table'!D628,'Master List'!$B$42:$D$129,3,FALSE))</f>
        <v>#N/A</v>
      </c>
      <c r="J628" t="e">
        <f>IF(AND(I628="Yes_No",'Reported Performance Table'!E628="Yes"),"No","Yes_No")</f>
        <v>#N/A</v>
      </c>
      <c r="K628" t="str">
        <f>IF('Reported Performance Table'!D628="","",IF('Reported Performance Table'!E628="Yes","LUNA_CCT","Reported_CCT"))</f>
        <v/>
      </c>
      <c r="L628" t="str">
        <f>IF('Reported Performance Table'!D628="","",IF(K628="LUNA_CCT",VLOOKUP('Reported Performance Table'!D628,'Master List'!$B$42:$E$129,4,FALSE),"Reported_BUG"))</f>
        <v/>
      </c>
      <c r="M628" t="str">
        <f>IF('Reported Performance Table'!D628="","",IF(AND('Reported Performance Table'!$E628="Yes",OR('Reported Performance Table'!$D628='Master List'!$B$42,'Reported Performance Table'!$D628='Master List'!$B$43,'Reported Performance Table'!$D628='Master List'!$B$44,'Reported Performance Table'!$D628='Master List'!$B$46,'Reported Performance Table'!$D628='Master List'!$B$48,'Reported Performance Table'!$D628='Master List'!$B$104,'Reported Performance Table'!$D628='Master List'!$B$106,'Reported Performance Table'!$D628='Master List'!$B$126)),"LUNA_Dimming","Dimming_Capability_and_Range"))</f>
        <v/>
      </c>
      <c r="N628" s="179">
        <f>'Reported Performance Table'!BE628</f>
        <v>0</v>
      </c>
      <c r="O628" s="179">
        <f>'Reported Performance Table'!BF628</f>
        <v>0</v>
      </c>
      <c r="P628" s="179">
        <f>'Reported Performance Table'!BG628</f>
        <v>0</v>
      </c>
      <c r="Q628" t="str">
        <f t="shared" si="19"/>
        <v>No</v>
      </c>
    </row>
    <row r="629" spans="1:17" x14ac:dyDescent="0.25">
      <c r="A629" s="75">
        <v>636</v>
      </c>
      <c r="B629" s="76" t="str">
        <f>IF('Reported Performance Table'!$A636="","",IF(OR('Reported Performance Table'!$B636="",'Reported Performance Table'!$C636="",'Reported Performance Table'!$D636="",'Reported Performance Table'!$F636="",'Reported Performance Table'!$G636="",'Reported Performance Table'!$H636="",'Reported Performance Table'!$I636="",'Reported Performance Table'!$K636="",'Reported Performance Table'!$N636="",'Reported Performance Table'!$O636="",'Reported Performance Table'!$P636="",'Reported Performance Table'!$Q636="",'Reported Performance Table'!$R636="",'Reported Performance Table'!$S636="",'Reported Performance Table'!$T636="",'Reported Performance Table'!$U636="",'Reported Performance Table'!$V636="",'Reported Performance Table'!$W636="",'Reported Performance Table'!$X636="",'Reported Performance Table'!$AF636="",'Reported Performance Table'!$AG636="",'Reported Performance Table'!$AI636="",'Reported Performance Table'!$AJ636="",'Reported Performance Table'!$AL636="",'Reported Performance Table'!$AN636="",'Reported Performance Table'!$AR636=""),$A629&amp;", ",""))</f>
        <v/>
      </c>
      <c r="D629" s="35" t="e">
        <f>VLOOKUP('Reported Performance Table'!C629,'Master List'!$B$20:$C$39,2,FALSE)</f>
        <v>#N/A</v>
      </c>
      <c r="E629" t="e">
        <f>VLOOKUP('Reported Performance Table'!D629,'Master List'!$B$42:$C$129,2,FALSE)</f>
        <v>#N/A</v>
      </c>
      <c r="F629" t="e">
        <f>VLOOKUP('Reported Performance Table'!C629,'Master List'!$B$20:$D$39,3,FALSE)</f>
        <v>#N/A</v>
      </c>
      <c r="G629" s="163" t="e">
        <f>VLOOKUP('Reported Performance Table'!B629,'Master List'!$B$11:$D$17,3,FALSE)</f>
        <v>#N/A</v>
      </c>
      <c r="H629" t="e">
        <f t="shared" si="18"/>
        <v>#N/A</v>
      </c>
      <c r="I629" t="e">
        <f>IF(VLOOKUP('Reported Performance Table'!D629,'Master List'!$B$42:$D$129,3,FALSE)="","No",VLOOKUP('Reported Performance Table'!D629,'Master List'!$B$42:$D$129,3,FALSE))</f>
        <v>#N/A</v>
      </c>
      <c r="J629" t="e">
        <f>IF(AND(I629="Yes_No",'Reported Performance Table'!E629="Yes"),"No","Yes_No")</f>
        <v>#N/A</v>
      </c>
      <c r="K629" t="str">
        <f>IF('Reported Performance Table'!D629="","",IF('Reported Performance Table'!E629="Yes","LUNA_CCT","Reported_CCT"))</f>
        <v/>
      </c>
      <c r="L629" t="str">
        <f>IF('Reported Performance Table'!D629="","",IF(K629="LUNA_CCT",VLOOKUP('Reported Performance Table'!D629,'Master List'!$B$42:$E$129,4,FALSE),"Reported_BUG"))</f>
        <v/>
      </c>
      <c r="M629" t="str">
        <f>IF('Reported Performance Table'!D629="","",IF(AND('Reported Performance Table'!$E629="Yes",OR('Reported Performance Table'!$D629='Master List'!$B$42,'Reported Performance Table'!$D629='Master List'!$B$43,'Reported Performance Table'!$D629='Master List'!$B$44,'Reported Performance Table'!$D629='Master List'!$B$46,'Reported Performance Table'!$D629='Master List'!$B$48,'Reported Performance Table'!$D629='Master List'!$B$104,'Reported Performance Table'!$D629='Master List'!$B$106,'Reported Performance Table'!$D629='Master List'!$B$126)),"LUNA_Dimming","Dimming_Capability_and_Range"))</f>
        <v/>
      </c>
      <c r="N629" s="179">
        <f>'Reported Performance Table'!BE629</f>
        <v>0</v>
      </c>
      <c r="O629" s="179">
        <f>'Reported Performance Table'!BF629</f>
        <v>0</v>
      </c>
      <c r="P629" s="179">
        <f>'Reported Performance Table'!BG629</f>
        <v>0</v>
      </c>
      <c r="Q629" t="str">
        <f t="shared" si="19"/>
        <v>No</v>
      </c>
    </row>
    <row r="630" spans="1:17" x14ac:dyDescent="0.25">
      <c r="A630" s="75">
        <v>637</v>
      </c>
      <c r="B630" s="76" t="str">
        <f>IF('Reported Performance Table'!$A637="","",IF(OR('Reported Performance Table'!$B637="",'Reported Performance Table'!$C637="",'Reported Performance Table'!$D637="",'Reported Performance Table'!$F637="",'Reported Performance Table'!$G637="",'Reported Performance Table'!$H637="",'Reported Performance Table'!$I637="",'Reported Performance Table'!$K637="",'Reported Performance Table'!$N637="",'Reported Performance Table'!$O637="",'Reported Performance Table'!$P637="",'Reported Performance Table'!$Q637="",'Reported Performance Table'!$R637="",'Reported Performance Table'!$S637="",'Reported Performance Table'!$T637="",'Reported Performance Table'!$U637="",'Reported Performance Table'!$V637="",'Reported Performance Table'!$W637="",'Reported Performance Table'!$X637="",'Reported Performance Table'!$AF637="",'Reported Performance Table'!$AG637="",'Reported Performance Table'!$AI637="",'Reported Performance Table'!$AJ637="",'Reported Performance Table'!$AL637="",'Reported Performance Table'!$AN637="",'Reported Performance Table'!$AR637=""),$A630&amp;", ",""))</f>
        <v/>
      </c>
      <c r="D630" s="35" t="e">
        <f>VLOOKUP('Reported Performance Table'!C630,'Master List'!$B$20:$C$39,2,FALSE)</f>
        <v>#N/A</v>
      </c>
      <c r="E630" t="e">
        <f>VLOOKUP('Reported Performance Table'!D630,'Master List'!$B$42:$C$129,2,FALSE)</f>
        <v>#N/A</v>
      </c>
      <c r="F630" t="e">
        <f>VLOOKUP('Reported Performance Table'!C630,'Master List'!$B$20:$D$39,3,FALSE)</f>
        <v>#N/A</v>
      </c>
      <c r="G630" s="163" t="e">
        <f>VLOOKUP('Reported Performance Table'!B630,'Master List'!$B$11:$D$17,3,FALSE)</f>
        <v>#N/A</v>
      </c>
      <c r="H630" t="e">
        <f t="shared" si="18"/>
        <v>#N/A</v>
      </c>
      <c r="I630" t="e">
        <f>IF(VLOOKUP('Reported Performance Table'!D630,'Master List'!$B$42:$D$129,3,FALSE)="","No",VLOOKUP('Reported Performance Table'!D630,'Master List'!$B$42:$D$129,3,FALSE))</f>
        <v>#N/A</v>
      </c>
      <c r="J630" t="e">
        <f>IF(AND(I630="Yes_No",'Reported Performance Table'!E630="Yes"),"No","Yes_No")</f>
        <v>#N/A</v>
      </c>
      <c r="K630" t="str">
        <f>IF('Reported Performance Table'!D630="","",IF('Reported Performance Table'!E630="Yes","LUNA_CCT","Reported_CCT"))</f>
        <v/>
      </c>
      <c r="L630" t="str">
        <f>IF('Reported Performance Table'!D630="","",IF(K630="LUNA_CCT",VLOOKUP('Reported Performance Table'!D630,'Master List'!$B$42:$E$129,4,FALSE),"Reported_BUG"))</f>
        <v/>
      </c>
      <c r="M630" t="str">
        <f>IF('Reported Performance Table'!D630="","",IF(AND('Reported Performance Table'!$E630="Yes",OR('Reported Performance Table'!$D630='Master List'!$B$42,'Reported Performance Table'!$D630='Master List'!$B$43,'Reported Performance Table'!$D630='Master List'!$B$44,'Reported Performance Table'!$D630='Master List'!$B$46,'Reported Performance Table'!$D630='Master List'!$B$48,'Reported Performance Table'!$D630='Master List'!$B$104,'Reported Performance Table'!$D630='Master List'!$B$106,'Reported Performance Table'!$D630='Master List'!$B$126)),"LUNA_Dimming","Dimming_Capability_and_Range"))</f>
        <v/>
      </c>
      <c r="N630" s="179">
        <f>'Reported Performance Table'!BE630</f>
        <v>0</v>
      </c>
      <c r="O630" s="179">
        <f>'Reported Performance Table'!BF630</f>
        <v>0</v>
      </c>
      <c r="P630" s="179">
        <f>'Reported Performance Table'!BG630</f>
        <v>0</v>
      </c>
      <c r="Q630" t="str">
        <f t="shared" si="19"/>
        <v>No</v>
      </c>
    </row>
    <row r="631" spans="1:17" x14ac:dyDescent="0.25">
      <c r="A631" s="75">
        <v>638</v>
      </c>
      <c r="B631" s="76" t="str">
        <f>IF('Reported Performance Table'!$A638="","",IF(OR('Reported Performance Table'!$B638="",'Reported Performance Table'!$C638="",'Reported Performance Table'!$D638="",'Reported Performance Table'!$F638="",'Reported Performance Table'!$G638="",'Reported Performance Table'!$H638="",'Reported Performance Table'!$I638="",'Reported Performance Table'!$K638="",'Reported Performance Table'!$N638="",'Reported Performance Table'!$O638="",'Reported Performance Table'!$P638="",'Reported Performance Table'!$Q638="",'Reported Performance Table'!$R638="",'Reported Performance Table'!$S638="",'Reported Performance Table'!$T638="",'Reported Performance Table'!$U638="",'Reported Performance Table'!$V638="",'Reported Performance Table'!$W638="",'Reported Performance Table'!$X638="",'Reported Performance Table'!$AF638="",'Reported Performance Table'!$AG638="",'Reported Performance Table'!$AI638="",'Reported Performance Table'!$AJ638="",'Reported Performance Table'!$AL638="",'Reported Performance Table'!$AN638="",'Reported Performance Table'!$AR638=""),$A631&amp;", ",""))</f>
        <v/>
      </c>
      <c r="D631" s="35" t="e">
        <f>VLOOKUP('Reported Performance Table'!C631,'Master List'!$B$20:$C$39,2,FALSE)</f>
        <v>#N/A</v>
      </c>
      <c r="E631" t="e">
        <f>VLOOKUP('Reported Performance Table'!D631,'Master List'!$B$42:$C$129,2,FALSE)</f>
        <v>#N/A</v>
      </c>
      <c r="F631" t="e">
        <f>VLOOKUP('Reported Performance Table'!C631,'Master List'!$B$20:$D$39,3,FALSE)</f>
        <v>#N/A</v>
      </c>
      <c r="G631" s="163" t="e">
        <f>VLOOKUP('Reported Performance Table'!B631,'Master List'!$B$11:$D$17,3,FALSE)</f>
        <v>#N/A</v>
      </c>
      <c r="H631" t="e">
        <f t="shared" si="18"/>
        <v>#N/A</v>
      </c>
      <c r="I631" t="e">
        <f>IF(VLOOKUP('Reported Performance Table'!D631,'Master List'!$B$42:$D$129,3,FALSE)="","No",VLOOKUP('Reported Performance Table'!D631,'Master List'!$B$42:$D$129,3,FALSE))</f>
        <v>#N/A</v>
      </c>
      <c r="J631" t="e">
        <f>IF(AND(I631="Yes_No",'Reported Performance Table'!E631="Yes"),"No","Yes_No")</f>
        <v>#N/A</v>
      </c>
      <c r="K631" t="str">
        <f>IF('Reported Performance Table'!D631="","",IF('Reported Performance Table'!E631="Yes","LUNA_CCT","Reported_CCT"))</f>
        <v/>
      </c>
      <c r="L631" t="str">
        <f>IF('Reported Performance Table'!D631="","",IF(K631="LUNA_CCT",VLOOKUP('Reported Performance Table'!D631,'Master List'!$B$42:$E$129,4,FALSE),"Reported_BUG"))</f>
        <v/>
      </c>
      <c r="M631" t="str">
        <f>IF('Reported Performance Table'!D631="","",IF(AND('Reported Performance Table'!$E631="Yes",OR('Reported Performance Table'!$D631='Master List'!$B$42,'Reported Performance Table'!$D631='Master List'!$B$43,'Reported Performance Table'!$D631='Master List'!$B$44,'Reported Performance Table'!$D631='Master List'!$B$46,'Reported Performance Table'!$D631='Master List'!$B$48,'Reported Performance Table'!$D631='Master List'!$B$104,'Reported Performance Table'!$D631='Master List'!$B$106,'Reported Performance Table'!$D631='Master List'!$B$126)),"LUNA_Dimming","Dimming_Capability_and_Range"))</f>
        <v/>
      </c>
      <c r="N631" s="179">
        <f>'Reported Performance Table'!BE631</f>
        <v>0</v>
      </c>
      <c r="O631" s="179">
        <f>'Reported Performance Table'!BF631</f>
        <v>0</v>
      </c>
      <c r="P631" s="179">
        <f>'Reported Performance Table'!BG631</f>
        <v>0</v>
      </c>
      <c r="Q631" t="str">
        <f t="shared" si="19"/>
        <v>No</v>
      </c>
    </row>
    <row r="632" spans="1:17" x14ac:dyDescent="0.25">
      <c r="A632" s="75">
        <v>639</v>
      </c>
      <c r="B632" s="76" t="str">
        <f>IF('Reported Performance Table'!$A639="","",IF(OR('Reported Performance Table'!$B639="",'Reported Performance Table'!$C639="",'Reported Performance Table'!$D639="",'Reported Performance Table'!$F639="",'Reported Performance Table'!$G639="",'Reported Performance Table'!$H639="",'Reported Performance Table'!$I639="",'Reported Performance Table'!$K639="",'Reported Performance Table'!$N639="",'Reported Performance Table'!$O639="",'Reported Performance Table'!$P639="",'Reported Performance Table'!$Q639="",'Reported Performance Table'!$R639="",'Reported Performance Table'!$S639="",'Reported Performance Table'!$T639="",'Reported Performance Table'!$U639="",'Reported Performance Table'!$V639="",'Reported Performance Table'!$W639="",'Reported Performance Table'!$X639="",'Reported Performance Table'!$AF639="",'Reported Performance Table'!$AG639="",'Reported Performance Table'!$AI639="",'Reported Performance Table'!$AJ639="",'Reported Performance Table'!$AL639="",'Reported Performance Table'!$AN639="",'Reported Performance Table'!$AR639=""),$A632&amp;", ",""))</f>
        <v/>
      </c>
      <c r="D632" s="35" t="e">
        <f>VLOOKUP('Reported Performance Table'!C632,'Master List'!$B$20:$C$39,2,FALSE)</f>
        <v>#N/A</v>
      </c>
      <c r="E632" t="e">
        <f>VLOOKUP('Reported Performance Table'!D632,'Master List'!$B$42:$C$129,2,FALSE)</f>
        <v>#N/A</v>
      </c>
      <c r="F632" t="e">
        <f>VLOOKUP('Reported Performance Table'!C632,'Master List'!$B$20:$D$39,3,FALSE)</f>
        <v>#N/A</v>
      </c>
      <c r="G632" s="163" t="e">
        <f>VLOOKUP('Reported Performance Table'!B632,'Master List'!$B$11:$D$17,3,FALSE)</f>
        <v>#N/A</v>
      </c>
      <c r="H632" t="e">
        <f t="shared" si="18"/>
        <v>#N/A</v>
      </c>
      <c r="I632" t="e">
        <f>IF(VLOOKUP('Reported Performance Table'!D632,'Master List'!$B$42:$D$129,3,FALSE)="","No",VLOOKUP('Reported Performance Table'!D632,'Master List'!$B$42:$D$129,3,FALSE))</f>
        <v>#N/A</v>
      </c>
      <c r="J632" t="e">
        <f>IF(AND(I632="Yes_No",'Reported Performance Table'!E632="Yes"),"No","Yes_No")</f>
        <v>#N/A</v>
      </c>
      <c r="K632" t="str">
        <f>IF('Reported Performance Table'!D632="","",IF('Reported Performance Table'!E632="Yes","LUNA_CCT","Reported_CCT"))</f>
        <v/>
      </c>
      <c r="L632" t="str">
        <f>IF('Reported Performance Table'!D632="","",IF(K632="LUNA_CCT",VLOOKUP('Reported Performance Table'!D632,'Master List'!$B$42:$E$129,4,FALSE),"Reported_BUG"))</f>
        <v/>
      </c>
      <c r="M632" t="str">
        <f>IF('Reported Performance Table'!D632="","",IF(AND('Reported Performance Table'!$E632="Yes",OR('Reported Performance Table'!$D632='Master List'!$B$42,'Reported Performance Table'!$D632='Master List'!$B$43,'Reported Performance Table'!$D632='Master List'!$B$44,'Reported Performance Table'!$D632='Master List'!$B$46,'Reported Performance Table'!$D632='Master List'!$B$48,'Reported Performance Table'!$D632='Master List'!$B$104,'Reported Performance Table'!$D632='Master List'!$B$106,'Reported Performance Table'!$D632='Master List'!$B$126)),"LUNA_Dimming","Dimming_Capability_and_Range"))</f>
        <v/>
      </c>
      <c r="N632" s="179">
        <f>'Reported Performance Table'!BE632</f>
        <v>0</v>
      </c>
      <c r="O632" s="179">
        <f>'Reported Performance Table'!BF632</f>
        <v>0</v>
      </c>
      <c r="P632" s="179">
        <f>'Reported Performance Table'!BG632</f>
        <v>0</v>
      </c>
      <c r="Q632" t="str">
        <f t="shared" si="19"/>
        <v>No</v>
      </c>
    </row>
    <row r="633" spans="1:17" x14ac:dyDescent="0.25">
      <c r="A633" s="75">
        <v>640</v>
      </c>
      <c r="B633" s="76" t="str">
        <f>IF('Reported Performance Table'!$A640="","",IF(OR('Reported Performance Table'!$B640="",'Reported Performance Table'!$C640="",'Reported Performance Table'!$D640="",'Reported Performance Table'!$F640="",'Reported Performance Table'!$G640="",'Reported Performance Table'!$H640="",'Reported Performance Table'!$I640="",'Reported Performance Table'!$K640="",'Reported Performance Table'!$N640="",'Reported Performance Table'!$O640="",'Reported Performance Table'!$P640="",'Reported Performance Table'!$Q640="",'Reported Performance Table'!$R640="",'Reported Performance Table'!$S640="",'Reported Performance Table'!$T640="",'Reported Performance Table'!$U640="",'Reported Performance Table'!$V640="",'Reported Performance Table'!$W640="",'Reported Performance Table'!$X640="",'Reported Performance Table'!$AF640="",'Reported Performance Table'!$AG640="",'Reported Performance Table'!$AI640="",'Reported Performance Table'!$AJ640="",'Reported Performance Table'!$AL640="",'Reported Performance Table'!$AN640="",'Reported Performance Table'!$AR640=""),$A633&amp;", ",""))</f>
        <v/>
      </c>
      <c r="D633" s="35" t="e">
        <f>VLOOKUP('Reported Performance Table'!C633,'Master List'!$B$20:$C$39,2,FALSE)</f>
        <v>#N/A</v>
      </c>
      <c r="E633" t="e">
        <f>VLOOKUP('Reported Performance Table'!D633,'Master List'!$B$42:$C$129,2,FALSE)</f>
        <v>#N/A</v>
      </c>
      <c r="F633" t="e">
        <f>VLOOKUP('Reported Performance Table'!C633,'Master List'!$B$20:$D$39,3,FALSE)</f>
        <v>#N/A</v>
      </c>
      <c r="G633" s="163" t="e">
        <f>VLOOKUP('Reported Performance Table'!B633,'Master List'!$B$11:$D$17,3,FALSE)</f>
        <v>#N/A</v>
      </c>
      <c r="H633" t="e">
        <f t="shared" si="18"/>
        <v>#N/A</v>
      </c>
      <c r="I633" t="e">
        <f>IF(VLOOKUP('Reported Performance Table'!D633,'Master List'!$B$42:$D$129,3,FALSE)="","No",VLOOKUP('Reported Performance Table'!D633,'Master List'!$B$42:$D$129,3,FALSE))</f>
        <v>#N/A</v>
      </c>
      <c r="J633" t="e">
        <f>IF(AND(I633="Yes_No",'Reported Performance Table'!E633="Yes"),"No","Yes_No")</f>
        <v>#N/A</v>
      </c>
      <c r="K633" t="str">
        <f>IF('Reported Performance Table'!D633="","",IF('Reported Performance Table'!E633="Yes","LUNA_CCT","Reported_CCT"))</f>
        <v/>
      </c>
      <c r="L633" t="str">
        <f>IF('Reported Performance Table'!D633="","",IF(K633="LUNA_CCT",VLOOKUP('Reported Performance Table'!D633,'Master List'!$B$42:$E$129,4,FALSE),"Reported_BUG"))</f>
        <v/>
      </c>
      <c r="M633" t="str">
        <f>IF('Reported Performance Table'!D633="","",IF(AND('Reported Performance Table'!$E633="Yes",OR('Reported Performance Table'!$D633='Master List'!$B$42,'Reported Performance Table'!$D633='Master List'!$B$43,'Reported Performance Table'!$D633='Master List'!$B$44,'Reported Performance Table'!$D633='Master List'!$B$46,'Reported Performance Table'!$D633='Master List'!$B$48,'Reported Performance Table'!$D633='Master List'!$B$104,'Reported Performance Table'!$D633='Master List'!$B$106,'Reported Performance Table'!$D633='Master List'!$B$126)),"LUNA_Dimming","Dimming_Capability_and_Range"))</f>
        <v/>
      </c>
      <c r="N633" s="179">
        <f>'Reported Performance Table'!BE633</f>
        <v>0</v>
      </c>
      <c r="O633" s="179">
        <f>'Reported Performance Table'!BF633</f>
        <v>0</v>
      </c>
      <c r="P633" s="179">
        <f>'Reported Performance Table'!BG633</f>
        <v>0</v>
      </c>
      <c r="Q633" t="str">
        <f t="shared" si="19"/>
        <v>No</v>
      </c>
    </row>
    <row r="634" spans="1:17" x14ac:dyDescent="0.25">
      <c r="A634" s="75">
        <v>641</v>
      </c>
      <c r="B634" s="76" t="str">
        <f>IF('Reported Performance Table'!$A641="","",IF(OR('Reported Performance Table'!$B641="",'Reported Performance Table'!$C641="",'Reported Performance Table'!$D641="",'Reported Performance Table'!$F641="",'Reported Performance Table'!$G641="",'Reported Performance Table'!$H641="",'Reported Performance Table'!$I641="",'Reported Performance Table'!$K641="",'Reported Performance Table'!$N641="",'Reported Performance Table'!$O641="",'Reported Performance Table'!$P641="",'Reported Performance Table'!$Q641="",'Reported Performance Table'!$R641="",'Reported Performance Table'!$S641="",'Reported Performance Table'!$T641="",'Reported Performance Table'!$U641="",'Reported Performance Table'!$V641="",'Reported Performance Table'!$W641="",'Reported Performance Table'!$X641="",'Reported Performance Table'!$AF641="",'Reported Performance Table'!$AG641="",'Reported Performance Table'!$AI641="",'Reported Performance Table'!$AJ641="",'Reported Performance Table'!$AL641="",'Reported Performance Table'!$AN641="",'Reported Performance Table'!$AR641=""),$A634&amp;", ",""))</f>
        <v/>
      </c>
      <c r="D634" s="35" t="e">
        <f>VLOOKUP('Reported Performance Table'!C634,'Master List'!$B$20:$C$39,2,FALSE)</f>
        <v>#N/A</v>
      </c>
      <c r="E634" t="e">
        <f>VLOOKUP('Reported Performance Table'!D634,'Master List'!$B$42:$C$129,2,FALSE)</f>
        <v>#N/A</v>
      </c>
      <c r="F634" t="e">
        <f>VLOOKUP('Reported Performance Table'!C634,'Master List'!$B$20:$D$39,3,FALSE)</f>
        <v>#N/A</v>
      </c>
      <c r="G634" s="163" t="e">
        <f>VLOOKUP('Reported Performance Table'!B634,'Master List'!$B$11:$D$17,3,FALSE)</f>
        <v>#N/A</v>
      </c>
      <c r="H634" t="e">
        <f t="shared" si="18"/>
        <v>#N/A</v>
      </c>
      <c r="I634" t="e">
        <f>IF(VLOOKUP('Reported Performance Table'!D634,'Master List'!$B$42:$D$129,3,FALSE)="","No",VLOOKUP('Reported Performance Table'!D634,'Master List'!$B$42:$D$129,3,FALSE))</f>
        <v>#N/A</v>
      </c>
      <c r="J634" t="e">
        <f>IF(AND(I634="Yes_No",'Reported Performance Table'!E634="Yes"),"No","Yes_No")</f>
        <v>#N/A</v>
      </c>
      <c r="K634" t="str">
        <f>IF('Reported Performance Table'!D634="","",IF('Reported Performance Table'!E634="Yes","LUNA_CCT","Reported_CCT"))</f>
        <v/>
      </c>
      <c r="L634" t="str">
        <f>IF('Reported Performance Table'!D634="","",IF(K634="LUNA_CCT",VLOOKUP('Reported Performance Table'!D634,'Master List'!$B$42:$E$129,4,FALSE),"Reported_BUG"))</f>
        <v/>
      </c>
      <c r="M634" t="str">
        <f>IF('Reported Performance Table'!D634="","",IF(AND('Reported Performance Table'!$E634="Yes",OR('Reported Performance Table'!$D634='Master List'!$B$42,'Reported Performance Table'!$D634='Master List'!$B$43,'Reported Performance Table'!$D634='Master List'!$B$44,'Reported Performance Table'!$D634='Master List'!$B$46,'Reported Performance Table'!$D634='Master List'!$B$48,'Reported Performance Table'!$D634='Master List'!$B$104,'Reported Performance Table'!$D634='Master List'!$B$106,'Reported Performance Table'!$D634='Master List'!$B$126)),"LUNA_Dimming","Dimming_Capability_and_Range"))</f>
        <v/>
      </c>
      <c r="N634" s="179">
        <f>'Reported Performance Table'!BE634</f>
        <v>0</v>
      </c>
      <c r="O634" s="179">
        <f>'Reported Performance Table'!BF634</f>
        <v>0</v>
      </c>
      <c r="P634" s="179">
        <f>'Reported Performance Table'!BG634</f>
        <v>0</v>
      </c>
      <c r="Q634" t="str">
        <f t="shared" si="19"/>
        <v>No</v>
      </c>
    </row>
    <row r="635" spans="1:17" x14ac:dyDescent="0.25">
      <c r="A635" s="75">
        <v>642</v>
      </c>
      <c r="B635" s="76" t="str">
        <f>IF('Reported Performance Table'!$A642="","",IF(OR('Reported Performance Table'!$B642="",'Reported Performance Table'!$C642="",'Reported Performance Table'!$D642="",'Reported Performance Table'!$F642="",'Reported Performance Table'!$G642="",'Reported Performance Table'!$H642="",'Reported Performance Table'!$I642="",'Reported Performance Table'!$K642="",'Reported Performance Table'!$N642="",'Reported Performance Table'!$O642="",'Reported Performance Table'!$P642="",'Reported Performance Table'!$Q642="",'Reported Performance Table'!$R642="",'Reported Performance Table'!$S642="",'Reported Performance Table'!$T642="",'Reported Performance Table'!$U642="",'Reported Performance Table'!$V642="",'Reported Performance Table'!$W642="",'Reported Performance Table'!$X642="",'Reported Performance Table'!$AF642="",'Reported Performance Table'!$AG642="",'Reported Performance Table'!$AI642="",'Reported Performance Table'!$AJ642="",'Reported Performance Table'!$AL642="",'Reported Performance Table'!$AN642="",'Reported Performance Table'!$AR642=""),$A635&amp;", ",""))</f>
        <v/>
      </c>
      <c r="D635" s="35" t="e">
        <f>VLOOKUP('Reported Performance Table'!C635,'Master List'!$B$20:$C$39,2,FALSE)</f>
        <v>#N/A</v>
      </c>
      <c r="E635" t="e">
        <f>VLOOKUP('Reported Performance Table'!D635,'Master List'!$B$42:$C$129,2,FALSE)</f>
        <v>#N/A</v>
      </c>
      <c r="F635" t="e">
        <f>VLOOKUP('Reported Performance Table'!C635,'Master List'!$B$20:$D$39,3,FALSE)</f>
        <v>#N/A</v>
      </c>
      <c r="G635" s="163" t="e">
        <f>VLOOKUP('Reported Performance Table'!B635,'Master List'!$B$11:$D$17,3,FALSE)</f>
        <v>#N/A</v>
      </c>
      <c r="H635" t="e">
        <f t="shared" si="18"/>
        <v>#N/A</v>
      </c>
      <c r="I635" t="e">
        <f>IF(VLOOKUP('Reported Performance Table'!D635,'Master List'!$B$42:$D$129,3,FALSE)="","No",VLOOKUP('Reported Performance Table'!D635,'Master List'!$B$42:$D$129,3,FALSE))</f>
        <v>#N/A</v>
      </c>
      <c r="J635" t="e">
        <f>IF(AND(I635="Yes_No",'Reported Performance Table'!E635="Yes"),"No","Yes_No")</f>
        <v>#N/A</v>
      </c>
      <c r="K635" t="str">
        <f>IF('Reported Performance Table'!D635="","",IF('Reported Performance Table'!E635="Yes","LUNA_CCT","Reported_CCT"))</f>
        <v/>
      </c>
      <c r="L635" t="str">
        <f>IF('Reported Performance Table'!D635="","",IF(K635="LUNA_CCT",VLOOKUP('Reported Performance Table'!D635,'Master List'!$B$42:$E$129,4,FALSE),"Reported_BUG"))</f>
        <v/>
      </c>
      <c r="M635" t="str">
        <f>IF('Reported Performance Table'!D635="","",IF(AND('Reported Performance Table'!$E635="Yes",OR('Reported Performance Table'!$D635='Master List'!$B$42,'Reported Performance Table'!$D635='Master List'!$B$43,'Reported Performance Table'!$D635='Master List'!$B$44,'Reported Performance Table'!$D635='Master List'!$B$46,'Reported Performance Table'!$D635='Master List'!$B$48,'Reported Performance Table'!$D635='Master List'!$B$104,'Reported Performance Table'!$D635='Master List'!$B$106,'Reported Performance Table'!$D635='Master List'!$B$126)),"LUNA_Dimming","Dimming_Capability_and_Range"))</f>
        <v/>
      </c>
      <c r="N635" s="179">
        <f>'Reported Performance Table'!BE635</f>
        <v>0</v>
      </c>
      <c r="O635" s="179">
        <f>'Reported Performance Table'!BF635</f>
        <v>0</v>
      </c>
      <c r="P635" s="179">
        <f>'Reported Performance Table'!BG635</f>
        <v>0</v>
      </c>
      <c r="Q635" t="str">
        <f t="shared" si="19"/>
        <v>No</v>
      </c>
    </row>
    <row r="636" spans="1:17" x14ac:dyDescent="0.25">
      <c r="A636" s="75">
        <v>643</v>
      </c>
      <c r="B636" s="76" t="str">
        <f>IF('Reported Performance Table'!$A643="","",IF(OR('Reported Performance Table'!$B643="",'Reported Performance Table'!$C643="",'Reported Performance Table'!$D643="",'Reported Performance Table'!$F643="",'Reported Performance Table'!$G643="",'Reported Performance Table'!$H643="",'Reported Performance Table'!$I643="",'Reported Performance Table'!$K643="",'Reported Performance Table'!$N643="",'Reported Performance Table'!$O643="",'Reported Performance Table'!$P643="",'Reported Performance Table'!$Q643="",'Reported Performance Table'!$R643="",'Reported Performance Table'!$S643="",'Reported Performance Table'!$T643="",'Reported Performance Table'!$U643="",'Reported Performance Table'!$V643="",'Reported Performance Table'!$W643="",'Reported Performance Table'!$X643="",'Reported Performance Table'!$AF643="",'Reported Performance Table'!$AG643="",'Reported Performance Table'!$AI643="",'Reported Performance Table'!$AJ643="",'Reported Performance Table'!$AL643="",'Reported Performance Table'!$AN643="",'Reported Performance Table'!$AR643=""),$A636&amp;", ",""))</f>
        <v/>
      </c>
      <c r="D636" s="35" t="e">
        <f>VLOOKUP('Reported Performance Table'!C636,'Master List'!$B$20:$C$39,2,FALSE)</f>
        <v>#N/A</v>
      </c>
      <c r="E636" t="e">
        <f>VLOOKUP('Reported Performance Table'!D636,'Master List'!$B$42:$C$129,2,FALSE)</f>
        <v>#N/A</v>
      </c>
      <c r="F636" t="e">
        <f>VLOOKUP('Reported Performance Table'!C636,'Master List'!$B$20:$D$39,3,FALSE)</f>
        <v>#N/A</v>
      </c>
      <c r="G636" s="163" t="e">
        <f>VLOOKUP('Reported Performance Table'!B636,'Master List'!$B$11:$D$17,3,FALSE)</f>
        <v>#N/A</v>
      </c>
      <c r="H636" t="e">
        <f t="shared" si="18"/>
        <v>#N/A</v>
      </c>
      <c r="I636" t="e">
        <f>IF(VLOOKUP('Reported Performance Table'!D636,'Master List'!$B$42:$D$129,3,FALSE)="","No",VLOOKUP('Reported Performance Table'!D636,'Master List'!$B$42:$D$129,3,FALSE))</f>
        <v>#N/A</v>
      </c>
      <c r="J636" t="e">
        <f>IF(AND(I636="Yes_No",'Reported Performance Table'!E636="Yes"),"No","Yes_No")</f>
        <v>#N/A</v>
      </c>
      <c r="K636" t="str">
        <f>IF('Reported Performance Table'!D636="","",IF('Reported Performance Table'!E636="Yes","LUNA_CCT","Reported_CCT"))</f>
        <v/>
      </c>
      <c r="L636" t="str">
        <f>IF('Reported Performance Table'!D636="","",IF(K636="LUNA_CCT",VLOOKUP('Reported Performance Table'!D636,'Master List'!$B$42:$E$129,4,FALSE),"Reported_BUG"))</f>
        <v/>
      </c>
      <c r="M636" t="str">
        <f>IF('Reported Performance Table'!D636="","",IF(AND('Reported Performance Table'!$E636="Yes",OR('Reported Performance Table'!$D636='Master List'!$B$42,'Reported Performance Table'!$D636='Master List'!$B$43,'Reported Performance Table'!$D636='Master List'!$B$44,'Reported Performance Table'!$D636='Master List'!$B$46,'Reported Performance Table'!$D636='Master List'!$B$48,'Reported Performance Table'!$D636='Master List'!$B$104,'Reported Performance Table'!$D636='Master List'!$B$106,'Reported Performance Table'!$D636='Master List'!$B$126)),"LUNA_Dimming","Dimming_Capability_and_Range"))</f>
        <v/>
      </c>
      <c r="N636" s="179">
        <f>'Reported Performance Table'!BE636</f>
        <v>0</v>
      </c>
      <c r="O636" s="179">
        <f>'Reported Performance Table'!BF636</f>
        <v>0</v>
      </c>
      <c r="P636" s="179">
        <f>'Reported Performance Table'!BG636</f>
        <v>0</v>
      </c>
      <c r="Q636" t="str">
        <f t="shared" si="19"/>
        <v>No</v>
      </c>
    </row>
    <row r="637" spans="1:17" x14ac:dyDescent="0.25">
      <c r="A637" s="75">
        <v>644</v>
      </c>
      <c r="B637" s="76" t="str">
        <f>IF('Reported Performance Table'!$A644="","",IF(OR('Reported Performance Table'!$B644="",'Reported Performance Table'!$C644="",'Reported Performance Table'!$D644="",'Reported Performance Table'!$F644="",'Reported Performance Table'!$G644="",'Reported Performance Table'!$H644="",'Reported Performance Table'!$I644="",'Reported Performance Table'!$K644="",'Reported Performance Table'!$N644="",'Reported Performance Table'!$O644="",'Reported Performance Table'!$P644="",'Reported Performance Table'!$Q644="",'Reported Performance Table'!$R644="",'Reported Performance Table'!$S644="",'Reported Performance Table'!$T644="",'Reported Performance Table'!$U644="",'Reported Performance Table'!$V644="",'Reported Performance Table'!$W644="",'Reported Performance Table'!$X644="",'Reported Performance Table'!$AF644="",'Reported Performance Table'!$AG644="",'Reported Performance Table'!$AI644="",'Reported Performance Table'!$AJ644="",'Reported Performance Table'!$AL644="",'Reported Performance Table'!$AN644="",'Reported Performance Table'!$AR644=""),$A637&amp;", ",""))</f>
        <v/>
      </c>
      <c r="D637" s="35" t="e">
        <f>VLOOKUP('Reported Performance Table'!C637,'Master List'!$B$20:$C$39,2,FALSE)</f>
        <v>#N/A</v>
      </c>
      <c r="E637" t="e">
        <f>VLOOKUP('Reported Performance Table'!D637,'Master List'!$B$42:$C$129,2,FALSE)</f>
        <v>#N/A</v>
      </c>
      <c r="F637" t="e">
        <f>VLOOKUP('Reported Performance Table'!C637,'Master List'!$B$20:$D$39,3,FALSE)</f>
        <v>#N/A</v>
      </c>
      <c r="G637" s="163" t="e">
        <f>VLOOKUP('Reported Performance Table'!B637,'Master List'!$B$11:$D$17,3,FALSE)</f>
        <v>#N/A</v>
      </c>
      <c r="H637" t="e">
        <f t="shared" si="18"/>
        <v>#N/A</v>
      </c>
      <c r="I637" t="e">
        <f>IF(VLOOKUP('Reported Performance Table'!D637,'Master List'!$B$42:$D$129,3,FALSE)="","No",VLOOKUP('Reported Performance Table'!D637,'Master List'!$B$42:$D$129,3,FALSE))</f>
        <v>#N/A</v>
      </c>
      <c r="J637" t="e">
        <f>IF(AND(I637="Yes_No",'Reported Performance Table'!E637="Yes"),"No","Yes_No")</f>
        <v>#N/A</v>
      </c>
      <c r="K637" t="str">
        <f>IF('Reported Performance Table'!D637="","",IF('Reported Performance Table'!E637="Yes","LUNA_CCT","Reported_CCT"))</f>
        <v/>
      </c>
      <c r="L637" t="str">
        <f>IF('Reported Performance Table'!D637="","",IF(K637="LUNA_CCT",VLOOKUP('Reported Performance Table'!D637,'Master List'!$B$42:$E$129,4,FALSE),"Reported_BUG"))</f>
        <v/>
      </c>
      <c r="M637" t="str">
        <f>IF('Reported Performance Table'!D637="","",IF(AND('Reported Performance Table'!$E637="Yes",OR('Reported Performance Table'!$D637='Master List'!$B$42,'Reported Performance Table'!$D637='Master List'!$B$43,'Reported Performance Table'!$D637='Master List'!$B$44,'Reported Performance Table'!$D637='Master List'!$B$46,'Reported Performance Table'!$D637='Master List'!$B$48,'Reported Performance Table'!$D637='Master List'!$B$104,'Reported Performance Table'!$D637='Master List'!$B$106,'Reported Performance Table'!$D637='Master List'!$B$126)),"LUNA_Dimming","Dimming_Capability_and_Range"))</f>
        <v/>
      </c>
      <c r="N637" s="179">
        <f>'Reported Performance Table'!BE637</f>
        <v>0</v>
      </c>
      <c r="O637" s="179">
        <f>'Reported Performance Table'!BF637</f>
        <v>0</v>
      </c>
      <c r="P637" s="179">
        <f>'Reported Performance Table'!BG637</f>
        <v>0</v>
      </c>
      <c r="Q637" t="str">
        <f t="shared" si="19"/>
        <v>No</v>
      </c>
    </row>
    <row r="638" spans="1:17" x14ac:dyDescent="0.25">
      <c r="A638" s="75">
        <v>645</v>
      </c>
      <c r="B638" s="76" t="str">
        <f>IF('Reported Performance Table'!$A645="","",IF(OR('Reported Performance Table'!$B645="",'Reported Performance Table'!$C645="",'Reported Performance Table'!$D645="",'Reported Performance Table'!$F645="",'Reported Performance Table'!$G645="",'Reported Performance Table'!$H645="",'Reported Performance Table'!$I645="",'Reported Performance Table'!$K645="",'Reported Performance Table'!$N645="",'Reported Performance Table'!$O645="",'Reported Performance Table'!$P645="",'Reported Performance Table'!$Q645="",'Reported Performance Table'!$R645="",'Reported Performance Table'!$S645="",'Reported Performance Table'!$T645="",'Reported Performance Table'!$U645="",'Reported Performance Table'!$V645="",'Reported Performance Table'!$W645="",'Reported Performance Table'!$X645="",'Reported Performance Table'!$AF645="",'Reported Performance Table'!$AG645="",'Reported Performance Table'!$AI645="",'Reported Performance Table'!$AJ645="",'Reported Performance Table'!$AL645="",'Reported Performance Table'!$AN645="",'Reported Performance Table'!$AR645=""),$A638&amp;", ",""))</f>
        <v/>
      </c>
      <c r="D638" s="35" t="e">
        <f>VLOOKUP('Reported Performance Table'!C638,'Master List'!$B$20:$C$39,2,FALSE)</f>
        <v>#N/A</v>
      </c>
      <c r="E638" t="e">
        <f>VLOOKUP('Reported Performance Table'!D638,'Master List'!$B$42:$C$129,2,FALSE)</f>
        <v>#N/A</v>
      </c>
      <c r="F638" t="e">
        <f>VLOOKUP('Reported Performance Table'!C638,'Master List'!$B$20:$D$39,3,FALSE)</f>
        <v>#N/A</v>
      </c>
      <c r="G638" s="163" t="e">
        <f>VLOOKUP('Reported Performance Table'!B638,'Master List'!$B$11:$D$17,3,FALSE)</f>
        <v>#N/A</v>
      </c>
      <c r="H638" t="e">
        <f t="shared" si="18"/>
        <v>#N/A</v>
      </c>
      <c r="I638" t="e">
        <f>IF(VLOOKUP('Reported Performance Table'!D638,'Master List'!$B$42:$D$129,3,FALSE)="","No",VLOOKUP('Reported Performance Table'!D638,'Master List'!$B$42:$D$129,3,FALSE))</f>
        <v>#N/A</v>
      </c>
      <c r="J638" t="e">
        <f>IF(AND(I638="Yes_No",'Reported Performance Table'!E638="Yes"),"No","Yes_No")</f>
        <v>#N/A</v>
      </c>
      <c r="K638" t="str">
        <f>IF('Reported Performance Table'!D638="","",IF('Reported Performance Table'!E638="Yes","LUNA_CCT","Reported_CCT"))</f>
        <v/>
      </c>
      <c r="L638" t="str">
        <f>IF('Reported Performance Table'!D638="","",IF(K638="LUNA_CCT",VLOOKUP('Reported Performance Table'!D638,'Master List'!$B$42:$E$129,4,FALSE),"Reported_BUG"))</f>
        <v/>
      </c>
      <c r="M638" t="str">
        <f>IF('Reported Performance Table'!D638="","",IF(AND('Reported Performance Table'!$E638="Yes",OR('Reported Performance Table'!$D638='Master List'!$B$42,'Reported Performance Table'!$D638='Master List'!$B$43,'Reported Performance Table'!$D638='Master List'!$B$44,'Reported Performance Table'!$D638='Master List'!$B$46,'Reported Performance Table'!$D638='Master List'!$B$48,'Reported Performance Table'!$D638='Master List'!$B$104,'Reported Performance Table'!$D638='Master List'!$B$106,'Reported Performance Table'!$D638='Master List'!$B$126)),"LUNA_Dimming","Dimming_Capability_and_Range"))</f>
        <v/>
      </c>
      <c r="N638" s="179">
        <f>'Reported Performance Table'!BE638</f>
        <v>0</v>
      </c>
      <c r="O638" s="179">
        <f>'Reported Performance Table'!BF638</f>
        <v>0</v>
      </c>
      <c r="P638" s="179">
        <f>'Reported Performance Table'!BG638</f>
        <v>0</v>
      </c>
      <c r="Q638" t="str">
        <f t="shared" si="19"/>
        <v>No</v>
      </c>
    </row>
    <row r="639" spans="1:17" x14ac:dyDescent="0.25">
      <c r="A639" s="75">
        <v>646</v>
      </c>
      <c r="B639" s="76" t="str">
        <f>IF('Reported Performance Table'!$A646="","",IF(OR('Reported Performance Table'!$B646="",'Reported Performance Table'!$C646="",'Reported Performance Table'!$D646="",'Reported Performance Table'!$F646="",'Reported Performance Table'!$G646="",'Reported Performance Table'!$H646="",'Reported Performance Table'!$I646="",'Reported Performance Table'!$K646="",'Reported Performance Table'!$N646="",'Reported Performance Table'!$O646="",'Reported Performance Table'!$P646="",'Reported Performance Table'!$Q646="",'Reported Performance Table'!$R646="",'Reported Performance Table'!$S646="",'Reported Performance Table'!$T646="",'Reported Performance Table'!$U646="",'Reported Performance Table'!$V646="",'Reported Performance Table'!$W646="",'Reported Performance Table'!$X646="",'Reported Performance Table'!$AF646="",'Reported Performance Table'!$AG646="",'Reported Performance Table'!$AI646="",'Reported Performance Table'!$AJ646="",'Reported Performance Table'!$AL646="",'Reported Performance Table'!$AN646="",'Reported Performance Table'!$AR646=""),$A639&amp;", ",""))</f>
        <v/>
      </c>
      <c r="D639" s="35" t="e">
        <f>VLOOKUP('Reported Performance Table'!C639,'Master List'!$B$20:$C$39,2,FALSE)</f>
        <v>#N/A</v>
      </c>
      <c r="E639" t="e">
        <f>VLOOKUP('Reported Performance Table'!D639,'Master List'!$B$42:$C$129,2,FALSE)</f>
        <v>#N/A</v>
      </c>
      <c r="F639" t="e">
        <f>VLOOKUP('Reported Performance Table'!C639,'Master List'!$B$20:$D$39,3,FALSE)</f>
        <v>#N/A</v>
      </c>
      <c r="G639" s="163" t="e">
        <f>VLOOKUP('Reported Performance Table'!B639,'Master List'!$B$11:$D$17,3,FALSE)</f>
        <v>#N/A</v>
      </c>
      <c r="H639" t="e">
        <f t="shared" si="18"/>
        <v>#N/A</v>
      </c>
      <c r="I639" t="e">
        <f>IF(VLOOKUP('Reported Performance Table'!D639,'Master List'!$B$42:$D$129,3,FALSE)="","No",VLOOKUP('Reported Performance Table'!D639,'Master List'!$B$42:$D$129,3,FALSE))</f>
        <v>#N/A</v>
      </c>
      <c r="J639" t="e">
        <f>IF(AND(I639="Yes_No",'Reported Performance Table'!E639="Yes"),"No","Yes_No")</f>
        <v>#N/A</v>
      </c>
      <c r="K639" t="str">
        <f>IF('Reported Performance Table'!D639="","",IF('Reported Performance Table'!E639="Yes","LUNA_CCT","Reported_CCT"))</f>
        <v/>
      </c>
      <c r="L639" t="str">
        <f>IF('Reported Performance Table'!D639="","",IF(K639="LUNA_CCT",VLOOKUP('Reported Performance Table'!D639,'Master List'!$B$42:$E$129,4,FALSE),"Reported_BUG"))</f>
        <v/>
      </c>
      <c r="M639" t="str">
        <f>IF('Reported Performance Table'!D639="","",IF(AND('Reported Performance Table'!$E639="Yes",OR('Reported Performance Table'!$D639='Master List'!$B$42,'Reported Performance Table'!$D639='Master List'!$B$43,'Reported Performance Table'!$D639='Master List'!$B$44,'Reported Performance Table'!$D639='Master List'!$B$46,'Reported Performance Table'!$D639='Master List'!$B$48,'Reported Performance Table'!$D639='Master List'!$B$104,'Reported Performance Table'!$D639='Master List'!$B$106,'Reported Performance Table'!$D639='Master List'!$B$126)),"LUNA_Dimming","Dimming_Capability_and_Range"))</f>
        <v/>
      </c>
      <c r="N639" s="179">
        <f>'Reported Performance Table'!BE639</f>
        <v>0</v>
      </c>
      <c r="O639" s="179">
        <f>'Reported Performance Table'!BF639</f>
        <v>0</v>
      </c>
      <c r="P639" s="179">
        <f>'Reported Performance Table'!BG639</f>
        <v>0</v>
      </c>
      <c r="Q639" t="str">
        <f t="shared" si="19"/>
        <v>No</v>
      </c>
    </row>
    <row r="640" spans="1:17" x14ac:dyDescent="0.25">
      <c r="A640" s="75">
        <v>647</v>
      </c>
      <c r="B640" s="76" t="str">
        <f>IF('Reported Performance Table'!$A647="","",IF(OR('Reported Performance Table'!$B647="",'Reported Performance Table'!$C647="",'Reported Performance Table'!$D647="",'Reported Performance Table'!$F647="",'Reported Performance Table'!$G647="",'Reported Performance Table'!$H647="",'Reported Performance Table'!$I647="",'Reported Performance Table'!$K647="",'Reported Performance Table'!$N647="",'Reported Performance Table'!$O647="",'Reported Performance Table'!$P647="",'Reported Performance Table'!$Q647="",'Reported Performance Table'!$R647="",'Reported Performance Table'!$S647="",'Reported Performance Table'!$T647="",'Reported Performance Table'!$U647="",'Reported Performance Table'!$V647="",'Reported Performance Table'!$W647="",'Reported Performance Table'!$X647="",'Reported Performance Table'!$AF647="",'Reported Performance Table'!$AG647="",'Reported Performance Table'!$AI647="",'Reported Performance Table'!$AJ647="",'Reported Performance Table'!$AL647="",'Reported Performance Table'!$AN647="",'Reported Performance Table'!$AR647=""),$A640&amp;", ",""))</f>
        <v/>
      </c>
      <c r="D640" s="35" t="e">
        <f>VLOOKUP('Reported Performance Table'!C640,'Master List'!$B$20:$C$39,2,FALSE)</f>
        <v>#N/A</v>
      </c>
      <c r="E640" t="e">
        <f>VLOOKUP('Reported Performance Table'!D640,'Master List'!$B$42:$C$129,2,FALSE)</f>
        <v>#N/A</v>
      </c>
      <c r="F640" t="e">
        <f>VLOOKUP('Reported Performance Table'!C640,'Master List'!$B$20:$D$39,3,FALSE)</f>
        <v>#N/A</v>
      </c>
      <c r="G640" s="163" t="e">
        <f>VLOOKUP('Reported Performance Table'!B640,'Master List'!$B$11:$D$17,3,FALSE)</f>
        <v>#N/A</v>
      </c>
      <c r="H640" t="e">
        <f t="shared" si="18"/>
        <v>#N/A</v>
      </c>
      <c r="I640" t="e">
        <f>IF(VLOOKUP('Reported Performance Table'!D640,'Master List'!$B$42:$D$129,3,FALSE)="","No",VLOOKUP('Reported Performance Table'!D640,'Master List'!$B$42:$D$129,3,FALSE))</f>
        <v>#N/A</v>
      </c>
      <c r="J640" t="e">
        <f>IF(AND(I640="Yes_No",'Reported Performance Table'!E640="Yes"),"No","Yes_No")</f>
        <v>#N/A</v>
      </c>
      <c r="K640" t="str">
        <f>IF('Reported Performance Table'!D640="","",IF('Reported Performance Table'!E640="Yes","LUNA_CCT","Reported_CCT"))</f>
        <v/>
      </c>
      <c r="L640" t="str">
        <f>IF('Reported Performance Table'!D640="","",IF(K640="LUNA_CCT",VLOOKUP('Reported Performance Table'!D640,'Master List'!$B$42:$E$129,4,FALSE),"Reported_BUG"))</f>
        <v/>
      </c>
      <c r="M640" t="str">
        <f>IF('Reported Performance Table'!D640="","",IF(AND('Reported Performance Table'!$E640="Yes",OR('Reported Performance Table'!$D640='Master List'!$B$42,'Reported Performance Table'!$D640='Master List'!$B$43,'Reported Performance Table'!$D640='Master List'!$B$44,'Reported Performance Table'!$D640='Master List'!$B$46,'Reported Performance Table'!$D640='Master List'!$B$48,'Reported Performance Table'!$D640='Master List'!$B$104,'Reported Performance Table'!$D640='Master List'!$B$106,'Reported Performance Table'!$D640='Master List'!$B$126)),"LUNA_Dimming","Dimming_Capability_and_Range"))</f>
        <v/>
      </c>
      <c r="N640" s="179">
        <f>'Reported Performance Table'!BE640</f>
        <v>0</v>
      </c>
      <c r="O640" s="179">
        <f>'Reported Performance Table'!BF640</f>
        <v>0</v>
      </c>
      <c r="P640" s="179">
        <f>'Reported Performance Table'!BG640</f>
        <v>0</v>
      </c>
      <c r="Q640" t="str">
        <f t="shared" si="19"/>
        <v>No</v>
      </c>
    </row>
    <row r="641" spans="1:17" x14ac:dyDescent="0.25">
      <c r="A641" s="75">
        <v>648</v>
      </c>
      <c r="B641" s="76" t="str">
        <f>IF('Reported Performance Table'!$A648="","",IF(OR('Reported Performance Table'!$B648="",'Reported Performance Table'!$C648="",'Reported Performance Table'!$D648="",'Reported Performance Table'!$F648="",'Reported Performance Table'!$G648="",'Reported Performance Table'!$H648="",'Reported Performance Table'!$I648="",'Reported Performance Table'!$K648="",'Reported Performance Table'!$N648="",'Reported Performance Table'!$O648="",'Reported Performance Table'!$P648="",'Reported Performance Table'!$Q648="",'Reported Performance Table'!$R648="",'Reported Performance Table'!$S648="",'Reported Performance Table'!$T648="",'Reported Performance Table'!$U648="",'Reported Performance Table'!$V648="",'Reported Performance Table'!$W648="",'Reported Performance Table'!$X648="",'Reported Performance Table'!$AF648="",'Reported Performance Table'!$AG648="",'Reported Performance Table'!$AI648="",'Reported Performance Table'!$AJ648="",'Reported Performance Table'!$AL648="",'Reported Performance Table'!$AN648="",'Reported Performance Table'!$AR648=""),$A641&amp;", ",""))</f>
        <v/>
      </c>
      <c r="D641" s="35" t="e">
        <f>VLOOKUP('Reported Performance Table'!C641,'Master List'!$B$20:$C$39,2,FALSE)</f>
        <v>#N/A</v>
      </c>
      <c r="E641" t="e">
        <f>VLOOKUP('Reported Performance Table'!D641,'Master List'!$B$42:$C$129,2,FALSE)</f>
        <v>#N/A</v>
      </c>
      <c r="F641" t="e">
        <f>VLOOKUP('Reported Performance Table'!C641,'Master List'!$B$20:$D$39,3,FALSE)</f>
        <v>#N/A</v>
      </c>
      <c r="G641" s="163" t="e">
        <f>VLOOKUP('Reported Performance Table'!B641,'Master List'!$B$11:$D$17,3,FALSE)</f>
        <v>#N/A</v>
      </c>
      <c r="H641" t="e">
        <f t="shared" si="18"/>
        <v>#N/A</v>
      </c>
      <c r="I641" t="e">
        <f>IF(VLOOKUP('Reported Performance Table'!D641,'Master List'!$B$42:$D$129,3,FALSE)="","No",VLOOKUP('Reported Performance Table'!D641,'Master List'!$B$42:$D$129,3,FALSE))</f>
        <v>#N/A</v>
      </c>
      <c r="J641" t="e">
        <f>IF(AND(I641="Yes_No",'Reported Performance Table'!E641="Yes"),"No","Yes_No")</f>
        <v>#N/A</v>
      </c>
      <c r="K641" t="str">
        <f>IF('Reported Performance Table'!D641="","",IF('Reported Performance Table'!E641="Yes","LUNA_CCT","Reported_CCT"))</f>
        <v/>
      </c>
      <c r="L641" t="str">
        <f>IF('Reported Performance Table'!D641="","",IF(K641="LUNA_CCT",VLOOKUP('Reported Performance Table'!D641,'Master List'!$B$42:$E$129,4,FALSE),"Reported_BUG"))</f>
        <v/>
      </c>
      <c r="M641" t="str">
        <f>IF('Reported Performance Table'!D641="","",IF(AND('Reported Performance Table'!$E641="Yes",OR('Reported Performance Table'!$D641='Master List'!$B$42,'Reported Performance Table'!$D641='Master List'!$B$43,'Reported Performance Table'!$D641='Master List'!$B$44,'Reported Performance Table'!$D641='Master List'!$B$46,'Reported Performance Table'!$D641='Master List'!$B$48,'Reported Performance Table'!$D641='Master List'!$B$104,'Reported Performance Table'!$D641='Master List'!$B$106,'Reported Performance Table'!$D641='Master List'!$B$126)),"LUNA_Dimming","Dimming_Capability_and_Range"))</f>
        <v/>
      </c>
      <c r="N641" s="179">
        <f>'Reported Performance Table'!BE641</f>
        <v>0</v>
      </c>
      <c r="O641" s="179">
        <f>'Reported Performance Table'!BF641</f>
        <v>0</v>
      </c>
      <c r="P641" s="179">
        <f>'Reported Performance Table'!BG641</f>
        <v>0</v>
      </c>
      <c r="Q641" t="str">
        <f t="shared" si="19"/>
        <v>No</v>
      </c>
    </row>
    <row r="642" spans="1:17" x14ac:dyDescent="0.25">
      <c r="A642" s="75">
        <v>649</v>
      </c>
      <c r="B642" s="76" t="str">
        <f>IF('Reported Performance Table'!$A649="","",IF(OR('Reported Performance Table'!$B649="",'Reported Performance Table'!$C649="",'Reported Performance Table'!$D649="",'Reported Performance Table'!$F649="",'Reported Performance Table'!$G649="",'Reported Performance Table'!$H649="",'Reported Performance Table'!$I649="",'Reported Performance Table'!$K649="",'Reported Performance Table'!$N649="",'Reported Performance Table'!$O649="",'Reported Performance Table'!$P649="",'Reported Performance Table'!$Q649="",'Reported Performance Table'!$R649="",'Reported Performance Table'!$S649="",'Reported Performance Table'!$T649="",'Reported Performance Table'!$U649="",'Reported Performance Table'!$V649="",'Reported Performance Table'!$W649="",'Reported Performance Table'!$X649="",'Reported Performance Table'!$AF649="",'Reported Performance Table'!$AG649="",'Reported Performance Table'!$AI649="",'Reported Performance Table'!$AJ649="",'Reported Performance Table'!$AL649="",'Reported Performance Table'!$AN649="",'Reported Performance Table'!$AR649=""),$A642&amp;", ",""))</f>
        <v/>
      </c>
      <c r="D642" s="35" t="e">
        <f>VLOOKUP('Reported Performance Table'!C642,'Master List'!$B$20:$C$39,2,FALSE)</f>
        <v>#N/A</v>
      </c>
      <c r="E642" t="e">
        <f>VLOOKUP('Reported Performance Table'!D642,'Master List'!$B$42:$C$129,2,FALSE)</f>
        <v>#N/A</v>
      </c>
      <c r="F642" t="e">
        <f>VLOOKUP('Reported Performance Table'!C642,'Master List'!$B$20:$D$39,3,FALSE)</f>
        <v>#N/A</v>
      </c>
      <c r="G642" s="163" t="e">
        <f>VLOOKUP('Reported Performance Table'!B642,'Master List'!$B$11:$D$17,3,FALSE)</f>
        <v>#N/A</v>
      </c>
      <c r="H642" t="e">
        <f t="shared" si="18"/>
        <v>#N/A</v>
      </c>
      <c r="I642" t="e">
        <f>IF(VLOOKUP('Reported Performance Table'!D642,'Master List'!$B$42:$D$129,3,FALSE)="","No",VLOOKUP('Reported Performance Table'!D642,'Master List'!$B$42:$D$129,3,FALSE))</f>
        <v>#N/A</v>
      </c>
      <c r="J642" t="e">
        <f>IF(AND(I642="Yes_No",'Reported Performance Table'!E642="Yes"),"No","Yes_No")</f>
        <v>#N/A</v>
      </c>
      <c r="K642" t="str">
        <f>IF('Reported Performance Table'!D642="","",IF('Reported Performance Table'!E642="Yes","LUNA_CCT","Reported_CCT"))</f>
        <v/>
      </c>
      <c r="L642" t="str">
        <f>IF('Reported Performance Table'!D642="","",IF(K642="LUNA_CCT",VLOOKUP('Reported Performance Table'!D642,'Master List'!$B$42:$E$129,4,FALSE),"Reported_BUG"))</f>
        <v/>
      </c>
      <c r="M642" t="str">
        <f>IF('Reported Performance Table'!D642="","",IF(AND('Reported Performance Table'!$E642="Yes",OR('Reported Performance Table'!$D642='Master List'!$B$42,'Reported Performance Table'!$D642='Master List'!$B$43,'Reported Performance Table'!$D642='Master List'!$B$44,'Reported Performance Table'!$D642='Master List'!$B$46,'Reported Performance Table'!$D642='Master List'!$B$48,'Reported Performance Table'!$D642='Master List'!$B$104,'Reported Performance Table'!$D642='Master List'!$B$106,'Reported Performance Table'!$D642='Master List'!$B$126)),"LUNA_Dimming","Dimming_Capability_and_Range"))</f>
        <v/>
      </c>
      <c r="N642" s="179">
        <f>'Reported Performance Table'!BE642</f>
        <v>0</v>
      </c>
      <c r="O642" s="179">
        <f>'Reported Performance Table'!BF642</f>
        <v>0</v>
      </c>
      <c r="P642" s="179">
        <f>'Reported Performance Table'!BG642</f>
        <v>0</v>
      </c>
      <c r="Q642" t="str">
        <f t="shared" si="19"/>
        <v>No</v>
      </c>
    </row>
    <row r="643" spans="1:17" x14ac:dyDescent="0.25">
      <c r="A643" s="75">
        <v>650</v>
      </c>
      <c r="B643" s="76" t="str">
        <f>IF('Reported Performance Table'!$A650="","",IF(OR('Reported Performance Table'!$B650="",'Reported Performance Table'!$C650="",'Reported Performance Table'!$D650="",'Reported Performance Table'!$F650="",'Reported Performance Table'!$G650="",'Reported Performance Table'!$H650="",'Reported Performance Table'!$I650="",'Reported Performance Table'!$K650="",'Reported Performance Table'!$N650="",'Reported Performance Table'!$O650="",'Reported Performance Table'!$P650="",'Reported Performance Table'!$Q650="",'Reported Performance Table'!$R650="",'Reported Performance Table'!$S650="",'Reported Performance Table'!$T650="",'Reported Performance Table'!$U650="",'Reported Performance Table'!$V650="",'Reported Performance Table'!$W650="",'Reported Performance Table'!$X650="",'Reported Performance Table'!$AF650="",'Reported Performance Table'!$AG650="",'Reported Performance Table'!$AI650="",'Reported Performance Table'!$AJ650="",'Reported Performance Table'!$AL650="",'Reported Performance Table'!$AN650="",'Reported Performance Table'!$AR650=""),$A643&amp;", ",""))</f>
        <v/>
      </c>
      <c r="D643" s="35" t="e">
        <f>VLOOKUP('Reported Performance Table'!C643,'Master List'!$B$20:$C$39,2,FALSE)</f>
        <v>#N/A</v>
      </c>
      <c r="E643" t="e">
        <f>VLOOKUP('Reported Performance Table'!D643,'Master List'!$B$42:$C$129,2,FALSE)</f>
        <v>#N/A</v>
      </c>
      <c r="F643" t="e">
        <f>VLOOKUP('Reported Performance Table'!C643,'Master List'!$B$20:$D$39,3,FALSE)</f>
        <v>#N/A</v>
      </c>
      <c r="G643" s="163" t="e">
        <f>VLOOKUP('Reported Performance Table'!B643,'Master List'!$B$11:$D$17,3,FALSE)</f>
        <v>#N/A</v>
      </c>
      <c r="H643" t="e">
        <f t="shared" si="18"/>
        <v>#N/A</v>
      </c>
      <c r="I643" t="e">
        <f>IF(VLOOKUP('Reported Performance Table'!D643,'Master List'!$B$42:$D$129,3,FALSE)="","No",VLOOKUP('Reported Performance Table'!D643,'Master List'!$B$42:$D$129,3,FALSE))</f>
        <v>#N/A</v>
      </c>
      <c r="J643" t="e">
        <f>IF(AND(I643="Yes_No",'Reported Performance Table'!E643="Yes"),"No","Yes_No")</f>
        <v>#N/A</v>
      </c>
      <c r="K643" t="str">
        <f>IF('Reported Performance Table'!D643="","",IF('Reported Performance Table'!E643="Yes","LUNA_CCT","Reported_CCT"))</f>
        <v/>
      </c>
      <c r="L643" t="str">
        <f>IF('Reported Performance Table'!D643="","",IF(K643="LUNA_CCT",VLOOKUP('Reported Performance Table'!D643,'Master List'!$B$42:$E$129,4,FALSE),"Reported_BUG"))</f>
        <v/>
      </c>
      <c r="M643" t="str">
        <f>IF('Reported Performance Table'!D643="","",IF(AND('Reported Performance Table'!$E643="Yes",OR('Reported Performance Table'!$D643='Master List'!$B$42,'Reported Performance Table'!$D643='Master List'!$B$43,'Reported Performance Table'!$D643='Master List'!$B$44,'Reported Performance Table'!$D643='Master List'!$B$46,'Reported Performance Table'!$D643='Master List'!$B$48,'Reported Performance Table'!$D643='Master List'!$B$104,'Reported Performance Table'!$D643='Master List'!$B$106,'Reported Performance Table'!$D643='Master List'!$B$126)),"LUNA_Dimming","Dimming_Capability_and_Range"))</f>
        <v/>
      </c>
      <c r="N643" s="179">
        <f>'Reported Performance Table'!BE643</f>
        <v>0</v>
      </c>
      <c r="O643" s="179">
        <f>'Reported Performance Table'!BF643</f>
        <v>0</v>
      </c>
      <c r="P643" s="179">
        <f>'Reported Performance Table'!BG643</f>
        <v>0</v>
      </c>
      <c r="Q643" t="str">
        <f t="shared" si="19"/>
        <v>No</v>
      </c>
    </row>
    <row r="644" spans="1:17" x14ac:dyDescent="0.25">
      <c r="A644" s="75">
        <v>651</v>
      </c>
      <c r="B644" s="76" t="str">
        <f>IF('Reported Performance Table'!$A651="","",IF(OR('Reported Performance Table'!$B651="",'Reported Performance Table'!$C651="",'Reported Performance Table'!$D651="",'Reported Performance Table'!$F651="",'Reported Performance Table'!$G651="",'Reported Performance Table'!$H651="",'Reported Performance Table'!$I651="",'Reported Performance Table'!$K651="",'Reported Performance Table'!$N651="",'Reported Performance Table'!$O651="",'Reported Performance Table'!$P651="",'Reported Performance Table'!$Q651="",'Reported Performance Table'!$R651="",'Reported Performance Table'!$S651="",'Reported Performance Table'!$T651="",'Reported Performance Table'!$U651="",'Reported Performance Table'!$V651="",'Reported Performance Table'!$W651="",'Reported Performance Table'!$X651="",'Reported Performance Table'!$AF651="",'Reported Performance Table'!$AG651="",'Reported Performance Table'!$AI651="",'Reported Performance Table'!$AJ651="",'Reported Performance Table'!$AL651="",'Reported Performance Table'!$AN651="",'Reported Performance Table'!$AR651=""),$A644&amp;", ",""))</f>
        <v/>
      </c>
      <c r="D644" s="35" t="e">
        <f>VLOOKUP('Reported Performance Table'!C644,'Master List'!$B$20:$C$39,2,FALSE)</f>
        <v>#N/A</v>
      </c>
      <c r="E644" t="e">
        <f>VLOOKUP('Reported Performance Table'!D644,'Master List'!$B$42:$C$129,2,FALSE)</f>
        <v>#N/A</v>
      </c>
      <c r="F644" t="e">
        <f>VLOOKUP('Reported Performance Table'!C644,'Master List'!$B$20:$D$39,3,FALSE)</f>
        <v>#N/A</v>
      </c>
      <c r="G644" s="163" t="e">
        <f>VLOOKUP('Reported Performance Table'!B644,'Master List'!$B$11:$D$17,3,FALSE)</f>
        <v>#N/A</v>
      </c>
      <c r="H644" t="e">
        <f t="shared" si="18"/>
        <v>#N/A</v>
      </c>
      <c r="I644" t="e">
        <f>IF(VLOOKUP('Reported Performance Table'!D644,'Master List'!$B$42:$D$129,3,FALSE)="","No",VLOOKUP('Reported Performance Table'!D644,'Master List'!$B$42:$D$129,3,FALSE))</f>
        <v>#N/A</v>
      </c>
      <c r="J644" t="e">
        <f>IF(AND(I644="Yes_No",'Reported Performance Table'!E644="Yes"),"No","Yes_No")</f>
        <v>#N/A</v>
      </c>
      <c r="K644" t="str">
        <f>IF('Reported Performance Table'!D644="","",IF('Reported Performance Table'!E644="Yes","LUNA_CCT","Reported_CCT"))</f>
        <v/>
      </c>
      <c r="L644" t="str">
        <f>IF('Reported Performance Table'!D644="","",IF(K644="LUNA_CCT",VLOOKUP('Reported Performance Table'!D644,'Master List'!$B$42:$E$129,4,FALSE),"Reported_BUG"))</f>
        <v/>
      </c>
      <c r="M644" t="str">
        <f>IF('Reported Performance Table'!D644="","",IF(AND('Reported Performance Table'!$E644="Yes",OR('Reported Performance Table'!$D644='Master List'!$B$42,'Reported Performance Table'!$D644='Master List'!$B$43,'Reported Performance Table'!$D644='Master List'!$B$44,'Reported Performance Table'!$D644='Master List'!$B$46,'Reported Performance Table'!$D644='Master List'!$B$48,'Reported Performance Table'!$D644='Master List'!$B$104,'Reported Performance Table'!$D644='Master List'!$B$106,'Reported Performance Table'!$D644='Master List'!$B$126)),"LUNA_Dimming","Dimming_Capability_and_Range"))</f>
        <v/>
      </c>
      <c r="N644" s="179">
        <f>'Reported Performance Table'!BE644</f>
        <v>0</v>
      </c>
      <c r="O644" s="179">
        <f>'Reported Performance Table'!BF644</f>
        <v>0</v>
      </c>
      <c r="P644" s="179">
        <f>'Reported Performance Table'!BG644</f>
        <v>0</v>
      </c>
      <c r="Q644" t="str">
        <f t="shared" si="19"/>
        <v>No</v>
      </c>
    </row>
    <row r="645" spans="1:17" x14ac:dyDescent="0.25">
      <c r="A645" s="75">
        <v>652</v>
      </c>
      <c r="B645" s="76" t="str">
        <f>IF('Reported Performance Table'!$A652="","",IF(OR('Reported Performance Table'!$B652="",'Reported Performance Table'!$C652="",'Reported Performance Table'!$D652="",'Reported Performance Table'!$F652="",'Reported Performance Table'!$G652="",'Reported Performance Table'!$H652="",'Reported Performance Table'!$I652="",'Reported Performance Table'!$K652="",'Reported Performance Table'!$N652="",'Reported Performance Table'!$O652="",'Reported Performance Table'!$P652="",'Reported Performance Table'!$Q652="",'Reported Performance Table'!$R652="",'Reported Performance Table'!$S652="",'Reported Performance Table'!$T652="",'Reported Performance Table'!$U652="",'Reported Performance Table'!$V652="",'Reported Performance Table'!$W652="",'Reported Performance Table'!$X652="",'Reported Performance Table'!$AF652="",'Reported Performance Table'!$AG652="",'Reported Performance Table'!$AI652="",'Reported Performance Table'!$AJ652="",'Reported Performance Table'!$AL652="",'Reported Performance Table'!$AN652="",'Reported Performance Table'!$AR652=""),$A645&amp;", ",""))</f>
        <v/>
      </c>
      <c r="D645" s="35" t="e">
        <f>VLOOKUP('Reported Performance Table'!C645,'Master List'!$B$20:$C$39,2,FALSE)</f>
        <v>#N/A</v>
      </c>
      <c r="E645" t="e">
        <f>VLOOKUP('Reported Performance Table'!D645,'Master List'!$B$42:$C$129,2,FALSE)</f>
        <v>#N/A</v>
      </c>
      <c r="F645" t="e">
        <f>VLOOKUP('Reported Performance Table'!C645,'Master List'!$B$20:$D$39,3,FALSE)</f>
        <v>#N/A</v>
      </c>
      <c r="G645" s="163" t="e">
        <f>VLOOKUP('Reported Performance Table'!B645,'Master List'!$B$11:$D$17,3,FALSE)</f>
        <v>#N/A</v>
      </c>
      <c r="H645" t="e">
        <f t="shared" si="18"/>
        <v>#N/A</v>
      </c>
      <c r="I645" t="e">
        <f>IF(VLOOKUP('Reported Performance Table'!D645,'Master List'!$B$42:$D$129,3,FALSE)="","No",VLOOKUP('Reported Performance Table'!D645,'Master List'!$B$42:$D$129,3,FALSE))</f>
        <v>#N/A</v>
      </c>
      <c r="J645" t="e">
        <f>IF(AND(I645="Yes_No",'Reported Performance Table'!E645="Yes"),"No","Yes_No")</f>
        <v>#N/A</v>
      </c>
      <c r="K645" t="str">
        <f>IF('Reported Performance Table'!D645="","",IF('Reported Performance Table'!E645="Yes","LUNA_CCT","Reported_CCT"))</f>
        <v/>
      </c>
      <c r="L645" t="str">
        <f>IF('Reported Performance Table'!D645="","",IF(K645="LUNA_CCT",VLOOKUP('Reported Performance Table'!D645,'Master List'!$B$42:$E$129,4,FALSE),"Reported_BUG"))</f>
        <v/>
      </c>
      <c r="M645" t="str">
        <f>IF('Reported Performance Table'!D645="","",IF(AND('Reported Performance Table'!$E645="Yes",OR('Reported Performance Table'!$D645='Master List'!$B$42,'Reported Performance Table'!$D645='Master List'!$B$43,'Reported Performance Table'!$D645='Master List'!$B$44,'Reported Performance Table'!$D645='Master List'!$B$46,'Reported Performance Table'!$D645='Master List'!$B$48,'Reported Performance Table'!$D645='Master List'!$B$104,'Reported Performance Table'!$D645='Master List'!$B$106,'Reported Performance Table'!$D645='Master List'!$B$126)),"LUNA_Dimming","Dimming_Capability_and_Range"))</f>
        <v/>
      </c>
      <c r="N645" s="179">
        <f>'Reported Performance Table'!BE645</f>
        <v>0</v>
      </c>
      <c r="O645" s="179">
        <f>'Reported Performance Table'!BF645</f>
        <v>0</v>
      </c>
      <c r="P645" s="179">
        <f>'Reported Performance Table'!BG645</f>
        <v>0</v>
      </c>
      <c r="Q645" t="str">
        <f t="shared" si="19"/>
        <v>No</v>
      </c>
    </row>
    <row r="646" spans="1:17" x14ac:dyDescent="0.25">
      <c r="A646" s="75">
        <v>653</v>
      </c>
      <c r="B646" s="76" t="str">
        <f>IF('Reported Performance Table'!$A653="","",IF(OR('Reported Performance Table'!$B653="",'Reported Performance Table'!$C653="",'Reported Performance Table'!$D653="",'Reported Performance Table'!$F653="",'Reported Performance Table'!$G653="",'Reported Performance Table'!$H653="",'Reported Performance Table'!$I653="",'Reported Performance Table'!$K653="",'Reported Performance Table'!$N653="",'Reported Performance Table'!$O653="",'Reported Performance Table'!$P653="",'Reported Performance Table'!$Q653="",'Reported Performance Table'!$R653="",'Reported Performance Table'!$S653="",'Reported Performance Table'!$T653="",'Reported Performance Table'!$U653="",'Reported Performance Table'!$V653="",'Reported Performance Table'!$W653="",'Reported Performance Table'!$X653="",'Reported Performance Table'!$AF653="",'Reported Performance Table'!$AG653="",'Reported Performance Table'!$AI653="",'Reported Performance Table'!$AJ653="",'Reported Performance Table'!$AL653="",'Reported Performance Table'!$AN653="",'Reported Performance Table'!$AR653=""),$A646&amp;", ",""))</f>
        <v/>
      </c>
      <c r="D646" s="35" t="e">
        <f>VLOOKUP('Reported Performance Table'!C646,'Master List'!$B$20:$C$39,2,FALSE)</f>
        <v>#N/A</v>
      </c>
      <c r="E646" t="e">
        <f>VLOOKUP('Reported Performance Table'!D646,'Master List'!$B$42:$C$129,2,FALSE)</f>
        <v>#N/A</v>
      </c>
      <c r="F646" t="e">
        <f>VLOOKUP('Reported Performance Table'!C646,'Master List'!$B$20:$D$39,3,FALSE)</f>
        <v>#N/A</v>
      </c>
      <c r="G646" s="163" t="e">
        <f>VLOOKUP('Reported Performance Table'!B646,'Master List'!$B$11:$D$17,3,FALSE)</f>
        <v>#N/A</v>
      </c>
      <c r="H646" t="e">
        <f t="shared" si="18"/>
        <v>#N/A</v>
      </c>
      <c r="I646" t="e">
        <f>IF(VLOOKUP('Reported Performance Table'!D646,'Master List'!$B$42:$D$129,3,FALSE)="","No",VLOOKUP('Reported Performance Table'!D646,'Master List'!$B$42:$D$129,3,FALSE))</f>
        <v>#N/A</v>
      </c>
      <c r="J646" t="e">
        <f>IF(AND(I646="Yes_No",'Reported Performance Table'!E646="Yes"),"No","Yes_No")</f>
        <v>#N/A</v>
      </c>
      <c r="K646" t="str">
        <f>IF('Reported Performance Table'!D646="","",IF('Reported Performance Table'!E646="Yes","LUNA_CCT","Reported_CCT"))</f>
        <v/>
      </c>
      <c r="L646" t="str">
        <f>IF('Reported Performance Table'!D646="","",IF(K646="LUNA_CCT",VLOOKUP('Reported Performance Table'!D646,'Master List'!$B$42:$E$129,4,FALSE),"Reported_BUG"))</f>
        <v/>
      </c>
      <c r="M646" t="str">
        <f>IF('Reported Performance Table'!D646="","",IF(AND('Reported Performance Table'!$E646="Yes",OR('Reported Performance Table'!$D646='Master List'!$B$42,'Reported Performance Table'!$D646='Master List'!$B$43,'Reported Performance Table'!$D646='Master List'!$B$44,'Reported Performance Table'!$D646='Master List'!$B$46,'Reported Performance Table'!$D646='Master List'!$B$48,'Reported Performance Table'!$D646='Master List'!$B$104,'Reported Performance Table'!$D646='Master List'!$B$106,'Reported Performance Table'!$D646='Master List'!$B$126)),"LUNA_Dimming","Dimming_Capability_and_Range"))</f>
        <v/>
      </c>
      <c r="N646" s="179">
        <f>'Reported Performance Table'!BE646</f>
        <v>0</v>
      </c>
      <c r="O646" s="179">
        <f>'Reported Performance Table'!BF646</f>
        <v>0</v>
      </c>
      <c r="P646" s="179">
        <f>'Reported Performance Table'!BG646</f>
        <v>0</v>
      </c>
      <c r="Q646" t="str">
        <f t="shared" si="19"/>
        <v>No</v>
      </c>
    </row>
    <row r="647" spans="1:17" x14ac:dyDescent="0.25">
      <c r="A647" s="75">
        <v>654</v>
      </c>
      <c r="B647" s="76" t="str">
        <f>IF('Reported Performance Table'!$A654="","",IF(OR('Reported Performance Table'!$B654="",'Reported Performance Table'!$C654="",'Reported Performance Table'!$D654="",'Reported Performance Table'!$F654="",'Reported Performance Table'!$G654="",'Reported Performance Table'!$H654="",'Reported Performance Table'!$I654="",'Reported Performance Table'!$K654="",'Reported Performance Table'!$N654="",'Reported Performance Table'!$O654="",'Reported Performance Table'!$P654="",'Reported Performance Table'!$Q654="",'Reported Performance Table'!$R654="",'Reported Performance Table'!$S654="",'Reported Performance Table'!$T654="",'Reported Performance Table'!$U654="",'Reported Performance Table'!$V654="",'Reported Performance Table'!$W654="",'Reported Performance Table'!$X654="",'Reported Performance Table'!$AF654="",'Reported Performance Table'!$AG654="",'Reported Performance Table'!$AI654="",'Reported Performance Table'!$AJ654="",'Reported Performance Table'!$AL654="",'Reported Performance Table'!$AN654="",'Reported Performance Table'!$AR654=""),$A647&amp;", ",""))</f>
        <v/>
      </c>
      <c r="D647" s="35" t="e">
        <f>VLOOKUP('Reported Performance Table'!C647,'Master List'!$B$20:$C$39,2,FALSE)</f>
        <v>#N/A</v>
      </c>
      <c r="E647" t="e">
        <f>VLOOKUP('Reported Performance Table'!D647,'Master List'!$B$42:$C$129,2,FALSE)</f>
        <v>#N/A</v>
      </c>
      <c r="F647" t="e">
        <f>VLOOKUP('Reported Performance Table'!C647,'Master List'!$B$20:$D$39,3,FALSE)</f>
        <v>#N/A</v>
      </c>
      <c r="G647" s="163" t="e">
        <f>VLOOKUP('Reported Performance Table'!B647,'Master List'!$B$11:$D$17,3,FALSE)</f>
        <v>#N/A</v>
      </c>
      <c r="H647" t="e">
        <f t="shared" si="18"/>
        <v>#N/A</v>
      </c>
      <c r="I647" t="e">
        <f>IF(VLOOKUP('Reported Performance Table'!D647,'Master List'!$B$42:$D$129,3,FALSE)="","No",VLOOKUP('Reported Performance Table'!D647,'Master List'!$B$42:$D$129,3,FALSE))</f>
        <v>#N/A</v>
      </c>
      <c r="J647" t="e">
        <f>IF(AND(I647="Yes_No",'Reported Performance Table'!E647="Yes"),"No","Yes_No")</f>
        <v>#N/A</v>
      </c>
      <c r="K647" t="str">
        <f>IF('Reported Performance Table'!D647="","",IF('Reported Performance Table'!E647="Yes","LUNA_CCT","Reported_CCT"))</f>
        <v/>
      </c>
      <c r="L647" t="str">
        <f>IF('Reported Performance Table'!D647="","",IF(K647="LUNA_CCT",VLOOKUP('Reported Performance Table'!D647,'Master List'!$B$42:$E$129,4,FALSE),"Reported_BUG"))</f>
        <v/>
      </c>
      <c r="M647" t="str">
        <f>IF('Reported Performance Table'!D647="","",IF(AND('Reported Performance Table'!$E647="Yes",OR('Reported Performance Table'!$D647='Master List'!$B$42,'Reported Performance Table'!$D647='Master List'!$B$43,'Reported Performance Table'!$D647='Master List'!$B$44,'Reported Performance Table'!$D647='Master List'!$B$46,'Reported Performance Table'!$D647='Master List'!$B$48,'Reported Performance Table'!$D647='Master List'!$B$104,'Reported Performance Table'!$D647='Master List'!$B$106,'Reported Performance Table'!$D647='Master List'!$B$126)),"LUNA_Dimming","Dimming_Capability_and_Range"))</f>
        <v/>
      </c>
      <c r="N647" s="179">
        <f>'Reported Performance Table'!BE647</f>
        <v>0</v>
      </c>
      <c r="O647" s="179">
        <f>'Reported Performance Table'!BF647</f>
        <v>0</v>
      </c>
      <c r="P647" s="179">
        <f>'Reported Performance Table'!BG647</f>
        <v>0</v>
      </c>
      <c r="Q647" t="str">
        <f t="shared" si="19"/>
        <v>No</v>
      </c>
    </row>
    <row r="648" spans="1:17" x14ac:dyDescent="0.25">
      <c r="A648" s="75">
        <v>655</v>
      </c>
      <c r="B648" s="76" t="str">
        <f>IF('Reported Performance Table'!$A655="","",IF(OR('Reported Performance Table'!$B655="",'Reported Performance Table'!$C655="",'Reported Performance Table'!$D655="",'Reported Performance Table'!$F655="",'Reported Performance Table'!$G655="",'Reported Performance Table'!$H655="",'Reported Performance Table'!$I655="",'Reported Performance Table'!$K655="",'Reported Performance Table'!$N655="",'Reported Performance Table'!$O655="",'Reported Performance Table'!$P655="",'Reported Performance Table'!$Q655="",'Reported Performance Table'!$R655="",'Reported Performance Table'!$S655="",'Reported Performance Table'!$T655="",'Reported Performance Table'!$U655="",'Reported Performance Table'!$V655="",'Reported Performance Table'!$W655="",'Reported Performance Table'!$X655="",'Reported Performance Table'!$AF655="",'Reported Performance Table'!$AG655="",'Reported Performance Table'!$AI655="",'Reported Performance Table'!$AJ655="",'Reported Performance Table'!$AL655="",'Reported Performance Table'!$AN655="",'Reported Performance Table'!$AR655=""),$A648&amp;", ",""))</f>
        <v/>
      </c>
      <c r="D648" s="35" t="e">
        <f>VLOOKUP('Reported Performance Table'!C648,'Master List'!$B$20:$C$39,2,FALSE)</f>
        <v>#N/A</v>
      </c>
      <c r="E648" t="e">
        <f>VLOOKUP('Reported Performance Table'!D648,'Master List'!$B$42:$C$129,2,FALSE)</f>
        <v>#N/A</v>
      </c>
      <c r="F648" t="e">
        <f>VLOOKUP('Reported Performance Table'!C648,'Master List'!$B$20:$D$39,3,FALSE)</f>
        <v>#N/A</v>
      </c>
      <c r="G648" s="163" t="e">
        <f>VLOOKUP('Reported Performance Table'!B648,'Master List'!$B$11:$D$17,3,FALSE)</f>
        <v>#N/A</v>
      </c>
      <c r="H648" t="e">
        <f t="shared" si="18"/>
        <v>#N/A</v>
      </c>
      <c r="I648" t="e">
        <f>IF(VLOOKUP('Reported Performance Table'!D648,'Master List'!$B$42:$D$129,3,FALSE)="","No",VLOOKUP('Reported Performance Table'!D648,'Master List'!$B$42:$D$129,3,FALSE))</f>
        <v>#N/A</v>
      </c>
      <c r="J648" t="e">
        <f>IF(AND(I648="Yes_No",'Reported Performance Table'!E648="Yes"),"No","Yes_No")</f>
        <v>#N/A</v>
      </c>
      <c r="K648" t="str">
        <f>IF('Reported Performance Table'!D648="","",IF('Reported Performance Table'!E648="Yes","LUNA_CCT","Reported_CCT"))</f>
        <v/>
      </c>
      <c r="L648" t="str">
        <f>IF('Reported Performance Table'!D648="","",IF(K648="LUNA_CCT",VLOOKUP('Reported Performance Table'!D648,'Master List'!$B$42:$E$129,4,FALSE),"Reported_BUG"))</f>
        <v/>
      </c>
      <c r="M648" t="str">
        <f>IF('Reported Performance Table'!D648="","",IF(AND('Reported Performance Table'!$E648="Yes",OR('Reported Performance Table'!$D648='Master List'!$B$42,'Reported Performance Table'!$D648='Master List'!$B$43,'Reported Performance Table'!$D648='Master List'!$B$44,'Reported Performance Table'!$D648='Master List'!$B$46,'Reported Performance Table'!$D648='Master List'!$B$48,'Reported Performance Table'!$D648='Master List'!$B$104,'Reported Performance Table'!$D648='Master List'!$B$106,'Reported Performance Table'!$D648='Master List'!$B$126)),"LUNA_Dimming","Dimming_Capability_and_Range"))</f>
        <v/>
      </c>
      <c r="N648" s="179">
        <f>'Reported Performance Table'!BE648</f>
        <v>0</v>
      </c>
      <c r="O648" s="179">
        <f>'Reported Performance Table'!BF648</f>
        <v>0</v>
      </c>
      <c r="P648" s="179">
        <f>'Reported Performance Table'!BG648</f>
        <v>0</v>
      </c>
      <c r="Q648" t="str">
        <f t="shared" si="19"/>
        <v>No</v>
      </c>
    </row>
    <row r="649" spans="1:17" x14ac:dyDescent="0.25">
      <c r="A649" s="75">
        <v>656</v>
      </c>
      <c r="B649" s="76" t="str">
        <f>IF('Reported Performance Table'!$A656="","",IF(OR('Reported Performance Table'!$B656="",'Reported Performance Table'!$C656="",'Reported Performance Table'!$D656="",'Reported Performance Table'!$F656="",'Reported Performance Table'!$G656="",'Reported Performance Table'!$H656="",'Reported Performance Table'!$I656="",'Reported Performance Table'!$K656="",'Reported Performance Table'!$N656="",'Reported Performance Table'!$O656="",'Reported Performance Table'!$P656="",'Reported Performance Table'!$Q656="",'Reported Performance Table'!$R656="",'Reported Performance Table'!$S656="",'Reported Performance Table'!$T656="",'Reported Performance Table'!$U656="",'Reported Performance Table'!$V656="",'Reported Performance Table'!$W656="",'Reported Performance Table'!$X656="",'Reported Performance Table'!$AF656="",'Reported Performance Table'!$AG656="",'Reported Performance Table'!$AI656="",'Reported Performance Table'!$AJ656="",'Reported Performance Table'!$AL656="",'Reported Performance Table'!$AN656="",'Reported Performance Table'!$AR656=""),$A649&amp;", ",""))</f>
        <v/>
      </c>
      <c r="D649" s="35" t="e">
        <f>VLOOKUP('Reported Performance Table'!C649,'Master List'!$B$20:$C$39,2,FALSE)</f>
        <v>#N/A</v>
      </c>
      <c r="E649" t="e">
        <f>VLOOKUP('Reported Performance Table'!D649,'Master List'!$B$42:$C$129,2,FALSE)</f>
        <v>#N/A</v>
      </c>
      <c r="F649" t="e">
        <f>VLOOKUP('Reported Performance Table'!C649,'Master List'!$B$20:$D$39,3,FALSE)</f>
        <v>#N/A</v>
      </c>
      <c r="G649" s="163" t="e">
        <f>VLOOKUP('Reported Performance Table'!B649,'Master List'!$B$11:$D$17,3,FALSE)</f>
        <v>#N/A</v>
      </c>
      <c r="H649" t="e">
        <f t="shared" si="18"/>
        <v>#N/A</v>
      </c>
      <c r="I649" t="e">
        <f>IF(VLOOKUP('Reported Performance Table'!D649,'Master List'!$B$42:$D$129,3,FALSE)="","No",VLOOKUP('Reported Performance Table'!D649,'Master List'!$B$42:$D$129,3,FALSE))</f>
        <v>#N/A</v>
      </c>
      <c r="J649" t="e">
        <f>IF(AND(I649="Yes_No",'Reported Performance Table'!E649="Yes"),"No","Yes_No")</f>
        <v>#N/A</v>
      </c>
      <c r="K649" t="str">
        <f>IF('Reported Performance Table'!D649="","",IF('Reported Performance Table'!E649="Yes","LUNA_CCT","Reported_CCT"))</f>
        <v/>
      </c>
      <c r="L649" t="str">
        <f>IF('Reported Performance Table'!D649="","",IF(K649="LUNA_CCT",VLOOKUP('Reported Performance Table'!D649,'Master List'!$B$42:$E$129,4,FALSE),"Reported_BUG"))</f>
        <v/>
      </c>
      <c r="M649" t="str">
        <f>IF('Reported Performance Table'!D649="","",IF(AND('Reported Performance Table'!$E649="Yes",OR('Reported Performance Table'!$D649='Master List'!$B$42,'Reported Performance Table'!$D649='Master List'!$B$43,'Reported Performance Table'!$D649='Master List'!$B$44,'Reported Performance Table'!$D649='Master List'!$B$46,'Reported Performance Table'!$D649='Master List'!$B$48,'Reported Performance Table'!$D649='Master List'!$B$104,'Reported Performance Table'!$D649='Master List'!$B$106,'Reported Performance Table'!$D649='Master List'!$B$126)),"LUNA_Dimming","Dimming_Capability_and_Range"))</f>
        <v/>
      </c>
      <c r="N649" s="179">
        <f>'Reported Performance Table'!BE649</f>
        <v>0</v>
      </c>
      <c r="O649" s="179">
        <f>'Reported Performance Table'!BF649</f>
        <v>0</v>
      </c>
      <c r="P649" s="179">
        <f>'Reported Performance Table'!BG649</f>
        <v>0</v>
      </c>
      <c r="Q649" t="str">
        <f t="shared" si="19"/>
        <v>No</v>
      </c>
    </row>
    <row r="650" spans="1:17" x14ac:dyDescent="0.25">
      <c r="A650" s="75">
        <v>657</v>
      </c>
      <c r="B650" s="76" t="str">
        <f>IF('Reported Performance Table'!$A657="","",IF(OR('Reported Performance Table'!$B657="",'Reported Performance Table'!$C657="",'Reported Performance Table'!$D657="",'Reported Performance Table'!$F657="",'Reported Performance Table'!$G657="",'Reported Performance Table'!$H657="",'Reported Performance Table'!$I657="",'Reported Performance Table'!$K657="",'Reported Performance Table'!$N657="",'Reported Performance Table'!$O657="",'Reported Performance Table'!$P657="",'Reported Performance Table'!$Q657="",'Reported Performance Table'!$R657="",'Reported Performance Table'!$S657="",'Reported Performance Table'!$T657="",'Reported Performance Table'!$U657="",'Reported Performance Table'!$V657="",'Reported Performance Table'!$W657="",'Reported Performance Table'!$X657="",'Reported Performance Table'!$AF657="",'Reported Performance Table'!$AG657="",'Reported Performance Table'!$AI657="",'Reported Performance Table'!$AJ657="",'Reported Performance Table'!$AL657="",'Reported Performance Table'!$AN657="",'Reported Performance Table'!$AR657=""),$A650&amp;", ",""))</f>
        <v/>
      </c>
      <c r="D650" s="35" t="e">
        <f>VLOOKUP('Reported Performance Table'!C650,'Master List'!$B$20:$C$39,2,FALSE)</f>
        <v>#N/A</v>
      </c>
      <c r="E650" t="e">
        <f>VLOOKUP('Reported Performance Table'!D650,'Master List'!$B$42:$C$129,2,FALSE)</f>
        <v>#N/A</v>
      </c>
      <c r="F650" t="e">
        <f>VLOOKUP('Reported Performance Table'!C650,'Master List'!$B$20:$D$39,3,FALSE)</f>
        <v>#N/A</v>
      </c>
      <c r="G650" s="163" t="e">
        <f>VLOOKUP('Reported Performance Table'!B650,'Master List'!$B$11:$D$17,3,FALSE)</f>
        <v>#N/A</v>
      </c>
      <c r="H650" t="e">
        <f t="shared" si="18"/>
        <v>#N/A</v>
      </c>
      <c r="I650" t="e">
        <f>IF(VLOOKUP('Reported Performance Table'!D650,'Master List'!$B$42:$D$129,3,FALSE)="","No",VLOOKUP('Reported Performance Table'!D650,'Master List'!$B$42:$D$129,3,FALSE))</f>
        <v>#N/A</v>
      </c>
      <c r="J650" t="e">
        <f>IF(AND(I650="Yes_No",'Reported Performance Table'!E650="Yes"),"No","Yes_No")</f>
        <v>#N/A</v>
      </c>
      <c r="K650" t="str">
        <f>IF('Reported Performance Table'!D650="","",IF('Reported Performance Table'!E650="Yes","LUNA_CCT","Reported_CCT"))</f>
        <v/>
      </c>
      <c r="L650" t="str">
        <f>IF('Reported Performance Table'!D650="","",IF(K650="LUNA_CCT",VLOOKUP('Reported Performance Table'!D650,'Master List'!$B$42:$E$129,4,FALSE),"Reported_BUG"))</f>
        <v/>
      </c>
      <c r="M650" t="str">
        <f>IF('Reported Performance Table'!D650="","",IF(AND('Reported Performance Table'!$E650="Yes",OR('Reported Performance Table'!$D650='Master List'!$B$42,'Reported Performance Table'!$D650='Master List'!$B$43,'Reported Performance Table'!$D650='Master List'!$B$44,'Reported Performance Table'!$D650='Master List'!$B$46,'Reported Performance Table'!$D650='Master List'!$B$48,'Reported Performance Table'!$D650='Master List'!$B$104,'Reported Performance Table'!$D650='Master List'!$B$106,'Reported Performance Table'!$D650='Master List'!$B$126)),"LUNA_Dimming","Dimming_Capability_and_Range"))</f>
        <v/>
      </c>
      <c r="N650" s="179">
        <f>'Reported Performance Table'!BE650</f>
        <v>0</v>
      </c>
      <c r="O650" s="179">
        <f>'Reported Performance Table'!BF650</f>
        <v>0</v>
      </c>
      <c r="P650" s="179">
        <f>'Reported Performance Table'!BG650</f>
        <v>0</v>
      </c>
      <c r="Q650" t="str">
        <f t="shared" si="19"/>
        <v>No</v>
      </c>
    </row>
    <row r="651" spans="1:17" x14ac:dyDescent="0.25">
      <c r="A651" s="75">
        <v>658</v>
      </c>
      <c r="B651" s="76" t="str">
        <f>IF('Reported Performance Table'!$A658="","",IF(OR('Reported Performance Table'!$B658="",'Reported Performance Table'!$C658="",'Reported Performance Table'!$D658="",'Reported Performance Table'!$F658="",'Reported Performance Table'!$G658="",'Reported Performance Table'!$H658="",'Reported Performance Table'!$I658="",'Reported Performance Table'!$K658="",'Reported Performance Table'!$N658="",'Reported Performance Table'!$O658="",'Reported Performance Table'!$P658="",'Reported Performance Table'!$Q658="",'Reported Performance Table'!$R658="",'Reported Performance Table'!$S658="",'Reported Performance Table'!$T658="",'Reported Performance Table'!$U658="",'Reported Performance Table'!$V658="",'Reported Performance Table'!$W658="",'Reported Performance Table'!$X658="",'Reported Performance Table'!$AF658="",'Reported Performance Table'!$AG658="",'Reported Performance Table'!$AI658="",'Reported Performance Table'!$AJ658="",'Reported Performance Table'!$AL658="",'Reported Performance Table'!$AN658="",'Reported Performance Table'!$AR658=""),$A651&amp;", ",""))</f>
        <v/>
      </c>
      <c r="D651" s="35" t="e">
        <f>VLOOKUP('Reported Performance Table'!C651,'Master List'!$B$20:$C$39,2,FALSE)</f>
        <v>#N/A</v>
      </c>
      <c r="E651" t="e">
        <f>VLOOKUP('Reported Performance Table'!D651,'Master List'!$B$42:$C$129,2,FALSE)</f>
        <v>#N/A</v>
      </c>
      <c r="F651" t="e">
        <f>VLOOKUP('Reported Performance Table'!C651,'Master List'!$B$20:$D$39,3,FALSE)</f>
        <v>#N/A</v>
      </c>
      <c r="G651" s="163" t="e">
        <f>VLOOKUP('Reported Performance Table'!B651,'Master List'!$B$11:$D$17,3,FALSE)</f>
        <v>#N/A</v>
      </c>
      <c r="H651" t="e">
        <f t="shared" ref="H651:H714" si="20">CONCATENATE(F651,G651)</f>
        <v>#N/A</v>
      </c>
      <c r="I651" t="e">
        <f>IF(VLOOKUP('Reported Performance Table'!D651,'Master List'!$B$42:$D$129,3,FALSE)="","No",VLOOKUP('Reported Performance Table'!D651,'Master List'!$B$42:$D$129,3,FALSE))</f>
        <v>#N/A</v>
      </c>
      <c r="J651" t="e">
        <f>IF(AND(I651="Yes_No",'Reported Performance Table'!E651="Yes"),"No","Yes_No")</f>
        <v>#N/A</v>
      </c>
      <c r="K651" t="str">
        <f>IF('Reported Performance Table'!D651="","",IF('Reported Performance Table'!E651="Yes","LUNA_CCT","Reported_CCT"))</f>
        <v/>
      </c>
      <c r="L651" t="str">
        <f>IF('Reported Performance Table'!D651="","",IF(K651="LUNA_CCT",VLOOKUP('Reported Performance Table'!D651,'Master List'!$B$42:$E$129,4,FALSE),"Reported_BUG"))</f>
        <v/>
      </c>
      <c r="M651" t="str">
        <f>IF('Reported Performance Table'!D651="","",IF(AND('Reported Performance Table'!$E651="Yes",OR('Reported Performance Table'!$D651='Master List'!$B$42,'Reported Performance Table'!$D651='Master List'!$B$43,'Reported Performance Table'!$D651='Master List'!$B$44,'Reported Performance Table'!$D651='Master List'!$B$46,'Reported Performance Table'!$D651='Master List'!$B$48,'Reported Performance Table'!$D651='Master List'!$B$104,'Reported Performance Table'!$D651='Master List'!$B$106,'Reported Performance Table'!$D651='Master List'!$B$126)),"LUNA_Dimming","Dimming_Capability_and_Range"))</f>
        <v/>
      </c>
      <c r="N651" s="179">
        <f>'Reported Performance Table'!BE651</f>
        <v>0</v>
      </c>
      <c r="O651" s="179">
        <f>'Reported Performance Table'!BF651</f>
        <v>0</v>
      </c>
      <c r="P651" s="179">
        <f>'Reported Performance Table'!BG651</f>
        <v>0</v>
      </c>
      <c r="Q651" t="str">
        <f t="shared" si="19"/>
        <v>No</v>
      </c>
    </row>
    <row r="652" spans="1:17" x14ac:dyDescent="0.25">
      <c r="A652" s="75">
        <v>659</v>
      </c>
      <c r="B652" s="76" t="str">
        <f>IF('Reported Performance Table'!$A659="","",IF(OR('Reported Performance Table'!$B659="",'Reported Performance Table'!$C659="",'Reported Performance Table'!$D659="",'Reported Performance Table'!$F659="",'Reported Performance Table'!$G659="",'Reported Performance Table'!$H659="",'Reported Performance Table'!$I659="",'Reported Performance Table'!$K659="",'Reported Performance Table'!$N659="",'Reported Performance Table'!$O659="",'Reported Performance Table'!$P659="",'Reported Performance Table'!$Q659="",'Reported Performance Table'!$R659="",'Reported Performance Table'!$S659="",'Reported Performance Table'!$T659="",'Reported Performance Table'!$U659="",'Reported Performance Table'!$V659="",'Reported Performance Table'!$W659="",'Reported Performance Table'!$X659="",'Reported Performance Table'!$AF659="",'Reported Performance Table'!$AG659="",'Reported Performance Table'!$AI659="",'Reported Performance Table'!$AJ659="",'Reported Performance Table'!$AL659="",'Reported Performance Table'!$AN659="",'Reported Performance Table'!$AR659=""),$A652&amp;", ",""))</f>
        <v/>
      </c>
      <c r="D652" s="35" t="e">
        <f>VLOOKUP('Reported Performance Table'!C652,'Master List'!$B$20:$C$39,2,FALSE)</f>
        <v>#N/A</v>
      </c>
      <c r="E652" t="e">
        <f>VLOOKUP('Reported Performance Table'!D652,'Master List'!$B$42:$C$129,2,FALSE)</f>
        <v>#N/A</v>
      </c>
      <c r="F652" t="e">
        <f>VLOOKUP('Reported Performance Table'!C652,'Master List'!$B$20:$D$39,3,FALSE)</f>
        <v>#N/A</v>
      </c>
      <c r="G652" s="163" t="e">
        <f>VLOOKUP('Reported Performance Table'!B652,'Master List'!$B$11:$D$17,3,FALSE)</f>
        <v>#N/A</v>
      </c>
      <c r="H652" t="e">
        <f t="shared" si="20"/>
        <v>#N/A</v>
      </c>
      <c r="I652" t="e">
        <f>IF(VLOOKUP('Reported Performance Table'!D652,'Master List'!$B$42:$D$129,3,FALSE)="","No",VLOOKUP('Reported Performance Table'!D652,'Master List'!$B$42:$D$129,3,FALSE))</f>
        <v>#N/A</v>
      </c>
      <c r="J652" t="e">
        <f>IF(AND(I652="Yes_No",'Reported Performance Table'!E652="Yes"),"No","Yes_No")</f>
        <v>#N/A</v>
      </c>
      <c r="K652" t="str">
        <f>IF('Reported Performance Table'!D652="","",IF('Reported Performance Table'!E652="Yes","LUNA_CCT","Reported_CCT"))</f>
        <v/>
      </c>
      <c r="L652" t="str">
        <f>IF('Reported Performance Table'!D652="","",IF(K652="LUNA_CCT",VLOOKUP('Reported Performance Table'!D652,'Master List'!$B$42:$E$129,4,FALSE),"Reported_BUG"))</f>
        <v/>
      </c>
      <c r="M652" t="str">
        <f>IF('Reported Performance Table'!D652="","",IF(AND('Reported Performance Table'!$E652="Yes",OR('Reported Performance Table'!$D652='Master List'!$B$42,'Reported Performance Table'!$D652='Master List'!$B$43,'Reported Performance Table'!$D652='Master List'!$B$44,'Reported Performance Table'!$D652='Master List'!$B$46,'Reported Performance Table'!$D652='Master List'!$B$48,'Reported Performance Table'!$D652='Master List'!$B$104,'Reported Performance Table'!$D652='Master List'!$B$106,'Reported Performance Table'!$D652='Master List'!$B$126)),"LUNA_Dimming","Dimming_Capability_and_Range"))</f>
        <v/>
      </c>
      <c r="N652" s="179">
        <f>'Reported Performance Table'!BE652</f>
        <v>0</v>
      </c>
      <c r="O652" s="179">
        <f>'Reported Performance Table'!BF652</f>
        <v>0</v>
      </c>
      <c r="P652" s="179">
        <f>'Reported Performance Table'!BG652</f>
        <v>0</v>
      </c>
      <c r="Q652" t="str">
        <f t="shared" ref="Q652:Q715" si="21">IF(COUNTIF(N652:P652,"Yes")=3,"Yes","No")</f>
        <v>No</v>
      </c>
    </row>
    <row r="653" spans="1:17" x14ac:dyDescent="0.25">
      <c r="A653" s="75">
        <v>660</v>
      </c>
      <c r="B653" s="76" t="str">
        <f>IF('Reported Performance Table'!$A660="","",IF(OR('Reported Performance Table'!$B660="",'Reported Performance Table'!$C660="",'Reported Performance Table'!$D660="",'Reported Performance Table'!$F660="",'Reported Performance Table'!$G660="",'Reported Performance Table'!$H660="",'Reported Performance Table'!$I660="",'Reported Performance Table'!$K660="",'Reported Performance Table'!$N660="",'Reported Performance Table'!$O660="",'Reported Performance Table'!$P660="",'Reported Performance Table'!$Q660="",'Reported Performance Table'!$R660="",'Reported Performance Table'!$S660="",'Reported Performance Table'!$T660="",'Reported Performance Table'!$U660="",'Reported Performance Table'!$V660="",'Reported Performance Table'!$W660="",'Reported Performance Table'!$X660="",'Reported Performance Table'!$AF660="",'Reported Performance Table'!$AG660="",'Reported Performance Table'!$AI660="",'Reported Performance Table'!$AJ660="",'Reported Performance Table'!$AL660="",'Reported Performance Table'!$AN660="",'Reported Performance Table'!$AR660=""),$A653&amp;", ",""))</f>
        <v/>
      </c>
      <c r="D653" s="35" t="e">
        <f>VLOOKUP('Reported Performance Table'!C653,'Master List'!$B$20:$C$39,2,FALSE)</f>
        <v>#N/A</v>
      </c>
      <c r="E653" t="e">
        <f>VLOOKUP('Reported Performance Table'!D653,'Master List'!$B$42:$C$129,2,FALSE)</f>
        <v>#N/A</v>
      </c>
      <c r="F653" t="e">
        <f>VLOOKUP('Reported Performance Table'!C653,'Master List'!$B$20:$D$39,3,FALSE)</f>
        <v>#N/A</v>
      </c>
      <c r="G653" s="163" t="e">
        <f>VLOOKUP('Reported Performance Table'!B653,'Master List'!$B$11:$D$17,3,FALSE)</f>
        <v>#N/A</v>
      </c>
      <c r="H653" t="e">
        <f t="shared" si="20"/>
        <v>#N/A</v>
      </c>
      <c r="I653" t="e">
        <f>IF(VLOOKUP('Reported Performance Table'!D653,'Master List'!$B$42:$D$129,3,FALSE)="","No",VLOOKUP('Reported Performance Table'!D653,'Master List'!$B$42:$D$129,3,FALSE))</f>
        <v>#N/A</v>
      </c>
      <c r="J653" t="e">
        <f>IF(AND(I653="Yes_No",'Reported Performance Table'!E653="Yes"),"No","Yes_No")</f>
        <v>#N/A</v>
      </c>
      <c r="K653" t="str">
        <f>IF('Reported Performance Table'!D653="","",IF('Reported Performance Table'!E653="Yes","LUNA_CCT","Reported_CCT"))</f>
        <v/>
      </c>
      <c r="L653" t="str">
        <f>IF('Reported Performance Table'!D653="","",IF(K653="LUNA_CCT",VLOOKUP('Reported Performance Table'!D653,'Master List'!$B$42:$E$129,4,FALSE),"Reported_BUG"))</f>
        <v/>
      </c>
      <c r="M653" t="str">
        <f>IF('Reported Performance Table'!D653="","",IF(AND('Reported Performance Table'!$E653="Yes",OR('Reported Performance Table'!$D653='Master List'!$B$42,'Reported Performance Table'!$D653='Master List'!$B$43,'Reported Performance Table'!$D653='Master List'!$B$44,'Reported Performance Table'!$D653='Master List'!$B$46,'Reported Performance Table'!$D653='Master List'!$B$48,'Reported Performance Table'!$D653='Master List'!$B$104,'Reported Performance Table'!$D653='Master List'!$B$106,'Reported Performance Table'!$D653='Master List'!$B$126)),"LUNA_Dimming","Dimming_Capability_and_Range"))</f>
        <v/>
      </c>
      <c r="N653" s="179">
        <f>'Reported Performance Table'!BE653</f>
        <v>0</v>
      </c>
      <c r="O653" s="179">
        <f>'Reported Performance Table'!BF653</f>
        <v>0</v>
      </c>
      <c r="P653" s="179">
        <f>'Reported Performance Table'!BG653</f>
        <v>0</v>
      </c>
      <c r="Q653" t="str">
        <f t="shared" si="21"/>
        <v>No</v>
      </c>
    </row>
    <row r="654" spans="1:17" x14ac:dyDescent="0.25">
      <c r="A654" s="75">
        <v>661</v>
      </c>
      <c r="B654" s="76" t="str">
        <f>IF('Reported Performance Table'!$A661="","",IF(OR('Reported Performance Table'!$B661="",'Reported Performance Table'!$C661="",'Reported Performance Table'!$D661="",'Reported Performance Table'!$F661="",'Reported Performance Table'!$G661="",'Reported Performance Table'!$H661="",'Reported Performance Table'!$I661="",'Reported Performance Table'!$K661="",'Reported Performance Table'!$N661="",'Reported Performance Table'!$O661="",'Reported Performance Table'!$P661="",'Reported Performance Table'!$Q661="",'Reported Performance Table'!$R661="",'Reported Performance Table'!$S661="",'Reported Performance Table'!$T661="",'Reported Performance Table'!$U661="",'Reported Performance Table'!$V661="",'Reported Performance Table'!$W661="",'Reported Performance Table'!$X661="",'Reported Performance Table'!$AF661="",'Reported Performance Table'!$AG661="",'Reported Performance Table'!$AI661="",'Reported Performance Table'!$AJ661="",'Reported Performance Table'!$AL661="",'Reported Performance Table'!$AN661="",'Reported Performance Table'!$AR661=""),$A654&amp;", ",""))</f>
        <v/>
      </c>
      <c r="D654" s="35" t="e">
        <f>VLOOKUP('Reported Performance Table'!C654,'Master List'!$B$20:$C$39,2,FALSE)</f>
        <v>#N/A</v>
      </c>
      <c r="E654" t="e">
        <f>VLOOKUP('Reported Performance Table'!D654,'Master List'!$B$42:$C$129,2,FALSE)</f>
        <v>#N/A</v>
      </c>
      <c r="F654" t="e">
        <f>VLOOKUP('Reported Performance Table'!C654,'Master List'!$B$20:$D$39,3,FALSE)</f>
        <v>#N/A</v>
      </c>
      <c r="G654" s="163" t="e">
        <f>VLOOKUP('Reported Performance Table'!B654,'Master List'!$B$11:$D$17,3,FALSE)</f>
        <v>#N/A</v>
      </c>
      <c r="H654" t="e">
        <f t="shared" si="20"/>
        <v>#N/A</v>
      </c>
      <c r="I654" t="e">
        <f>IF(VLOOKUP('Reported Performance Table'!D654,'Master List'!$B$42:$D$129,3,FALSE)="","No",VLOOKUP('Reported Performance Table'!D654,'Master List'!$B$42:$D$129,3,FALSE))</f>
        <v>#N/A</v>
      </c>
      <c r="J654" t="e">
        <f>IF(AND(I654="Yes_No",'Reported Performance Table'!E654="Yes"),"No","Yes_No")</f>
        <v>#N/A</v>
      </c>
      <c r="K654" t="str">
        <f>IF('Reported Performance Table'!D654="","",IF('Reported Performance Table'!E654="Yes","LUNA_CCT","Reported_CCT"))</f>
        <v/>
      </c>
      <c r="L654" t="str">
        <f>IF('Reported Performance Table'!D654="","",IF(K654="LUNA_CCT",VLOOKUP('Reported Performance Table'!D654,'Master List'!$B$42:$E$129,4,FALSE),"Reported_BUG"))</f>
        <v/>
      </c>
      <c r="M654" t="str">
        <f>IF('Reported Performance Table'!D654="","",IF(AND('Reported Performance Table'!$E654="Yes",OR('Reported Performance Table'!$D654='Master List'!$B$42,'Reported Performance Table'!$D654='Master List'!$B$43,'Reported Performance Table'!$D654='Master List'!$B$44,'Reported Performance Table'!$D654='Master List'!$B$46,'Reported Performance Table'!$D654='Master List'!$B$48,'Reported Performance Table'!$D654='Master List'!$B$104,'Reported Performance Table'!$D654='Master List'!$B$106,'Reported Performance Table'!$D654='Master List'!$B$126)),"LUNA_Dimming","Dimming_Capability_and_Range"))</f>
        <v/>
      </c>
      <c r="N654" s="179">
        <f>'Reported Performance Table'!BE654</f>
        <v>0</v>
      </c>
      <c r="O654" s="179">
        <f>'Reported Performance Table'!BF654</f>
        <v>0</v>
      </c>
      <c r="P654" s="179">
        <f>'Reported Performance Table'!BG654</f>
        <v>0</v>
      </c>
      <c r="Q654" t="str">
        <f t="shared" si="21"/>
        <v>No</v>
      </c>
    </row>
    <row r="655" spans="1:17" x14ac:dyDescent="0.25">
      <c r="A655" s="75">
        <v>662</v>
      </c>
      <c r="B655" s="76" t="str">
        <f>IF('Reported Performance Table'!$A662="","",IF(OR('Reported Performance Table'!$B662="",'Reported Performance Table'!$C662="",'Reported Performance Table'!$D662="",'Reported Performance Table'!$F662="",'Reported Performance Table'!$G662="",'Reported Performance Table'!$H662="",'Reported Performance Table'!$I662="",'Reported Performance Table'!$K662="",'Reported Performance Table'!$N662="",'Reported Performance Table'!$O662="",'Reported Performance Table'!$P662="",'Reported Performance Table'!$Q662="",'Reported Performance Table'!$R662="",'Reported Performance Table'!$S662="",'Reported Performance Table'!$T662="",'Reported Performance Table'!$U662="",'Reported Performance Table'!$V662="",'Reported Performance Table'!$W662="",'Reported Performance Table'!$X662="",'Reported Performance Table'!$AF662="",'Reported Performance Table'!$AG662="",'Reported Performance Table'!$AI662="",'Reported Performance Table'!$AJ662="",'Reported Performance Table'!$AL662="",'Reported Performance Table'!$AN662="",'Reported Performance Table'!$AR662=""),$A655&amp;", ",""))</f>
        <v/>
      </c>
      <c r="D655" s="35" t="e">
        <f>VLOOKUP('Reported Performance Table'!C655,'Master List'!$B$20:$C$39,2,FALSE)</f>
        <v>#N/A</v>
      </c>
      <c r="E655" t="e">
        <f>VLOOKUP('Reported Performance Table'!D655,'Master List'!$B$42:$C$129,2,FALSE)</f>
        <v>#N/A</v>
      </c>
      <c r="F655" t="e">
        <f>VLOOKUP('Reported Performance Table'!C655,'Master List'!$B$20:$D$39,3,FALSE)</f>
        <v>#N/A</v>
      </c>
      <c r="G655" s="163" t="e">
        <f>VLOOKUP('Reported Performance Table'!B655,'Master List'!$B$11:$D$17,3,FALSE)</f>
        <v>#N/A</v>
      </c>
      <c r="H655" t="e">
        <f t="shared" si="20"/>
        <v>#N/A</v>
      </c>
      <c r="I655" t="e">
        <f>IF(VLOOKUP('Reported Performance Table'!D655,'Master List'!$B$42:$D$129,3,FALSE)="","No",VLOOKUP('Reported Performance Table'!D655,'Master List'!$B$42:$D$129,3,FALSE))</f>
        <v>#N/A</v>
      </c>
      <c r="J655" t="e">
        <f>IF(AND(I655="Yes_No",'Reported Performance Table'!E655="Yes"),"No","Yes_No")</f>
        <v>#N/A</v>
      </c>
      <c r="K655" t="str">
        <f>IF('Reported Performance Table'!D655="","",IF('Reported Performance Table'!E655="Yes","LUNA_CCT","Reported_CCT"))</f>
        <v/>
      </c>
      <c r="L655" t="str">
        <f>IF('Reported Performance Table'!D655="","",IF(K655="LUNA_CCT",VLOOKUP('Reported Performance Table'!D655,'Master List'!$B$42:$E$129,4,FALSE),"Reported_BUG"))</f>
        <v/>
      </c>
      <c r="M655" t="str">
        <f>IF('Reported Performance Table'!D655="","",IF(AND('Reported Performance Table'!$E655="Yes",OR('Reported Performance Table'!$D655='Master List'!$B$42,'Reported Performance Table'!$D655='Master List'!$B$43,'Reported Performance Table'!$D655='Master List'!$B$44,'Reported Performance Table'!$D655='Master List'!$B$46,'Reported Performance Table'!$D655='Master List'!$B$48,'Reported Performance Table'!$D655='Master List'!$B$104,'Reported Performance Table'!$D655='Master List'!$B$106,'Reported Performance Table'!$D655='Master List'!$B$126)),"LUNA_Dimming","Dimming_Capability_and_Range"))</f>
        <v/>
      </c>
      <c r="N655" s="179">
        <f>'Reported Performance Table'!BE655</f>
        <v>0</v>
      </c>
      <c r="O655" s="179">
        <f>'Reported Performance Table'!BF655</f>
        <v>0</v>
      </c>
      <c r="P655" s="179">
        <f>'Reported Performance Table'!BG655</f>
        <v>0</v>
      </c>
      <c r="Q655" t="str">
        <f t="shared" si="21"/>
        <v>No</v>
      </c>
    </row>
    <row r="656" spans="1:17" x14ac:dyDescent="0.25">
      <c r="A656" s="75">
        <v>663</v>
      </c>
      <c r="B656" s="76" t="str">
        <f>IF('Reported Performance Table'!$A663="","",IF(OR('Reported Performance Table'!$B663="",'Reported Performance Table'!$C663="",'Reported Performance Table'!$D663="",'Reported Performance Table'!$F663="",'Reported Performance Table'!$G663="",'Reported Performance Table'!$H663="",'Reported Performance Table'!$I663="",'Reported Performance Table'!$K663="",'Reported Performance Table'!$N663="",'Reported Performance Table'!$O663="",'Reported Performance Table'!$P663="",'Reported Performance Table'!$Q663="",'Reported Performance Table'!$R663="",'Reported Performance Table'!$S663="",'Reported Performance Table'!$T663="",'Reported Performance Table'!$U663="",'Reported Performance Table'!$V663="",'Reported Performance Table'!$W663="",'Reported Performance Table'!$X663="",'Reported Performance Table'!$AF663="",'Reported Performance Table'!$AG663="",'Reported Performance Table'!$AI663="",'Reported Performance Table'!$AJ663="",'Reported Performance Table'!$AL663="",'Reported Performance Table'!$AN663="",'Reported Performance Table'!$AR663=""),$A656&amp;", ",""))</f>
        <v/>
      </c>
      <c r="D656" s="35" t="e">
        <f>VLOOKUP('Reported Performance Table'!C656,'Master List'!$B$20:$C$39,2,FALSE)</f>
        <v>#N/A</v>
      </c>
      <c r="E656" t="e">
        <f>VLOOKUP('Reported Performance Table'!D656,'Master List'!$B$42:$C$129,2,FALSE)</f>
        <v>#N/A</v>
      </c>
      <c r="F656" t="e">
        <f>VLOOKUP('Reported Performance Table'!C656,'Master List'!$B$20:$D$39,3,FALSE)</f>
        <v>#N/A</v>
      </c>
      <c r="G656" s="163" t="e">
        <f>VLOOKUP('Reported Performance Table'!B656,'Master List'!$B$11:$D$17,3,FALSE)</f>
        <v>#N/A</v>
      </c>
      <c r="H656" t="e">
        <f t="shared" si="20"/>
        <v>#N/A</v>
      </c>
      <c r="I656" t="e">
        <f>IF(VLOOKUP('Reported Performance Table'!D656,'Master List'!$B$42:$D$129,3,FALSE)="","No",VLOOKUP('Reported Performance Table'!D656,'Master List'!$B$42:$D$129,3,FALSE))</f>
        <v>#N/A</v>
      </c>
      <c r="J656" t="e">
        <f>IF(AND(I656="Yes_No",'Reported Performance Table'!E656="Yes"),"No","Yes_No")</f>
        <v>#N/A</v>
      </c>
      <c r="K656" t="str">
        <f>IF('Reported Performance Table'!D656="","",IF('Reported Performance Table'!E656="Yes","LUNA_CCT","Reported_CCT"))</f>
        <v/>
      </c>
      <c r="L656" t="str">
        <f>IF('Reported Performance Table'!D656="","",IF(K656="LUNA_CCT",VLOOKUP('Reported Performance Table'!D656,'Master List'!$B$42:$E$129,4,FALSE),"Reported_BUG"))</f>
        <v/>
      </c>
      <c r="M656" t="str">
        <f>IF('Reported Performance Table'!D656="","",IF(AND('Reported Performance Table'!$E656="Yes",OR('Reported Performance Table'!$D656='Master List'!$B$42,'Reported Performance Table'!$D656='Master List'!$B$43,'Reported Performance Table'!$D656='Master List'!$B$44,'Reported Performance Table'!$D656='Master List'!$B$46,'Reported Performance Table'!$D656='Master List'!$B$48,'Reported Performance Table'!$D656='Master List'!$B$104,'Reported Performance Table'!$D656='Master List'!$B$106,'Reported Performance Table'!$D656='Master List'!$B$126)),"LUNA_Dimming","Dimming_Capability_and_Range"))</f>
        <v/>
      </c>
      <c r="N656" s="179">
        <f>'Reported Performance Table'!BE656</f>
        <v>0</v>
      </c>
      <c r="O656" s="179">
        <f>'Reported Performance Table'!BF656</f>
        <v>0</v>
      </c>
      <c r="P656" s="179">
        <f>'Reported Performance Table'!BG656</f>
        <v>0</v>
      </c>
      <c r="Q656" t="str">
        <f t="shared" si="21"/>
        <v>No</v>
      </c>
    </row>
    <row r="657" spans="1:17" x14ac:dyDescent="0.25">
      <c r="A657" s="75">
        <v>664</v>
      </c>
      <c r="B657" s="76" t="str">
        <f>IF('Reported Performance Table'!$A664="","",IF(OR('Reported Performance Table'!$B664="",'Reported Performance Table'!$C664="",'Reported Performance Table'!$D664="",'Reported Performance Table'!$F664="",'Reported Performance Table'!$G664="",'Reported Performance Table'!$H664="",'Reported Performance Table'!$I664="",'Reported Performance Table'!$K664="",'Reported Performance Table'!$N664="",'Reported Performance Table'!$O664="",'Reported Performance Table'!$P664="",'Reported Performance Table'!$Q664="",'Reported Performance Table'!$R664="",'Reported Performance Table'!$S664="",'Reported Performance Table'!$T664="",'Reported Performance Table'!$U664="",'Reported Performance Table'!$V664="",'Reported Performance Table'!$W664="",'Reported Performance Table'!$X664="",'Reported Performance Table'!$AF664="",'Reported Performance Table'!$AG664="",'Reported Performance Table'!$AI664="",'Reported Performance Table'!$AJ664="",'Reported Performance Table'!$AL664="",'Reported Performance Table'!$AN664="",'Reported Performance Table'!$AR664=""),$A657&amp;", ",""))</f>
        <v/>
      </c>
      <c r="D657" s="35" t="e">
        <f>VLOOKUP('Reported Performance Table'!C657,'Master List'!$B$20:$C$39,2,FALSE)</f>
        <v>#N/A</v>
      </c>
      <c r="E657" t="e">
        <f>VLOOKUP('Reported Performance Table'!D657,'Master List'!$B$42:$C$129,2,FALSE)</f>
        <v>#N/A</v>
      </c>
      <c r="F657" t="e">
        <f>VLOOKUP('Reported Performance Table'!C657,'Master List'!$B$20:$D$39,3,FALSE)</f>
        <v>#N/A</v>
      </c>
      <c r="G657" s="163" t="e">
        <f>VLOOKUP('Reported Performance Table'!B657,'Master List'!$B$11:$D$17,3,FALSE)</f>
        <v>#N/A</v>
      </c>
      <c r="H657" t="e">
        <f t="shared" si="20"/>
        <v>#N/A</v>
      </c>
      <c r="I657" t="e">
        <f>IF(VLOOKUP('Reported Performance Table'!D657,'Master List'!$B$42:$D$129,3,FALSE)="","No",VLOOKUP('Reported Performance Table'!D657,'Master List'!$B$42:$D$129,3,FALSE))</f>
        <v>#N/A</v>
      </c>
      <c r="J657" t="e">
        <f>IF(AND(I657="Yes_No",'Reported Performance Table'!E657="Yes"),"No","Yes_No")</f>
        <v>#N/A</v>
      </c>
      <c r="K657" t="str">
        <f>IF('Reported Performance Table'!D657="","",IF('Reported Performance Table'!E657="Yes","LUNA_CCT","Reported_CCT"))</f>
        <v/>
      </c>
      <c r="L657" t="str">
        <f>IF('Reported Performance Table'!D657="","",IF(K657="LUNA_CCT",VLOOKUP('Reported Performance Table'!D657,'Master List'!$B$42:$E$129,4,FALSE),"Reported_BUG"))</f>
        <v/>
      </c>
      <c r="M657" t="str">
        <f>IF('Reported Performance Table'!D657="","",IF(AND('Reported Performance Table'!$E657="Yes",OR('Reported Performance Table'!$D657='Master List'!$B$42,'Reported Performance Table'!$D657='Master List'!$B$43,'Reported Performance Table'!$D657='Master List'!$B$44,'Reported Performance Table'!$D657='Master List'!$B$46,'Reported Performance Table'!$D657='Master List'!$B$48,'Reported Performance Table'!$D657='Master List'!$B$104,'Reported Performance Table'!$D657='Master List'!$B$106,'Reported Performance Table'!$D657='Master List'!$B$126)),"LUNA_Dimming","Dimming_Capability_and_Range"))</f>
        <v/>
      </c>
      <c r="N657" s="179">
        <f>'Reported Performance Table'!BE657</f>
        <v>0</v>
      </c>
      <c r="O657" s="179">
        <f>'Reported Performance Table'!BF657</f>
        <v>0</v>
      </c>
      <c r="P657" s="179">
        <f>'Reported Performance Table'!BG657</f>
        <v>0</v>
      </c>
      <c r="Q657" t="str">
        <f t="shared" si="21"/>
        <v>No</v>
      </c>
    </row>
    <row r="658" spans="1:17" x14ac:dyDescent="0.25">
      <c r="A658" s="75">
        <v>665</v>
      </c>
      <c r="B658" s="76" t="str">
        <f>IF('Reported Performance Table'!$A665="","",IF(OR('Reported Performance Table'!$B665="",'Reported Performance Table'!$C665="",'Reported Performance Table'!$D665="",'Reported Performance Table'!$F665="",'Reported Performance Table'!$G665="",'Reported Performance Table'!$H665="",'Reported Performance Table'!$I665="",'Reported Performance Table'!$K665="",'Reported Performance Table'!$N665="",'Reported Performance Table'!$O665="",'Reported Performance Table'!$P665="",'Reported Performance Table'!$Q665="",'Reported Performance Table'!$R665="",'Reported Performance Table'!$S665="",'Reported Performance Table'!$T665="",'Reported Performance Table'!$U665="",'Reported Performance Table'!$V665="",'Reported Performance Table'!$W665="",'Reported Performance Table'!$X665="",'Reported Performance Table'!$AF665="",'Reported Performance Table'!$AG665="",'Reported Performance Table'!$AI665="",'Reported Performance Table'!$AJ665="",'Reported Performance Table'!$AL665="",'Reported Performance Table'!$AN665="",'Reported Performance Table'!$AR665=""),$A658&amp;", ",""))</f>
        <v/>
      </c>
      <c r="D658" s="35" t="e">
        <f>VLOOKUP('Reported Performance Table'!C658,'Master List'!$B$20:$C$39,2,FALSE)</f>
        <v>#N/A</v>
      </c>
      <c r="E658" t="e">
        <f>VLOOKUP('Reported Performance Table'!D658,'Master List'!$B$42:$C$129,2,FALSE)</f>
        <v>#N/A</v>
      </c>
      <c r="F658" t="e">
        <f>VLOOKUP('Reported Performance Table'!C658,'Master List'!$B$20:$D$39,3,FALSE)</f>
        <v>#N/A</v>
      </c>
      <c r="G658" s="163" t="e">
        <f>VLOOKUP('Reported Performance Table'!B658,'Master List'!$B$11:$D$17,3,FALSE)</f>
        <v>#N/A</v>
      </c>
      <c r="H658" t="e">
        <f t="shared" si="20"/>
        <v>#N/A</v>
      </c>
      <c r="I658" t="e">
        <f>IF(VLOOKUP('Reported Performance Table'!D658,'Master List'!$B$42:$D$129,3,FALSE)="","No",VLOOKUP('Reported Performance Table'!D658,'Master List'!$B$42:$D$129,3,FALSE))</f>
        <v>#N/A</v>
      </c>
      <c r="J658" t="e">
        <f>IF(AND(I658="Yes_No",'Reported Performance Table'!E658="Yes"),"No","Yes_No")</f>
        <v>#N/A</v>
      </c>
      <c r="K658" t="str">
        <f>IF('Reported Performance Table'!D658="","",IF('Reported Performance Table'!E658="Yes","LUNA_CCT","Reported_CCT"))</f>
        <v/>
      </c>
      <c r="L658" t="str">
        <f>IF('Reported Performance Table'!D658="","",IF(K658="LUNA_CCT",VLOOKUP('Reported Performance Table'!D658,'Master List'!$B$42:$E$129,4,FALSE),"Reported_BUG"))</f>
        <v/>
      </c>
      <c r="M658" t="str">
        <f>IF('Reported Performance Table'!D658="","",IF(AND('Reported Performance Table'!$E658="Yes",OR('Reported Performance Table'!$D658='Master List'!$B$42,'Reported Performance Table'!$D658='Master List'!$B$43,'Reported Performance Table'!$D658='Master List'!$B$44,'Reported Performance Table'!$D658='Master List'!$B$46,'Reported Performance Table'!$D658='Master List'!$B$48,'Reported Performance Table'!$D658='Master List'!$B$104,'Reported Performance Table'!$D658='Master List'!$B$106,'Reported Performance Table'!$D658='Master List'!$B$126)),"LUNA_Dimming","Dimming_Capability_and_Range"))</f>
        <v/>
      </c>
      <c r="N658" s="179">
        <f>'Reported Performance Table'!BE658</f>
        <v>0</v>
      </c>
      <c r="O658" s="179">
        <f>'Reported Performance Table'!BF658</f>
        <v>0</v>
      </c>
      <c r="P658" s="179">
        <f>'Reported Performance Table'!BG658</f>
        <v>0</v>
      </c>
      <c r="Q658" t="str">
        <f t="shared" si="21"/>
        <v>No</v>
      </c>
    </row>
    <row r="659" spans="1:17" x14ac:dyDescent="0.25">
      <c r="A659" s="75">
        <v>666</v>
      </c>
      <c r="B659" s="76" t="str">
        <f>IF('Reported Performance Table'!$A666="","",IF(OR('Reported Performance Table'!$B666="",'Reported Performance Table'!$C666="",'Reported Performance Table'!$D666="",'Reported Performance Table'!$F666="",'Reported Performance Table'!$G666="",'Reported Performance Table'!$H666="",'Reported Performance Table'!$I666="",'Reported Performance Table'!$K666="",'Reported Performance Table'!$N666="",'Reported Performance Table'!$O666="",'Reported Performance Table'!$P666="",'Reported Performance Table'!$Q666="",'Reported Performance Table'!$R666="",'Reported Performance Table'!$S666="",'Reported Performance Table'!$T666="",'Reported Performance Table'!$U666="",'Reported Performance Table'!$V666="",'Reported Performance Table'!$W666="",'Reported Performance Table'!$X666="",'Reported Performance Table'!$AF666="",'Reported Performance Table'!$AG666="",'Reported Performance Table'!$AI666="",'Reported Performance Table'!$AJ666="",'Reported Performance Table'!$AL666="",'Reported Performance Table'!$AN666="",'Reported Performance Table'!$AR666=""),$A659&amp;", ",""))</f>
        <v/>
      </c>
      <c r="D659" s="35" t="e">
        <f>VLOOKUP('Reported Performance Table'!C659,'Master List'!$B$20:$C$39,2,FALSE)</f>
        <v>#N/A</v>
      </c>
      <c r="E659" t="e">
        <f>VLOOKUP('Reported Performance Table'!D659,'Master List'!$B$42:$C$129,2,FALSE)</f>
        <v>#N/A</v>
      </c>
      <c r="F659" t="e">
        <f>VLOOKUP('Reported Performance Table'!C659,'Master List'!$B$20:$D$39,3,FALSE)</f>
        <v>#N/A</v>
      </c>
      <c r="G659" s="163" t="e">
        <f>VLOOKUP('Reported Performance Table'!B659,'Master List'!$B$11:$D$17,3,FALSE)</f>
        <v>#N/A</v>
      </c>
      <c r="H659" t="e">
        <f t="shared" si="20"/>
        <v>#N/A</v>
      </c>
      <c r="I659" t="e">
        <f>IF(VLOOKUP('Reported Performance Table'!D659,'Master List'!$B$42:$D$129,3,FALSE)="","No",VLOOKUP('Reported Performance Table'!D659,'Master List'!$B$42:$D$129,3,FALSE))</f>
        <v>#N/A</v>
      </c>
      <c r="J659" t="e">
        <f>IF(AND(I659="Yes_No",'Reported Performance Table'!E659="Yes"),"No","Yes_No")</f>
        <v>#N/A</v>
      </c>
      <c r="K659" t="str">
        <f>IF('Reported Performance Table'!D659="","",IF('Reported Performance Table'!E659="Yes","LUNA_CCT","Reported_CCT"))</f>
        <v/>
      </c>
      <c r="L659" t="str">
        <f>IF('Reported Performance Table'!D659="","",IF(K659="LUNA_CCT",VLOOKUP('Reported Performance Table'!D659,'Master List'!$B$42:$E$129,4,FALSE),"Reported_BUG"))</f>
        <v/>
      </c>
      <c r="M659" t="str">
        <f>IF('Reported Performance Table'!D659="","",IF(AND('Reported Performance Table'!$E659="Yes",OR('Reported Performance Table'!$D659='Master List'!$B$42,'Reported Performance Table'!$D659='Master List'!$B$43,'Reported Performance Table'!$D659='Master List'!$B$44,'Reported Performance Table'!$D659='Master List'!$B$46,'Reported Performance Table'!$D659='Master List'!$B$48,'Reported Performance Table'!$D659='Master List'!$B$104,'Reported Performance Table'!$D659='Master List'!$B$106,'Reported Performance Table'!$D659='Master List'!$B$126)),"LUNA_Dimming","Dimming_Capability_and_Range"))</f>
        <v/>
      </c>
      <c r="N659" s="179">
        <f>'Reported Performance Table'!BE659</f>
        <v>0</v>
      </c>
      <c r="O659" s="179">
        <f>'Reported Performance Table'!BF659</f>
        <v>0</v>
      </c>
      <c r="P659" s="179">
        <f>'Reported Performance Table'!BG659</f>
        <v>0</v>
      </c>
      <c r="Q659" t="str">
        <f t="shared" si="21"/>
        <v>No</v>
      </c>
    </row>
    <row r="660" spans="1:17" x14ac:dyDescent="0.25">
      <c r="A660" s="75">
        <v>667</v>
      </c>
      <c r="B660" s="76" t="str">
        <f>IF('Reported Performance Table'!$A667="","",IF(OR('Reported Performance Table'!$B667="",'Reported Performance Table'!$C667="",'Reported Performance Table'!$D667="",'Reported Performance Table'!$F667="",'Reported Performance Table'!$G667="",'Reported Performance Table'!$H667="",'Reported Performance Table'!$I667="",'Reported Performance Table'!$K667="",'Reported Performance Table'!$N667="",'Reported Performance Table'!$O667="",'Reported Performance Table'!$P667="",'Reported Performance Table'!$Q667="",'Reported Performance Table'!$R667="",'Reported Performance Table'!$S667="",'Reported Performance Table'!$T667="",'Reported Performance Table'!$U667="",'Reported Performance Table'!$V667="",'Reported Performance Table'!$W667="",'Reported Performance Table'!$X667="",'Reported Performance Table'!$AF667="",'Reported Performance Table'!$AG667="",'Reported Performance Table'!$AI667="",'Reported Performance Table'!$AJ667="",'Reported Performance Table'!$AL667="",'Reported Performance Table'!$AN667="",'Reported Performance Table'!$AR667=""),$A660&amp;", ",""))</f>
        <v/>
      </c>
      <c r="D660" s="35" t="e">
        <f>VLOOKUP('Reported Performance Table'!C660,'Master List'!$B$20:$C$39,2,FALSE)</f>
        <v>#N/A</v>
      </c>
      <c r="E660" t="e">
        <f>VLOOKUP('Reported Performance Table'!D660,'Master List'!$B$42:$C$129,2,FALSE)</f>
        <v>#N/A</v>
      </c>
      <c r="F660" t="e">
        <f>VLOOKUP('Reported Performance Table'!C660,'Master List'!$B$20:$D$39,3,FALSE)</f>
        <v>#N/A</v>
      </c>
      <c r="G660" s="163" t="e">
        <f>VLOOKUP('Reported Performance Table'!B660,'Master List'!$B$11:$D$17,3,FALSE)</f>
        <v>#N/A</v>
      </c>
      <c r="H660" t="e">
        <f t="shared" si="20"/>
        <v>#N/A</v>
      </c>
      <c r="I660" t="e">
        <f>IF(VLOOKUP('Reported Performance Table'!D660,'Master List'!$B$42:$D$129,3,FALSE)="","No",VLOOKUP('Reported Performance Table'!D660,'Master List'!$B$42:$D$129,3,FALSE))</f>
        <v>#N/A</v>
      </c>
      <c r="J660" t="e">
        <f>IF(AND(I660="Yes_No",'Reported Performance Table'!E660="Yes"),"No","Yes_No")</f>
        <v>#N/A</v>
      </c>
      <c r="K660" t="str">
        <f>IF('Reported Performance Table'!D660="","",IF('Reported Performance Table'!E660="Yes","LUNA_CCT","Reported_CCT"))</f>
        <v/>
      </c>
      <c r="L660" t="str">
        <f>IF('Reported Performance Table'!D660="","",IF(K660="LUNA_CCT",VLOOKUP('Reported Performance Table'!D660,'Master List'!$B$42:$E$129,4,FALSE),"Reported_BUG"))</f>
        <v/>
      </c>
      <c r="M660" t="str">
        <f>IF('Reported Performance Table'!D660="","",IF(AND('Reported Performance Table'!$E660="Yes",OR('Reported Performance Table'!$D660='Master List'!$B$42,'Reported Performance Table'!$D660='Master List'!$B$43,'Reported Performance Table'!$D660='Master List'!$B$44,'Reported Performance Table'!$D660='Master List'!$B$46,'Reported Performance Table'!$D660='Master List'!$B$48,'Reported Performance Table'!$D660='Master List'!$B$104,'Reported Performance Table'!$D660='Master List'!$B$106,'Reported Performance Table'!$D660='Master List'!$B$126)),"LUNA_Dimming","Dimming_Capability_and_Range"))</f>
        <v/>
      </c>
      <c r="N660" s="179">
        <f>'Reported Performance Table'!BE660</f>
        <v>0</v>
      </c>
      <c r="O660" s="179">
        <f>'Reported Performance Table'!BF660</f>
        <v>0</v>
      </c>
      <c r="P660" s="179">
        <f>'Reported Performance Table'!BG660</f>
        <v>0</v>
      </c>
      <c r="Q660" t="str">
        <f t="shared" si="21"/>
        <v>No</v>
      </c>
    </row>
    <row r="661" spans="1:17" x14ac:dyDescent="0.25">
      <c r="A661" s="75">
        <v>668</v>
      </c>
      <c r="B661" s="76" t="str">
        <f>IF('Reported Performance Table'!$A668="","",IF(OR('Reported Performance Table'!$B668="",'Reported Performance Table'!$C668="",'Reported Performance Table'!$D668="",'Reported Performance Table'!$F668="",'Reported Performance Table'!$G668="",'Reported Performance Table'!$H668="",'Reported Performance Table'!$I668="",'Reported Performance Table'!$K668="",'Reported Performance Table'!$N668="",'Reported Performance Table'!$O668="",'Reported Performance Table'!$P668="",'Reported Performance Table'!$Q668="",'Reported Performance Table'!$R668="",'Reported Performance Table'!$S668="",'Reported Performance Table'!$T668="",'Reported Performance Table'!$U668="",'Reported Performance Table'!$V668="",'Reported Performance Table'!$W668="",'Reported Performance Table'!$X668="",'Reported Performance Table'!$AF668="",'Reported Performance Table'!$AG668="",'Reported Performance Table'!$AI668="",'Reported Performance Table'!$AJ668="",'Reported Performance Table'!$AL668="",'Reported Performance Table'!$AN668="",'Reported Performance Table'!$AR668=""),$A661&amp;", ",""))</f>
        <v/>
      </c>
      <c r="D661" s="35" t="e">
        <f>VLOOKUP('Reported Performance Table'!C661,'Master List'!$B$20:$C$39,2,FALSE)</f>
        <v>#N/A</v>
      </c>
      <c r="E661" t="e">
        <f>VLOOKUP('Reported Performance Table'!D661,'Master List'!$B$42:$C$129,2,FALSE)</f>
        <v>#N/A</v>
      </c>
      <c r="F661" t="e">
        <f>VLOOKUP('Reported Performance Table'!C661,'Master List'!$B$20:$D$39,3,FALSE)</f>
        <v>#N/A</v>
      </c>
      <c r="G661" s="163" t="e">
        <f>VLOOKUP('Reported Performance Table'!B661,'Master List'!$B$11:$D$17,3,FALSE)</f>
        <v>#N/A</v>
      </c>
      <c r="H661" t="e">
        <f t="shared" si="20"/>
        <v>#N/A</v>
      </c>
      <c r="I661" t="e">
        <f>IF(VLOOKUP('Reported Performance Table'!D661,'Master List'!$B$42:$D$129,3,FALSE)="","No",VLOOKUP('Reported Performance Table'!D661,'Master List'!$B$42:$D$129,3,FALSE))</f>
        <v>#N/A</v>
      </c>
      <c r="J661" t="e">
        <f>IF(AND(I661="Yes_No",'Reported Performance Table'!E661="Yes"),"No","Yes_No")</f>
        <v>#N/A</v>
      </c>
      <c r="K661" t="str">
        <f>IF('Reported Performance Table'!D661="","",IF('Reported Performance Table'!E661="Yes","LUNA_CCT","Reported_CCT"))</f>
        <v/>
      </c>
      <c r="L661" t="str">
        <f>IF('Reported Performance Table'!D661="","",IF(K661="LUNA_CCT",VLOOKUP('Reported Performance Table'!D661,'Master List'!$B$42:$E$129,4,FALSE),"Reported_BUG"))</f>
        <v/>
      </c>
      <c r="M661" t="str">
        <f>IF('Reported Performance Table'!D661="","",IF(AND('Reported Performance Table'!$E661="Yes",OR('Reported Performance Table'!$D661='Master List'!$B$42,'Reported Performance Table'!$D661='Master List'!$B$43,'Reported Performance Table'!$D661='Master List'!$B$44,'Reported Performance Table'!$D661='Master List'!$B$46,'Reported Performance Table'!$D661='Master List'!$B$48,'Reported Performance Table'!$D661='Master List'!$B$104,'Reported Performance Table'!$D661='Master List'!$B$106,'Reported Performance Table'!$D661='Master List'!$B$126)),"LUNA_Dimming","Dimming_Capability_and_Range"))</f>
        <v/>
      </c>
      <c r="N661" s="179">
        <f>'Reported Performance Table'!BE661</f>
        <v>0</v>
      </c>
      <c r="O661" s="179">
        <f>'Reported Performance Table'!BF661</f>
        <v>0</v>
      </c>
      <c r="P661" s="179">
        <f>'Reported Performance Table'!BG661</f>
        <v>0</v>
      </c>
      <c r="Q661" t="str">
        <f t="shared" si="21"/>
        <v>No</v>
      </c>
    </row>
    <row r="662" spans="1:17" x14ac:dyDescent="0.25">
      <c r="A662" s="75">
        <v>669</v>
      </c>
      <c r="B662" s="76" t="str">
        <f>IF('Reported Performance Table'!$A669="","",IF(OR('Reported Performance Table'!$B669="",'Reported Performance Table'!$C669="",'Reported Performance Table'!$D669="",'Reported Performance Table'!$F669="",'Reported Performance Table'!$G669="",'Reported Performance Table'!$H669="",'Reported Performance Table'!$I669="",'Reported Performance Table'!$K669="",'Reported Performance Table'!$N669="",'Reported Performance Table'!$O669="",'Reported Performance Table'!$P669="",'Reported Performance Table'!$Q669="",'Reported Performance Table'!$R669="",'Reported Performance Table'!$S669="",'Reported Performance Table'!$T669="",'Reported Performance Table'!$U669="",'Reported Performance Table'!$V669="",'Reported Performance Table'!$W669="",'Reported Performance Table'!$X669="",'Reported Performance Table'!$AF669="",'Reported Performance Table'!$AG669="",'Reported Performance Table'!$AI669="",'Reported Performance Table'!$AJ669="",'Reported Performance Table'!$AL669="",'Reported Performance Table'!$AN669="",'Reported Performance Table'!$AR669=""),$A662&amp;", ",""))</f>
        <v/>
      </c>
      <c r="D662" s="35" t="e">
        <f>VLOOKUP('Reported Performance Table'!C662,'Master List'!$B$20:$C$39,2,FALSE)</f>
        <v>#N/A</v>
      </c>
      <c r="E662" t="e">
        <f>VLOOKUP('Reported Performance Table'!D662,'Master List'!$B$42:$C$129,2,FALSE)</f>
        <v>#N/A</v>
      </c>
      <c r="F662" t="e">
        <f>VLOOKUP('Reported Performance Table'!C662,'Master List'!$B$20:$D$39,3,FALSE)</f>
        <v>#N/A</v>
      </c>
      <c r="G662" s="163" t="e">
        <f>VLOOKUP('Reported Performance Table'!B662,'Master List'!$B$11:$D$17,3,FALSE)</f>
        <v>#N/A</v>
      </c>
      <c r="H662" t="e">
        <f t="shared" si="20"/>
        <v>#N/A</v>
      </c>
      <c r="I662" t="e">
        <f>IF(VLOOKUP('Reported Performance Table'!D662,'Master List'!$B$42:$D$129,3,FALSE)="","No",VLOOKUP('Reported Performance Table'!D662,'Master List'!$B$42:$D$129,3,FALSE))</f>
        <v>#N/A</v>
      </c>
      <c r="J662" t="e">
        <f>IF(AND(I662="Yes_No",'Reported Performance Table'!E662="Yes"),"No","Yes_No")</f>
        <v>#N/A</v>
      </c>
      <c r="K662" t="str">
        <f>IF('Reported Performance Table'!D662="","",IF('Reported Performance Table'!E662="Yes","LUNA_CCT","Reported_CCT"))</f>
        <v/>
      </c>
      <c r="L662" t="str">
        <f>IF('Reported Performance Table'!D662="","",IF(K662="LUNA_CCT",VLOOKUP('Reported Performance Table'!D662,'Master List'!$B$42:$E$129,4,FALSE),"Reported_BUG"))</f>
        <v/>
      </c>
      <c r="M662" t="str">
        <f>IF('Reported Performance Table'!D662="","",IF(AND('Reported Performance Table'!$E662="Yes",OR('Reported Performance Table'!$D662='Master List'!$B$42,'Reported Performance Table'!$D662='Master List'!$B$43,'Reported Performance Table'!$D662='Master List'!$B$44,'Reported Performance Table'!$D662='Master List'!$B$46,'Reported Performance Table'!$D662='Master List'!$B$48,'Reported Performance Table'!$D662='Master List'!$B$104,'Reported Performance Table'!$D662='Master List'!$B$106,'Reported Performance Table'!$D662='Master List'!$B$126)),"LUNA_Dimming","Dimming_Capability_and_Range"))</f>
        <v/>
      </c>
      <c r="N662" s="179">
        <f>'Reported Performance Table'!BE662</f>
        <v>0</v>
      </c>
      <c r="O662" s="179">
        <f>'Reported Performance Table'!BF662</f>
        <v>0</v>
      </c>
      <c r="P662" s="179">
        <f>'Reported Performance Table'!BG662</f>
        <v>0</v>
      </c>
      <c r="Q662" t="str">
        <f t="shared" si="21"/>
        <v>No</v>
      </c>
    </row>
    <row r="663" spans="1:17" x14ac:dyDescent="0.25">
      <c r="A663" s="75">
        <v>670</v>
      </c>
      <c r="B663" s="76" t="str">
        <f>IF('Reported Performance Table'!$A670="","",IF(OR('Reported Performance Table'!$B670="",'Reported Performance Table'!$C670="",'Reported Performance Table'!$D670="",'Reported Performance Table'!$F670="",'Reported Performance Table'!$G670="",'Reported Performance Table'!$H670="",'Reported Performance Table'!$I670="",'Reported Performance Table'!$K670="",'Reported Performance Table'!$N670="",'Reported Performance Table'!$O670="",'Reported Performance Table'!$P670="",'Reported Performance Table'!$Q670="",'Reported Performance Table'!$R670="",'Reported Performance Table'!$S670="",'Reported Performance Table'!$T670="",'Reported Performance Table'!$U670="",'Reported Performance Table'!$V670="",'Reported Performance Table'!$W670="",'Reported Performance Table'!$X670="",'Reported Performance Table'!$AF670="",'Reported Performance Table'!$AG670="",'Reported Performance Table'!$AI670="",'Reported Performance Table'!$AJ670="",'Reported Performance Table'!$AL670="",'Reported Performance Table'!$AN670="",'Reported Performance Table'!$AR670=""),$A663&amp;", ",""))</f>
        <v/>
      </c>
      <c r="D663" s="35" t="e">
        <f>VLOOKUP('Reported Performance Table'!C663,'Master List'!$B$20:$C$39,2,FALSE)</f>
        <v>#N/A</v>
      </c>
      <c r="E663" t="e">
        <f>VLOOKUP('Reported Performance Table'!D663,'Master List'!$B$42:$C$129,2,FALSE)</f>
        <v>#N/A</v>
      </c>
      <c r="F663" t="e">
        <f>VLOOKUP('Reported Performance Table'!C663,'Master List'!$B$20:$D$39,3,FALSE)</f>
        <v>#N/A</v>
      </c>
      <c r="G663" s="163" t="e">
        <f>VLOOKUP('Reported Performance Table'!B663,'Master List'!$B$11:$D$17,3,FALSE)</f>
        <v>#N/A</v>
      </c>
      <c r="H663" t="e">
        <f t="shared" si="20"/>
        <v>#N/A</v>
      </c>
      <c r="I663" t="e">
        <f>IF(VLOOKUP('Reported Performance Table'!D663,'Master List'!$B$42:$D$129,3,FALSE)="","No",VLOOKUP('Reported Performance Table'!D663,'Master List'!$B$42:$D$129,3,FALSE))</f>
        <v>#N/A</v>
      </c>
      <c r="J663" t="e">
        <f>IF(AND(I663="Yes_No",'Reported Performance Table'!E663="Yes"),"No","Yes_No")</f>
        <v>#N/A</v>
      </c>
      <c r="K663" t="str">
        <f>IF('Reported Performance Table'!D663="","",IF('Reported Performance Table'!E663="Yes","LUNA_CCT","Reported_CCT"))</f>
        <v/>
      </c>
      <c r="L663" t="str">
        <f>IF('Reported Performance Table'!D663="","",IF(K663="LUNA_CCT",VLOOKUP('Reported Performance Table'!D663,'Master List'!$B$42:$E$129,4,FALSE),"Reported_BUG"))</f>
        <v/>
      </c>
      <c r="M663" t="str">
        <f>IF('Reported Performance Table'!D663="","",IF(AND('Reported Performance Table'!$E663="Yes",OR('Reported Performance Table'!$D663='Master List'!$B$42,'Reported Performance Table'!$D663='Master List'!$B$43,'Reported Performance Table'!$D663='Master List'!$B$44,'Reported Performance Table'!$D663='Master List'!$B$46,'Reported Performance Table'!$D663='Master List'!$B$48,'Reported Performance Table'!$D663='Master List'!$B$104,'Reported Performance Table'!$D663='Master List'!$B$106,'Reported Performance Table'!$D663='Master List'!$B$126)),"LUNA_Dimming","Dimming_Capability_and_Range"))</f>
        <v/>
      </c>
      <c r="N663" s="179">
        <f>'Reported Performance Table'!BE663</f>
        <v>0</v>
      </c>
      <c r="O663" s="179">
        <f>'Reported Performance Table'!BF663</f>
        <v>0</v>
      </c>
      <c r="P663" s="179">
        <f>'Reported Performance Table'!BG663</f>
        <v>0</v>
      </c>
      <c r="Q663" t="str">
        <f t="shared" si="21"/>
        <v>No</v>
      </c>
    </row>
    <row r="664" spans="1:17" x14ac:dyDescent="0.25">
      <c r="A664" s="75">
        <v>671</v>
      </c>
      <c r="B664" s="76" t="str">
        <f>IF('Reported Performance Table'!$A671="","",IF(OR('Reported Performance Table'!$B671="",'Reported Performance Table'!$C671="",'Reported Performance Table'!$D671="",'Reported Performance Table'!$F671="",'Reported Performance Table'!$G671="",'Reported Performance Table'!$H671="",'Reported Performance Table'!$I671="",'Reported Performance Table'!$K671="",'Reported Performance Table'!$N671="",'Reported Performance Table'!$O671="",'Reported Performance Table'!$P671="",'Reported Performance Table'!$Q671="",'Reported Performance Table'!$R671="",'Reported Performance Table'!$S671="",'Reported Performance Table'!$T671="",'Reported Performance Table'!$U671="",'Reported Performance Table'!$V671="",'Reported Performance Table'!$W671="",'Reported Performance Table'!$X671="",'Reported Performance Table'!$AF671="",'Reported Performance Table'!$AG671="",'Reported Performance Table'!$AI671="",'Reported Performance Table'!$AJ671="",'Reported Performance Table'!$AL671="",'Reported Performance Table'!$AN671="",'Reported Performance Table'!$AR671=""),$A664&amp;", ",""))</f>
        <v/>
      </c>
      <c r="D664" s="35" t="e">
        <f>VLOOKUP('Reported Performance Table'!C664,'Master List'!$B$20:$C$39,2,FALSE)</f>
        <v>#N/A</v>
      </c>
      <c r="E664" t="e">
        <f>VLOOKUP('Reported Performance Table'!D664,'Master List'!$B$42:$C$129,2,FALSE)</f>
        <v>#N/A</v>
      </c>
      <c r="F664" t="e">
        <f>VLOOKUP('Reported Performance Table'!C664,'Master List'!$B$20:$D$39,3,FALSE)</f>
        <v>#N/A</v>
      </c>
      <c r="G664" s="163" t="e">
        <f>VLOOKUP('Reported Performance Table'!B664,'Master List'!$B$11:$D$17,3,FALSE)</f>
        <v>#N/A</v>
      </c>
      <c r="H664" t="e">
        <f t="shared" si="20"/>
        <v>#N/A</v>
      </c>
      <c r="I664" t="e">
        <f>IF(VLOOKUP('Reported Performance Table'!D664,'Master List'!$B$42:$D$129,3,FALSE)="","No",VLOOKUP('Reported Performance Table'!D664,'Master List'!$B$42:$D$129,3,FALSE))</f>
        <v>#N/A</v>
      </c>
      <c r="J664" t="e">
        <f>IF(AND(I664="Yes_No",'Reported Performance Table'!E664="Yes"),"No","Yes_No")</f>
        <v>#N/A</v>
      </c>
      <c r="K664" t="str">
        <f>IF('Reported Performance Table'!D664="","",IF('Reported Performance Table'!E664="Yes","LUNA_CCT","Reported_CCT"))</f>
        <v/>
      </c>
      <c r="L664" t="str">
        <f>IF('Reported Performance Table'!D664="","",IF(K664="LUNA_CCT",VLOOKUP('Reported Performance Table'!D664,'Master List'!$B$42:$E$129,4,FALSE),"Reported_BUG"))</f>
        <v/>
      </c>
      <c r="M664" t="str">
        <f>IF('Reported Performance Table'!D664="","",IF(AND('Reported Performance Table'!$E664="Yes",OR('Reported Performance Table'!$D664='Master List'!$B$42,'Reported Performance Table'!$D664='Master List'!$B$43,'Reported Performance Table'!$D664='Master List'!$B$44,'Reported Performance Table'!$D664='Master List'!$B$46,'Reported Performance Table'!$D664='Master List'!$B$48,'Reported Performance Table'!$D664='Master List'!$B$104,'Reported Performance Table'!$D664='Master List'!$B$106,'Reported Performance Table'!$D664='Master List'!$B$126)),"LUNA_Dimming","Dimming_Capability_and_Range"))</f>
        <v/>
      </c>
      <c r="N664" s="179">
        <f>'Reported Performance Table'!BE664</f>
        <v>0</v>
      </c>
      <c r="O664" s="179">
        <f>'Reported Performance Table'!BF664</f>
        <v>0</v>
      </c>
      <c r="P664" s="179">
        <f>'Reported Performance Table'!BG664</f>
        <v>0</v>
      </c>
      <c r="Q664" t="str">
        <f t="shared" si="21"/>
        <v>No</v>
      </c>
    </row>
    <row r="665" spans="1:17" x14ac:dyDescent="0.25">
      <c r="A665" s="75">
        <v>672</v>
      </c>
      <c r="B665" s="76" t="str">
        <f>IF('Reported Performance Table'!$A672="","",IF(OR('Reported Performance Table'!$B672="",'Reported Performance Table'!$C672="",'Reported Performance Table'!$D672="",'Reported Performance Table'!$F672="",'Reported Performance Table'!$G672="",'Reported Performance Table'!$H672="",'Reported Performance Table'!$I672="",'Reported Performance Table'!$K672="",'Reported Performance Table'!$N672="",'Reported Performance Table'!$O672="",'Reported Performance Table'!$P672="",'Reported Performance Table'!$Q672="",'Reported Performance Table'!$R672="",'Reported Performance Table'!$S672="",'Reported Performance Table'!$T672="",'Reported Performance Table'!$U672="",'Reported Performance Table'!$V672="",'Reported Performance Table'!$W672="",'Reported Performance Table'!$X672="",'Reported Performance Table'!$AF672="",'Reported Performance Table'!$AG672="",'Reported Performance Table'!$AI672="",'Reported Performance Table'!$AJ672="",'Reported Performance Table'!$AL672="",'Reported Performance Table'!$AN672="",'Reported Performance Table'!$AR672=""),$A665&amp;", ",""))</f>
        <v/>
      </c>
      <c r="D665" s="35" t="e">
        <f>VLOOKUP('Reported Performance Table'!C665,'Master List'!$B$20:$C$39,2,FALSE)</f>
        <v>#N/A</v>
      </c>
      <c r="E665" t="e">
        <f>VLOOKUP('Reported Performance Table'!D665,'Master List'!$B$42:$C$129,2,FALSE)</f>
        <v>#N/A</v>
      </c>
      <c r="F665" t="e">
        <f>VLOOKUP('Reported Performance Table'!C665,'Master List'!$B$20:$D$39,3,FALSE)</f>
        <v>#N/A</v>
      </c>
      <c r="G665" s="163" t="e">
        <f>VLOOKUP('Reported Performance Table'!B665,'Master List'!$B$11:$D$17,3,FALSE)</f>
        <v>#N/A</v>
      </c>
      <c r="H665" t="e">
        <f t="shared" si="20"/>
        <v>#N/A</v>
      </c>
      <c r="I665" t="e">
        <f>IF(VLOOKUP('Reported Performance Table'!D665,'Master List'!$B$42:$D$129,3,FALSE)="","No",VLOOKUP('Reported Performance Table'!D665,'Master List'!$B$42:$D$129,3,FALSE))</f>
        <v>#N/A</v>
      </c>
      <c r="J665" t="e">
        <f>IF(AND(I665="Yes_No",'Reported Performance Table'!E665="Yes"),"No","Yes_No")</f>
        <v>#N/A</v>
      </c>
      <c r="K665" t="str">
        <f>IF('Reported Performance Table'!D665="","",IF('Reported Performance Table'!E665="Yes","LUNA_CCT","Reported_CCT"))</f>
        <v/>
      </c>
      <c r="L665" t="str">
        <f>IF('Reported Performance Table'!D665="","",IF(K665="LUNA_CCT",VLOOKUP('Reported Performance Table'!D665,'Master List'!$B$42:$E$129,4,FALSE),"Reported_BUG"))</f>
        <v/>
      </c>
      <c r="M665" t="str">
        <f>IF('Reported Performance Table'!D665="","",IF(AND('Reported Performance Table'!$E665="Yes",OR('Reported Performance Table'!$D665='Master List'!$B$42,'Reported Performance Table'!$D665='Master List'!$B$43,'Reported Performance Table'!$D665='Master List'!$B$44,'Reported Performance Table'!$D665='Master List'!$B$46,'Reported Performance Table'!$D665='Master List'!$B$48,'Reported Performance Table'!$D665='Master List'!$B$104,'Reported Performance Table'!$D665='Master List'!$B$106,'Reported Performance Table'!$D665='Master List'!$B$126)),"LUNA_Dimming","Dimming_Capability_and_Range"))</f>
        <v/>
      </c>
      <c r="N665" s="179">
        <f>'Reported Performance Table'!BE665</f>
        <v>0</v>
      </c>
      <c r="O665" s="179">
        <f>'Reported Performance Table'!BF665</f>
        <v>0</v>
      </c>
      <c r="P665" s="179">
        <f>'Reported Performance Table'!BG665</f>
        <v>0</v>
      </c>
      <c r="Q665" t="str">
        <f t="shared" si="21"/>
        <v>No</v>
      </c>
    </row>
    <row r="666" spans="1:17" x14ac:dyDescent="0.25">
      <c r="A666" s="75">
        <v>673</v>
      </c>
      <c r="B666" s="76" t="str">
        <f>IF('Reported Performance Table'!$A673="","",IF(OR('Reported Performance Table'!$B673="",'Reported Performance Table'!$C673="",'Reported Performance Table'!$D673="",'Reported Performance Table'!$F673="",'Reported Performance Table'!$G673="",'Reported Performance Table'!$H673="",'Reported Performance Table'!$I673="",'Reported Performance Table'!$K673="",'Reported Performance Table'!$N673="",'Reported Performance Table'!$O673="",'Reported Performance Table'!$P673="",'Reported Performance Table'!$Q673="",'Reported Performance Table'!$R673="",'Reported Performance Table'!$S673="",'Reported Performance Table'!$T673="",'Reported Performance Table'!$U673="",'Reported Performance Table'!$V673="",'Reported Performance Table'!$W673="",'Reported Performance Table'!$X673="",'Reported Performance Table'!$AF673="",'Reported Performance Table'!$AG673="",'Reported Performance Table'!$AI673="",'Reported Performance Table'!$AJ673="",'Reported Performance Table'!$AL673="",'Reported Performance Table'!$AN673="",'Reported Performance Table'!$AR673=""),$A666&amp;", ",""))</f>
        <v/>
      </c>
      <c r="D666" s="35" t="e">
        <f>VLOOKUP('Reported Performance Table'!C666,'Master List'!$B$20:$C$39,2,FALSE)</f>
        <v>#N/A</v>
      </c>
      <c r="E666" t="e">
        <f>VLOOKUP('Reported Performance Table'!D666,'Master List'!$B$42:$C$129,2,FALSE)</f>
        <v>#N/A</v>
      </c>
      <c r="F666" t="e">
        <f>VLOOKUP('Reported Performance Table'!C666,'Master List'!$B$20:$D$39,3,FALSE)</f>
        <v>#N/A</v>
      </c>
      <c r="G666" s="163" t="e">
        <f>VLOOKUP('Reported Performance Table'!B666,'Master List'!$B$11:$D$17,3,FALSE)</f>
        <v>#N/A</v>
      </c>
      <c r="H666" t="e">
        <f t="shared" si="20"/>
        <v>#N/A</v>
      </c>
      <c r="I666" t="e">
        <f>IF(VLOOKUP('Reported Performance Table'!D666,'Master List'!$B$42:$D$129,3,FALSE)="","No",VLOOKUP('Reported Performance Table'!D666,'Master List'!$B$42:$D$129,3,FALSE))</f>
        <v>#N/A</v>
      </c>
      <c r="J666" t="e">
        <f>IF(AND(I666="Yes_No",'Reported Performance Table'!E666="Yes"),"No","Yes_No")</f>
        <v>#N/A</v>
      </c>
      <c r="K666" t="str">
        <f>IF('Reported Performance Table'!D666="","",IF('Reported Performance Table'!E666="Yes","LUNA_CCT","Reported_CCT"))</f>
        <v/>
      </c>
      <c r="L666" t="str">
        <f>IF('Reported Performance Table'!D666="","",IF(K666="LUNA_CCT",VLOOKUP('Reported Performance Table'!D666,'Master List'!$B$42:$E$129,4,FALSE),"Reported_BUG"))</f>
        <v/>
      </c>
      <c r="M666" t="str">
        <f>IF('Reported Performance Table'!D666="","",IF(AND('Reported Performance Table'!$E666="Yes",OR('Reported Performance Table'!$D666='Master List'!$B$42,'Reported Performance Table'!$D666='Master List'!$B$43,'Reported Performance Table'!$D666='Master List'!$B$44,'Reported Performance Table'!$D666='Master List'!$B$46,'Reported Performance Table'!$D666='Master List'!$B$48,'Reported Performance Table'!$D666='Master List'!$B$104,'Reported Performance Table'!$D666='Master List'!$B$106,'Reported Performance Table'!$D666='Master List'!$B$126)),"LUNA_Dimming","Dimming_Capability_and_Range"))</f>
        <v/>
      </c>
      <c r="N666" s="179">
        <f>'Reported Performance Table'!BE666</f>
        <v>0</v>
      </c>
      <c r="O666" s="179">
        <f>'Reported Performance Table'!BF666</f>
        <v>0</v>
      </c>
      <c r="P666" s="179">
        <f>'Reported Performance Table'!BG666</f>
        <v>0</v>
      </c>
      <c r="Q666" t="str">
        <f t="shared" si="21"/>
        <v>No</v>
      </c>
    </row>
    <row r="667" spans="1:17" x14ac:dyDescent="0.25">
      <c r="A667" s="75">
        <v>674</v>
      </c>
      <c r="B667" s="76" t="str">
        <f>IF('Reported Performance Table'!$A674="","",IF(OR('Reported Performance Table'!$B674="",'Reported Performance Table'!$C674="",'Reported Performance Table'!$D674="",'Reported Performance Table'!$F674="",'Reported Performance Table'!$G674="",'Reported Performance Table'!$H674="",'Reported Performance Table'!$I674="",'Reported Performance Table'!$K674="",'Reported Performance Table'!$N674="",'Reported Performance Table'!$O674="",'Reported Performance Table'!$P674="",'Reported Performance Table'!$Q674="",'Reported Performance Table'!$R674="",'Reported Performance Table'!$S674="",'Reported Performance Table'!$T674="",'Reported Performance Table'!$U674="",'Reported Performance Table'!$V674="",'Reported Performance Table'!$W674="",'Reported Performance Table'!$X674="",'Reported Performance Table'!$AF674="",'Reported Performance Table'!$AG674="",'Reported Performance Table'!$AI674="",'Reported Performance Table'!$AJ674="",'Reported Performance Table'!$AL674="",'Reported Performance Table'!$AN674="",'Reported Performance Table'!$AR674=""),$A667&amp;", ",""))</f>
        <v/>
      </c>
      <c r="D667" s="35" t="e">
        <f>VLOOKUP('Reported Performance Table'!C667,'Master List'!$B$20:$C$39,2,FALSE)</f>
        <v>#N/A</v>
      </c>
      <c r="E667" t="e">
        <f>VLOOKUP('Reported Performance Table'!D667,'Master List'!$B$42:$C$129,2,FALSE)</f>
        <v>#N/A</v>
      </c>
      <c r="F667" t="e">
        <f>VLOOKUP('Reported Performance Table'!C667,'Master List'!$B$20:$D$39,3,FALSE)</f>
        <v>#N/A</v>
      </c>
      <c r="G667" s="163" t="e">
        <f>VLOOKUP('Reported Performance Table'!B667,'Master List'!$B$11:$D$17,3,FALSE)</f>
        <v>#N/A</v>
      </c>
      <c r="H667" t="e">
        <f t="shared" si="20"/>
        <v>#N/A</v>
      </c>
      <c r="I667" t="e">
        <f>IF(VLOOKUP('Reported Performance Table'!D667,'Master List'!$B$42:$D$129,3,FALSE)="","No",VLOOKUP('Reported Performance Table'!D667,'Master List'!$B$42:$D$129,3,FALSE))</f>
        <v>#N/A</v>
      </c>
      <c r="J667" t="e">
        <f>IF(AND(I667="Yes_No",'Reported Performance Table'!E667="Yes"),"No","Yes_No")</f>
        <v>#N/A</v>
      </c>
      <c r="K667" t="str">
        <f>IF('Reported Performance Table'!D667="","",IF('Reported Performance Table'!E667="Yes","LUNA_CCT","Reported_CCT"))</f>
        <v/>
      </c>
      <c r="L667" t="str">
        <f>IF('Reported Performance Table'!D667="","",IF(K667="LUNA_CCT",VLOOKUP('Reported Performance Table'!D667,'Master List'!$B$42:$E$129,4,FALSE),"Reported_BUG"))</f>
        <v/>
      </c>
      <c r="M667" t="str">
        <f>IF('Reported Performance Table'!D667="","",IF(AND('Reported Performance Table'!$E667="Yes",OR('Reported Performance Table'!$D667='Master List'!$B$42,'Reported Performance Table'!$D667='Master List'!$B$43,'Reported Performance Table'!$D667='Master List'!$B$44,'Reported Performance Table'!$D667='Master List'!$B$46,'Reported Performance Table'!$D667='Master List'!$B$48,'Reported Performance Table'!$D667='Master List'!$B$104,'Reported Performance Table'!$D667='Master List'!$B$106,'Reported Performance Table'!$D667='Master List'!$B$126)),"LUNA_Dimming","Dimming_Capability_and_Range"))</f>
        <v/>
      </c>
      <c r="N667" s="179">
        <f>'Reported Performance Table'!BE667</f>
        <v>0</v>
      </c>
      <c r="O667" s="179">
        <f>'Reported Performance Table'!BF667</f>
        <v>0</v>
      </c>
      <c r="P667" s="179">
        <f>'Reported Performance Table'!BG667</f>
        <v>0</v>
      </c>
      <c r="Q667" t="str">
        <f t="shared" si="21"/>
        <v>No</v>
      </c>
    </row>
    <row r="668" spans="1:17" x14ac:dyDescent="0.25">
      <c r="A668" s="75">
        <v>675</v>
      </c>
      <c r="B668" s="76" t="str">
        <f>IF('Reported Performance Table'!$A675="","",IF(OR('Reported Performance Table'!$B675="",'Reported Performance Table'!$C675="",'Reported Performance Table'!$D675="",'Reported Performance Table'!$F675="",'Reported Performance Table'!$G675="",'Reported Performance Table'!$H675="",'Reported Performance Table'!$I675="",'Reported Performance Table'!$K675="",'Reported Performance Table'!$N675="",'Reported Performance Table'!$O675="",'Reported Performance Table'!$P675="",'Reported Performance Table'!$Q675="",'Reported Performance Table'!$R675="",'Reported Performance Table'!$S675="",'Reported Performance Table'!$T675="",'Reported Performance Table'!$U675="",'Reported Performance Table'!$V675="",'Reported Performance Table'!$W675="",'Reported Performance Table'!$X675="",'Reported Performance Table'!$AF675="",'Reported Performance Table'!$AG675="",'Reported Performance Table'!$AI675="",'Reported Performance Table'!$AJ675="",'Reported Performance Table'!$AL675="",'Reported Performance Table'!$AN675="",'Reported Performance Table'!$AR675=""),$A668&amp;", ",""))</f>
        <v/>
      </c>
      <c r="D668" s="35" t="e">
        <f>VLOOKUP('Reported Performance Table'!C668,'Master List'!$B$20:$C$39,2,FALSE)</f>
        <v>#N/A</v>
      </c>
      <c r="E668" t="e">
        <f>VLOOKUP('Reported Performance Table'!D668,'Master List'!$B$42:$C$129,2,FALSE)</f>
        <v>#N/A</v>
      </c>
      <c r="F668" t="e">
        <f>VLOOKUP('Reported Performance Table'!C668,'Master List'!$B$20:$D$39,3,FALSE)</f>
        <v>#N/A</v>
      </c>
      <c r="G668" s="163" t="e">
        <f>VLOOKUP('Reported Performance Table'!B668,'Master List'!$B$11:$D$17,3,FALSE)</f>
        <v>#N/A</v>
      </c>
      <c r="H668" t="e">
        <f t="shared" si="20"/>
        <v>#N/A</v>
      </c>
      <c r="I668" t="e">
        <f>IF(VLOOKUP('Reported Performance Table'!D668,'Master List'!$B$42:$D$129,3,FALSE)="","No",VLOOKUP('Reported Performance Table'!D668,'Master List'!$B$42:$D$129,3,FALSE))</f>
        <v>#N/A</v>
      </c>
      <c r="J668" t="e">
        <f>IF(AND(I668="Yes_No",'Reported Performance Table'!E668="Yes"),"No","Yes_No")</f>
        <v>#N/A</v>
      </c>
      <c r="K668" t="str">
        <f>IF('Reported Performance Table'!D668="","",IF('Reported Performance Table'!E668="Yes","LUNA_CCT","Reported_CCT"))</f>
        <v/>
      </c>
      <c r="L668" t="str">
        <f>IF('Reported Performance Table'!D668="","",IF(K668="LUNA_CCT",VLOOKUP('Reported Performance Table'!D668,'Master List'!$B$42:$E$129,4,FALSE),"Reported_BUG"))</f>
        <v/>
      </c>
      <c r="M668" t="str">
        <f>IF('Reported Performance Table'!D668="","",IF(AND('Reported Performance Table'!$E668="Yes",OR('Reported Performance Table'!$D668='Master List'!$B$42,'Reported Performance Table'!$D668='Master List'!$B$43,'Reported Performance Table'!$D668='Master List'!$B$44,'Reported Performance Table'!$D668='Master List'!$B$46,'Reported Performance Table'!$D668='Master List'!$B$48,'Reported Performance Table'!$D668='Master List'!$B$104,'Reported Performance Table'!$D668='Master List'!$B$106,'Reported Performance Table'!$D668='Master List'!$B$126)),"LUNA_Dimming","Dimming_Capability_and_Range"))</f>
        <v/>
      </c>
      <c r="N668" s="179">
        <f>'Reported Performance Table'!BE668</f>
        <v>0</v>
      </c>
      <c r="O668" s="179">
        <f>'Reported Performance Table'!BF668</f>
        <v>0</v>
      </c>
      <c r="P668" s="179">
        <f>'Reported Performance Table'!BG668</f>
        <v>0</v>
      </c>
      <c r="Q668" t="str">
        <f t="shared" si="21"/>
        <v>No</v>
      </c>
    </row>
    <row r="669" spans="1:17" x14ac:dyDescent="0.25">
      <c r="A669" s="75">
        <v>676</v>
      </c>
      <c r="B669" s="76" t="str">
        <f>IF('Reported Performance Table'!$A676="","",IF(OR('Reported Performance Table'!$B676="",'Reported Performance Table'!$C676="",'Reported Performance Table'!$D676="",'Reported Performance Table'!$F676="",'Reported Performance Table'!$G676="",'Reported Performance Table'!$H676="",'Reported Performance Table'!$I676="",'Reported Performance Table'!$K676="",'Reported Performance Table'!$N676="",'Reported Performance Table'!$O676="",'Reported Performance Table'!$P676="",'Reported Performance Table'!$Q676="",'Reported Performance Table'!$R676="",'Reported Performance Table'!$S676="",'Reported Performance Table'!$T676="",'Reported Performance Table'!$U676="",'Reported Performance Table'!$V676="",'Reported Performance Table'!$W676="",'Reported Performance Table'!$X676="",'Reported Performance Table'!$AF676="",'Reported Performance Table'!$AG676="",'Reported Performance Table'!$AI676="",'Reported Performance Table'!$AJ676="",'Reported Performance Table'!$AL676="",'Reported Performance Table'!$AN676="",'Reported Performance Table'!$AR676=""),$A669&amp;", ",""))</f>
        <v/>
      </c>
      <c r="D669" s="35" t="e">
        <f>VLOOKUP('Reported Performance Table'!C669,'Master List'!$B$20:$C$39,2,FALSE)</f>
        <v>#N/A</v>
      </c>
      <c r="E669" t="e">
        <f>VLOOKUP('Reported Performance Table'!D669,'Master List'!$B$42:$C$129,2,FALSE)</f>
        <v>#N/A</v>
      </c>
      <c r="F669" t="e">
        <f>VLOOKUP('Reported Performance Table'!C669,'Master List'!$B$20:$D$39,3,FALSE)</f>
        <v>#N/A</v>
      </c>
      <c r="G669" s="163" t="e">
        <f>VLOOKUP('Reported Performance Table'!B669,'Master List'!$B$11:$D$17,3,FALSE)</f>
        <v>#N/A</v>
      </c>
      <c r="H669" t="e">
        <f t="shared" si="20"/>
        <v>#N/A</v>
      </c>
      <c r="I669" t="e">
        <f>IF(VLOOKUP('Reported Performance Table'!D669,'Master List'!$B$42:$D$129,3,FALSE)="","No",VLOOKUP('Reported Performance Table'!D669,'Master List'!$B$42:$D$129,3,FALSE))</f>
        <v>#N/A</v>
      </c>
      <c r="J669" t="e">
        <f>IF(AND(I669="Yes_No",'Reported Performance Table'!E669="Yes"),"No","Yes_No")</f>
        <v>#N/A</v>
      </c>
      <c r="K669" t="str">
        <f>IF('Reported Performance Table'!D669="","",IF('Reported Performance Table'!E669="Yes","LUNA_CCT","Reported_CCT"))</f>
        <v/>
      </c>
      <c r="L669" t="str">
        <f>IF('Reported Performance Table'!D669="","",IF(K669="LUNA_CCT",VLOOKUP('Reported Performance Table'!D669,'Master List'!$B$42:$E$129,4,FALSE),"Reported_BUG"))</f>
        <v/>
      </c>
      <c r="M669" t="str">
        <f>IF('Reported Performance Table'!D669="","",IF(AND('Reported Performance Table'!$E669="Yes",OR('Reported Performance Table'!$D669='Master List'!$B$42,'Reported Performance Table'!$D669='Master List'!$B$43,'Reported Performance Table'!$D669='Master List'!$B$44,'Reported Performance Table'!$D669='Master List'!$B$46,'Reported Performance Table'!$D669='Master List'!$B$48,'Reported Performance Table'!$D669='Master List'!$B$104,'Reported Performance Table'!$D669='Master List'!$B$106,'Reported Performance Table'!$D669='Master List'!$B$126)),"LUNA_Dimming","Dimming_Capability_and_Range"))</f>
        <v/>
      </c>
      <c r="N669" s="179">
        <f>'Reported Performance Table'!BE669</f>
        <v>0</v>
      </c>
      <c r="O669" s="179">
        <f>'Reported Performance Table'!BF669</f>
        <v>0</v>
      </c>
      <c r="P669" s="179">
        <f>'Reported Performance Table'!BG669</f>
        <v>0</v>
      </c>
      <c r="Q669" t="str">
        <f t="shared" si="21"/>
        <v>No</v>
      </c>
    </row>
    <row r="670" spans="1:17" x14ac:dyDescent="0.25">
      <c r="A670" s="75">
        <v>677</v>
      </c>
      <c r="B670" s="76" t="str">
        <f>IF('Reported Performance Table'!$A677="","",IF(OR('Reported Performance Table'!$B677="",'Reported Performance Table'!$C677="",'Reported Performance Table'!$D677="",'Reported Performance Table'!$F677="",'Reported Performance Table'!$G677="",'Reported Performance Table'!$H677="",'Reported Performance Table'!$I677="",'Reported Performance Table'!$K677="",'Reported Performance Table'!$N677="",'Reported Performance Table'!$O677="",'Reported Performance Table'!$P677="",'Reported Performance Table'!$Q677="",'Reported Performance Table'!$R677="",'Reported Performance Table'!$S677="",'Reported Performance Table'!$T677="",'Reported Performance Table'!$U677="",'Reported Performance Table'!$V677="",'Reported Performance Table'!$W677="",'Reported Performance Table'!$X677="",'Reported Performance Table'!$AF677="",'Reported Performance Table'!$AG677="",'Reported Performance Table'!$AI677="",'Reported Performance Table'!$AJ677="",'Reported Performance Table'!$AL677="",'Reported Performance Table'!$AN677="",'Reported Performance Table'!$AR677=""),$A670&amp;", ",""))</f>
        <v/>
      </c>
      <c r="D670" s="35" t="e">
        <f>VLOOKUP('Reported Performance Table'!C670,'Master List'!$B$20:$C$39,2,FALSE)</f>
        <v>#N/A</v>
      </c>
      <c r="E670" t="e">
        <f>VLOOKUP('Reported Performance Table'!D670,'Master List'!$B$42:$C$129,2,FALSE)</f>
        <v>#N/A</v>
      </c>
      <c r="F670" t="e">
        <f>VLOOKUP('Reported Performance Table'!C670,'Master List'!$B$20:$D$39,3,FALSE)</f>
        <v>#N/A</v>
      </c>
      <c r="G670" s="163" t="e">
        <f>VLOOKUP('Reported Performance Table'!B670,'Master List'!$B$11:$D$17,3,FALSE)</f>
        <v>#N/A</v>
      </c>
      <c r="H670" t="e">
        <f t="shared" si="20"/>
        <v>#N/A</v>
      </c>
      <c r="I670" t="e">
        <f>IF(VLOOKUP('Reported Performance Table'!D670,'Master List'!$B$42:$D$129,3,FALSE)="","No",VLOOKUP('Reported Performance Table'!D670,'Master List'!$B$42:$D$129,3,FALSE))</f>
        <v>#N/A</v>
      </c>
      <c r="J670" t="e">
        <f>IF(AND(I670="Yes_No",'Reported Performance Table'!E670="Yes"),"No","Yes_No")</f>
        <v>#N/A</v>
      </c>
      <c r="K670" t="str">
        <f>IF('Reported Performance Table'!D670="","",IF('Reported Performance Table'!E670="Yes","LUNA_CCT","Reported_CCT"))</f>
        <v/>
      </c>
      <c r="L670" t="str">
        <f>IF('Reported Performance Table'!D670="","",IF(K670="LUNA_CCT",VLOOKUP('Reported Performance Table'!D670,'Master List'!$B$42:$E$129,4,FALSE),"Reported_BUG"))</f>
        <v/>
      </c>
      <c r="M670" t="str">
        <f>IF('Reported Performance Table'!D670="","",IF(AND('Reported Performance Table'!$E670="Yes",OR('Reported Performance Table'!$D670='Master List'!$B$42,'Reported Performance Table'!$D670='Master List'!$B$43,'Reported Performance Table'!$D670='Master List'!$B$44,'Reported Performance Table'!$D670='Master List'!$B$46,'Reported Performance Table'!$D670='Master List'!$B$48,'Reported Performance Table'!$D670='Master List'!$B$104,'Reported Performance Table'!$D670='Master List'!$B$106,'Reported Performance Table'!$D670='Master List'!$B$126)),"LUNA_Dimming","Dimming_Capability_and_Range"))</f>
        <v/>
      </c>
      <c r="N670" s="179">
        <f>'Reported Performance Table'!BE670</f>
        <v>0</v>
      </c>
      <c r="O670" s="179">
        <f>'Reported Performance Table'!BF670</f>
        <v>0</v>
      </c>
      <c r="P670" s="179">
        <f>'Reported Performance Table'!BG670</f>
        <v>0</v>
      </c>
      <c r="Q670" t="str">
        <f t="shared" si="21"/>
        <v>No</v>
      </c>
    </row>
    <row r="671" spans="1:17" x14ac:dyDescent="0.25">
      <c r="A671" s="75">
        <v>678</v>
      </c>
      <c r="B671" s="76" t="str">
        <f>IF('Reported Performance Table'!$A678="","",IF(OR('Reported Performance Table'!$B678="",'Reported Performance Table'!$C678="",'Reported Performance Table'!$D678="",'Reported Performance Table'!$F678="",'Reported Performance Table'!$G678="",'Reported Performance Table'!$H678="",'Reported Performance Table'!$I678="",'Reported Performance Table'!$K678="",'Reported Performance Table'!$N678="",'Reported Performance Table'!$O678="",'Reported Performance Table'!$P678="",'Reported Performance Table'!$Q678="",'Reported Performance Table'!$R678="",'Reported Performance Table'!$S678="",'Reported Performance Table'!$T678="",'Reported Performance Table'!$U678="",'Reported Performance Table'!$V678="",'Reported Performance Table'!$W678="",'Reported Performance Table'!$X678="",'Reported Performance Table'!$AF678="",'Reported Performance Table'!$AG678="",'Reported Performance Table'!$AI678="",'Reported Performance Table'!$AJ678="",'Reported Performance Table'!$AL678="",'Reported Performance Table'!$AN678="",'Reported Performance Table'!$AR678=""),$A671&amp;", ",""))</f>
        <v/>
      </c>
      <c r="D671" s="35" t="e">
        <f>VLOOKUP('Reported Performance Table'!C671,'Master List'!$B$20:$C$39,2,FALSE)</f>
        <v>#N/A</v>
      </c>
      <c r="E671" t="e">
        <f>VLOOKUP('Reported Performance Table'!D671,'Master List'!$B$42:$C$129,2,FALSE)</f>
        <v>#N/A</v>
      </c>
      <c r="F671" t="e">
        <f>VLOOKUP('Reported Performance Table'!C671,'Master List'!$B$20:$D$39,3,FALSE)</f>
        <v>#N/A</v>
      </c>
      <c r="G671" s="163" t="e">
        <f>VLOOKUP('Reported Performance Table'!B671,'Master List'!$B$11:$D$17,3,FALSE)</f>
        <v>#N/A</v>
      </c>
      <c r="H671" t="e">
        <f t="shared" si="20"/>
        <v>#N/A</v>
      </c>
      <c r="I671" t="e">
        <f>IF(VLOOKUP('Reported Performance Table'!D671,'Master List'!$B$42:$D$129,3,FALSE)="","No",VLOOKUP('Reported Performance Table'!D671,'Master List'!$B$42:$D$129,3,FALSE))</f>
        <v>#N/A</v>
      </c>
      <c r="J671" t="e">
        <f>IF(AND(I671="Yes_No",'Reported Performance Table'!E671="Yes"),"No","Yes_No")</f>
        <v>#N/A</v>
      </c>
      <c r="K671" t="str">
        <f>IF('Reported Performance Table'!D671="","",IF('Reported Performance Table'!E671="Yes","LUNA_CCT","Reported_CCT"))</f>
        <v/>
      </c>
      <c r="L671" t="str">
        <f>IF('Reported Performance Table'!D671="","",IF(K671="LUNA_CCT",VLOOKUP('Reported Performance Table'!D671,'Master List'!$B$42:$E$129,4,FALSE),"Reported_BUG"))</f>
        <v/>
      </c>
      <c r="M671" t="str">
        <f>IF('Reported Performance Table'!D671="","",IF(AND('Reported Performance Table'!$E671="Yes",OR('Reported Performance Table'!$D671='Master List'!$B$42,'Reported Performance Table'!$D671='Master List'!$B$43,'Reported Performance Table'!$D671='Master List'!$B$44,'Reported Performance Table'!$D671='Master List'!$B$46,'Reported Performance Table'!$D671='Master List'!$B$48,'Reported Performance Table'!$D671='Master List'!$B$104,'Reported Performance Table'!$D671='Master List'!$B$106,'Reported Performance Table'!$D671='Master List'!$B$126)),"LUNA_Dimming","Dimming_Capability_and_Range"))</f>
        <v/>
      </c>
      <c r="N671" s="179">
        <f>'Reported Performance Table'!BE671</f>
        <v>0</v>
      </c>
      <c r="O671" s="179">
        <f>'Reported Performance Table'!BF671</f>
        <v>0</v>
      </c>
      <c r="P671" s="179">
        <f>'Reported Performance Table'!BG671</f>
        <v>0</v>
      </c>
      <c r="Q671" t="str">
        <f t="shared" si="21"/>
        <v>No</v>
      </c>
    </row>
    <row r="672" spans="1:17" x14ac:dyDescent="0.25">
      <c r="A672" s="75">
        <v>679</v>
      </c>
      <c r="B672" s="76" t="str">
        <f>IF('Reported Performance Table'!$A679="","",IF(OR('Reported Performance Table'!$B679="",'Reported Performance Table'!$C679="",'Reported Performance Table'!$D679="",'Reported Performance Table'!$F679="",'Reported Performance Table'!$G679="",'Reported Performance Table'!$H679="",'Reported Performance Table'!$I679="",'Reported Performance Table'!$K679="",'Reported Performance Table'!$N679="",'Reported Performance Table'!$O679="",'Reported Performance Table'!$P679="",'Reported Performance Table'!$Q679="",'Reported Performance Table'!$R679="",'Reported Performance Table'!$S679="",'Reported Performance Table'!$T679="",'Reported Performance Table'!$U679="",'Reported Performance Table'!$V679="",'Reported Performance Table'!$W679="",'Reported Performance Table'!$X679="",'Reported Performance Table'!$AF679="",'Reported Performance Table'!$AG679="",'Reported Performance Table'!$AI679="",'Reported Performance Table'!$AJ679="",'Reported Performance Table'!$AL679="",'Reported Performance Table'!$AN679="",'Reported Performance Table'!$AR679=""),$A672&amp;", ",""))</f>
        <v/>
      </c>
      <c r="D672" s="35" t="e">
        <f>VLOOKUP('Reported Performance Table'!C672,'Master List'!$B$20:$C$39,2,FALSE)</f>
        <v>#N/A</v>
      </c>
      <c r="E672" t="e">
        <f>VLOOKUP('Reported Performance Table'!D672,'Master List'!$B$42:$C$129,2,FALSE)</f>
        <v>#N/A</v>
      </c>
      <c r="F672" t="e">
        <f>VLOOKUP('Reported Performance Table'!C672,'Master List'!$B$20:$D$39,3,FALSE)</f>
        <v>#N/A</v>
      </c>
      <c r="G672" s="163" t="e">
        <f>VLOOKUP('Reported Performance Table'!B672,'Master List'!$B$11:$D$17,3,FALSE)</f>
        <v>#N/A</v>
      </c>
      <c r="H672" t="e">
        <f t="shared" si="20"/>
        <v>#N/A</v>
      </c>
      <c r="I672" t="e">
        <f>IF(VLOOKUP('Reported Performance Table'!D672,'Master List'!$B$42:$D$129,3,FALSE)="","No",VLOOKUP('Reported Performance Table'!D672,'Master List'!$B$42:$D$129,3,FALSE))</f>
        <v>#N/A</v>
      </c>
      <c r="J672" t="e">
        <f>IF(AND(I672="Yes_No",'Reported Performance Table'!E672="Yes"),"No","Yes_No")</f>
        <v>#N/A</v>
      </c>
      <c r="K672" t="str">
        <f>IF('Reported Performance Table'!D672="","",IF('Reported Performance Table'!E672="Yes","LUNA_CCT","Reported_CCT"))</f>
        <v/>
      </c>
      <c r="L672" t="str">
        <f>IF('Reported Performance Table'!D672="","",IF(K672="LUNA_CCT",VLOOKUP('Reported Performance Table'!D672,'Master List'!$B$42:$E$129,4,FALSE),"Reported_BUG"))</f>
        <v/>
      </c>
      <c r="M672" t="str">
        <f>IF('Reported Performance Table'!D672="","",IF(AND('Reported Performance Table'!$E672="Yes",OR('Reported Performance Table'!$D672='Master List'!$B$42,'Reported Performance Table'!$D672='Master List'!$B$43,'Reported Performance Table'!$D672='Master List'!$B$44,'Reported Performance Table'!$D672='Master List'!$B$46,'Reported Performance Table'!$D672='Master List'!$B$48,'Reported Performance Table'!$D672='Master List'!$B$104,'Reported Performance Table'!$D672='Master List'!$B$106,'Reported Performance Table'!$D672='Master List'!$B$126)),"LUNA_Dimming","Dimming_Capability_and_Range"))</f>
        <v/>
      </c>
      <c r="N672" s="179">
        <f>'Reported Performance Table'!BE672</f>
        <v>0</v>
      </c>
      <c r="O672" s="179">
        <f>'Reported Performance Table'!BF672</f>
        <v>0</v>
      </c>
      <c r="P672" s="179">
        <f>'Reported Performance Table'!BG672</f>
        <v>0</v>
      </c>
      <c r="Q672" t="str">
        <f t="shared" si="21"/>
        <v>No</v>
      </c>
    </row>
    <row r="673" spans="1:17" x14ac:dyDescent="0.25">
      <c r="A673" s="75">
        <v>680</v>
      </c>
      <c r="B673" s="76" t="str">
        <f>IF('Reported Performance Table'!$A680="","",IF(OR('Reported Performance Table'!$B680="",'Reported Performance Table'!$C680="",'Reported Performance Table'!$D680="",'Reported Performance Table'!$F680="",'Reported Performance Table'!$G680="",'Reported Performance Table'!$H680="",'Reported Performance Table'!$I680="",'Reported Performance Table'!$K680="",'Reported Performance Table'!$N680="",'Reported Performance Table'!$O680="",'Reported Performance Table'!$P680="",'Reported Performance Table'!$Q680="",'Reported Performance Table'!$R680="",'Reported Performance Table'!$S680="",'Reported Performance Table'!$T680="",'Reported Performance Table'!$U680="",'Reported Performance Table'!$V680="",'Reported Performance Table'!$W680="",'Reported Performance Table'!$X680="",'Reported Performance Table'!$AF680="",'Reported Performance Table'!$AG680="",'Reported Performance Table'!$AI680="",'Reported Performance Table'!$AJ680="",'Reported Performance Table'!$AL680="",'Reported Performance Table'!$AN680="",'Reported Performance Table'!$AR680=""),$A673&amp;", ",""))</f>
        <v/>
      </c>
      <c r="D673" s="35" t="e">
        <f>VLOOKUP('Reported Performance Table'!C673,'Master List'!$B$20:$C$39,2,FALSE)</f>
        <v>#N/A</v>
      </c>
      <c r="E673" t="e">
        <f>VLOOKUP('Reported Performance Table'!D673,'Master List'!$B$42:$C$129,2,FALSE)</f>
        <v>#N/A</v>
      </c>
      <c r="F673" t="e">
        <f>VLOOKUP('Reported Performance Table'!C673,'Master List'!$B$20:$D$39,3,FALSE)</f>
        <v>#N/A</v>
      </c>
      <c r="G673" s="163" t="e">
        <f>VLOOKUP('Reported Performance Table'!B673,'Master List'!$B$11:$D$17,3,FALSE)</f>
        <v>#N/A</v>
      </c>
      <c r="H673" t="e">
        <f t="shared" si="20"/>
        <v>#N/A</v>
      </c>
      <c r="I673" t="e">
        <f>IF(VLOOKUP('Reported Performance Table'!D673,'Master List'!$B$42:$D$129,3,FALSE)="","No",VLOOKUP('Reported Performance Table'!D673,'Master List'!$B$42:$D$129,3,FALSE))</f>
        <v>#N/A</v>
      </c>
      <c r="J673" t="e">
        <f>IF(AND(I673="Yes_No",'Reported Performance Table'!E673="Yes"),"No","Yes_No")</f>
        <v>#N/A</v>
      </c>
      <c r="K673" t="str">
        <f>IF('Reported Performance Table'!D673="","",IF('Reported Performance Table'!E673="Yes","LUNA_CCT","Reported_CCT"))</f>
        <v/>
      </c>
      <c r="L673" t="str">
        <f>IF('Reported Performance Table'!D673="","",IF(K673="LUNA_CCT",VLOOKUP('Reported Performance Table'!D673,'Master List'!$B$42:$E$129,4,FALSE),"Reported_BUG"))</f>
        <v/>
      </c>
      <c r="M673" t="str">
        <f>IF('Reported Performance Table'!D673="","",IF(AND('Reported Performance Table'!$E673="Yes",OR('Reported Performance Table'!$D673='Master List'!$B$42,'Reported Performance Table'!$D673='Master List'!$B$43,'Reported Performance Table'!$D673='Master List'!$B$44,'Reported Performance Table'!$D673='Master List'!$B$46,'Reported Performance Table'!$D673='Master List'!$B$48,'Reported Performance Table'!$D673='Master List'!$B$104,'Reported Performance Table'!$D673='Master List'!$B$106,'Reported Performance Table'!$D673='Master List'!$B$126)),"LUNA_Dimming","Dimming_Capability_and_Range"))</f>
        <v/>
      </c>
      <c r="N673" s="179">
        <f>'Reported Performance Table'!BE673</f>
        <v>0</v>
      </c>
      <c r="O673" s="179">
        <f>'Reported Performance Table'!BF673</f>
        <v>0</v>
      </c>
      <c r="P673" s="179">
        <f>'Reported Performance Table'!BG673</f>
        <v>0</v>
      </c>
      <c r="Q673" t="str">
        <f t="shared" si="21"/>
        <v>No</v>
      </c>
    </row>
    <row r="674" spans="1:17" x14ac:dyDescent="0.25">
      <c r="A674" s="75">
        <v>681</v>
      </c>
      <c r="B674" s="76" t="str">
        <f>IF('Reported Performance Table'!$A681="","",IF(OR('Reported Performance Table'!$B681="",'Reported Performance Table'!$C681="",'Reported Performance Table'!$D681="",'Reported Performance Table'!$F681="",'Reported Performance Table'!$G681="",'Reported Performance Table'!$H681="",'Reported Performance Table'!$I681="",'Reported Performance Table'!$K681="",'Reported Performance Table'!$N681="",'Reported Performance Table'!$O681="",'Reported Performance Table'!$P681="",'Reported Performance Table'!$Q681="",'Reported Performance Table'!$R681="",'Reported Performance Table'!$S681="",'Reported Performance Table'!$T681="",'Reported Performance Table'!$U681="",'Reported Performance Table'!$V681="",'Reported Performance Table'!$W681="",'Reported Performance Table'!$X681="",'Reported Performance Table'!$AF681="",'Reported Performance Table'!$AG681="",'Reported Performance Table'!$AI681="",'Reported Performance Table'!$AJ681="",'Reported Performance Table'!$AL681="",'Reported Performance Table'!$AN681="",'Reported Performance Table'!$AR681=""),$A674&amp;", ",""))</f>
        <v/>
      </c>
      <c r="D674" s="35" t="e">
        <f>VLOOKUP('Reported Performance Table'!C674,'Master List'!$B$20:$C$39,2,FALSE)</f>
        <v>#N/A</v>
      </c>
      <c r="E674" t="e">
        <f>VLOOKUP('Reported Performance Table'!D674,'Master List'!$B$42:$C$129,2,FALSE)</f>
        <v>#N/A</v>
      </c>
      <c r="F674" t="e">
        <f>VLOOKUP('Reported Performance Table'!C674,'Master List'!$B$20:$D$39,3,FALSE)</f>
        <v>#N/A</v>
      </c>
      <c r="G674" s="163" t="e">
        <f>VLOOKUP('Reported Performance Table'!B674,'Master List'!$B$11:$D$17,3,FALSE)</f>
        <v>#N/A</v>
      </c>
      <c r="H674" t="e">
        <f t="shared" si="20"/>
        <v>#N/A</v>
      </c>
      <c r="I674" t="e">
        <f>IF(VLOOKUP('Reported Performance Table'!D674,'Master List'!$B$42:$D$129,3,FALSE)="","No",VLOOKUP('Reported Performance Table'!D674,'Master List'!$B$42:$D$129,3,FALSE))</f>
        <v>#N/A</v>
      </c>
      <c r="J674" t="e">
        <f>IF(AND(I674="Yes_No",'Reported Performance Table'!E674="Yes"),"No","Yes_No")</f>
        <v>#N/A</v>
      </c>
      <c r="K674" t="str">
        <f>IF('Reported Performance Table'!D674="","",IF('Reported Performance Table'!E674="Yes","LUNA_CCT","Reported_CCT"))</f>
        <v/>
      </c>
      <c r="L674" t="str">
        <f>IF('Reported Performance Table'!D674="","",IF(K674="LUNA_CCT",VLOOKUP('Reported Performance Table'!D674,'Master List'!$B$42:$E$129,4,FALSE),"Reported_BUG"))</f>
        <v/>
      </c>
      <c r="M674" t="str">
        <f>IF('Reported Performance Table'!D674="","",IF(AND('Reported Performance Table'!$E674="Yes",OR('Reported Performance Table'!$D674='Master List'!$B$42,'Reported Performance Table'!$D674='Master List'!$B$43,'Reported Performance Table'!$D674='Master List'!$B$44,'Reported Performance Table'!$D674='Master List'!$B$46,'Reported Performance Table'!$D674='Master List'!$B$48,'Reported Performance Table'!$D674='Master List'!$B$104,'Reported Performance Table'!$D674='Master List'!$B$106,'Reported Performance Table'!$D674='Master List'!$B$126)),"LUNA_Dimming","Dimming_Capability_and_Range"))</f>
        <v/>
      </c>
      <c r="N674" s="179">
        <f>'Reported Performance Table'!BE674</f>
        <v>0</v>
      </c>
      <c r="O674" s="179">
        <f>'Reported Performance Table'!BF674</f>
        <v>0</v>
      </c>
      <c r="P674" s="179">
        <f>'Reported Performance Table'!BG674</f>
        <v>0</v>
      </c>
      <c r="Q674" t="str">
        <f t="shared" si="21"/>
        <v>No</v>
      </c>
    </row>
    <row r="675" spans="1:17" x14ac:dyDescent="0.25">
      <c r="A675" s="75">
        <v>682</v>
      </c>
      <c r="B675" s="76" t="str">
        <f>IF('Reported Performance Table'!$A682="","",IF(OR('Reported Performance Table'!$B682="",'Reported Performance Table'!$C682="",'Reported Performance Table'!$D682="",'Reported Performance Table'!$F682="",'Reported Performance Table'!$G682="",'Reported Performance Table'!$H682="",'Reported Performance Table'!$I682="",'Reported Performance Table'!$K682="",'Reported Performance Table'!$N682="",'Reported Performance Table'!$O682="",'Reported Performance Table'!$P682="",'Reported Performance Table'!$Q682="",'Reported Performance Table'!$R682="",'Reported Performance Table'!$S682="",'Reported Performance Table'!$T682="",'Reported Performance Table'!$U682="",'Reported Performance Table'!$V682="",'Reported Performance Table'!$W682="",'Reported Performance Table'!$X682="",'Reported Performance Table'!$AF682="",'Reported Performance Table'!$AG682="",'Reported Performance Table'!$AI682="",'Reported Performance Table'!$AJ682="",'Reported Performance Table'!$AL682="",'Reported Performance Table'!$AN682="",'Reported Performance Table'!$AR682=""),$A675&amp;", ",""))</f>
        <v/>
      </c>
      <c r="D675" s="35" t="e">
        <f>VLOOKUP('Reported Performance Table'!C675,'Master List'!$B$20:$C$39,2,FALSE)</f>
        <v>#N/A</v>
      </c>
      <c r="E675" t="e">
        <f>VLOOKUP('Reported Performance Table'!D675,'Master List'!$B$42:$C$129,2,FALSE)</f>
        <v>#N/A</v>
      </c>
      <c r="F675" t="e">
        <f>VLOOKUP('Reported Performance Table'!C675,'Master List'!$B$20:$D$39,3,FALSE)</f>
        <v>#N/A</v>
      </c>
      <c r="G675" s="163" t="e">
        <f>VLOOKUP('Reported Performance Table'!B675,'Master List'!$B$11:$D$17,3,FALSE)</f>
        <v>#N/A</v>
      </c>
      <c r="H675" t="e">
        <f t="shared" si="20"/>
        <v>#N/A</v>
      </c>
      <c r="I675" t="e">
        <f>IF(VLOOKUP('Reported Performance Table'!D675,'Master List'!$B$42:$D$129,3,FALSE)="","No",VLOOKUP('Reported Performance Table'!D675,'Master List'!$B$42:$D$129,3,FALSE))</f>
        <v>#N/A</v>
      </c>
      <c r="J675" t="e">
        <f>IF(AND(I675="Yes_No",'Reported Performance Table'!E675="Yes"),"No","Yes_No")</f>
        <v>#N/A</v>
      </c>
      <c r="K675" t="str">
        <f>IF('Reported Performance Table'!D675="","",IF('Reported Performance Table'!E675="Yes","LUNA_CCT","Reported_CCT"))</f>
        <v/>
      </c>
      <c r="L675" t="str">
        <f>IF('Reported Performance Table'!D675="","",IF(K675="LUNA_CCT",VLOOKUP('Reported Performance Table'!D675,'Master List'!$B$42:$E$129,4,FALSE),"Reported_BUG"))</f>
        <v/>
      </c>
      <c r="M675" t="str">
        <f>IF('Reported Performance Table'!D675="","",IF(AND('Reported Performance Table'!$E675="Yes",OR('Reported Performance Table'!$D675='Master List'!$B$42,'Reported Performance Table'!$D675='Master List'!$B$43,'Reported Performance Table'!$D675='Master List'!$B$44,'Reported Performance Table'!$D675='Master List'!$B$46,'Reported Performance Table'!$D675='Master List'!$B$48,'Reported Performance Table'!$D675='Master List'!$B$104,'Reported Performance Table'!$D675='Master List'!$B$106,'Reported Performance Table'!$D675='Master List'!$B$126)),"LUNA_Dimming","Dimming_Capability_and_Range"))</f>
        <v/>
      </c>
      <c r="N675" s="179">
        <f>'Reported Performance Table'!BE675</f>
        <v>0</v>
      </c>
      <c r="O675" s="179">
        <f>'Reported Performance Table'!BF675</f>
        <v>0</v>
      </c>
      <c r="P675" s="179">
        <f>'Reported Performance Table'!BG675</f>
        <v>0</v>
      </c>
      <c r="Q675" t="str">
        <f t="shared" si="21"/>
        <v>No</v>
      </c>
    </row>
    <row r="676" spans="1:17" x14ac:dyDescent="0.25">
      <c r="A676" s="75">
        <v>683</v>
      </c>
      <c r="B676" s="76" t="str">
        <f>IF('Reported Performance Table'!$A683="","",IF(OR('Reported Performance Table'!$B683="",'Reported Performance Table'!$C683="",'Reported Performance Table'!$D683="",'Reported Performance Table'!$F683="",'Reported Performance Table'!$G683="",'Reported Performance Table'!$H683="",'Reported Performance Table'!$I683="",'Reported Performance Table'!$K683="",'Reported Performance Table'!$N683="",'Reported Performance Table'!$O683="",'Reported Performance Table'!$P683="",'Reported Performance Table'!$Q683="",'Reported Performance Table'!$R683="",'Reported Performance Table'!$S683="",'Reported Performance Table'!$T683="",'Reported Performance Table'!$U683="",'Reported Performance Table'!$V683="",'Reported Performance Table'!$W683="",'Reported Performance Table'!$X683="",'Reported Performance Table'!$AF683="",'Reported Performance Table'!$AG683="",'Reported Performance Table'!$AI683="",'Reported Performance Table'!$AJ683="",'Reported Performance Table'!$AL683="",'Reported Performance Table'!$AN683="",'Reported Performance Table'!$AR683=""),$A676&amp;", ",""))</f>
        <v/>
      </c>
      <c r="D676" s="35" t="e">
        <f>VLOOKUP('Reported Performance Table'!C676,'Master List'!$B$20:$C$39,2,FALSE)</f>
        <v>#N/A</v>
      </c>
      <c r="E676" t="e">
        <f>VLOOKUP('Reported Performance Table'!D676,'Master List'!$B$42:$C$129,2,FALSE)</f>
        <v>#N/A</v>
      </c>
      <c r="F676" t="e">
        <f>VLOOKUP('Reported Performance Table'!C676,'Master List'!$B$20:$D$39,3,FALSE)</f>
        <v>#N/A</v>
      </c>
      <c r="G676" s="163" t="e">
        <f>VLOOKUP('Reported Performance Table'!B676,'Master List'!$B$11:$D$17,3,FALSE)</f>
        <v>#N/A</v>
      </c>
      <c r="H676" t="e">
        <f t="shared" si="20"/>
        <v>#N/A</v>
      </c>
      <c r="I676" t="e">
        <f>IF(VLOOKUP('Reported Performance Table'!D676,'Master List'!$B$42:$D$129,3,FALSE)="","No",VLOOKUP('Reported Performance Table'!D676,'Master List'!$B$42:$D$129,3,FALSE))</f>
        <v>#N/A</v>
      </c>
      <c r="J676" t="e">
        <f>IF(AND(I676="Yes_No",'Reported Performance Table'!E676="Yes"),"No","Yes_No")</f>
        <v>#N/A</v>
      </c>
      <c r="K676" t="str">
        <f>IF('Reported Performance Table'!D676="","",IF('Reported Performance Table'!E676="Yes","LUNA_CCT","Reported_CCT"))</f>
        <v/>
      </c>
      <c r="L676" t="str">
        <f>IF('Reported Performance Table'!D676="","",IF(K676="LUNA_CCT",VLOOKUP('Reported Performance Table'!D676,'Master List'!$B$42:$E$129,4,FALSE),"Reported_BUG"))</f>
        <v/>
      </c>
      <c r="M676" t="str">
        <f>IF('Reported Performance Table'!D676="","",IF(AND('Reported Performance Table'!$E676="Yes",OR('Reported Performance Table'!$D676='Master List'!$B$42,'Reported Performance Table'!$D676='Master List'!$B$43,'Reported Performance Table'!$D676='Master List'!$B$44,'Reported Performance Table'!$D676='Master List'!$B$46,'Reported Performance Table'!$D676='Master List'!$B$48,'Reported Performance Table'!$D676='Master List'!$B$104,'Reported Performance Table'!$D676='Master List'!$B$106,'Reported Performance Table'!$D676='Master List'!$B$126)),"LUNA_Dimming","Dimming_Capability_and_Range"))</f>
        <v/>
      </c>
      <c r="N676" s="179">
        <f>'Reported Performance Table'!BE676</f>
        <v>0</v>
      </c>
      <c r="O676" s="179">
        <f>'Reported Performance Table'!BF676</f>
        <v>0</v>
      </c>
      <c r="P676" s="179">
        <f>'Reported Performance Table'!BG676</f>
        <v>0</v>
      </c>
      <c r="Q676" t="str">
        <f t="shared" si="21"/>
        <v>No</v>
      </c>
    </row>
    <row r="677" spans="1:17" x14ac:dyDescent="0.25">
      <c r="A677" s="75">
        <v>684</v>
      </c>
      <c r="B677" s="76" t="str">
        <f>IF('Reported Performance Table'!$A684="","",IF(OR('Reported Performance Table'!$B684="",'Reported Performance Table'!$C684="",'Reported Performance Table'!$D684="",'Reported Performance Table'!$F684="",'Reported Performance Table'!$G684="",'Reported Performance Table'!$H684="",'Reported Performance Table'!$I684="",'Reported Performance Table'!$K684="",'Reported Performance Table'!$N684="",'Reported Performance Table'!$O684="",'Reported Performance Table'!$P684="",'Reported Performance Table'!$Q684="",'Reported Performance Table'!$R684="",'Reported Performance Table'!$S684="",'Reported Performance Table'!$T684="",'Reported Performance Table'!$U684="",'Reported Performance Table'!$V684="",'Reported Performance Table'!$W684="",'Reported Performance Table'!$X684="",'Reported Performance Table'!$AF684="",'Reported Performance Table'!$AG684="",'Reported Performance Table'!$AI684="",'Reported Performance Table'!$AJ684="",'Reported Performance Table'!$AL684="",'Reported Performance Table'!$AN684="",'Reported Performance Table'!$AR684=""),$A677&amp;", ",""))</f>
        <v/>
      </c>
      <c r="D677" s="35" t="e">
        <f>VLOOKUP('Reported Performance Table'!C677,'Master List'!$B$20:$C$39,2,FALSE)</f>
        <v>#N/A</v>
      </c>
      <c r="E677" t="e">
        <f>VLOOKUP('Reported Performance Table'!D677,'Master List'!$B$42:$C$129,2,FALSE)</f>
        <v>#N/A</v>
      </c>
      <c r="F677" t="e">
        <f>VLOOKUP('Reported Performance Table'!C677,'Master List'!$B$20:$D$39,3,FALSE)</f>
        <v>#N/A</v>
      </c>
      <c r="G677" s="163" t="e">
        <f>VLOOKUP('Reported Performance Table'!B677,'Master List'!$B$11:$D$17,3,FALSE)</f>
        <v>#N/A</v>
      </c>
      <c r="H677" t="e">
        <f t="shared" si="20"/>
        <v>#N/A</v>
      </c>
      <c r="I677" t="e">
        <f>IF(VLOOKUP('Reported Performance Table'!D677,'Master List'!$B$42:$D$129,3,FALSE)="","No",VLOOKUP('Reported Performance Table'!D677,'Master List'!$B$42:$D$129,3,FALSE))</f>
        <v>#N/A</v>
      </c>
      <c r="J677" t="e">
        <f>IF(AND(I677="Yes_No",'Reported Performance Table'!E677="Yes"),"No","Yes_No")</f>
        <v>#N/A</v>
      </c>
      <c r="K677" t="str">
        <f>IF('Reported Performance Table'!D677="","",IF('Reported Performance Table'!E677="Yes","LUNA_CCT","Reported_CCT"))</f>
        <v/>
      </c>
      <c r="L677" t="str">
        <f>IF('Reported Performance Table'!D677="","",IF(K677="LUNA_CCT",VLOOKUP('Reported Performance Table'!D677,'Master List'!$B$42:$E$129,4,FALSE),"Reported_BUG"))</f>
        <v/>
      </c>
      <c r="M677" t="str">
        <f>IF('Reported Performance Table'!D677="","",IF(AND('Reported Performance Table'!$E677="Yes",OR('Reported Performance Table'!$D677='Master List'!$B$42,'Reported Performance Table'!$D677='Master List'!$B$43,'Reported Performance Table'!$D677='Master List'!$B$44,'Reported Performance Table'!$D677='Master List'!$B$46,'Reported Performance Table'!$D677='Master List'!$B$48,'Reported Performance Table'!$D677='Master List'!$B$104,'Reported Performance Table'!$D677='Master List'!$B$106,'Reported Performance Table'!$D677='Master List'!$B$126)),"LUNA_Dimming","Dimming_Capability_and_Range"))</f>
        <v/>
      </c>
      <c r="N677" s="179">
        <f>'Reported Performance Table'!BE677</f>
        <v>0</v>
      </c>
      <c r="O677" s="179">
        <f>'Reported Performance Table'!BF677</f>
        <v>0</v>
      </c>
      <c r="P677" s="179">
        <f>'Reported Performance Table'!BG677</f>
        <v>0</v>
      </c>
      <c r="Q677" t="str">
        <f t="shared" si="21"/>
        <v>No</v>
      </c>
    </row>
    <row r="678" spans="1:17" x14ac:dyDescent="0.25">
      <c r="A678" s="75">
        <v>685</v>
      </c>
      <c r="B678" s="76" t="str">
        <f>IF('Reported Performance Table'!$A685="","",IF(OR('Reported Performance Table'!$B685="",'Reported Performance Table'!$C685="",'Reported Performance Table'!$D685="",'Reported Performance Table'!$F685="",'Reported Performance Table'!$G685="",'Reported Performance Table'!$H685="",'Reported Performance Table'!$I685="",'Reported Performance Table'!$K685="",'Reported Performance Table'!$N685="",'Reported Performance Table'!$O685="",'Reported Performance Table'!$P685="",'Reported Performance Table'!$Q685="",'Reported Performance Table'!$R685="",'Reported Performance Table'!$S685="",'Reported Performance Table'!$T685="",'Reported Performance Table'!$U685="",'Reported Performance Table'!$V685="",'Reported Performance Table'!$W685="",'Reported Performance Table'!$X685="",'Reported Performance Table'!$AF685="",'Reported Performance Table'!$AG685="",'Reported Performance Table'!$AI685="",'Reported Performance Table'!$AJ685="",'Reported Performance Table'!$AL685="",'Reported Performance Table'!$AN685="",'Reported Performance Table'!$AR685=""),$A678&amp;", ",""))</f>
        <v/>
      </c>
      <c r="D678" s="35" t="e">
        <f>VLOOKUP('Reported Performance Table'!C678,'Master List'!$B$20:$C$39,2,FALSE)</f>
        <v>#N/A</v>
      </c>
      <c r="E678" t="e">
        <f>VLOOKUP('Reported Performance Table'!D678,'Master List'!$B$42:$C$129,2,FALSE)</f>
        <v>#N/A</v>
      </c>
      <c r="F678" t="e">
        <f>VLOOKUP('Reported Performance Table'!C678,'Master List'!$B$20:$D$39,3,FALSE)</f>
        <v>#N/A</v>
      </c>
      <c r="G678" s="163" t="e">
        <f>VLOOKUP('Reported Performance Table'!B678,'Master List'!$B$11:$D$17,3,FALSE)</f>
        <v>#N/A</v>
      </c>
      <c r="H678" t="e">
        <f t="shared" si="20"/>
        <v>#N/A</v>
      </c>
      <c r="I678" t="e">
        <f>IF(VLOOKUP('Reported Performance Table'!D678,'Master List'!$B$42:$D$129,3,FALSE)="","No",VLOOKUP('Reported Performance Table'!D678,'Master List'!$B$42:$D$129,3,FALSE))</f>
        <v>#N/A</v>
      </c>
      <c r="J678" t="e">
        <f>IF(AND(I678="Yes_No",'Reported Performance Table'!E678="Yes"),"No","Yes_No")</f>
        <v>#N/A</v>
      </c>
      <c r="K678" t="str">
        <f>IF('Reported Performance Table'!D678="","",IF('Reported Performance Table'!E678="Yes","LUNA_CCT","Reported_CCT"))</f>
        <v/>
      </c>
      <c r="L678" t="str">
        <f>IF('Reported Performance Table'!D678="","",IF(K678="LUNA_CCT",VLOOKUP('Reported Performance Table'!D678,'Master List'!$B$42:$E$129,4,FALSE),"Reported_BUG"))</f>
        <v/>
      </c>
      <c r="M678" t="str">
        <f>IF('Reported Performance Table'!D678="","",IF(AND('Reported Performance Table'!$E678="Yes",OR('Reported Performance Table'!$D678='Master List'!$B$42,'Reported Performance Table'!$D678='Master List'!$B$43,'Reported Performance Table'!$D678='Master List'!$B$44,'Reported Performance Table'!$D678='Master List'!$B$46,'Reported Performance Table'!$D678='Master List'!$B$48,'Reported Performance Table'!$D678='Master List'!$B$104,'Reported Performance Table'!$D678='Master List'!$B$106,'Reported Performance Table'!$D678='Master List'!$B$126)),"LUNA_Dimming","Dimming_Capability_and_Range"))</f>
        <v/>
      </c>
      <c r="N678" s="179">
        <f>'Reported Performance Table'!BE678</f>
        <v>0</v>
      </c>
      <c r="O678" s="179">
        <f>'Reported Performance Table'!BF678</f>
        <v>0</v>
      </c>
      <c r="P678" s="179">
        <f>'Reported Performance Table'!BG678</f>
        <v>0</v>
      </c>
      <c r="Q678" t="str">
        <f t="shared" si="21"/>
        <v>No</v>
      </c>
    </row>
    <row r="679" spans="1:17" x14ac:dyDescent="0.25">
      <c r="A679" s="75">
        <v>686</v>
      </c>
      <c r="B679" s="76" t="str">
        <f>IF('Reported Performance Table'!$A686="","",IF(OR('Reported Performance Table'!$B686="",'Reported Performance Table'!$C686="",'Reported Performance Table'!$D686="",'Reported Performance Table'!$F686="",'Reported Performance Table'!$G686="",'Reported Performance Table'!$H686="",'Reported Performance Table'!$I686="",'Reported Performance Table'!$K686="",'Reported Performance Table'!$N686="",'Reported Performance Table'!$O686="",'Reported Performance Table'!$P686="",'Reported Performance Table'!$Q686="",'Reported Performance Table'!$R686="",'Reported Performance Table'!$S686="",'Reported Performance Table'!$T686="",'Reported Performance Table'!$U686="",'Reported Performance Table'!$V686="",'Reported Performance Table'!$W686="",'Reported Performance Table'!$X686="",'Reported Performance Table'!$AF686="",'Reported Performance Table'!$AG686="",'Reported Performance Table'!$AI686="",'Reported Performance Table'!$AJ686="",'Reported Performance Table'!$AL686="",'Reported Performance Table'!$AN686="",'Reported Performance Table'!$AR686=""),$A679&amp;", ",""))</f>
        <v/>
      </c>
      <c r="D679" s="35" t="e">
        <f>VLOOKUP('Reported Performance Table'!C679,'Master List'!$B$20:$C$39,2,FALSE)</f>
        <v>#N/A</v>
      </c>
      <c r="E679" t="e">
        <f>VLOOKUP('Reported Performance Table'!D679,'Master List'!$B$42:$C$129,2,FALSE)</f>
        <v>#N/A</v>
      </c>
      <c r="F679" t="e">
        <f>VLOOKUP('Reported Performance Table'!C679,'Master List'!$B$20:$D$39,3,FALSE)</f>
        <v>#N/A</v>
      </c>
      <c r="G679" s="163" t="e">
        <f>VLOOKUP('Reported Performance Table'!B679,'Master List'!$B$11:$D$17,3,FALSE)</f>
        <v>#N/A</v>
      </c>
      <c r="H679" t="e">
        <f t="shared" si="20"/>
        <v>#N/A</v>
      </c>
      <c r="I679" t="e">
        <f>IF(VLOOKUP('Reported Performance Table'!D679,'Master List'!$B$42:$D$129,3,FALSE)="","No",VLOOKUP('Reported Performance Table'!D679,'Master List'!$B$42:$D$129,3,FALSE))</f>
        <v>#N/A</v>
      </c>
      <c r="J679" t="e">
        <f>IF(AND(I679="Yes_No",'Reported Performance Table'!E679="Yes"),"No","Yes_No")</f>
        <v>#N/A</v>
      </c>
      <c r="K679" t="str">
        <f>IF('Reported Performance Table'!D679="","",IF('Reported Performance Table'!E679="Yes","LUNA_CCT","Reported_CCT"))</f>
        <v/>
      </c>
      <c r="L679" t="str">
        <f>IF('Reported Performance Table'!D679="","",IF(K679="LUNA_CCT",VLOOKUP('Reported Performance Table'!D679,'Master List'!$B$42:$E$129,4,FALSE),"Reported_BUG"))</f>
        <v/>
      </c>
      <c r="M679" t="str">
        <f>IF('Reported Performance Table'!D679="","",IF(AND('Reported Performance Table'!$E679="Yes",OR('Reported Performance Table'!$D679='Master List'!$B$42,'Reported Performance Table'!$D679='Master List'!$B$43,'Reported Performance Table'!$D679='Master List'!$B$44,'Reported Performance Table'!$D679='Master List'!$B$46,'Reported Performance Table'!$D679='Master List'!$B$48,'Reported Performance Table'!$D679='Master List'!$B$104,'Reported Performance Table'!$D679='Master List'!$B$106,'Reported Performance Table'!$D679='Master List'!$B$126)),"LUNA_Dimming","Dimming_Capability_and_Range"))</f>
        <v/>
      </c>
      <c r="N679" s="179">
        <f>'Reported Performance Table'!BE679</f>
        <v>0</v>
      </c>
      <c r="O679" s="179">
        <f>'Reported Performance Table'!BF679</f>
        <v>0</v>
      </c>
      <c r="P679" s="179">
        <f>'Reported Performance Table'!BG679</f>
        <v>0</v>
      </c>
      <c r="Q679" t="str">
        <f t="shared" si="21"/>
        <v>No</v>
      </c>
    </row>
    <row r="680" spans="1:17" x14ac:dyDescent="0.25">
      <c r="A680" s="75">
        <v>687</v>
      </c>
      <c r="B680" s="76" t="str">
        <f>IF('Reported Performance Table'!$A687="","",IF(OR('Reported Performance Table'!$B687="",'Reported Performance Table'!$C687="",'Reported Performance Table'!$D687="",'Reported Performance Table'!$F687="",'Reported Performance Table'!$G687="",'Reported Performance Table'!$H687="",'Reported Performance Table'!$I687="",'Reported Performance Table'!$K687="",'Reported Performance Table'!$N687="",'Reported Performance Table'!$O687="",'Reported Performance Table'!$P687="",'Reported Performance Table'!$Q687="",'Reported Performance Table'!$R687="",'Reported Performance Table'!$S687="",'Reported Performance Table'!$T687="",'Reported Performance Table'!$U687="",'Reported Performance Table'!$V687="",'Reported Performance Table'!$W687="",'Reported Performance Table'!$X687="",'Reported Performance Table'!$AF687="",'Reported Performance Table'!$AG687="",'Reported Performance Table'!$AI687="",'Reported Performance Table'!$AJ687="",'Reported Performance Table'!$AL687="",'Reported Performance Table'!$AN687="",'Reported Performance Table'!$AR687=""),$A680&amp;", ",""))</f>
        <v/>
      </c>
      <c r="D680" s="35" t="e">
        <f>VLOOKUP('Reported Performance Table'!C680,'Master List'!$B$20:$C$39,2,FALSE)</f>
        <v>#N/A</v>
      </c>
      <c r="E680" t="e">
        <f>VLOOKUP('Reported Performance Table'!D680,'Master List'!$B$42:$C$129,2,FALSE)</f>
        <v>#N/A</v>
      </c>
      <c r="F680" t="e">
        <f>VLOOKUP('Reported Performance Table'!C680,'Master List'!$B$20:$D$39,3,FALSE)</f>
        <v>#N/A</v>
      </c>
      <c r="G680" s="163" t="e">
        <f>VLOOKUP('Reported Performance Table'!B680,'Master List'!$B$11:$D$17,3,FALSE)</f>
        <v>#N/A</v>
      </c>
      <c r="H680" t="e">
        <f t="shared" si="20"/>
        <v>#N/A</v>
      </c>
      <c r="I680" t="e">
        <f>IF(VLOOKUP('Reported Performance Table'!D680,'Master List'!$B$42:$D$129,3,FALSE)="","No",VLOOKUP('Reported Performance Table'!D680,'Master List'!$B$42:$D$129,3,FALSE))</f>
        <v>#N/A</v>
      </c>
      <c r="J680" t="e">
        <f>IF(AND(I680="Yes_No",'Reported Performance Table'!E680="Yes"),"No","Yes_No")</f>
        <v>#N/A</v>
      </c>
      <c r="K680" t="str">
        <f>IF('Reported Performance Table'!D680="","",IF('Reported Performance Table'!E680="Yes","LUNA_CCT","Reported_CCT"))</f>
        <v/>
      </c>
      <c r="L680" t="str">
        <f>IF('Reported Performance Table'!D680="","",IF(K680="LUNA_CCT",VLOOKUP('Reported Performance Table'!D680,'Master List'!$B$42:$E$129,4,FALSE),"Reported_BUG"))</f>
        <v/>
      </c>
      <c r="M680" t="str">
        <f>IF('Reported Performance Table'!D680="","",IF(AND('Reported Performance Table'!$E680="Yes",OR('Reported Performance Table'!$D680='Master List'!$B$42,'Reported Performance Table'!$D680='Master List'!$B$43,'Reported Performance Table'!$D680='Master List'!$B$44,'Reported Performance Table'!$D680='Master List'!$B$46,'Reported Performance Table'!$D680='Master List'!$B$48,'Reported Performance Table'!$D680='Master List'!$B$104,'Reported Performance Table'!$D680='Master List'!$B$106,'Reported Performance Table'!$D680='Master List'!$B$126)),"LUNA_Dimming","Dimming_Capability_and_Range"))</f>
        <v/>
      </c>
      <c r="N680" s="179">
        <f>'Reported Performance Table'!BE680</f>
        <v>0</v>
      </c>
      <c r="O680" s="179">
        <f>'Reported Performance Table'!BF680</f>
        <v>0</v>
      </c>
      <c r="P680" s="179">
        <f>'Reported Performance Table'!BG680</f>
        <v>0</v>
      </c>
      <c r="Q680" t="str">
        <f t="shared" si="21"/>
        <v>No</v>
      </c>
    </row>
    <row r="681" spans="1:17" x14ac:dyDescent="0.25">
      <c r="A681" s="75">
        <v>688</v>
      </c>
      <c r="B681" s="76" t="str">
        <f>IF('Reported Performance Table'!$A688="","",IF(OR('Reported Performance Table'!$B688="",'Reported Performance Table'!$C688="",'Reported Performance Table'!$D688="",'Reported Performance Table'!$F688="",'Reported Performance Table'!$G688="",'Reported Performance Table'!$H688="",'Reported Performance Table'!$I688="",'Reported Performance Table'!$K688="",'Reported Performance Table'!$N688="",'Reported Performance Table'!$O688="",'Reported Performance Table'!$P688="",'Reported Performance Table'!$Q688="",'Reported Performance Table'!$R688="",'Reported Performance Table'!$S688="",'Reported Performance Table'!$T688="",'Reported Performance Table'!$U688="",'Reported Performance Table'!$V688="",'Reported Performance Table'!$W688="",'Reported Performance Table'!$X688="",'Reported Performance Table'!$AF688="",'Reported Performance Table'!$AG688="",'Reported Performance Table'!$AI688="",'Reported Performance Table'!$AJ688="",'Reported Performance Table'!$AL688="",'Reported Performance Table'!$AN688="",'Reported Performance Table'!$AR688=""),$A681&amp;", ",""))</f>
        <v/>
      </c>
      <c r="D681" s="35" t="e">
        <f>VLOOKUP('Reported Performance Table'!C681,'Master List'!$B$20:$C$39,2,FALSE)</f>
        <v>#N/A</v>
      </c>
      <c r="E681" t="e">
        <f>VLOOKUP('Reported Performance Table'!D681,'Master List'!$B$42:$C$129,2,FALSE)</f>
        <v>#N/A</v>
      </c>
      <c r="F681" t="e">
        <f>VLOOKUP('Reported Performance Table'!C681,'Master List'!$B$20:$D$39,3,FALSE)</f>
        <v>#N/A</v>
      </c>
      <c r="G681" s="163" t="e">
        <f>VLOOKUP('Reported Performance Table'!B681,'Master List'!$B$11:$D$17,3,FALSE)</f>
        <v>#N/A</v>
      </c>
      <c r="H681" t="e">
        <f t="shared" si="20"/>
        <v>#N/A</v>
      </c>
      <c r="I681" t="e">
        <f>IF(VLOOKUP('Reported Performance Table'!D681,'Master List'!$B$42:$D$129,3,FALSE)="","No",VLOOKUP('Reported Performance Table'!D681,'Master List'!$B$42:$D$129,3,FALSE))</f>
        <v>#N/A</v>
      </c>
      <c r="J681" t="e">
        <f>IF(AND(I681="Yes_No",'Reported Performance Table'!E681="Yes"),"No","Yes_No")</f>
        <v>#N/A</v>
      </c>
      <c r="K681" t="str">
        <f>IF('Reported Performance Table'!D681="","",IF('Reported Performance Table'!E681="Yes","LUNA_CCT","Reported_CCT"))</f>
        <v/>
      </c>
      <c r="L681" t="str">
        <f>IF('Reported Performance Table'!D681="","",IF(K681="LUNA_CCT",VLOOKUP('Reported Performance Table'!D681,'Master List'!$B$42:$E$129,4,FALSE),"Reported_BUG"))</f>
        <v/>
      </c>
      <c r="M681" t="str">
        <f>IF('Reported Performance Table'!D681="","",IF(AND('Reported Performance Table'!$E681="Yes",OR('Reported Performance Table'!$D681='Master List'!$B$42,'Reported Performance Table'!$D681='Master List'!$B$43,'Reported Performance Table'!$D681='Master List'!$B$44,'Reported Performance Table'!$D681='Master List'!$B$46,'Reported Performance Table'!$D681='Master List'!$B$48,'Reported Performance Table'!$D681='Master List'!$B$104,'Reported Performance Table'!$D681='Master List'!$B$106,'Reported Performance Table'!$D681='Master List'!$B$126)),"LUNA_Dimming","Dimming_Capability_and_Range"))</f>
        <v/>
      </c>
      <c r="N681" s="179">
        <f>'Reported Performance Table'!BE681</f>
        <v>0</v>
      </c>
      <c r="O681" s="179">
        <f>'Reported Performance Table'!BF681</f>
        <v>0</v>
      </c>
      <c r="P681" s="179">
        <f>'Reported Performance Table'!BG681</f>
        <v>0</v>
      </c>
      <c r="Q681" t="str">
        <f t="shared" si="21"/>
        <v>No</v>
      </c>
    </row>
    <row r="682" spans="1:17" x14ac:dyDescent="0.25">
      <c r="A682" s="75">
        <v>689</v>
      </c>
      <c r="B682" s="76" t="str">
        <f>IF('Reported Performance Table'!$A689="","",IF(OR('Reported Performance Table'!$B689="",'Reported Performance Table'!$C689="",'Reported Performance Table'!$D689="",'Reported Performance Table'!$F689="",'Reported Performance Table'!$G689="",'Reported Performance Table'!$H689="",'Reported Performance Table'!$I689="",'Reported Performance Table'!$K689="",'Reported Performance Table'!$N689="",'Reported Performance Table'!$O689="",'Reported Performance Table'!$P689="",'Reported Performance Table'!$Q689="",'Reported Performance Table'!$R689="",'Reported Performance Table'!$S689="",'Reported Performance Table'!$T689="",'Reported Performance Table'!$U689="",'Reported Performance Table'!$V689="",'Reported Performance Table'!$W689="",'Reported Performance Table'!$X689="",'Reported Performance Table'!$AF689="",'Reported Performance Table'!$AG689="",'Reported Performance Table'!$AI689="",'Reported Performance Table'!$AJ689="",'Reported Performance Table'!$AL689="",'Reported Performance Table'!$AN689="",'Reported Performance Table'!$AR689=""),$A682&amp;", ",""))</f>
        <v/>
      </c>
      <c r="D682" s="35" t="e">
        <f>VLOOKUP('Reported Performance Table'!C682,'Master List'!$B$20:$C$39,2,FALSE)</f>
        <v>#N/A</v>
      </c>
      <c r="E682" t="e">
        <f>VLOOKUP('Reported Performance Table'!D682,'Master List'!$B$42:$C$129,2,FALSE)</f>
        <v>#N/A</v>
      </c>
      <c r="F682" t="e">
        <f>VLOOKUP('Reported Performance Table'!C682,'Master List'!$B$20:$D$39,3,FALSE)</f>
        <v>#N/A</v>
      </c>
      <c r="G682" s="163" t="e">
        <f>VLOOKUP('Reported Performance Table'!B682,'Master List'!$B$11:$D$17,3,FALSE)</f>
        <v>#N/A</v>
      </c>
      <c r="H682" t="e">
        <f t="shared" si="20"/>
        <v>#N/A</v>
      </c>
      <c r="I682" t="e">
        <f>IF(VLOOKUP('Reported Performance Table'!D682,'Master List'!$B$42:$D$129,3,FALSE)="","No",VLOOKUP('Reported Performance Table'!D682,'Master List'!$B$42:$D$129,3,FALSE))</f>
        <v>#N/A</v>
      </c>
      <c r="J682" t="e">
        <f>IF(AND(I682="Yes_No",'Reported Performance Table'!E682="Yes"),"No","Yes_No")</f>
        <v>#N/A</v>
      </c>
      <c r="K682" t="str">
        <f>IF('Reported Performance Table'!D682="","",IF('Reported Performance Table'!E682="Yes","LUNA_CCT","Reported_CCT"))</f>
        <v/>
      </c>
      <c r="L682" t="str">
        <f>IF('Reported Performance Table'!D682="","",IF(K682="LUNA_CCT",VLOOKUP('Reported Performance Table'!D682,'Master List'!$B$42:$E$129,4,FALSE),"Reported_BUG"))</f>
        <v/>
      </c>
      <c r="M682" t="str">
        <f>IF('Reported Performance Table'!D682="","",IF(AND('Reported Performance Table'!$E682="Yes",OR('Reported Performance Table'!$D682='Master List'!$B$42,'Reported Performance Table'!$D682='Master List'!$B$43,'Reported Performance Table'!$D682='Master List'!$B$44,'Reported Performance Table'!$D682='Master List'!$B$46,'Reported Performance Table'!$D682='Master List'!$B$48,'Reported Performance Table'!$D682='Master List'!$B$104,'Reported Performance Table'!$D682='Master List'!$B$106,'Reported Performance Table'!$D682='Master List'!$B$126)),"LUNA_Dimming","Dimming_Capability_and_Range"))</f>
        <v/>
      </c>
      <c r="N682" s="179">
        <f>'Reported Performance Table'!BE682</f>
        <v>0</v>
      </c>
      <c r="O682" s="179">
        <f>'Reported Performance Table'!BF682</f>
        <v>0</v>
      </c>
      <c r="P682" s="179">
        <f>'Reported Performance Table'!BG682</f>
        <v>0</v>
      </c>
      <c r="Q682" t="str">
        <f t="shared" si="21"/>
        <v>No</v>
      </c>
    </row>
    <row r="683" spans="1:17" x14ac:dyDescent="0.25">
      <c r="A683" s="75">
        <v>690</v>
      </c>
      <c r="B683" s="76" t="str">
        <f>IF('Reported Performance Table'!$A690="","",IF(OR('Reported Performance Table'!$B690="",'Reported Performance Table'!$C690="",'Reported Performance Table'!$D690="",'Reported Performance Table'!$F690="",'Reported Performance Table'!$G690="",'Reported Performance Table'!$H690="",'Reported Performance Table'!$I690="",'Reported Performance Table'!$K690="",'Reported Performance Table'!$N690="",'Reported Performance Table'!$O690="",'Reported Performance Table'!$P690="",'Reported Performance Table'!$Q690="",'Reported Performance Table'!$R690="",'Reported Performance Table'!$S690="",'Reported Performance Table'!$T690="",'Reported Performance Table'!$U690="",'Reported Performance Table'!$V690="",'Reported Performance Table'!$W690="",'Reported Performance Table'!$X690="",'Reported Performance Table'!$AF690="",'Reported Performance Table'!$AG690="",'Reported Performance Table'!$AI690="",'Reported Performance Table'!$AJ690="",'Reported Performance Table'!$AL690="",'Reported Performance Table'!$AN690="",'Reported Performance Table'!$AR690=""),$A683&amp;", ",""))</f>
        <v/>
      </c>
      <c r="D683" s="35" t="e">
        <f>VLOOKUP('Reported Performance Table'!C683,'Master List'!$B$20:$C$39,2,FALSE)</f>
        <v>#N/A</v>
      </c>
      <c r="E683" t="e">
        <f>VLOOKUP('Reported Performance Table'!D683,'Master List'!$B$42:$C$129,2,FALSE)</f>
        <v>#N/A</v>
      </c>
      <c r="F683" t="e">
        <f>VLOOKUP('Reported Performance Table'!C683,'Master List'!$B$20:$D$39,3,FALSE)</f>
        <v>#N/A</v>
      </c>
      <c r="G683" s="163" t="e">
        <f>VLOOKUP('Reported Performance Table'!B683,'Master List'!$B$11:$D$17,3,FALSE)</f>
        <v>#N/A</v>
      </c>
      <c r="H683" t="e">
        <f t="shared" si="20"/>
        <v>#N/A</v>
      </c>
      <c r="I683" t="e">
        <f>IF(VLOOKUP('Reported Performance Table'!D683,'Master List'!$B$42:$D$129,3,FALSE)="","No",VLOOKUP('Reported Performance Table'!D683,'Master List'!$B$42:$D$129,3,FALSE))</f>
        <v>#N/A</v>
      </c>
      <c r="J683" t="e">
        <f>IF(AND(I683="Yes_No",'Reported Performance Table'!E683="Yes"),"No","Yes_No")</f>
        <v>#N/A</v>
      </c>
      <c r="K683" t="str">
        <f>IF('Reported Performance Table'!D683="","",IF('Reported Performance Table'!E683="Yes","LUNA_CCT","Reported_CCT"))</f>
        <v/>
      </c>
      <c r="L683" t="str">
        <f>IF('Reported Performance Table'!D683="","",IF(K683="LUNA_CCT",VLOOKUP('Reported Performance Table'!D683,'Master List'!$B$42:$E$129,4,FALSE),"Reported_BUG"))</f>
        <v/>
      </c>
      <c r="M683" t="str">
        <f>IF('Reported Performance Table'!D683="","",IF(AND('Reported Performance Table'!$E683="Yes",OR('Reported Performance Table'!$D683='Master List'!$B$42,'Reported Performance Table'!$D683='Master List'!$B$43,'Reported Performance Table'!$D683='Master List'!$B$44,'Reported Performance Table'!$D683='Master List'!$B$46,'Reported Performance Table'!$D683='Master List'!$B$48,'Reported Performance Table'!$D683='Master List'!$B$104,'Reported Performance Table'!$D683='Master List'!$B$106,'Reported Performance Table'!$D683='Master List'!$B$126)),"LUNA_Dimming","Dimming_Capability_and_Range"))</f>
        <v/>
      </c>
      <c r="N683" s="179">
        <f>'Reported Performance Table'!BE683</f>
        <v>0</v>
      </c>
      <c r="O683" s="179">
        <f>'Reported Performance Table'!BF683</f>
        <v>0</v>
      </c>
      <c r="P683" s="179">
        <f>'Reported Performance Table'!BG683</f>
        <v>0</v>
      </c>
      <c r="Q683" t="str">
        <f t="shared" si="21"/>
        <v>No</v>
      </c>
    </row>
    <row r="684" spans="1:17" x14ac:dyDescent="0.25">
      <c r="A684" s="75">
        <v>691</v>
      </c>
      <c r="B684" s="76" t="str">
        <f>IF('Reported Performance Table'!$A691="","",IF(OR('Reported Performance Table'!$B691="",'Reported Performance Table'!$C691="",'Reported Performance Table'!$D691="",'Reported Performance Table'!$F691="",'Reported Performance Table'!$G691="",'Reported Performance Table'!$H691="",'Reported Performance Table'!$I691="",'Reported Performance Table'!$K691="",'Reported Performance Table'!$N691="",'Reported Performance Table'!$O691="",'Reported Performance Table'!$P691="",'Reported Performance Table'!$Q691="",'Reported Performance Table'!$R691="",'Reported Performance Table'!$S691="",'Reported Performance Table'!$T691="",'Reported Performance Table'!$U691="",'Reported Performance Table'!$V691="",'Reported Performance Table'!$W691="",'Reported Performance Table'!$X691="",'Reported Performance Table'!$AF691="",'Reported Performance Table'!$AG691="",'Reported Performance Table'!$AI691="",'Reported Performance Table'!$AJ691="",'Reported Performance Table'!$AL691="",'Reported Performance Table'!$AN691="",'Reported Performance Table'!$AR691=""),$A684&amp;", ",""))</f>
        <v/>
      </c>
      <c r="D684" s="35" t="e">
        <f>VLOOKUP('Reported Performance Table'!C684,'Master List'!$B$20:$C$39,2,FALSE)</f>
        <v>#N/A</v>
      </c>
      <c r="E684" t="e">
        <f>VLOOKUP('Reported Performance Table'!D684,'Master List'!$B$42:$C$129,2,FALSE)</f>
        <v>#N/A</v>
      </c>
      <c r="F684" t="e">
        <f>VLOOKUP('Reported Performance Table'!C684,'Master List'!$B$20:$D$39,3,FALSE)</f>
        <v>#N/A</v>
      </c>
      <c r="G684" s="163" t="e">
        <f>VLOOKUP('Reported Performance Table'!B684,'Master List'!$B$11:$D$17,3,FALSE)</f>
        <v>#N/A</v>
      </c>
      <c r="H684" t="e">
        <f t="shared" si="20"/>
        <v>#N/A</v>
      </c>
      <c r="I684" t="e">
        <f>IF(VLOOKUP('Reported Performance Table'!D684,'Master List'!$B$42:$D$129,3,FALSE)="","No",VLOOKUP('Reported Performance Table'!D684,'Master List'!$B$42:$D$129,3,FALSE))</f>
        <v>#N/A</v>
      </c>
      <c r="J684" t="e">
        <f>IF(AND(I684="Yes_No",'Reported Performance Table'!E684="Yes"),"No","Yes_No")</f>
        <v>#N/A</v>
      </c>
      <c r="K684" t="str">
        <f>IF('Reported Performance Table'!D684="","",IF('Reported Performance Table'!E684="Yes","LUNA_CCT","Reported_CCT"))</f>
        <v/>
      </c>
      <c r="L684" t="str">
        <f>IF('Reported Performance Table'!D684="","",IF(K684="LUNA_CCT",VLOOKUP('Reported Performance Table'!D684,'Master List'!$B$42:$E$129,4,FALSE),"Reported_BUG"))</f>
        <v/>
      </c>
      <c r="M684" t="str">
        <f>IF('Reported Performance Table'!D684="","",IF(AND('Reported Performance Table'!$E684="Yes",OR('Reported Performance Table'!$D684='Master List'!$B$42,'Reported Performance Table'!$D684='Master List'!$B$43,'Reported Performance Table'!$D684='Master List'!$B$44,'Reported Performance Table'!$D684='Master List'!$B$46,'Reported Performance Table'!$D684='Master List'!$B$48,'Reported Performance Table'!$D684='Master List'!$B$104,'Reported Performance Table'!$D684='Master List'!$B$106,'Reported Performance Table'!$D684='Master List'!$B$126)),"LUNA_Dimming","Dimming_Capability_and_Range"))</f>
        <v/>
      </c>
      <c r="N684" s="179">
        <f>'Reported Performance Table'!BE684</f>
        <v>0</v>
      </c>
      <c r="O684" s="179">
        <f>'Reported Performance Table'!BF684</f>
        <v>0</v>
      </c>
      <c r="P684" s="179">
        <f>'Reported Performance Table'!BG684</f>
        <v>0</v>
      </c>
      <c r="Q684" t="str">
        <f t="shared" si="21"/>
        <v>No</v>
      </c>
    </row>
    <row r="685" spans="1:17" x14ac:dyDescent="0.25">
      <c r="A685" s="75">
        <v>692</v>
      </c>
      <c r="B685" s="76" t="str">
        <f>IF('Reported Performance Table'!$A692="","",IF(OR('Reported Performance Table'!$B692="",'Reported Performance Table'!$C692="",'Reported Performance Table'!$D692="",'Reported Performance Table'!$F692="",'Reported Performance Table'!$G692="",'Reported Performance Table'!$H692="",'Reported Performance Table'!$I692="",'Reported Performance Table'!$K692="",'Reported Performance Table'!$N692="",'Reported Performance Table'!$O692="",'Reported Performance Table'!$P692="",'Reported Performance Table'!$Q692="",'Reported Performance Table'!$R692="",'Reported Performance Table'!$S692="",'Reported Performance Table'!$T692="",'Reported Performance Table'!$U692="",'Reported Performance Table'!$V692="",'Reported Performance Table'!$W692="",'Reported Performance Table'!$X692="",'Reported Performance Table'!$AF692="",'Reported Performance Table'!$AG692="",'Reported Performance Table'!$AI692="",'Reported Performance Table'!$AJ692="",'Reported Performance Table'!$AL692="",'Reported Performance Table'!$AN692="",'Reported Performance Table'!$AR692=""),$A685&amp;", ",""))</f>
        <v/>
      </c>
      <c r="D685" s="35" t="e">
        <f>VLOOKUP('Reported Performance Table'!C685,'Master List'!$B$20:$C$39,2,FALSE)</f>
        <v>#N/A</v>
      </c>
      <c r="E685" t="e">
        <f>VLOOKUP('Reported Performance Table'!D685,'Master List'!$B$42:$C$129,2,FALSE)</f>
        <v>#N/A</v>
      </c>
      <c r="F685" t="e">
        <f>VLOOKUP('Reported Performance Table'!C685,'Master List'!$B$20:$D$39,3,FALSE)</f>
        <v>#N/A</v>
      </c>
      <c r="G685" s="163" t="e">
        <f>VLOOKUP('Reported Performance Table'!B685,'Master List'!$B$11:$D$17,3,FALSE)</f>
        <v>#N/A</v>
      </c>
      <c r="H685" t="e">
        <f t="shared" si="20"/>
        <v>#N/A</v>
      </c>
      <c r="I685" t="e">
        <f>IF(VLOOKUP('Reported Performance Table'!D685,'Master List'!$B$42:$D$129,3,FALSE)="","No",VLOOKUP('Reported Performance Table'!D685,'Master List'!$B$42:$D$129,3,FALSE))</f>
        <v>#N/A</v>
      </c>
      <c r="J685" t="e">
        <f>IF(AND(I685="Yes_No",'Reported Performance Table'!E685="Yes"),"No","Yes_No")</f>
        <v>#N/A</v>
      </c>
      <c r="K685" t="str">
        <f>IF('Reported Performance Table'!D685="","",IF('Reported Performance Table'!E685="Yes","LUNA_CCT","Reported_CCT"))</f>
        <v/>
      </c>
      <c r="L685" t="str">
        <f>IF('Reported Performance Table'!D685="","",IF(K685="LUNA_CCT",VLOOKUP('Reported Performance Table'!D685,'Master List'!$B$42:$E$129,4,FALSE),"Reported_BUG"))</f>
        <v/>
      </c>
      <c r="M685" t="str">
        <f>IF('Reported Performance Table'!D685="","",IF(AND('Reported Performance Table'!$E685="Yes",OR('Reported Performance Table'!$D685='Master List'!$B$42,'Reported Performance Table'!$D685='Master List'!$B$43,'Reported Performance Table'!$D685='Master List'!$B$44,'Reported Performance Table'!$D685='Master List'!$B$46,'Reported Performance Table'!$D685='Master List'!$B$48,'Reported Performance Table'!$D685='Master List'!$B$104,'Reported Performance Table'!$D685='Master List'!$B$106,'Reported Performance Table'!$D685='Master List'!$B$126)),"LUNA_Dimming","Dimming_Capability_and_Range"))</f>
        <v/>
      </c>
      <c r="N685" s="179">
        <f>'Reported Performance Table'!BE685</f>
        <v>0</v>
      </c>
      <c r="O685" s="179">
        <f>'Reported Performance Table'!BF685</f>
        <v>0</v>
      </c>
      <c r="P685" s="179">
        <f>'Reported Performance Table'!BG685</f>
        <v>0</v>
      </c>
      <c r="Q685" t="str">
        <f t="shared" si="21"/>
        <v>No</v>
      </c>
    </row>
    <row r="686" spans="1:17" x14ac:dyDescent="0.25">
      <c r="A686" s="75">
        <v>693</v>
      </c>
      <c r="B686" s="76" t="str">
        <f>IF('Reported Performance Table'!$A693="","",IF(OR('Reported Performance Table'!$B693="",'Reported Performance Table'!$C693="",'Reported Performance Table'!$D693="",'Reported Performance Table'!$F693="",'Reported Performance Table'!$G693="",'Reported Performance Table'!$H693="",'Reported Performance Table'!$I693="",'Reported Performance Table'!$K693="",'Reported Performance Table'!$N693="",'Reported Performance Table'!$O693="",'Reported Performance Table'!$P693="",'Reported Performance Table'!$Q693="",'Reported Performance Table'!$R693="",'Reported Performance Table'!$S693="",'Reported Performance Table'!$T693="",'Reported Performance Table'!$U693="",'Reported Performance Table'!$V693="",'Reported Performance Table'!$W693="",'Reported Performance Table'!$X693="",'Reported Performance Table'!$AF693="",'Reported Performance Table'!$AG693="",'Reported Performance Table'!$AI693="",'Reported Performance Table'!$AJ693="",'Reported Performance Table'!$AL693="",'Reported Performance Table'!$AN693="",'Reported Performance Table'!$AR693=""),$A686&amp;", ",""))</f>
        <v/>
      </c>
      <c r="D686" s="35" t="e">
        <f>VLOOKUP('Reported Performance Table'!C686,'Master List'!$B$20:$C$39,2,FALSE)</f>
        <v>#N/A</v>
      </c>
      <c r="E686" t="e">
        <f>VLOOKUP('Reported Performance Table'!D686,'Master List'!$B$42:$C$129,2,FALSE)</f>
        <v>#N/A</v>
      </c>
      <c r="F686" t="e">
        <f>VLOOKUP('Reported Performance Table'!C686,'Master List'!$B$20:$D$39,3,FALSE)</f>
        <v>#N/A</v>
      </c>
      <c r="G686" s="163" t="e">
        <f>VLOOKUP('Reported Performance Table'!B686,'Master List'!$B$11:$D$17,3,FALSE)</f>
        <v>#N/A</v>
      </c>
      <c r="H686" t="e">
        <f t="shared" si="20"/>
        <v>#N/A</v>
      </c>
      <c r="I686" t="e">
        <f>IF(VLOOKUP('Reported Performance Table'!D686,'Master List'!$B$42:$D$129,3,FALSE)="","No",VLOOKUP('Reported Performance Table'!D686,'Master List'!$B$42:$D$129,3,FALSE))</f>
        <v>#N/A</v>
      </c>
      <c r="J686" t="e">
        <f>IF(AND(I686="Yes_No",'Reported Performance Table'!E686="Yes"),"No","Yes_No")</f>
        <v>#N/A</v>
      </c>
      <c r="K686" t="str">
        <f>IF('Reported Performance Table'!D686="","",IF('Reported Performance Table'!E686="Yes","LUNA_CCT","Reported_CCT"))</f>
        <v/>
      </c>
      <c r="L686" t="str">
        <f>IF('Reported Performance Table'!D686="","",IF(K686="LUNA_CCT",VLOOKUP('Reported Performance Table'!D686,'Master List'!$B$42:$E$129,4,FALSE),"Reported_BUG"))</f>
        <v/>
      </c>
      <c r="M686" t="str">
        <f>IF('Reported Performance Table'!D686="","",IF(AND('Reported Performance Table'!$E686="Yes",OR('Reported Performance Table'!$D686='Master List'!$B$42,'Reported Performance Table'!$D686='Master List'!$B$43,'Reported Performance Table'!$D686='Master List'!$B$44,'Reported Performance Table'!$D686='Master List'!$B$46,'Reported Performance Table'!$D686='Master List'!$B$48,'Reported Performance Table'!$D686='Master List'!$B$104,'Reported Performance Table'!$D686='Master List'!$B$106,'Reported Performance Table'!$D686='Master List'!$B$126)),"LUNA_Dimming","Dimming_Capability_and_Range"))</f>
        <v/>
      </c>
      <c r="N686" s="179">
        <f>'Reported Performance Table'!BE686</f>
        <v>0</v>
      </c>
      <c r="O686" s="179">
        <f>'Reported Performance Table'!BF686</f>
        <v>0</v>
      </c>
      <c r="P686" s="179">
        <f>'Reported Performance Table'!BG686</f>
        <v>0</v>
      </c>
      <c r="Q686" t="str">
        <f t="shared" si="21"/>
        <v>No</v>
      </c>
    </row>
    <row r="687" spans="1:17" x14ac:dyDescent="0.25">
      <c r="A687" s="75">
        <v>694</v>
      </c>
      <c r="B687" s="76" t="str">
        <f>IF('Reported Performance Table'!$A694="","",IF(OR('Reported Performance Table'!$B694="",'Reported Performance Table'!$C694="",'Reported Performance Table'!$D694="",'Reported Performance Table'!$F694="",'Reported Performance Table'!$G694="",'Reported Performance Table'!$H694="",'Reported Performance Table'!$I694="",'Reported Performance Table'!$K694="",'Reported Performance Table'!$N694="",'Reported Performance Table'!$O694="",'Reported Performance Table'!$P694="",'Reported Performance Table'!$Q694="",'Reported Performance Table'!$R694="",'Reported Performance Table'!$S694="",'Reported Performance Table'!$T694="",'Reported Performance Table'!$U694="",'Reported Performance Table'!$V694="",'Reported Performance Table'!$W694="",'Reported Performance Table'!$X694="",'Reported Performance Table'!$AF694="",'Reported Performance Table'!$AG694="",'Reported Performance Table'!$AI694="",'Reported Performance Table'!$AJ694="",'Reported Performance Table'!$AL694="",'Reported Performance Table'!$AN694="",'Reported Performance Table'!$AR694=""),$A687&amp;", ",""))</f>
        <v/>
      </c>
      <c r="D687" s="35" t="e">
        <f>VLOOKUP('Reported Performance Table'!C687,'Master List'!$B$20:$C$39,2,FALSE)</f>
        <v>#N/A</v>
      </c>
      <c r="E687" t="e">
        <f>VLOOKUP('Reported Performance Table'!D687,'Master List'!$B$42:$C$129,2,FALSE)</f>
        <v>#N/A</v>
      </c>
      <c r="F687" t="e">
        <f>VLOOKUP('Reported Performance Table'!C687,'Master List'!$B$20:$D$39,3,FALSE)</f>
        <v>#N/A</v>
      </c>
      <c r="G687" s="163" t="e">
        <f>VLOOKUP('Reported Performance Table'!B687,'Master List'!$B$11:$D$17,3,FALSE)</f>
        <v>#N/A</v>
      </c>
      <c r="H687" t="e">
        <f t="shared" si="20"/>
        <v>#N/A</v>
      </c>
      <c r="I687" t="e">
        <f>IF(VLOOKUP('Reported Performance Table'!D687,'Master List'!$B$42:$D$129,3,FALSE)="","No",VLOOKUP('Reported Performance Table'!D687,'Master List'!$B$42:$D$129,3,FALSE))</f>
        <v>#N/A</v>
      </c>
      <c r="J687" t="e">
        <f>IF(AND(I687="Yes_No",'Reported Performance Table'!E687="Yes"),"No","Yes_No")</f>
        <v>#N/A</v>
      </c>
      <c r="K687" t="str">
        <f>IF('Reported Performance Table'!D687="","",IF('Reported Performance Table'!E687="Yes","LUNA_CCT","Reported_CCT"))</f>
        <v/>
      </c>
      <c r="L687" t="str">
        <f>IF('Reported Performance Table'!D687="","",IF(K687="LUNA_CCT",VLOOKUP('Reported Performance Table'!D687,'Master List'!$B$42:$E$129,4,FALSE),"Reported_BUG"))</f>
        <v/>
      </c>
      <c r="M687" t="str">
        <f>IF('Reported Performance Table'!D687="","",IF(AND('Reported Performance Table'!$E687="Yes",OR('Reported Performance Table'!$D687='Master List'!$B$42,'Reported Performance Table'!$D687='Master List'!$B$43,'Reported Performance Table'!$D687='Master List'!$B$44,'Reported Performance Table'!$D687='Master List'!$B$46,'Reported Performance Table'!$D687='Master List'!$B$48,'Reported Performance Table'!$D687='Master List'!$B$104,'Reported Performance Table'!$D687='Master List'!$B$106,'Reported Performance Table'!$D687='Master List'!$B$126)),"LUNA_Dimming","Dimming_Capability_and_Range"))</f>
        <v/>
      </c>
      <c r="N687" s="179">
        <f>'Reported Performance Table'!BE687</f>
        <v>0</v>
      </c>
      <c r="O687" s="179">
        <f>'Reported Performance Table'!BF687</f>
        <v>0</v>
      </c>
      <c r="P687" s="179">
        <f>'Reported Performance Table'!BG687</f>
        <v>0</v>
      </c>
      <c r="Q687" t="str">
        <f t="shared" si="21"/>
        <v>No</v>
      </c>
    </row>
    <row r="688" spans="1:17" x14ac:dyDescent="0.25">
      <c r="A688" s="75">
        <v>695</v>
      </c>
      <c r="B688" s="76" t="str">
        <f>IF('Reported Performance Table'!$A695="","",IF(OR('Reported Performance Table'!$B695="",'Reported Performance Table'!$C695="",'Reported Performance Table'!$D695="",'Reported Performance Table'!$F695="",'Reported Performance Table'!$G695="",'Reported Performance Table'!$H695="",'Reported Performance Table'!$I695="",'Reported Performance Table'!$K695="",'Reported Performance Table'!$N695="",'Reported Performance Table'!$O695="",'Reported Performance Table'!$P695="",'Reported Performance Table'!$Q695="",'Reported Performance Table'!$R695="",'Reported Performance Table'!$S695="",'Reported Performance Table'!$T695="",'Reported Performance Table'!$U695="",'Reported Performance Table'!$V695="",'Reported Performance Table'!$W695="",'Reported Performance Table'!$X695="",'Reported Performance Table'!$AF695="",'Reported Performance Table'!$AG695="",'Reported Performance Table'!$AI695="",'Reported Performance Table'!$AJ695="",'Reported Performance Table'!$AL695="",'Reported Performance Table'!$AN695="",'Reported Performance Table'!$AR695=""),$A688&amp;", ",""))</f>
        <v/>
      </c>
      <c r="D688" s="35" t="e">
        <f>VLOOKUP('Reported Performance Table'!C688,'Master List'!$B$20:$C$39,2,FALSE)</f>
        <v>#N/A</v>
      </c>
      <c r="E688" t="e">
        <f>VLOOKUP('Reported Performance Table'!D688,'Master List'!$B$42:$C$129,2,FALSE)</f>
        <v>#N/A</v>
      </c>
      <c r="F688" t="e">
        <f>VLOOKUP('Reported Performance Table'!C688,'Master List'!$B$20:$D$39,3,FALSE)</f>
        <v>#N/A</v>
      </c>
      <c r="G688" s="163" t="e">
        <f>VLOOKUP('Reported Performance Table'!B688,'Master List'!$B$11:$D$17,3,FALSE)</f>
        <v>#N/A</v>
      </c>
      <c r="H688" t="e">
        <f t="shared" si="20"/>
        <v>#N/A</v>
      </c>
      <c r="I688" t="e">
        <f>IF(VLOOKUP('Reported Performance Table'!D688,'Master List'!$B$42:$D$129,3,FALSE)="","No",VLOOKUP('Reported Performance Table'!D688,'Master List'!$B$42:$D$129,3,FALSE))</f>
        <v>#N/A</v>
      </c>
      <c r="J688" t="e">
        <f>IF(AND(I688="Yes_No",'Reported Performance Table'!E688="Yes"),"No","Yes_No")</f>
        <v>#N/A</v>
      </c>
      <c r="K688" t="str">
        <f>IF('Reported Performance Table'!D688="","",IF('Reported Performance Table'!E688="Yes","LUNA_CCT","Reported_CCT"))</f>
        <v/>
      </c>
      <c r="L688" t="str">
        <f>IF('Reported Performance Table'!D688="","",IF(K688="LUNA_CCT",VLOOKUP('Reported Performance Table'!D688,'Master List'!$B$42:$E$129,4,FALSE),"Reported_BUG"))</f>
        <v/>
      </c>
      <c r="M688" t="str">
        <f>IF('Reported Performance Table'!D688="","",IF(AND('Reported Performance Table'!$E688="Yes",OR('Reported Performance Table'!$D688='Master List'!$B$42,'Reported Performance Table'!$D688='Master List'!$B$43,'Reported Performance Table'!$D688='Master List'!$B$44,'Reported Performance Table'!$D688='Master List'!$B$46,'Reported Performance Table'!$D688='Master List'!$B$48,'Reported Performance Table'!$D688='Master List'!$B$104,'Reported Performance Table'!$D688='Master List'!$B$106,'Reported Performance Table'!$D688='Master List'!$B$126)),"LUNA_Dimming","Dimming_Capability_and_Range"))</f>
        <v/>
      </c>
      <c r="N688" s="179">
        <f>'Reported Performance Table'!BE688</f>
        <v>0</v>
      </c>
      <c r="O688" s="179">
        <f>'Reported Performance Table'!BF688</f>
        <v>0</v>
      </c>
      <c r="P688" s="179">
        <f>'Reported Performance Table'!BG688</f>
        <v>0</v>
      </c>
      <c r="Q688" t="str">
        <f t="shared" si="21"/>
        <v>No</v>
      </c>
    </row>
    <row r="689" spans="1:17" x14ac:dyDescent="0.25">
      <c r="A689" s="75">
        <v>696</v>
      </c>
      <c r="B689" s="76" t="str">
        <f>IF('Reported Performance Table'!$A696="","",IF(OR('Reported Performance Table'!$B696="",'Reported Performance Table'!$C696="",'Reported Performance Table'!$D696="",'Reported Performance Table'!$F696="",'Reported Performance Table'!$G696="",'Reported Performance Table'!$H696="",'Reported Performance Table'!$I696="",'Reported Performance Table'!$K696="",'Reported Performance Table'!$N696="",'Reported Performance Table'!$O696="",'Reported Performance Table'!$P696="",'Reported Performance Table'!$Q696="",'Reported Performance Table'!$R696="",'Reported Performance Table'!$S696="",'Reported Performance Table'!$T696="",'Reported Performance Table'!$U696="",'Reported Performance Table'!$V696="",'Reported Performance Table'!$W696="",'Reported Performance Table'!$X696="",'Reported Performance Table'!$AF696="",'Reported Performance Table'!$AG696="",'Reported Performance Table'!$AI696="",'Reported Performance Table'!$AJ696="",'Reported Performance Table'!$AL696="",'Reported Performance Table'!$AN696="",'Reported Performance Table'!$AR696=""),$A689&amp;", ",""))</f>
        <v/>
      </c>
      <c r="D689" s="35" t="e">
        <f>VLOOKUP('Reported Performance Table'!C689,'Master List'!$B$20:$C$39,2,FALSE)</f>
        <v>#N/A</v>
      </c>
      <c r="E689" t="e">
        <f>VLOOKUP('Reported Performance Table'!D689,'Master List'!$B$42:$C$129,2,FALSE)</f>
        <v>#N/A</v>
      </c>
      <c r="F689" t="e">
        <f>VLOOKUP('Reported Performance Table'!C689,'Master List'!$B$20:$D$39,3,FALSE)</f>
        <v>#N/A</v>
      </c>
      <c r="G689" s="163" t="e">
        <f>VLOOKUP('Reported Performance Table'!B689,'Master List'!$B$11:$D$17,3,FALSE)</f>
        <v>#N/A</v>
      </c>
      <c r="H689" t="e">
        <f t="shared" si="20"/>
        <v>#N/A</v>
      </c>
      <c r="I689" t="e">
        <f>IF(VLOOKUP('Reported Performance Table'!D689,'Master List'!$B$42:$D$129,3,FALSE)="","No",VLOOKUP('Reported Performance Table'!D689,'Master List'!$B$42:$D$129,3,FALSE))</f>
        <v>#N/A</v>
      </c>
      <c r="J689" t="e">
        <f>IF(AND(I689="Yes_No",'Reported Performance Table'!E689="Yes"),"No","Yes_No")</f>
        <v>#N/A</v>
      </c>
      <c r="K689" t="str">
        <f>IF('Reported Performance Table'!D689="","",IF('Reported Performance Table'!E689="Yes","LUNA_CCT","Reported_CCT"))</f>
        <v/>
      </c>
      <c r="L689" t="str">
        <f>IF('Reported Performance Table'!D689="","",IF(K689="LUNA_CCT",VLOOKUP('Reported Performance Table'!D689,'Master List'!$B$42:$E$129,4,FALSE),"Reported_BUG"))</f>
        <v/>
      </c>
      <c r="M689" t="str">
        <f>IF('Reported Performance Table'!D689="","",IF(AND('Reported Performance Table'!$E689="Yes",OR('Reported Performance Table'!$D689='Master List'!$B$42,'Reported Performance Table'!$D689='Master List'!$B$43,'Reported Performance Table'!$D689='Master List'!$B$44,'Reported Performance Table'!$D689='Master List'!$B$46,'Reported Performance Table'!$D689='Master List'!$B$48,'Reported Performance Table'!$D689='Master List'!$B$104,'Reported Performance Table'!$D689='Master List'!$B$106,'Reported Performance Table'!$D689='Master List'!$B$126)),"LUNA_Dimming","Dimming_Capability_and_Range"))</f>
        <v/>
      </c>
      <c r="N689" s="179">
        <f>'Reported Performance Table'!BE689</f>
        <v>0</v>
      </c>
      <c r="O689" s="179">
        <f>'Reported Performance Table'!BF689</f>
        <v>0</v>
      </c>
      <c r="P689" s="179">
        <f>'Reported Performance Table'!BG689</f>
        <v>0</v>
      </c>
      <c r="Q689" t="str">
        <f t="shared" si="21"/>
        <v>No</v>
      </c>
    </row>
    <row r="690" spans="1:17" x14ac:dyDescent="0.25">
      <c r="A690" s="75">
        <v>697</v>
      </c>
      <c r="B690" s="76" t="str">
        <f>IF('Reported Performance Table'!$A697="","",IF(OR('Reported Performance Table'!$B697="",'Reported Performance Table'!$C697="",'Reported Performance Table'!$D697="",'Reported Performance Table'!$F697="",'Reported Performance Table'!$G697="",'Reported Performance Table'!$H697="",'Reported Performance Table'!$I697="",'Reported Performance Table'!$K697="",'Reported Performance Table'!$N697="",'Reported Performance Table'!$O697="",'Reported Performance Table'!$P697="",'Reported Performance Table'!$Q697="",'Reported Performance Table'!$R697="",'Reported Performance Table'!$S697="",'Reported Performance Table'!$T697="",'Reported Performance Table'!$U697="",'Reported Performance Table'!$V697="",'Reported Performance Table'!$W697="",'Reported Performance Table'!$X697="",'Reported Performance Table'!$AF697="",'Reported Performance Table'!$AG697="",'Reported Performance Table'!$AI697="",'Reported Performance Table'!$AJ697="",'Reported Performance Table'!$AL697="",'Reported Performance Table'!$AN697="",'Reported Performance Table'!$AR697=""),$A690&amp;", ",""))</f>
        <v/>
      </c>
      <c r="D690" s="35" t="e">
        <f>VLOOKUP('Reported Performance Table'!C690,'Master List'!$B$20:$C$39,2,FALSE)</f>
        <v>#N/A</v>
      </c>
      <c r="E690" t="e">
        <f>VLOOKUP('Reported Performance Table'!D690,'Master List'!$B$42:$C$129,2,FALSE)</f>
        <v>#N/A</v>
      </c>
      <c r="F690" t="e">
        <f>VLOOKUP('Reported Performance Table'!C690,'Master List'!$B$20:$D$39,3,FALSE)</f>
        <v>#N/A</v>
      </c>
      <c r="G690" s="163" t="e">
        <f>VLOOKUP('Reported Performance Table'!B690,'Master List'!$B$11:$D$17,3,FALSE)</f>
        <v>#N/A</v>
      </c>
      <c r="H690" t="e">
        <f t="shared" si="20"/>
        <v>#N/A</v>
      </c>
      <c r="I690" t="e">
        <f>IF(VLOOKUP('Reported Performance Table'!D690,'Master List'!$B$42:$D$129,3,FALSE)="","No",VLOOKUP('Reported Performance Table'!D690,'Master List'!$B$42:$D$129,3,FALSE))</f>
        <v>#N/A</v>
      </c>
      <c r="J690" t="e">
        <f>IF(AND(I690="Yes_No",'Reported Performance Table'!E690="Yes"),"No","Yes_No")</f>
        <v>#N/A</v>
      </c>
      <c r="K690" t="str">
        <f>IF('Reported Performance Table'!D690="","",IF('Reported Performance Table'!E690="Yes","LUNA_CCT","Reported_CCT"))</f>
        <v/>
      </c>
      <c r="L690" t="str">
        <f>IF('Reported Performance Table'!D690="","",IF(K690="LUNA_CCT",VLOOKUP('Reported Performance Table'!D690,'Master List'!$B$42:$E$129,4,FALSE),"Reported_BUG"))</f>
        <v/>
      </c>
      <c r="M690" t="str">
        <f>IF('Reported Performance Table'!D690="","",IF(AND('Reported Performance Table'!$E690="Yes",OR('Reported Performance Table'!$D690='Master List'!$B$42,'Reported Performance Table'!$D690='Master List'!$B$43,'Reported Performance Table'!$D690='Master List'!$B$44,'Reported Performance Table'!$D690='Master List'!$B$46,'Reported Performance Table'!$D690='Master List'!$B$48,'Reported Performance Table'!$D690='Master List'!$B$104,'Reported Performance Table'!$D690='Master List'!$B$106,'Reported Performance Table'!$D690='Master List'!$B$126)),"LUNA_Dimming","Dimming_Capability_and_Range"))</f>
        <v/>
      </c>
      <c r="N690" s="179">
        <f>'Reported Performance Table'!BE690</f>
        <v>0</v>
      </c>
      <c r="O690" s="179">
        <f>'Reported Performance Table'!BF690</f>
        <v>0</v>
      </c>
      <c r="P690" s="179">
        <f>'Reported Performance Table'!BG690</f>
        <v>0</v>
      </c>
      <c r="Q690" t="str">
        <f t="shared" si="21"/>
        <v>No</v>
      </c>
    </row>
    <row r="691" spans="1:17" x14ac:dyDescent="0.25">
      <c r="A691" s="75">
        <v>698</v>
      </c>
      <c r="B691" s="76" t="str">
        <f>IF('Reported Performance Table'!$A698="","",IF(OR('Reported Performance Table'!$B698="",'Reported Performance Table'!$C698="",'Reported Performance Table'!$D698="",'Reported Performance Table'!$F698="",'Reported Performance Table'!$G698="",'Reported Performance Table'!$H698="",'Reported Performance Table'!$I698="",'Reported Performance Table'!$K698="",'Reported Performance Table'!$N698="",'Reported Performance Table'!$O698="",'Reported Performance Table'!$P698="",'Reported Performance Table'!$Q698="",'Reported Performance Table'!$R698="",'Reported Performance Table'!$S698="",'Reported Performance Table'!$T698="",'Reported Performance Table'!$U698="",'Reported Performance Table'!$V698="",'Reported Performance Table'!$W698="",'Reported Performance Table'!$X698="",'Reported Performance Table'!$AF698="",'Reported Performance Table'!$AG698="",'Reported Performance Table'!$AI698="",'Reported Performance Table'!$AJ698="",'Reported Performance Table'!$AL698="",'Reported Performance Table'!$AN698="",'Reported Performance Table'!$AR698=""),$A691&amp;", ",""))</f>
        <v/>
      </c>
      <c r="D691" s="35" t="e">
        <f>VLOOKUP('Reported Performance Table'!C691,'Master List'!$B$20:$C$39,2,FALSE)</f>
        <v>#N/A</v>
      </c>
      <c r="E691" t="e">
        <f>VLOOKUP('Reported Performance Table'!D691,'Master List'!$B$42:$C$129,2,FALSE)</f>
        <v>#N/A</v>
      </c>
      <c r="F691" t="e">
        <f>VLOOKUP('Reported Performance Table'!C691,'Master List'!$B$20:$D$39,3,FALSE)</f>
        <v>#N/A</v>
      </c>
      <c r="G691" s="163" t="e">
        <f>VLOOKUP('Reported Performance Table'!B691,'Master List'!$B$11:$D$17,3,FALSE)</f>
        <v>#N/A</v>
      </c>
      <c r="H691" t="e">
        <f t="shared" si="20"/>
        <v>#N/A</v>
      </c>
      <c r="I691" t="e">
        <f>IF(VLOOKUP('Reported Performance Table'!D691,'Master List'!$B$42:$D$129,3,FALSE)="","No",VLOOKUP('Reported Performance Table'!D691,'Master List'!$B$42:$D$129,3,FALSE))</f>
        <v>#N/A</v>
      </c>
      <c r="J691" t="e">
        <f>IF(AND(I691="Yes_No",'Reported Performance Table'!E691="Yes"),"No","Yes_No")</f>
        <v>#N/A</v>
      </c>
      <c r="K691" t="str">
        <f>IF('Reported Performance Table'!D691="","",IF('Reported Performance Table'!E691="Yes","LUNA_CCT","Reported_CCT"))</f>
        <v/>
      </c>
      <c r="L691" t="str">
        <f>IF('Reported Performance Table'!D691="","",IF(K691="LUNA_CCT",VLOOKUP('Reported Performance Table'!D691,'Master List'!$B$42:$E$129,4,FALSE),"Reported_BUG"))</f>
        <v/>
      </c>
      <c r="M691" t="str">
        <f>IF('Reported Performance Table'!D691="","",IF(AND('Reported Performance Table'!$E691="Yes",OR('Reported Performance Table'!$D691='Master List'!$B$42,'Reported Performance Table'!$D691='Master List'!$B$43,'Reported Performance Table'!$D691='Master List'!$B$44,'Reported Performance Table'!$D691='Master List'!$B$46,'Reported Performance Table'!$D691='Master List'!$B$48,'Reported Performance Table'!$D691='Master List'!$B$104,'Reported Performance Table'!$D691='Master List'!$B$106,'Reported Performance Table'!$D691='Master List'!$B$126)),"LUNA_Dimming","Dimming_Capability_and_Range"))</f>
        <v/>
      </c>
      <c r="N691" s="179">
        <f>'Reported Performance Table'!BE691</f>
        <v>0</v>
      </c>
      <c r="O691" s="179">
        <f>'Reported Performance Table'!BF691</f>
        <v>0</v>
      </c>
      <c r="P691" s="179">
        <f>'Reported Performance Table'!BG691</f>
        <v>0</v>
      </c>
      <c r="Q691" t="str">
        <f t="shared" si="21"/>
        <v>No</v>
      </c>
    </row>
    <row r="692" spans="1:17" x14ac:dyDescent="0.25">
      <c r="A692" s="75">
        <v>699</v>
      </c>
      <c r="B692" s="76" t="str">
        <f>IF('Reported Performance Table'!$A699="","",IF(OR('Reported Performance Table'!$B699="",'Reported Performance Table'!$C699="",'Reported Performance Table'!$D699="",'Reported Performance Table'!$F699="",'Reported Performance Table'!$G699="",'Reported Performance Table'!$H699="",'Reported Performance Table'!$I699="",'Reported Performance Table'!$K699="",'Reported Performance Table'!$N699="",'Reported Performance Table'!$O699="",'Reported Performance Table'!$P699="",'Reported Performance Table'!$Q699="",'Reported Performance Table'!$R699="",'Reported Performance Table'!$S699="",'Reported Performance Table'!$T699="",'Reported Performance Table'!$U699="",'Reported Performance Table'!$V699="",'Reported Performance Table'!$W699="",'Reported Performance Table'!$X699="",'Reported Performance Table'!$AF699="",'Reported Performance Table'!$AG699="",'Reported Performance Table'!$AI699="",'Reported Performance Table'!$AJ699="",'Reported Performance Table'!$AL699="",'Reported Performance Table'!$AN699="",'Reported Performance Table'!$AR699=""),$A692&amp;", ",""))</f>
        <v/>
      </c>
      <c r="D692" s="35" t="e">
        <f>VLOOKUP('Reported Performance Table'!C692,'Master List'!$B$20:$C$39,2,FALSE)</f>
        <v>#N/A</v>
      </c>
      <c r="E692" t="e">
        <f>VLOOKUP('Reported Performance Table'!D692,'Master List'!$B$42:$C$129,2,FALSE)</f>
        <v>#N/A</v>
      </c>
      <c r="F692" t="e">
        <f>VLOOKUP('Reported Performance Table'!C692,'Master List'!$B$20:$D$39,3,FALSE)</f>
        <v>#N/A</v>
      </c>
      <c r="G692" s="163" t="e">
        <f>VLOOKUP('Reported Performance Table'!B692,'Master List'!$B$11:$D$17,3,FALSE)</f>
        <v>#N/A</v>
      </c>
      <c r="H692" t="e">
        <f t="shared" si="20"/>
        <v>#N/A</v>
      </c>
      <c r="I692" t="e">
        <f>IF(VLOOKUP('Reported Performance Table'!D692,'Master List'!$B$42:$D$129,3,FALSE)="","No",VLOOKUP('Reported Performance Table'!D692,'Master List'!$B$42:$D$129,3,FALSE))</f>
        <v>#N/A</v>
      </c>
      <c r="J692" t="e">
        <f>IF(AND(I692="Yes_No",'Reported Performance Table'!E692="Yes"),"No","Yes_No")</f>
        <v>#N/A</v>
      </c>
      <c r="K692" t="str">
        <f>IF('Reported Performance Table'!D692="","",IF('Reported Performance Table'!E692="Yes","LUNA_CCT","Reported_CCT"))</f>
        <v/>
      </c>
      <c r="L692" t="str">
        <f>IF('Reported Performance Table'!D692="","",IF(K692="LUNA_CCT",VLOOKUP('Reported Performance Table'!D692,'Master List'!$B$42:$E$129,4,FALSE),"Reported_BUG"))</f>
        <v/>
      </c>
      <c r="M692" t="str">
        <f>IF('Reported Performance Table'!D692="","",IF(AND('Reported Performance Table'!$E692="Yes",OR('Reported Performance Table'!$D692='Master List'!$B$42,'Reported Performance Table'!$D692='Master List'!$B$43,'Reported Performance Table'!$D692='Master List'!$B$44,'Reported Performance Table'!$D692='Master List'!$B$46,'Reported Performance Table'!$D692='Master List'!$B$48,'Reported Performance Table'!$D692='Master List'!$B$104,'Reported Performance Table'!$D692='Master List'!$B$106,'Reported Performance Table'!$D692='Master List'!$B$126)),"LUNA_Dimming","Dimming_Capability_and_Range"))</f>
        <v/>
      </c>
      <c r="N692" s="179">
        <f>'Reported Performance Table'!BE692</f>
        <v>0</v>
      </c>
      <c r="O692" s="179">
        <f>'Reported Performance Table'!BF692</f>
        <v>0</v>
      </c>
      <c r="P692" s="179">
        <f>'Reported Performance Table'!BG692</f>
        <v>0</v>
      </c>
      <c r="Q692" t="str">
        <f t="shared" si="21"/>
        <v>No</v>
      </c>
    </row>
    <row r="693" spans="1:17" x14ac:dyDescent="0.25">
      <c r="A693" s="75">
        <v>700</v>
      </c>
      <c r="B693" s="76" t="str">
        <f>IF('Reported Performance Table'!$A700="","",IF(OR('Reported Performance Table'!$B700="",'Reported Performance Table'!$C700="",'Reported Performance Table'!$D700="",'Reported Performance Table'!$F700="",'Reported Performance Table'!$G700="",'Reported Performance Table'!$H700="",'Reported Performance Table'!$I700="",'Reported Performance Table'!$K700="",'Reported Performance Table'!$N700="",'Reported Performance Table'!$O700="",'Reported Performance Table'!$P700="",'Reported Performance Table'!$Q700="",'Reported Performance Table'!$R700="",'Reported Performance Table'!$S700="",'Reported Performance Table'!$T700="",'Reported Performance Table'!$U700="",'Reported Performance Table'!$V700="",'Reported Performance Table'!$W700="",'Reported Performance Table'!$X700="",'Reported Performance Table'!$AF700="",'Reported Performance Table'!$AG700="",'Reported Performance Table'!$AI700="",'Reported Performance Table'!$AJ700="",'Reported Performance Table'!$AL700="",'Reported Performance Table'!$AN700="",'Reported Performance Table'!$AR700=""),$A693&amp;", ",""))</f>
        <v/>
      </c>
      <c r="D693" s="35" t="e">
        <f>VLOOKUP('Reported Performance Table'!C693,'Master List'!$B$20:$C$39,2,FALSE)</f>
        <v>#N/A</v>
      </c>
      <c r="E693" t="e">
        <f>VLOOKUP('Reported Performance Table'!D693,'Master List'!$B$42:$C$129,2,FALSE)</f>
        <v>#N/A</v>
      </c>
      <c r="F693" t="e">
        <f>VLOOKUP('Reported Performance Table'!C693,'Master List'!$B$20:$D$39,3,FALSE)</f>
        <v>#N/A</v>
      </c>
      <c r="G693" s="163" t="e">
        <f>VLOOKUP('Reported Performance Table'!B693,'Master List'!$B$11:$D$17,3,FALSE)</f>
        <v>#N/A</v>
      </c>
      <c r="H693" t="e">
        <f t="shared" si="20"/>
        <v>#N/A</v>
      </c>
      <c r="I693" t="e">
        <f>IF(VLOOKUP('Reported Performance Table'!D693,'Master List'!$B$42:$D$129,3,FALSE)="","No",VLOOKUP('Reported Performance Table'!D693,'Master List'!$B$42:$D$129,3,FALSE))</f>
        <v>#N/A</v>
      </c>
      <c r="J693" t="e">
        <f>IF(AND(I693="Yes_No",'Reported Performance Table'!E693="Yes"),"No","Yes_No")</f>
        <v>#N/A</v>
      </c>
      <c r="K693" t="str">
        <f>IF('Reported Performance Table'!D693="","",IF('Reported Performance Table'!E693="Yes","LUNA_CCT","Reported_CCT"))</f>
        <v/>
      </c>
      <c r="L693" t="str">
        <f>IF('Reported Performance Table'!D693="","",IF(K693="LUNA_CCT",VLOOKUP('Reported Performance Table'!D693,'Master List'!$B$42:$E$129,4,FALSE),"Reported_BUG"))</f>
        <v/>
      </c>
      <c r="M693" t="str">
        <f>IF('Reported Performance Table'!D693="","",IF(AND('Reported Performance Table'!$E693="Yes",OR('Reported Performance Table'!$D693='Master List'!$B$42,'Reported Performance Table'!$D693='Master List'!$B$43,'Reported Performance Table'!$D693='Master List'!$B$44,'Reported Performance Table'!$D693='Master List'!$B$46,'Reported Performance Table'!$D693='Master List'!$B$48,'Reported Performance Table'!$D693='Master List'!$B$104,'Reported Performance Table'!$D693='Master List'!$B$106,'Reported Performance Table'!$D693='Master List'!$B$126)),"LUNA_Dimming","Dimming_Capability_and_Range"))</f>
        <v/>
      </c>
      <c r="N693" s="179">
        <f>'Reported Performance Table'!BE693</f>
        <v>0</v>
      </c>
      <c r="O693" s="179">
        <f>'Reported Performance Table'!BF693</f>
        <v>0</v>
      </c>
      <c r="P693" s="179">
        <f>'Reported Performance Table'!BG693</f>
        <v>0</v>
      </c>
      <c r="Q693" t="str">
        <f t="shared" si="21"/>
        <v>No</v>
      </c>
    </row>
    <row r="694" spans="1:17" x14ac:dyDescent="0.25">
      <c r="A694" s="75">
        <v>701</v>
      </c>
      <c r="B694" s="76" t="str">
        <f>IF('Reported Performance Table'!$A701="","",IF(OR('Reported Performance Table'!$B701="",'Reported Performance Table'!$C701="",'Reported Performance Table'!$D701="",'Reported Performance Table'!$F701="",'Reported Performance Table'!$G701="",'Reported Performance Table'!$H701="",'Reported Performance Table'!$I701="",'Reported Performance Table'!$K701="",'Reported Performance Table'!$N701="",'Reported Performance Table'!$O701="",'Reported Performance Table'!$P701="",'Reported Performance Table'!$Q701="",'Reported Performance Table'!$R701="",'Reported Performance Table'!$S701="",'Reported Performance Table'!$T701="",'Reported Performance Table'!$U701="",'Reported Performance Table'!$V701="",'Reported Performance Table'!$W701="",'Reported Performance Table'!$X701="",'Reported Performance Table'!$AF701="",'Reported Performance Table'!$AG701="",'Reported Performance Table'!$AI701="",'Reported Performance Table'!$AJ701="",'Reported Performance Table'!$AL701="",'Reported Performance Table'!$AN701="",'Reported Performance Table'!$AR701=""),$A694&amp;", ",""))</f>
        <v/>
      </c>
      <c r="D694" s="35" t="e">
        <f>VLOOKUP('Reported Performance Table'!C694,'Master List'!$B$20:$C$39,2,FALSE)</f>
        <v>#N/A</v>
      </c>
      <c r="E694" t="e">
        <f>VLOOKUP('Reported Performance Table'!D694,'Master List'!$B$42:$C$129,2,FALSE)</f>
        <v>#N/A</v>
      </c>
      <c r="F694" t="e">
        <f>VLOOKUP('Reported Performance Table'!C694,'Master List'!$B$20:$D$39,3,FALSE)</f>
        <v>#N/A</v>
      </c>
      <c r="G694" s="163" t="e">
        <f>VLOOKUP('Reported Performance Table'!B694,'Master List'!$B$11:$D$17,3,FALSE)</f>
        <v>#N/A</v>
      </c>
      <c r="H694" t="e">
        <f t="shared" si="20"/>
        <v>#N/A</v>
      </c>
      <c r="I694" t="e">
        <f>IF(VLOOKUP('Reported Performance Table'!D694,'Master List'!$B$42:$D$129,3,FALSE)="","No",VLOOKUP('Reported Performance Table'!D694,'Master List'!$B$42:$D$129,3,FALSE))</f>
        <v>#N/A</v>
      </c>
      <c r="J694" t="e">
        <f>IF(AND(I694="Yes_No",'Reported Performance Table'!E694="Yes"),"No","Yes_No")</f>
        <v>#N/A</v>
      </c>
      <c r="K694" t="str">
        <f>IF('Reported Performance Table'!D694="","",IF('Reported Performance Table'!E694="Yes","LUNA_CCT","Reported_CCT"))</f>
        <v/>
      </c>
      <c r="L694" t="str">
        <f>IF('Reported Performance Table'!D694="","",IF(K694="LUNA_CCT",VLOOKUP('Reported Performance Table'!D694,'Master List'!$B$42:$E$129,4,FALSE),"Reported_BUG"))</f>
        <v/>
      </c>
      <c r="M694" t="str">
        <f>IF('Reported Performance Table'!D694="","",IF(AND('Reported Performance Table'!$E694="Yes",OR('Reported Performance Table'!$D694='Master List'!$B$42,'Reported Performance Table'!$D694='Master List'!$B$43,'Reported Performance Table'!$D694='Master List'!$B$44,'Reported Performance Table'!$D694='Master List'!$B$46,'Reported Performance Table'!$D694='Master List'!$B$48,'Reported Performance Table'!$D694='Master List'!$B$104,'Reported Performance Table'!$D694='Master List'!$B$106,'Reported Performance Table'!$D694='Master List'!$B$126)),"LUNA_Dimming","Dimming_Capability_and_Range"))</f>
        <v/>
      </c>
      <c r="N694" s="179">
        <f>'Reported Performance Table'!BE694</f>
        <v>0</v>
      </c>
      <c r="O694" s="179">
        <f>'Reported Performance Table'!BF694</f>
        <v>0</v>
      </c>
      <c r="P694" s="179">
        <f>'Reported Performance Table'!BG694</f>
        <v>0</v>
      </c>
      <c r="Q694" t="str">
        <f t="shared" si="21"/>
        <v>No</v>
      </c>
    </row>
    <row r="695" spans="1:17" x14ac:dyDescent="0.25">
      <c r="A695" s="75">
        <v>702</v>
      </c>
      <c r="B695" s="76" t="str">
        <f>IF('Reported Performance Table'!$A702="","",IF(OR('Reported Performance Table'!$B702="",'Reported Performance Table'!$C702="",'Reported Performance Table'!$D702="",'Reported Performance Table'!$F702="",'Reported Performance Table'!$G702="",'Reported Performance Table'!$H702="",'Reported Performance Table'!$I702="",'Reported Performance Table'!$K702="",'Reported Performance Table'!$N702="",'Reported Performance Table'!$O702="",'Reported Performance Table'!$P702="",'Reported Performance Table'!$Q702="",'Reported Performance Table'!$R702="",'Reported Performance Table'!$S702="",'Reported Performance Table'!$T702="",'Reported Performance Table'!$U702="",'Reported Performance Table'!$V702="",'Reported Performance Table'!$W702="",'Reported Performance Table'!$X702="",'Reported Performance Table'!$AF702="",'Reported Performance Table'!$AG702="",'Reported Performance Table'!$AI702="",'Reported Performance Table'!$AJ702="",'Reported Performance Table'!$AL702="",'Reported Performance Table'!$AN702="",'Reported Performance Table'!$AR702=""),$A695&amp;", ",""))</f>
        <v/>
      </c>
      <c r="D695" s="35" t="e">
        <f>VLOOKUP('Reported Performance Table'!C695,'Master List'!$B$20:$C$39,2,FALSE)</f>
        <v>#N/A</v>
      </c>
      <c r="E695" t="e">
        <f>VLOOKUP('Reported Performance Table'!D695,'Master List'!$B$42:$C$129,2,FALSE)</f>
        <v>#N/A</v>
      </c>
      <c r="F695" t="e">
        <f>VLOOKUP('Reported Performance Table'!C695,'Master List'!$B$20:$D$39,3,FALSE)</f>
        <v>#N/A</v>
      </c>
      <c r="G695" s="163" t="e">
        <f>VLOOKUP('Reported Performance Table'!B695,'Master List'!$B$11:$D$17,3,FALSE)</f>
        <v>#N/A</v>
      </c>
      <c r="H695" t="e">
        <f t="shared" si="20"/>
        <v>#N/A</v>
      </c>
      <c r="I695" t="e">
        <f>IF(VLOOKUP('Reported Performance Table'!D695,'Master List'!$B$42:$D$129,3,FALSE)="","No",VLOOKUP('Reported Performance Table'!D695,'Master List'!$B$42:$D$129,3,FALSE))</f>
        <v>#N/A</v>
      </c>
      <c r="J695" t="e">
        <f>IF(AND(I695="Yes_No",'Reported Performance Table'!E695="Yes"),"No","Yes_No")</f>
        <v>#N/A</v>
      </c>
      <c r="K695" t="str">
        <f>IF('Reported Performance Table'!D695="","",IF('Reported Performance Table'!E695="Yes","LUNA_CCT","Reported_CCT"))</f>
        <v/>
      </c>
      <c r="L695" t="str">
        <f>IF('Reported Performance Table'!D695="","",IF(K695="LUNA_CCT",VLOOKUP('Reported Performance Table'!D695,'Master List'!$B$42:$E$129,4,FALSE),"Reported_BUG"))</f>
        <v/>
      </c>
      <c r="M695" t="str">
        <f>IF('Reported Performance Table'!D695="","",IF(AND('Reported Performance Table'!$E695="Yes",OR('Reported Performance Table'!$D695='Master List'!$B$42,'Reported Performance Table'!$D695='Master List'!$B$43,'Reported Performance Table'!$D695='Master List'!$B$44,'Reported Performance Table'!$D695='Master List'!$B$46,'Reported Performance Table'!$D695='Master List'!$B$48,'Reported Performance Table'!$D695='Master List'!$B$104,'Reported Performance Table'!$D695='Master List'!$B$106,'Reported Performance Table'!$D695='Master List'!$B$126)),"LUNA_Dimming","Dimming_Capability_and_Range"))</f>
        <v/>
      </c>
      <c r="N695" s="179">
        <f>'Reported Performance Table'!BE695</f>
        <v>0</v>
      </c>
      <c r="O695" s="179">
        <f>'Reported Performance Table'!BF695</f>
        <v>0</v>
      </c>
      <c r="P695" s="179">
        <f>'Reported Performance Table'!BG695</f>
        <v>0</v>
      </c>
      <c r="Q695" t="str">
        <f t="shared" si="21"/>
        <v>No</v>
      </c>
    </row>
    <row r="696" spans="1:17" x14ac:dyDescent="0.25">
      <c r="A696" s="75">
        <v>703</v>
      </c>
      <c r="B696" s="76" t="str">
        <f>IF('Reported Performance Table'!$A703="","",IF(OR('Reported Performance Table'!$B703="",'Reported Performance Table'!$C703="",'Reported Performance Table'!$D703="",'Reported Performance Table'!$F703="",'Reported Performance Table'!$G703="",'Reported Performance Table'!$H703="",'Reported Performance Table'!$I703="",'Reported Performance Table'!$K703="",'Reported Performance Table'!$N703="",'Reported Performance Table'!$O703="",'Reported Performance Table'!$P703="",'Reported Performance Table'!$Q703="",'Reported Performance Table'!$R703="",'Reported Performance Table'!$S703="",'Reported Performance Table'!$T703="",'Reported Performance Table'!$U703="",'Reported Performance Table'!$V703="",'Reported Performance Table'!$W703="",'Reported Performance Table'!$X703="",'Reported Performance Table'!$AF703="",'Reported Performance Table'!$AG703="",'Reported Performance Table'!$AI703="",'Reported Performance Table'!$AJ703="",'Reported Performance Table'!$AL703="",'Reported Performance Table'!$AN703="",'Reported Performance Table'!$AR703=""),$A696&amp;", ",""))</f>
        <v/>
      </c>
      <c r="D696" s="35" t="e">
        <f>VLOOKUP('Reported Performance Table'!C696,'Master List'!$B$20:$C$39,2,FALSE)</f>
        <v>#N/A</v>
      </c>
      <c r="E696" t="e">
        <f>VLOOKUP('Reported Performance Table'!D696,'Master List'!$B$42:$C$129,2,FALSE)</f>
        <v>#N/A</v>
      </c>
      <c r="F696" t="e">
        <f>VLOOKUP('Reported Performance Table'!C696,'Master List'!$B$20:$D$39,3,FALSE)</f>
        <v>#N/A</v>
      </c>
      <c r="G696" s="163" t="e">
        <f>VLOOKUP('Reported Performance Table'!B696,'Master List'!$B$11:$D$17,3,FALSE)</f>
        <v>#N/A</v>
      </c>
      <c r="H696" t="e">
        <f t="shared" si="20"/>
        <v>#N/A</v>
      </c>
      <c r="I696" t="e">
        <f>IF(VLOOKUP('Reported Performance Table'!D696,'Master List'!$B$42:$D$129,3,FALSE)="","No",VLOOKUP('Reported Performance Table'!D696,'Master List'!$B$42:$D$129,3,FALSE))</f>
        <v>#N/A</v>
      </c>
      <c r="J696" t="e">
        <f>IF(AND(I696="Yes_No",'Reported Performance Table'!E696="Yes"),"No","Yes_No")</f>
        <v>#N/A</v>
      </c>
      <c r="K696" t="str">
        <f>IF('Reported Performance Table'!D696="","",IF('Reported Performance Table'!E696="Yes","LUNA_CCT","Reported_CCT"))</f>
        <v/>
      </c>
      <c r="L696" t="str">
        <f>IF('Reported Performance Table'!D696="","",IF(K696="LUNA_CCT",VLOOKUP('Reported Performance Table'!D696,'Master List'!$B$42:$E$129,4,FALSE),"Reported_BUG"))</f>
        <v/>
      </c>
      <c r="M696" t="str">
        <f>IF('Reported Performance Table'!D696="","",IF(AND('Reported Performance Table'!$E696="Yes",OR('Reported Performance Table'!$D696='Master List'!$B$42,'Reported Performance Table'!$D696='Master List'!$B$43,'Reported Performance Table'!$D696='Master List'!$B$44,'Reported Performance Table'!$D696='Master List'!$B$46,'Reported Performance Table'!$D696='Master List'!$B$48,'Reported Performance Table'!$D696='Master List'!$B$104,'Reported Performance Table'!$D696='Master List'!$B$106,'Reported Performance Table'!$D696='Master List'!$B$126)),"LUNA_Dimming","Dimming_Capability_and_Range"))</f>
        <v/>
      </c>
      <c r="N696" s="179">
        <f>'Reported Performance Table'!BE696</f>
        <v>0</v>
      </c>
      <c r="O696" s="179">
        <f>'Reported Performance Table'!BF696</f>
        <v>0</v>
      </c>
      <c r="P696" s="179">
        <f>'Reported Performance Table'!BG696</f>
        <v>0</v>
      </c>
      <c r="Q696" t="str">
        <f t="shared" si="21"/>
        <v>No</v>
      </c>
    </row>
    <row r="697" spans="1:17" x14ac:dyDescent="0.25">
      <c r="A697" s="75">
        <v>704</v>
      </c>
      <c r="B697" s="76" t="str">
        <f>IF('Reported Performance Table'!$A704="","",IF(OR('Reported Performance Table'!$B704="",'Reported Performance Table'!$C704="",'Reported Performance Table'!$D704="",'Reported Performance Table'!$F704="",'Reported Performance Table'!$G704="",'Reported Performance Table'!$H704="",'Reported Performance Table'!$I704="",'Reported Performance Table'!$K704="",'Reported Performance Table'!$N704="",'Reported Performance Table'!$O704="",'Reported Performance Table'!$P704="",'Reported Performance Table'!$Q704="",'Reported Performance Table'!$R704="",'Reported Performance Table'!$S704="",'Reported Performance Table'!$T704="",'Reported Performance Table'!$U704="",'Reported Performance Table'!$V704="",'Reported Performance Table'!$W704="",'Reported Performance Table'!$X704="",'Reported Performance Table'!$AF704="",'Reported Performance Table'!$AG704="",'Reported Performance Table'!$AI704="",'Reported Performance Table'!$AJ704="",'Reported Performance Table'!$AL704="",'Reported Performance Table'!$AN704="",'Reported Performance Table'!$AR704=""),$A697&amp;", ",""))</f>
        <v/>
      </c>
      <c r="D697" s="35" t="e">
        <f>VLOOKUP('Reported Performance Table'!C697,'Master List'!$B$20:$C$39,2,FALSE)</f>
        <v>#N/A</v>
      </c>
      <c r="E697" t="e">
        <f>VLOOKUP('Reported Performance Table'!D697,'Master List'!$B$42:$C$129,2,FALSE)</f>
        <v>#N/A</v>
      </c>
      <c r="F697" t="e">
        <f>VLOOKUP('Reported Performance Table'!C697,'Master List'!$B$20:$D$39,3,FALSE)</f>
        <v>#N/A</v>
      </c>
      <c r="G697" s="163" t="e">
        <f>VLOOKUP('Reported Performance Table'!B697,'Master List'!$B$11:$D$17,3,FALSE)</f>
        <v>#N/A</v>
      </c>
      <c r="H697" t="e">
        <f t="shared" si="20"/>
        <v>#N/A</v>
      </c>
      <c r="I697" t="e">
        <f>IF(VLOOKUP('Reported Performance Table'!D697,'Master List'!$B$42:$D$129,3,FALSE)="","No",VLOOKUP('Reported Performance Table'!D697,'Master List'!$B$42:$D$129,3,FALSE))</f>
        <v>#N/A</v>
      </c>
      <c r="J697" t="e">
        <f>IF(AND(I697="Yes_No",'Reported Performance Table'!E697="Yes"),"No","Yes_No")</f>
        <v>#N/A</v>
      </c>
      <c r="K697" t="str">
        <f>IF('Reported Performance Table'!D697="","",IF('Reported Performance Table'!E697="Yes","LUNA_CCT","Reported_CCT"))</f>
        <v/>
      </c>
      <c r="L697" t="str">
        <f>IF('Reported Performance Table'!D697="","",IF(K697="LUNA_CCT",VLOOKUP('Reported Performance Table'!D697,'Master List'!$B$42:$E$129,4,FALSE),"Reported_BUG"))</f>
        <v/>
      </c>
      <c r="M697" t="str">
        <f>IF('Reported Performance Table'!D697="","",IF(AND('Reported Performance Table'!$E697="Yes",OR('Reported Performance Table'!$D697='Master List'!$B$42,'Reported Performance Table'!$D697='Master List'!$B$43,'Reported Performance Table'!$D697='Master List'!$B$44,'Reported Performance Table'!$D697='Master List'!$B$46,'Reported Performance Table'!$D697='Master List'!$B$48,'Reported Performance Table'!$D697='Master List'!$B$104,'Reported Performance Table'!$D697='Master List'!$B$106,'Reported Performance Table'!$D697='Master List'!$B$126)),"LUNA_Dimming","Dimming_Capability_and_Range"))</f>
        <v/>
      </c>
      <c r="N697" s="179">
        <f>'Reported Performance Table'!BE697</f>
        <v>0</v>
      </c>
      <c r="O697" s="179">
        <f>'Reported Performance Table'!BF697</f>
        <v>0</v>
      </c>
      <c r="P697" s="179">
        <f>'Reported Performance Table'!BG697</f>
        <v>0</v>
      </c>
      <c r="Q697" t="str">
        <f t="shared" si="21"/>
        <v>No</v>
      </c>
    </row>
    <row r="698" spans="1:17" x14ac:dyDescent="0.25">
      <c r="A698" s="75">
        <v>705</v>
      </c>
      <c r="B698" s="76" t="str">
        <f>IF('Reported Performance Table'!$A705="","",IF(OR('Reported Performance Table'!$B705="",'Reported Performance Table'!$C705="",'Reported Performance Table'!$D705="",'Reported Performance Table'!$F705="",'Reported Performance Table'!$G705="",'Reported Performance Table'!$H705="",'Reported Performance Table'!$I705="",'Reported Performance Table'!$K705="",'Reported Performance Table'!$N705="",'Reported Performance Table'!$O705="",'Reported Performance Table'!$P705="",'Reported Performance Table'!$Q705="",'Reported Performance Table'!$R705="",'Reported Performance Table'!$S705="",'Reported Performance Table'!$T705="",'Reported Performance Table'!$U705="",'Reported Performance Table'!$V705="",'Reported Performance Table'!$W705="",'Reported Performance Table'!$X705="",'Reported Performance Table'!$AF705="",'Reported Performance Table'!$AG705="",'Reported Performance Table'!$AI705="",'Reported Performance Table'!$AJ705="",'Reported Performance Table'!$AL705="",'Reported Performance Table'!$AN705="",'Reported Performance Table'!$AR705=""),$A698&amp;", ",""))</f>
        <v/>
      </c>
      <c r="D698" s="35" t="e">
        <f>VLOOKUP('Reported Performance Table'!C698,'Master List'!$B$20:$C$39,2,FALSE)</f>
        <v>#N/A</v>
      </c>
      <c r="E698" t="e">
        <f>VLOOKUP('Reported Performance Table'!D698,'Master List'!$B$42:$C$129,2,FALSE)</f>
        <v>#N/A</v>
      </c>
      <c r="F698" t="e">
        <f>VLOOKUP('Reported Performance Table'!C698,'Master List'!$B$20:$D$39,3,FALSE)</f>
        <v>#N/A</v>
      </c>
      <c r="G698" s="163" t="e">
        <f>VLOOKUP('Reported Performance Table'!B698,'Master List'!$B$11:$D$17,3,FALSE)</f>
        <v>#N/A</v>
      </c>
      <c r="H698" t="e">
        <f t="shared" si="20"/>
        <v>#N/A</v>
      </c>
      <c r="I698" t="e">
        <f>IF(VLOOKUP('Reported Performance Table'!D698,'Master List'!$B$42:$D$129,3,FALSE)="","No",VLOOKUP('Reported Performance Table'!D698,'Master List'!$B$42:$D$129,3,FALSE))</f>
        <v>#N/A</v>
      </c>
      <c r="J698" t="e">
        <f>IF(AND(I698="Yes_No",'Reported Performance Table'!E698="Yes"),"No","Yes_No")</f>
        <v>#N/A</v>
      </c>
      <c r="K698" t="str">
        <f>IF('Reported Performance Table'!D698="","",IF('Reported Performance Table'!E698="Yes","LUNA_CCT","Reported_CCT"))</f>
        <v/>
      </c>
      <c r="L698" t="str">
        <f>IF('Reported Performance Table'!D698="","",IF(K698="LUNA_CCT",VLOOKUP('Reported Performance Table'!D698,'Master List'!$B$42:$E$129,4,FALSE),"Reported_BUG"))</f>
        <v/>
      </c>
      <c r="M698" t="str">
        <f>IF('Reported Performance Table'!D698="","",IF(AND('Reported Performance Table'!$E698="Yes",OR('Reported Performance Table'!$D698='Master List'!$B$42,'Reported Performance Table'!$D698='Master List'!$B$43,'Reported Performance Table'!$D698='Master List'!$B$44,'Reported Performance Table'!$D698='Master List'!$B$46,'Reported Performance Table'!$D698='Master List'!$B$48,'Reported Performance Table'!$D698='Master List'!$B$104,'Reported Performance Table'!$D698='Master List'!$B$106,'Reported Performance Table'!$D698='Master List'!$B$126)),"LUNA_Dimming","Dimming_Capability_and_Range"))</f>
        <v/>
      </c>
      <c r="N698" s="179">
        <f>'Reported Performance Table'!BE698</f>
        <v>0</v>
      </c>
      <c r="O698" s="179">
        <f>'Reported Performance Table'!BF698</f>
        <v>0</v>
      </c>
      <c r="P698" s="179">
        <f>'Reported Performance Table'!BG698</f>
        <v>0</v>
      </c>
      <c r="Q698" t="str">
        <f t="shared" si="21"/>
        <v>No</v>
      </c>
    </row>
    <row r="699" spans="1:17" x14ac:dyDescent="0.25">
      <c r="A699" s="75">
        <v>706</v>
      </c>
      <c r="B699" s="76" t="str">
        <f>IF('Reported Performance Table'!$A706="","",IF(OR('Reported Performance Table'!$B706="",'Reported Performance Table'!$C706="",'Reported Performance Table'!$D706="",'Reported Performance Table'!$F706="",'Reported Performance Table'!$G706="",'Reported Performance Table'!$H706="",'Reported Performance Table'!$I706="",'Reported Performance Table'!$K706="",'Reported Performance Table'!$N706="",'Reported Performance Table'!$O706="",'Reported Performance Table'!$P706="",'Reported Performance Table'!$Q706="",'Reported Performance Table'!$R706="",'Reported Performance Table'!$S706="",'Reported Performance Table'!$T706="",'Reported Performance Table'!$U706="",'Reported Performance Table'!$V706="",'Reported Performance Table'!$W706="",'Reported Performance Table'!$X706="",'Reported Performance Table'!$AF706="",'Reported Performance Table'!$AG706="",'Reported Performance Table'!$AI706="",'Reported Performance Table'!$AJ706="",'Reported Performance Table'!$AL706="",'Reported Performance Table'!$AN706="",'Reported Performance Table'!$AR706=""),$A699&amp;", ",""))</f>
        <v/>
      </c>
      <c r="D699" s="35" t="e">
        <f>VLOOKUP('Reported Performance Table'!C699,'Master List'!$B$20:$C$39,2,FALSE)</f>
        <v>#N/A</v>
      </c>
      <c r="E699" t="e">
        <f>VLOOKUP('Reported Performance Table'!D699,'Master List'!$B$42:$C$129,2,FALSE)</f>
        <v>#N/A</v>
      </c>
      <c r="F699" t="e">
        <f>VLOOKUP('Reported Performance Table'!C699,'Master List'!$B$20:$D$39,3,FALSE)</f>
        <v>#N/A</v>
      </c>
      <c r="G699" s="163" t="e">
        <f>VLOOKUP('Reported Performance Table'!B699,'Master List'!$B$11:$D$17,3,FALSE)</f>
        <v>#N/A</v>
      </c>
      <c r="H699" t="e">
        <f t="shared" si="20"/>
        <v>#N/A</v>
      </c>
      <c r="I699" t="e">
        <f>IF(VLOOKUP('Reported Performance Table'!D699,'Master List'!$B$42:$D$129,3,FALSE)="","No",VLOOKUP('Reported Performance Table'!D699,'Master List'!$B$42:$D$129,3,FALSE))</f>
        <v>#N/A</v>
      </c>
      <c r="J699" t="e">
        <f>IF(AND(I699="Yes_No",'Reported Performance Table'!E699="Yes"),"No","Yes_No")</f>
        <v>#N/A</v>
      </c>
      <c r="K699" t="str">
        <f>IF('Reported Performance Table'!D699="","",IF('Reported Performance Table'!E699="Yes","LUNA_CCT","Reported_CCT"))</f>
        <v/>
      </c>
      <c r="L699" t="str">
        <f>IF('Reported Performance Table'!D699="","",IF(K699="LUNA_CCT",VLOOKUP('Reported Performance Table'!D699,'Master List'!$B$42:$E$129,4,FALSE),"Reported_BUG"))</f>
        <v/>
      </c>
      <c r="M699" t="str">
        <f>IF('Reported Performance Table'!D699="","",IF(AND('Reported Performance Table'!$E699="Yes",OR('Reported Performance Table'!$D699='Master List'!$B$42,'Reported Performance Table'!$D699='Master List'!$B$43,'Reported Performance Table'!$D699='Master List'!$B$44,'Reported Performance Table'!$D699='Master List'!$B$46,'Reported Performance Table'!$D699='Master List'!$B$48,'Reported Performance Table'!$D699='Master List'!$B$104,'Reported Performance Table'!$D699='Master List'!$B$106,'Reported Performance Table'!$D699='Master List'!$B$126)),"LUNA_Dimming","Dimming_Capability_and_Range"))</f>
        <v/>
      </c>
      <c r="N699" s="179">
        <f>'Reported Performance Table'!BE699</f>
        <v>0</v>
      </c>
      <c r="O699" s="179">
        <f>'Reported Performance Table'!BF699</f>
        <v>0</v>
      </c>
      <c r="P699" s="179">
        <f>'Reported Performance Table'!BG699</f>
        <v>0</v>
      </c>
      <c r="Q699" t="str">
        <f t="shared" si="21"/>
        <v>No</v>
      </c>
    </row>
    <row r="700" spans="1:17" x14ac:dyDescent="0.25">
      <c r="A700" s="75">
        <v>707</v>
      </c>
      <c r="B700" s="76" t="str">
        <f>IF('Reported Performance Table'!$A707="","",IF(OR('Reported Performance Table'!$B707="",'Reported Performance Table'!$C707="",'Reported Performance Table'!$D707="",'Reported Performance Table'!$F707="",'Reported Performance Table'!$G707="",'Reported Performance Table'!$H707="",'Reported Performance Table'!$I707="",'Reported Performance Table'!$K707="",'Reported Performance Table'!$N707="",'Reported Performance Table'!$O707="",'Reported Performance Table'!$P707="",'Reported Performance Table'!$Q707="",'Reported Performance Table'!$R707="",'Reported Performance Table'!$S707="",'Reported Performance Table'!$T707="",'Reported Performance Table'!$U707="",'Reported Performance Table'!$V707="",'Reported Performance Table'!$W707="",'Reported Performance Table'!$X707="",'Reported Performance Table'!$AF707="",'Reported Performance Table'!$AG707="",'Reported Performance Table'!$AI707="",'Reported Performance Table'!$AJ707="",'Reported Performance Table'!$AL707="",'Reported Performance Table'!$AN707="",'Reported Performance Table'!$AR707=""),$A700&amp;", ",""))</f>
        <v/>
      </c>
      <c r="D700" s="35" t="e">
        <f>VLOOKUP('Reported Performance Table'!C700,'Master List'!$B$20:$C$39,2,FALSE)</f>
        <v>#N/A</v>
      </c>
      <c r="E700" t="e">
        <f>VLOOKUP('Reported Performance Table'!D700,'Master List'!$B$42:$C$129,2,FALSE)</f>
        <v>#N/A</v>
      </c>
      <c r="F700" t="e">
        <f>VLOOKUP('Reported Performance Table'!C700,'Master List'!$B$20:$D$39,3,FALSE)</f>
        <v>#N/A</v>
      </c>
      <c r="G700" s="163" t="e">
        <f>VLOOKUP('Reported Performance Table'!B700,'Master List'!$B$11:$D$17,3,FALSE)</f>
        <v>#N/A</v>
      </c>
      <c r="H700" t="e">
        <f t="shared" si="20"/>
        <v>#N/A</v>
      </c>
      <c r="I700" t="e">
        <f>IF(VLOOKUP('Reported Performance Table'!D700,'Master List'!$B$42:$D$129,3,FALSE)="","No",VLOOKUP('Reported Performance Table'!D700,'Master List'!$B$42:$D$129,3,FALSE))</f>
        <v>#N/A</v>
      </c>
      <c r="J700" t="e">
        <f>IF(AND(I700="Yes_No",'Reported Performance Table'!E700="Yes"),"No","Yes_No")</f>
        <v>#N/A</v>
      </c>
      <c r="K700" t="str">
        <f>IF('Reported Performance Table'!D700="","",IF('Reported Performance Table'!E700="Yes","LUNA_CCT","Reported_CCT"))</f>
        <v/>
      </c>
      <c r="L700" t="str">
        <f>IF('Reported Performance Table'!D700="","",IF(K700="LUNA_CCT",VLOOKUP('Reported Performance Table'!D700,'Master List'!$B$42:$E$129,4,FALSE),"Reported_BUG"))</f>
        <v/>
      </c>
      <c r="M700" t="str">
        <f>IF('Reported Performance Table'!D700="","",IF(AND('Reported Performance Table'!$E700="Yes",OR('Reported Performance Table'!$D700='Master List'!$B$42,'Reported Performance Table'!$D700='Master List'!$B$43,'Reported Performance Table'!$D700='Master List'!$B$44,'Reported Performance Table'!$D700='Master List'!$B$46,'Reported Performance Table'!$D700='Master List'!$B$48,'Reported Performance Table'!$D700='Master List'!$B$104,'Reported Performance Table'!$D700='Master List'!$B$106,'Reported Performance Table'!$D700='Master List'!$B$126)),"LUNA_Dimming","Dimming_Capability_and_Range"))</f>
        <v/>
      </c>
      <c r="N700" s="179">
        <f>'Reported Performance Table'!BE700</f>
        <v>0</v>
      </c>
      <c r="O700" s="179">
        <f>'Reported Performance Table'!BF700</f>
        <v>0</v>
      </c>
      <c r="P700" s="179">
        <f>'Reported Performance Table'!BG700</f>
        <v>0</v>
      </c>
      <c r="Q700" t="str">
        <f t="shared" si="21"/>
        <v>No</v>
      </c>
    </row>
    <row r="701" spans="1:17" x14ac:dyDescent="0.25">
      <c r="A701" s="75">
        <v>708</v>
      </c>
      <c r="B701" s="76" t="str">
        <f>IF('Reported Performance Table'!$A708="","",IF(OR('Reported Performance Table'!$B708="",'Reported Performance Table'!$C708="",'Reported Performance Table'!$D708="",'Reported Performance Table'!$F708="",'Reported Performance Table'!$G708="",'Reported Performance Table'!$H708="",'Reported Performance Table'!$I708="",'Reported Performance Table'!$K708="",'Reported Performance Table'!$N708="",'Reported Performance Table'!$O708="",'Reported Performance Table'!$P708="",'Reported Performance Table'!$Q708="",'Reported Performance Table'!$R708="",'Reported Performance Table'!$S708="",'Reported Performance Table'!$T708="",'Reported Performance Table'!$U708="",'Reported Performance Table'!$V708="",'Reported Performance Table'!$W708="",'Reported Performance Table'!$X708="",'Reported Performance Table'!$AF708="",'Reported Performance Table'!$AG708="",'Reported Performance Table'!$AI708="",'Reported Performance Table'!$AJ708="",'Reported Performance Table'!$AL708="",'Reported Performance Table'!$AN708="",'Reported Performance Table'!$AR708=""),$A701&amp;", ",""))</f>
        <v/>
      </c>
      <c r="D701" s="35" t="e">
        <f>VLOOKUP('Reported Performance Table'!C701,'Master List'!$B$20:$C$39,2,FALSE)</f>
        <v>#N/A</v>
      </c>
      <c r="E701" t="e">
        <f>VLOOKUP('Reported Performance Table'!D701,'Master List'!$B$42:$C$129,2,FALSE)</f>
        <v>#N/A</v>
      </c>
      <c r="F701" t="e">
        <f>VLOOKUP('Reported Performance Table'!C701,'Master List'!$B$20:$D$39,3,FALSE)</f>
        <v>#N/A</v>
      </c>
      <c r="G701" s="163" t="e">
        <f>VLOOKUP('Reported Performance Table'!B701,'Master List'!$B$11:$D$17,3,FALSE)</f>
        <v>#N/A</v>
      </c>
      <c r="H701" t="e">
        <f t="shared" si="20"/>
        <v>#N/A</v>
      </c>
      <c r="I701" t="e">
        <f>IF(VLOOKUP('Reported Performance Table'!D701,'Master List'!$B$42:$D$129,3,FALSE)="","No",VLOOKUP('Reported Performance Table'!D701,'Master List'!$B$42:$D$129,3,FALSE))</f>
        <v>#N/A</v>
      </c>
      <c r="J701" t="e">
        <f>IF(AND(I701="Yes_No",'Reported Performance Table'!E701="Yes"),"No","Yes_No")</f>
        <v>#N/A</v>
      </c>
      <c r="K701" t="str">
        <f>IF('Reported Performance Table'!D701="","",IF('Reported Performance Table'!E701="Yes","LUNA_CCT","Reported_CCT"))</f>
        <v/>
      </c>
      <c r="L701" t="str">
        <f>IF('Reported Performance Table'!D701="","",IF(K701="LUNA_CCT",VLOOKUP('Reported Performance Table'!D701,'Master List'!$B$42:$E$129,4,FALSE),"Reported_BUG"))</f>
        <v/>
      </c>
      <c r="M701" t="str">
        <f>IF('Reported Performance Table'!D701="","",IF(AND('Reported Performance Table'!$E701="Yes",OR('Reported Performance Table'!$D701='Master List'!$B$42,'Reported Performance Table'!$D701='Master List'!$B$43,'Reported Performance Table'!$D701='Master List'!$B$44,'Reported Performance Table'!$D701='Master List'!$B$46,'Reported Performance Table'!$D701='Master List'!$B$48,'Reported Performance Table'!$D701='Master List'!$B$104,'Reported Performance Table'!$D701='Master List'!$B$106,'Reported Performance Table'!$D701='Master List'!$B$126)),"LUNA_Dimming","Dimming_Capability_and_Range"))</f>
        <v/>
      </c>
      <c r="N701" s="179">
        <f>'Reported Performance Table'!BE701</f>
        <v>0</v>
      </c>
      <c r="O701" s="179">
        <f>'Reported Performance Table'!BF701</f>
        <v>0</v>
      </c>
      <c r="P701" s="179">
        <f>'Reported Performance Table'!BG701</f>
        <v>0</v>
      </c>
      <c r="Q701" t="str">
        <f t="shared" si="21"/>
        <v>No</v>
      </c>
    </row>
    <row r="702" spans="1:17" x14ac:dyDescent="0.25">
      <c r="A702" s="75">
        <v>709</v>
      </c>
      <c r="B702" s="76" t="str">
        <f>IF('Reported Performance Table'!$A709="","",IF(OR('Reported Performance Table'!$B709="",'Reported Performance Table'!$C709="",'Reported Performance Table'!$D709="",'Reported Performance Table'!$F709="",'Reported Performance Table'!$G709="",'Reported Performance Table'!$H709="",'Reported Performance Table'!$I709="",'Reported Performance Table'!$K709="",'Reported Performance Table'!$N709="",'Reported Performance Table'!$O709="",'Reported Performance Table'!$P709="",'Reported Performance Table'!$Q709="",'Reported Performance Table'!$R709="",'Reported Performance Table'!$S709="",'Reported Performance Table'!$T709="",'Reported Performance Table'!$U709="",'Reported Performance Table'!$V709="",'Reported Performance Table'!$W709="",'Reported Performance Table'!$X709="",'Reported Performance Table'!$AF709="",'Reported Performance Table'!$AG709="",'Reported Performance Table'!$AI709="",'Reported Performance Table'!$AJ709="",'Reported Performance Table'!$AL709="",'Reported Performance Table'!$AN709="",'Reported Performance Table'!$AR709=""),$A702&amp;", ",""))</f>
        <v/>
      </c>
      <c r="D702" s="35" t="e">
        <f>VLOOKUP('Reported Performance Table'!C702,'Master List'!$B$20:$C$39,2,FALSE)</f>
        <v>#N/A</v>
      </c>
      <c r="E702" t="e">
        <f>VLOOKUP('Reported Performance Table'!D702,'Master List'!$B$42:$C$129,2,FALSE)</f>
        <v>#N/A</v>
      </c>
      <c r="F702" t="e">
        <f>VLOOKUP('Reported Performance Table'!C702,'Master List'!$B$20:$D$39,3,FALSE)</f>
        <v>#N/A</v>
      </c>
      <c r="G702" s="163" t="e">
        <f>VLOOKUP('Reported Performance Table'!B702,'Master List'!$B$11:$D$17,3,FALSE)</f>
        <v>#N/A</v>
      </c>
      <c r="H702" t="e">
        <f t="shared" si="20"/>
        <v>#N/A</v>
      </c>
      <c r="I702" t="e">
        <f>IF(VLOOKUP('Reported Performance Table'!D702,'Master List'!$B$42:$D$129,3,FALSE)="","No",VLOOKUP('Reported Performance Table'!D702,'Master List'!$B$42:$D$129,3,FALSE))</f>
        <v>#N/A</v>
      </c>
      <c r="J702" t="e">
        <f>IF(AND(I702="Yes_No",'Reported Performance Table'!E702="Yes"),"No","Yes_No")</f>
        <v>#N/A</v>
      </c>
      <c r="K702" t="str">
        <f>IF('Reported Performance Table'!D702="","",IF('Reported Performance Table'!E702="Yes","LUNA_CCT","Reported_CCT"))</f>
        <v/>
      </c>
      <c r="L702" t="str">
        <f>IF('Reported Performance Table'!D702="","",IF(K702="LUNA_CCT",VLOOKUP('Reported Performance Table'!D702,'Master List'!$B$42:$E$129,4,FALSE),"Reported_BUG"))</f>
        <v/>
      </c>
      <c r="M702" t="str">
        <f>IF('Reported Performance Table'!D702="","",IF(AND('Reported Performance Table'!$E702="Yes",OR('Reported Performance Table'!$D702='Master List'!$B$42,'Reported Performance Table'!$D702='Master List'!$B$43,'Reported Performance Table'!$D702='Master List'!$B$44,'Reported Performance Table'!$D702='Master List'!$B$46,'Reported Performance Table'!$D702='Master List'!$B$48,'Reported Performance Table'!$D702='Master List'!$B$104,'Reported Performance Table'!$D702='Master List'!$B$106,'Reported Performance Table'!$D702='Master List'!$B$126)),"LUNA_Dimming","Dimming_Capability_and_Range"))</f>
        <v/>
      </c>
      <c r="N702" s="179">
        <f>'Reported Performance Table'!BE702</f>
        <v>0</v>
      </c>
      <c r="O702" s="179">
        <f>'Reported Performance Table'!BF702</f>
        <v>0</v>
      </c>
      <c r="P702" s="179">
        <f>'Reported Performance Table'!BG702</f>
        <v>0</v>
      </c>
      <c r="Q702" t="str">
        <f t="shared" si="21"/>
        <v>No</v>
      </c>
    </row>
    <row r="703" spans="1:17" x14ac:dyDescent="0.25">
      <c r="A703" s="75">
        <v>710</v>
      </c>
      <c r="B703" s="76" t="str">
        <f>IF('Reported Performance Table'!$A710="","",IF(OR('Reported Performance Table'!$B710="",'Reported Performance Table'!$C710="",'Reported Performance Table'!$D710="",'Reported Performance Table'!$F710="",'Reported Performance Table'!$G710="",'Reported Performance Table'!$H710="",'Reported Performance Table'!$I710="",'Reported Performance Table'!$K710="",'Reported Performance Table'!$N710="",'Reported Performance Table'!$O710="",'Reported Performance Table'!$P710="",'Reported Performance Table'!$Q710="",'Reported Performance Table'!$R710="",'Reported Performance Table'!$S710="",'Reported Performance Table'!$T710="",'Reported Performance Table'!$U710="",'Reported Performance Table'!$V710="",'Reported Performance Table'!$W710="",'Reported Performance Table'!$X710="",'Reported Performance Table'!$AF710="",'Reported Performance Table'!$AG710="",'Reported Performance Table'!$AI710="",'Reported Performance Table'!$AJ710="",'Reported Performance Table'!$AL710="",'Reported Performance Table'!$AN710="",'Reported Performance Table'!$AR710=""),$A703&amp;", ",""))</f>
        <v/>
      </c>
      <c r="D703" s="35" t="e">
        <f>VLOOKUP('Reported Performance Table'!C703,'Master List'!$B$20:$C$39,2,FALSE)</f>
        <v>#N/A</v>
      </c>
      <c r="E703" t="e">
        <f>VLOOKUP('Reported Performance Table'!D703,'Master List'!$B$42:$C$129,2,FALSE)</f>
        <v>#N/A</v>
      </c>
      <c r="F703" t="e">
        <f>VLOOKUP('Reported Performance Table'!C703,'Master List'!$B$20:$D$39,3,FALSE)</f>
        <v>#N/A</v>
      </c>
      <c r="G703" s="163" t="e">
        <f>VLOOKUP('Reported Performance Table'!B703,'Master List'!$B$11:$D$17,3,FALSE)</f>
        <v>#N/A</v>
      </c>
      <c r="H703" t="e">
        <f t="shared" si="20"/>
        <v>#N/A</v>
      </c>
      <c r="I703" t="e">
        <f>IF(VLOOKUP('Reported Performance Table'!D703,'Master List'!$B$42:$D$129,3,FALSE)="","No",VLOOKUP('Reported Performance Table'!D703,'Master List'!$B$42:$D$129,3,FALSE))</f>
        <v>#N/A</v>
      </c>
      <c r="J703" t="e">
        <f>IF(AND(I703="Yes_No",'Reported Performance Table'!E703="Yes"),"No","Yes_No")</f>
        <v>#N/A</v>
      </c>
      <c r="K703" t="str">
        <f>IF('Reported Performance Table'!D703="","",IF('Reported Performance Table'!E703="Yes","LUNA_CCT","Reported_CCT"))</f>
        <v/>
      </c>
      <c r="L703" t="str">
        <f>IF('Reported Performance Table'!D703="","",IF(K703="LUNA_CCT",VLOOKUP('Reported Performance Table'!D703,'Master List'!$B$42:$E$129,4,FALSE),"Reported_BUG"))</f>
        <v/>
      </c>
      <c r="M703" t="str">
        <f>IF('Reported Performance Table'!D703="","",IF(AND('Reported Performance Table'!$E703="Yes",OR('Reported Performance Table'!$D703='Master List'!$B$42,'Reported Performance Table'!$D703='Master List'!$B$43,'Reported Performance Table'!$D703='Master List'!$B$44,'Reported Performance Table'!$D703='Master List'!$B$46,'Reported Performance Table'!$D703='Master List'!$B$48,'Reported Performance Table'!$D703='Master List'!$B$104,'Reported Performance Table'!$D703='Master List'!$B$106,'Reported Performance Table'!$D703='Master List'!$B$126)),"LUNA_Dimming","Dimming_Capability_and_Range"))</f>
        <v/>
      </c>
      <c r="N703" s="179">
        <f>'Reported Performance Table'!BE703</f>
        <v>0</v>
      </c>
      <c r="O703" s="179">
        <f>'Reported Performance Table'!BF703</f>
        <v>0</v>
      </c>
      <c r="P703" s="179">
        <f>'Reported Performance Table'!BG703</f>
        <v>0</v>
      </c>
      <c r="Q703" t="str">
        <f t="shared" si="21"/>
        <v>No</v>
      </c>
    </row>
    <row r="704" spans="1:17" x14ac:dyDescent="0.25">
      <c r="A704" s="75">
        <v>711</v>
      </c>
      <c r="B704" s="76" t="str">
        <f>IF('Reported Performance Table'!$A711="","",IF(OR('Reported Performance Table'!$B711="",'Reported Performance Table'!$C711="",'Reported Performance Table'!$D711="",'Reported Performance Table'!$F711="",'Reported Performance Table'!$G711="",'Reported Performance Table'!$H711="",'Reported Performance Table'!$I711="",'Reported Performance Table'!$K711="",'Reported Performance Table'!$N711="",'Reported Performance Table'!$O711="",'Reported Performance Table'!$P711="",'Reported Performance Table'!$Q711="",'Reported Performance Table'!$R711="",'Reported Performance Table'!$S711="",'Reported Performance Table'!$T711="",'Reported Performance Table'!$U711="",'Reported Performance Table'!$V711="",'Reported Performance Table'!$W711="",'Reported Performance Table'!$X711="",'Reported Performance Table'!$AF711="",'Reported Performance Table'!$AG711="",'Reported Performance Table'!$AI711="",'Reported Performance Table'!$AJ711="",'Reported Performance Table'!$AL711="",'Reported Performance Table'!$AN711="",'Reported Performance Table'!$AR711=""),$A704&amp;", ",""))</f>
        <v/>
      </c>
      <c r="D704" s="35" t="e">
        <f>VLOOKUP('Reported Performance Table'!C704,'Master List'!$B$20:$C$39,2,FALSE)</f>
        <v>#N/A</v>
      </c>
      <c r="E704" t="e">
        <f>VLOOKUP('Reported Performance Table'!D704,'Master List'!$B$42:$C$129,2,FALSE)</f>
        <v>#N/A</v>
      </c>
      <c r="F704" t="e">
        <f>VLOOKUP('Reported Performance Table'!C704,'Master List'!$B$20:$D$39,3,FALSE)</f>
        <v>#N/A</v>
      </c>
      <c r="G704" s="163" t="e">
        <f>VLOOKUP('Reported Performance Table'!B704,'Master List'!$B$11:$D$17,3,FALSE)</f>
        <v>#N/A</v>
      </c>
      <c r="H704" t="e">
        <f t="shared" si="20"/>
        <v>#N/A</v>
      </c>
      <c r="I704" t="e">
        <f>IF(VLOOKUP('Reported Performance Table'!D704,'Master List'!$B$42:$D$129,3,FALSE)="","No",VLOOKUP('Reported Performance Table'!D704,'Master List'!$B$42:$D$129,3,FALSE))</f>
        <v>#N/A</v>
      </c>
      <c r="J704" t="e">
        <f>IF(AND(I704="Yes_No",'Reported Performance Table'!E704="Yes"),"No","Yes_No")</f>
        <v>#N/A</v>
      </c>
      <c r="K704" t="str">
        <f>IF('Reported Performance Table'!D704="","",IF('Reported Performance Table'!E704="Yes","LUNA_CCT","Reported_CCT"))</f>
        <v/>
      </c>
      <c r="L704" t="str">
        <f>IF('Reported Performance Table'!D704="","",IF(K704="LUNA_CCT",VLOOKUP('Reported Performance Table'!D704,'Master List'!$B$42:$E$129,4,FALSE),"Reported_BUG"))</f>
        <v/>
      </c>
      <c r="M704" t="str">
        <f>IF('Reported Performance Table'!D704="","",IF(AND('Reported Performance Table'!$E704="Yes",OR('Reported Performance Table'!$D704='Master List'!$B$42,'Reported Performance Table'!$D704='Master List'!$B$43,'Reported Performance Table'!$D704='Master List'!$B$44,'Reported Performance Table'!$D704='Master List'!$B$46,'Reported Performance Table'!$D704='Master List'!$B$48,'Reported Performance Table'!$D704='Master List'!$B$104,'Reported Performance Table'!$D704='Master List'!$B$106,'Reported Performance Table'!$D704='Master List'!$B$126)),"LUNA_Dimming","Dimming_Capability_and_Range"))</f>
        <v/>
      </c>
      <c r="N704" s="179">
        <f>'Reported Performance Table'!BE704</f>
        <v>0</v>
      </c>
      <c r="O704" s="179">
        <f>'Reported Performance Table'!BF704</f>
        <v>0</v>
      </c>
      <c r="P704" s="179">
        <f>'Reported Performance Table'!BG704</f>
        <v>0</v>
      </c>
      <c r="Q704" t="str">
        <f t="shared" si="21"/>
        <v>No</v>
      </c>
    </row>
    <row r="705" spans="1:17" x14ac:dyDescent="0.25">
      <c r="A705" s="75">
        <v>712</v>
      </c>
      <c r="B705" s="76" t="str">
        <f>IF('Reported Performance Table'!$A712="","",IF(OR('Reported Performance Table'!$B712="",'Reported Performance Table'!$C712="",'Reported Performance Table'!$D712="",'Reported Performance Table'!$F712="",'Reported Performance Table'!$G712="",'Reported Performance Table'!$H712="",'Reported Performance Table'!$I712="",'Reported Performance Table'!$K712="",'Reported Performance Table'!$N712="",'Reported Performance Table'!$O712="",'Reported Performance Table'!$P712="",'Reported Performance Table'!$Q712="",'Reported Performance Table'!$R712="",'Reported Performance Table'!$S712="",'Reported Performance Table'!$T712="",'Reported Performance Table'!$U712="",'Reported Performance Table'!$V712="",'Reported Performance Table'!$W712="",'Reported Performance Table'!$X712="",'Reported Performance Table'!$AF712="",'Reported Performance Table'!$AG712="",'Reported Performance Table'!$AI712="",'Reported Performance Table'!$AJ712="",'Reported Performance Table'!$AL712="",'Reported Performance Table'!$AN712="",'Reported Performance Table'!$AR712=""),$A705&amp;", ",""))</f>
        <v/>
      </c>
      <c r="D705" s="35" t="e">
        <f>VLOOKUP('Reported Performance Table'!C705,'Master List'!$B$20:$C$39,2,FALSE)</f>
        <v>#N/A</v>
      </c>
      <c r="E705" t="e">
        <f>VLOOKUP('Reported Performance Table'!D705,'Master List'!$B$42:$C$129,2,FALSE)</f>
        <v>#N/A</v>
      </c>
      <c r="F705" t="e">
        <f>VLOOKUP('Reported Performance Table'!C705,'Master List'!$B$20:$D$39,3,FALSE)</f>
        <v>#N/A</v>
      </c>
      <c r="G705" s="163" t="e">
        <f>VLOOKUP('Reported Performance Table'!B705,'Master List'!$B$11:$D$17,3,FALSE)</f>
        <v>#N/A</v>
      </c>
      <c r="H705" t="e">
        <f t="shared" si="20"/>
        <v>#N/A</v>
      </c>
      <c r="I705" t="e">
        <f>IF(VLOOKUP('Reported Performance Table'!D705,'Master List'!$B$42:$D$129,3,FALSE)="","No",VLOOKUP('Reported Performance Table'!D705,'Master List'!$B$42:$D$129,3,FALSE))</f>
        <v>#N/A</v>
      </c>
      <c r="J705" t="e">
        <f>IF(AND(I705="Yes_No",'Reported Performance Table'!E705="Yes"),"No","Yes_No")</f>
        <v>#N/A</v>
      </c>
      <c r="K705" t="str">
        <f>IF('Reported Performance Table'!D705="","",IF('Reported Performance Table'!E705="Yes","LUNA_CCT","Reported_CCT"))</f>
        <v/>
      </c>
      <c r="L705" t="str">
        <f>IF('Reported Performance Table'!D705="","",IF(K705="LUNA_CCT",VLOOKUP('Reported Performance Table'!D705,'Master List'!$B$42:$E$129,4,FALSE),"Reported_BUG"))</f>
        <v/>
      </c>
      <c r="M705" t="str">
        <f>IF('Reported Performance Table'!D705="","",IF(AND('Reported Performance Table'!$E705="Yes",OR('Reported Performance Table'!$D705='Master List'!$B$42,'Reported Performance Table'!$D705='Master List'!$B$43,'Reported Performance Table'!$D705='Master List'!$B$44,'Reported Performance Table'!$D705='Master List'!$B$46,'Reported Performance Table'!$D705='Master List'!$B$48,'Reported Performance Table'!$D705='Master List'!$B$104,'Reported Performance Table'!$D705='Master List'!$B$106,'Reported Performance Table'!$D705='Master List'!$B$126)),"LUNA_Dimming","Dimming_Capability_and_Range"))</f>
        <v/>
      </c>
      <c r="N705" s="179">
        <f>'Reported Performance Table'!BE705</f>
        <v>0</v>
      </c>
      <c r="O705" s="179">
        <f>'Reported Performance Table'!BF705</f>
        <v>0</v>
      </c>
      <c r="P705" s="179">
        <f>'Reported Performance Table'!BG705</f>
        <v>0</v>
      </c>
      <c r="Q705" t="str">
        <f t="shared" si="21"/>
        <v>No</v>
      </c>
    </row>
    <row r="706" spans="1:17" x14ac:dyDescent="0.25">
      <c r="A706" s="75">
        <v>713</v>
      </c>
      <c r="B706" s="76" t="str">
        <f>IF('Reported Performance Table'!$A713="","",IF(OR('Reported Performance Table'!$B713="",'Reported Performance Table'!$C713="",'Reported Performance Table'!$D713="",'Reported Performance Table'!$F713="",'Reported Performance Table'!$G713="",'Reported Performance Table'!$H713="",'Reported Performance Table'!$I713="",'Reported Performance Table'!$K713="",'Reported Performance Table'!$N713="",'Reported Performance Table'!$O713="",'Reported Performance Table'!$P713="",'Reported Performance Table'!$Q713="",'Reported Performance Table'!$R713="",'Reported Performance Table'!$S713="",'Reported Performance Table'!$T713="",'Reported Performance Table'!$U713="",'Reported Performance Table'!$V713="",'Reported Performance Table'!$W713="",'Reported Performance Table'!$X713="",'Reported Performance Table'!$AF713="",'Reported Performance Table'!$AG713="",'Reported Performance Table'!$AI713="",'Reported Performance Table'!$AJ713="",'Reported Performance Table'!$AL713="",'Reported Performance Table'!$AN713="",'Reported Performance Table'!$AR713=""),$A706&amp;", ",""))</f>
        <v/>
      </c>
      <c r="D706" s="35" t="e">
        <f>VLOOKUP('Reported Performance Table'!C706,'Master List'!$B$20:$C$39,2,FALSE)</f>
        <v>#N/A</v>
      </c>
      <c r="E706" t="e">
        <f>VLOOKUP('Reported Performance Table'!D706,'Master List'!$B$42:$C$129,2,FALSE)</f>
        <v>#N/A</v>
      </c>
      <c r="F706" t="e">
        <f>VLOOKUP('Reported Performance Table'!C706,'Master List'!$B$20:$D$39,3,FALSE)</f>
        <v>#N/A</v>
      </c>
      <c r="G706" s="163" t="e">
        <f>VLOOKUP('Reported Performance Table'!B706,'Master List'!$B$11:$D$17,3,FALSE)</f>
        <v>#N/A</v>
      </c>
      <c r="H706" t="e">
        <f t="shared" si="20"/>
        <v>#N/A</v>
      </c>
      <c r="I706" t="e">
        <f>IF(VLOOKUP('Reported Performance Table'!D706,'Master List'!$B$42:$D$129,3,FALSE)="","No",VLOOKUP('Reported Performance Table'!D706,'Master List'!$B$42:$D$129,3,FALSE))</f>
        <v>#N/A</v>
      </c>
      <c r="J706" t="e">
        <f>IF(AND(I706="Yes_No",'Reported Performance Table'!E706="Yes"),"No","Yes_No")</f>
        <v>#N/A</v>
      </c>
      <c r="K706" t="str">
        <f>IF('Reported Performance Table'!D706="","",IF('Reported Performance Table'!E706="Yes","LUNA_CCT","Reported_CCT"))</f>
        <v/>
      </c>
      <c r="L706" t="str">
        <f>IF('Reported Performance Table'!D706="","",IF(K706="LUNA_CCT",VLOOKUP('Reported Performance Table'!D706,'Master List'!$B$42:$E$129,4,FALSE),"Reported_BUG"))</f>
        <v/>
      </c>
      <c r="M706" t="str">
        <f>IF('Reported Performance Table'!D706="","",IF(AND('Reported Performance Table'!$E706="Yes",OR('Reported Performance Table'!$D706='Master List'!$B$42,'Reported Performance Table'!$D706='Master List'!$B$43,'Reported Performance Table'!$D706='Master List'!$B$44,'Reported Performance Table'!$D706='Master List'!$B$46,'Reported Performance Table'!$D706='Master List'!$B$48,'Reported Performance Table'!$D706='Master List'!$B$104,'Reported Performance Table'!$D706='Master List'!$B$106,'Reported Performance Table'!$D706='Master List'!$B$126)),"LUNA_Dimming","Dimming_Capability_and_Range"))</f>
        <v/>
      </c>
      <c r="N706" s="179">
        <f>'Reported Performance Table'!BE706</f>
        <v>0</v>
      </c>
      <c r="O706" s="179">
        <f>'Reported Performance Table'!BF706</f>
        <v>0</v>
      </c>
      <c r="P706" s="179">
        <f>'Reported Performance Table'!BG706</f>
        <v>0</v>
      </c>
      <c r="Q706" t="str">
        <f t="shared" si="21"/>
        <v>No</v>
      </c>
    </row>
    <row r="707" spans="1:17" x14ac:dyDescent="0.25">
      <c r="A707" s="75">
        <v>714</v>
      </c>
      <c r="B707" s="76" t="str">
        <f>IF('Reported Performance Table'!$A714="","",IF(OR('Reported Performance Table'!$B714="",'Reported Performance Table'!$C714="",'Reported Performance Table'!$D714="",'Reported Performance Table'!$F714="",'Reported Performance Table'!$G714="",'Reported Performance Table'!$H714="",'Reported Performance Table'!$I714="",'Reported Performance Table'!$K714="",'Reported Performance Table'!$N714="",'Reported Performance Table'!$O714="",'Reported Performance Table'!$P714="",'Reported Performance Table'!$Q714="",'Reported Performance Table'!$R714="",'Reported Performance Table'!$S714="",'Reported Performance Table'!$T714="",'Reported Performance Table'!$U714="",'Reported Performance Table'!$V714="",'Reported Performance Table'!$W714="",'Reported Performance Table'!$X714="",'Reported Performance Table'!$AF714="",'Reported Performance Table'!$AG714="",'Reported Performance Table'!$AI714="",'Reported Performance Table'!$AJ714="",'Reported Performance Table'!$AL714="",'Reported Performance Table'!$AN714="",'Reported Performance Table'!$AR714=""),$A707&amp;", ",""))</f>
        <v/>
      </c>
      <c r="D707" s="35" t="e">
        <f>VLOOKUP('Reported Performance Table'!C707,'Master List'!$B$20:$C$39,2,FALSE)</f>
        <v>#N/A</v>
      </c>
      <c r="E707" t="e">
        <f>VLOOKUP('Reported Performance Table'!D707,'Master List'!$B$42:$C$129,2,FALSE)</f>
        <v>#N/A</v>
      </c>
      <c r="F707" t="e">
        <f>VLOOKUP('Reported Performance Table'!C707,'Master List'!$B$20:$D$39,3,FALSE)</f>
        <v>#N/A</v>
      </c>
      <c r="G707" s="163" t="e">
        <f>VLOOKUP('Reported Performance Table'!B707,'Master List'!$B$11:$D$17,3,FALSE)</f>
        <v>#N/A</v>
      </c>
      <c r="H707" t="e">
        <f t="shared" si="20"/>
        <v>#N/A</v>
      </c>
      <c r="I707" t="e">
        <f>IF(VLOOKUP('Reported Performance Table'!D707,'Master List'!$B$42:$D$129,3,FALSE)="","No",VLOOKUP('Reported Performance Table'!D707,'Master List'!$B$42:$D$129,3,FALSE))</f>
        <v>#N/A</v>
      </c>
      <c r="J707" t="e">
        <f>IF(AND(I707="Yes_No",'Reported Performance Table'!E707="Yes"),"No","Yes_No")</f>
        <v>#N/A</v>
      </c>
      <c r="K707" t="str">
        <f>IF('Reported Performance Table'!D707="","",IF('Reported Performance Table'!E707="Yes","LUNA_CCT","Reported_CCT"))</f>
        <v/>
      </c>
      <c r="L707" t="str">
        <f>IF('Reported Performance Table'!D707="","",IF(K707="LUNA_CCT",VLOOKUP('Reported Performance Table'!D707,'Master List'!$B$42:$E$129,4,FALSE),"Reported_BUG"))</f>
        <v/>
      </c>
      <c r="M707" t="str">
        <f>IF('Reported Performance Table'!D707="","",IF(AND('Reported Performance Table'!$E707="Yes",OR('Reported Performance Table'!$D707='Master List'!$B$42,'Reported Performance Table'!$D707='Master List'!$B$43,'Reported Performance Table'!$D707='Master List'!$B$44,'Reported Performance Table'!$D707='Master List'!$B$46,'Reported Performance Table'!$D707='Master List'!$B$48,'Reported Performance Table'!$D707='Master List'!$B$104,'Reported Performance Table'!$D707='Master List'!$B$106,'Reported Performance Table'!$D707='Master List'!$B$126)),"LUNA_Dimming","Dimming_Capability_and_Range"))</f>
        <v/>
      </c>
      <c r="N707" s="179">
        <f>'Reported Performance Table'!BE707</f>
        <v>0</v>
      </c>
      <c r="O707" s="179">
        <f>'Reported Performance Table'!BF707</f>
        <v>0</v>
      </c>
      <c r="P707" s="179">
        <f>'Reported Performance Table'!BG707</f>
        <v>0</v>
      </c>
      <c r="Q707" t="str">
        <f t="shared" si="21"/>
        <v>No</v>
      </c>
    </row>
    <row r="708" spans="1:17" x14ac:dyDescent="0.25">
      <c r="A708" s="75">
        <v>715</v>
      </c>
      <c r="B708" s="76" t="str">
        <f>IF('Reported Performance Table'!$A715="","",IF(OR('Reported Performance Table'!$B715="",'Reported Performance Table'!$C715="",'Reported Performance Table'!$D715="",'Reported Performance Table'!$F715="",'Reported Performance Table'!$G715="",'Reported Performance Table'!$H715="",'Reported Performance Table'!$I715="",'Reported Performance Table'!$K715="",'Reported Performance Table'!$N715="",'Reported Performance Table'!$O715="",'Reported Performance Table'!$P715="",'Reported Performance Table'!$Q715="",'Reported Performance Table'!$R715="",'Reported Performance Table'!$S715="",'Reported Performance Table'!$T715="",'Reported Performance Table'!$U715="",'Reported Performance Table'!$V715="",'Reported Performance Table'!$W715="",'Reported Performance Table'!$X715="",'Reported Performance Table'!$AF715="",'Reported Performance Table'!$AG715="",'Reported Performance Table'!$AI715="",'Reported Performance Table'!$AJ715="",'Reported Performance Table'!$AL715="",'Reported Performance Table'!$AN715="",'Reported Performance Table'!$AR715=""),$A708&amp;", ",""))</f>
        <v/>
      </c>
      <c r="D708" s="35" t="e">
        <f>VLOOKUP('Reported Performance Table'!C708,'Master List'!$B$20:$C$39,2,FALSE)</f>
        <v>#N/A</v>
      </c>
      <c r="E708" t="e">
        <f>VLOOKUP('Reported Performance Table'!D708,'Master List'!$B$42:$C$129,2,FALSE)</f>
        <v>#N/A</v>
      </c>
      <c r="F708" t="e">
        <f>VLOOKUP('Reported Performance Table'!C708,'Master List'!$B$20:$D$39,3,FALSE)</f>
        <v>#N/A</v>
      </c>
      <c r="G708" s="163" t="e">
        <f>VLOOKUP('Reported Performance Table'!B708,'Master List'!$B$11:$D$17,3,FALSE)</f>
        <v>#N/A</v>
      </c>
      <c r="H708" t="e">
        <f t="shared" si="20"/>
        <v>#N/A</v>
      </c>
      <c r="I708" t="e">
        <f>IF(VLOOKUP('Reported Performance Table'!D708,'Master List'!$B$42:$D$129,3,FALSE)="","No",VLOOKUP('Reported Performance Table'!D708,'Master List'!$B$42:$D$129,3,FALSE))</f>
        <v>#N/A</v>
      </c>
      <c r="J708" t="e">
        <f>IF(AND(I708="Yes_No",'Reported Performance Table'!E708="Yes"),"No","Yes_No")</f>
        <v>#N/A</v>
      </c>
      <c r="K708" t="str">
        <f>IF('Reported Performance Table'!D708="","",IF('Reported Performance Table'!E708="Yes","LUNA_CCT","Reported_CCT"))</f>
        <v/>
      </c>
      <c r="L708" t="str">
        <f>IF('Reported Performance Table'!D708="","",IF(K708="LUNA_CCT",VLOOKUP('Reported Performance Table'!D708,'Master List'!$B$42:$E$129,4,FALSE),"Reported_BUG"))</f>
        <v/>
      </c>
      <c r="M708" t="str">
        <f>IF('Reported Performance Table'!D708="","",IF(AND('Reported Performance Table'!$E708="Yes",OR('Reported Performance Table'!$D708='Master List'!$B$42,'Reported Performance Table'!$D708='Master List'!$B$43,'Reported Performance Table'!$D708='Master List'!$B$44,'Reported Performance Table'!$D708='Master List'!$B$46,'Reported Performance Table'!$D708='Master List'!$B$48,'Reported Performance Table'!$D708='Master List'!$B$104,'Reported Performance Table'!$D708='Master List'!$B$106,'Reported Performance Table'!$D708='Master List'!$B$126)),"LUNA_Dimming","Dimming_Capability_and_Range"))</f>
        <v/>
      </c>
      <c r="N708" s="179">
        <f>'Reported Performance Table'!BE708</f>
        <v>0</v>
      </c>
      <c r="O708" s="179">
        <f>'Reported Performance Table'!BF708</f>
        <v>0</v>
      </c>
      <c r="P708" s="179">
        <f>'Reported Performance Table'!BG708</f>
        <v>0</v>
      </c>
      <c r="Q708" t="str">
        <f t="shared" si="21"/>
        <v>No</v>
      </c>
    </row>
    <row r="709" spans="1:17" x14ac:dyDescent="0.25">
      <c r="A709" s="75">
        <v>716</v>
      </c>
      <c r="B709" s="76" t="str">
        <f>IF('Reported Performance Table'!$A716="","",IF(OR('Reported Performance Table'!$B716="",'Reported Performance Table'!$C716="",'Reported Performance Table'!$D716="",'Reported Performance Table'!$F716="",'Reported Performance Table'!$G716="",'Reported Performance Table'!$H716="",'Reported Performance Table'!$I716="",'Reported Performance Table'!$K716="",'Reported Performance Table'!$N716="",'Reported Performance Table'!$O716="",'Reported Performance Table'!$P716="",'Reported Performance Table'!$Q716="",'Reported Performance Table'!$R716="",'Reported Performance Table'!$S716="",'Reported Performance Table'!$T716="",'Reported Performance Table'!$U716="",'Reported Performance Table'!$V716="",'Reported Performance Table'!$W716="",'Reported Performance Table'!$X716="",'Reported Performance Table'!$AF716="",'Reported Performance Table'!$AG716="",'Reported Performance Table'!$AI716="",'Reported Performance Table'!$AJ716="",'Reported Performance Table'!$AL716="",'Reported Performance Table'!$AN716="",'Reported Performance Table'!$AR716=""),$A709&amp;", ",""))</f>
        <v/>
      </c>
      <c r="D709" s="35" t="e">
        <f>VLOOKUP('Reported Performance Table'!C709,'Master List'!$B$20:$C$39,2,FALSE)</f>
        <v>#N/A</v>
      </c>
      <c r="E709" t="e">
        <f>VLOOKUP('Reported Performance Table'!D709,'Master List'!$B$42:$C$129,2,FALSE)</f>
        <v>#N/A</v>
      </c>
      <c r="F709" t="e">
        <f>VLOOKUP('Reported Performance Table'!C709,'Master List'!$B$20:$D$39,3,FALSE)</f>
        <v>#N/A</v>
      </c>
      <c r="G709" s="163" t="e">
        <f>VLOOKUP('Reported Performance Table'!B709,'Master List'!$B$11:$D$17,3,FALSE)</f>
        <v>#N/A</v>
      </c>
      <c r="H709" t="e">
        <f t="shared" si="20"/>
        <v>#N/A</v>
      </c>
      <c r="I709" t="e">
        <f>IF(VLOOKUP('Reported Performance Table'!D709,'Master List'!$B$42:$D$129,3,FALSE)="","No",VLOOKUP('Reported Performance Table'!D709,'Master List'!$B$42:$D$129,3,FALSE))</f>
        <v>#N/A</v>
      </c>
      <c r="J709" t="e">
        <f>IF(AND(I709="Yes_No",'Reported Performance Table'!E709="Yes"),"No","Yes_No")</f>
        <v>#N/A</v>
      </c>
      <c r="K709" t="str">
        <f>IF('Reported Performance Table'!D709="","",IF('Reported Performance Table'!E709="Yes","LUNA_CCT","Reported_CCT"))</f>
        <v/>
      </c>
      <c r="L709" t="str">
        <f>IF('Reported Performance Table'!D709="","",IF(K709="LUNA_CCT",VLOOKUP('Reported Performance Table'!D709,'Master List'!$B$42:$E$129,4,FALSE),"Reported_BUG"))</f>
        <v/>
      </c>
      <c r="M709" t="str">
        <f>IF('Reported Performance Table'!D709="","",IF(AND('Reported Performance Table'!$E709="Yes",OR('Reported Performance Table'!$D709='Master List'!$B$42,'Reported Performance Table'!$D709='Master List'!$B$43,'Reported Performance Table'!$D709='Master List'!$B$44,'Reported Performance Table'!$D709='Master List'!$B$46,'Reported Performance Table'!$D709='Master List'!$B$48,'Reported Performance Table'!$D709='Master List'!$B$104,'Reported Performance Table'!$D709='Master List'!$B$106,'Reported Performance Table'!$D709='Master List'!$B$126)),"LUNA_Dimming","Dimming_Capability_and_Range"))</f>
        <v/>
      </c>
      <c r="N709" s="179">
        <f>'Reported Performance Table'!BE709</f>
        <v>0</v>
      </c>
      <c r="O709" s="179">
        <f>'Reported Performance Table'!BF709</f>
        <v>0</v>
      </c>
      <c r="P709" s="179">
        <f>'Reported Performance Table'!BG709</f>
        <v>0</v>
      </c>
      <c r="Q709" t="str">
        <f t="shared" si="21"/>
        <v>No</v>
      </c>
    </row>
    <row r="710" spans="1:17" x14ac:dyDescent="0.25">
      <c r="A710" s="75">
        <v>717</v>
      </c>
      <c r="B710" s="76" t="str">
        <f>IF('Reported Performance Table'!$A717="","",IF(OR('Reported Performance Table'!$B717="",'Reported Performance Table'!$C717="",'Reported Performance Table'!$D717="",'Reported Performance Table'!$F717="",'Reported Performance Table'!$G717="",'Reported Performance Table'!$H717="",'Reported Performance Table'!$I717="",'Reported Performance Table'!$K717="",'Reported Performance Table'!$N717="",'Reported Performance Table'!$O717="",'Reported Performance Table'!$P717="",'Reported Performance Table'!$Q717="",'Reported Performance Table'!$R717="",'Reported Performance Table'!$S717="",'Reported Performance Table'!$T717="",'Reported Performance Table'!$U717="",'Reported Performance Table'!$V717="",'Reported Performance Table'!$W717="",'Reported Performance Table'!$X717="",'Reported Performance Table'!$AF717="",'Reported Performance Table'!$AG717="",'Reported Performance Table'!$AI717="",'Reported Performance Table'!$AJ717="",'Reported Performance Table'!$AL717="",'Reported Performance Table'!$AN717="",'Reported Performance Table'!$AR717=""),$A710&amp;", ",""))</f>
        <v/>
      </c>
      <c r="D710" s="35" t="e">
        <f>VLOOKUP('Reported Performance Table'!C710,'Master List'!$B$20:$C$39,2,FALSE)</f>
        <v>#N/A</v>
      </c>
      <c r="E710" t="e">
        <f>VLOOKUP('Reported Performance Table'!D710,'Master List'!$B$42:$C$129,2,FALSE)</f>
        <v>#N/A</v>
      </c>
      <c r="F710" t="e">
        <f>VLOOKUP('Reported Performance Table'!C710,'Master List'!$B$20:$D$39,3,FALSE)</f>
        <v>#N/A</v>
      </c>
      <c r="G710" s="163" t="e">
        <f>VLOOKUP('Reported Performance Table'!B710,'Master List'!$B$11:$D$17,3,FALSE)</f>
        <v>#N/A</v>
      </c>
      <c r="H710" t="e">
        <f t="shared" si="20"/>
        <v>#N/A</v>
      </c>
      <c r="I710" t="e">
        <f>IF(VLOOKUP('Reported Performance Table'!D710,'Master List'!$B$42:$D$129,3,FALSE)="","No",VLOOKUP('Reported Performance Table'!D710,'Master List'!$B$42:$D$129,3,FALSE))</f>
        <v>#N/A</v>
      </c>
      <c r="J710" t="e">
        <f>IF(AND(I710="Yes_No",'Reported Performance Table'!E710="Yes"),"No","Yes_No")</f>
        <v>#N/A</v>
      </c>
      <c r="K710" t="str">
        <f>IF('Reported Performance Table'!D710="","",IF('Reported Performance Table'!E710="Yes","LUNA_CCT","Reported_CCT"))</f>
        <v/>
      </c>
      <c r="L710" t="str">
        <f>IF('Reported Performance Table'!D710="","",IF(K710="LUNA_CCT",VLOOKUP('Reported Performance Table'!D710,'Master List'!$B$42:$E$129,4,FALSE),"Reported_BUG"))</f>
        <v/>
      </c>
      <c r="M710" t="str">
        <f>IF('Reported Performance Table'!D710="","",IF(AND('Reported Performance Table'!$E710="Yes",OR('Reported Performance Table'!$D710='Master List'!$B$42,'Reported Performance Table'!$D710='Master List'!$B$43,'Reported Performance Table'!$D710='Master List'!$B$44,'Reported Performance Table'!$D710='Master List'!$B$46,'Reported Performance Table'!$D710='Master List'!$B$48,'Reported Performance Table'!$D710='Master List'!$B$104,'Reported Performance Table'!$D710='Master List'!$B$106,'Reported Performance Table'!$D710='Master List'!$B$126)),"LUNA_Dimming","Dimming_Capability_and_Range"))</f>
        <v/>
      </c>
      <c r="N710" s="179">
        <f>'Reported Performance Table'!BE710</f>
        <v>0</v>
      </c>
      <c r="O710" s="179">
        <f>'Reported Performance Table'!BF710</f>
        <v>0</v>
      </c>
      <c r="P710" s="179">
        <f>'Reported Performance Table'!BG710</f>
        <v>0</v>
      </c>
      <c r="Q710" t="str">
        <f t="shared" si="21"/>
        <v>No</v>
      </c>
    </row>
    <row r="711" spans="1:17" x14ac:dyDescent="0.25">
      <c r="A711" s="75">
        <v>718</v>
      </c>
      <c r="B711" s="76" t="str">
        <f>IF('Reported Performance Table'!$A718="","",IF(OR('Reported Performance Table'!$B718="",'Reported Performance Table'!$C718="",'Reported Performance Table'!$D718="",'Reported Performance Table'!$F718="",'Reported Performance Table'!$G718="",'Reported Performance Table'!$H718="",'Reported Performance Table'!$I718="",'Reported Performance Table'!$K718="",'Reported Performance Table'!$N718="",'Reported Performance Table'!$O718="",'Reported Performance Table'!$P718="",'Reported Performance Table'!$Q718="",'Reported Performance Table'!$R718="",'Reported Performance Table'!$S718="",'Reported Performance Table'!$T718="",'Reported Performance Table'!$U718="",'Reported Performance Table'!$V718="",'Reported Performance Table'!$W718="",'Reported Performance Table'!$X718="",'Reported Performance Table'!$AF718="",'Reported Performance Table'!$AG718="",'Reported Performance Table'!$AI718="",'Reported Performance Table'!$AJ718="",'Reported Performance Table'!$AL718="",'Reported Performance Table'!$AN718="",'Reported Performance Table'!$AR718=""),$A711&amp;", ",""))</f>
        <v/>
      </c>
      <c r="D711" s="35" t="e">
        <f>VLOOKUP('Reported Performance Table'!C711,'Master List'!$B$20:$C$39,2,FALSE)</f>
        <v>#N/A</v>
      </c>
      <c r="E711" t="e">
        <f>VLOOKUP('Reported Performance Table'!D711,'Master List'!$B$42:$C$129,2,FALSE)</f>
        <v>#N/A</v>
      </c>
      <c r="F711" t="e">
        <f>VLOOKUP('Reported Performance Table'!C711,'Master List'!$B$20:$D$39,3,FALSE)</f>
        <v>#N/A</v>
      </c>
      <c r="G711" s="163" t="e">
        <f>VLOOKUP('Reported Performance Table'!B711,'Master List'!$B$11:$D$17,3,FALSE)</f>
        <v>#N/A</v>
      </c>
      <c r="H711" t="e">
        <f t="shared" si="20"/>
        <v>#N/A</v>
      </c>
      <c r="I711" t="e">
        <f>IF(VLOOKUP('Reported Performance Table'!D711,'Master List'!$B$42:$D$129,3,FALSE)="","No",VLOOKUP('Reported Performance Table'!D711,'Master List'!$B$42:$D$129,3,FALSE))</f>
        <v>#N/A</v>
      </c>
      <c r="J711" t="e">
        <f>IF(AND(I711="Yes_No",'Reported Performance Table'!E711="Yes"),"No","Yes_No")</f>
        <v>#N/A</v>
      </c>
      <c r="K711" t="str">
        <f>IF('Reported Performance Table'!D711="","",IF('Reported Performance Table'!E711="Yes","LUNA_CCT","Reported_CCT"))</f>
        <v/>
      </c>
      <c r="L711" t="str">
        <f>IF('Reported Performance Table'!D711="","",IF(K711="LUNA_CCT",VLOOKUP('Reported Performance Table'!D711,'Master List'!$B$42:$E$129,4,FALSE),"Reported_BUG"))</f>
        <v/>
      </c>
      <c r="M711" t="str">
        <f>IF('Reported Performance Table'!D711="","",IF(AND('Reported Performance Table'!$E711="Yes",OR('Reported Performance Table'!$D711='Master List'!$B$42,'Reported Performance Table'!$D711='Master List'!$B$43,'Reported Performance Table'!$D711='Master List'!$B$44,'Reported Performance Table'!$D711='Master List'!$B$46,'Reported Performance Table'!$D711='Master List'!$B$48,'Reported Performance Table'!$D711='Master List'!$B$104,'Reported Performance Table'!$D711='Master List'!$B$106,'Reported Performance Table'!$D711='Master List'!$B$126)),"LUNA_Dimming","Dimming_Capability_and_Range"))</f>
        <v/>
      </c>
      <c r="N711" s="179">
        <f>'Reported Performance Table'!BE711</f>
        <v>0</v>
      </c>
      <c r="O711" s="179">
        <f>'Reported Performance Table'!BF711</f>
        <v>0</v>
      </c>
      <c r="P711" s="179">
        <f>'Reported Performance Table'!BG711</f>
        <v>0</v>
      </c>
      <c r="Q711" t="str">
        <f t="shared" si="21"/>
        <v>No</v>
      </c>
    </row>
    <row r="712" spans="1:17" x14ac:dyDescent="0.25">
      <c r="A712" s="75">
        <v>719</v>
      </c>
      <c r="B712" s="76" t="str">
        <f>IF('Reported Performance Table'!$A719="","",IF(OR('Reported Performance Table'!$B719="",'Reported Performance Table'!$C719="",'Reported Performance Table'!$D719="",'Reported Performance Table'!$F719="",'Reported Performance Table'!$G719="",'Reported Performance Table'!$H719="",'Reported Performance Table'!$I719="",'Reported Performance Table'!$K719="",'Reported Performance Table'!$N719="",'Reported Performance Table'!$O719="",'Reported Performance Table'!$P719="",'Reported Performance Table'!$Q719="",'Reported Performance Table'!$R719="",'Reported Performance Table'!$S719="",'Reported Performance Table'!$T719="",'Reported Performance Table'!$U719="",'Reported Performance Table'!$V719="",'Reported Performance Table'!$W719="",'Reported Performance Table'!$X719="",'Reported Performance Table'!$AF719="",'Reported Performance Table'!$AG719="",'Reported Performance Table'!$AI719="",'Reported Performance Table'!$AJ719="",'Reported Performance Table'!$AL719="",'Reported Performance Table'!$AN719="",'Reported Performance Table'!$AR719=""),$A712&amp;", ",""))</f>
        <v/>
      </c>
      <c r="D712" s="35" t="e">
        <f>VLOOKUP('Reported Performance Table'!C712,'Master List'!$B$20:$C$39,2,FALSE)</f>
        <v>#N/A</v>
      </c>
      <c r="E712" t="e">
        <f>VLOOKUP('Reported Performance Table'!D712,'Master List'!$B$42:$C$129,2,FALSE)</f>
        <v>#N/A</v>
      </c>
      <c r="F712" t="e">
        <f>VLOOKUP('Reported Performance Table'!C712,'Master List'!$B$20:$D$39,3,FALSE)</f>
        <v>#N/A</v>
      </c>
      <c r="G712" s="163" t="e">
        <f>VLOOKUP('Reported Performance Table'!B712,'Master List'!$B$11:$D$17,3,FALSE)</f>
        <v>#N/A</v>
      </c>
      <c r="H712" t="e">
        <f t="shared" si="20"/>
        <v>#N/A</v>
      </c>
      <c r="I712" t="e">
        <f>IF(VLOOKUP('Reported Performance Table'!D712,'Master List'!$B$42:$D$129,3,FALSE)="","No",VLOOKUP('Reported Performance Table'!D712,'Master List'!$B$42:$D$129,3,FALSE))</f>
        <v>#N/A</v>
      </c>
      <c r="J712" t="e">
        <f>IF(AND(I712="Yes_No",'Reported Performance Table'!E712="Yes"),"No","Yes_No")</f>
        <v>#N/A</v>
      </c>
      <c r="K712" t="str">
        <f>IF('Reported Performance Table'!D712="","",IF('Reported Performance Table'!E712="Yes","LUNA_CCT","Reported_CCT"))</f>
        <v/>
      </c>
      <c r="L712" t="str">
        <f>IF('Reported Performance Table'!D712="","",IF(K712="LUNA_CCT",VLOOKUP('Reported Performance Table'!D712,'Master List'!$B$42:$E$129,4,FALSE),"Reported_BUG"))</f>
        <v/>
      </c>
      <c r="M712" t="str">
        <f>IF('Reported Performance Table'!D712="","",IF(AND('Reported Performance Table'!$E712="Yes",OR('Reported Performance Table'!$D712='Master List'!$B$42,'Reported Performance Table'!$D712='Master List'!$B$43,'Reported Performance Table'!$D712='Master List'!$B$44,'Reported Performance Table'!$D712='Master List'!$B$46,'Reported Performance Table'!$D712='Master List'!$B$48,'Reported Performance Table'!$D712='Master List'!$B$104,'Reported Performance Table'!$D712='Master List'!$B$106,'Reported Performance Table'!$D712='Master List'!$B$126)),"LUNA_Dimming","Dimming_Capability_and_Range"))</f>
        <v/>
      </c>
      <c r="N712" s="179">
        <f>'Reported Performance Table'!BE712</f>
        <v>0</v>
      </c>
      <c r="O712" s="179">
        <f>'Reported Performance Table'!BF712</f>
        <v>0</v>
      </c>
      <c r="P712" s="179">
        <f>'Reported Performance Table'!BG712</f>
        <v>0</v>
      </c>
      <c r="Q712" t="str">
        <f t="shared" si="21"/>
        <v>No</v>
      </c>
    </row>
    <row r="713" spans="1:17" x14ac:dyDescent="0.25">
      <c r="A713" s="75">
        <v>720</v>
      </c>
      <c r="B713" s="76" t="str">
        <f>IF('Reported Performance Table'!$A720="","",IF(OR('Reported Performance Table'!$B720="",'Reported Performance Table'!$C720="",'Reported Performance Table'!$D720="",'Reported Performance Table'!$F720="",'Reported Performance Table'!$G720="",'Reported Performance Table'!$H720="",'Reported Performance Table'!$I720="",'Reported Performance Table'!$K720="",'Reported Performance Table'!$N720="",'Reported Performance Table'!$O720="",'Reported Performance Table'!$P720="",'Reported Performance Table'!$Q720="",'Reported Performance Table'!$R720="",'Reported Performance Table'!$S720="",'Reported Performance Table'!$T720="",'Reported Performance Table'!$U720="",'Reported Performance Table'!$V720="",'Reported Performance Table'!$W720="",'Reported Performance Table'!$X720="",'Reported Performance Table'!$AF720="",'Reported Performance Table'!$AG720="",'Reported Performance Table'!$AI720="",'Reported Performance Table'!$AJ720="",'Reported Performance Table'!$AL720="",'Reported Performance Table'!$AN720="",'Reported Performance Table'!$AR720=""),$A713&amp;", ",""))</f>
        <v/>
      </c>
      <c r="D713" s="35" t="e">
        <f>VLOOKUP('Reported Performance Table'!C713,'Master List'!$B$20:$C$39,2,FALSE)</f>
        <v>#N/A</v>
      </c>
      <c r="E713" t="e">
        <f>VLOOKUP('Reported Performance Table'!D713,'Master List'!$B$42:$C$129,2,FALSE)</f>
        <v>#N/A</v>
      </c>
      <c r="F713" t="e">
        <f>VLOOKUP('Reported Performance Table'!C713,'Master List'!$B$20:$D$39,3,FALSE)</f>
        <v>#N/A</v>
      </c>
      <c r="G713" s="163" t="e">
        <f>VLOOKUP('Reported Performance Table'!B713,'Master List'!$B$11:$D$17,3,FALSE)</f>
        <v>#N/A</v>
      </c>
      <c r="H713" t="e">
        <f t="shared" si="20"/>
        <v>#N/A</v>
      </c>
      <c r="I713" t="e">
        <f>IF(VLOOKUP('Reported Performance Table'!D713,'Master List'!$B$42:$D$129,3,FALSE)="","No",VLOOKUP('Reported Performance Table'!D713,'Master List'!$B$42:$D$129,3,FALSE))</f>
        <v>#N/A</v>
      </c>
      <c r="J713" t="e">
        <f>IF(AND(I713="Yes_No",'Reported Performance Table'!E713="Yes"),"No","Yes_No")</f>
        <v>#N/A</v>
      </c>
      <c r="K713" t="str">
        <f>IF('Reported Performance Table'!D713="","",IF('Reported Performance Table'!E713="Yes","LUNA_CCT","Reported_CCT"))</f>
        <v/>
      </c>
      <c r="L713" t="str">
        <f>IF('Reported Performance Table'!D713="","",IF(K713="LUNA_CCT",VLOOKUP('Reported Performance Table'!D713,'Master List'!$B$42:$E$129,4,FALSE),"Reported_BUG"))</f>
        <v/>
      </c>
      <c r="M713" t="str">
        <f>IF('Reported Performance Table'!D713="","",IF(AND('Reported Performance Table'!$E713="Yes",OR('Reported Performance Table'!$D713='Master List'!$B$42,'Reported Performance Table'!$D713='Master List'!$B$43,'Reported Performance Table'!$D713='Master List'!$B$44,'Reported Performance Table'!$D713='Master List'!$B$46,'Reported Performance Table'!$D713='Master List'!$B$48,'Reported Performance Table'!$D713='Master List'!$B$104,'Reported Performance Table'!$D713='Master List'!$B$106,'Reported Performance Table'!$D713='Master List'!$B$126)),"LUNA_Dimming","Dimming_Capability_and_Range"))</f>
        <v/>
      </c>
      <c r="N713" s="179">
        <f>'Reported Performance Table'!BE713</f>
        <v>0</v>
      </c>
      <c r="O713" s="179">
        <f>'Reported Performance Table'!BF713</f>
        <v>0</v>
      </c>
      <c r="P713" s="179">
        <f>'Reported Performance Table'!BG713</f>
        <v>0</v>
      </c>
      <c r="Q713" t="str">
        <f t="shared" si="21"/>
        <v>No</v>
      </c>
    </row>
    <row r="714" spans="1:17" x14ac:dyDescent="0.25">
      <c r="A714" s="75">
        <v>721</v>
      </c>
      <c r="B714" s="76" t="str">
        <f>IF('Reported Performance Table'!$A721="","",IF(OR('Reported Performance Table'!$B721="",'Reported Performance Table'!$C721="",'Reported Performance Table'!$D721="",'Reported Performance Table'!$F721="",'Reported Performance Table'!$G721="",'Reported Performance Table'!$H721="",'Reported Performance Table'!$I721="",'Reported Performance Table'!$K721="",'Reported Performance Table'!$N721="",'Reported Performance Table'!$O721="",'Reported Performance Table'!$P721="",'Reported Performance Table'!$Q721="",'Reported Performance Table'!$R721="",'Reported Performance Table'!$S721="",'Reported Performance Table'!$T721="",'Reported Performance Table'!$U721="",'Reported Performance Table'!$V721="",'Reported Performance Table'!$W721="",'Reported Performance Table'!$X721="",'Reported Performance Table'!$AF721="",'Reported Performance Table'!$AG721="",'Reported Performance Table'!$AI721="",'Reported Performance Table'!$AJ721="",'Reported Performance Table'!$AL721="",'Reported Performance Table'!$AN721="",'Reported Performance Table'!$AR721=""),$A714&amp;", ",""))</f>
        <v/>
      </c>
      <c r="D714" s="35" t="e">
        <f>VLOOKUP('Reported Performance Table'!C714,'Master List'!$B$20:$C$39,2,FALSE)</f>
        <v>#N/A</v>
      </c>
      <c r="E714" t="e">
        <f>VLOOKUP('Reported Performance Table'!D714,'Master List'!$B$42:$C$129,2,FALSE)</f>
        <v>#N/A</v>
      </c>
      <c r="F714" t="e">
        <f>VLOOKUP('Reported Performance Table'!C714,'Master List'!$B$20:$D$39,3,FALSE)</f>
        <v>#N/A</v>
      </c>
      <c r="G714" s="163" t="e">
        <f>VLOOKUP('Reported Performance Table'!B714,'Master List'!$B$11:$D$17,3,FALSE)</f>
        <v>#N/A</v>
      </c>
      <c r="H714" t="e">
        <f t="shared" si="20"/>
        <v>#N/A</v>
      </c>
      <c r="I714" t="e">
        <f>IF(VLOOKUP('Reported Performance Table'!D714,'Master List'!$B$42:$D$129,3,FALSE)="","No",VLOOKUP('Reported Performance Table'!D714,'Master List'!$B$42:$D$129,3,FALSE))</f>
        <v>#N/A</v>
      </c>
      <c r="J714" t="e">
        <f>IF(AND(I714="Yes_No",'Reported Performance Table'!E714="Yes"),"No","Yes_No")</f>
        <v>#N/A</v>
      </c>
      <c r="K714" t="str">
        <f>IF('Reported Performance Table'!D714="","",IF('Reported Performance Table'!E714="Yes","LUNA_CCT","Reported_CCT"))</f>
        <v/>
      </c>
      <c r="L714" t="str">
        <f>IF('Reported Performance Table'!D714="","",IF(K714="LUNA_CCT",VLOOKUP('Reported Performance Table'!D714,'Master List'!$B$42:$E$129,4,FALSE),"Reported_BUG"))</f>
        <v/>
      </c>
      <c r="M714" t="str">
        <f>IF('Reported Performance Table'!D714="","",IF(AND('Reported Performance Table'!$E714="Yes",OR('Reported Performance Table'!$D714='Master List'!$B$42,'Reported Performance Table'!$D714='Master List'!$B$43,'Reported Performance Table'!$D714='Master List'!$B$44,'Reported Performance Table'!$D714='Master List'!$B$46,'Reported Performance Table'!$D714='Master List'!$B$48,'Reported Performance Table'!$D714='Master List'!$B$104,'Reported Performance Table'!$D714='Master List'!$B$106,'Reported Performance Table'!$D714='Master List'!$B$126)),"LUNA_Dimming","Dimming_Capability_and_Range"))</f>
        <v/>
      </c>
      <c r="N714" s="179">
        <f>'Reported Performance Table'!BE714</f>
        <v>0</v>
      </c>
      <c r="O714" s="179">
        <f>'Reported Performance Table'!BF714</f>
        <v>0</v>
      </c>
      <c r="P714" s="179">
        <f>'Reported Performance Table'!BG714</f>
        <v>0</v>
      </c>
      <c r="Q714" t="str">
        <f t="shared" si="21"/>
        <v>No</v>
      </c>
    </row>
    <row r="715" spans="1:17" x14ac:dyDescent="0.25">
      <c r="A715" s="75">
        <v>722</v>
      </c>
      <c r="B715" s="76" t="str">
        <f>IF('Reported Performance Table'!$A722="","",IF(OR('Reported Performance Table'!$B722="",'Reported Performance Table'!$C722="",'Reported Performance Table'!$D722="",'Reported Performance Table'!$F722="",'Reported Performance Table'!$G722="",'Reported Performance Table'!$H722="",'Reported Performance Table'!$I722="",'Reported Performance Table'!$K722="",'Reported Performance Table'!$N722="",'Reported Performance Table'!$O722="",'Reported Performance Table'!$P722="",'Reported Performance Table'!$Q722="",'Reported Performance Table'!$R722="",'Reported Performance Table'!$S722="",'Reported Performance Table'!$T722="",'Reported Performance Table'!$U722="",'Reported Performance Table'!$V722="",'Reported Performance Table'!$W722="",'Reported Performance Table'!$X722="",'Reported Performance Table'!$AF722="",'Reported Performance Table'!$AG722="",'Reported Performance Table'!$AI722="",'Reported Performance Table'!$AJ722="",'Reported Performance Table'!$AL722="",'Reported Performance Table'!$AN722="",'Reported Performance Table'!$AR722=""),$A715&amp;", ",""))</f>
        <v/>
      </c>
      <c r="D715" s="35" t="e">
        <f>VLOOKUP('Reported Performance Table'!C715,'Master List'!$B$20:$C$39,2,FALSE)</f>
        <v>#N/A</v>
      </c>
      <c r="E715" t="e">
        <f>VLOOKUP('Reported Performance Table'!D715,'Master List'!$B$42:$C$129,2,FALSE)</f>
        <v>#N/A</v>
      </c>
      <c r="F715" t="e">
        <f>VLOOKUP('Reported Performance Table'!C715,'Master List'!$B$20:$D$39,3,FALSE)</f>
        <v>#N/A</v>
      </c>
      <c r="G715" s="163" t="e">
        <f>VLOOKUP('Reported Performance Table'!B715,'Master List'!$B$11:$D$17,3,FALSE)</f>
        <v>#N/A</v>
      </c>
      <c r="H715" t="e">
        <f t="shared" ref="H715:H778" si="22">CONCATENATE(F715,G715)</f>
        <v>#N/A</v>
      </c>
      <c r="I715" t="e">
        <f>IF(VLOOKUP('Reported Performance Table'!D715,'Master List'!$B$42:$D$129,3,FALSE)="","No",VLOOKUP('Reported Performance Table'!D715,'Master List'!$B$42:$D$129,3,FALSE))</f>
        <v>#N/A</v>
      </c>
      <c r="J715" t="e">
        <f>IF(AND(I715="Yes_No",'Reported Performance Table'!E715="Yes"),"No","Yes_No")</f>
        <v>#N/A</v>
      </c>
      <c r="K715" t="str">
        <f>IF('Reported Performance Table'!D715="","",IF('Reported Performance Table'!E715="Yes","LUNA_CCT","Reported_CCT"))</f>
        <v/>
      </c>
      <c r="L715" t="str">
        <f>IF('Reported Performance Table'!D715="","",IF(K715="LUNA_CCT",VLOOKUP('Reported Performance Table'!D715,'Master List'!$B$42:$E$129,4,FALSE),"Reported_BUG"))</f>
        <v/>
      </c>
      <c r="M715" t="str">
        <f>IF('Reported Performance Table'!D715="","",IF(AND('Reported Performance Table'!$E715="Yes",OR('Reported Performance Table'!$D715='Master List'!$B$42,'Reported Performance Table'!$D715='Master List'!$B$43,'Reported Performance Table'!$D715='Master List'!$B$44,'Reported Performance Table'!$D715='Master List'!$B$46,'Reported Performance Table'!$D715='Master List'!$B$48,'Reported Performance Table'!$D715='Master List'!$B$104,'Reported Performance Table'!$D715='Master List'!$B$106,'Reported Performance Table'!$D715='Master List'!$B$126)),"LUNA_Dimming","Dimming_Capability_and_Range"))</f>
        <v/>
      </c>
      <c r="N715" s="179">
        <f>'Reported Performance Table'!BE715</f>
        <v>0</v>
      </c>
      <c r="O715" s="179">
        <f>'Reported Performance Table'!BF715</f>
        <v>0</v>
      </c>
      <c r="P715" s="179">
        <f>'Reported Performance Table'!BG715</f>
        <v>0</v>
      </c>
      <c r="Q715" t="str">
        <f t="shared" si="21"/>
        <v>No</v>
      </c>
    </row>
    <row r="716" spans="1:17" x14ac:dyDescent="0.25">
      <c r="A716" s="75">
        <v>723</v>
      </c>
      <c r="B716" s="76" t="str">
        <f>IF('Reported Performance Table'!$A723="","",IF(OR('Reported Performance Table'!$B723="",'Reported Performance Table'!$C723="",'Reported Performance Table'!$D723="",'Reported Performance Table'!$F723="",'Reported Performance Table'!$G723="",'Reported Performance Table'!$H723="",'Reported Performance Table'!$I723="",'Reported Performance Table'!$K723="",'Reported Performance Table'!$N723="",'Reported Performance Table'!$O723="",'Reported Performance Table'!$P723="",'Reported Performance Table'!$Q723="",'Reported Performance Table'!$R723="",'Reported Performance Table'!$S723="",'Reported Performance Table'!$T723="",'Reported Performance Table'!$U723="",'Reported Performance Table'!$V723="",'Reported Performance Table'!$W723="",'Reported Performance Table'!$X723="",'Reported Performance Table'!$AF723="",'Reported Performance Table'!$AG723="",'Reported Performance Table'!$AI723="",'Reported Performance Table'!$AJ723="",'Reported Performance Table'!$AL723="",'Reported Performance Table'!$AN723="",'Reported Performance Table'!$AR723=""),$A716&amp;", ",""))</f>
        <v/>
      </c>
      <c r="D716" s="35" t="e">
        <f>VLOOKUP('Reported Performance Table'!C716,'Master List'!$B$20:$C$39,2,FALSE)</f>
        <v>#N/A</v>
      </c>
      <c r="E716" t="e">
        <f>VLOOKUP('Reported Performance Table'!D716,'Master List'!$B$42:$C$129,2,FALSE)</f>
        <v>#N/A</v>
      </c>
      <c r="F716" t="e">
        <f>VLOOKUP('Reported Performance Table'!C716,'Master List'!$B$20:$D$39,3,FALSE)</f>
        <v>#N/A</v>
      </c>
      <c r="G716" s="163" t="e">
        <f>VLOOKUP('Reported Performance Table'!B716,'Master List'!$B$11:$D$17,3,FALSE)</f>
        <v>#N/A</v>
      </c>
      <c r="H716" t="e">
        <f t="shared" si="22"/>
        <v>#N/A</v>
      </c>
      <c r="I716" t="e">
        <f>IF(VLOOKUP('Reported Performance Table'!D716,'Master List'!$B$42:$D$129,3,FALSE)="","No",VLOOKUP('Reported Performance Table'!D716,'Master List'!$B$42:$D$129,3,FALSE))</f>
        <v>#N/A</v>
      </c>
      <c r="J716" t="e">
        <f>IF(AND(I716="Yes_No",'Reported Performance Table'!E716="Yes"),"No","Yes_No")</f>
        <v>#N/A</v>
      </c>
      <c r="K716" t="str">
        <f>IF('Reported Performance Table'!D716="","",IF('Reported Performance Table'!E716="Yes","LUNA_CCT","Reported_CCT"))</f>
        <v/>
      </c>
      <c r="L716" t="str">
        <f>IF('Reported Performance Table'!D716="","",IF(K716="LUNA_CCT",VLOOKUP('Reported Performance Table'!D716,'Master List'!$B$42:$E$129,4,FALSE),"Reported_BUG"))</f>
        <v/>
      </c>
      <c r="M716" t="str">
        <f>IF('Reported Performance Table'!D716="","",IF(AND('Reported Performance Table'!$E716="Yes",OR('Reported Performance Table'!$D716='Master List'!$B$42,'Reported Performance Table'!$D716='Master List'!$B$43,'Reported Performance Table'!$D716='Master List'!$B$44,'Reported Performance Table'!$D716='Master List'!$B$46,'Reported Performance Table'!$D716='Master List'!$B$48,'Reported Performance Table'!$D716='Master List'!$B$104,'Reported Performance Table'!$D716='Master List'!$B$106,'Reported Performance Table'!$D716='Master List'!$B$126)),"LUNA_Dimming","Dimming_Capability_and_Range"))</f>
        <v/>
      </c>
      <c r="N716" s="179">
        <f>'Reported Performance Table'!BE716</f>
        <v>0</v>
      </c>
      <c r="O716" s="179">
        <f>'Reported Performance Table'!BF716</f>
        <v>0</v>
      </c>
      <c r="P716" s="179">
        <f>'Reported Performance Table'!BG716</f>
        <v>0</v>
      </c>
      <c r="Q716" t="str">
        <f t="shared" ref="Q716:Q779" si="23">IF(COUNTIF(N716:P716,"Yes")=3,"Yes","No")</f>
        <v>No</v>
      </c>
    </row>
    <row r="717" spans="1:17" x14ac:dyDescent="0.25">
      <c r="A717" s="75">
        <v>724</v>
      </c>
      <c r="B717" s="76" t="str">
        <f>IF('Reported Performance Table'!$A724="","",IF(OR('Reported Performance Table'!$B724="",'Reported Performance Table'!$C724="",'Reported Performance Table'!$D724="",'Reported Performance Table'!$F724="",'Reported Performance Table'!$G724="",'Reported Performance Table'!$H724="",'Reported Performance Table'!$I724="",'Reported Performance Table'!$K724="",'Reported Performance Table'!$N724="",'Reported Performance Table'!$O724="",'Reported Performance Table'!$P724="",'Reported Performance Table'!$Q724="",'Reported Performance Table'!$R724="",'Reported Performance Table'!$S724="",'Reported Performance Table'!$T724="",'Reported Performance Table'!$U724="",'Reported Performance Table'!$V724="",'Reported Performance Table'!$W724="",'Reported Performance Table'!$X724="",'Reported Performance Table'!$AF724="",'Reported Performance Table'!$AG724="",'Reported Performance Table'!$AI724="",'Reported Performance Table'!$AJ724="",'Reported Performance Table'!$AL724="",'Reported Performance Table'!$AN724="",'Reported Performance Table'!$AR724=""),$A717&amp;", ",""))</f>
        <v/>
      </c>
      <c r="D717" s="35" t="e">
        <f>VLOOKUP('Reported Performance Table'!C717,'Master List'!$B$20:$C$39,2,FALSE)</f>
        <v>#N/A</v>
      </c>
      <c r="E717" t="e">
        <f>VLOOKUP('Reported Performance Table'!D717,'Master List'!$B$42:$C$129,2,FALSE)</f>
        <v>#N/A</v>
      </c>
      <c r="F717" t="e">
        <f>VLOOKUP('Reported Performance Table'!C717,'Master List'!$B$20:$D$39,3,FALSE)</f>
        <v>#N/A</v>
      </c>
      <c r="G717" s="163" t="e">
        <f>VLOOKUP('Reported Performance Table'!B717,'Master List'!$B$11:$D$17,3,FALSE)</f>
        <v>#N/A</v>
      </c>
      <c r="H717" t="e">
        <f t="shared" si="22"/>
        <v>#N/A</v>
      </c>
      <c r="I717" t="e">
        <f>IF(VLOOKUP('Reported Performance Table'!D717,'Master List'!$B$42:$D$129,3,FALSE)="","No",VLOOKUP('Reported Performance Table'!D717,'Master List'!$B$42:$D$129,3,FALSE))</f>
        <v>#N/A</v>
      </c>
      <c r="J717" t="e">
        <f>IF(AND(I717="Yes_No",'Reported Performance Table'!E717="Yes"),"No","Yes_No")</f>
        <v>#N/A</v>
      </c>
      <c r="K717" t="str">
        <f>IF('Reported Performance Table'!D717="","",IF('Reported Performance Table'!E717="Yes","LUNA_CCT","Reported_CCT"))</f>
        <v/>
      </c>
      <c r="L717" t="str">
        <f>IF('Reported Performance Table'!D717="","",IF(K717="LUNA_CCT",VLOOKUP('Reported Performance Table'!D717,'Master List'!$B$42:$E$129,4,FALSE),"Reported_BUG"))</f>
        <v/>
      </c>
      <c r="M717" t="str">
        <f>IF('Reported Performance Table'!D717="","",IF(AND('Reported Performance Table'!$E717="Yes",OR('Reported Performance Table'!$D717='Master List'!$B$42,'Reported Performance Table'!$D717='Master List'!$B$43,'Reported Performance Table'!$D717='Master List'!$B$44,'Reported Performance Table'!$D717='Master List'!$B$46,'Reported Performance Table'!$D717='Master List'!$B$48,'Reported Performance Table'!$D717='Master List'!$B$104,'Reported Performance Table'!$D717='Master List'!$B$106,'Reported Performance Table'!$D717='Master List'!$B$126)),"LUNA_Dimming","Dimming_Capability_and_Range"))</f>
        <v/>
      </c>
      <c r="N717" s="179">
        <f>'Reported Performance Table'!BE717</f>
        <v>0</v>
      </c>
      <c r="O717" s="179">
        <f>'Reported Performance Table'!BF717</f>
        <v>0</v>
      </c>
      <c r="P717" s="179">
        <f>'Reported Performance Table'!BG717</f>
        <v>0</v>
      </c>
      <c r="Q717" t="str">
        <f t="shared" si="23"/>
        <v>No</v>
      </c>
    </row>
    <row r="718" spans="1:17" x14ac:dyDescent="0.25">
      <c r="A718" s="75">
        <v>725</v>
      </c>
      <c r="B718" s="76" t="str">
        <f>IF('Reported Performance Table'!$A725="","",IF(OR('Reported Performance Table'!$B725="",'Reported Performance Table'!$C725="",'Reported Performance Table'!$D725="",'Reported Performance Table'!$F725="",'Reported Performance Table'!$G725="",'Reported Performance Table'!$H725="",'Reported Performance Table'!$I725="",'Reported Performance Table'!$K725="",'Reported Performance Table'!$N725="",'Reported Performance Table'!$O725="",'Reported Performance Table'!$P725="",'Reported Performance Table'!$Q725="",'Reported Performance Table'!$R725="",'Reported Performance Table'!$S725="",'Reported Performance Table'!$T725="",'Reported Performance Table'!$U725="",'Reported Performance Table'!$V725="",'Reported Performance Table'!$W725="",'Reported Performance Table'!$X725="",'Reported Performance Table'!$AF725="",'Reported Performance Table'!$AG725="",'Reported Performance Table'!$AI725="",'Reported Performance Table'!$AJ725="",'Reported Performance Table'!$AL725="",'Reported Performance Table'!$AN725="",'Reported Performance Table'!$AR725=""),$A718&amp;", ",""))</f>
        <v/>
      </c>
      <c r="D718" s="35" t="e">
        <f>VLOOKUP('Reported Performance Table'!C718,'Master List'!$B$20:$C$39,2,FALSE)</f>
        <v>#N/A</v>
      </c>
      <c r="E718" t="e">
        <f>VLOOKUP('Reported Performance Table'!D718,'Master List'!$B$42:$C$129,2,FALSE)</f>
        <v>#N/A</v>
      </c>
      <c r="F718" t="e">
        <f>VLOOKUP('Reported Performance Table'!C718,'Master List'!$B$20:$D$39,3,FALSE)</f>
        <v>#N/A</v>
      </c>
      <c r="G718" s="163" t="e">
        <f>VLOOKUP('Reported Performance Table'!B718,'Master List'!$B$11:$D$17,3,FALSE)</f>
        <v>#N/A</v>
      </c>
      <c r="H718" t="e">
        <f t="shared" si="22"/>
        <v>#N/A</v>
      </c>
      <c r="I718" t="e">
        <f>IF(VLOOKUP('Reported Performance Table'!D718,'Master List'!$B$42:$D$129,3,FALSE)="","No",VLOOKUP('Reported Performance Table'!D718,'Master List'!$B$42:$D$129,3,FALSE))</f>
        <v>#N/A</v>
      </c>
      <c r="J718" t="e">
        <f>IF(AND(I718="Yes_No",'Reported Performance Table'!E718="Yes"),"No","Yes_No")</f>
        <v>#N/A</v>
      </c>
      <c r="K718" t="str">
        <f>IF('Reported Performance Table'!D718="","",IF('Reported Performance Table'!E718="Yes","LUNA_CCT","Reported_CCT"))</f>
        <v/>
      </c>
      <c r="L718" t="str">
        <f>IF('Reported Performance Table'!D718="","",IF(K718="LUNA_CCT",VLOOKUP('Reported Performance Table'!D718,'Master List'!$B$42:$E$129,4,FALSE),"Reported_BUG"))</f>
        <v/>
      </c>
      <c r="M718" t="str">
        <f>IF('Reported Performance Table'!D718="","",IF(AND('Reported Performance Table'!$E718="Yes",OR('Reported Performance Table'!$D718='Master List'!$B$42,'Reported Performance Table'!$D718='Master List'!$B$43,'Reported Performance Table'!$D718='Master List'!$B$44,'Reported Performance Table'!$D718='Master List'!$B$46,'Reported Performance Table'!$D718='Master List'!$B$48,'Reported Performance Table'!$D718='Master List'!$B$104,'Reported Performance Table'!$D718='Master List'!$B$106,'Reported Performance Table'!$D718='Master List'!$B$126)),"LUNA_Dimming","Dimming_Capability_and_Range"))</f>
        <v/>
      </c>
      <c r="N718" s="179">
        <f>'Reported Performance Table'!BE718</f>
        <v>0</v>
      </c>
      <c r="O718" s="179">
        <f>'Reported Performance Table'!BF718</f>
        <v>0</v>
      </c>
      <c r="P718" s="179">
        <f>'Reported Performance Table'!BG718</f>
        <v>0</v>
      </c>
      <c r="Q718" t="str">
        <f t="shared" si="23"/>
        <v>No</v>
      </c>
    </row>
    <row r="719" spans="1:17" x14ac:dyDescent="0.25">
      <c r="A719" s="75">
        <v>726</v>
      </c>
      <c r="B719" s="76" t="str">
        <f>IF('Reported Performance Table'!$A726="","",IF(OR('Reported Performance Table'!$B726="",'Reported Performance Table'!$C726="",'Reported Performance Table'!$D726="",'Reported Performance Table'!$F726="",'Reported Performance Table'!$G726="",'Reported Performance Table'!$H726="",'Reported Performance Table'!$I726="",'Reported Performance Table'!$K726="",'Reported Performance Table'!$N726="",'Reported Performance Table'!$O726="",'Reported Performance Table'!$P726="",'Reported Performance Table'!$Q726="",'Reported Performance Table'!$R726="",'Reported Performance Table'!$S726="",'Reported Performance Table'!$T726="",'Reported Performance Table'!$U726="",'Reported Performance Table'!$V726="",'Reported Performance Table'!$W726="",'Reported Performance Table'!$X726="",'Reported Performance Table'!$AF726="",'Reported Performance Table'!$AG726="",'Reported Performance Table'!$AI726="",'Reported Performance Table'!$AJ726="",'Reported Performance Table'!$AL726="",'Reported Performance Table'!$AN726="",'Reported Performance Table'!$AR726=""),$A719&amp;", ",""))</f>
        <v/>
      </c>
      <c r="D719" s="35" t="e">
        <f>VLOOKUP('Reported Performance Table'!C719,'Master List'!$B$20:$C$39,2,FALSE)</f>
        <v>#N/A</v>
      </c>
      <c r="E719" t="e">
        <f>VLOOKUP('Reported Performance Table'!D719,'Master List'!$B$42:$C$129,2,FALSE)</f>
        <v>#N/A</v>
      </c>
      <c r="F719" t="e">
        <f>VLOOKUP('Reported Performance Table'!C719,'Master List'!$B$20:$D$39,3,FALSE)</f>
        <v>#N/A</v>
      </c>
      <c r="G719" s="163" t="e">
        <f>VLOOKUP('Reported Performance Table'!B719,'Master List'!$B$11:$D$17,3,FALSE)</f>
        <v>#N/A</v>
      </c>
      <c r="H719" t="e">
        <f t="shared" si="22"/>
        <v>#N/A</v>
      </c>
      <c r="I719" t="e">
        <f>IF(VLOOKUP('Reported Performance Table'!D719,'Master List'!$B$42:$D$129,3,FALSE)="","No",VLOOKUP('Reported Performance Table'!D719,'Master List'!$B$42:$D$129,3,FALSE))</f>
        <v>#N/A</v>
      </c>
      <c r="J719" t="e">
        <f>IF(AND(I719="Yes_No",'Reported Performance Table'!E719="Yes"),"No","Yes_No")</f>
        <v>#N/A</v>
      </c>
      <c r="K719" t="str">
        <f>IF('Reported Performance Table'!D719="","",IF('Reported Performance Table'!E719="Yes","LUNA_CCT","Reported_CCT"))</f>
        <v/>
      </c>
      <c r="L719" t="str">
        <f>IF('Reported Performance Table'!D719="","",IF(K719="LUNA_CCT",VLOOKUP('Reported Performance Table'!D719,'Master List'!$B$42:$E$129,4,FALSE),"Reported_BUG"))</f>
        <v/>
      </c>
      <c r="M719" t="str">
        <f>IF('Reported Performance Table'!D719="","",IF(AND('Reported Performance Table'!$E719="Yes",OR('Reported Performance Table'!$D719='Master List'!$B$42,'Reported Performance Table'!$D719='Master List'!$B$43,'Reported Performance Table'!$D719='Master List'!$B$44,'Reported Performance Table'!$D719='Master List'!$B$46,'Reported Performance Table'!$D719='Master List'!$B$48,'Reported Performance Table'!$D719='Master List'!$B$104,'Reported Performance Table'!$D719='Master List'!$B$106,'Reported Performance Table'!$D719='Master List'!$B$126)),"LUNA_Dimming","Dimming_Capability_and_Range"))</f>
        <v/>
      </c>
      <c r="N719" s="179">
        <f>'Reported Performance Table'!BE719</f>
        <v>0</v>
      </c>
      <c r="O719" s="179">
        <f>'Reported Performance Table'!BF719</f>
        <v>0</v>
      </c>
      <c r="P719" s="179">
        <f>'Reported Performance Table'!BG719</f>
        <v>0</v>
      </c>
      <c r="Q719" t="str">
        <f t="shared" si="23"/>
        <v>No</v>
      </c>
    </row>
    <row r="720" spans="1:17" x14ac:dyDescent="0.25">
      <c r="A720" s="75">
        <v>727</v>
      </c>
      <c r="B720" s="76" t="str">
        <f>IF('Reported Performance Table'!$A727="","",IF(OR('Reported Performance Table'!$B727="",'Reported Performance Table'!$C727="",'Reported Performance Table'!$D727="",'Reported Performance Table'!$F727="",'Reported Performance Table'!$G727="",'Reported Performance Table'!$H727="",'Reported Performance Table'!$I727="",'Reported Performance Table'!$K727="",'Reported Performance Table'!$N727="",'Reported Performance Table'!$O727="",'Reported Performance Table'!$P727="",'Reported Performance Table'!$Q727="",'Reported Performance Table'!$R727="",'Reported Performance Table'!$S727="",'Reported Performance Table'!$T727="",'Reported Performance Table'!$U727="",'Reported Performance Table'!$V727="",'Reported Performance Table'!$W727="",'Reported Performance Table'!$X727="",'Reported Performance Table'!$AF727="",'Reported Performance Table'!$AG727="",'Reported Performance Table'!$AI727="",'Reported Performance Table'!$AJ727="",'Reported Performance Table'!$AL727="",'Reported Performance Table'!$AN727="",'Reported Performance Table'!$AR727=""),$A720&amp;", ",""))</f>
        <v/>
      </c>
      <c r="D720" s="35" t="e">
        <f>VLOOKUP('Reported Performance Table'!C720,'Master List'!$B$20:$C$39,2,FALSE)</f>
        <v>#N/A</v>
      </c>
      <c r="E720" t="e">
        <f>VLOOKUP('Reported Performance Table'!D720,'Master List'!$B$42:$C$129,2,FALSE)</f>
        <v>#N/A</v>
      </c>
      <c r="F720" t="e">
        <f>VLOOKUP('Reported Performance Table'!C720,'Master List'!$B$20:$D$39,3,FALSE)</f>
        <v>#N/A</v>
      </c>
      <c r="G720" s="163" t="e">
        <f>VLOOKUP('Reported Performance Table'!B720,'Master List'!$B$11:$D$17,3,FALSE)</f>
        <v>#N/A</v>
      </c>
      <c r="H720" t="e">
        <f t="shared" si="22"/>
        <v>#N/A</v>
      </c>
      <c r="I720" t="e">
        <f>IF(VLOOKUP('Reported Performance Table'!D720,'Master List'!$B$42:$D$129,3,FALSE)="","No",VLOOKUP('Reported Performance Table'!D720,'Master List'!$B$42:$D$129,3,FALSE))</f>
        <v>#N/A</v>
      </c>
      <c r="J720" t="e">
        <f>IF(AND(I720="Yes_No",'Reported Performance Table'!E720="Yes"),"No","Yes_No")</f>
        <v>#N/A</v>
      </c>
      <c r="K720" t="str">
        <f>IF('Reported Performance Table'!D720="","",IF('Reported Performance Table'!E720="Yes","LUNA_CCT","Reported_CCT"))</f>
        <v/>
      </c>
      <c r="L720" t="str">
        <f>IF('Reported Performance Table'!D720="","",IF(K720="LUNA_CCT",VLOOKUP('Reported Performance Table'!D720,'Master List'!$B$42:$E$129,4,FALSE),"Reported_BUG"))</f>
        <v/>
      </c>
      <c r="M720" t="str">
        <f>IF('Reported Performance Table'!D720="","",IF(AND('Reported Performance Table'!$E720="Yes",OR('Reported Performance Table'!$D720='Master List'!$B$42,'Reported Performance Table'!$D720='Master List'!$B$43,'Reported Performance Table'!$D720='Master List'!$B$44,'Reported Performance Table'!$D720='Master List'!$B$46,'Reported Performance Table'!$D720='Master List'!$B$48,'Reported Performance Table'!$D720='Master List'!$B$104,'Reported Performance Table'!$D720='Master List'!$B$106,'Reported Performance Table'!$D720='Master List'!$B$126)),"LUNA_Dimming","Dimming_Capability_and_Range"))</f>
        <v/>
      </c>
      <c r="N720" s="179">
        <f>'Reported Performance Table'!BE720</f>
        <v>0</v>
      </c>
      <c r="O720" s="179">
        <f>'Reported Performance Table'!BF720</f>
        <v>0</v>
      </c>
      <c r="P720" s="179">
        <f>'Reported Performance Table'!BG720</f>
        <v>0</v>
      </c>
      <c r="Q720" t="str">
        <f t="shared" si="23"/>
        <v>No</v>
      </c>
    </row>
    <row r="721" spans="1:17" x14ac:dyDescent="0.25">
      <c r="A721" s="75">
        <v>728</v>
      </c>
      <c r="B721" s="76" t="str">
        <f>IF('Reported Performance Table'!$A728="","",IF(OR('Reported Performance Table'!$B728="",'Reported Performance Table'!$C728="",'Reported Performance Table'!$D728="",'Reported Performance Table'!$F728="",'Reported Performance Table'!$G728="",'Reported Performance Table'!$H728="",'Reported Performance Table'!$I728="",'Reported Performance Table'!$K728="",'Reported Performance Table'!$N728="",'Reported Performance Table'!$O728="",'Reported Performance Table'!$P728="",'Reported Performance Table'!$Q728="",'Reported Performance Table'!$R728="",'Reported Performance Table'!$S728="",'Reported Performance Table'!$T728="",'Reported Performance Table'!$U728="",'Reported Performance Table'!$V728="",'Reported Performance Table'!$W728="",'Reported Performance Table'!$X728="",'Reported Performance Table'!$AF728="",'Reported Performance Table'!$AG728="",'Reported Performance Table'!$AI728="",'Reported Performance Table'!$AJ728="",'Reported Performance Table'!$AL728="",'Reported Performance Table'!$AN728="",'Reported Performance Table'!$AR728=""),$A721&amp;", ",""))</f>
        <v/>
      </c>
      <c r="D721" s="35" t="e">
        <f>VLOOKUP('Reported Performance Table'!C721,'Master List'!$B$20:$C$39,2,FALSE)</f>
        <v>#N/A</v>
      </c>
      <c r="E721" t="e">
        <f>VLOOKUP('Reported Performance Table'!D721,'Master List'!$B$42:$C$129,2,FALSE)</f>
        <v>#N/A</v>
      </c>
      <c r="F721" t="e">
        <f>VLOOKUP('Reported Performance Table'!C721,'Master List'!$B$20:$D$39,3,FALSE)</f>
        <v>#N/A</v>
      </c>
      <c r="G721" s="163" t="e">
        <f>VLOOKUP('Reported Performance Table'!B721,'Master List'!$B$11:$D$17,3,FALSE)</f>
        <v>#N/A</v>
      </c>
      <c r="H721" t="e">
        <f t="shared" si="22"/>
        <v>#N/A</v>
      </c>
      <c r="I721" t="e">
        <f>IF(VLOOKUP('Reported Performance Table'!D721,'Master List'!$B$42:$D$129,3,FALSE)="","No",VLOOKUP('Reported Performance Table'!D721,'Master List'!$B$42:$D$129,3,FALSE))</f>
        <v>#N/A</v>
      </c>
      <c r="J721" t="e">
        <f>IF(AND(I721="Yes_No",'Reported Performance Table'!E721="Yes"),"No","Yes_No")</f>
        <v>#N/A</v>
      </c>
      <c r="K721" t="str">
        <f>IF('Reported Performance Table'!D721="","",IF('Reported Performance Table'!E721="Yes","LUNA_CCT","Reported_CCT"))</f>
        <v/>
      </c>
      <c r="L721" t="str">
        <f>IF('Reported Performance Table'!D721="","",IF(K721="LUNA_CCT",VLOOKUP('Reported Performance Table'!D721,'Master List'!$B$42:$E$129,4,FALSE),"Reported_BUG"))</f>
        <v/>
      </c>
      <c r="M721" t="str">
        <f>IF('Reported Performance Table'!D721="","",IF(AND('Reported Performance Table'!$E721="Yes",OR('Reported Performance Table'!$D721='Master List'!$B$42,'Reported Performance Table'!$D721='Master List'!$B$43,'Reported Performance Table'!$D721='Master List'!$B$44,'Reported Performance Table'!$D721='Master List'!$B$46,'Reported Performance Table'!$D721='Master List'!$B$48,'Reported Performance Table'!$D721='Master List'!$B$104,'Reported Performance Table'!$D721='Master List'!$B$106,'Reported Performance Table'!$D721='Master List'!$B$126)),"LUNA_Dimming","Dimming_Capability_and_Range"))</f>
        <v/>
      </c>
      <c r="N721" s="179">
        <f>'Reported Performance Table'!BE721</f>
        <v>0</v>
      </c>
      <c r="O721" s="179">
        <f>'Reported Performance Table'!BF721</f>
        <v>0</v>
      </c>
      <c r="P721" s="179">
        <f>'Reported Performance Table'!BG721</f>
        <v>0</v>
      </c>
      <c r="Q721" t="str">
        <f t="shared" si="23"/>
        <v>No</v>
      </c>
    </row>
    <row r="722" spans="1:17" x14ac:dyDescent="0.25">
      <c r="A722" s="75">
        <v>729</v>
      </c>
      <c r="B722" s="76" t="str">
        <f>IF('Reported Performance Table'!$A729="","",IF(OR('Reported Performance Table'!$B729="",'Reported Performance Table'!$C729="",'Reported Performance Table'!$D729="",'Reported Performance Table'!$F729="",'Reported Performance Table'!$G729="",'Reported Performance Table'!$H729="",'Reported Performance Table'!$I729="",'Reported Performance Table'!$K729="",'Reported Performance Table'!$N729="",'Reported Performance Table'!$O729="",'Reported Performance Table'!$P729="",'Reported Performance Table'!$Q729="",'Reported Performance Table'!$R729="",'Reported Performance Table'!$S729="",'Reported Performance Table'!$T729="",'Reported Performance Table'!$U729="",'Reported Performance Table'!$V729="",'Reported Performance Table'!$W729="",'Reported Performance Table'!$X729="",'Reported Performance Table'!$AF729="",'Reported Performance Table'!$AG729="",'Reported Performance Table'!$AI729="",'Reported Performance Table'!$AJ729="",'Reported Performance Table'!$AL729="",'Reported Performance Table'!$AN729="",'Reported Performance Table'!$AR729=""),$A722&amp;", ",""))</f>
        <v/>
      </c>
      <c r="D722" s="35" t="e">
        <f>VLOOKUP('Reported Performance Table'!C722,'Master List'!$B$20:$C$39,2,FALSE)</f>
        <v>#N/A</v>
      </c>
      <c r="E722" t="e">
        <f>VLOOKUP('Reported Performance Table'!D722,'Master List'!$B$42:$C$129,2,FALSE)</f>
        <v>#N/A</v>
      </c>
      <c r="F722" t="e">
        <f>VLOOKUP('Reported Performance Table'!C722,'Master List'!$B$20:$D$39,3,FALSE)</f>
        <v>#N/A</v>
      </c>
      <c r="G722" s="163" t="e">
        <f>VLOOKUP('Reported Performance Table'!B722,'Master List'!$B$11:$D$17,3,FALSE)</f>
        <v>#N/A</v>
      </c>
      <c r="H722" t="e">
        <f t="shared" si="22"/>
        <v>#N/A</v>
      </c>
      <c r="I722" t="e">
        <f>IF(VLOOKUP('Reported Performance Table'!D722,'Master List'!$B$42:$D$129,3,FALSE)="","No",VLOOKUP('Reported Performance Table'!D722,'Master List'!$B$42:$D$129,3,FALSE))</f>
        <v>#N/A</v>
      </c>
      <c r="J722" t="e">
        <f>IF(AND(I722="Yes_No",'Reported Performance Table'!E722="Yes"),"No","Yes_No")</f>
        <v>#N/A</v>
      </c>
      <c r="K722" t="str">
        <f>IF('Reported Performance Table'!D722="","",IF('Reported Performance Table'!E722="Yes","LUNA_CCT","Reported_CCT"))</f>
        <v/>
      </c>
      <c r="L722" t="str">
        <f>IF('Reported Performance Table'!D722="","",IF(K722="LUNA_CCT",VLOOKUP('Reported Performance Table'!D722,'Master List'!$B$42:$E$129,4,FALSE),"Reported_BUG"))</f>
        <v/>
      </c>
      <c r="M722" t="str">
        <f>IF('Reported Performance Table'!D722="","",IF(AND('Reported Performance Table'!$E722="Yes",OR('Reported Performance Table'!$D722='Master List'!$B$42,'Reported Performance Table'!$D722='Master List'!$B$43,'Reported Performance Table'!$D722='Master List'!$B$44,'Reported Performance Table'!$D722='Master List'!$B$46,'Reported Performance Table'!$D722='Master List'!$B$48,'Reported Performance Table'!$D722='Master List'!$B$104,'Reported Performance Table'!$D722='Master List'!$B$106,'Reported Performance Table'!$D722='Master List'!$B$126)),"LUNA_Dimming","Dimming_Capability_and_Range"))</f>
        <v/>
      </c>
      <c r="N722" s="179">
        <f>'Reported Performance Table'!BE722</f>
        <v>0</v>
      </c>
      <c r="O722" s="179">
        <f>'Reported Performance Table'!BF722</f>
        <v>0</v>
      </c>
      <c r="P722" s="179">
        <f>'Reported Performance Table'!BG722</f>
        <v>0</v>
      </c>
      <c r="Q722" t="str">
        <f t="shared" si="23"/>
        <v>No</v>
      </c>
    </row>
    <row r="723" spans="1:17" x14ac:dyDescent="0.25">
      <c r="A723" s="75">
        <v>730</v>
      </c>
      <c r="B723" s="76" t="str">
        <f>IF('Reported Performance Table'!$A730="","",IF(OR('Reported Performance Table'!$B730="",'Reported Performance Table'!$C730="",'Reported Performance Table'!$D730="",'Reported Performance Table'!$F730="",'Reported Performance Table'!$G730="",'Reported Performance Table'!$H730="",'Reported Performance Table'!$I730="",'Reported Performance Table'!$K730="",'Reported Performance Table'!$N730="",'Reported Performance Table'!$O730="",'Reported Performance Table'!$P730="",'Reported Performance Table'!$Q730="",'Reported Performance Table'!$R730="",'Reported Performance Table'!$S730="",'Reported Performance Table'!$T730="",'Reported Performance Table'!$U730="",'Reported Performance Table'!$V730="",'Reported Performance Table'!$W730="",'Reported Performance Table'!$X730="",'Reported Performance Table'!$AF730="",'Reported Performance Table'!$AG730="",'Reported Performance Table'!$AI730="",'Reported Performance Table'!$AJ730="",'Reported Performance Table'!$AL730="",'Reported Performance Table'!$AN730="",'Reported Performance Table'!$AR730=""),$A723&amp;", ",""))</f>
        <v/>
      </c>
      <c r="D723" s="35" t="e">
        <f>VLOOKUP('Reported Performance Table'!C723,'Master List'!$B$20:$C$39,2,FALSE)</f>
        <v>#N/A</v>
      </c>
      <c r="E723" t="e">
        <f>VLOOKUP('Reported Performance Table'!D723,'Master List'!$B$42:$C$129,2,FALSE)</f>
        <v>#N/A</v>
      </c>
      <c r="F723" t="e">
        <f>VLOOKUP('Reported Performance Table'!C723,'Master List'!$B$20:$D$39,3,FALSE)</f>
        <v>#N/A</v>
      </c>
      <c r="G723" s="163" t="e">
        <f>VLOOKUP('Reported Performance Table'!B723,'Master List'!$B$11:$D$17,3,FALSE)</f>
        <v>#N/A</v>
      </c>
      <c r="H723" t="e">
        <f t="shared" si="22"/>
        <v>#N/A</v>
      </c>
      <c r="I723" t="e">
        <f>IF(VLOOKUP('Reported Performance Table'!D723,'Master List'!$B$42:$D$129,3,FALSE)="","No",VLOOKUP('Reported Performance Table'!D723,'Master List'!$B$42:$D$129,3,FALSE))</f>
        <v>#N/A</v>
      </c>
      <c r="J723" t="e">
        <f>IF(AND(I723="Yes_No",'Reported Performance Table'!E723="Yes"),"No","Yes_No")</f>
        <v>#N/A</v>
      </c>
      <c r="K723" t="str">
        <f>IF('Reported Performance Table'!D723="","",IF('Reported Performance Table'!E723="Yes","LUNA_CCT","Reported_CCT"))</f>
        <v/>
      </c>
      <c r="L723" t="str">
        <f>IF('Reported Performance Table'!D723="","",IF(K723="LUNA_CCT",VLOOKUP('Reported Performance Table'!D723,'Master List'!$B$42:$E$129,4,FALSE),"Reported_BUG"))</f>
        <v/>
      </c>
      <c r="M723" t="str">
        <f>IF('Reported Performance Table'!D723="","",IF(AND('Reported Performance Table'!$E723="Yes",OR('Reported Performance Table'!$D723='Master List'!$B$42,'Reported Performance Table'!$D723='Master List'!$B$43,'Reported Performance Table'!$D723='Master List'!$B$44,'Reported Performance Table'!$D723='Master List'!$B$46,'Reported Performance Table'!$D723='Master List'!$B$48,'Reported Performance Table'!$D723='Master List'!$B$104,'Reported Performance Table'!$D723='Master List'!$B$106,'Reported Performance Table'!$D723='Master List'!$B$126)),"LUNA_Dimming","Dimming_Capability_and_Range"))</f>
        <v/>
      </c>
      <c r="N723" s="179">
        <f>'Reported Performance Table'!BE723</f>
        <v>0</v>
      </c>
      <c r="O723" s="179">
        <f>'Reported Performance Table'!BF723</f>
        <v>0</v>
      </c>
      <c r="P723" s="179">
        <f>'Reported Performance Table'!BG723</f>
        <v>0</v>
      </c>
      <c r="Q723" t="str">
        <f t="shared" si="23"/>
        <v>No</v>
      </c>
    </row>
    <row r="724" spans="1:17" x14ac:dyDescent="0.25">
      <c r="A724" s="75">
        <v>731</v>
      </c>
      <c r="B724" s="76" t="str">
        <f>IF('Reported Performance Table'!$A731="","",IF(OR('Reported Performance Table'!$B731="",'Reported Performance Table'!$C731="",'Reported Performance Table'!$D731="",'Reported Performance Table'!$F731="",'Reported Performance Table'!$G731="",'Reported Performance Table'!$H731="",'Reported Performance Table'!$I731="",'Reported Performance Table'!$K731="",'Reported Performance Table'!$N731="",'Reported Performance Table'!$O731="",'Reported Performance Table'!$P731="",'Reported Performance Table'!$Q731="",'Reported Performance Table'!$R731="",'Reported Performance Table'!$S731="",'Reported Performance Table'!$T731="",'Reported Performance Table'!$U731="",'Reported Performance Table'!$V731="",'Reported Performance Table'!$W731="",'Reported Performance Table'!$X731="",'Reported Performance Table'!$AF731="",'Reported Performance Table'!$AG731="",'Reported Performance Table'!$AI731="",'Reported Performance Table'!$AJ731="",'Reported Performance Table'!$AL731="",'Reported Performance Table'!$AN731="",'Reported Performance Table'!$AR731=""),$A724&amp;", ",""))</f>
        <v/>
      </c>
      <c r="D724" s="35" t="e">
        <f>VLOOKUP('Reported Performance Table'!C724,'Master List'!$B$20:$C$39,2,FALSE)</f>
        <v>#N/A</v>
      </c>
      <c r="E724" t="e">
        <f>VLOOKUP('Reported Performance Table'!D724,'Master List'!$B$42:$C$129,2,FALSE)</f>
        <v>#N/A</v>
      </c>
      <c r="F724" t="e">
        <f>VLOOKUP('Reported Performance Table'!C724,'Master List'!$B$20:$D$39,3,FALSE)</f>
        <v>#N/A</v>
      </c>
      <c r="G724" s="163" t="e">
        <f>VLOOKUP('Reported Performance Table'!B724,'Master List'!$B$11:$D$17,3,FALSE)</f>
        <v>#N/A</v>
      </c>
      <c r="H724" t="e">
        <f t="shared" si="22"/>
        <v>#N/A</v>
      </c>
      <c r="I724" t="e">
        <f>IF(VLOOKUP('Reported Performance Table'!D724,'Master List'!$B$42:$D$129,3,FALSE)="","No",VLOOKUP('Reported Performance Table'!D724,'Master List'!$B$42:$D$129,3,FALSE))</f>
        <v>#N/A</v>
      </c>
      <c r="J724" t="e">
        <f>IF(AND(I724="Yes_No",'Reported Performance Table'!E724="Yes"),"No","Yes_No")</f>
        <v>#N/A</v>
      </c>
      <c r="K724" t="str">
        <f>IF('Reported Performance Table'!D724="","",IF('Reported Performance Table'!E724="Yes","LUNA_CCT","Reported_CCT"))</f>
        <v/>
      </c>
      <c r="L724" t="str">
        <f>IF('Reported Performance Table'!D724="","",IF(K724="LUNA_CCT",VLOOKUP('Reported Performance Table'!D724,'Master List'!$B$42:$E$129,4,FALSE),"Reported_BUG"))</f>
        <v/>
      </c>
      <c r="M724" t="str">
        <f>IF('Reported Performance Table'!D724="","",IF(AND('Reported Performance Table'!$E724="Yes",OR('Reported Performance Table'!$D724='Master List'!$B$42,'Reported Performance Table'!$D724='Master List'!$B$43,'Reported Performance Table'!$D724='Master List'!$B$44,'Reported Performance Table'!$D724='Master List'!$B$46,'Reported Performance Table'!$D724='Master List'!$B$48,'Reported Performance Table'!$D724='Master List'!$B$104,'Reported Performance Table'!$D724='Master List'!$B$106,'Reported Performance Table'!$D724='Master List'!$B$126)),"LUNA_Dimming","Dimming_Capability_and_Range"))</f>
        <v/>
      </c>
      <c r="N724" s="179">
        <f>'Reported Performance Table'!BE724</f>
        <v>0</v>
      </c>
      <c r="O724" s="179">
        <f>'Reported Performance Table'!BF724</f>
        <v>0</v>
      </c>
      <c r="P724" s="179">
        <f>'Reported Performance Table'!BG724</f>
        <v>0</v>
      </c>
      <c r="Q724" t="str">
        <f t="shared" si="23"/>
        <v>No</v>
      </c>
    </row>
    <row r="725" spans="1:17" x14ac:dyDescent="0.25">
      <c r="A725" s="75">
        <v>732</v>
      </c>
      <c r="B725" s="76" t="str">
        <f>IF('Reported Performance Table'!$A732="","",IF(OR('Reported Performance Table'!$B732="",'Reported Performance Table'!$C732="",'Reported Performance Table'!$D732="",'Reported Performance Table'!$F732="",'Reported Performance Table'!$G732="",'Reported Performance Table'!$H732="",'Reported Performance Table'!$I732="",'Reported Performance Table'!$K732="",'Reported Performance Table'!$N732="",'Reported Performance Table'!$O732="",'Reported Performance Table'!$P732="",'Reported Performance Table'!$Q732="",'Reported Performance Table'!$R732="",'Reported Performance Table'!$S732="",'Reported Performance Table'!$T732="",'Reported Performance Table'!$U732="",'Reported Performance Table'!$V732="",'Reported Performance Table'!$W732="",'Reported Performance Table'!$X732="",'Reported Performance Table'!$AF732="",'Reported Performance Table'!$AG732="",'Reported Performance Table'!$AI732="",'Reported Performance Table'!$AJ732="",'Reported Performance Table'!$AL732="",'Reported Performance Table'!$AN732="",'Reported Performance Table'!$AR732=""),$A725&amp;", ",""))</f>
        <v/>
      </c>
      <c r="D725" s="35" t="e">
        <f>VLOOKUP('Reported Performance Table'!C725,'Master List'!$B$20:$C$39,2,FALSE)</f>
        <v>#N/A</v>
      </c>
      <c r="E725" t="e">
        <f>VLOOKUP('Reported Performance Table'!D725,'Master List'!$B$42:$C$129,2,FALSE)</f>
        <v>#N/A</v>
      </c>
      <c r="F725" t="e">
        <f>VLOOKUP('Reported Performance Table'!C725,'Master List'!$B$20:$D$39,3,FALSE)</f>
        <v>#N/A</v>
      </c>
      <c r="G725" s="163" t="e">
        <f>VLOOKUP('Reported Performance Table'!B725,'Master List'!$B$11:$D$17,3,FALSE)</f>
        <v>#N/A</v>
      </c>
      <c r="H725" t="e">
        <f t="shared" si="22"/>
        <v>#N/A</v>
      </c>
      <c r="I725" t="e">
        <f>IF(VLOOKUP('Reported Performance Table'!D725,'Master List'!$B$42:$D$129,3,FALSE)="","No",VLOOKUP('Reported Performance Table'!D725,'Master List'!$B$42:$D$129,3,FALSE))</f>
        <v>#N/A</v>
      </c>
      <c r="J725" t="e">
        <f>IF(AND(I725="Yes_No",'Reported Performance Table'!E725="Yes"),"No","Yes_No")</f>
        <v>#N/A</v>
      </c>
      <c r="K725" t="str">
        <f>IF('Reported Performance Table'!D725="","",IF('Reported Performance Table'!E725="Yes","LUNA_CCT","Reported_CCT"))</f>
        <v/>
      </c>
      <c r="L725" t="str">
        <f>IF('Reported Performance Table'!D725="","",IF(K725="LUNA_CCT",VLOOKUP('Reported Performance Table'!D725,'Master List'!$B$42:$E$129,4,FALSE),"Reported_BUG"))</f>
        <v/>
      </c>
      <c r="M725" t="str">
        <f>IF('Reported Performance Table'!D725="","",IF(AND('Reported Performance Table'!$E725="Yes",OR('Reported Performance Table'!$D725='Master List'!$B$42,'Reported Performance Table'!$D725='Master List'!$B$43,'Reported Performance Table'!$D725='Master List'!$B$44,'Reported Performance Table'!$D725='Master List'!$B$46,'Reported Performance Table'!$D725='Master List'!$B$48,'Reported Performance Table'!$D725='Master List'!$B$104,'Reported Performance Table'!$D725='Master List'!$B$106,'Reported Performance Table'!$D725='Master List'!$B$126)),"LUNA_Dimming","Dimming_Capability_and_Range"))</f>
        <v/>
      </c>
      <c r="N725" s="179">
        <f>'Reported Performance Table'!BE725</f>
        <v>0</v>
      </c>
      <c r="O725" s="179">
        <f>'Reported Performance Table'!BF725</f>
        <v>0</v>
      </c>
      <c r="P725" s="179">
        <f>'Reported Performance Table'!BG725</f>
        <v>0</v>
      </c>
      <c r="Q725" t="str">
        <f t="shared" si="23"/>
        <v>No</v>
      </c>
    </row>
    <row r="726" spans="1:17" x14ac:dyDescent="0.25">
      <c r="A726" s="75">
        <v>733</v>
      </c>
      <c r="B726" s="76" t="str">
        <f>IF('Reported Performance Table'!$A733="","",IF(OR('Reported Performance Table'!$B733="",'Reported Performance Table'!$C733="",'Reported Performance Table'!$D733="",'Reported Performance Table'!$F733="",'Reported Performance Table'!$G733="",'Reported Performance Table'!$H733="",'Reported Performance Table'!$I733="",'Reported Performance Table'!$K733="",'Reported Performance Table'!$N733="",'Reported Performance Table'!$O733="",'Reported Performance Table'!$P733="",'Reported Performance Table'!$Q733="",'Reported Performance Table'!$R733="",'Reported Performance Table'!$S733="",'Reported Performance Table'!$T733="",'Reported Performance Table'!$U733="",'Reported Performance Table'!$V733="",'Reported Performance Table'!$W733="",'Reported Performance Table'!$X733="",'Reported Performance Table'!$AF733="",'Reported Performance Table'!$AG733="",'Reported Performance Table'!$AI733="",'Reported Performance Table'!$AJ733="",'Reported Performance Table'!$AL733="",'Reported Performance Table'!$AN733="",'Reported Performance Table'!$AR733=""),$A726&amp;", ",""))</f>
        <v/>
      </c>
      <c r="D726" s="35" t="e">
        <f>VLOOKUP('Reported Performance Table'!C726,'Master List'!$B$20:$C$39,2,FALSE)</f>
        <v>#N/A</v>
      </c>
      <c r="E726" t="e">
        <f>VLOOKUP('Reported Performance Table'!D726,'Master List'!$B$42:$C$129,2,FALSE)</f>
        <v>#N/A</v>
      </c>
      <c r="F726" t="e">
        <f>VLOOKUP('Reported Performance Table'!C726,'Master List'!$B$20:$D$39,3,FALSE)</f>
        <v>#N/A</v>
      </c>
      <c r="G726" s="163" t="e">
        <f>VLOOKUP('Reported Performance Table'!B726,'Master List'!$B$11:$D$17,3,FALSE)</f>
        <v>#N/A</v>
      </c>
      <c r="H726" t="e">
        <f t="shared" si="22"/>
        <v>#N/A</v>
      </c>
      <c r="I726" t="e">
        <f>IF(VLOOKUP('Reported Performance Table'!D726,'Master List'!$B$42:$D$129,3,FALSE)="","No",VLOOKUP('Reported Performance Table'!D726,'Master List'!$B$42:$D$129,3,FALSE))</f>
        <v>#N/A</v>
      </c>
      <c r="J726" t="e">
        <f>IF(AND(I726="Yes_No",'Reported Performance Table'!E726="Yes"),"No","Yes_No")</f>
        <v>#N/A</v>
      </c>
      <c r="K726" t="str">
        <f>IF('Reported Performance Table'!D726="","",IF('Reported Performance Table'!E726="Yes","LUNA_CCT","Reported_CCT"))</f>
        <v/>
      </c>
      <c r="L726" t="str">
        <f>IF('Reported Performance Table'!D726="","",IF(K726="LUNA_CCT",VLOOKUP('Reported Performance Table'!D726,'Master List'!$B$42:$E$129,4,FALSE),"Reported_BUG"))</f>
        <v/>
      </c>
      <c r="M726" t="str">
        <f>IF('Reported Performance Table'!D726="","",IF(AND('Reported Performance Table'!$E726="Yes",OR('Reported Performance Table'!$D726='Master List'!$B$42,'Reported Performance Table'!$D726='Master List'!$B$43,'Reported Performance Table'!$D726='Master List'!$B$44,'Reported Performance Table'!$D726='Master List'!$B$46,'Reported Performance Table'!$D726='Master List'!$B$48,'Reported Performance Table'!$D726='Master List'!$B$104,'Reported Performance Table'!$D726='Master List'!$B$106,'Reported Performance Table'!$D726='Master List'!$B$126)),"LUNA_Dimming","Dimming_Capability_and_Range"))</f>
        <v/>
      </c>
      <c r="N726" s="179">
        <f>'Reported Performance Table'!BE726</f>
        <v>0</v>
      </c>
      <c r="O726" s="179">
        <f>'Reported Performance Table'!BF726</f>
        <v>0</v>
      </c>
      <c r="P726" s="179">
        <f>'Reported Performance Table'!BG726</f>
        <v>0</v>
      </c>
      <c r="Q726" t="str">
        <f t="shared" si="23"/>
        <v>No</v>
      </c>
    </row>
    <row r="727" spans="1:17" x14ac:dyDescent="0.25">
      <c r="A727" s="75">
        <v>734</v>
      </c>
      <c r="B727" s="76" t="str">
        <f>IF('Reported Performance Table'!$A734="","",IF(OR('Reported Performance Table'!$B734="",'Reported Performance Table'!$C734="",'Reported Performance Table'!$D734="",'Reported Performance Table'!$F734="",'Reported Performance Table'!$G734="",'Reported Performance Table'!$H734="",'Reported Performance Table'!$I734="",'Reported Performance Table'!$K734="",'Reported Performance Table'!$N734="",'Reported Performance Table'!$O734="",'Reported Performance Table'!$P734="",'Reported Performance Table'!$Q734="",'Reported Performance Table'!$R734="",'Reported Performance Table'!$S734="",'Reported Performance Table'!$T734="",'Reported Performance Table'!$U734="",'Reported Performance Table'!$V734="",'Reported Performance Table'!$W734="",'Reported Performance Table'!$X734="",'Reported Performance Table'!$AF734="",'Reported Performance Table'!$AG734="",'Reported Performance Table'!$AI734="",'Reported Performance Table'!$AJ734="",'Reported Performance Table'!$AL734="",'Reported Performance Table'!$AN734="",'Reported Performance Table'!$AR734=""),$A727&amp;", ",""))</f>
        <v/>
      </c>
      <c r="D727" s="35" t="e">
        <f>VLOOKUP('Reported Performance Table'!C727,'Master List'!$B$20:$C$39,2,FALSE)</f>
        <v>#N/A</v>
      </c>
      <c r="E727" t="e">
        <f>VLOOKUP('Reported Performance Table'!D727,'Master List'!$B$42:$C$129,2,FALSE)</f>
        <v>#N/A</v>
      </c>
      <c r="F727" t="e">
        <f>VLOOKUP('Reported Performance Table'!C727,'Master List'!$B$20:$D$39,3,FALSE)</f>
        <v>#N/A</v>
      </c>
      <c r="G727" s="163" t="e">
        <f>VLOOKUP('Reported Performance Table'!B727,'Master List'!$B$11:$D$17,3,FALSE)</f>
        <v>#N/A</v>
      </c>
      <c r="H727" t="e">
        <f t="shared" si="22"/>
        <v>#N/A</v>
      </c>
      <c r="I727" t="e">
        <f>IF(VLOOKUP('Reported Performance Table'!D727,'Master List'!$B$42:$D$129,3,FALSE)="","No",VLOOKUP('Reported Performance Table'!D727,'Master List'!$B$42:$D$129,3,FALSE))</f>
        <v>#N/A</v>
      </c>
      <c r="J727" t="e">
        <f>IF(AND(I727="Yes_No",'Reported Performance Table'!E727="Yes"),"No","Yes_No")</f>
        <v>#N/A</v>
      </c>
      <c r="K727" t="str">
        <f>IF('Reported Performance Table'!D727="","",IF('Reported Performance Table'!E727="Yes","LUNA_CCT","Reported_CCT"))</f>
        <v/>
      </c>
      <c r="L727" t="str">
        <f>IF('Reported Performance Table'!D727="","",IF(K727="LUNA_CCT",VLOOKUP('Reported Performance Table'!D727,'Master List'!$B$42:$E$129,4,FALSE),"Reported_BUG"))</f>
        <v/>
      </c>
      <c r="M727" t="str">
        <f>IF('Reported Performance Table'!D727="","",IF(AND('Reported Performance Table'!$E727="Yes",OR('Reported Performance Table'!$D727='Master List'!$B$42,'Reported Performance Table'!$D727='Master List'!$B$43,'Reported Performance Table'!$D727='Master List'!$B$44,'Reported Performance Table'!$D727='Master List'!$B$46,'Reported Performance Table'!$D727='Master List'!$B$48,'Reported Performance Table'!$D727='Master List'!$B$104,'Reported Performance Table'!$D727='Master List'!$B$106,'Reported Performance Table'!$D727='Master List'!$B$126)),"LUNA_Dimming","Dimming_Capability_and_Range"))</f>
        <v/>
      </c>
      <c r="N727" s="179">
        <f>'Reported Performance Table'!BE727</f>
        <v>0</v>
      </c>
      <c r="O727" s="179">
        <f>'Reported Performance Table'!BF727</f>
        <v>0</v>
      </c>
      <c r="P727" s="179">
        <f>'Reported Performance Table'!BG727</f>
        <v>0</v>
      </c>
      <c r="Q727" t="str">
        <f t="shared" si="23"/>
        <v>No</v>
      </c>
    </row>
    <row r="728" spans="1:17" x14ac:dyDescent="0.25">
      <c r="A728" s="75">
        <v>735</v>
      </c>
      <c r="B728" s="76" t="str">
        <f>IF('Reported Performance Table'!$A735="","",IF(OR('Reported Performance Table'!$B735="",'Reported Performance Table'!$C735="",'Reported Performance Table'!$D735="",'Reported Performance Table'!$F735="",'Reported Performance Table'!$G735="",'Reported Performance Table'!$H735="",'Reported Performance Table'!$I735="",'Reported Performance Table'!$K735="",'Reported Performance Table'!$N735="",'Reported Performance Table'!$O735="",'Reported Performance Table'!$P735="",'Reported Performance Table'!$Q735="",'Reported Performance Table'!$R735="",'Reported Performance Table'!$S735="",'Reported Performance Table'!$T735="",'Reported Performance Table'!$U735="",'Reported Performance Table'!$V735="",'Reported Performance Table'!$W735="",'Reported Performance Table'!$X735="",'Reported Performance Table'!$AF735="",'Reported Performance Table'!$AG735="",'Reported Performance Table'!$AI735="",'Reported Performance Table'!$AJ735="",'Reported Performance Table'!$AL735="",'Reported Performance Table'!$AN735="",'Reported Performance Table'!$AR735=""),$A728&amp;", ",""))</f>
        <v/>
      </c>
      <c r="D728" s="35" t="e">
        <f>VLOOKUP('Reported Performance Table'!C728,'Master List'!$B$20:$C$39,2,FALSE)</f>
        <v>#N/A</v>
      </c>
      <c r="E728" t="e">
        <f>VLOOKUP('Reported Performance Table'!D728,'Master List'!$B$42:$C$129,2,FALSE)</f>
        <v>#N/A</v>
      </c>
      <c r="F728" t="e">
        <f>VLOOKUP('Reported Performance Table'!C728,'Master List'!$B$20:$D$39,3,FALSE)</f>
        <v>#N/A</v>
      </c>
      <c r="G728" s="163" t="e">
        <f>VLOOKUP('Reported Performance Table'!B728,'Master List'!$B$11:$D$17,3,FALSE)</f>
        <v>#N/A</v>
      </c>
      <c r="H728" t="e">
        <f t="shared" si="22"/>
        <v>#N/A</v>
      </c>
      <c r="I728" t="e">
        <f>IF(VLOOKUP('Reported Performance Table'!D728,'Master List'!$B$42:$D$129,3,FALSE)="","No",VLOOKUP('Reported Performance Table'!D728,'Master List'!$B$42:$D$129,3,FALSE))</f>
        <v>#N/A</v>
      </c>
      <c r="J728" t="e">
        <f>IF(AND(I728="Yes_No",'Reported Performance Table'!E728="Yes"),"No","Yes_No")</f>
        <v>#N/A</v>
      </c>
      <c r="K728" t="str">
        <f>IF('Reported Performance Table'!D728="","",IF('Reported Performance Table'!E728="Yes","LUNA_CCT","Reported_CCT"))</f>
        <v/>
      </c>
      <c r="L728" t="str">
        <f>IF('Reported Performance Table'!D728="","",IF(K728="LUNA_CCT",VLOOKUP('Reported Performance Table'!D728,'Master List'!$B$42:$E$129,4,FALSE),"Reported_BUG"))</f>
        <v/>
      </c>
      <c r="M728" t="str">
        <f>IF('Reported Performance Table'!D728="","",IF(AND('Reported Performance Table'!$E728="Yes",OR('Reported Performance Table'!$D728='Master List'!$B$42,'Reported Performance Table'!$D728='Master List'!$B$43,'Reported Performance Table'!$D728='Master List'!$B$44,'Reported Performance Table'!$D728='Master List'!$B$46,'Reported Performance Table'!$D728='Master List'!$B$48,'Reported Performance Table'!$D728='Master List'!$B$104,'Reported Performance Table'!$D728='Master List'!$B$106,'Reported Performance Table'!$D728='Master List'!$B$126)),"LUNA_Dimming","Dimming_Capability_and_Range"))</f>
        <v/>
      </c>
      <c r="N728" s="179">
        <f>'Reported Performance Table'!BE728</f>
        <v>0</v>
      </c>
      <c r="O728" s="179">
        <f>'Reported Performance Table'!BF728</f>
        <v>0</v>
      </c>
      <c r="P728" s="179">
        <f>'Reported Performance Table'!BG728</f>
        <v>0</v>
      </c>
      <c r="Q728" t="str">
        <f t="shared" si="23"/>
        <v>No</v>
      </c>
    </row>
    <row r="729" spans="1:17" x14ac:dyDescent="0.25">
      <c r="A729" s="75">
        <v>736</v>
      </c>
      <c r="B729" s="76" t="str">
        <f>IF('Reported Performance Table'!$A736="","",IF(OR('Reported Performance Table'!$B736="",'Reported Performance Table'!$C736="",'Reported Performance Table'!$D736="",'Reported Performance Table'!$F736="",'Reported Performance Table'!$G736="",'Reported Performance Table'!$H736="",'Reported Performance Table'!$I736="",'Reported Performance Table'!$K736="",'Reported Performance Table'!$N736="",'Reported Performance Table'!$O736="",'Reported Performance Table'!$P736="",'Reported Performance Table'!$Q736="",'Reported Performance Table'!$R736="",'Reported Performance Table'!$S736="",'Reported Performance Table'!$T736="",'Reported Performance Table'!$U736="",'Reported Performance Table'!$V736="",'Reported Performance Table'!$W736="",'Reported Performance Table'!$X736="",'Reported Performance Table'!$AF736="",'Reported Performance Table'!$AG736="",'Reported Performance Table'!$AI736="",'Reported Performance Table'!$AJ736="",'Reported Performance Table'!$AL736="",'Reported Performance Table'!$AN736="",'Reported Performance Table'!$AR736=""),$A729&amp;", ",""))</f>
        <v/>
      </c>
      <c r="D729" s="35" t="e">
        <f>VLOOKUP('Reported Performance Table'!C729,'Master List'!$B$20:$C$39,2,FALSE)</f>
        <v>#N/A</v>
      </c>
      <c r="E729" t="e">
        <f>VLOOKUP('Reported Performance Table'!D729,'Master List'!$B$42:$C$129,2,FALSE)</f>
        <v>#N/A</v>
      </c>
      <c r="F729" t="e">
        <f>VLOOKUP('Reported Performance Table'!C729,'Master List'!$B$20:$D$39,3,FALSE)</f>
        <v>#N/A</v>
      </c>
      <c r="G729" s="163" t="e">
        <f>VLOOKUP('Reported Performance Table'!B729,'Master List'!$B$11:$D$17,3,FALSE)</f>
        <v>#N/A</v>
      </c>
      <c r="H729" t="e">
        <f t="shared" si="22"/>
        <v>#N/A</v>
      </c>
      <c r="I729" t="e">
        <f>IF(VLOOKUP('Reported Performance Table'!D729,'Master List'!$B$42:$D$129,3,FALSE)="","No",VLOOKUP('Reported Performance Table'!D729,'Master List'!$B$42:$D$129,3,FALSE))</f>
        <v>#N/A</v>
      </c>
      <c r="J729" t="e">
        <f>IF(AND(I729="Yes_No",'Reported Performance Table'!E729="Yes"),"No","Yes_No")</f>
        <v>#N/A</v>
      </c>
      <c r="K729" t="str">
        <f>IF('Reported Performance Table'!D729="","",IF('Reported Performance Table'!E729="Yes","LUNA_CCT","Reported_CCT"))</f>
        <v/>
      </c>
      <c r="L729" t="str">
        <f>IF('Reported Performance Table'!D729="","",IF(K729="LUNA_CCT",VLOOKUP('Reported Performance Table'!D729,'Master List'!$B$42:$E$129,4,FALSE),"Reported_BUG"))</f>
        <v/>
      </c>
      <c r="M729" t="str">
        <f>IF('Reported Performance Table'!D729="","",IF(AND('Reported Performance Table'!$E729="Yes",OR('Reported Performance Table'!$D729='Master List'!$B$42,'Reported Performance Table'!$D729='Master List'!$B$43,'Reported Performance Table'!$D729='Master List'!$B$44,'Reported Performance Table'!$D729='Master List'!$B$46,'Reported Performance Table'!$D729='Master List'!$B$48,'Reported Performance Table'!$D729='Master List'!$B$104,'Reported Performance Table'!$D729='Master List'!$B$106,'Reported Performance Table'!$D729='Master List'!$B$126)),"LUNA_Dimming","Dimming_Capability_and_Range"))</f>
        <v/>
      </c>
      <c r="N729" s="179">
        <f>'Reported Performance Table'!BE729</f>
        <v>0</v>
      </c>
      <c r="O729" s="179">
        <f>'Reported Performance Table'!BF729</f>
        <v>0</v>
      </c>
      <c r="P729" s="179">
        <f>'Reported Performance Table'!BG729</f>
        <v>0</v>
      </c>
      <c r="Q729" t="str">
        <f t="shared" si="23"/>
        <v>No</v>
      </c>
    </row>
    <row r="730" spans="1:17" x14ac:dyDescent="0.25">
      <c r="A730" s="75">
        <v>737</v>
      </c>
      <c r="B730" s="76" t="str">
        <f>IF('Reported Performance Table'!$A737="","",IF(OR('Reported Performance Table'!$B737="",'Reported Performance Table'!$C737="",'Reported Performance Table'!$D737="",'Reported Performance Table'!$F737="",'Reported Performance Table'!$G737="",'Reported Performance Table'!$H737="",'Reported Performance Table'!$I737="",'Reported Performance Table'!$K737="",'Reported Performance Table'!$N737="",'Reported Performance Table'!$O737="",'Reported Performance Table'!$P737="",'Reported Performance Table'!$Q737="",'Reported Performance Table'!$R737="",'Reported Performance Table'!$S737="",'Reported Performance Table'!$T737="",'Reported Performance Table'!$U737="",'Reported Performance Table'!$V737="",'Reported Performance Table'!$W737="",'Reported Performance Table'!$X737="",'Reported Performance Table'!$AF737="",'Reported Performance Table'!$AG737="",'Reported Performance Table'!$AI737="",'Reported Performance Table'!$AJ737="",'Reported Performance Table'!$AL737="",'Reported Performance Table'!$AN737="",'Reported Performance Table'!$AR737=""),$A730&amp;", ",""))</f>
        <v/>
      </c>
      <c r="D730" s="35" t="e">
        <f>VLOOKUP('Reported Performance Table'!C730,'Master List'!$B$20:$C$39,2,FALSE)</f>
        <v>#N/A</v>
      </c>
      <c r="E730" t="e">
        <f>VLOOKUP('Reported Performance Table'!D730,'Master List'!$B$42:$C$129,2,FALSE)</f>
        <v>#N/A</v>
      </c>
      <c r="F730" t="e">
        <f>VLOOKUP('Reported Performance Table'!C730,'Master List'!$B$20:$D$39,3,FALSE)</f>
        <v>#N/A</v>
      </c>
      <c r="G730" s="163" t="e">
        <f>VLOOKUP('Reported Performance Table'!B730,'Master List'!$B$11:$D$17,3,FALSE)</f>
        <v>#N/A</v>
      </c>
      <c r="H730" t="e">
        <f t="shared" si="22"/>
        <v>#N/A</v>
      </c>
      <c r="I730" t="e">
        <f>IF(VLOOKUP('Reported Performance Table'!D730,'Master List'!$B$42:$D$129,3,FALSE)="","No",VLOOKUP('Reported Performance Table'!D730,'Master List'!$B$42:$D$129,3,FALSE))</f>
        <v>#N/A</v>
      </c>
      <c r="J730" t="e">
        <f>IF(AND(I730="Yes_No",'Reported Performance Table'!E730="Yes"),"No","Yes_No")</f>
        <v>#N/A</v>
      </c>
      <c r="K730" t="str">
        <f>IF('Reported Performance Table'!D730="","",IF('Reported Performance Table'!E730="Yes","LUNA_CCT","Reported_CCT"))</f>
        <v/>
      </c>
      <c r="L730" t="str">
        <f>IF('Reported Performance Table'!D730="","",IF(K730="LUNA_CCT",VLOOKUP('Reported Performance Table'!D730,'Master List'!$B$42:$E$129,4,FALSE),"Reported_BUG"))</f>
        <v/>
      </c>
      <c r="M730" t="str">
        <f>IF('Reported Performance Table'!D730="","",IF(AND('Reported Performance Table'!$E730="Yes",OR('Reported Performance Table'!$D730='Master List'!$B$42,'Reported Performance Table'!$D730='Master List'!$B$43,'Reported Performance Table'!$D730='Master List'!$B$44,'Reported Performance Table'!$D730='Master List'!$B$46,'Reported Performance Table'!$D730='Master List'!$B$48,'Reported Performance Table'!$D730='Master List'!$B$104,'Reported Performance Table'!$D730='Master List'!$B$106,'Reported Performance Table'!$D730='Master List'!$B$126)),"LUNA_Dimming","Dimming_Capability_and_Range"))</f>
        <v/>
      </c>
      <c r="N730" s="179">
        <f>'Reported Performance Table'!BE730</f>
        <v>0</v>
      </c>
      <c r="O730" s="179">
        <f>'Reported Performance Table'!BF730</f>
        <v>0</v>
      </c>
      <c r="P730" s="179">
        <f>'Reported Performance Table'!BG730</f>
        <v>0</v>
      </c>
      <c r="Q730" t="str">
        <f t="shared" si="23"/>
        <v>No</v>
      </c>
    </row>
    <row r="731" spans="1:17" x14ac:dyDescent="0.25">
      <c r="A731" s="75">
        <v>738</v>
      </c>
      <c r="B731" s="76" t="str">
        <f>IF('Reported Performance Table'!$A738="","",IF(OR('Reported Performance Table'!$B738="",'Reported Performance Table'!$C738="",'Reported Performance Table'!$D738="",'Reported Performance Table'!$F738="",'Reported Performance Table'!$G738="",'Reported Performance Table'!$H738="",'Reported Performance Table'!$I738="",'Reported Performance Table'!$K738="",'Reported Performance Table'!$N738="",'Reported Performance Table'!$O738="",'Reported Performance Table'!$P738="",'Reported Performance Table'!$Q738="",'Reported Performance Table'!$R738="",'Reported Performance Table'!$S738="",'Reported Performance Table'!$T738="",'Reported Performance Table'!$U738="",'Reported Performance Table'!$V738="",'Reported Performance Table'!$W738="",'Reported Performance Table'!$X738="",'Reported Performance Table'!$AF738="",'Reported Performance Table'!$AG738="",'Reported Performance Table'!$AI738="",'Reported Performance Table'!$AJ738="",'Reported Performance Table'!$AL738="",'Reported Performance Table'!$AN738="",'Reported Performance Table'!$AR738=""),$A731&amp;", ",""))</f>
        <v/>
      </c>
      <c r="D731" s="35" t="e">
        <f>VLOOKUP('Reported Performance Table'!C731,'Master List'!$B$20:$C$39,2,FALSE)</f>
        <v>#N/A</v>
      </c>
      <c r="E731" t="e">
        <f>VLOOKUP('Reported Performance Table'!D731,'Master List'!$B$42:$C$129,2,FALSE)</f>
        <v>#N/A</v>
      </c>
      <c r="F731" t="e">
        <f>VLOOKUP('Reported Performance Table'!C731,'Master List'!$B$20:$D$39,3,FALSE)</f>
        <v>#N/A</v>
      </c>
      <c r="G731" s="163" t="e">
        <f>VLOOKUP('Reported Performance Table'!B731,'Master List'!$B$11:$D$17,3,FALSE)</f>
        <v>#N/A</v>
      </c>
      <c r="H731" t="e">
        <f t="shared" si="22"/>
        <v>#N/A</v>
      </c>
      <c r="I731" t="e">
        <f>IF(VLOOKUP('Reported Performance Table'!D731,'Master List'!$B$42:$D$129,3,FALSE)="","No",VLOOKUP('Reported Performance Table'!D731,'Master List'!$B$42:$D$129,3,FALSE))</f>
        <v>#N/A</v>
      </c>
      <c r="J731" t="e">
        <f>IF(AND(I731="Yes_No",'Reported Performance Table'!E731="Yes"),"No","Yes_No")</f>
        <v>#N/A</v>
      </c>
      <c r="K731" t="str">
        <f>IF('Reported Performance Table'!D731="","",IF('Reported Performance Table'!E731="Yes","LUNA_CCT","Reported_CCT"))</f>
        <v/>
      </c>
      <c r="L731" t="str">
        <f>IF('Reported Performance Table'!D731="","",IF(K731="LUNA_CCT",VLOOKUP('Reported Performance Table'!D731,'Master List'!$B$42:$E$129,4,FALSE),"Reported_BUG"))</f>
        <v/>
      </c>
      <c r="M731" t="str">
        <f>IF('Reported Performance Table'!D731="","",IF(AND('Reported Performance Table'!$E731="Yes",OR('Reported Performance Table'!$D731='Master List'!$B$42,'Reported Performance Table'!$D731='Master List'!$B$43,'Reported Performance Table'!$D731='Master List'!$B$44,'Reported Performance Table'!$D731='Master List'!$B$46,'Reported Performance Table'!$D731='Master List'!$B$48,'Reported Performance Table'!$D731='Master List'!$B$104,'Reported Performance Table'!$D731='Master List'!$B$106,'Reported Performance Table'!$D731='Master List'!$B$126)),"LUNA_Dimming","Dimming_Capability_and_Range"))</f>
        <v/>
      </c>
      <c r="N731" s="179">
        <f>'Reported Performance Table'!BE731</f>
        <v>0</v>
      </c>
      <c r="O731" s="179">
        <f>'Reported Performance Table'!BF731</f>
        <v>0</v>
      </c>
      <c r="P731" s="179">
        <f>'Reported Performance Table'!BG731</f>
        <v>0</v>
      </c>
      <c r="Q731" t="str">
        <f t="shared" si="23"/>
        <v>No</v>
      </c>
    </row>
    <row r="732" spans="1:17" x14ac:dyDescent="0.25">
      <c r="A732" s="75">
        <v>739</v>
      </c>
      <c r="B732" s="76" t="str">
        <f>IF('Reported Performance Table'!$A739="","",IF(OR('Reported Performance Table'!$B739="",'Reported Performance Table'!$C739="",'Reported Performance Table'!$D739="",'Reported Performance Table'!$F739="",'Reported Performance Table'!$G739="",'Reported Performance Table'!$H739="",'Reported Performance Table'!$I739="",'Reported Performance Table'!$K739="",'Reported Performance Table'!$N739="",'Reported Performance Table'!$O739="",'Reported Performance Table'!$P739="",'Reported Performance Table'!$Q739="",'Reported Performance Table'!$R739="",'Reported Performance Table'!$S739="",'Reported Performance Table'!$T739="",'Reported Performance Table'!$U739="",'Reported Performance Table'!$V739="",'Reported Performance Table'!$W739="",'Reported Performance Table'!$X739="",'Reported Performance Table'!$AF739="",'Reported Performance Table'!$AG739="",'Reported Performance Table'!$AI739="",'Reported Performance Table'!$AJ739="",'Reported Performance Table'!$AL739="",'Reported Performance Table'!$AN739="",'Reported Performance Table'!$AR739=""),$A732&amp;", ",""))</f>
        <v/>
      </c>
      <c r="D732" s="35" t="e">
        <f>VLOOKUP('Reported Performance Table'!C732,'Master List'!$B$20:$C$39,2,FALSE)</f>
        <v>#N/A</v>
      </c>
      <c r="E732" t="e">
        <f>VLOOKUP('Reported Performance Table'!D732,'Master List'!$B$42:$C$129,2,FALSE)</f>
        <v>#N/A</v>
      </c>
      <c r="F732" t="e">
        <f>VLOOKUP('Reported Performance Table'!C732,'Master List'!$B$20:$D$39,3,FALSE)</f>
        <v>#N/A</v>
      </c>
      <c r="G732" s="163" t="e">
        <f>VLOOKUP('Reported Performance Table'!B732,'Master List'!$B$11:$D$17,3,FALSE)</f>
        <v>#N/A</v>
      </c>
      <c r="H732" t="e">
        <f t="shared" si="22"/>
        <v>#N/A</v>
      </c>
      <c r="I732" t="e">
        <f>IF(VLOOKUP('Reported Performance Table'!D732,'Master List'!$B$42:$D$129,3,FALSE)="","No",VLOOKUP('Reported Performance Table'!D732,'Master List'!$B$42:$D$129,3,FALSE))</f>
        <v>#N/A</v>
      </c>
      <c r="J732" t="e">
        <f>IF(AND(I732="Yes_No",'Reported Performance Table'!E732="Yes"),"No","Yes_No")</f>
        <v>#N/A</v>
      </c>
      <c r="K732" t="str">
        <f>IF('Reported Performance Table'!D732="","",IF('Reported Performance Table'!E732="Yes","LUNA_CCT","Reported_CCT"))</f>
        <v/>
      </c>
      <c r="L732" t="str">
        <f>IF('Reported Performance Table'!D732="","",IF(K732="LUNA_CCT",VLOOKUP('Reported Performance Table'!D732,'Master List'!$B$42:$E$129,4,FALSE),"Reported_BUG"))</f>
        <v/>
      </c>
      <c r="M732" t="str">
        <f>IF('Reported Performance Table'!D732="","",IF(AND('Reported Performance Table'!$E732="Yes",OR('Reported Performance Table'!$D732='Master List'!$B$42,'Reported Performance Table'!$D732='Master List'!$B$43,'Reported Performance Table'!$D732='Master List'!$B$44,'Reported Performance Table'!$D732='Master List'!$B$46,'Reported Performance Table'!$D732='Master List'!$B$48,'Reported Performance Table'!$D732='Master List'!$B$104,'Reported Performance Table'!$D732='Master List'!$B$106,'Reported Performance Table'!$D732='Master List'!$B$126)),"LUNA_Dimming","Dimming_Capability_and_Range"))</f>
        <v/>
      </c>
      <c r="N732" s="179">
        <f>'Reported Performance Table'!BE732</f>
        <v>0</v>
      </c>
      <c r="O732" s="179">
        <f>'Reported Performance Table'!BF732</f>
        <v>0</v>
      </c>
      <c r="P732" s="179">
        <f>'Reported Performance Table'!BG732</f>
        <v>0</v>
      </c>
      <c r="Q732" t="str">
        <f t="shared" si="23"/>
        <v>No</v>
      </c>
    </row>
    <row r="733" spans="1:17" x14ac:dyDescent="0.25">
      <c r="A733" s="75">
        <v>740</v>
      </c>
      <c r="B733" s="76" t="str">
        <f>IF('Reported Performance Table'!$A740="","",IF(OR('Reported Performance Table'!$B740="",'Reported Performance Table'!$C740="",'Reported Performance Table'!$D740="",'Reported Performance Table'!$F740="",'Reported Performance Table'!$G740="",'Reported Performance Table'!$H740="",'Reported Performance Table'!$I740="",'Reported Performance Table'!$K740="",'Reported Performance Table'!$N740="",'Reported Performance Table'!$O740="",'Reported Performance Table'!$P740="",'Reported Performance Table'!$Q740="",'Reported Performance Table'!$R740="",'Reported Performance Table'!$S740="",'Reported Performance Table'!$T740="",'Reported Performance Table'!$U740="",'Reported Performance Table'!$V740="",'Reported Performance Table'!$W740="",'Reported Performance Table'!$X740="",'Reported Performance Table'!$AF740="",'Reported Performance Table'!$AG740="",'Reported Performance Table'!$AI740="",'Reported Performance Table'!$AJ740="",'Reported Performance Table'!$AL740="",'Reported Performance Table'!$AN740="",'Reported Performance Table'!$AR740=""),$A733&amp;", ",""))</f>
        <v/>
      </c>
      <c r="D733" s="35" t="e">
        <f>VLOOKUP('Reported Performance Table'!C733,'Master List'!$B$20:$C$39,2,FALSE)</f>
        <v>#N/A</v>
      </c>
      <c r="E733" t="e">
        <f>VLOOKUP('Reported Performance Table'!D733,'Master List'!$B$42:$C$129,2,FALSE)</f>
        <v>#N/A</v>
      </c>
      <c r="F733" t="e">
        <f>VLOOKUP('Reported Performance Table'!C733,'Master List'!$B$20:$D$39,3,FALSE)</f>
        <v>#N/A</v>
      </c>
      <c r="G733" s="163" t="e">
        <f>VLOOKUP('Reported Performance Table'!B733,'Master List'!$B$11:$D$17,3,FALSE)</f>
        <v>#N/A</v>
      </c>
      <c r="H733" t="e">
        <f t="shared" si="22"/>
        <v>#N/A</v>
      </c>
      <c r="I733" t="e">
        <f>IF(VLOOKUP('Reported Performance Table'!D733,'Master List'!$B$42:$D$129,3,FALSE)="","No",VLOOKUP('Reported Performance Table'!D733,'Master List'!$B$42:$D$129,3,FALSE))</f>
        <v>#N/A</v>
      </c>
      <c r="J733" t="e">
        <f>IF(AND(I733="Yes_No",'Reported Performance Table'!E733="Yes"),"No","Yes_No")</f>
        <v>#N/A</v>
      </c>
      <c r="K733" t="str">
        <f>IF('Reported Performance Table'!D733="","",IF('Reported Performance Table'!E733="Yes","LUNA_CCT","Reported_CCT"))</f>
        <v/>
      </c>
      <c r="L733" t="str">
        <f>IF('Reported Performance Table'!D733="","",IF(K733="LUNA_CCT",VLOOKUP('Reported Performance Table'!D733,'Master List'!$B$42:$E$129,4,FALSE),"Reported_BUG"))</f>
        <v/>
      </c>
      <c r="M733" t="str">
        <f>IF('Reported Performance Table'!D733="","",IF(AND('Reported Performance Table'!$E733="Yes",OR('Reported Performance Table'!$D733='Master List'!$B$42,'Reported Performance Table'!$D733='Master List'!$B$43,'Reported Performance Table'!$D733='Master List'!$B$44,'Reported Performance Table'!$D733='Master List'!$B$46,'Reported Performance Table'!$D733='Master List'!$B$48,'Reported Performance Table'!$D733='Master List'!$B$104,'Reported Performance Table'!$D733='Master List'!$B$106,'Reported Performance Table'!$D733='Master List'!$B$126)),"LUNA_Dimming","Dimming_Capability_and_Range"))</f>
        <v/>
      </c>
      <c r="N733" s="179">
        <f>'Reported Performance Table'!BE733</f>
        <v>0</v>
      </c>
      <c r="O733" s="179">
        <f>'Reported Performance Table'!BF733</f>
        <v>0</v>
      </c>
      <c r="P733" s="179">
        <f>'Reported Performance Table'!BG733</f>
        <v>0</v>
      </c>
      <c r="Q733" t="str">
        <f t="shared" si="23"/>
        <v>No</v>
      </c>
    </row>
    <row r="734" spans="1:17" x14ac:dyDescent="0.25">
      <c r="A734" s="75">
        <v>741</v>
      </c>
      <c r="B734" s="76" t="str">
        <f>IF('Reported Performance Table'!$A741="","",IF(OR('Reported Performance Table'!$B741="",'Reported Performance Table'!$C741="",'Reported Performance Table'!$D741="",'Reported Performance Table'!$F741="",'Reported Performance Table'!$G741="",'Reported Performance Table'!$H741="",'Reported Performance Table'!$I741="",'Reported Performance Table'!$K741="",'Reported Performance Table'!$N741="",'Reported Performance Table'!$O741="",'Reported Performance Table'!$P741="",'Reported Performance Table'!$Q741="",'Reported Performance Table'!$R741="",'Reported Performance Table'!$S741="",'Reported Performance Table'!$T741="",'Reported Performance Table'!$U741="",'Reported Performance Table'!$V741="",'Reported Performance Table'!$W741="",'Reported Performance Table'!$X741="",'Reported Performance Table'!$AF741="",'Reported Performance Table'!$AG741="",'Reported Performance Table'!$AI741="",'Reported Performance Table'!$AJ741="",'Reported Performance Table'!$AL741="",'Reported Performance Table'!$AN741="",'Reported Performance Table'!$AR741=""),$A734&amp;", ",""))</f>
        <v/>
      </c>
      <c r="D734" s="35" t="e">
        <f>VLOOKUP('Reported Performance Table'!C734,'Master List'!$B$20:$C$39,2,FALSE)</f>
        <v>#N/A</v>
      </c>
      <c r="E734" t="e">
        <f>VLOOKUP('Reported Performance Table'!D734,'Master List'!$B$42:$C$129,2,FALSE)</f>
        <v>#N/A</v>
      </c>
      <c r="F734" t="e">
        <f>VLOOKUP('Reported Performance Table'!C734,'Master List'!$B$20:$D$39,3,FALSE)</f>
        <v>#N/A</v>
      </c>
      <c r="G734" s="163" t="e">
        <f>VLOOKUP('Reported Performance Table'!B734,'Master List'!$B$11:$D$17,3,FALSE)</f>
        <v>#N/A</v>
      </c>
      <c r="H734" t="e">
        <f t="shared" si="22"/>
        <v>#N/A</v>
      </c>
      <c r="I734" t="e">
        <f>IF(VLOOKUP('Reported Performance Table'!D734,'Master List'!$B$42:$D$129,3,FALSE)="","No",VLOOKUP('Reported Performance Table'!D734,'Master List'!$B$42:$D$129,3,FALSE))</f>
        <v>#N/A</v>
      </c>
      <c r="J734" t="e">
        <f>IF(AND(I734="Yes_No",'Reported Performance Table'!E734="Yes"),"No","Yes_No")</f>
        <v>#N/A</v>
      </c>
      <c r="K734" t="str">
        <f>IF('Reported Performance Table'!D734="","",IF('Reported Performance Table'!E734="Yes","LUNA_CCT","Reported_CCT"))</f>
        <v/>
      </c>
      <c r="L734" t="str">
        <f>IF('Reported Performance Table'!D734="","",IF(K734="LUNA_CCT",VLOOKUP('Reported Performance Table'!D734,'Master List'!$B$42:$E$129,4,FALSE),"Reported_BUG"))</f>
        <v/>
      </c>
      <c r="M734" t="str">
        <f>IF('Reported Performance Table'!D734="","",IF(AND('Reported Performance Table'!$E734="Yes",OR('Reported Performance Table'!$D734='Master List'!$B$42,'Reported Performance Table'!$D734='Master List'!$B$43,'Reported Performance Table'!$D734='Master List'!$B$44,'Reported Performance Table'!$D734='Master List'!$B$46,'Reported Performance Table'!$D734='Master List'!$B$48,'Reported Performance Table'!$D734='Master List'!$B$104,'Reported Performance Table'!$D734='Master List'!$B$106,'Reported Performance Table'!$D734='Master List'!$B$126)),"LUNA_Dimming","Dimming_Capability_and_Range"))</f>
        <v/>
      </c>
      <c r="N734" s="179">
        <f>'Reported Performance Table'!BE734</f>
        <v>0</v>
      </c>
      <c r="O734" s="179">
        <f>'Reported Performance Table'!BF734</f>
        <v>0</v>
      </c>
      <c r="P734" s="179">
        <f>'Reported Performance Table'!BG734</f>
        <v>0</v>
      </c>
      <c r="Q734" t="str">
        <f t="shared" si="23"/>
        <v>No</v>
      </c>
    </row>
    <row r="735" spans="1:17" x14ac:dyDescent="0.25">
      <c r="A735" s="75">
        <v>742</v>
      </c>
      <c r="B735" s="76" t="str">
        <f>IF('Reported Performance Table'!$A742="","",IF(OR('Reported Performance Table'!$B742="",'Reported Performance Table'!$C742="",'Reported Performance Table'!$D742="",'Reported Performance Table'!$F742="",'Reported Performance Table'!$G742="",'Reported Performance Table'!$H742="",'Reported Performance Table'!$I742="",'Reported Performance Table'!$K742="",'Reported Performance Table'!$N742="",'Reported Performance Table'!$O742="",'Reported Performance Table'!$P742="",'Reported Performance Table'!$Q742="",'Reported Performance Table'!$R742="",'Reported Performance Table'!$S742="",'Reported Performance Table'!$T742="",'Reported Performance Table'!$U742="",'Reported Performance Table'!$V742="",'Reported Performance Table'!$W742="",'Reported Performance Table'!$X742="",'Reported Performance Table'!$AF742="",'Reported Performance Table'!$AG742="",'Reported Performance Table'!$AI742="",'Reported Performance Table'!$AJ742="",'Reported Performance Table'!$AL742="",'Reported Performance Table'!$AN742="",'Reported Performance Table'!$AR742=""),$A735&amp;", ",""))</f>
        <v/>
      </c>
      <c r="D735" s="35" t="e">
        <f>VLOOKUP('Reported Performance Table'!C735,'Master List'!$B$20:$C$39,2,FALSE)</f>
        <v>#N/A</v>
      </c>
      <c r="E735" t="e">
        <f>VLOOKUP('Reported Performance Table'!D735,'Master List'!$B$42:$C$129,2,FALSE)</f>
        <v>#N/A</v>
      </c>
      <c r="F735" t="e">
        <f>VLOOKUP('Reported Performance Table'!C735,'Master List'!$B$20:$D$39,3,FALSE)</f>
        <v>#N/A</v>
      </c>
      <c r="G735" s="163" t="e">
        <f>VLOOKUP('Reported Performance Table'!B735,'Master List'!$B$11:$D$17,3,FALSE)</f>
        <v>#N/A</v>
      </c>
      <c r="H735" t="e">
        <f t="shared" si="22"/>
        <v>#N/A</v>
      </c>
      <c r="I735" t="e">
        <f>IF(VLOOKUP('Reported Performance Table'!D735,'Master List'!$B$42:$D$129,3,FALSE)="","No",VLOOKUP('Reported Performance Table'!D735,'Master List'!$B$42:$D$129,3,FALSE))</f>
        <v>#N/A</v>
      </c>
      <c r="J735" t="e">
        <f>IF(AND(I735="Yes_No",'Reported Performance Table'!E735="Yes"),"No","Yes_No")</f>
        <v>#N/A</v>
      </c>
      <c r="K735" t="str">
        <f>IF('Reported Performance Table'!D735="","",IF('Reported Performance Table'!E735="Yes","LUNA_CCT","Reported_CCT"))</f>
        <v/>
      </c>
      <c r="L735" t="str">
        <f>IF('Reported Performance Table'!D735="","",IF(K735="LUNA_CCT",VLOOKUP('Reported Performance Table'!D735,'Master List'!$B$42:$E$129,4,FALSE),"Reported_BUG"))</f>
        <v/>
      </c>
      <c r="M735" t="str">
        <f>IF('Reported Performance Table'!D735="","",IF(AND('Reported Performance Table'!$E735="Yes",OR('Reported Performance Table'!$D735='Master List'!$B$42,'Reported Performance Table'!$D735='Master List'!$B$43,'Reported Performance Table'!$D735='Master List'!$B$44,'Reported Performance Table'!$D735='Master List'!$B$46,'Reported Performance Table'!$D735='Master List'!$B$48,'Reported Performance Table'!$D735='Master List'!$B$104,'Reported Performance Table'!$D735='Master List'!$B$106,'Reported Performance Table'!$D735='Master List'!$B$126)),"LUNA_Dimming","Dimming_Capability_and_Range"))</f>
        <v/>
      </c>
      <c r="N735" s="179">
        <f>'Reported Performance Table'!BE735</f>
        <v>0</v>
      </c>
      <c r="O735" s="179">
        <f>'Reported Performance Table'!BF735</f>
        <v>0</v>
      </c>
      <c r="P735" s="179">
        <f>'Reported Performance Table'!BG735</f>
        <v>0</v>
      </c>
      <c r="Q735" t="str">
        <f t="shared" si="23"/>
        <v>No</v>
      </c>
    </row>
    <row r="736" spans="1:17" x14ac:dyDescent="0.25">
      <c r="A736" s="75">
        <v>743</v>
      </c>
      <c r="B736" s="76" t="str">
        <f>IF('Reported Performance Table'!$A743="","",IF(OR('Reported Performance Table'!$B743="",'Reported Performance Table'!$C743="",'Reported Performance Table'!$D743="",'Reported Performance Table'!$F743="",'Reported Performance Table'!$G743="",'Reported Performance Table'!$H743="",'Reported Performance Table'!$I743="",'Reported Performance Table'!$K743="",'Reported Performance Table'!$N743="",'Reported Performance Table'!$O743="",'Reported Performance Table'!$P743="",'Reported Performance Table'!$Q743="",'Reported Performance Table'!$R743="",'Reported Performance Table'!$S743="",'Reported Performance Table'!$T743="",'Reported Performance Table'!$U743="",'Reported Performance Table'!$V743="",'Reported Performance Table'!$W743="",'Reported Performance Table'!$X743="",'Reported Performance Table'!$AF743="",'Reported Performance Table'!$AG743="",'Reported Performance Table'!$AI743="",'Reported Performance Table'!$AJ743="",'Reported Performance Table'!$AL743="",'Reported Performance Table'!$AN743="",'Reported Performance Table'!$AR743=""),$A736&amp;", ",""))</f>
        <v/>
      </c>
      <c r="D736" s="35" t="e">
        <f>VLOOKUP('Reported Performance Table'!C736,'Master List'!$B$20:$C$39,2,FALSE)</f>
        <v>#N/A</v>
      </c>
      <c r="E736" t="e">
        <f>VLOOKUP('Reported Performance Table'!D736,'Master List'!$B$42:$C$129,2,FALSE)</f>
        <v>#N/A</v>
      </c>
      <c r="F736" t="e">
        <f>VLOOKUP('Reported Performance Table'!C736,'Master List'!$B$20:$D$39,3,FALSE)</f>
        <v>#N/A</v>
      </c>
      <c r="G736" s="163" t="e">
        <f>VLOOKUP('Reported Performance Table'!B736,'Master List'!$B$11:$D$17,3,FALSE)</f>
        <v>#N/A</v>
      </c>
      <c r="H736" t="e">
        <f t="shared" si="22"/>
        <v>#N/A</v>
      </c>
      <c r="I736" t="e">
        <f>IF(VLOOKUP('Reported Performance Table'!D736,'Master List'!$B$42:$D$129,3,FALSE)="","No",VLOOKUP('Reported Performance Table'!D736,'Master List'!$B$42:$D$129,3,FALSE))</f>
        <v>#N/A</v>
      </c>
      <c r="J736" t="e">
        <f>IF(AND(I736="Yes_No",'Reported Performance Table'!E736="Yes"),"No","Yes_No")</f>
        <v>#N/A</v>
      </c>
      <c r="K736" t="str">
        <f>IF('Reported Performance Table'!D736="","",IF('Reported Performance Table'!E736="Yes","LUNA_CCT","Reported_CCT"))</f>
        <v/>
      </c>
      <c r="L736" t="str">
        <f>IF('Reported Performance Table'!D736="","",IF(K736="LUNA_CCT",VLOOKUP('Reported Performance Table'!D736,'Master List'!$B$42:$E$129,4,FALSE),"Reported_BUG"))</f>
        <v/>
      </c>
      <c r="M736" t="str">
        <f>IF('Reported Performance Table'!D736="","",IF(AND('Reported Performance Table'!$E736="Yes",OR('Reported Performance Table'!$D736='Master List'!$B$42,'Reported Performance Table'!$D736='Master List'!$B$43,'Reported Performance Table'!$D736='Master List'!$B$44,'Reported Performance Table'!$D736='Master List'!$B$46,'Reported Performance Table'!$D736='Master List'!$B$48,'Reported Performance Table'!$D736='Master List'!$B$104,'Reported Performance Table'!$D736='Master List'!$B$106,'Reported Performance Table'!$D736='Master List'!$B$126)),"LUNA_Dimming","Dimming_Capability_and_Range"))</f>
        <v/>
      </c>
      <c r="N736" s="179">
        <f>'Reported Performance Table'!BE736</f>
        <v>0</v>
      </c>
      <c r="O736" s="179">
        <f>'Reported Performance Table'!BF736</f>
        <v>0</v>
      </c>
      <c r="P736" s="179">
        <f>'Reported Performance Table'!BG736</f>
        <v>0</v>
      </c>
      <c r="Q736" t="str">
        <f t="shared" si="23"/>
        <v>No</v>
      </c>
    </row>
    <row r="737" spans="1:17" x14ac:dyDescent="0.25">
      <c r="A737" s="75">
        <v>744</v>
      </c>
      <c r="B737" s="76" t="str">
        <f>IF('Reported Performance Table'!$A744="","",IF(OR('Reported Performance Table'!$B744="",'Reported Performance Table'!$C744="",'Reported Performance Table'!$D744="",'Reported Performance Table'!$F744="",'Reported Performance Table'!$G744="",'Reported Performance Table'!$H744="",'Reported Performance Table'!$I744="",'Reported Performance Table'!$K744="",'Reported Performance Table'!$N744="",'Reported Performance Table'!$O744="",'Reported Performance Table'!$P744="",'Reported Performance Table'!$Q744="",'Reported Performance Table'!$R744="",'Reported Performance Table'!$S744="",'Reported Performance Table'!$T744="",'Reported Performance Table'!$U744="",'Reported Performance Table'!$V744="",'Reported Performance Table'!$W744="",'Reported Performance Table'!$X744="",'Reported Performance Table'!$AF744="",'Reported Performance Table'!$AG744="",'Reported Performance Table'!$AI744="",'Reported Performance Table'!$AJ744="",'Reported Performance Table'!$AL744="",'Reported Performance Table'!$AN744="",'Reported Performance Table'!$AR744=""),$A737&amp;", ",""))</f>
        <v/>
      </c>
      <c r="D737" s="35" t="e">
        <f>VLOOKUP('Reported Performance Table'!C737,'Master List'!$B$20:$C$39,2,FALSE)</f>
        <v>#N/A</v>
      </c>
      <c r="E737" t="e">
        <f>VLOOKUP('Reported Performance Table'!D737,'Master List'!$B$42:$C$129,2,FALSE)</f>
        <v>#N/A</v>
      </c>
      <c r="F737" t="e">
        <f>VLOOKUP('Reported Performance Table'!C737,'Master List'!$B$20:$D$39,3,FALSE)</f>
        <v>#N/A</v>
      </c>
      <c r="G737" s="163" t="e">
        <f>VLOOKUP('Reported Performance Table'!B737,'Master List'!$B$11:$D$17,3,FALSE)</f>
        <v>#N/A</v>
      </c>
      <c r="H737" t="e">
        <f t="shared" si="22"/>
        <v>#N/A</v>
      </c>
      <c r="I737" t="e">
        <f>IF(VLOOKUP('Reported Performance Table'!D737,'Master List'!$B$42:$D$129,3,FALSE)="","No",VLOOKUP('Reported Performance Table'!D737,'Master List'!$B$42:$D$129,3,FALSE))</f>
        <v>#N/A</v>
      </c>
      <c r="J737" t="e">
        <f>IF(AND(I737="Yes_No",'Reported Performance Table'!E737="Yes"),"No","Yes_No")</f>
        <v>#N/A</v>
      </c>
      <c r="K737" t="str">
        <f>IF('Reported Performance Table'!D737="","",IF('Reported Performance Table'!E737="Yes","LUNA_CCT","Reported_CCT"))</f>
        <v/>
      </c>
      <c r="L737" t="str">
        <f>IF('Reported Performance Table'!D737="","",IF(K737="LUNA_CCT",VLOOKUP('Reported Performance Table'!D737,'Master List'!$B$42:$E$129,4,FALSE),"Reported_BUG"))</f>
        <v/>
      </c>
      <c r="M737" t="str">
        <f>IF('Reported Performance Table'!D737="","",IF(AND('Reported Performance Table'!$E737="Yes",OR('Reported Performance Table'!$D737='Master List'!$B$42,'Reported Performance Table'!$D737='Master List'!$B$43,'Reported Performance Table'!$D737='Master List'!$B$44,'Reported Performance Table'!$D737='Master List'!$B$46,'Reported Performance Table'!$D737='Master List'!$B$48,'Reported Performance Table'!$D737='Master List'!$B$104,'Reported Performance Table'!$D737='Master List'!$B$106,'Reported Performance Table'!$D737='Master List'!$B$126)),"LUNA_Dimming","Dimming_Capability_and_Range"))</f>
        <v/>
      </c>
      <c r="N737" s="179">
        <f>'Reported Performance Table'!BE737</f>
        <v>0</v>
      </c>
      <c r="O737" s="179">
        <f>'Reported Performance Table'!BF737</f>
        <v>0</v>
      </c>
      <c r="P737" s="179">
        <f>'Reported Performance Table'!BG737</f>
        <v>0</v>
      </c>
      <c r="Q737" t="str">
        <f t="shared" si="23"/>
        <v>No</v>
      </c>
    </row>
    <row r="738" spans="1:17" x14ac:dyDescent="0.25">
      <c r="A738" s="75">
        <v>745</v>
      </c>
      <c r="B738" s="76" t="str">
        <f>IF('Reported Performance Table'!$A745="","",IF(OR('Reported Performance Table'!$B745="",'Reported Performance Table'!$C745="",'Reported Performance Table'!$D745="",'Reported Performance Table'!$F745="",'Reported Performance Table'!$G745="",'Reported Performance Table'!$H745="",'Reported Performance Table'!$I745="",'Reported Performance Table'!$K745="",'Reported Performance Table'!$N745="",'Reported Performance Table'!$O745="",'Reported Performance Table'!$P745="",'Reported Performance Table'!$Q745="",'Reported Performance Table'!$R745="",'Reported Performance Table'!$S745="",'Reported Performance Table'!$T745="",'Reported Performance Table'!$U745="",'Reported Performance Table'!$V745="",'Reported Performance Table'!$W745="",'Reported Performance Table'!$X745="",'Reported Performance Table'!$AF745="",'Reported Performance Table'!$AG745="",'Reported Performance Table'!$AI745="",'Reported Performance Table'!$AJ745="",'Reported Performance Table'!$AL745="",'Reported Performance Table'!$AN745="",'Reported Performance Table'!$AR745=""),$A738&amp;", ",""))</f>
        <v/>
      </c>
      <c r="D738" s="35" t="e">
        <f>VLOOKUP('Reported Performance Table'!C738,'Master List'!$B$20:$C$39,2,FALSE)</f>
        <v>#N/A</v>
      </c>
      <c r="E738" t="e">
        <f>VLOOKUP('Reported Performance Table'!D738,'Master List'!$B$42:$C$129,2,FALSE)</f>
        <v>#N/A</v>
      </c>
      <c r="F738" t="e">
        <f>VLOOKUP('Reported Performance Table'!C738,'Master List'!$B$20:$D$39,3,FALSE)</f>
        <v>#N/A</v>
      </c>
      <c r="G738" s="163" t="e">
        <f>VLOOKUP('Reported Performance Table'!B738,'Master List'!$B$11:$D$17,3,FALSE)</f>
        <v>#N/A</v>
      </c>
      <c r="H738" t="e">
        <f t="shared" si="22"/>
        <v>#N/A</v>
      </c>
      <c r="I738" t="e">
        <f>IF(VLOOKUP('Reported Performance Table'!D738,'Master List'!$B$42:$D$129,3,FALSE)="","No",VLOOKUP('Reported Performance Table'!D738,'Master List'!$B$42:$D$129,3,FALSE))</f>
        <v>#N/A</v>
      </c>
      <c r="J738" t="e">
        <f>IF(AND(I738="Yes_No",'Reported Performance Table'!E738="Yes"),"No","Yes_No")</f>
        <v>#N/A</v>
      </c>
      <c r="K738" t="str">
        <f>IF('Reported Performance Table'!D738="","",IF('Reported Performance Table'!E738="Yes","LUNA_CCT","Reported_CCT"))</f>
        <v/>
      </c>
      <c r="L738" t="str">
        <f>IF('Reported Performance Table'!D738="","",IF(K738="LUNA_CCT",VLOOKUP('Reported Performance Table'!D738,'Master List'!$B$42:$E$129,4,FALSE),"Reported_BUG"))</f>
        <v/>
      </c>
      <c r="M738" t="str">
        <f>IF('Reported Performance Table'!D738="","",IF(AND('Reported Performance Table'!$E738="Yes",OR('Reported Performance Table'!$D738='Master List'!$B$42,'Reported Performance Table'!$D738='Master List'!$B$43,'Reported Performance Table'!$D738='Master List'!$B$44,'Reported Performance Table'!$D738='Master List'!$B$46,'Reported Performance Table'!$D738='Master List'!$B$48,'Reported Performance Table'!$D738='Master List'!$B$104,'Reported Performance Table'!$D738='Master List'!$B$106,'Reported Performance Table'!$D738='Master List'!$B$126)),"LUNA_Dimming","Dimming_Capability_and_Range"))</f>
        <v/>
      </c>
      <c r="N738" s="179">
        <f>'Reported Performance Table'!BE738</f>
        <v>0</v>
      </c>
      <c r="O738" s="179">
        <f>'Reported Performance Table'!BF738</f>
        <v>0</v>
      </c>
      <c r="P738" s="179">
        <f>'Reported Performance Table'!BG738</f>
        <v>0</v>
      </c>
      <c r="Q738" t="str">
        <f t="shared" si="23"/>
        <v>No</v>
      </c>
    </row>
    <row r="739" spans="1:17" x14ac:dyDescent="0.25">
      <c r="A739" s="75">
        <v>746</v>
      </c>
      <c r="B739" s="76" t="str">
        <f>IF('Reported Performance Table'!$A746="","",IF(OR('Reported Performance Table'!$B746="",'Reported Performance Table'!$C746="",'Reported Performance Table'!$D746="",'Reported Performance Table'!$F746="",'Reported Performance Table'!$G746="",'Reported Performance Table'!$H746="",'Reported Performance Table'!$I746="",'Reported Performance Table'!$K746="",'Reported Performance Table'!$N746="",'Reported Performance Table'!$O746="",'Reported Performance Table'!$P746="",'Reported Performance Table'!$Q746="",'Reported Performance Table'!$R746="",'Reported Performance Table'!$S746="",'Reported Performance Table'!$T746="",'Reported Performance Table'!$U746="",'Reported Performance Table'!$V746="",'Reported Performance Table'!$W746="",'Reported Performance Table'!$X746="",'Reported Performance Table'!$AF746="",'Reported Performance Table'!$AG746="",'Reported Performance Table'!$AI746="",'Reported Performance Table'!$AJ746="",'Reported Performance Table'!$AL746="",'Reported Performance Table'!$AN746="",'Reported Performance Table'!$AR746=""),$A739&amp;", ",""))</f>
        <v/>
      </c>
      <c r="D739" s="35" t="e">
        <f>VLOOKUP('Reported Performance Table'!C739,'Master List'!$B$20:$C$39,2,FALSE)</f>
        <v>#N/A</v>
      </c>
      <c r="E739" t="e">
        <f>VLOOKUP('Reported Performance Table'!D739,'Master List'!$B$42:$C$129,2,FALSE)</f>
        <v>#N/A</v>
      </c>
      <c r="F739" t="e">
        <f>VLOOKUP('Reported Performance Table'!C739,'Master List'!$B$20:$D$39,3,FALSE)</f>
        <v>#N/A</v>
      </c>
      <c r="G739" s="163" t="e">
        <f>VLOOKUP('Reported Performance Table'!B739,'Master List'!$B$11:$D$17,3,FALSE)</f>
        <v>#N/A</v>
      </c>
      <c r="H739" t="e">
        <f t="shared" si="22"/>
        <v>#N/A</v>
      </c>
      <c r="I739" t="e">
        <f>IF(VLOOKUP('Reported Performance Table'!D739,'Master List'!$B$42:$D$129,3,FALSE)="","No",VLOOKUP('Reported Performance Table'!D739,'Master List'!$B$42:$D$129,3,FALSE))</f>
        <v>#N/A</v>
      </c>
      <c r="J739" t="e">
        <f>IF(AND(I739="Yes_No",'Reported Performance Table'!E739="Yes"),"No","Yes_No")</f>
        <v>#N/A</v>
      </c>
      <c r="K739" t="str">
        <f>IF('Reported Performance Table'!D739="","",IF('Reported Performance Table'!E739="Yes","LUNA_CCT","Reported_CCT"))</f>
        <v/>
      </c>
      <c r="L739" t="str">
        <f>IF('Reported Performance Table'!D739="","",IF(K739="LUNA_CCT",VLOOKUP('Reported Performance Table'!D739,'Master List'!$B$42:$E$129,4,FALSE),"Reported_BUG"))</f>
        <v/>
      </c>
      <c r="M739" t="str">
        <f>IF('Reported Performance Table'!D739="","",IF(AND('Reported Performance Table'!$E739="Yes",OR('Reported Performance Table'!$D739='Master List'!$B$42,'Reported Performance Table'!$D739='Master List'!$B$43,'Reported Performance Table'!$D739='Master List'!$B$44,'Reported Performance Table'!$D739='Master List'!$B$46,'Reported Performance Table'!$D739='Master List'!$B$48,'Reported Performance Table'!$D739='Master List'!$B$104,'Reported Performance Table'!$D739='Master List'!$B$106,'Reported Performance Table'!$D739='Master List'!$B$126)),"LUNA_Dimming","Dimming_Capability_and_Range"))</f>
        <v/>
      </c>
      <c r="N739" s="179">
        <f>'Reported Performance Table'!BE739</f>
        <v>0</v>
      </c>
      <c r="O739" s="179">
        <f>'Reported Performance Table'!BF739</f>
        <v>0</v>
      </c>
      <c r="P739" s="179">
        <f>'Reported Performance Table'!BG739</f>
        <v>0</v>
      </c>
      <c r="Q739" t="str">
        <f t="shared" si="23"/>
        <v>No</v>
      </c>
    </row>
    <row r="740" spans="1:17" x14ac:dyDescent="0.25">
      <c r="A740" s="75">
        <v>747</v>
      </c>
      <c r="B740" s="76" t="str">
        <f>IF('Reported Performance Table'!$A747="","",IF(OR('Reported Performance Table'!$B747="",'Reported Performance Table'!$C747="",'Reported Performance Table'!$D747="",'Reported Performance Table'!$F747="",'Reported Performance Table'!$G747="",'Reported Performance Table'!$H747="",'Reported Performance Table'!$I747="",'Reported Performance Table'!$K747="",'Reported Performance Table'!$N747="",'Reported Performance Table'!$O747="",'Reported Performance Table'!$P747="",'Reported Performance Table'!$Q747="",'Reported Performance Table'!$R747="",'Reported Performance Table'!$S747="",'Reported Performance Table'!$T747="",'Reported Performance Table'!$U747="",'Reported Performance Table'!$V747="",'Reported Performance Table'!$W747="",'Reported Performance Table'!$X747="",'Reported Performance Table'!$AF747="",'Reported Performance Table'!$AG747="",'Reported Performance Table'!$AI747="",'Reported Performance Table'!$AJ747="",'Reported Performance Table'!$AL747="",'Reported Performance Table'!$AN747="",'Reported Performance Table'!$AR747=""),$A740&amp;", ",""))</f>
        <v/>
      </c>
      <c r="D740" s="35" t="e">
        <f>VLOOKUP('Reported Performance Table'!C740,'Master List'!$B$20:$C$39,2,FALSE)</f>
        <v>#N/A</v>
      </c>
      <c r="E740" t="e">
        <f>VLOOKUP('Reported Performance Table'!D740,'Master List'!$B$42:$C$129,2,FALSE)</f>
        <v>#N/A</v>
      </c>
      <c r="F740" t="e">
        <f>VLOOKUP('Reported Performance Table'!C740,'Master List'!$B$20:$D$39,3,FALSE)</f>
        <v>#N/A</v>
      </c>
      <c r="G740" s="163" t="e">
        <f>VLOOKUP('Reported Performance Table'!B740,'Master List'!$B$11:$D$17,3,FALSE)</f>
        <v>#N/A</v>
      </c>
      <c r="H740" t="e">
        <f t="shared" si="22"/>
        <v>#N/A</v>
      </c>
      <c r="I740" t="e">
        <f>IF(VLOOKUP('Reported Performance Table'!D740,'Master List'!$B$42:$D$129,3,FALSE)="","No",VLOOKUP('Reported Performance Table'!D740,'Master List'!$B$42:$D$129,3,FALSE))</f>
        <v>#N/A</v>
      </c>
      <c r="J740" t="e">
        <f>IF(AND(I740="Yes_No",'Reported Performance Table'!E740="Yes"),"No","Yes_No")</f>
        <v>#N/A</v>
      </c>
      <c r="K740" t="str">
        <f>IF('Reported Performance Table'!D740="","",IF('Reported Performance Table'!E740="Yes","LUNA_CCT","Reported_CCT"))</f>
        <v/>
      </c>
      <c r="L740" t="str">
        <f>IF('Reported Performance Table'!D740="","",IF(K740="LUNA_CCT",VLOOKUP('Reported Performance Table'!D740,'Master List'!$B$42:$E$129,4,FALSE),"Reported_BUG"))</f>
        <v/>
      </c>
      <c r="M740" t="str">
        <f>IF('Reported Performance Table'!D740="","",IF(AND('Reported Performance Table'!$E740="Yes",OR('Reported Performance Table'!$D740='Master List'!$B$42,'Reported Performance Table'!$D740='Master List'!$B$43,'Reported Performance Table'!$D740='Master List'!$B$44,'Reported Performance Table'!$D740='Master List'!$B$46,'Reported Performance Table'!$D740='Master List'!$B$48,'Reported Performance Table'!$D740='Master List'!$B$104,'Reported Performance Table'!$D740='Master List'!$B$106,'Reported Performance Table'!$D740='Master List'!$B$126)),"LUNA_Dimming","Dimming_Capability_and_Range"))</f>
        <v/>
      </c>
      <c r="N740" s="179">
        <f>'Reported Performance Table'!BE740</f>
        <v>0</v>
      </c>
      <c r="O740" s="179">
        <f>'Reported Performance Table'!BF740</f>
        <v>0</v>
      </c>
      <c r="P740" s="179">
        <f>'Reported Performance Table'!BG740</f>
        <v>0</v>
      </c>
      <c r="Q740" t="str">
        <f t="shared" si="23"/>
        <v>No</v>
      </c>
    </row>
    <row r="741" spans="1:17" x14ac:dyDescent="0.25">
      <c r="A741" s="75">
        <v>748</v>
      </c>
      <c r="B741" s="76" t="str">
        <f>IF('Reported Performance Table'!$A748="","",IF(OR('Reported Performance Table'!$B748="",'Reported Performance Table'!$C748="",'Reported Performance Table'!$D748="",'Reported Performance Table'!$F748="",'Reported Performance Table'!$G748="",'Reported Performance Table'!$H748="",'Reported Performance Table'!$I748="",'Reported Performance Table'!$K748="",'Reported Performance Table'!$N748="",'Reported Performance Table'!$O748="",'Reported Performance Table'!$P748="",'Reported Performance Table'!$Q748="",'Reported Performance Table'!$R748="",'Reported Performance Table'!$S748="",'Reported Performance Table'!$T748="",'Reported Performance Table'!$U748="",'Reported Performance Table'!$V748="",'Reported Performance Table'!$W748="",'Reported Performance Table'!$X748="",'Reported Performance Table'!$AF748="",'Reported Performance Table'!$AG748="",'Reported Performance Table'!$AI748="",'Reported Performance Table'!$AJ748="",'Reported Performance Table'!$AL748="",'Reported Performance Table'!$AN748="",'Reported Performance Table'!$AR748=""),$A741&amp;", ",""))</f>
        <v/>
      </c>
      <c r="D741" s="35" t="e">
        <f>VLOOKUP('Reported Performance Table'!C741,'Master List'!$B$20:$C$39,2,FALSE)</f>
        <v>#N/A</v>
      </c>
      <c r="E741" t="e">
        <f>VLOOKUP('Reported Performance Table'!D741,'Master List'!$B$42:$C$129,2,FALSE)</f>
        <v>#N/A</v>
      </c>
      <c r="F741" t="e">
        <f>VLOOKUP('Reported Performance Table'!C741,'Master List'!$B$20:$D$39,3,FALSE)</f>
        <v>#N/A</v>
      </c>
      <c r="G741" s="163" t="e">
        <f>VLOOKUP('Reported Performance Table'!B741,'Master List'!$B$11:$D$17,3,FALSE)</f>
        <v>#N/A</v>
      </c>
      <c r="H741" t="e">
        <f t="shared" si="22"/>
        <v>#N/A</v>
      </c>
      <c r="I741" t="e">
        <f>IF(VLOOKUP('Reported Performance Table'!D741,'Master List'!$B$42:$D$129,3,FALSE)="","No",VLOOKUP('Reported Performance Table'!D741,'Master List'!$B$42:$D$129,3,FALSE))</f>
        <v>#N/A</v>
      </c>
      <c r="J741" t="e">
        <f>IF(AND(I741="Yes_No",'Reported Performance Table'!E741="Yes"),"No","Yes_No")</f>
        <v>#N/A</v>
      </c>
      <c r="K741" t="str">
        <f>IF('Reported Performance Table'!D741="","",IF('Reported Performance Table'!E741="Yes","LUNA_CCT","Reported_CCT"))</f>
        <v/>
      </c>
      <c r="L741" t="str">
        <f>IF('Reported Performance Table'!D741="","",IF(K741="LUNA_CCT",VLOOKUP('Reported Performance Table'!D741,'Master List'!$B$42:$E$129,4,FALSE),"Reported_BUG"))</f>
        <v/>
      </c>
      <c r="M741" t="str">
        <f>IF('Reported Performance Table'!D741="","",IF(AND('Reported Performance Table'!$E741="Yes",OR('Reported Performance Table'!$D741='Master List'!$B$42,'Reported Performance Table'!$D741='Master List'!$B$43,'Reported Performance Table'!$D741='Master List'!$B$44,'Reported Performance Table'!$D741='Master List'!$B$46,'Reported Performance Table'!$D741='Master List'!$B$48,'Reported Performance Table'!$D741='Master List'!$B$104,'Reported Performance Table'!$D741='Master List'!$B$106,'Reported Performance Table'!$D741='Master List'!$B$126)),"LUNA_Dimming","Dimming_Capability_and_Range"))</f>
        <v/>
      </c>
      <c r="N741" s="179">
        <f>'Reported Performance Table'!BE741</f>
        <v>0</v>
      </c>
      <c r="O741" s="179">
        <f>'Reported Performance Table'!BF741</f>
        <v>0</v>
      </c>
      <c r="P741" s="179">
        <f>'Reported Performance Table'!BG741</f>
        <v>0</v>
      </c>
      <c r="Q741" t="str">
        <f t="shared" si="23"/>
        <v>No</v>
      </c>
    </row>
    <row r="742" spans="1:17" x14ac:dyDescent="0.25">
      <c r="A742" s="75">
        <v>749</v>
      </c>
      <c r="B742" s="76" t="str">
        <f>IF('Reported Performance Table'!$A749="","",IF(OR('Reported Performance Table'!$B749="",'Reported Performance Table'!$C749="",'Reported Performance Table'!$D749="",'Reported Performance Table'!$F749="",'Reported Performance Table'!$G749="",'Reported Performance Table'!$H749="",'Reported Performance Table'!$I749="",'Reported Performance Table'!$K749="",'Reported Performance Table'!$N749="",'Reported Performance Table'!$O749="",'Reported Performance Table'!$P749="",'Reported Performance Table'!$Q749="",'Reported Performance Table'!$R749="",'Reported Performance Table'!$S749="",'Reported Performance Table'!$T749="",'Reported Performance Table'!$U749="",'Reported Performance Table'!$V749="",'Reported Performance Table'!$W749="",'Reported Performance Table'!$X749="",'Reported Performance Table'!$AF749="",'Reported Performance Table'!$AG749="",'Reported Performance Table'!$AI749="",'Reported Performance Table'!$AJ749="",'Reported Performance Table'!$AL749="",'Reported Performance Table'!$AN749="",'Reported Performance Table'!$AR749=""),$A742&amp;", ",""))</f>
        <v/>
      </c>
      <c r="D742" s="35" t="e">
        <f>VLOOKUP('Reported Performance Table'!C742,'Master List'!$B$20:$C$39,2,FALSE)</f>
        <v>#N/A</v>
      </c>
      <c r="E742" t="e">
        <f>VLOOKUP('Reported Performance Table'!D742,'Master List'!$B$42:$C$129,2,FALSE)</f>
        <v>#N/A</v>
      </c>
      <c r="F742" t="e">
        <f>VLOOKUP('Reported Performance Table'!C742,'Master List'!$B$20:$D$39,3,FALSE)</f>
        <v>#N/A</v>
      </c>
      <c r="G742" s="163" t="e">
        <f>VLOOKUP('Reported Performance Table'!B742,'Master List'!$B$11:$D$17,3,FALSE)</f>
        <v>#N/A</v>
      </c>
      <c r="H742" t="e">
        <f t="shared" si="22"/>
        <v>#N/A</v>
      </c>
      <c r="I742" t="e">
        <f>IF(VLOOKUP('Reported Performance Table'!D742,'Master List'!$B$42:$D$129,3,FALSE)="","No",VLOOKUP('Reported Performance Table'!D742,'Master List'!$B$42:$D$129,3,FALSE))</f>
        <v>#N/A</v>
      </c>
      <c r="J742" t="e">
        <f>IF(AND(I742="Yes_No",'Reported Performance Table'!E742="Yes"),"No","Yes_No")</f>
        <v>#N/A</v>
      </c>
      <c r="K742" t="str">
        <f>IF('Reported Performance Table'!D742="","",IF('Reported Performance Table'!E742="Yes","LUNA_CCT","Reported_CCT"))</f>
        <v/>
      </c>
      <c r="L742" t="str">
        <f>IF('Reported Performance Table'!D742="","",IF(K742="LUNA_CCT",VLOOKUP('Reported Performance Table'!D742,'Master List'!$B$42:$E$129,4,FALSE),"Reported_BUG"))</f>
        <v/>
      </c>
      <c r="M742" t="str">
        <f>IF('Reported Performance Table'!D742="","",IF(AND('Reported Performance Table'!$E742="Yes",OR('Reported Performance Table'!$D742='Master List'!$B$42,'Reported Performance Table'!$D742='Master List'!$B$43,'Reported Performance Table'!$D742='Master List'!$B$44,'Reported Performance Table'!$D742='Master List'!$B$46,'Reported Performance Table'!$D742='Master List'!$B$48,'Reported Performance Table'!$D742='Master List'!$B$104,'Reported Performance Table'!$D742='Master List'!$B$106,'Reported Performance Table'!$D742='Master List'!$B$126)),"LUNA_Dimming","Dimming_Capability_and_Range"))</f>
        <v/>
      </c>
      <c r="N742" s="179">
        <f>'Reported Performance Table'!BE742</f>
        <v>0</v>
      </c>
      <c r="O742" s="179">
        <f>'Reported Performance Table'!BF742</f>
        <v>0</v>
      </c>
      <c r="P742" s="179">
        <f>'Reported Performance Table'!BG742</f>
        <v>0</v>
      </c>
      <c r="Q742" t="str">
        <f t="shared" si="23"/>
        <v>No</v>
      </c>
    </row>
    <row r="743" spans="1:17" x14ac:dyDescent="0.25">
      <c r="A743" s="75">
        <v>750</v>
      </c>
      <c r="B743" s="76" t="str">
        <f>IF('Reported Performance Table'!$A750="","",IF(OR('Reported Performance Table'!$B750="",'Reported Performance Table'!$C750="",'Reported Performance Table'!$D750="",'Reported Performance Table'!$F750="",'Reported Performance Table'!$G750="",'Reported Performance Table'!$H750="",'Reported Performance Table'!$I750="",'Reported Performance Table'!$K750="",'Reported Performance Table'!$N750="",'Reported Performance Table'!$O750="",'Reported Performance Table'!$P750="",'Reported Performance Table'!$Q750="",'Reported Performance Table'!$R750="",'Reported Performance Table'!$S750="",'Reported Performance Table'!$T750="",'Reported Performance Table'!$U750="",'Reported Performance Table'!$V750="",'Reported Performance Table'!$W750="",'Reported Performance Table'!$X750="",'Reported Performance Table'!$AF750="",'Reported Performance Table'!$AG750="",'Reported Performance Table'!$AI750="",'Reported Performance Table'!$AJ750="",'Reported Performance Table'!$AL750="",'Reported Performance Table'!$AN750="",'Reported Performance Table'!$AR750=""),$A743&amp;", ",""))</f>
        <v/>
      </c>
      <c r="D743" s="35" t="e">
        <f>VLOOKUP('Reported Performance Table'!C743,'Master List'!$B$20:$C$39,2,FALSE)</f>
        <v>#N/A</v>
      </c>
      <c r="E743" t="e">
        <f>VLOOKUP('Reported Performance Table'!D743,'Master List'!$B$42:$C$129,2,FALSE)</f>
        <v>#N/A</v>
      </c>
      <c r="F743" t="e">
        <f>VLOOKUP('Reported Performance Table'!C743,'Master List'!$B$20:$D$39,3,FALSE)</f>
        <v>#N/A</v>
      </c>
      <c r="G743" s="163" t="e">
        <f>VLOOKUP('Reported Performance Table'!B743,'Master List'!$B$11:$D$17,3,FALSE)</f>
        <v>#N/A</v>
      </c>
      <c r="H743" t="e">
        <f t="shared" si="22"/>
        <v>#N/A</v>
      </c>
      <c r="I743" t="e">
        <f>IF(VLOOKUP('Reported Performance Table'!D743,'Master List'!$B$42:$D$129,3,FALSE)="","No",VLOOKUP('Reported Performance Table'!D743,'Master List'!$B$42:$D$129,3,FALSE))</f>
        <v>#N/A</v>
      </c>
      <c r="J743" t="e">
        <f>IF(AND(I743="Yes_No",'Reported Performance Table'!E743="Yes"),"No","Yes_No")</f>
        <v>#N/A</v>
      </c>
      <c r="K743" t="str">
        <f>IF('Reported Performance Table'!D743="","",IF('Reported Performance Table'!E743="Yes","LUNA_CCT","Reported_CCT"))</f>
        <v/>
      </c>
      <c r="L743" t="str">
        <f>IF('Reported Performance Table'!D743="","",IF(K743="LUNA_CCT",VLOOKUP('Reported Performance Table'!D743,'Master List'!$B$42:$E$129,4,FALSE),"Reported_BUG"))</f>
        <v/>
      </c>
      <c r="M743" t="str">
        <f>IF('Reported Performance Table'!D743="","",IF(AND('Reported Performance Table'!$E743="Yes",OR('Reported Performance Table'!$D743='Master List'!$B$42,'Reported Performance Table'!$D743='Master List'!$B$43,'Reported Performance Table'!$D743='Master List'!$B$44,'Reported Performance Table'!$D743='Master List'!$B$46,'Reported Performance Table'!$D743='Master List'!$B$48,'Reported Performance Table'!$D743='Master List'!$B$104,'Reported Performance Table'!$D743='Master List'!$B$106,'Reported Performance Table'!$D743='Master List'!$B$126)),"LUNA_Dimming","Dimming_Capability_and_Range"))</f>
        <v/>
      </c>
      <c r="N743" s="179">
        <f>'Reported Performance Table'!BE743</f>
        <v>0</v>
      </c>
      <c r="O743" s="179">
        <f>'Reported Performance Table'!BF743</f>
        <v>0</v>
      </c>
      <c r="P743" s="179">
        <f>'Reported Performance Table'!BG743</f>
        <v>0</v>
      </c>
      <c r="Q743" t="str">
        <f t="shared" si="23"/>
        <v>No</v>
      </c>
    </row>
    <row r="744" spans="1:17" x14ac:dyDescent="0.25">
      <c r="A744" s="75">
        <v>751</v>
      </c>
      <c r="B744" s="76" t="str">
        <f>IF('Reported Performance Table'!$A751="","",IF(OR('Reported Performance Table'!$B751="",'Reported Performance Table'!$C751="",'Reported Performance Table'!$D751="",'Reported Performance Table'!$F751="",'Reported Performance Table'!$G751="",'Reported Performance Table'!$H751="",'Reported Performance Table'!$I751="",'Reported Performance Table'!$K751="",'Reported Performance Table'!$N751="",'Reported Performance Table'!$O751="",'Reported Performance Table'!$P751="",'Reported Performance Table'!$Q751="",'Reported Performance Table'!$R751="",'Reported Performance Table'!$S751="",'Reported Performance Table'!$T751="",'Reported Performance Table'!$U751="",'Reported Performance Table'!$V751="",'Reported Performance Table'!$W751="",'Reported Performance Table'!$X751="",'Reported Performance Table'!$AF751="",'Reported Performance Table'!$AG751="",'Reported Performance Table'!$AI751="",'Reported Performance Table'!$AJ751="",'Reported Performance Table'!$AL751="",'Reported Performance Table'!$AN751="",'Reported Performance Table'!$AR751=""),$A744&amp;", ",""))</f>
        <v/>
      </c>
      <c r="D744" s="35" t="e">
        <f>VLOOKUP('Reported Performance Table'!C744,'Master List'!$B$20:$C$39,2,FALSE)</f>
        <v>#N/A</v>
      </c>
      <c r="E744" t="e">
        <f>VLOOKUP('Reported Performance Table'!D744,'Master List'!$B$42:$C$129,2,FALSE)</f>
        <v>#N/A</v>
      </c>
      <c r="F744" t="e">
        <f>VLOOKUP('Reported Performance Table'!C744,'Master List'!$B$20:$D$39,3,FALSE)</f>
        <v>#N/A</v>
      </c>
      <c r="G744" s="163" t="e">
        <f>VLOOKUP('Reported Performance Table'!B744,'Master List'!$B$11:$D$17,3,FALSE)</f>
        <v>#N/A</v>
      </c>
      <c r="H744" t="e">
        <f t="shared" si="22"/>
        <v>#N/A</v>
      </c>
      <c r="I744" t="e">
        <f>IF(VLOOKUP('Reported Performance Table'!D744,'Master List'!$B$42:$D$129,3,FALSE)="","No",VLOOKUP('Reported Performance Table'!D744,'Master List'!$B$42:$D$129,3,FALSE))</f>
        <v>#N/A</v>
      </c>
      <c r="J744" t="e">
        <f>IF(AND(I744="Yes_No",'Reported Performance Table'!E744="Yes"),"No","Yes_No")</f>
        <v>#N/A</v>
      </c>
      <c r="K744" t="str">
        <f>IF('Reported Performance Table'!D744="","",IF('Reported Performance Table'!E744="Yes","LUNA_CCT","Reported_CCT"))</f>
        <v/>
      </c>
      <c r="L744" t="str">
        <f>IF('Reported Performance Table'!D744="","",IF(K744="LUNA_CCT",VLOOKUP('Reported Performance Table'!D744,'Master List'!$B$42:$E$129,4,FALSE),"Reported_BUG"))</f>
        <v/>
      </c>
      <c r="M744" t="str">
        <f>IF('Reported Performance Table'!D744="","",IF(AND('Reported Performance Table'!$E744="Yes",OR('Reported Performance Table'!$D744='Master List'!$B$42,'Reported Performance Table'!$D744='Master List'!$B$43,'Reported Performance Table'!$D744='Master List'!$B$44,'Reported Performance Table'!$D744='Master List'!$B$46,'Reported Performance Table'!$D744='Master List'!$B$48,'Reported Performance Table'!$D744='Master List'!$B$104,'Reported Performance Table'!$D744='Master List'!$B$106,'Reported Performance Table'!$D744='Master List'!$B$126)),"LUNA_Dimming","Dimming_Capability_and_Range"))</f>
        <v/>
      </c>
      <c r="N744" s="179">
        <f>'Reported Performance Table'!BE744</f>
        <v>0</v>
      </c>
      <c r="O744" s="179">
        <f>'Reported Performance Table'!BF744</f>
        <v>0</v>
      </c>
      <c r="P744" s="179">
        <f>'Reported Performance Table'!BG744</f>
        <v>0</v>
      </c>
      <c r="Q744" t="str">
        <f t="shared" si="23"/>
        <v>No</v>
      </c>
    </row>
    <row r="745" spans="1:17" x14ac:dyDescent="0.25">
      <c r="A745" s="75">
        <v>752</v>
      </c>
      <c r="B745" s="76" t="str">
        <f>IF('Reported Performance Table'!$A752="","",IF(OR('Reported Performance Table'!$B752="",'Reported Performance Table'!$C752="",'Reported Performance Table'!$D752="",'Reported Performance Table'!$F752="",'Reported Performance Table'!$G752="",'Reported Performance Table'!$H752="",'Reported Performance Table'!$I752="",'Reported Performance Table'!$K752="",'Reported Performance Table'!$N752="",'Reported Performance Table'!$O752="",'Reported Performance Table'!$P752="",'Reported Performance Table'!$Q752="",'Reported Performance Table'!$R752="",'Reported Performance Table'!$S752="",'Reported Performance Table'!$T752="",'Reported Performance Table'!$U752="",'Reported Performance Table'!$V752="",'Reported Performance Table'!$W752="",'Reported Performance Table'!$X752="",'Reported Performance Table'!$AF752="",'Reported Performance Table'!$AG752="",'Reported Performance Table'!$AI752="",'Reported Performance Table'!$AJ752="",'Reported Performance Table'!$AL752="",'Reported Performance Table'!$AN752="",'Reported Performance Table'!$AR752=""),$A745&amp;", ",""))</f>
        <v/>
      </c>
      <c r="D745" s="35" t="e">
        <f>VLOOKUP('Reported Performance Table'!C745,'Master List'!$B$20:$C$39,2,FALSE)</f>
        <v>#N/A</v>
      </c>
      <c r="E745" t="e">
        <f>VLOOKUP('Reported Performance Table'!D745,'Master List'!$B$42:$C$129,2,FALSE)</f>
        <v>#N/A</v>
      </c>
      <c r="F745" t="e">
        <f>VLOOKUP('Reported Performance Table'!C745,'Master List'!$B$20:$D$39,3,FALSE)</f>
        <v>#N/A</v>
      </c>
      <c r="G745" s="163" t="e">
        <f>VLOOKUP('Reported Performance Table'!B745,'Master List'!$B$11:$D$17,3,FALSE)</f>
        <v>#N/A</v>
      </c>
      <c r="H745" t="e">
        <f t="shared" si="22"/>
        <v>#N/A</v>
      </c>
      <c r="I745" t="e">
        <f>IF(VLOOKUP('Reported Performance Table'!D745,'Master List'!$B$42:$D$129,3,FALSE)="","No",VLOOKUP('Reported Performance Table'!D745,'Master List'!$B$42:$D$129,3,FALSE))</f>
        <v>#N/A</v>
      </c>
      <c r="J745" t="e">
        <f>IF(AND(I745="Yes_No",'Reported Performance Table'!E745="Yes"),"No","Yes_No")</f>
        <v>#N/A</v>
      </c>
      <c r="K745" t="str">
        <f>IF('Reported Performance Table'!D745="","",IF('Reported Performance Table'!E745="Yes","LUNA_CCT","Reported_CCT"))</f>
        <v/>
      </c>
      <c r="L745" t="str">
        <f>IF('Reported Performance Table'!D745="","",IF(K745="LUNA_CCT",VLOOKUP('Reported Performance Table'!D745,'Master List'!$B$42:$E$129,4,FALSE),"Reported_BUG"))</f>
        <v/>
      </c>
      <c r="M745" t="str">
        <f>IF('Reported Performance Table'!D745="","",IF(AND('Reported Performance Table'!$E745="Yes",OR('Reported Performance Table'!$D745='Master List'!$B$42,'Reported Performance Table'!$D745='Master List'!$B$43,'Reported Performance Table'!$D745='Master List'!$B$44,'Reported Performance Table'!$D745='Master List'!$B$46,'Reported Performance Table'!$D745='Master List'!$B$48,'Reported Performance Table'!$D745='Master List'!$B$104,'Reported Performance Table'!$D745='Master List'!$B$106,'Reported Performance Table'!$D745='Master List'!$B$126)),"LUNA_Dimming","Dimming_Capability_and_Range"))</f>
        <v/>
      </c>
      <c r="N745" s="179">
        <f>'Reported Performance Table'!BE745</f>
        <v>0</v>
      </c>
      <c r="O745" s="179">
        <f>'Reported Performance Table'!BF745</f>
        <v>0</v>
      </c>
      <c r="P745" s="179">
        <f>'Reported Performance Table'!BG745</f>
        <v>0</v>
      </c>
      <c r="Q745" t="str">
        <f t="shared" si="23"/>
        <v>No</v>
      </c>
    </row>
    <row r="746" spans="1:17" x14ac:dyDescent="0.25">
      <c r="A746" s="75">
        <v>753</v>
      </c>
      <c r="B746" s="76" t="str">
        <f>IF('Reported Performance Table'!$A753="","",IF(OR('Reported Performance Table'!$B753="",'Reported Performance Table'!$C753="",'Reported Performance Table'!$D753="",'Reported Performance Table'!$F753="",'Reported Performance Table'!$G753="",'Reported Performance Table'!$H753="",'Reported Performance Table'!$I753="",'Reported Performance Table'!$K753="",'Reported Performance Table'!$N753="",'Reported Performance Table'!$O753="",'Reported Performance Table'!$P753="",'Reported Performance Table'!$Q753="",'Reported Performance Table'!$R753="",'Reported Performance Table'!$S753="",'Reported Performance Table'!$T753="",'Reported Performance Table'!$U753="",'Reported Performance Table'!$V753="",'Reported Performance Table'!$W753="",'Reported Performance Table'!$X753="",'Reported Performance Table'!$AF753="",'Reported Performance Table'!$AG753="",'Reported Performance Table'!$AI753="",'Reported Performance Table'!$AJ753="",'Reported Performance Table'!$AL753="",'Reported Performance Table'!$AN753="",'Reported Performance Table'!$AR753=""),$A746&amp;", ",""))</f>
        <v/>
      </c>
      <c r="D746" s="35" t="e">
        <f>VLOOKUP('Reported Performance Table'!C746,'Master List'!$B$20:$C$39,2,FALSE)</f>
        <v>#N/A</v>
      </c>
      <c r="E746" t="e">
        <f>VLOOKUP('Reported Performance Table'!D746,'Master List'!$B$42:$C$129,2,FALSE)</f>
        <v>#N/A</v>
      </c>
      <c r="F746" t="e">
        <f>VLOOKUP('Reported Performance Table'!C746,'Master List'!$B$20:$D$39,3,FALSE)</f>
        <v>#N/A</v>
      </c>
      <c r="G746" s="163" t="e">
        <f>VLOOKUP('Reported Performance Table'!B746,'Master List'!$B$11:$D$17,3,FALSE)</f>
        <v>#N/A</v>
      </c>
      <c r="H746" t="e">
        <f t="shared" si="22"/>
        <v>#N/A</v>
      </c>
      <c r="I746" t="e">
        <f>IF(VLOOKUP('Reported Performance Table'!D746,'Master List'!$B$42:$D$129,3,FALSE)="","No",VLOOKUP('Reported Performance Table'!D746,'Master List'!$B$42:$D$129,3,FALSE))</f>
        <v>#N/A</v>
      </c>
      <c r="J746" t="e">
        <f>IF(AND(I746="Yes_No",'Reported Performance Table'!E746="Yes"),"No","Yes_No")</f>
        <v>#N/A</v>
      </c>
      <c r="K746" t="str">
        <f>IF('Reported Performance Table'!D746="","",IF('Reported Performance Table'!E746="Yes","LUNA_CCT","Reported_CCT"))</f>
        <v/>
      </c>
      <c r="L746" t="str">
        <f>IF('Reported Performance Table'!D746="","",IF(K746="LUNA_CCT",VLOOKUP('Reported Performance Table'!D746,'Master List'!$B$42:$E$129,4,FALSE),"Reported_BUG"))</f>
        <v/>
      </c>
      <c r="M746" t="str">
        <f>IF('Reported Performance Table'!D746="","",IF(AND('Reported Performance Table'!$E746="Yes",OR('Reported Performance Table'!$D746='Master List'!$B$42,'Reported Performance Table'!$D746='Master List'!$B$43,'Reported Performance Table'!$D746='Master List'!$B$44,'Reported Performance Table'!$D746='Master List'!$B$46,'Reported Performance Table'!$D746='Master List'!$B$48,'Reported Performance Table'!$D746='Master List'!$B$104,'Reported Performance Table'!$D746='Master List'!$B$106,'Reported Performance Table'!$D746='Master List'!$B$126)),"LUNA_Dimming","Dimming_Capability_and_Range"))</f>
        <v/>
      </c>
      <c r="N746" s="179">
        <f>'Reported Performance Table'!BE746</f>
        <v>0</v>
      </c>
      <c r="O746" s="179">
        <f>'Reported Performance Table'!BF746</f>
        <v>0</v>
      </c>
      <c r="P746" s="179">
        <f>'Reported Performance Table'!BG746</f>
        <v>0</v>
      </c>
      <c r="Q746" t="str">
        <f t="shared" si="23"/>
        <v>No</v>
      </c>
    </row>
    <row r="747" spans="1:17" x14ac:dyDescent="0.25">
      <c r="A747" s="75">
        <v>754</v>
      </c>
      <c r="B747" s="76" t="str">
        <f>IF('Reported Performance Table'!$A754="","",IF(OR('Reported Performance Table'!$B754="",'Reported Performance Table'!$C754="",'Reported Performance Table'!$D754="",'Reported Performance Table'!$F754="",'Reported Performance Table'!$G754="",'Reported Performance Table'!$H754="",'Reported Performance Table'!$I754="",'Reported Performance Table'!$K754="",'Reported Performance Table'!$N754="",'Reported Performance Table'!$O754="",'Reported Performance Table'!$P754="",'Reported Performance Table'!$Q754="",'Reported Performance Table'!$R754="",'Reported Performance Table'!$S754="",'Reported Performance Table'!$T754="",'Reported Performance Table'!$U754="",'Reported Performance Table'!$V754="",'Reported Performance Table'!$W754="",'Reported Performance Table'!$X754="",'Reported Performance Table'!$AF754="",'Reported Performance Table'!$AG754="",'Reported Performance Table'!$AI754="",'Reported Performance Table'!$AJ754="",'Reported Performance Table'!$AL754="",'Reported Performance Table'!$AN754="",'Reported Performance Table'!$AR754=""),$A747&amp;", ",""))</f>
        <v/>
      </c>
      <c r="D747" s="35" t="e">
        <f>VLOOKUP('Reported Performance Table'!C747,'Master List'!$B$20:$C$39,2,FALSE)</f>
        <v>#N/A</v>
      </c>
      <c r="E747" t="e">
        <f>VLOOKUP('Reported Performance Table'!D747,'Master List'!$B$42:$C$129,2,FALSE)</f>
        <v>#N/A</v>
      </c>
      <c r="F747" t="e">
        <f>VLOOKUP('Reported Performance Table'!C747,'Master List'!$B$20:$D$39,3,FALSE)</f>
        <v>#N/A</v>
      </c>
      <c r="G747" s="163" t="e">
        <f>VLOOKUP('Reported Performance Table'!B747,'Master List'!$B$11:$D$17,3,FALSE)</f>
        <v>#N/A</v>
      </c>
      <c r="H747" t="e">
        <f t="shared" si="22"/>
        <v>#N/A</v>
      </c>
      <c r="I747" t="e">
        <f>IF(VLOOKUP('Reported Performance Table'!D747,'Master List'!$B$42:$D$129,3,FALSE)="","No",VLOOKUP('Reported Performance Table'!D747,'Master List'!$B$42:$D$129,3,FALSE))</f>
        <v>#N/A</v>
      </c>
      <c r="J747" t="e">
        <f>IF(AND(I747="Yes_No",'Reported Performance Table'!E747="Yes"),"No","Yes_No")</f>
        <v>#N/A</v>
      </c>
      <c r="K747" t="str">
        <f>IF('Reported Performance Table'!D747="","",IF('Reported Performance Table'!E747="Yes","LUNA_CCT","Reported_CCT"))</f>
        <v/>
      </c>
      <c r="L747" t="str">
        <f>IF('Reported Performance Table'!D747="","",IF(K747="LUNA_CCT",VLOOKUP('Reported Performance Table'!D747,'Master List'!$B$42:$E$129,4,FALSE),"Reported_BUG"))</f>
        <v/>
      </c>
      <c r="M747" t="str">
        <f>IF('Reported Performance Table'!D747="","",IF(AND('Reported Performance Table'!$E747="Yes",OR('Reported Performance Table'!$D747='Master List'!$B$42,'Reported Performance Table'!$D747='Master List'!$B$43,'Reported Performance Table'!$D747='Master List'!$B$44,'Reported Performance Table'!$D747='Master List'!$B$46,'Reported Performance Table'!$D747='Master List'!$B$48,'Reported Performance Table'!$D747='Master List'!$B$104,'Reported Performance Table'!$D747='Master List'!$B$106,'Reported Performance Table'!$D747='Master List'!$B$126)),"LUNA_Dimming","Dimming_Capability_and_Range"))</f>
        <v/>
      </c>
      <c r="N747" s="179">
        <f>'Reported Performance Table'!BE747</f>
        <v>0</v>
      </c>
      <c r="O747" s="179">
        <f>'Reported Performance Table'!BF747</f>
        <v>0</v>
      </c>
      <c r="P747" s="179">
        <f>'Reported Performance Table'!BG747</f>
        <v>0</v>
      </c>
      <c r="Q747" t="str">
        <f t="shared" si="23"/>
        <v>No</v>
      </c>
    </row>
    <row r="748" spans="1:17" x14ac:dyDescent="0.25">
      <c r="A748" s="75">
        <v>755</v>
      </c>
      <c r="B748" s="76" t="str">
        <f>IF('Reported Performance Table'!$A755="","",IF(OR('Reported Performance Table'!$B755="",'Reported Performance Table'!$C755="",'Reported Performance Table'!$D755="",'Reported Performance Table'!$F755="",'Reported Performance Table'!$G755="",'Reported Performance Table'!$H755="",'Reported Performance Table'!$I755="",'Reported Performance Table'!$K755="",'Reported Performance Table'!$N755="",'Reported Performance Table'!$O755="",'Reported Performance Table'!$P755="",'Reported Performance Table'!$Q755="",'Reported Performance Table'!$R755="",'Reported Performance Table'!$S755="",'Reported Performance Table'!$T755="",'Reported Performance Table'!$U755="",'Reported Performance Table'!$V755="",'Reported Performance Table'!$W755="",'Reported Performance Table'!$X755="",'Reported Performance Table'!$AF755="",'Reported Performance Table'!$AG755="",'Reported Performance Table'!$AI755="",'Reported Performance Table'!$AJ755="",'Reported Performance Table'!$AL755="",'Reported Performance Table'!$AN755="",'Reported Performance Table'!$AR755=""),$A748&amp;", ",""))</f>
        <v/>
      </c>
      <c r="D748" s="35" t="e">
        <f>VLOOKUP('Reported Performance Table'!C748,'Master List'!$B$20:$C$39,2,FALSE)</f>
        <v>#N/A</v>
      </c>
      <c r="E748" t="e">
        <f>VLOOKUP('Reported Performance Table'!D748,'Master List'!$B$42:$C$129,2,FALSE)</f>
        <v>#N/A</v>
      </c>
      <c r="F748" t="e">
        <f>VLOOKUP('Reported Performance Table'!C748,'Master List'!$B$20:$D$39,3,FALSE)</f>
        <v>#N/A</v>
      </c>
      <c r="G748" s="163" t="e">
        <f>VLOOKUP('Reported Performance Table'!B748,'Master List'!$B$11:$D$17,3,FALSE)</f>
        <v>#N/A</v>
      </c>
      <c r="H748" t="e">
        <f t="shared" si="22"/>
        <v>#N/A</v>
      </c>
      <c r="I748" t="e">
        <f>IF(VLOOKUP('Reported Performance Table'!D748,'Master List'!$B$42:$D$129,3,FALSE)="","No",VLOOKUP('Reported Performance Table'!D748,'Master List'!$B$42:$D$129,3,FALSE))</f>
        <v>#N/A</v>
      </c>
      <c r="J748" t="e">
        <f>IF(AND(I748="Yes_No",'Reported Performance Table'!E748="Yes"),"No","Yes_No")</f>
        <v>#N/A</v>
      </c>
      <c r="K748" t="str">
        <f>IF('Reported Performance Table'!D748="","",IF('Reported Performance Table'!E748="Yes","LUNA_CCT","Reported_CCT"))</f>
        <v/>
      </c>
      <c r="L748" t="str">
        <f>IF('Reported Performance Table'!D748="","",IF(K748="LUNA_CCT",VLOOKUP('Reported Performance Table'!D748,'Master List'!$B$42:$E$129,4,FALSE),"Reported_BUG"))</f>
        <v/>
      </c>
      <c r="M748" t="str">
        <f>IF('Reported Performance Table'!D748="","",IF(AND('Reported Performance Table'!$E748="Yes",OR('Reported Performance Table'!$D748='Master List'!$B$42,'Reported Performance Table'!$D748='Master List'!$B$43,'Reported Performance Table'!$D748='Master List'!$B$44,'Reported Performance Table'!$D748='Master List'!$B$46,'Reported Performance Table'!$D748='Master List'!$B$48,'Reported Performance Table'!$D748='Master List'!$B$104,'Reported Performance Table'!$D748='Master List'!$B$106,'Reported Performance Table'!$D748='Master List'!$B$126)),"LUNA_Dimming","Dimming_Capability_and_Range"))</f>
        <v/>
      </c>
      <c r="N748" s="179">
        <f>'Reported Performance Table'!BE748</f>
        <v>0</v>
      </c>
      <c r="O748" s="179">
        <f>'Reported Performance Table'!BF748</f>
        <v>0</v>
      </c>
      <c r="P748" s="179">
        <f>'Reported Performance Table'!BG748</f>
        <v>0</v>
      </c>
      <c r="Q748" t="str">
        <f t="shared" si="23"/>
        <v>No</v>
      </c>
    </row>
    <row r="749" spans="1:17" x14ac:dyDescent="0.25">
      <c r="A749" s="75">
        <v>756</v>
      </c>
      <c r="B749" s="76" t="str">
        <f>IF('Reported Performance Table'!$A756="","",IF(OR('Reported Performance Table'!$B756="",'Reported Performance Table'!$C756="",'Reported Performance Table'!$D756="",'Reported Performance Table'!$F756="",'Reported Performance Table'!$G756="",'Reported Performance Table'!$H756="",'Reported Performance Table'!$I756="",'Reported Performance Table'!$K756="",'Reported Performance Table'!$N756="",'Reported Performance Table'!$O756="",'Reported Performance Table'!$P756="",'Reported Performance Table'!$Q756="",'Reported Performance Table'!$R756="",'Reported Performance Table'!$S756="",'Reported Performance Table'!$T756="",'Reported Performance Table'!$U756="",'Reported Performance Table'!$V756="",'Reported Performance Table'!$W756="",'Reported Performance Table'!$X756="",'Reported Performance Table'!$AF756="",'Reported Performance Table'!$AG756="",'Reported Performance Table'!$AI756="",'Reported Performance Table'!$AJ756="",'Reported Performance Table'!$AL756="",'Reported Performance Table'!$AN756="",'Reported Performance Table'!$AR756=""),$A749&amp;", ",""))</f>
        <v/>
      </c>
      <c r="D749" s="35" t="e">
        <f>VLOOKUP('Reported Performance Table'!C749,'Master List'!$B$20:$C$39,2,FALSE)</f>
        <v>#N/A</v>
      </c>
      <c r="E749" t="e">
        <f>VLOOKUP('Reported Performance Table'!D749,'Master List'!$B$42:$C$129,2,FALSE)</f>
        <v>#N/A</v>
      </c>
      <c r="F749" t="e">
        <f>VLOOKUP('Reported Performance Table'!C749,'Master List'!$B$20:$D$39,3,FALSE)</f>
        <v>#N/A</v>
      </c>
      <c r="G749" s="163" t="e">
        <f>VLOOKUP('Reported Performance Table'!B749,'Master List'!$B$11:$D$17,3,FALSE)</f>
        <v>#N/A</v>
      </c>
      <c r="H749" t="e">
        <f t="shared" si="22"/>
        <v>#N/A</v>
      </c>
      <c r="I749" t="e">
        <f>IF(VLOOKUP('Reported Performance Table'!D749,'Master List'!$B$42:$D$129,3,FALSE)="","No",VLOOKUP('Reported Performance Table'!D749,'Master List'!$B$42:$D$129,3,FALSE))</f>
        <v>#N/A</v>
      </c>
      <c r="J749" t="e">
        <f>IF(AND(I749="Yes_No",'Reported Performance Table'!E749="Yes"),"No","Yes_No")</f>
        <v>#N/A</v>
      </c>
      <c r="K749" t="str">
        <f>IF('Reported Performance Table'!D749="","",IF('Reported Performance Table'!E749="Yes","LUNA_CCT","Reported_CCT"))</f>
        <v/>
      </c>
      <c r="L749" t="str">
        <f>IF('Reported Performance Table'!D749="","",IF(K749="LUNA_CCT",VLOOKUP('Reported Performance Table'!D749,'Master List'!$B$42:$E$129,4,FALSE),"Reported_BUG"))</f>
        <v/>
      </c>
      <c r="M749" t="str">
        <f>IF('Reported Performance Table'!D749="","",IF(AND('Reported Performance Table'!$E749="Yes",OR('Reported Performance Table'!$D749='Master List'!$B$42,'Reported Performance Table'!$D749='Master List'!$B$43,'Reported Performance Table'!$D749='Master List'!$B$44,'Reported Performance Table'!$D749='Master List'!$B$46,'Reported Performance Table'!$D749='Master List'!$B$48,'Reported Performance Table'!$D749='Master List'!$B$104,'Reported Performance Table'!$D749='Master List'!$B$106,'Reported Performance Table'!$D749='Master List'!$B$126)),"LUNA_Dimming","Dimming_Capability_and_Range"))</f>
        <v/>
      </c>
      <c r="N749" s="179">
        <f>'Reported Performance Table'!BE749</f>
        <v>0</v>
      </c>
      <c r="O749" s="179">
        <f>'Reported Performance Table'!BF749</f>
        <v>0</v>
      </c>
      <c r="P749" s="179">
        <f>'Reported Performance Table'!BG749</f>
        <v>0</v>
      </c>
      <c r="Q749" t="str">
        <f t="shared" si="23"/>
        <v>No</v>
      </c>
    </row>
    <row r="750" spans="1:17" x14ac:dyDescent="0.25">
      <c r="A750" s="75">
        <v>757</v>
      </c>
      <c r="B750" s="76" t="str">
        <f>IF('Reported Performance Table'!$A757="","",IF(OR('Reported Performance Table'!$B757="",'Reported Performance Table'!$C757="",'Reported Performance Table'!$D757="",'Reported Performance Table'!$F757="",'Reported Performance Table'!$G757="",'Reported Performance Table'!$H757="",'Reported Performance Table'!$I757="",'Reported Performance Table'!$K757="",'Reported Performance Table'!$N757="",'Reported Performance Table'!$O757="",'Reported Performance Table'!$P757="",'Reported Performance Table'!$Q757="",'Reported Performance Table'!$R757="",'Reported Performance Table'!$S757="",'Reported Performance Table'!$T757="",'Reported Performance Table'!$U757="",'Reported Performance Table'!$V757="",'Reported Performance Table'!$W757="",'Reported Performance Table'!$X757="",'Reported Performance Table'!$AF757="",'Reported Performance Table'!$AG757="",'Reported Performance Table'!$AI757="",'Reported Performance Table'!$AJ757="",'Reported Performance Table'!$AL757="",'Reported Performance Table'!$AN757="",'Reported Performance Table'!$AR757=""),$A750&amp;", ",""))</f>
        <v/>
      </c>
      <c r="D750" s="35" t="e">
        <f>VLOOKUP('Reported Performance Table'!C750,'Master List'!$B$20:$C$39,2,FALSE)</f>
        <v>#N/A</v>
      </c>
      <c r="E750" t="e">
        <f>VLOOKUP('Reported Performance Table'!D750,'Master List'!$B$42:$C$129,2,FALSE)</f>
        <v>#N/A</v>
      </c>
      <c r="F750" t="e">
        <f>VLOOKUP('Reported Performance Table'!C750,'Master List'!$B$20:$D$39,3,FALSE)</f>
        <v>#N/A</v>
      </c>
      <c r="G750" s="163" t="e">
        <f>VLOOKUP('Reported Performance Table'!B750,'Master List'!$B$11:$D$17,3,FALSE)</f>
        <v>#N/A</v>
      </c>
      <c r="H750" t="e">
        <f t="shared" si="22"/>
        <v>#N/A</v>
      </c>
      <c r="I750" t="e">
        <f>IF(VLOOKUP('Reported Performance Table'!D750,'Master List'!$B$42:$D$129,3,FALSE)="","No",VLOOKUP('Reported Performance Table'!D750,'Master List'!$B$42:$D$129,3,FALSE))</f>
        <v>#N/A</v>
      </c>
      <c r="J750" t="e">
        <f>IF(AND(I750="Yes_No",'Reported Performance Table'!E750="Yes"),"No","Yes_No")</f>
        <v>#N/A</v>
      </c>
      <c r="K750" t="str">
        <f>IF('Reported Performance Table'!D750="","",IF('Reported Performance Table'!E750="Yes","LUNA_CCT","Reported_CCT"))</f>
        <v/>
      </c>
      <c r="L750" t="str">
        <f>IF('Reported Performance Table'!D750="","",IF(K750="LUNA_CCT",VLOOKUP('Reported Performance Table'!D750,'Master List'!$B$42:$E$129,4,FALSE),"Reported_BUG"))</f>
        <v/>
      </c>
      <c r="M750" t="str">
        <f>IF('Reported Performance Table'!D750="","",IF(AND('Reported Performance Table'!$E750="Yes",OR('Reported Performance Table'!$D750='Master List'!$B$42,'Reported Performance Table'!$D750='Master List'!$B$43,'Reported Performance Table'!$D750='Master List'!$B$44,'Reported Performance Table'!$D750='Master List'!$B$46,'Reported Performance Table'!$D750='Master List'!$B$48,'Reported Performance Table'!$D750='Master List'!$B$104,'Reported Performance Table'!$D750='Master List'!$B$106,'Reported Performance Table'!$D750='Master List'!$B$126)),"LUNA_Dimming","Dimming_Capability_and_Range"))</f>
        <v/>
      </c>
      <c r="N750" s="179">
        <f>'Reported Performance Table'!BE750</f>
        <v>0</v>
      </c>
      <c r="O750" s="179">
        <f>'Reported Performance Table'!BF750</f>
        <v>0</v>
      </c>
      <c r="P750" s="179">
        <f>'Reported Performance Table'!BG750</f>
        <v>0</v>
      </c>
      <c r="Q750" t="str">
        <f t="shared" si="23"/>
        <v>No</v>
      </c>
    </row>
    <row r="751" spans="1:17" x14ac:dyDescent="0.25">
      <c r="A751" s="75">
        <v>758</v>
      </c>
      <c r="B751" s="76" t="str">
        <f>IF('Reported Performance Table'!$A758="","",IF(OR('Reported Performance Table'!$B758="",'Reported Performance Table'!$C758="",'Reported Performance Table'!$D758="",'Reported Performance Table'!$F758="",'Reported Performance Table'!$G758="",'Reported Performance Table'!$H758="",'Reported Performance Table'!$I758="",'Reported Performance Table'!$K758="",'Reported Performance Table'!$N758="",'Reported Performance Table'!$O758="",'Reported Performance Table'!$P758="",'Reported Performance Table'!$Q758="",'Reported Performance Table'!$R758="",'Reported Performance Table'!$S758="",'Reported Performance Table'!$T758="",'Reported Performance Table'!$U758="",'Reported Performance Table'!$V758="",'Reported Performance Table'!$W758="",'Reported Performance Table'!$X758="",'Reported Performance Table'!$AF758="",'Reported Performance Table'!$AG758="",'Reported Performance Table'!$AI758="",'Reported Performance Table'!$AJ758="",'Reported Performance Table'!$AL758="",'Reported Performance Table'!$AN758="",'Reported Performance Table'!$AR758=""),$A751&amp;", ",""))</f>
        <v/>
      </c>
      <c r="D751" s="35" t="e">
        <f>VLOOKUP('Reported Performance Table'!C751,'Master List'!$B$20:$C$39,2,FALSE)</f>
        <v>#N/A</v>
      </c>
      <c r="E751" t="e">
        <f>VLOOKUP('Reported Performance Table'!D751,'Master List'!$B$42:$C$129,2,FALSE)</f>
        <v>#N/A</v>
      </c>
      <c r="F751" t="e">
        <f>VLOOKUP('Reported Performance Table'!C751,'Master List'!$B$20:$D$39,3,FALSE)</f>
        <v>#N/A</v>
      </c>
      <c r="G751" s="163" t="e">
        <f>VLOOKUP('Reported Performance Table'!B751,'Master List'!$B$11:$D$17,3,FALSE)</f>
        <v>#N/A</v>
      </c>
      <c r="H751" t="e">
        <f t="shared" si="22"/>
        <v>#N/A</v>
      </c>
      <c r="I751" t="e">
        <f>IF(VLOOKUP('Reported Performance Table'!D751,'Master List'!$B$42:$D$129,3,FALSE)="","No",VLOOKUP('Reported Performance Table'!D751,'Master List'!$B$42:$D$129,3,FALSE))</f>
        <v>#N/A</v>
      </c>
      <c r="J751" t="e">
        <f>IF(AND(I751="Yes_No",'Reported Performance Table'!E751="Yes"),"No","Yes_No")</f>
        <v>#N/A</v>
      </c>
      <c r="K751" t="str">
        <f>IF('Reported Performance Table'!D751="","",IF('Reported Performance Table'!E751="Yes","LUNA_CCT","Reported_CCT"))</f>
        <v/>
      </c>
      <c r="L751" t="str">
        <f>IF('Reported Performance Table'!D751="","",IF(K751="LUNA_CCT",VLOOKUP('Reported Performance Table'!D751,'Master List'!$B$42:$E$129,4,FALSE),"Reported_BUG"))</f>
        <v/>
      </c>
      <c r="M751" t="str">
        <f>IF('Reported Performance Table'!D751="","",IF(AND('Reported Performance Table'!$E751="Yes",OR('Reported Performance Table'!$D751='Master List'!$B$42,'Reported Performance Table'!$D751='Master List'!$B$43,'Reported Performance Table'!$D751='Master List'!$B$44,'Reported Performance Table'!$D751='Master List'!$B$46,'Reported Performance Table'!$D751='Master List'!$B$48,'Reported Performance Table'!$D751='Master List'!$B$104,'Reported Performance Table'!$D751='Master List'!$B$106,'Reported Performance Table'!$D751='Master List'!$B$126)),"LUNA_Dimming","Dimming_Capability_and_Range"))</f>
        <v/>
      </c>
      <c r="N751" s="179">
        <f>'Reported Performance Table'!BE751</f>
        <v>0</v>
      </c>
      <c r="O751" s="179">
        <f>'Reported Performance Table'!BF751</f>
        <v>0</v>
      </c>
      <c r="P751" s="179">
        <f>'Reported Performance Table'!BG751</f>
        <v>0</v>
      </c>
      <c r="Q751" t="str">
        <f t="shared" si="23"/>
        <v>No</v>
      </c>
    </row>
    <row r="752" spans="1:17" x14ac:dyDescent="0.25">
      <c r="A752" s="75">
        <v>759</v>
      </c>
      <c r="B752" s="76" t="str">
        <f>IF('Reported Performance Table'!$A759="","",IF(OR('Reported Performance Table'!$B759="",'Reported Performance Table'!$C759="",'Reported Performance Table'!$D759="",'Reported Performance Table'!$F759="",'Reported Performance Table'!$G759="",'Reported Performance Table'!$H759="",'Reported Performance Table'!$I759="",'Reported Performance Table'!$K759="",'Reported Performance Table'!$N759="",'Reported Performance Table'!$O759="",'Reported Performance Table'!$P759="",'Reported Performance Table'!$Q759="",'Reported Performance Table'!$R759="",'Reported Performance Table'!$S759="",'Reported Performance Table'!$T759="",'Reported Performance Table'!$U759="",'Reported Performance Table'!$V759="",'Reported Performance Table'!$W759="",'Reported Performance Table'!$X759="",'Reported Performance Table'!$AF759="",'Reported Performance Table'!$AG759="",'Reported Performance Table'!$AI759="",'Reported Performance Table'!$AJ759="",'Reported Performance Table'!$AL759="",'Reported Performance Table'!$AN759="",'Reported Performance Table'!$AR759=""),$A752&amp;", ",""))</f>
        <v/>
      </c>
      <c r="D752" s="35" t="e">
        <f>VLOOKUP('Reported Performance Table'!C752,'Master List'!$B$20:$C$39,2,FALSE)</f>
        <v>#N/A</v>
      </c>
      <c r="E752" t="e">
        <f>VLOOKUP('Reported Performance Table'!D752,'Master List'!$B$42:$C$129,2,FALSE)</f>
        <v>#N/A</v>
      </c>
      <c r="F752" t="e">
        <f>VLOOKUP('Reported Performance Table'!C752,'Master List'!$B$20:$D$39,3,FALSE)</f>
        <v>#N/A</v>
      </c>
      <c r="G752" s="163" t="e">
        <f>VLOOKUP('Reported Performance Table'!B752,'Master List'!$B$11:$D$17,3,FALSE)</f>
        <v>#N/A</v>
      </c>
      <c r="H752" t="e">
        <f t="shared" si="22"/>
        <v>#N/A</v>
      </c>
      <c r="I752" t="e">
        <f>IF(VLOOKUP('Reported Performance Table'!D752,'Master List'!$B$42:$D$129,3,FALSE)="","No",VLOOKUP('Reported Performance Table'!D752,'Master List'!$B$42:$D$129,3,FALSE))</f>
        <v>#N/A</v>
      </c>
      <c r="J752" t="e">
        <f>IF(AND(I752="Yes_No",'Reported Performance Table'!E752="Yes"),"No","Yes_No")</f>
        <v>#N/A</v>
      </c>
      <c r="K752" t="str">
        <f>IF('Reported Performance Table'!D752="","",IF('Reported Performance Table'!E752="Yes","LUNA_CCT","Reported_CCT"))</f>
        <v/>
      </c>
      <c r="L752" t="str">
        <f>IF('Reported Performance Table'!D752="","",IF(K752="LUNA_CCT",VLOOKUP('Reported Performance Table'!D752,'Master List'!$B$42:$E$129,4,FALSE),"Reported_BUG"))</f>
        <v/>
      </c>
      <c r="M752" t="str">
        <f>IF('Reported Performance Table'!D752="","",IF(AND('Reported Performance Table'!$E752="Yes",OR('Reported Performance Table'!$D752='Master List'!$B$42,'Reported Performance Table'!$D752='Master List'!$B$43,'Reported Performance Table'!$D752='Master List'!$B$44,'Reported Performance Table'!$D752='Master List'!$B$46,'Reported Performance Table'!$D752='Master List'!$B$48,'Reported Performance Table'!$D752='Master List'!$B$104,'Reported Performance Table'!$D752='Master List'!$B$106,'Reported Performance Table'!$D752='Master List'!$B$126)),"LUNA_Dimming","Dimming_Capability_and_Range"))</f>
        <v/>
      </c>
      <c r="N752" s="179">
        <f>'Reported Performance Table'!BE752</f>
        <v>0</v>
      </c>
      <c r="O752" s="179">
        <f>'Reported Performance Table'!BF752</f>
        <v>0</v>
      </c>
      <c r="P752" s="179">
        <f>'Reported Performance Table'!BG752</f>
        <v>0</v>
      </c>
      <c r="Q752" t="str">
        <f t="shared" si="23"/>
        <v>No</v>
      </c>
    </row>
    <row r="753" spans="1:17" x14ac:dyDescent="0.25">
      <c r="A753" s="75">
        <v>760</v>
      </c>
      <c r="B753" s="76" t="str">
        <f>IF('Reported Performance Table'!$A760="","",IF(OR('Reported Performance Table'!$B760="",'Reported Performance Table'!$C760="",'Reported Performance Table'!$D760="",'Reported Performance Table'!$F760="",'Reported Performance Table'!$G760="",'Reported Performance Table'!$H760="",'Reported Performance Table'!$I760="",'Reported Performance Table'!$K760="",'Reported Performance Table'!$N760="",'Reported Performance Table'!$O760="",'Reported Performance Table'!$P760="",'Reported Performance Table'!$Q760="",'Reported Performance Table'!$R760="",'Reported Performance Table'!$S760="",'Reported Performance Table'!$T760="",'Reported Performance Table'!$U760="",'Reported Performance Table'!$V760="",'Reported Performance Table'!$W760="",'Reported Performance Table'!$X760="",'Reported Performance Table'!$AF760="",'Reported Performance Table'!$AG760="",'Reported Performance Table'!$AI760="",'Reported Performance Table'!$AJ760="",'Reported Performance Table'!$AL760="",'Reported Performance Table'!$AN760="",'Reported Performance Table'!$AR760=""),$A753&amp;", ",""))</f>
        <v/>
      </c>
      <c r="D753" s="35" t="e">
        <f>VLOOKUP('Reported Performance Table'!C753,'Master List'!$B$20:$C$39,2,FALSE)</f>
        <v>#N/A</v>
      </c>
      <c r="E753" t="e">
        <f>VLOOKUP('Reported Performance Table'!D753,'Master List'!$B$42:$C$129,2,FALSE)</f>
        <v>#N/A</v>
      </c>
      <c r="F753" t="e">
        <f>VLOOKUP('Reported Performance Table'!C753,'Master List'!$B$20:$D$39,3,FALSE)</f>
        <v>#N/A</v>
      </c>
      <c r="G753" s="163" t="e">
        <f>VLOOKUP('Reported Performance Table'!B753,'Master List'!$B$11:$D$17,3,FALSE)</f>
        <v>#N/A</v>
      </c>
      <c r="H753" t="e">
        <f t="shared" si="22"/>
        <v>#N/A</v>
      </c>
      <c r="I753" t="e">
        <f>IF(VLOOKUP('Reported Performance Table'!D753,'Master List'!$B$42:$D$129,3,FALSE)="","No",VLOOKUP('Reported Performance Table'!D753,'Master List'!$B$42:$D$129,3,FALSE))</f>
        <v>#N/A</v>
      </c>
      <c r="J753" t="e">
        <f>IF(AND(I753="Yes_No",'Reported Performance Table'!E753="Yes"),"No","Yes_No")</f>
        <v>#N/A</v>
      </c>
      <c r="K753" t="str">
        <f>IF('Reported Performance Table'!D753="","",IF('Reported Performance Table'!E753="Yes","LUNA_CCT","Reported_CCT"))</f>
        <v/>
      </c>
      <c r="L753" t="str">
        <f>IF('Reported Performance Table'!D753="","",IF(K753="LUNA_CCT",VLOOKUP('Reported Performance Table'!D753,'Master List'!$B$42:$E$129,4,FALSE),"Reported_BUG"))</f>
        <v/>
      </c>
      <c r="M753" t="str">
        <f>IF('Reported Performance Table'!D753="","",IF(AND('Reported Performance Table'!$E753="Yes",OR('Reported Performance Table'!$D753='Master List'!$B$42,'Reported Performance Table'!$D753='Master List'!$B$43,'Reported Performance Table'!$D753='Master List'!$B$44,'Reported Performance Table'!$D753='Master List'!$B$46,'Reported Performance Table'!$D753='Master List'!$B$48,'Reported Performance Table'!$D753='Master List'!$B$104,'Reported Performance Table'!$D753='Master List'!$B$106,'Reported Performance Table'!$D753='Master List'!$B$126)),"LUNA_Dimming","Dimming_Capability_and_Range"))</f>
        <v/>
      </c>
      <c r="N753" s="179">
        <f>'Reported Performance Table'!BE753</f>
        <v>0</v>
      </c>
      <c r="O753" s="179">
        <f>'Reported Performance Table'!BF753</f>
        <v>0</v>
      </c>
      <c r="P753" s="179">
        <f>'Reported Performance Table'!BG753</f>
        <v>0</v>
      </c>
      <c r="Q753" t="str">
        <f t="shared" si="23"/>
        <v>No</v>
      </c>
    </row>
    <row r="754" spans="1:17" x14ac:dyDescent="0.25">
      <c r="A754" s="75">
        <v>761</v>
      </c>
      <c r="B754" s="76" t="str">
        <f>IF('Reported Performance Table'!$A761="","",IF(OR('Reported Performance Table'!$B761="",'Reported Performance Table'!$C761="",'Reported Performance Table'!$D761="",'Reported Performance Table'!$F761="",'Reported Performance Table'!$G761="",'Reported Performance Table'!$H761="",'Reported Performance Table'!$I761="",'Reported Performance Table'!$K761="",'Reported Performance Table'!$N761="",'Reported Performance Table'!$O761="",'Reported Performance Table'!$P761="",'Reported Performance Table'!$Q761="",'Reported Performance Table'!$R761="",'Reported Performance Table'!$S761="",'Reported Performance Table'!$T761="",'Reported Performance Table'!$U761="",'Reported Performance Table'!$V761="",'Reported Performance Table'!$W761="",'Reported Performance Table'!$X761="",'Reported Performance Table'!$AF761="",'Reported Performance Table'!$AG761="",'Reported Performance Table'!$AI761="",'Reported Performance Table'!$AJ761="",'Reported Performance Table'!$AL761="",'Reported Performance Table'!$AN761="",'Reported Performance Table'!$AR761=""),$A754&amp;", ",""))</f>
        <v/>
      </c>
      <c r="D754" s="35" t="e">
        <f>VLOOKUP('Reported Performance Table'!C754,'Master List'!$B$20:$C$39,2,FALSE)</f>
        <v>#N/A</v>
      </c>
      <c r="E754" t="e">
        <f>VLOOKUP('Reported Performance Table'!D754,'Master List'!$B$42:$C$129,2,FALSE)</f>
        <v>#N/A</v>
      </c>
      <c r="F754" t="e">
        <f>VLOOKUP('Reported Performance Table'!C754,'Master List'!$B$20:$D$39,3,FALSE)</f>
        <v>#N/A</v>
      </c>
      <c r="G754" s="163" t="e">
        <f>VLOOKUP('Reported Performance Table'!B754,'Master List'!$B$11:$D$17,3,FALSE)</f>
        <v>#N/A</v>
      </c>
      <c r="H754" t="e">
        <f t="shared" si="22"/>
        <v>#N/A</v>
      </c>
      <c r="I754" t="e">
        <f>IF(VLOOKUP('Reported Performance Table'!D754,'Master List'!$B$42:$D$129,3,FALSE)="","No",VLOOKUP('Reported Performance Table'!D754,'Master List'!$B$42:$D$129,3,FALSE))</f>
        <v>#N/A</v>
      </c>
      <c r="J754" t="e">
        <f>IF(AND(I754="Yes_No",'Reported Performance Table'!E754="Yes"),"No","Yes_No")</f>
        <v>#N/A</v>
      </c>
      <c r="K754" t="str">
        <f>IF('Reported Performance Table'!D754="","",IF('Reported Performance Table'!E754="Yes","LUNA_CCT","Reported_CCT"))</f>
        <v/>
      </c>
      <c r="L754" t="str">
        <f>IF('Reported Performance Table'!D754="","",IF(K754="LUNA_CCT",VLOOKUP('Reported Performance Table'!D754,'Master List'!$B$42:$E$129,4,FALSE),"Reported_BUG"))</f>
        <v/>
      </c>
      <c r="M754" t="str">
        <f>IF('Reported Performance Table'!D754="","",IF(AND('Reported Performance Table'!$E754="Yes",OR('Reported Performance Table'!$D754='Master List'!$B$42,'Reported Performance Table'!$D754='Master List'!$B$43,'Reported Performance Table'!$D754='Master List'!$B$44,'Reported Performance Table'!$D754='Master List'!$B$46,'Reported Performance Table'!$D754='Master List'!$B$48,'Reported Performance Table'!$D754='Master List'!$B$104,'Reported Performance Table'!$D754='Master List'!$B$106,'Reported Performance Table'!$D754='Master List'!$B$126)),"LUNA_Dimming","Dimming_Capability_and_Range"))</f>
        <v/>
      </c>
      <c r="N754" s="179">
        <f>'Reported Performance Table'!BE754</f>
        <v>0</v>
      </c>
      <c r="O754" s="179">
        <f>'Reported Performance Table'!BF754</f>
        <v>0</v>
      </c>
      <c r="P754" s="179">
        <f>'Reported Performance Table'!BG754</f>
        <v>0</v>
      </c>
      <c r="Q754" t="str">
        <f t="shared" si="23"/>
        <v>No</v>
      </c>
    </row>
    <row r="755" spans="1:17" x14ac:dyDescent="0.25">
      <c r="A755" s="75">
        <v>762</v>
      </c>
      <c r="B755" s="76" t="str">
        <f>IF('Reported Performance Table'!$A762="","",IF(OR('Reported Performance Table'!$B762="",'Reported Performance Table'!$C762="",'Reported Performance Table'!$D762="",'Reported Performance Table'!$F762="",'Reported Performance Table'!$G762="",'Reported Performance Table'!$H762="",'Reported Performance Table'!$I762="",'Reported Performance Table'!$K762="",'Reported Performance Table'!$N762="",'Reported Performance Table'!$O762="",'Reported Performance Table'!$P762="",'Reported Performance Table'!$Q762="",'Reported Performance Table'!$R762="",'Reported Performance Table'!$S762="",'Reported Performance Table'!$T762="",'Reported Performance Table'!$U762="",'Reported Performance Table'!$V762="",'Reported Performance Table'!$W762="",'Reported Performance Table'!$X762="",'Reported Performance Table'!$AF762="",'Reported Performance Table'!$AG762="",'Reported Performance Table'!$AI762="",'Reported Performance Table'!$AJ762="",'Reported Performance Table'!$AL762="",'Reported Performance Table'!$AN762="",'Reported Performance Table'!$AR762=""),$A755&amp;", ",""))</f>
        <v/>
      </c>
      <c r="D755" s="35" t="e">
        <f>VLOOKUP('Reported Performance Table'!C755,'Master List'!$B$20:$C$39,2,FALSE)</f>
        <v>#N/A</v>
      </c>
      <c r="E755" t="e">
        <f>VLOOKUP('Reported Performance Table'!D755,'Master List'!$B$42:$C$129,2,FALSE)</f>
        <v>#N/A</v>
      </c>
      <c r="F755" t="e">
        <f>VLOOKUP('Reported Performance Table'!C755,'Master List'!$B$20:$D$39,3,FALSE)</f>
        <v>#N/A</v>
      </c>
      <c r="G755" s="163" t="e">
        <f>VLOOKUP('Reported Performance Table'!B755,'Master List'!$B$11:$D$17,3,FALSE)</f>
        <v>#N/A</v>
      </c>
      <c r="H755" t="e">
        <f t="shared" si="22"/>
        <v>#N/A</v>
      </c>
      <c r="I755" t="e">
        <f>IF(VLOOKUP('Reported Performance Table'!D755,'Master List'!$B$42:$D$129,3,FALSE)="","No",VLOOKUP('Reported Performance Table'!D755,'Master List'!$B$42:$D$129,3,FALSE))</f>
        <v>#N/A</v>
      </c>
      <c r="J755" t="e">
        <f>IF(AND(I755="Yes_No",'Reported Performance Table'!E755="Yes"),"No","Yes_No")</f>
        <v>#N/A</v>
      </c>
      <c r="K755" t="str">
        <f>IF('Reported Performance Table'!D755="","",IF('Reported Performance Table'!E755="Yes","LUNA_CCT","Reported_CCT"))</f>
        <v/>
      </c>
      <c r="L755" t="str">
        <f>IF('Reported Performance Table'!D755="","",IF(K755="LUNA_CCT",VLOOKUP('Reported Performance Table'!D755,'Master List'!$B$42:$E$129,4,FALSE),"Reported_BUG"))</f>
        <v/>
      </c>
      <c r="M755" t="str">
        <f>IF('Reported Performance Table'!D755="","",IF(AND('Reported Performance Table'!$E755="Yes",OR('Reported Performance Table'!$D755='Master List'!$B$42,'Reported Performance Table'!$D755='Master List'!$B$43,'Reported Performance Table'!$D755='Master List'!$B$44,'Reported Performance Table'!$D755='Master List'!$B$46,'Reported Performance Table'!$D755='Master List'!$B$48,'Reported Performance Table'!$D755='Master List'!$B$104,'Reported Performance Table'!$D755='Master List'!$B$106,'Reported Performance Table'!$D755='Master List'!$B$126)),"LUNA_Dimming","Dimming_Capability_and_Range"))</f>
        <v/>
      </c>
      <c r="N755" s="179">
        <f>'Reported Performance Table'!BE755</f>
        <v>0</v>
      </c>
      <c r="O755" s="179">
        <f>'Reported Performance Table'!BF755</f>
        <v>0</v>
      </c>
      <c r="P755" s="179">
        <f>'Reported Performance Table'!BG755</f>
        <v>0</v>
      </c>
      <c r="Q755" t="str">
        <f t="shared" si="23"/>
        <v>No</v>
      </c>
    </row>
    <row r="756" spans="1:17" x14ac:dyDescent="0.25">
      <c r="A756" s="75">
        <v>763</v>
      </c>
      <c r="B756" s="76" t="str">
        <f>IF('Reported Performance Table'!$A763="","",IF(OR('Reported Performance Table'!$B763="",'Reported Performance Table'!$C763="",'Reported Performance Table'!$D763="",'Reported Performance Table'!$F763="",'Reported Performance Table'!$G763="",'Reported Performance Table'!$H763="",'Reported Performance Table'!$I763="",'Reported Performance Table'!$K763="",'Reported Performance Table'!$N763="",'Reported Performance Table'!$O763="",'Reported Performance Table'!$P763="",'Reported Performance Table'!$Q763="",'Reported Performance Table'!$R763="",'Reported Performance Table'!$S763="",'Reported Performance Table'!$T763="",'Reported Performance Table'!$U763="",'Reported Performance Table'!$V763="",'Reported Performance Table'!$W763="",'Reported Performance Table'!$X763="",'Reported Performance Table'!$AF763="",'Reported Performance Table'!$AG763="",'Reported Performance Table'!$AI763="",'Reported Performance Table'!$AJ763="",'Reported Performance Table'!$AL763="",'Reported Performance Table'!$AN763="",'Reported Performance Table'!$AR763=""),$A756&amp;", ",""))</f>
        <v/>
      </c>
      <c r="D756" s="35" t="e">
        <f>VLOOKUP('Reported Performance Table'!C756,'Master List'!$B$20:$C$39,2,FALSE)</f>
        <v>#N/A</v>
      </c>
      <c r="E756" t="e">
        <f>VLOOKUP('Reported Performance Table'!D756,'Master List'!$B$42:$C$129,2,FALSE)</f>
        <v>#N/A</v>
      </c>
      <c r="F756" t="e">
        <f>VLOOKUP('Reported Performance Table'!C756,'Master List'!$B$20:$D$39,3,FALSE)</f>
        <v>#N/A</v>
      </c>
      <c r="G756" s="163" t="e">
        <f>VLOOKUP('Reported Performance Table'!B756,'Master List'!$B$11:$D$17,3,FALSE)</f>
        <v>#N/A</v>
      </c>
      <c r="H756" t="e">
        <f t="shared" si="22"/>
        <v>#N/A</v>
      </c>
      <c r="I756" t="e">
        <f>IF(VLOOKUP('Reported Performance Table'!D756,'Master List'!$B$42:$D$129,3,FALSE)="","No",VLOOKUP('Reported Performance Table'!D756,'Master List'!$B$42:$D$129,3,FALSE))</f>
        <v>#N/A</v>
      </c>
      <c r="J756" t="e">
        <f>IF(AND(I756="Yes_No",'Reported Performance Table'!E756="Yes"),"No","Yes_No")</f>
        <v>#N/A</v>
      </c>
      <c r="K756" t="str">
        <f>IF('Reported Performance Table'!D756="","",IF('Reported Performance Table'!E756="Yes","LUNA_CCT","Reported_CCT"))</f>
        <v/>
      </c>
      <c r="L756" t="str">
        <f>IF('Reported Performance Table'!D756="","",IF(K756="LUNA_CCT",VLOOKUP('Reported Performance Table'!D756,'Master List'!$B$42:$E$129,4,FALSE),"Reported_BUG"))</f>
        <v/>
      </c>
      <c r="M756" t="str">
        <f>IF('Reported Performance Table'!D756="","",IF(AND('Reported Performance Table'!$E756="Yes",OR('Reported Performance Table'!$D756='Master List'!$B$42,'Reported Performance Table'!$D756='Master List'!$B$43,'Reported Performance Table'!$D756='Master List'!$B$44,'Reported Performance Table'!$D756='Master List'!$B$46,'Reported Performance Table'!$D756='Master List'!$B$48,'Reported Performance Table'!$D756='Master List'!$B$104,'Reported Performance Table'!$D756='Master List'!$B$106,'Reported Performance Table'!$D756='Master List'!$B$126)),"LUNA_Dimming","Dimming_Capability_and_Range"))</f>
        <v/>
      </c>
      <c r="N756" s="179">
        <f>'Reported Performance Table'!BE756</f>
        <v>0</v>
      </c>
      <c r="O756" s="179">
        <f>'Reported Performance Table'!BF756</f>
        <v>0</v>
      </c>
      <c r="P756" s="179">
        <f>'Reported Performance Table'!BG756</f>
        <v>0</v>
      </c>
      <c r="Q756" t="str">
        <f t="shared" si="23"/>
        <v>No</v>
      </c>
    </row>
    <row r="757" spans="1:17" x14ac:dyDescent="0.25">
      <c r="A757" s="75">
        <v>764</v>
      </c>
      <c r="B757" s="76" t="str">
        <f>IF('Reported Performance Table'!$A764="","",IF(OR('Reported Performance Table'!$B764="",'Reported Performance Table'!$C764="",'Reported Performance Table'!$D764="",'Reported Performance Table'!$F764="",'Reported Performance Table'!$G764="",'Reported Performance Table'!$H764="",'Reported Performance Table'!$I764="",'Reported Performance Table'!$K764="",'Reported Performance Table'!$N764="",'Reported Performance Table'!$O764="",'Reported Performance Table'!$P764="",'Reported Performance Table'!$Q764="",'Reported Performance Table'!$R764="",'Reported Performance Table'!$S764="",'Reported Performance Table'!$T764="",'Reported Performance Table'!$U764="",'Reported Performance Table'!$V764="",'Reported Performance Table'!$W764="",'Reported Performance Table'!$X764="",'Reported Performance Table'!$AF764="",'Reported Performance Table'!$AG764="",'Reported Performance Table'!$AI764="",'Reported Performance Table'!$AJ764="",'Reported Performance Table'!$AL764="",'Reported Performance Table'!$AN764="",'Reported Performance Table'!$AR764=""),$A757&amp;", ",""))</f>
        <v/>
      </c>
      <c r="D757" s="35" t="e">
        <f>VLOOKUP('Reported Performance Table'!C757,'Master List'!$B$20:$C$39,2,FALSE)</f>
        <v>#N/A</v>
      </c>
      <c r="E757" t="e">
        <f>VLOOKUP('Reported Performance Table'!D757,'Master List'!$B$42:$C$129,2,FALSE)</f>
        <v>#N/A</v>
      </c>
      <c r="F757" t="e">
        <f>VLOOKUP('Reported Performance Table'!C757,'Master List'!$B$20:$D$39,3,FALSE)</f>
        <v>#N/A</v>
      </c>
      <c r="G757" s="163" t="e">
        <f>VLOOKUP('Reported Performance Table'!B757,'Master List'!$B$11:$D$17,3,FALSE)</f>
        <v>#N/A</v>
      </c>
      <c r="H757" t="e">
        <f t="shared" si="22"/>
        <v>#N/A</v>
      </c>
      <c r="I757" t="e">
        <f>IF(VLOOKUP('Reported Performance Table'!D757,'Master List'!$B$42:$D$129,3,FALSE)="","No",VLOOKUP('Reported Performance Table'!D757,'Master List'!$B$42:$D$129,3,FALSE))</f>
        <v>#N/A</v>
      </c>
      <c r="J757" t="e">
        <f>IF(AND(I757="Yes_No",'Reported Performance Table'!E757="Yes"),"No","Yes_No")</f>
        <v>#N/A</v>
      </c>
      <c r="K757" t="str">
        <f>IF('Reported Performance Table'!D757="","",IF('Reported Performance Table'!E757="Yes","LUNA_CCT","Reported_CCT"))</f>
        <v/>
      </c>
      <c r="L757" t="str">
        <f>IF('Reported Performance Table'!D757="","",IF(K757="LUNA_CCT",VLOOKUP('Reported Performance Table'!D757,'Master List'!$B$42:$E$129,4,FALSE),"Reported_BUG"))</f>
        <v/>
      </c>
      <c r="M757" t="str">
        <f>IF('Reported Performance Table'!D757="","",IF(AND('Reported Performance Table'!$E757="Yes",OR('Reported Performance Table'!$D757='Master List'!$B$42,'Reported Performance Table'!$D757='Master List'!$B$43,'Reported Performance Table'!$D757='Master List'!$B$44,'Reported Performance Table'!$D757='Master List'!$B$46,'Reported Performance Table'!$D757='Master List'!$B$48,'Reported Performance Table'!$D757='Master List'!$B$104,'Reported Performance Table'!$D757='Master List'!$B$106,'Reported Performance Table'!$D757='Master List'!$B$126)),"LUNA_Dimming","Dimming_Capability_and_Range"))</f>
        <v/>
      </c>
      <c r="N757" s="179">
        <f>'Reported Performance Table'!BE757</f>
        <v>0</v>
      </c>
      <c r="O757" s="179">
        <f>'Reported Performance Table'!BF757</f>
        <v>0</v>
      </c>
      <c r="P757" s="179">
        <f>'Reported Performance Table'!BG757</f>
        <v>0</v>
      </c>
      <c r="Q757" t="str">
        <f t="shared" si="23"/>
        <v>No</v>
      </c>
    </row>
    <row r="758" spans="1:17" x14ac:dyDescent="0.25">
      <c r="A758" s="75">
        <v>765</v>
      </c>
      <c r="B758" s="76" t="str">
        <f>IF('Reported Performance Table'!$A765="","",IF(OR('Reported Performance Table'!$B765="",'Reported Performance Table'!$C765="",'Reported Performance Table'!$D765="",'Reported Performance Table'!$F765="",'Reported Performance Table'!$G765="",'Reported Performance Table'!$H765="",'Reported Performance Table'!$I765="",'Reported Performance Table'!$K765="",'Reported Performance Table'!$N765="",'Reported Performance Table'!$O765="",'Reported Performance Table'!$P765="",'Reported Performance Table'!$Q765="",'Reported Performance Table'!$R765="",'Reported Performance Table'!$S765="",'Reported Performance Table'!$T765="",'Reported Performance Table'!$U765="",'Reported Performance Table'!$V765="",'Reported Performance Table'!$W765="",'Reported Performance Table'!$X765="",'Reported Performance Table'!$AF765="",'Reported Performance Table'!$AG765="",'Reported Performance Table'!$AI765="",'Reported Performance Table'!$AJ765="",'Reported Performance Table'!$AL765="",'Reported Performance Table'!$AN765="",'Reported Performance Table'!$AR765=""),$A758&amp;", ",""))</f>
        <v/>
      </c>
      <c r="D758" s="35" t="e">
        <f>VLOOKUP('Reported Performance Table'!C758,'Master List'!$B$20:$C$39,2,FALSE)</f>
        <v>#N/A</v>
      </c>
      <c r="E758" t="e">
        <f>VLOOKUP('Reported Performance Table'!D758,'Master List'!$B$42:$C$129,2,FALSE)</f>
        <v>#N/A</v>
      </c>
      <c r="F758" t="e">
        <f>VLOOKUP('Reported Performance Table'!C758,'Master List'!$B$20:$D$39,3,FALSE)</f>
        <v>#N/A</v>
      </c>
      <c r="G758" s="163" t="e">
        <f>VLOOKUP('Reported Performance Table'!B758,'Master List'!$B$11:$D$17,3,FALSE)</f>
        <v>#N/A</v>
      </c>
      <c r="H758" t="e">
        <f t="shared" si="22"/>
        <v>#N/A</v>
      </c>
      <c r="I758" t="e">
        <f>IF(VLOOKUP('Reported Performance Table'!D758,'Master List'!$B$42:$D$129,3,FALSE)="","No",VLOOKUP('Reported Performance Table'!D758,'Master List'!$B$42:$D$129,3,FALSE))</f>
        <v>#N/A</v>
      </c>
      <c r="J758" t="e">
        <f>IF(AND(I758="Yes_No",'Reported Performance Table'!E758="Yes"),"No","Yes_No")</f>
        <v>#N/A</v>
      </c>
      <c r="K758" t="str">
        <f>IF('Reported Performance Table'!D758="","",IF('Reported Performance Table'!E758="Yes","LUNA_CCT","Reported_CCT"))</f>
        <v/>
      </c>
      <c r="L758" t="str">
        <f>IF('Reported Performance Table'!D758="","",IF(K758="LUNA_CCT",VLOOKUP('Reported Performance Table'!D758,'Master List'!$B$42:$E$129,4,FALSE),"Reported_BUG"))</f>
        <v/>
      </c>
      <c r="M758" t="str">
        <f>IF('Reported Performance Table'!D758="","",IF(AND('Reported Performance Table'!$E758="Yes",OR('Reported Performance Table'!$D758='Master List'!$B$42,'Reported Performance Table'!$D758='Master List'!$B$43,'Reported Performance Table'!$D758='Master List'!$B$44,'Reported Performance Table'!$D758='Master List'!$B$46,'Reported Performance Table'!$D758='Master List'!$B$48,'Reported Performance Table'!$D758='Master List'!$B$104,'Reported Performance Table'!$D758='Master List'!$B$106,'Reported Performance Table'!$D758='Master List'!$B$126)),"LUNA_Dimming","Dimming_Capability_and_Range"))</f>
        <v/>
      </c>
      <c r="N758" s="179">
        <f>'Reported Performance Table'!BE758</f>
        <v>0</v>
      </c>
      <c r="O758" s="179">
        <f>'Reported Performance Table'!BF758</f>
        <v>0</v>
      </c>
      <c r="P758" s="179">
        <f>'Reported Performance Table'!BG758</f>
        <v>0</v>
      </c>
      <c r="Q758" t="str">
        <f t="shared" si="23"/>
        <v>No</v>
      </c>
    </row>
    <row r="759" spans="1:17" x14ac:dyDescent="0.25">
      <c r="A759" s="75">
        <v>766</v>
      </c>
      <c r="B759" s="76" t="str">
        <f>IF('Reported Performance Table'!$A766="","",IF(OR('Reported Performance Table'!$B766="",'Reported Performance Table'!$C766="",'Reported Performance Table'!$D766="",'Reported Performance Table'!$F766="",'Reported Performance Table'!$G766="",'Reported Performance Table'!$H766="",'Reported Performance Table'!$I766="",'Reported Performance Table'!$K766="",'Reported Performance Table'!$N766="",'Reported Performance Table'!$O766="",'Reported Performance Table'!$P766="",'Reported Performance Table'!$Q766="",'Reported Performance Table'!$R766="",'Reported Performance Table'!$S766="",'Reported Performance Table'!$T766="",'Reported Performance Table'!$U766="",'Reported Performance Table'!$V766="",'Reported Performance Table'!$W766="",'Reported Performance Table'!$X766="",'Reported Performance Table'!$AF766="",'Reported Performance Table'!$AG766="",'Reported Performance Table'!$AI766="",'Reported Performance Table'!$AJ766="",'Reported Performance Table'!$AL766="",'Reported Performance Table'!$AN766="",'Reported Performance Table'!$AR766=""),$A759&amp;", ",""))</f>
        <v/>
      </c>
      <c r="D759" s="35" t="e">
        <f>VLOOKUP('Reported Performance Table'!C759,'Master List'!$B$20:$C$39,2,FALSE)</f>
        <v>#N/A</v>
      </c>
      <c r="E759" t="e">
        <f>VLOOKUP('Reported Performance Table'!D759,'Master List'!$B$42:$C$129,2,FALSE)</f>
        <v>#N/A</v>
      </c>
      <c r="F759" t="e">
        <f>VLOOKUP('Reported Performance Table'!C759,'Master List'!$B$20:$D$39,3,FALSE)</f>
        <v>#N/A</v>
      </c>
      <c r="G759" s="163" t="e">
        <f>VLOOKUP('Reported Performance Table'!B759,'Master List'!$B$11:$D$17,3,FALSE)</f>
        <v>#N/A</v>
      </c>
      <c r="H759" t="e">
        <f t="shared" si="22"/>
        <v>#N/A</v>
      </c>
      <c r="I759" t="e">
        <f>IF(VLOOKUP('Reported Performance Table'!D759,'Master List'!$B$42:$D$129,3,FALSE)="","No",VLOOKUP('Reported Performance Table'!D759,'Master List'!$B$42:$D$129,3,FALSE))</f>
        <v>#N/A</v>
      </c>
      <c r="J759" t="e">
        <f>IF(AND(I759="Yes_No",'Reported Performance Table'!E759="Yes"),"No","Yes_No")</f>
        <v>#N/A</v>
      </c>
      <c r="K759" t="str">
        <f>IF('Reported Performance Table'!D759="","",IF('Reported Performance Table'!E759="Yes","LUNA_CCT","Reported_CCT"))</f>
        <v/>
      </c>
      <c r="L759" t="str">
        <f>IF('Reported Performance Table'!D759="","",IF(K759="LUNA_CCT",VLOOKUP('Reported Performance Table'!D759,'Master List'!$B$42:$E$129,4,FALSE),"Reported_BUG"))</f>
        <v/>
      </c>
      <c r="M759" t="str">
        <f>IF('Reported Performance Table'!D759="","",IF(AND('Reported Performance Table'!$E759="Yes",OR('Reported Performance Table'!$D759='Master List'!$B$42,'Reported Performance Table'!$D759='Master List'!$B$43,'Reported Performance Table'!$D759='Master List'!$B$44,'Reported Performance Table'!$D759='Master List'!$B$46,'Reported Performance Table'!$D759='Master List'!$B$48,'Reported Performance Table'!$D759='Master List'!$B$104,'Reported Performance Table'!$D759='Master List'!$B$106,'Reported Performance Table'!$D759='Master List'!$B$126)),"LUNA_Dimming","Dimming_Capability_and_Range"))</f>
        <v/>
      </c>
      <c r="N759" s="179">
        <f>'Reported Performance Table'!BE759</f>
        <v>0</v>
      </c>
      <c r="O759" s="179">
        <f>'Reported Performance Table'!BF759</f>
        <v>0</v>
      </c>
      <c r="P759" s="179">
        <f>'Reported Performance Table'!BG759</f>
        <v>0</v>
      </c>
      <c r="Q759" t="str">
        <f t="shared" si="23"/>
        <v>No</v>
      </c>
    </row>
    <row r="760" spans="1:17" x14ac:dyDescent="0.25">
      <c r="A760" s="75">
        <v>767</v>
      </c>
      <c r="B760" s="76" t="str">
        <f>IF('Reported Performance Table'!$A767="","",IF(OR('Reported Performance Table'!$B767="",'Reported Performance Table'!$C767="",'Reported Performance Table'!$D767="",'Reported Performance Table'!$F767="",'Reported Performance Table'!$G767="",'Reported Performance Table'!$H767="",'Reported Performance Table'!$I767="",'Reported Performance Table'!$K767="",'Reported Performance Table'!$N767="",'Reported Performance Table'!$O767="",'Reported Performance Table'!$P767="",'Reported Performance Table'!$Q767="",'Reported Performance Table'!$R767="",'Reported Performance Table'!$S767="",'Reported Performance Table'!$T767="",'Reported Performance Table'!$U767="",'Reported Performance Table'!$V767="",'Reported Performance Table'!$W767="",'Reported Performance Table'!$X767="",'Reported Performance Table'!$AF767="",'Reported Performance Table'!$AG767="",'Reported Performance Table'!$AI767="",'Reported Performance Table'!$AJ767="",'Reported Performance Table'!$AL767="",'Reported Performance Table'!$AN767="",'Reported Performance Table'!$AR767=""),$A760&amp;", ",""))</f>
        <v/>
      </c>
      <c r="D760" s="35" t="e">
        <f>VLOOKUP('Reported Performance Table'!C760,'Master List'!$B$20:$C$39,2,FALSE)</f>
        <v>#N/A</v>
      </c>
      <c r="E760" t="e">
        <f>VLOOKUP('Reported Performance Table'!D760,'Master List'!$B$42:$C$129,2,FALSE)</f>
        <v>#N/A</v>
      </c>
      <c r="F760" t="e">
        <f>VLOOKUP('Reported Performance Table'!C760,'Master List'!$B$20:$D$39,3,FALSE)</f>
        <v>#N/A</v>
      </c>
      <c r="G760" s="163" t="e">
        <f>VLOOKUP('Reported Performance Table'!B760,'Master List'!$B$11:$D$17,3,FALSE)</f>
        <v>#N/A</v>
      </c>
      <c r="H760" t="e">
        <f t="shared" si="22"/>
        <v>#N/A</v>
      </c>
      <c r="I760" t="e">
        <f>IF(VLOOKUP('Reported Performance Table'!D760,'Master List'!$B$42:$D$129,3,FALSE)="","No",VLOOKUP('Reported Performance Table'!D760,'Master List'!$B$42:$D$129,3,FALSE))</f>
        <v>#N/A</v>
      </c>
      <c r="J760" t="e">
        <f>IF(AND(I760="Yes_No",'Reported Performance Table'!E760="Yes"),"No","Yes_No")</f>
        <v>#N/A</v>
      </c>
      <c r="K760" t="str">
        <f>IF('Reported Performance Table'!D760="","",IF('Reported Performance Table'!E760="Yes","LUNA_CCT","Reported_CCT"))</f>
        <v/>
      </c>
      <c r="L760" t="str">
        <f>IF('Reported Performance Table'!D760="","",IF(K760="LUNA_CCT",VLOOKUP('Reported Performance Table'!D760,'Master List'!$B$42:$E$129,4,FALSE),"Reported_BUG"))</f>
        <v/>
      </c>
      <c r="M760" t="str">
        <f>IF('Reported Performance Table'!D760="","",IF(AND('Reported Performance Table'!$E760="Yes",OR('Reported Performance Table'!$D760='Master List'!$B$42,'Reported Performance Table'!$D760='Master List'!$B$43,'Reported Performance Table'!$D760='Master List'!$B$44,'Reported Performance Table'!$D760='Master List'!$B$46,'Reported Performance Table'!$D760='Master List'!$B$48,'Reported Performance Table'!$D760='Master List'!$B$104,'Reported Performance Table'!$D760='Master List'!$B$106,'Reported Performance Table'!$D760='Master List'!$B$126)),"LUNA_Dimming","Dimming_Capability_and_Range"))</f>
        <v/>
      </c>
      <c r="N760" s="179">
        <f>'Reported Performance Table'!BE760</f>
        <v>0</v>
      </c>
      <c r="O760" s="179">
        <f>'Reported Performance Table'!BF760</f>
        <v>0</v>
      </c>
      <c r="P760" s="179">
        <f>'Reported Performance Table'!BG760</f>
        <v>0</v>
      </c>
      <c r="Q760" t="str">
        <f t="shared" si="23"/>
        <v>No</v>
      </c>
    </row>
    <row r="761" spans="1:17" x14ac:dyDescent="0.25">
      <c r="A761" s="75">
        <v>768</v>
      </c>
      <c r="B761" s="76" t="str">
        <f>IF('Reported Performance Table'!$A768="","",IF(OR('Reported Performance Table'!$B768="",'Reported Performance Table'!$C768="",'Reported Performance Table'!$D768="",'Reported Performance Table'!$F768="",'Reported Performance Table'!$G768="",'Reported Performance Table'!$H768="",'Reported Performance Table'!$I768="",'Reported Performance Table'!$K768="",'Reported Performance Table'!$N768="",'Reported Performance Table'!$O768="",'Reported Performance Table'!$P768="",'Reported Performance Table'!$Q768="",'Reported Performance Table'!$R768="",'Reported Performance Table'!$S768="",'Reported Performance Table'!$T768="",'Reported Performance Table'!$U768="",'Reported Performance Table'!$V768="",'Reported Performance Table'!$W768="",'Reported Performance Table'!$X768="",'Reported Performance Table'!$AF768="",'Reported Performance Table'!$AG768="",'Reported Performance Table'!$AI768="",'Reported Performance Table'!$AJ768="",'Reported Performance Table'!$AL768="",'Reported Performance Table'!$AN768="",'Reported Performance Table'!$AR768=""),$A761&amp;", ",""))</f>
        <v/>
      </c>
      <c r="D761" s="35" t="e">
        <f>VLOOKUP('Reported Performance Table'!C761,'Master List'!$B$20:$C$39,2,FALSE)</f>
        <v>#N/A</v>
      </c>
      <c r="E761" t="e">
        <f>VLOOKUP('Reported Performance Table'!D761,'Master List'!$B$42:$C$129,2,FALSE)</f>
        <v>#N/A</v>
      </c>
      <c r="F761" t="e">
        <f>VLOOKUP('Reported Performance Table'!C761,'Master List'!$B$20:$D$39,3,FALSE)</f>
        <v>#N/A</v>
      </c>
      <c r="G761" s="163" t="e">
        <f>VLOOKUP('Reported Performance Table'!B761,'Master List'!$B$11:$D$17,3,FALSE)</f>
        <v>#N/A</v>
      </c>
      <c r="H761" t="e">
        <f t="shared" si="22"/>
        <v>#N/A</v>
      </c>
      <c r="I761" t="e">
        <f>IF(VLOOKUP('Reported Performance Table'!D761,'Master List'!$B$42:$D$129,3,FALSE)="","No",VLOOKUP('Reported Performance Table'!D761,'Master List'!$B$42:$D$129,3,FALSE))</f>
        <v>#N/A</v>
      </c>
      <c r="J761" t="e">
        <f>IF(AND(I761="Yes_No",'Reported Performance Table'!E761="Yes"),"No","Yes_No")</f>
        <v>#N/A</v>
      </c>
      <c r="K761" t="str">
        <f>IF('Reported Performance Table'!D761="","",IF('Reported Performance Table'!E761="Yes","LUNA_CCT","Reported_CCT"))</f>
        <v/>
      </c>
      <c r="L761" t="str">
        <f>IF('Reported Performance Table'!D761="","",IF(K761="LUNA_CCT",VLOOKUP('Reported Performance Table'!D761,'Master List'!$B$42:$E$129,4,FALSE),"Reported_BUG"))</f>
        <v/>
      </c>
      <c r="M761" t="str">
        <f>IF('Reported Performance Table'!D761="","",IF(AND('Reported Performance Table'!$E761="Yes",OR('Reported Performance Table'!$D761='Master List'!$B$42,'Reported Performance Table'!$D761='Master List'!$B$43,'Reported Performance Table'!$D761='Master List'!$B$44,'Reported Performance Table'!$D761='Master List'!$B$46,'Reported Performance Table'!$D761='Master List'!$B$48,'Reported Performance Table'!$D761='Master List'!$B$104,'Reported Performance Table'!$D761='Master List'!$B$106,'Reported Performance Table'!$D761='Master List'!$B$126)),"LUNA_Dimming","Dimming_Capability_and_Range"))</f>
        <v/>
      </c>
      <c r="N761" s="179">
        <f>'Reported Performance Table'!BE761</f>
        <v>0</v>
      </c>
      <c r="O761" s="179">
        <f>'Reported Performance Table'!BF761</f>
        <v>0</v>
      </c>
      <c r="P761" s="179">
        <f>'Reported Performance Table'!BG761</f>
        <v>0</v>
      </c>
      <c r="Q761" t="str">
        <f t="shared" si="23"/>
        <v>No</v>
      </c>
    </row>
    <row r="762" spans="1:17" x14ac:dyDescent="0.25">
      <c r="A762" s="75">
        <v>769</v>
      </c>
      <c r="B762" s="76" t="str">
        <f>IF('Reported Performance Table'!$A769="","",IF(OR('Reported Performance Table'!$B769="",'Reported Performance Table'!$C769="",'Reported Performance Table'!$D769="",'Reported Performance Table'!$F769="",'Reported Performance Table'!$G769="",'Reported Performance Table'!$H769="",'Reported Performance Table'!$I769="",'Reported Performance Table'!$K769="",'Reported Performance Table'!$N769="",'Reported Performance Table'!$O769="",'Reported Performance Table'!$P769="",'Reported Performance Table'!$Q769="",'Reported Performance Table'!$R769="",'Reported Performance Table'!$S769="",'Reported Performance Table'!$T769="",'Reported Performance Table'!$U769="",'Reported Performance Table'!$V769="",'Reported Performance Table'!$W769="",'Reported Performance Table'!$X769="",'Reported Performance Table'!$AF769="",'Reported Performance Table'!$AG769="",'Reported Performance Table'!$AI769="",'Reported Performance Table'!$AJ769="",'Reported Performance Table'!$AL769="",'Reported Performance Table'!$AN769="",'Reported Performance Table'!$AR769=""),$A762&amp;", ",""))</f>
        <v/>
      </c>
      <c r="D762" s="35" t="e">
        <f>VLOOKUP('Reported Performance Table'!C762,'Master List'!$B$20:$C$39,2,FALSE)</f>
        <v>#N/A</v>
      </c>
      <c r="E762" t="e">
        <f>VLOOKUP('Reported Performance Table'!D762,'Master List'!$B$42:$C$129,2,FALSE)</f>
        <v>#N/A</v>
      </c>
      <c r="F762" t="e">
        <f>VLOOKUP('Reported Performance Table'!C762,'Master List'!$B$20:$D$39,3,FALSE)</f>
        <v>#N/A</v>
      </c>
      <c r="G762" s="163" t="e">
        <f>VLOOKUP('Reported Performance Table'!B762,'Master List'!$B$11:$D$17,3,FALSE)</f>
        <v>#N/A</v>
      </c>
      <c r="H762" t="e">
        <f t="shared" si="22"/>
        <v>#N/A</v>
      </c>
      <c r="I762" t="e">
        <f>IF(VLOOKUP('Reported Performance Table'!D762,'Master List'!$B$42:$D$129,3,FALSE)="","No",VLOOKUP('Reported Performance Table'!D762,'Master List'!$B$42:$D$129,3,FALSE))</f>
        <v>#N/A</v>
      </c>
      <c r="J762" t="e">
        <f>IF(AND(I762="Yes_No",'Reported Performance Table'!E762="Yes"),"No","Yes_No")</f>
        <v>#N/A</v>
      </c>
      <c r="K762" t="str">
        <f>IF('Reported Performance Table'!D762="","",IF('Reported Performance Table'!E762="Yes","LUNA_CCT","Reported_CCT"))</f>
        <v/>
      </c>
      <c r="L762" t="str">
        <f>IF('Reported Performance Table'!D762="","",IF(K762="LUNA_CCT",VLOOKUP('Reported Performance Table'!D762,'Master List'!$B$42:$E$129,4,FALSE),"Reported_BUG"))</f>
        <v/>
      </c>
      <c r="M762" t="str">
        <f>IF('Reported Performance Table'!D762="","",IF(AND('Reported Performance Table'!$E762="Yes",OR('Reported Performance Table'!$D762='Master List'!$B$42,'Reported Performance Table'!$D762='Master List'!$B$43,'Reported Performance Table'!$D762='Master List'!$B$44,'Reported Performance Table'!$D762='Master List'!$B$46,'Reported Performance Table'!$D762='Master List'!$B$48,'Reported Performance Table'!$D762='Master List'!$B$104,'Reported Performance Table'!$D762='Master List'!$B$106,'Reported Performance Table'!$D762='Master List'!$B$126)),"LUNA_Dimming","Dimming_Capability_and_Range"))</f>
        <v/>
      </c>
      <c r="N762" s="179">
        <f>'Reported Performance Table'!BE762</f>
        <v>0</v>
      </c>
      <c r="O762" s="179">
        <f>'Reported Performance Table'!BF762</f>
        <v>0</v>
      </c>
      <c r="P762" s="179">
        <f>'Reported Performance Table'!BG762</f>
        <v>0</v>
      </c>
      <c r="Q762" t="str">
        <f t="shared" si="23"/>
        <v>No</v>
      </c>
    </row>
    <row r="763" spans="1:17" x14ac:dyDescent="0.25">
      <c r="A763" s="75">
        <v>770</v>
      </c>
      <c r="B763" s="76" t="str">
        <f>IF('Reported Performance Table'!$A770="","",IF(OR('Reported Performance Table'!$B770="",'Reported Performance Table'!$C770="",'Reported Performance Table'!$D770="",'Reported Performance Table'!$F770="",'Reported Performance Table'!$G770="",'Reported Performance Table'!$H770="",'Reported Performance Table'!$I770="",'Reported Performance Table'!$K770="",'Reported Performance Table'!$N770="",'Reported Performance Table'!$O770="",'Reported Performance Table'!$P770="",'Reported Performance Table'!$Q770="",'Reported Performance Table'!$R770="",'Reported Performance Table'!$S770="",'Reported Performance Table'!$T770="",'Reported Performance Table'!$U770="",'Reported Performance Table'!$V770="",'Reported Performance Table'!$W770="",'Reported Performance Table'!$X770="",'Reported Performance Table'!$AF770="",'Reported Performance Table'!$AG770="",'Reported Performance Table'!$AI770="",'Reported Performance Table'!$AJ770="",'Reported Performance Table'!$AL770="",'Reported Performance Table'!$AN770="",'Reported Performance Table'!$AR770=""),$A763&amp;", ",""))</f>
        <v/>
      </c>
      <c r="D763" s="35" t="e">
        <f>VLOOKUP('Reported Performance Table'!C763,'Master List'!$B$20:$C$39,2,FALSE)</f>
        <v>#N/A</v>
      </c>
      <c r="E763" t="e">
        <f>VLOOKUP('Reported Performance Table'!D763,'Master List'!$B$42:$C$129,2,FALSE)</f>
        <v>#N/A</v>
      </c>
      <c r="F763" t="e">
        <f>VLOOKUP('Reported Performance Table'!C763,'Master List'!$B$20:$D$39,3,FALSE)</f>
        <v>#N/A</v>
      </c>
      <c r="G763" s="163" t="e">
        <f>VLOOKUP('Reported Performance Table'!B763,'Master List'!$B$11:$D$17,3,FALSE)</f>
        <v>#N/A</v>
      </c>
      <c r="H763" t="e">
        <f t="shared" si="22"/>
        <v>#N/A</v>
      </c>
      <c r="I763" t="e">
        <f>IF(VLOOKUP('Reported Performance Table'!D763,'Master List'!$B$42:$D$129,3,FALSE)="","No",VLOOKUP('Reported Performance Table'!D763,'Master List'!$B$42:$D$129,3,FALSE))</f>
        <v>#N/A</v>
      </c>
      <c r="J763" t="e">
        <f>IF(AND(I763="Yes_No",'Reported Performance Table'!E763="Yes"),"No","Yes_No")</f>
        <v>#N/A</v>
      </c>
      <c r="K763" t="str">
        <f>IF('Reported Performance Table'!D763="","",IF('Reported Performance Table'!E763="Yes","LUNA_CCT","Reported_CCT"))</f>
        <v/>
      </c>
      <c r="L763" t="str">
        <f>IF('Reported Performance Table'!D763="","",IF(K763="LUNA_CCT",VLOOKUP('Reported Performance Table'!D763,'Master List'!$B$42:$E$129,4,FALSE),"Reported_BUG"))</f>
        <v/>
      </c>
      <c r="M763" t="str">
        <f>IF('Reported Performance Table'!D763="","",IF(AND('Reported Performance Table'!$E763="Yes",OR('Reported Performance Table'!$D763='Master List'!$B$42,'Reported Performance Table'!$D763='Master List'!$B$43,'Reported Performance Table'!$D763='Master List'!$B$44,'Reported Performance Table'!$D763='Master List'!$B$46,'Reported Performance Table'!$D763='Master List'!$B$48,'Reported Performance Table'!$D763='Master List'!$B$104,'Reported Performance Table'!$D763='Master List'!$B$106,'Reported Performance Table'!$D763='Master List'!$B$126)),"LUNA_Dimming","Dimming_Capability_and_Range"))</f>
        <v/>
      </c>
      <c r="N763" s="179">
        <f>'Reported Performance Table'!BE763</f>
        <v>0</v>
      </c>
      <c r="O763" s="179">
        <f>'Reported Performance Table'!BF763</f>
        <v>0</v>
      </c>
      <c r="P763" s="179">
        <f>'Reported Performance Table'!BG763</f>
        <v>0</v>
      </c>
      <c r="Q763" t="str">
        <f t="shared" si="23"/>
        <v>No</v>
      </c>
    </row>
    <row r="764" spans="1:17" x14ac:dyDescent="0.25">
      <c r="A764" s="75">
        <v>771</v>
      </c>
      <c r="B764" s="76" t="str">
        <f>IF('Reported Performance Table'!$A771="","",IF(OR('Reported Performance Table'!$B771="",'Reported Performance Table'!$C771="",'Reported Performance Table'!$D771="",'Reported Performance Table'!$F771="",'Reported Performance Table'!$G771="",'Reported Performance Table'!$H771="",'Reported Performance Table'!$I771="",'Reported Performance Table'!$K771="",'Reported Performance Table'!$N771="",'Reported Performance Table'!$O771="",'Reported Performance Table'!$P771="",'Reported Performance Table'!$Q771="",'Reported Performance Table'!$R771="",'Reported Performance Table'!$S771="",'Reported Performance Table'!$T771="",'Reported Performance Table'!$U771="",'Reported Performance Table'!$V771="",'Reported Performance Table'!$W771="",'Reported Performance Table'!$X771="",'Reported Performance Table'!$AF771="",'Reported Performance Table'!$AG771="",'Reported Performance Table'!$AI771="",'Reported Performance Table'!$AJ771="",'Reported Performance Table'!$AL771="",'Reported Performance Table'!$AN771="",'Reported Performance Table'!$AR771=""),$A764&amp;", ",""))</f>
        <v/>
      </c>
      <c r="D764" s="35" t="e">
        <f>VLOOKUP('Reported Performance Table'!C764,'Master List'!$B$20:$C$39,2,FALSE)</f>
        <v>#N/A</v>
      </c>
      <c r="E764" t="e">
        <f>VLOOKUP('Reported Performance Table'!D764,'Master List'!$B$42:$C$129,2,FALSE)</f>
        <v>#N/A</v>
      </c>
      <c r="F764" t="e">
        <f>VLOOKUP('Reported Performance Table'!C764,'Master List'!$B$20:$D$39,3,FALSE)</f>
        <v>#N/A</v>
      </c>
      <c r="G764" s="163" t="e">
        <f>VLOOKUP('Reported Performance Table'!B764,'Master List'!$B$11:$D$17,3,FALSE)</f>
        <v>#N/A</v>
      </c>
      <c r="H764" t="e">
        <f t="shared" si="22"/>
        <v>#N/A</v>
      </c>
      <c r="I764" t="e">
        <f>IF(VLOOKUP('Reported Performance Table'!D764,'Master List'!$B$42:$D$129,3,FALSE)="","No",VLOOKUP('Reported Performance Table'!D764,'Master List'!$B$42:$D$129,3,FALSE))</f>
        <v>#N/A</v>
      </c>
      <c r="J764" t="e">
        <f>IF(AND(I764="Yes_No",'Reported Performance Table'!E764="Yes"),"No","Yes_No")</f>
        <v>#N/A</v>
      </c>
      <c r="K764" t="str">
        <f>IF('Reported Performance Table'!D764="","",IF('Reported Performance Table'!E764="Yes","LUNA_CCT","Reported_CCT"))</f>
        <v/>
      </c>
      <c r="L764" t="str">
        <f>IF('Reported Performance Table'!D764="","",IF(K764="LUNA_CCT",VLOOKUP('Reported Performance Table'!D764,'Master List'!$B$42:$E$129,4,FALSE),"Reported_BUG"))</f>
        <v/>
      </c>
      <c r="M764" t="str">
        <f>IF('Reported Performance Table'!D764="","",IF(AND('Reported Performance Table'!$E764="Yes",OR('Reported Performance Table'!$D764='Master List'!$B$42,'Reported Performance Table'!$D764='Master List'!$B$43,'Reported Performance Table'!$D764='Master List'!$B$44,'Reported Performance Table'!$D764='Master List'!$B$46,'Reported Performance Table'!$D764='Master List'!$B$48,'Reported Performance Table'!$D764='Master List'!$B$104,'Reported Performance Table'!$D764='Master List'!$B$106,'Reported Performance Table'!$D764='Master List'!$B$126)),"LUNA_Dimming","Dimming_Capability_and_Range"))</f>
        <v/>
      </c>
      <c r="N764" s="179">
        <f>'Reported Performance Table'!BE764</f>
        <v>0</v>
      </c>
      <c r="O764" s="179">
        <f>'Reported Performance Table'!BF764</f>
        <v>0</v>
      </c>
      <c r="P764" s="179">
        <f>'Reported Performance Table'!BG764</f>
        <v>0</v>
      </c>
      <c r="Q764" t="str">
        <f t="shared" si="23"/>
        <v>No</v>
      </c>
    </row>
    <row r="765" spans="1:17" x14ac:dyDescent="0.25">
      <c r="A765" s="75">
        <v>772</v>
      </c>
      <c r="B765" s="76" t="str">
        <f>IF('Reported Performance Table'!$A772="","",IF(OR('Reported Performance Table'!$B772="",'Reported Performance Table'!$C772="",'Reported Performance Table'!$D772="",'Reported Performance Table'!$F772="",'Reported Performance Table'!$G772="",'Reported Performance Table'!$H772="",'Reported Performance Table'!$I772="",'Reported Performance Table'!$K772="",'Reported Performance Table'!$N772="",'Reported Performance Table'!$O772="",'Reported Performance Table'!$P772="",'Reported Performance Table'!$Q772="",'Reported Performance Table'!$R772="",'Reported Performance Table'!$S772="",'Reported Performance Table'!$T772="",'Reported Performance Table'!$U772="",'Reported Performance Table'!$V772="",'Reported Performance Table'!$W772="",'Reported Performance Table'!$X772="",'Reported Performance Table'!$AF772="",'Reported Performance Table'!$AG772="",'Reported Performance Table'!$AI772="",'Reported Performance Table'!$AJ772="",'Reported Performance Table'!$AL772="",'Reported Performance Table'!$AN772="",'Reported Performance Table'!$AR772=""),$A765&amp;", ",""))</f>
        <v/>
      </c>
      <c r="D765" s="35" t="e">
        <f>VLOOKUP('Reported Performance Table'!C765,'Master List'!$B$20:$C$39,2,FALSE)</f>
        <v>#N/A</v>
      </c>
      <c r="E765" t="e">
        <f>VLOOKUP('Reported Performance Table'!D765,'Master List'!$B$42:$C$129,2,FALSE)</f>
        <v>#N/A</v>
      </c>
      <c r="F765" t="e">
        <f>VLOOKUP('Reported Performance Table'!C765,'Master List'!$B$20:$D$39,3,FALSE)</f>
        <v>#N/A</v>
      </c>
      <c r="G765" s="163" t="e">
        <f>VLOOKUP('Reported Performance Table'!B765,'Master List'!$B$11:$D$17,3,FALSE)</f>
        <v>#N/A</v>
      </c>
      <c r="H765" t="e">
        <f t="shared" si="22"/>
        <v>#N/A</v>
      </c>
      <c r="I765" t="e">
        <f>IF(VLOOKUP('Reported Performance Table'!D765,'Master List'!$B$42:$D$129,3,FALSE)="","No",VLOOKUP('Reported Performance Table'!D765,'Master List'!$B$42:$D$129,3,FALSE))</f>
        <v>#N/A</v>
      </c>
      <c r="J765" t="e">
        <f>IF(AND(I765="Yes_No",'Reported Performance Table'!E765="Yes"),"No","Yes_No")</f>
        <v>#N/A</v>
      </c>
      <c r="K765" t="str">
        <f>IF('Reported Performance Table'!D765="","",IF('Reported Performance Table'!E765="Yes","LUNA_CCT","Reported_CCT"))</f>
        <v/>
      </c>
      <c r="L765" t="str">
        <f>IF('Reported Performance Table'!D765="","",IF(K765="LUNA_CCT",VLOOKUP('Reported Performance Table'!D765,'Master List'!$B$42:$E$129,4,FALSE),"Reported_BUG"))</f>
        <v/>
      </c>
      <c r="M765" t="str">
        <f>IF('Reported Performance Table'!D765="","",IF(AND('Reported Performance Table'!$E765="Yes",OR('Reported Performance Table'!$D765='Master List'!$B$42,'Reported Performance Table'!$D765='Master List'!$B$43,'Reported Performance Table'!$D765='Master List'!$B$44,'Reported Performance Table'!$D765='Master List'!$B$46,'Reported Performance Table'!$D765='Master List'!$B$48,'Reported Performance Table'!$D765='Master List'!$B$104,'Reported Performance Table'!$D765='Master List'!$B$106,'Reported Performance Table'!$D765='Master List'!$B$126)),"LUNA_Dimming","Dimming_Capability_and_Range"))</f>
        <v/>
      </c>
      <c r="N765" s="179">
        <f>'Reported Performance Table'!BE765</f>
        <v>0</v>
      </c>
      <c r="O765" s="179">
        <f>'Reported Performance Table'!BF765</f>
        <v>0</v>
      </c>
      <c r="P765" s="179">
        <f>'Reported Performance Table'!BG765</f>
        <v>0</v>
      </c>
      <c r="Q765" t="str">
        <f t="shared" si="23"/>
        <v>No</v>
      </c>
    </row>
    <row r="766" spans="1:17" x14ac:dyDescent="0.25">
      <c r="A766" s="75">
        <v>773</v>
      </c>
      <c r="B766" s="76" t="str">
        <f>IF('Reported Performance Table'!$A773="","",IF(OR('Reported Performance Table'!$B773="",'Reported Performance Table'!$C773="",'Reported Performance Table'!$D773="",'Reported Performance Table'!$F773="",'Reported Performance Table'!$G773="",'Reported Performance Table'!$H773="",'Reported Performance Table'!$I773="",'Reported Performance Table'!$K773="",'Reported Performance Table'!$N773="",'Reported Performance Table'!$O773="",'Reported Performance Table'!$P773="",'Reported Performance Table'!$Q773="",'Reported Performance Table'!$R773="",'Reported Performance Table'!$S773="",'Reported Performance Table'!$T773="",'Reported Performance Table'!$U773="",'Reported Performance Table'!$V773="",'Reported Performance Table'!$W773="",'Reported Performance Table'!$X773="",'Reported Performance Table'!$AF773="",'Reported Performance Table'!$AG773="",'Reported Performance Table'!$AI773="",'Reported Performance Table'!$AJ773="",'Reported Performance Table'!$AL773="",'Reported Performance Table'!$AN773="",'Reported Performance Table'!$AR773=""),$A766&amp;", ",""))</f>
        <v/>
      </c>
      <c r="D766" s="35" t="e">
        <f>VLOOKUP('Reported Performance Table'!C766,'Master List'!$B$20:$C$39,2,FALSE)</f>
        <v>#N/A</v>
      </c>
      <c r="E766" t="e">
        <f>VLOOKUP('Reported Performance Table'!D766,'Master List'!$B$42:$C$129,2,FALSE)</f>
        <v>#N/A</v>
      </c>
      <c r="F766" t="e">
        <f>VLOOKUP('Reported Performance Table'!C766,'Master List'!$B$20:$D$39,3,FALSE)</f>
        <v>#N/A</v>
      </c>
      <c r="G766" s="163" t="e">
        <f>VLOOKUP('Reported Performance Table'!B766,'Master List'!$B$11:$D$17,3,FALSE)</f>
        <v>#N/A</v>
      </c>
      <c r="H766" t="e">
        <f t="shared" si="22"/>
        <v>#N/A</v>
      </c>
      <c r="I766" t="e">
        <f>IF(VLOOKUP('Reported Performance Table'!D766,'Master List'!$B$42:$D$129,3,FALSE)="","No",VLOOKUP('Reported Performance Table'!D766,'Master List'!$B$42:$D$129,3,FALSE))</f>
        <v>#N/A</v>
      </c>
      <c r="J766" t="e">
        <f>IF(AND(I766="Yes_No",'Reported Performance Table'!E766="Yes"),"No","Yes_No")</f>
        <v>#N/A</v>
      </c>
      <c r="K766" t="str">
        <f>IF('Reported Performance Table'!D766="","",IF('Reported Performance Table'!E766="Yes","LUNA_CCT","Reported_CCT"))</f>
        <v/>
      </c>
      <c r="L766" t="str">
        <f>IF('Reported Performance Table'!D766="","",IF(K766="LUNA_CCT",VLOOKUP('Reported Performance Table'!D766,'Master List'!$B$42:$E$129,4,FALSE),"Reported_BUG"))</f>
        <v/>
      </c>
      <c r="M766" t="str">
        <f>IF('Reported Performance Table'!D766="","",IF(AND('Reported Performance Table'!$E766="Yes",OR('Reported Performance Table'!$D766='Master List'!$B$42,'Reported Performance Table'!$D766='Master List'!$B$43,'Reported Performance Table'!$D766='Master List'!$B$44,'Reported Performance Table'!$D766='Master List'!$B$46,'Reported Performance Table'!$D766='Master List'!$B$48,'Reported Performance Table'!$D766='Master List'!$B$104,'Reported Performance Table'!$D766='Master List'!$B$106,'Reported Performance Table'!$D766='Master List'!$B$126)),"LUNA_Dimming","Dimming_Capability_and_Range"))</f>
        <v/>
      </c>
      <c r="N766" s="179">
        <f>'Reported Performance Table'!BE766</f>
        <v>0</v>
      </c>
      <c r="O766" s="179">
        <f>'Reported Performance Table'!BF766</f>
        <v>0</v>
      </c>
      <c r="P766" s="179">
        <f>'Reported Performance Table'!BG766</f>
        <v>0</v>
      </c>
      <c r="Q766" t="str">
        <f t="shared" si="23"/>
        <v>No</v>
      </c>
    </row>
    <row r="767" spans="1:17" x14ac:dyDescent="0.25">
      <c r="A767" s="75">
        <v>774</v>
      </c>
      <c r="B767" s="76" t="str">
        <f>IF('Reported Performance Table'!$A774="","",IF(OR('Reported Performance Table'!$B774="",'Reported Performance Table'!$C774="",'Reported Performance Table'!$D774="",'Reported Performance Table'!$F774="",'Reported Performance Table'!$G774="",'Reported Performance Table'!$H774="",'Reported Performance Table'!$I774="",'Reported Performance Table'!$K774="",'Reported Performance Table'!$N774="",'Reported Performance Table'!$O774="",'Reported Performance Table'!$P774="",'Reported Performance Table'!$Q774="",'Reported Performance Table'!$R774="",'Reported Performance Table'!$S774="",'Reported Performance Table'!$T774="",'Reported Performance Table'!$U774="",'Reported Performance Table'!$V774="",'Reported Performance Table'!$W774="",'Reported Performance Table'!$X774="",'Reported Performance Table'!$AF774="",'Reported Performance Table'!$AG774="",'Reported Performance Table'!$AI774="",'Reported Performance Table'!$AJ774="",'Reported Performance Table'!$AL774="",'Reported Performance Table'!$AN774="",'Reported Performance Table'!$AR774=""),$A767&amp;", ",""))</f>
        <v/>
      </c>
      <c r="D767" s="35" t="e">
        <f>VLOOKUP('Reported Performance Table'!C767,'Master List'!$B$20:$C$39,2,FALSE)</f>
        <v>#N/A</v>
      </c>
      <c r="E767" t="e">
        <f>VLOOKUP('Reported Performance Table'!D767,'Master List'!$B$42:$C$129,2,FALSE)</f>
        <v>#N/A</v>
      </c>
      <c r="F767" t="e">
        <f>VLOOKUP('Reported Performance Table'!C767,'Master List'!$B$20:$D$39,3,FALSE)</f>
        <v>#N/A</v>
      </c>
      <c r="G767" s="163" t="e">
        <f>VLOOKUP('Reported Performance Table'!B767,'Master List'!$B$11:$D$17,3,FALSE)</f>
        <v>#N/A</v>
      </c>
      <c r="H767" t="e">
        <f t="shared" si="22"/>
        <v>#N/A</v>
      </c>
      <c r="I767" t="e">
        <f>IF(VLOOKUP('Reported Performance Table'!D767,'Master List'!$B$42:$D$129,3,FALSE)="","No",VLOOKUP('Reported Performance Table'!D767,'Master List'!$B$42:$D$129,3,FALSE))</f>
        <v>#N/A</v>
      </c>
      <c r="J767" t="e">
        <f>IF(AND(I767="Yes_No",'Reported Performance Table'!E767="Yes"),"No","Yes_No")</f>
        <v>#N/A</v>
      </c>
      <c r="K767" t="str">
        <f>IF('Reported Performance Table'!D767="","",IF('Reported Performance Table'!E767="Yes","LUNA_CCT","Reported_CCT"))</f>
        <v/>
      </c>
      <c r="L767" t="str">
        <f>IF('Reported Performance Table'!D767="","",IF(K767="LUNA_CCT",VLOOKUP('Reported Performance Table'!D767,'Master List'!$B$42:$E$129,4,FALSE),"Reported_BUG"))</f>
        <v/>
      </c>
      <c r="M767" t="str">
        <f>IF('Reported Performance Table'!D767="","",IF(AND('Reported Performance Table'!$E767="Yes",OR('Reported Performance Table'!$D767='Master List'!$B$42,'Reported Performance Table'!$D767='Master List'!$B$43,'Reported Performance Table'!$D767='Master List'!$B$44,'Reported Performance Table'!$D767='Master List'!$B$46,'Reported Performance Table'!$D767='Master List'!$B$48,'Reported Performance Table'!$D767='Master List'!$B$104,'Reported Performance Table'!$D767='Master List'!$B$106,'Reported Performance Table'!$D767='Master List'!$B$126)),"LUNA_Dimming","Dimming_Capability_and_Range"))</f>
        <v/>
      </c>
      <c r="N767" s="179">
        <f>'Reported Performance Table'!BE767</f>
        <v>0</v>
      </c>
      <c r="O767" s="179">
        <f>'Reported Performance Table'!BF767</f>
        <v>0</v>
      </c>
      <c r="P767" s="179">
        <f>'Reported Performance Table'!BG767</f>
        <v>0</v>
      </c>
      <c r="Q767" t="str">
        <f t="shared" si="23"/>
        <v>No</v>
      </c>
    </row>
    <row r="768" spans="1:17" x14ac:dyDescent="0.25">
      <c r="A768" s="75">
        <v>775</v>
      </c>
      <c r="B768" s="76" t="str">
        <f>IF('Reported Performance Table'!$A775="","",IF(OR('Reported Performance Table'!$B775="",'Reported Performance Table'!$C775="",'Reported Performance Table'!$D775="",'Reported Performance Table'!$F775="",'Reported Performance Table'!$G775="",'Reported Performance Table'!$H775="",'Reported Performance Table'!$I775="",'Reported Performance Table'!$K775="",'Reported Performance Table'!$N775="",'Reported Performance Table'!$O775="",'Reported Performance Table'!$P775="",'Reported Performance Table'!$Q775="",'Reported Performance Table'!$R775="",'Reported Performance Table'!$S775="",'Reported Performance Table'!$T775="",'Reported Performance Table'!$U775="",'Reported Performance Table'!$V775="",'Reported Performance Table'!$W775="",'Reported Performance Table'!$X775="",'Reported Performance Table'!$AF775="",'Reported Performance Table'!$AG775="",'Reported Performance Table'!$AI775="",'Reported Performance Table'!$AJ775="",'Reported Performance Table'!$AL775="",'Reported Performance Table'!$AN775="",'Reported Performance Table'!$AR775=""),$A768&amp;", ",""))</f>
        <v/>
      </c>
      <c r="D768" s="35" t="e">
        <f>VLOOKUP('Reported Performance Table'!C768,'Master List'!$B$20:$C$39,2,FALSE)</f>
        <v>#N/A</v>
      </c>
      <c r="E768" t="e">
        <f>VLOOKUP('Reported Performance Table'!D768,'Master List'!$B$42:$C$129,2,FALSE)</f>
        <v>#N/A</v>
      </c>
      <c r="F768" t="e">
        <f>VLOOKUP('Reported Performance Table'!C768,'Master List'!$B$20:$D$39,3,FALSE)</f>
        <v>#N/A</v>
      </c>
      <c r="G768" s="163" t="e">
        <f>VLOOKUP('Reported Performance Table'!B768,'Master List'!$B$11:$D$17,3,FALSE)</f>
        <v>#N/A</v>
      </c>
      <c r="H768" t="e">
        <f t="shared" si="22"/>
        <v>#N/A</v>
      </c>
      <c r="I768" t="e">
        <f>IF(VLOOKUP('Reported Performance Table'!D768,'Master List'!$B$42:$D$129,3,FALSE)="","No",VLOOKUP('Reported Performance Table'!D768,'Master List'!$B$42:$D$129,3,FALSE))</f>
        <v>#N/A</v>
      </c>
      <c r="J768" t="e">
        <f>IF(AND(I768="Yes_No",'Reported Performance Table'!E768="Yes"),"No","Yes_No")</f>
        <v>#N/A</v>
      </c>
      <c r="K768" t="str">
        <f>IF('Reported Performance Table'!D768="","",IF('Reported Performance Table'!E768="Yes","LUNA_CCT","Reported_CCT"))</f>
        <v/>
      </c>
      <c r="L768" t="str">
        <f>IF('Reported Performance Table'!D768="","",IF(K768="LUNA_CCT",VLOOKUP('Reported Performance Table'!D768,'Master List'!$B$42:$E$129,4,FALSE),"Reported_BUG"))</f>
        <v/>
      </c>
      <c r="M768" t="str">
        <f>IF('Reported Performance Table'!D768="","",IF(AND('Reported Performance Table'!$E768="Yes",OR('Reported Performance Table'!$D768='Master List'!$B$42,'Reported Performance Table'!$D768='Master List'!$B$43,'Reported Performance Table'!$D768='Master List'!$B$44,'Reported Performance Table'!$D768='Master List'!$B$46,'Reported Performance Table'!$D768='Master List'!$B$48,'Reported Performance Table'!$D768='Master List'!$B$104,'Reported Performance Table'!$D768='Master List'!$B$106,'Reported Performance Table'!$D768='Master List'!$B$126)),"LUNA_Dimming","Dimming_Capability_and_Range"))</f>
        <v/>
      </c>
      <c r="N768" s="179">
        <f>'Reported Performance Table'!BE768</f>
        <v>0</v>
      </c>
      <c r="O768" s="179">
        <f>'Reported Performance Table'!BF768</f>
        <v>0</v>
      </c>
      <c r="P768" s="179">
        <f>'Reported Performance Table'!BG768</f>
        <v>0</v>
      </c>
      <c r="Q768" t="str">
        <f t="shared" si="23"/>
        <v>No</v>
      </c>
    </row>
    <row r="769" spans="1:17" x14ac:dyDescent="0.25">
      <c r="A769" s="75">
        <v>776</v>
      </c>
      <c r="B769" s="76" t="str">
        <f>IF('Reported Performance Table'!$A776="","",IF(OR('Reported Performance Table'!$B776="",'Reported Performance Table'!$C776="",'Reported Performance Table'!$D776="",'Reported Performance Table'!$F776="",'Reported Performance Table'!$G776="",'Reported Performance Table'!$H776="",'Reported Performance Table'!$I776="",'Reported Performance Table'!$K776="",'Reported Performance Table'!$N776="",'Reported Performance Table'!$O776="",'Reported Performance Table'!$P776="",'Reported Performance Table'!$Q776="",'Reported Performance Table'!$R776="",'Reported Performance Table'!$S776="",'Reported Performance Table'!$T776="",'Reported Performance Table'!$U776="",'Reported Performance Table'!$V776="",'Reported Performance Table'!$W776="",'Reported Performance Table'!$X776="",'Reported Performance Table'!$AF776="",'Reported Performance Table'!$AG776="",'Reported Performance Table'!$AI776="",'Reported Performance Table'!$AJ776="",'Reported Performance Table'!$AL776="",'Reported Performance Table'!$AN776="",'Reported Performance Table'!$AR776=""),$A769&amp;", ",""))</f>
        <v/>
      </c>
      <c r="D769" s="35" t="e">
        <f>VLOOKUP('Reported Performance Table'!C769,'Master List'!$B$20:$C$39,2,FALSE)</f>
        <v>#N/A</v>
      </c>
      <c r="E769" t="e">
        <f>VLOOKUP('Reported Performance Table'!D769,'Master List'!$B$42:$C$129,2,FALSE)</f>
        <v>#N/A</v>
      </c>
      <c r="F769" t="e">
        <f>VLOOKUP('Reported Performance Table'!C769,'Master List'!$B$20:$D$39,3,FALSE)</f>
        <v>#N/A</v>
      </c>
      <c r="G769" s="163" t="e">
        <f>VLOOKUP('Reported Performance Table'!B769,'Master List'!$B$11:$D$17,3,FALSE)</f>
        <v>#N/A</v>
      </c>
      <c r="H769" t="e">
        <f t="shared" si="22"/>
        <v>#N/A</v>
      </c>
      <c r="I769" t="e">
        <f>IF(VLOOKUP('Reported Performance Table'!D769,'Master List'!$B$42:$D$129,3,FALSE)="","No",VLOOKUP('Reported Performance Table'!D769,'Master List'!$B$42:$D$129,3,FALSE))</f>
        <v>#N/A</v>
      </c>
      <c r="J769" t="e">
        <f>IF(AND(I769="Yes_No",'Reported Performance Table'!E769="Yes"),"No","Yes_No")</f>
        <v>#N/A</v>
      </c>
      <c r="K769" t="str">
        <f>IF('Reported Performance Table'!D769="","",IF('Reported Performance Table'!E769="Yes","LUNA_CCT","Reported_CCT"))</f>
        <v/>
      </c>
      <c r="L769" t="str">
        <f>IF('Reported Performance Table'!D769="","",IF(K769="LUNA_CCT",VLOOKUP('Reported Performance Table'!D769,'Master List'!$B$42:$E$129,4,FALSE),"Reported_BUG"))</f>
        <v/>
      </c>
      <c r="M769" t="str">
        <f>IF('Reported Performance Table'!D769="","",IF(AND('Reported Performance Table'!$E769="Yes",OR('Reported Performance Table'!$D769='Master List'!$B$42,'Reported Performance Table'!$D769='Master List'!$B$43,'Reported Performance Table'!$D769='Master List'!$B$44,'Reported Performance Table'!$D769='Master List'!$B$46,'Reported Performance Table'!$D769='Master List'!$B$48,'Reported Performance Table'!$D769='Master List'!$B$104,'Reported Performance Table'!$D769='Master List'!$B$106,'Reported Performance Table'!$D769='Master List'!$B$126)),"LUNA_Dimming","Dimming_Capability_and_Range"))</f>
        <v/>
      </c>
      <c r="N769" s="179">
        <f>'Reported Performance Table'!BE769</f>
        <v>0</v>
      </c>
      <c r="O769" s="179">
        <f>'Reported Performance Table'!BF769</f>
        <v>0</v>
      </c>
      <c r="P769" s="179">
        <f>'Reported Performance Table'!BG769</f>
        <v>0</v>
      </c>
      <c r="Q769" t="str">
        <f t="shared" si="23"/>
        <v>No</v>
      </c>
    </row>
    <row r="770" spans="1:17" x14ac:dyDescent="0.25">
      <c r="A770" s="75">
        <v>777</v>
      </c>
      <c r="B770" s="76" t="str">
        <f>IF('Reported Performance Table'!$A777="","",IF(OR('Reported Performance Table'!$B777="",'Reported Performance Table'!$C777="",'Reported Performance Table'!$D777="",'Reported Performance Table'!$F777="",'Reported Performance Table'!$G777="",'Reported Performance Table'!$H777="",'Reported Performance Table'!$I777="",'Reported Performance Table'!$K777="",'Reported Performance Table'!$N777="",'Reported Performance Table'!$O777="",'Reported Performance Table'!$P777="",'Reported Performance Table'!$Q777="",'Reported Performance Table'!$R777="",'Reported Performance Table'!$S777="",'Reported Performance Table'!$T777="",'Reported Performance Table'!$U777="",'Reported Performance Table'!$V777="",'Reported Performance Table'!$W777="",'Reported Performance Table'!$X777="",'Reported Performance Table'!$AF777="",'Reported Performance Table'!$AG777="",'Reported Performance Table'!$AI777="",'Reported Performance Table'!$AJ777="",'Reported Performance Table'!$AL777="",'Reported Performance Table'!$AN777="",'Reported Performance Table'!$AR777=""),$A770&amp;", ",""))</f>
        <v/>
      </c>
      <c r="D770" s="35" t="e">
        <f>VLOOKUP('Reported Performance Table'!C770,'Master List'!$B$20:$C$39,2,FALSE)</f>
        <v>#N/A</v>
      </c>
      <c r="E770" t="e">
        <f>VLOOKUP('Reported Performance Table'!D770,'Master List'!$B$42:$C$129,2,FALSE)</f>
        <v>#N/A</v>
      </c>
      <c r="F770" t="e">
        <f>VLOOKUP('Reported Performance Table'!C770,'Master List'!$B$20:$D$39,3,FALSE)</f>
        <v>#N/A</v>
      </c>
      <c r="G770" s="163" t="e">
        <f>VLOOKUP('Reported Performance Table'!B770,'Master List'!$B$11:$D$17,3,FALSE)</f>
        <v>#N/A</v>
      </c>
      <c r="H770" t="e">
        <f t="shared" si="22"/>
        <v>#N/A</v>
      </c>
      <c r="I770" t="e">
        <f>IF(VLOOKUP('Reported Performance Table'!D770,'Master List'!$B$42:$D$129,3,FALSE)="","No",VLOOKUP('Reported Performance Table'!D770,'Master List'!$B$42:$D$129,3,FALSE))</f>
        <v>#N/A</v>
      </c>
      <c r="J770" t="e">
        <f>IF(AND(I770="Yes_No",'Reported Performance Table'!E770="Yes"),"No","Yes_No")</f>
        <v>#N/A</v>
      </c>
      <c r="K770" t="str">
        <f>IF('Reported Performance Table'!D770="","",IF('Reported Performance Table'!E770="Yes","LUNA_CCT","Reported_CCT"))</f>
        <v/>
      </c>
      <c r="L770" t="str">
        <f>IF('Reported Performance Table'!D770="","",IF(K770="LUNA_CCT",VLOOKUP('Reported Performance Table'!D770,'Master List'!$B$42:$E$129,4,FALSE),"Reported_BUG"))</f>
        <v/>
      </c>
      <c r="M770" t="str">
        <f>IF('Reported Performance Table'!D770="","",IF(AND('Reported Performance Table'!$E770="Yes",OR('Reported Performance Table'!$D770='Master List'!$B$42,'Reported Performance Table'!$D770='Master List'!$B$43,'Reported Performance Table'!$D770='Master List'!$B$44,'Reported Performance Table'!$D770='Master List'!$B$46,'Reported Performance Table'!$D770='Master List'!$B$48,'Reported Performance Table'!$D770='Master List'!$B$104,'Reported Performance Table'!$D770='Master List'!$B$106,'Reported Performance Table'!$D770='Master List'!$B$126)),"LUNA_Dimming","Dimming_Capability_and_Range"))</f>
        <v/>
      </c>
      <c r="N770" s="179">
        <f>'Reported Performance Table'!BE770</f>
        <v>0</v>
      </c>
      <c r="O770" s="179">
        <f>'Reported Performance Table'!BF770</f>
        <v>0</v>
      </c>
      <c r="P770" s="179">
        <f>'Reported Performance Table'!BG770</f>
        <v>0</v>
      </c>
      <c r="Q770" t="str">
        <f t="shared" si="23"/>
        <v>No</v>
      </c>
    </row>
    <row r="771" spans="1:17" x14ac:dyDescent="0.25">
      <c r="A771" s="75">
        <v>778</v>
      </c>
      <c r="B771" s="76" t="str">
        <f>IF('Reported Performance Table'!$A778="","",IF(OR('Reported Performance Table'!$B778="",'Reported Performance Table'!$C778="",'Reported Performance Table'!$D778="",'Reported Performance Table'!$F778="",'Reported Performance Table'!$G778="",'Reported Performance Table'!$H778="",'Reported Performance Table'!$I778="",'Reported Performance Table'!$K778="",'Reported Performance Table'!$N778="",'Reported Performance Table'!$O778="",'Reported Performance Table'!$P778="",'Reported Performance Table'!$Q778="",'Reported Performance Table'!$R778="",'Reported Performance Table'!$S778="",'Reported Performance Table'!$T778="",'Reported Performance Table'!$U778="",'Reported Performance Table'!$V778="",'Reported Performance Table'!$W778="",'Reported Performance Table'!$X778="",'Reported Performance Table'!$AF778="",'Reported Performance Table'!$AG778="",'Reported Performance Table'!$AI778="",'Reported Performance Table'!$AJ778="",'Reported Performance Table'!$AL778="",'Reported Performance Table'!$AN778="",'Reported Performance Table'!$AR778=""),$A771&amp;", ",""))</f>
        <v/>
      </c>
      <c r="D771" s="35" t="e">
        <f>VLOOKUP('Reported Performance Table'!C771,'Master List'!$B$20:$C$39,2,FALSE)</f>
        <v>#N/A</v>
      </c>
      <c r="E771" t="e">
        <f>VLOOKUP('Reported Performance Table'!D771,'Master List'!$B$42:$C$129,2,FALSE)</f>
        <v>#N/A</v>
      </c>
      <c r="F771" t="e">
        <f>VLOOKUP('Reported Performance Table'!C771,'Master List'!$B$20:$D$39,3,FALSE)</f>
        <v>#N/A</v>
      </c>
      <c r="G771" s="163" t="e">
        <f>VLOOKUP('Reported Performance Table'!B771,'Master List'!$B$11:$D$17,3,FALSE)</f>
        <v>#N/A</v>
      </c>
      <c r="H771" t="e">
        <f t="shared" si="22"/>
        <v>#N/A</v>
      </c>
      <c r="I771" t="e">
        <f>IF(VLOOKUP('Reported Performance Table'!D771,'Master List'!$B$42:$D$129,3,FALSE)="","No",VLOOKUP('Reported Performance Table'!D771,'Master List'!$B$42:$D$129,3,FALSE))</f>
        <v>#N/A</v>
      </c>
      <c r="J771" t="e">
        <f>IF(AND(I771="Yes_No",'Reported Performance Table'!E771="Yes"),"No","Yes_No")</f>
        <v>#N/A</v>
      </c>
      <c r="K771" t="str">
        <f>IF('Reported Performance Table'!D771="","",IF('Reported Performance Table'!E771="Yes","LUNA_CCT","Reported_CCT"))</f>
        <v/>
      </c>
      <c r="L771" t="str">
        <f>IF('Reported Performance Table'!D771="","",IF(K771="LUNA_CCT",VLOOKUP('Reported Performance Table'!D771,'Master List'!$B$42:$E$129,4,FALSE),"Reported_BUG"))</f>
        <v/>
      </c>
      <c r="M771" t="str">
        <f>IF('Reported Performance Table'!D771="","",IF(AND('Reported Performance Table'!$E771="Yes",OR('Reported Performance Table'!$D771='Master List'!$B$42,'Reported Performance Table'!$D771='Master List'!$B$43,'Reported Performance Table'!$D771='Master List'!$B$44,'Reported Performance Table'!$D771='Master List'!$B$46,'Reported Performance Table'!$D771='Master List'!$B$48,'Reported Performance Table'!$D771='Master List'!$B$104,'Reported Performance Table'!$D771='Master List'!$B$106,'Reported Performance Table'!$D771='Master List'!$B$126)),"LUNA_Dimming","Dimming_Capability_and_Range"))</f>
        <v/>
      </c>
      <c r="N771" s="179">
        <f>'Reported Performance Table'!BE771</f>
        <v>0</v>
      </c>
      <c r="O771" s="179">
        <f>'Reported Performance Table'!BF771</f>
        <v>0</v>
      </c>
      <c r="P771" s="179">
        <f>'Reported Performance Table'!BG771</f>
        <v>0</v>
      </c>
      <c r="Q771" t="str">
        <f t="shared" si="23"/>
        <v>No</v>
      </c>
    </row>
    <row r="772" spans="1:17" x14ac:dyDescent="0.25">
      <c r="A772" s="75">
        <v>779</v>
      </c>
      <c r="B772" s="76" t="str">
        <f>IF('Reported Performance Table'!$A779="","",IF(OR('Reported Performance Table'!$B779="",'Reported Performance Table'!$C779="",'Reported Performance Table'!$D779="",'Reported Performance Table'!$F779="",'Reported Performance Table'!$G779="",'Reported Performance Table'!$H779="",'Reported Performance Table'!$I779="",'Reported Performance Table'!$K779="",'Reported Performance Table'!$N779="",'Reported Performance Table'!$O779="",'Reported Performance Table'!$P779="",'Reported Performance Table'!$Q779="",'Reported Performance Table'!$R779="",'Reported Performance Table'!$S779="",'Reported Performance Table'!$T779="",'Reported Performance Table'!$U779="",'Reported Performance Table'!$V779="",'Reported Performance Table'!$W779="",'Reported Performance Table'!$X779="",'Reported Performance Table'!$AF779="",'Reported Performance Table'!$AG779="",'Reported Performance Table'!$AI779="",'Reported Performance Table'!$AJ779="",'Reported Performance Table'!$AL779="",'Reported Performance Table'!$AN779="",'Reported Performance Table'!$AR779=""),$A772&amp;", ",""))</f>
        <v/>
      </c>
      <c r="D772" s="35" t="e">
        <f>VLOOKUP('Reported Performance Table'!C772,'Master List'!$B$20:$C$39,2,FALSE)</f>
        <v>#N/A</v>
      </c>
      <c r="E772" t="e">
        <f>VLOOKUP('Reported Performance Table'!D772,'Master List'!$B$42:$C$129,2,FALSE)</f>
        <v>#N/A</v>
      </c>
      <c r="F772" t="e">
        <f>VLOOKUP('Reported Performance Table'!C772,'Master List'!$B$20:$D$39,3,FALSE)</f>
        <v>#N/A</v>
      </c>
      <c r="G772" s="163" t="e">
        <f>VLOOKUP('Reported Performance Table'!B772,'Master List'!$B$11:$D$17,3,FALSE)</f>
        <v>#N/A</v>
      </c>
      <c r="H772" t="e">
        <f t="shared" si="22"/>
        <v>#N/A</v>
      </c>
      <c r="I772" t="e">
        <f>IF(VLOOKUP('Reported Performance Table'!D772,'Master List'!$B$42:$D$129,3,FALSE)="","No",VLOOKUP('Reported Performance Table'!D772,'Master List'!$B$42:$D$129,3,FALSE))</f>
        <v>#N/A</v>
      </c>
      <c r="J772" t="e">
        <f>IF(AND(I772="Yes_No",'Reported Performance Table'!E772="Yes"),"No","Yes_No")</f>
        <v>#N/A</v>
      </c>
      <c r="K772" t="str">
        <f>IF('Reported Performance Table'!D772="","",IF('Reported Performance Table'!E772="Yes","LUNA_CCT","Reported_CCT"))</f>
        <v/>
      </c>
      <c r="L772" t="str">
        <f>IF('Reported Performance Table'!D772="","",IF(K772="LUNA_CCT",VLOOKUP('Reported Performance Table'!D772,'Master List'!$B$42:$E$129,4,FALSE),"Reported_BUG"))</f>
        <v/>
      </c>
      <c r="M772" t="str">
        <f>IF('Reported Performance Table'!D772="","",IF(AND('Reported Performance Table'!$E772="Yes",OR('Reported Performance Table'!$D772='Master List'!$B$42,'Reported Performance Table'!$D772='Master List'!$B$43,'Reported Performance Table'!$D772='Master List'!$B$44,'Reported Performance Table'!$D772='Master List'!$B$46,'Reported Performance Table'!$D772='Master List'!$B$48,'Reported Performance Table'!$D772='Master List'!$B$104,'Reported Performance Table'!$D772='Master List'!$B$106,'Reported Performance Table'!$D772='Master List'!$B$126)),"LUNA_Dimming","Dimming_Capability_and_Range"))</f>
        <v/>
      </c>
      <c r="N772" s="179">
        <f>'Reported Performance Table'!BE772</f>
        <v>0</v>
      </c>
      <c r="O772" s="179">
        <f>'Reported Performance Table'!BF772</f>
        <v>0</v>
      </c>
      <c r="P772" s="179">
        <f>'Reported Performance Table'!BG772</f>
        <v>0</v>
      </c>
      <c r="Q772" t="str">
        <f t="shared" si="23"/>
        <v>No</v>
      </c>
    </row>
    <row r="773" spans="1:17" x14ac:dyDescent="0.25">
      <c r="A773" s="75">
        <v>780</v>
      </c>
      <c r="B773" s="76" t="str">
        <f>IF('Reported Performance Table'!$A780="","",IF(OR('Reported Performance Table'!$B780="",'Reported Performance Table'!$C780="",'Reported Performance Table'!$D780="",'Reported Performance Table'!$F780="",'Reported Performance Table'!$G780="",'Reported Performance Table'!$H780="",'Reported Performance Table'!$I780="",'Reported Performance Table'!$K780="",'Reported Performance Table'!$N780="",'Reported Performance Table'!$O780="",'Reported Performance Table'!$P780="",'Reported Performance Table'!$Q780="",'Reported Performance Table'!$R780="",'Reported Performance Table'!$S780="",'Reported Performance Table'!$T780="",'Reported Performance Table'!$U780="",'Reported Performance Table'!$V780="",'Reported Performance Table'!$W780="",'Reported Performance Table'!$X780="",'Reported Performance Table'!$AF780="",'Reported Performance Table'!$AG780="",'Reported Performance Table'!$AI780="",'Reported Performance Table'!$AJ780="",'Reported Performance Table'!$AL780="",'Reported Performance Table'!$AN780="",'Reported Performance Table'!$AR780=""),$A773&amp;", ",""))</f>
        <v/>
      </c>
      <c r="D773" s="35" t="e">
        <f>VLOOKUP('Reported Performance Table'!C773,'Master List'!$B$20:$C$39,2,FALSE)</f>
        <v>#N/A</v>
      </c>
      <c r="E773" t="e">
        <f>VLOOKUP('Reported Performance Table'!D773,'Master List'!$B$42:$C$129,2,FALSE)</f>
        <v>#N/A</v>
      </c>
      <c r="F773" t="e">
        <f>VLOOKUP('Reported Performance Table'!C773,'Master List'!$B$20:$D$39,3,FALSE)</f>
        <v>#N/A</v>
      </c>
      <c r="G773" s="163" t="e">
        <f>VLOOKUP('Reported Performance Table'!B773,'Master List'!$B$11:$D$17,3,FALSE)</f>
        <v>#N/A</v>
      </c>
      <c r="H773" t="e">
        <f t="shared" si="22"/>
        <v>#N/A</v>
      </c>
      <c r="I773" t="e">
        <f>IF(VLOOKUP('Reported Performance Table'!D773,'Master List'!$B$42:$D$129,3,FALSE)="","No",VLOOKUP('Reported Performance Table'!D773,'Master List'!$B$42:$D$129,3,FALSE))</f>
        <v>#N/A</v>
      </c>
      <c r="J773" t="e">
        <f>IF(AND(I773="Yes_No",'Reported Performance Table'!E773="Yes"),"No","Yes_No")</f>
        <v>#N/A</v>
      </c>
      <c r="K773" t="str">
        <f>IF('Reported Performance Table'!D773="","",IF('Reported Performance Table'!E773="Yes","LUNA_CCT","Reported_CCT"))</f>
        <v/>
      </c>
      <c r="L773" t="str">
        <f>IF('Reported Performance Table'!D773="","",IF(K773="LUNA_CCT",VLOOKUP('Reported Performance Table'!D773,'Master List'!$B$42:$E$129,4,FALSE),"Reported_BUG"))</f>
        <v/>
      </c>
      <c r="M773" t="str">
        <f>IF('Reported Performance Table'!D773="","",IF(AND('Reported Performance Table'!$E773="Yes",OR('Reported Performance Table'!$D773='Master List'!$B$42,'Reported Performance Table'!$D773='Master List'!$B$43,'Reported Performance Table'!$D773='Master List'!$B$44,'Reported Performance Table'!$D773='Master List'!$B$46,'Reported Performance Table'!$D773='Master List'!$B$48,'Reported Performance Table'!$D773='Master List'!$B$104,'Reported Performance Table'!$D773='Master List'!$B$106,'Reported Performance Table'!$D773='Master List'!$B$126)),"LUNA_Dimming","Dimming_Capability_and_Range"))</f>
        <v/>
      </c>
      <c r="N773" s="179">
        <f>'Reported Performance Table'!BE773</f>
        <v>0</v>
      </c>
      <c r="O773" s="179">
        <f>'Reported Performance Table'!BF773</f>
        <v>0</v>
      </c>
      <c r="P773" s="179">
        <f>'Reported Performance Table'!BG773</f>
        <v>0</v>
      </c>
      <c r="Q773" t="str">
        <f t="shared" si="23"/>
        <v>No</v>
      </c>
    </row>
    <row r="774" spans="1:17" x14ac:dyDescent="0.25">
      <c r="A774" s="75">
        <v>781</v>
      </c>
      <c r="B774" s="76" t="str">
        <f>IF('Reported Performance Table'!$A781="","",IF(OR('Reported Performance Table'!$B781="",'Reported Performance Table'!$C781="",'Reported Performance Table'!$D781="",'Reported Performance Table'!$F781="",'Reported Performance Table'!$G781="",'Reported Performance Table'!$H781="",'Reported Performance Table'!$I781="",'Reported Performance Table'!$K781="",'Reported Performance Table'!$N781="",'Reported Performance Table'!$O781="",'Reported Performance Table'!$P781="",'Reported Performance Table'!$Q781="",'Reported Performance Table'!$R781="",'Reported Performance Table'!$S781="",'Reported Performance Table'!$T781="",'Reported Performance Table'!$U781="",'Reported Performance Table'!$V781="",'Reported Performance Table'!$W781="",'Reported Performance Table'!$X781="",'Reported Performance Table'!$AF781="",'Reported Performance Table'!$AG781="",'Reported Performance Table'!$AI781="",'Reported Performance Table'!$AJ781="",'Reported Performance Table'!$AL781="",'Reported Performance Table'!$AN781="",'Reported Performance Table'!$AR781=""),$A774&amp;", ",""))</f>
        <v/>
      </c>
      <c r="D774" s="35" t="e">
        <f>VLOOKUP('Reported Performance Table'!C774,'Master List'!$B$20:$C$39,2,FALSE)</f>
        <v>#N/A</v>
      </c>
      <c r="E774" t="e">
        <f>VLOOKUP('Reported Performance Table'!D774,'Master List'!$B$42:$C$129,2,FALSE)</f>
        <v>#N/A</v>
      </c>
      <c r="F774" t="e">
        <f>VLOOKUP('Reported Performance Table'!C774,'Master List'!$B$20:$D$39,3,FALSE)</f>
        <v>#N/A</v>
      </c>
      <c r="G774" s="163" t="e">
        <f>VLOOKUP('Reported Performance Table'!B774,'Master List'!$B$11:$D$17,3,FALSE)</f>
        <v>#N/A</v>
      </c>
      <c r="H774" t="e">
        <f t="shared" si="22"/>
        <v>#N/A</v>
      </c>
      <c r="I774" t="e">
        <f>IF(VLOOKUP('Reported Performance Table'!D774,'Master List'!$B$42:$D$129,3,FALSE)="","No",VLOOKUP('Reported Performance Table'!D774,'Master List'!$B$42:$D$129,3,FALSE))</f>
        <v>#N/A</v>
      </c>
      <c r="J774" t="e">
        <f>IF(AND(I774="Yes_No",'Reported Performance Table'!E774="Yes"),"No","Yes_No")</f>
        <v>#N/A</v>
      </c>
      <c r="K774" t="str">
        <f>IF('Reported Performance Table'!D774="","",IF('Reported Performance Table'!E774="Yes","LUNA_CCT","Reported_CCT"))</f>
        <v/>
      </c>
      <c r="L774" t="str">
        <f>IF('Reported Performance Table'!D774="","",IF(K774="LUNA_CCT",VLOOKUP('Reported Performance Table'!D774,'Master List'!$B$42:$E$129,4,FALSE),"Reported_BUG"))</f>
        <v/>
      </c>
      <c r="M774" t="str">
        <f>IF('Reported Performance Table'!D774="","",IF(AND('Reported Performance Table'!$E774="Yes",OR('Reported Performance Table'!$D774='Master List'!$B$42,'Reported Performance Table'!$D774='Master List'!$B$43,'Reported Performance Table'!$D774='Master List'!$B$44,'Reported Performance Table'!$D774='Master List'!$B$46,'Reported Performance Table'!$D774='Master List'!$B$48,'Reported Performance Table'!$D774='Master List'!$B$104,'Reported Performance Table'!$D774='Master List'!$B$106,'Reported Performance Table'!$D774='Master List'!$B$126)),"LUNA_Dimming","Dimming_Capability_and_Range"))</f>
        <v/>
      </c>
      <c r="N774" s="179">
        <f>'Reported Performance Table'!BE774</f>
        <v>0</v>
      </c>
      <c r="O774" s="179">
        <f>'Reported Performance Table'!BF774</f>
        <v>0</v>
      </c>
      <c r="P774" s="179">
        <f>'Reported Performance Table'!BG774</f>
        <v>0</v>
      </c>
      <c r="Q774" t="str">
        <f t="shared" si="23"/>
        <v>No</v>
      </c>
    </row>
    <row r="775" spans="1:17" x14ac:dyDescent="0.25">
      <c r="A775" s="75">
        <v>782</v>
      </c>
      <c r="B775" s="76" t="str">
        <f>IF('Reported Performance Table'!$A782="","",IF(OR('Reported Performance Table'!$B782="",'Reported Performance Table'!$C782="",'Reported Performance Table'!$D782="",'Reported Performance Table'!$F782="",'Reported Performance Table'!$G782="",'Reported Performance Table'!$H782="",'Reported Performance Table'!$I782="",'Reported Performance Table'!$K782="",'Reported Performance Table'!$N782="",'Reported Performance Table'!$O782="",'Reported Performance Table'!$P782="",'Reported Performance Table'!$Q782="",'Reported Performance Table'!$R782="",'Reported Performance Table'!$S782="",'Reported Performance Table'!$T782="",'Reported Performance Table'!$U782="",'Reported Performance Table'!$V782="",'Reported Performance Table'!$W782="",'Reported Performance Table'!$X782="",'Reported Performance Table'!$AF782="",'Reported Performance Table'!$AG782="",'Reported Performance Table'!$AI782="",'Reported Performance Table'!$AJ782="",'Reported Performance Table'!$AL782="",'Reported Performance Table'!$AN782="",'Reported Performance Table'!$AR782=""),$A775&amp;", ",""))</f>
        <v/>
      </c>
      <c r="D775" s="35" t="e">
        <f>VLOOKUP('Reported Performance Table'!C775,'Master List'!$B$20:$C$39,2,FALSE)</f>
        <v>#N/A</v>
      </c>
      <c r="E775" t="e">
        <f>VLOOKUP('Reported Performance Table'!D775,'Master List'!$B$42:$C$129,2,FALSE)</f>
        <v>#N/A</v>
      </c>
      <c r="F775" t="e">
        <f>VLOOKUP('Reported Performance Table'!C775,'Master List'!$B$20:$D$39,3,FALSE)</f>
        <v>#N/A</v>
      </c>
      <c r="G775" s="163" t="e">
        <f>VLOOKUP('Reported Performance Table'!B775,'Master List'!$B$11:$D$17,3,FALSE)</f>
        <v>#N/A</v>
      </c>
      <c r="H775" t="e">
        <f t="shared" si="22"/>
        <v>#N/A</v>
      </c>
      <c r="I775" t="e">
        <f>IF(VLOOKUP('Reported Performance Table'!D775,'Master List'!$B$42:$D$129,3,FALSE)="","No",VLOOKUP('Reported Performance Table'!D775,'Master List'!$B$42:$D$129,3,FALSE))</f>
        <v>#N/A</v>
      </c>
      <c r="J775" t="e">
        <f>IF(AND(I775="Yes_No",'Reported Performance Table'!E775="Yes"),"No","Yes_No")</f>
        <v>#N/A</v>
      </c>
      <c r="K775" t="str">
        <f>IF('Reported Performance Table'!D775="","",IF('Reported Performance Table'!E775="Yes","LUNA_CCT","Reported_CCT"))</f>
        <v/>
      </c>
      <c r="L775" t="str">
        <f>IF('Reported Performance Table'!D775="","",IF(K775="LUNA_CCT",VLOOKUP('Reported Performance Table'!D775,'Master List'!$B$42:$E$129,4,FALSE),"Reported_BUG"))</f>
        <v/>
      </c>
      <c r="M775" t="str">
        <f>IF('Reported Performance Table'!D775="","",IF(AND('Reported Performance Table'!$E775="Yes",OR('Reported Performance Table'!$D775='Master List'!$B$42,'Reported Performance Table'!$D775='Master List'!$B$43,'Reported Performance Table'!$D775='Master List'!$B$44,'Reported Performance Table'!$D775='Master List'!$B$46,'Reported Performance Table'!$D775='Master List'!$B$48,'Reported Performance Table'!$D775='Master List'!$B$104,'Reported Performance Table'!$D775='Master List'!$B$106,'Reported Performance Table'!$D775='Master List'!$B$126)),"LUNA_Dimming","Dimming_Capability_and_Range"))</f>
        <v/>
      </c>
      <c r="N775" s="179">
        <f>'Reported Performance Table'!BE775</f>
        <v>0</v>
      </c>
      <c r="O775" s="179">
        <f>'Reported Performance Table'!BF775</f>
        <v>0</v>
      </c>
      <c r="P775" s="179">
        <f>'Reported Performance Table'!BG775</f>
        <v>0</v>
      </c>
      <c r="Q775" t="str">
        <f t="shared" si="23"/>
        <v>No</v>
      </c>
    </row>
    <row r="776" spans="1:17" x14ac:dyDescent="0.25">
      <c r="A776" s="75">
        <v>783</v>
      </c>
      <c r="B776" s="76" t="str">
        <f>IF('Reported Performance Table'!$A783="","",IF(OR('Reported Performance Table'!$B783="",'Reported Performance Table'!$C783="",'Reported Performance Table'!$D783="",'Reported Performance Table'!$F783="",'Reported Performance Table'!$G783="",'Reported Performance Table'!$H783="",'Reported Performance Table'!$I783="",'Reported Performance Table'!$K783="",'Reported Performance Table'!$N783="",'Reported Performance Table'!$O783="",'Reported Performance Table'!$P783="",'Reported Performance Table'!$Q783="",'Reported Performance Table'!$R783="",'Reported Performance Table'!$S783="",'Reported Performance Table'!$T783="",'Reported Performance Table'!$U783="",'Reported Performance Table'!$V783="",'Reported Performance Table'!$W783="",'Reported Performance Table'!$X783="",'Reported Performance Table'!$AF783="",'Reported Performance Table'!$AG783="",'Reported Performance Table'!$AI783="",'Reported Performance Table'!$AJ783="",'Reported Performance Table'!$AL783="",'Reported Performance Table'!$AN783="",'Reported Performance Table'!$AR783=""),$A776&amp;", ",""))</f>
        <v/>
      </c>
      <c r="D776" s="35" t="e">
        <f>VLOOKUP('Reported Performance Table'!C776,'Master List'!$B$20:$C$39,2,FALSE)</f>
        <v>#N/A</v>
      </c>
      <c r="E776" t="e">
        <f>VLOOKUP('Reported Performance Table'!D776,'Master List'!$B$42:$C$129,2,FALSE)</f>
        <v>#N/A</v>
      </c>
      <c r="F776" t="e">
        <f>VLOOKUP('Reported Performance Table'!C776,'Master List'!$B$20:$D$39,3,FALSE)</f>
        <v>#N/A</v>
      </c>
      <c r="G776" s="163" t="e">
        <f>VLOOKUP('Reported Performance Table'!B776,'Master List'!$B$11:$D$17,3,FALSE)</f>
        <v>#N/A</v>
      </c>
      <c r="H776" t="e">
        <f t="shared" si="22"/>
        <v>#N/A</v>
      </c>
      <c r="I776" t="e">
        <f>IF(VLOOKUP('Reported Performance Table'!D776,'Master List'!$B$42:$D$129,3,FALSE)="","No",VLOOKUP('Reported Performance Table'!D776,'Master List'!$B$42:$D$129,3,FALSE))</f>
        <v>#N/A</v>
      </c>
      <c r="J776" t="e">
        <f>IF(AND(I776="Yes_No",'Reported Performance Table'!E776="Yes"),"No","Yes_No")</f>
        <v>#N/A</v>
      </c>
      <c r="K776" t="str">
        <f>IF('Reported Performance Table'!D776="","",IF('Reported Performance Table'!E776="Yes","LUNA_CCT","Reported_CCT"))</f>
        <v/>
      </c>
      <c r="L776" t="str">
        <f>IF('Reported Performance Table'!D776="","",IF(K776="LUNA_CCT",VLOOKUP('Reported Performance Table'!D776,'Master List'!$B$42:$E$129,4,FALSE),"Reported_BUG"))</f>
        <v/>
      </c>
      <c r="M776" t="str">
        <f>IF('Reported Performance Table'!D776="","",IF(AND('Reported Performance Table'!$E776="Yes",OR('Reported Performance Table'!$D776='Master List'!$B$42,'Reported Performance Table'!$D776='Master List'!$B$43,'Reported Performance Table'!$D776='Master List'!$B$44,'Reported Performance Table'!$D776='Master List'!$B$46,'Reported Performance Table'!$D776='Master List'!$B$48,'Reported Performance Table'!$D776='Master List'!$B$104,'Reported Performance Table'!$D776='Master List'!$B$106,'Reported Performance Table'!$D776='Master List'!$B$126)),"LUNA_Dimming","Dimming_Capability_and_Range"))</f>
        <v/>
      </c>
      <c r="N776" s="179">
        <f>'Reported Performance Table'!BE776</f>
        <v>0</v>
      </c>
      <c r="O776" s="179">
        <f>'Reported Performance Table'!BF776</f>
        <v>0</v>
      </c>
      <c r="P776" s="179">
        <f>'Reported Performance Table'!BG776</f>
        <v>0</v>
      </c>
      <c r="Q776" t="str">
        <f t="shared" si="23"/>
        <v>No</v>
      </c>
    </row>
    <row r="777" spans="1:17" x14ac:dyDescent="0.25">
      <c r="A777" s="75">
        <v>784</v>
      </c>
      <c r="B777" s="76" t="str">
        <f>IF('Reported Performance Table'!$A784="","",IF(OR('Reported Performance Table'!$B784="",'Reported Performance Table'!$C784="",'Reported Performance Table'!$D784="",'Reported Performance Table'!$F784="",'Reported Performance Table'!$G784="",'Reported Performance Table'!$H784="",'Reported Performance Table'!$I784="",'Reported Performance Table'!$K784="",'Reported Performance Table'!$N784="",'Reported Performance Table'!$O784="",'Reported Performance Table'!$P784="",'Reported Performance Table'!$Q784="",'Reported Performance Table'!$R784="",'Reported Performance Table'!$S784="",'Reported Performance Table'!$T784="",'Reported Performance Table'!$U784="",'Reported Performance Table'!$V784="",'Reported Performance Table'!$W784="",'Reported Performance Table'!$X784="",'Reported Performance Table'!$AF784="",'Reported Performance Table'!$AG784="",'Reported Performance Table'!$AI784="",'Reported Performance Table'!$AJ784="",'Reported Performance Table'!$AL784="",'Reported Performance Table'!$AN784="",'Reported Performance Table'!$AR784=""),$A777&amp;", ",""))</f>
        <v/>
      </c>
      <c r="D777" s="35" t="e">
        <f>VLOOKUP('Reported Performance Table'!C777,'Master List'!$B$20:$C$39,2,FALSE)</f>
        <v>#N/A</v>
      </c>
      <c r="E777" t="e">
        <f>VLOOKUP('Reported Performance Table'!D777,'Master List'!$B$42:$C$129,2,FALSE)</f>
        <v>#N/A</v>
      </c>
      <c r="F777" t="e">
        <f>VLOOKUP('Reported Performance Table'!C777,'Master List'!$B$20:$D$39,3,FALSE)</f>
        <v>#N/A</v>
      </c>
      <c r="G777" s="163" t="e">
        <f>VLOOKUP('Reported Performance Table'!B777,'Master List'!$B$11:$D$17,3,FALSE)</f>
        <v>#N/A</v>
      </c>
      <c r="H777" t="e">
        <f t="shared" si="22"/>
        <v>#N/A</v>
      </c>
      <c r="I777" t="e">
        <f>IF(VLOOKUP('Reported Performance Table'!D777,'Master List'!$B$42:$D$129,3,FALSE)="","No",VLOOKUP('Reported Performance Table'!D777,'Master List'!$B$42:$D$129,3,FALSE))</f>
        <v>#N/A</v>
      </c>
      <c r="J777" t="e">
        <f>IF(AND(I777="Yes_No",'Reported Performance Table'!E777="Yes"),"No","Yes_No")</f>
        <v>#N/A</v>
      </c>
      <c r="K777" t="str">
        <f>IF('Reported Performance Table'!D777="","",IF('Reported Performance Table'!E777="Yes","LUNA_CCT","Reported_CCT"))</f>
        <v/>
      </c>
      <c r="L777" t="str">
        <f>IF('Reported Performance Table'!D777="","",IF(K777="LUNA_CCT",VLOOKUP('Reported Performance Table'!D777,'Master List'!$B$42:$E$129,4,FALSE),"Reported_BUG"))</f>
        <v/>
      </c>
      <c r="M777" t="str">
        <f>IF('Reported Performance Table'!D777="","",IF(AND('Reported Performance Table'!$E777="Yes",OR('Reported Performance Table'!$D777='Master List'!$B$42,'Reported Performance Table'!$D777='Master List'!$B$43,'Reported Performance Table'!$D777='Master List'!$B$44,'Reported Performance Table'!$D777='Master List'!$B$46,'Reported Performance Table'!$D777='Master List'!$B$48,'Reported Performance Table'!$D777='Master List'!$B$104,'Reported Performance Table'!$D777='Master List'!$B$106,'Reported Performance Table'!$D777='Master List'!$B$126)),"LUNA_Dimming","Dimming_Capability_and_Range"))</f>
        <v/>
      </c>
      <c r="N777" s="179">
        <f>'Reported Performance Table'!BE777</f>
        <v>0</v>
      </c>
      <c r="O777" s="179">
        <f>'Reported Performance Table'!BF777</f>
        <v>0</v>
      </c>
      <c r="P777" s="179">
        <f>'Reported Performance Table'!BG777</f>
        <v>0</v>
      </c>
      <c r="Q777" t="str">
        <f t="shared" si="23"/>
        <v>No</v>
      </c>
    </row>
    <row r="778" spans="1:17" x14ac:dyDescent="0.25">
      <c r="A778" s="75">
        <v>785</v>
      </c>
      <c r="B778" s="76" t="str">
        <f>IF('Reported Performance Table'!$A785="","",IF(OR('Reported Performance Table'!$B785="",'Reported Performance Table'!$C785="",'Reported Performance Table'!$D785="",'Reported Performance Table'!$F785="",'Reported Performance Table'!$G785="",'Reported Performance Table'!$H785="",'Reported Performance Table'!$I785="",'Reported Performance Table'!$K785="",'Reported Performance Table'!$N785="",'Reported Performance Table'!$O785="",'Reported Performance Table'!$P785="",'Reported Performance Table'!$Q785="",'Reported Performance Table'!$R785="",'Reported Performance Table'!$S785="",'Reported Performance Table'!$T785="",'Reported Performance Table'!$U785="",'Reported Performance Table'!$V785="",'Reported Performance Table'!$W785="",'Reported Performance Table'!$X785="",'Reported Performance Table'!$AF785="",'Reported Performance Table'!$AG785="",'Reported Performance Table'!$AI785="",'Reported Performance Table'!$AJ785="",'Reported Performance Table'!$AL785="",'Reported Performance Table'!$AN785="",'Reported Performance Table'!$AR785=""),$A778&amp;", ",""))</f>
        <v/>
      </c>
      <c r="D778" s="35" t="e">
        <f>VLOOKUP('Reported Performance Table'!C778,'Master List'!$B$20:$C$39,2,FALSE)</f>
        <v>#N/A</v>
      </c>
      <c r="E778" t="e">
        <f>VLOOKUP('Reported Performance Table'!D778,'Master List'!$B$42:$C$129,2,FALSE)</f>
        <v>#N/A</v>
      </c>
      <c r="F778" t="e">
        <f>VLOOKUP('Reported Performance Table'!C778,'Master List'!$B$20:$D$39,3,FALSE)</f>
        <v>#N/A</v>
      </c>
      <c r="G778" s="163" t="e">
        <f>VLOOKUP('Reported Performance Table'!B778,'Master List'!$B$11:$D$17,3,FALSE)</f>
        <v>#N/A</v>
      </c>
      <c r="H778" t="e">
        <f t="shared" si="22"/>
        <v>#N/A</v>
      </c>
      <c r="I778" t="e">
        <f>IF(VLOOKUP('Reported Performance Table'!D778,'Master List'!$B$42:$D$129,3,FALSE)="","No",VLOOKUP('Reported Performance Table'!D778,'Master List'!$B$42:$D$129,3,FALSE))</f>
        <v>#N/A</v>
      </c>
      <c r="J778" t="e">
        <f>IF(AND(I778="Yes_No",'Reported Performance Table'!E778="Yes"),"No","Yes_No")</f>
        <v>#N/A</v>
      </c>
      <c r="K778" t="str">
        <f>IF('Reported Performance Table'!D778="","",IF('Reported Performance Table'!E778="Yes","LUNA_CCT","Reported_CCT"))</f>
        <v/>
      </c>
      <c r="L778" t="str">
        <f>IF('Reported Performance Table'!D778="","",IF(K778="LUNA_CCT",VLOOKUP('Reported Performance Table'!D778,'Master List'!$B$42:$E$129,4,FALSE),"Reported_BUG"))</f>
        <v/>
      </c>
      <c r="M778" t="str">
        <f>IF('Reported Performance Table'!D778="","",IF(AND('Reported Performance Table'!$E778="Yes",OR('Reported Performance Table'!$D778='Master List'!$B$42,'Reported Performance Table'!$D778='Master List'!$B$43,'Reported Performance Table'!$D778='Master List'!$B$44,'Reported Performance Table'!$D778='Master List'!$B$46,'Reported Performance Table'!$D778='Master List'!$B$48,'Reported Performance Table'!$D778='Master List'!$B$104,'Reported Performance Table'!$D778='Master List'!$B$106,'Reported Performance Table'!$D778='Master List'!$B$126)),"LUNA_Dimming","Dimming_Capability_and_Range"))</f>
        <v/>
      </c>
      <c r="N778" s="179">
        <f>'Reported Performance Table'!BE778</f>
        <v>0</v>
      </c>
      <c r="O778" s="179">
        <f>'Reported Performance Table'!BF778</f>
        <v>0</v>
      </c>
      <c r="P778" s="179">
        <f>'Reported Performance Table'!BG778</f>
        <v>0</v>
      </c>
      <c r="Q778" t="str">
        <f t="shared" si="23"/>
        <v>No</v>
      </c>
    </row>
    <row r="779" spans="1:17" x14ac:dyDescent="0.25">
      <c r="A779" s="75">
        <v>786</v>
      </c>
      <c r="B779" s="76" t="str">
        <f>IF('Reported Performance Table'!$A786="","",IF(OR('Reported Performance Table'!$B786="",'Reported Performance Table'!$C786="",'Reported Performance Table'!$D786="",'Reported Performance Table'!$F786="",'Reported Performance Table'!$G786="",'Reported Performance Table'!$H786="",'Reported Performance Table'!$I786="",'Reported Performance Table'!$K786="",'Reported Performance Table'!$N786="",'Reported Performance Table'!$O786="",'Reported Performance Table'!$P786="",'Reported Performance Table'!$Q786="",'Reported Performance Table'!$R786="",'Reported Performance Table'!$S786="",'Reported Performance Table'!$T786="",'Reported Performance Table'!$U786="",'Reported Performance Table'!$V786="",'Reported Performance Table'!$W786="",'Reported Performance Table'!$X786="",'Reported Performance Table'!$AF786="",'Reported Performance Table'!$AG786="",'Reported Performance Table'!$AI786="",'Reported Performance Table'!$AJ786="",'Reported Performance Table'!$AL786="",'Reported Performance Table'!$AN786="",'Reported Performance Table'!$AR786=""),$A779&amp;", ",""))</f>
        <v/>
      </c>
      <c r="D779" s="35" t="e">
        <f>VLOOKUP('Reported Performance Table'!C779,'Master List'!$B$20:$C$39,2,FALSE)</f>
        <v>#N/A</v>
      </c>
      <c r="E779" t="e">
        <f>VLOOKUP('Reported Performance Table'!D779,'Master List'!$B$42:$C$129,2,FALSE)</f>
        <v>#N/A</v>
      </c>
      <c r="F779" t="e">
        <f>VLOOKUP('Reported Performance Table'!C779,'Master List'!$B$20:$D$39,3,FALSE)</f>
        <v>#N/A</v>
      </c>
      <c r="G779" s="163" t="e">
        <f>VLOOKUP('Reported Performance Table'!B779,'Master List'!$B$11:$D$17,3,FALSE)</f>
        <v>#N/A</v>
      </c>
      <c r="H779" t="e">
        <f t="shared" ref="H779:H842" si="24">CONCATENATE(F779,G779)</f>
        <v>#N/A</v>
      </c>
      <c r="I779" t="e">
        <f>IF(VLOOKUP('Reported Performance Table'!D779,'Master List'!$B$42:$D$129,3,FALSE)="","No",VLOOKUP('Reported Performance Table'!D779,'Master List'!$B$42:$D$129,3,FALSE))</f>
        <v>#N/A</v>
      </c>
      <c r="J779" t="e">
        <f>IF(AND(I779="Yes_No",'Reported Performance Table'!E779="Yes"),"No","Yes_No")</f>
        <v>#N/A</v>
      </c>
      <c r="K779" t="str">
        <f>IF('Reported Performance Table'!D779="","",IF('Reported Performance Table'!E779="Yes","LUNA_CCT","Reported_CCT"))</f>
        <v/>
      </c>
      <c r="L779" t="str">
        <f>IF('Reported Performance Table'!D779="","",IF(K779="LUNA_CCT",VLOOKUP('Reported Performance Table'!D779,'Master List'!$B$42:$E$129,4,FALSE),"Reported_BUG"))</f>
        <v/>
      </c>
      <c r="M779" t="str">
        <f>IF('Reported Performance Table'!D779="","",IF(AND('Reported Performance Table'!$E779="Yes",OR('Reported Performance Table'!$D779='Master List'!$B$42,'Reported Performance Table'!$D779='Master List'!$B$43,'Reported Performance Table'!$D779='Master List'!$B$44,'Reported Performance Table'!$D779='Master List'!$B$46,'Reported Performance Table'!$D779='Master List'!$B$48,'Reported Performance Table'!$D779='Master List'!$B$104,'Reported Performance Table'!$D779='Master List'!$B$106,'Reported Performance Table'!$D779='Master List'!$B$126)),"LUNA_Dimming","Dimming_Capability_and_Range"))</f>
        <v/>
      </c>
      <c r="N779" s="179">
        <f>'Reported Performance Table'!BE779</f>
        <v>0</v>
      </c>
      <c r="O779" s="179">
        <f>'Reported Performance Table'!BF779</f>
        <v>0</v>
      </c>
      <c r="P779" s="179">
        <f>'Reported Performance Table'!BG779</f>
        <v>0</v>
      </c>
      <c r="Q779" t="str">
        <f t="shared" si="23"/>
        <v>No</v>
      </c>
    </row>
    <row r="780" spans="1:17" x14ac:dyDescent="0.25">
      <c r="A780" s="75">
        <v>787</v>
      </c>
      <c r="B780" s="76" t="str">
        <f>IF('Reported Performance Table'!$A787="","",IF(OR('Reported Performance Table'!$B787="",'Reported Performance Table'!$C787="",'Reported Performance Table'!$D787="",'Reported Performance Table'!$F787="",'Reported Performance Table'!$G787="",'Reported Performance Table'!$H787="",'Reported Performance Table'!$I787="",'Reported Performance Table'!$K787="",'Reported Performance Table'!$N787="",'Reported Performance Table'!$O787="",'Reported Performance Table'!$P787="",'Reported Performance Table'!$Q787="",'Reported Performance Table'!$R787="",'Reported Performance Table'!$S787="",'Reported Performance Table'!$T787="",'Reported Performance Table'!$U787="",'Reported Performance Table'!$V787="",'Reported Performance Table'!$W787="",'Reported Performance Table'!$X787="",'Reported Performance Table'!$AF787="",'Reported Performance Table'!$AG787="",'Reported Performance Table'!$AI787="",'Reported Performance Table'!$AJ787="",'Reported Performance Table'!$AL787="",'Reported Performance Table'!$AN787="",'Reported Performance Table'!$AR787=""),$A780&amp;", ",""))</f>
        <v/>
      </c>
      <c r="D780" s="35" t="e">
        <f>VLOOKUP('Reported Performance Table'!C780,'Master List'!$B$20:$C$39,2,FALSE)</f>
        <v>#N/A</v>
      </c>
      <c r="E780" t="e">
        <f>VLOOKUP('Reported Performance Table'!D780,'Master List'!$B$42:$C$129,2,FALSE)</f>
        <v>#N/A</v>
      </c>
      <c r="F780" t="e">
        <f>VLOOKUP('Reported Performance Table'!C780,'Master List'!$B$20:$D$39,3,FALSE)</f>
        <v>#N/A</v>
      </c>
      <c r="G780" s="163" t="e">
        <f>VLOOKUP('Reported Performance Table'!B780,'Master List'!$B$11:$D$17,3,FALSE)</f>
        <v>#N/A</v>
      </c>
      <c r="H780" t="e">
        <f t="shared" si="24"/>
        <v>#N/A</v>
      </c>
      <c r="I780" t="e">
        <f>IF(VLOOKUP('Reported Performance Table'!D780,'Master List'!$B$42:$D$129,3,FALSE)="","No",VLOOKUP('Reported Performance Table'!D780,'Master List'!$B$42:$D$129,3,FALSE))</f>
        <v>#N/A</v>
      </c>
      <c r="J780" t="e">
        <f>IF(AND(I780="Yes_No",'Reported Performance Table'!E780="Yes"),"No","Yes_No")</f>
        <v>#N/A</v>
      </c>
      <c r="K780" t="str">
        <f>IF('Reported Performance Table'!D780="","",IF('Reported Performance Table'!E780="Yes","LUNA_CCT","Reported_CCT"))</f>
        <v/>
      </c>
      <c r="L780" t="str">
        <f>IF('Reported Performance Table'!D780="","",IF(K780="LUNA_CCT",VLOOKUP('Reported Performance Table'!D780,'Master List'!$B$42:$E$129,4,FALSE),"Reported_BUG"))</f>
        <v/>
      </c>
      <c r="M780" t="str">
        <f>IF('Reported Performance Table'!D780="","",IF(AND('Reported Performance Table'!$E780="Yes",OR('Reported Performance Table'!$D780='Master List'!$B$42,'Reported Performance Table'!$D780='Master List'!$B$43,'Reported Performance Table'!$D780='Master List'!$B$44,'Reported Performance Table'!$D780='Master List'!$B$46,'Reported Performance Table'!$D780='Master List'!$B$48,'Reported Performance Table'!$D780='Master List'!$B$104,'Reported Performance Table'!$D780='Master List'!$B$106,'Reported Performance Table'!$D780='Master List'!$B$126)),"LUNA_Dimming","Dimming_Capability_and_Range"))</f>
        <v/>
      </c>
      <c r="N780" s="179">
        <f>'Reported Performance Table'!BE780</f>
        <v>0</v>
      </c>
      <c r="O780" s="179">
        <f>'Reported Performance Table'!BF780</f>
        <v>0</v>
      </c>
      <c r="P780" s="179">
        <f>'Reported Performance Table'!BG780</f>
        <v>0</v>
      </c>
      <c r="Q780" t="str">
        <f t="shared" ref="Q780:Q843" si="25">IF(COUNTIF(N780:P780,"Yes")=3,"Yes","No")</f>
        <v>No</v>
      </c>
    </row>
    <row r="781" spans="1:17" x14ac:dyDescent="0.25">
      <c r="A781" s="75">
        <v>788</v>
      </c>
      <c r="B781" s="76" t="str">
        <f>IF('Reported Performance Table'!$A788="","",IF(OR('Reported Performance Table'!$B788="",'Reported Performance Table'!$C788="",'Reported Performance Table'!$D788="",'Reported Performance Table'!$F788="",'Reported Performance Table'!$G788="",'Reported Performance Table'!$H788="",'Reported Performance Table'!$I788="",'Reported Performance Table'!$K788="",'Reported Performance Table'!$N788="",'Reported Performance Table'!$O788="",'Reported Performance Table'!$P788="",'Reported Performance Table'!$Q788="",'Reported Performance Table'!$R788="",'Reported Performance Table'!$S788="",'Reported Performance Table'!$T788="",'Reported Performance Table'!$U788="",'Reported Performance Table'!$V788="",'Reported Performance Table'!$W788="",'Reported Performance Table'!$X788="",'Reported Performance Table'!$AF788="",'Reported Performance Table'!$AG788="",'Reported Performance Table'!$AI788="",'Reported Performance Table'!$AJ788="",'Reported Performance Table'!$AL788="",'Reported Performance Table'!$AN788="",'Reported Performance Table'!$AR788=""),$A781&amp;", ",""))</f>
        <v/>
      </c>
      <c r="D781" s="35" t="e">
        <f>VLOOKUP('Reported Performance Table'!C781,'Master List'!$B$20:$C$39,2,FALSE)</f>
        <v>#N/A</v>
      </c>
      <c r="E781" t="e">
        <f>VLOOKUP('Reported Performance Table'!D781,'Master List'!$B$42:$C$129,2,FALSE)</f>
        <v>#N/A</v>
      </c>
      <c r="F781" t="e">
        <f>VLOOKUP('Reported Performance Table'!C781,'Master List'!$B$20:$D$39,3,FALSE)</f>
        <v>#N/A</v>
      </c>
      <c r="G781" s="163" t="e">
        <f>VLOOKUP('Reported Performance Table'!B781,'Master List'!$B$11:$D$17,3,FALSE)</f>
        <v>#N/A</v>
      </c>
      <c r="H781" t="e">
        <f t="shared" si="24"/>
        <v>#N/A</v>
      </c>
      <c r="I781" t="e">
        <f>IF(VLOOKUP('Reported Performance Table'!D781,'Master List'!$B$42:$D$129,3,FALSE)="","No",VLOOKUP('Reported Performance Table'!D781,'Master List'!$B$42:$D$129,3,FALSE))</f>
        <v>#N/A</v>
      </c>
      <c r="J781" t="e">
        <f>IF(AND(I781="Yes_No",'Reported Performance Table'!E781="Yes"),"No","Yes_No")</f>
        <v>#N/A</v>
      </c>
      <c r="K781" t="str">
        <f>IF('Reported Performance Table'!D781="","",IF('Reported Performance Table'!E781="Yes","LUNA_CCT","Reported_CCT"))</f>
        <v/>
      </c>
      <c r="L781" t="str">
        <f>IF('Reported Performance Table'!D781="","",IF(K781="LUNA_CCT",VLOOKUP('Reported Performance Table'!D781,'Master List'!$B$42:$E$129,4,FALSE),"Reported_BUG"))</f>
        <v/>
      </c>
      <c r="M781" t="str">
        <f>IF('Reported Performance Table'!D781="","",IF(AND('Reported Performance Table'!$E781="Yes",OR('Reported Performance Table'!$D781='Master List'!$B$42,'Reported Performance Table'!$D781='Master List'!$B$43,'Reported Performance Table'!$D781='Master List'!$B$44,'Reported Performance Table'!$D781='Master List'!$B$46,'Reported Performance Table'!$D781='Master List'!$B$48,'Reported Performance Table'!$D781='Master List'!$B$104,'Reported Performance Table'!$D781='Master List'!$B$106,'Reported Performance Table'!$D781='Master List'!$B$126)),"LUNA_Dimming","Dimming_Capability_and_Range"))</f>
        <v/>
      </c>
      <c r="N781" s="179">
        <f>'Reported Performance Table'!BE781</f>
        <v>0</v>
      </c>
      <c r="O781" s="179">
        <f>'Reported Performance Table'!BF781</f>
        <v>0</v>
      </c>
      <c r="P781" s="179">
        <f>'Reported Performance Table'!BG781</f>
        <v>0</v>
      </c>
      <c r="Q781" t="str">
        <f t="shared" si="25"/>
        <v>No</v>
      </c>
    </row>
    <row r="782" spans="1:17" x14ac:dyDescent="0.25">
      <c r="A782" s="75">
        <v>789</v>
      </c>
      <c r="B782" s="76" t="str">
        <f>IF('Reported Performance Table'!$A789="","",IF(OR('Reported Performance Table'!$B789="",'Reported Performance Table'!$C789="",'Reported Performance Table'!$D789="",'Reported Performance Table'!$F789="",'Reported Performance Table'!$G789="",'Reported Performance Table'!$H789="",'Reported Performance Table'!$I789="",'Reported Performance Table'!$K789="",'Reported Performance Table'!$N789="",'Reported Performance Table'!$O789="",'Reported Performance Table'!$P789="",'Reported Performance Table'!$Q789="",'Reported Performance Table'!$R789="",'Reported Performance Table'!$S789="",'Reported Performance Table'!$T789="",'Reported Performance Table'!$U789="",'Reported Performance Table'!$V789="",'Reported Performance Table'!$W789="",'Reported Performance Table'!$X789="",'Reported Performance Table'!$AF789="",'Reported Performance Table'!$AG789="",'Reported Performance Table'!$AI789="",'Reported Performance Table'!$AJ789="",'Reported Performance Table'!$AL789="",'Reported Performance Table'!$AN789="",'Reported Performance Table'!$AR789=""),$A782&amp;", ",""))</f>
        <v/>
      </c>
      <c r="D782" s="35" t="e">
        <f>VLOOKUP('Reported Performance Table'!C782,'Master List'!$B$20:$C$39,2,FALSE)</f>
        <v>#N/A</v>
      </c>
      <c r="E782" t="e">
        <f>VLOOKUP('Reported Performance Table'!D782,'Master List'!$B$42:$C$129,2,FALSE)</f>
        <v>#N/A</v>
      </c>
      <c r="F782" t="e">
        <f>VLOOKUP('Reported Performance Table'!C782,'Master List'!$B$20:$D$39,3,FALSE)</f>
        <v>#N/A</v>
      </c>
      <c r="G782" s="163" t="e">
        <f>VLOOKUP('Reported Performance Table'!B782,'Master List'!$B$11:$D$17,3,FALSE)</f>
        <v>#N/A</v>
      </c>
      <c r="H782" t="e">
        <f t="shared" si="24"/>
        <v>#N/A</v>
      </c>
      <c r="I782" t="e">
        <f>IF(VLOOKUP('Reported Performance Table'!D782,'Master List'!$B$42:$D$129,3,FALSE)="","No",VLOOKUP('Reported Performance Table'!D782,'Master List'!$B$42:$D$129,3,FALSE))</f>
        <v>#N/A</v>
      </c>
      <c r="J782" t="e">
        <f>IF(AND(I782="Yes_No",'Reported Performance Table'!E782="Yes"),"No","Yes_No")</f>
        <v>#N/A</v>
      </c>
      <c r="K782" t="str">
        <f>IF('Reported Performance Table'!D782="","",IF('Reported Performance Table'!E782="Yes","LUNA_CCT","Reported_CCT"))</f>
        <v/>
      </c>
      <c r="L782" t="str">
        <f>IF('Reported Performance Table'!D782="","",IF(K782="LUNA_CCT",VLOOKUP('Reported Performance Table'!D782,'Master List'!$B$42:$E$129,4,FALSE),"Reported_BUG"))</f>
        <v/>
      </c>
      <c r="M782" t="str">
        <f>IF('Reported Performance Table'!D782="","",IF(AND('Reported Performance Table'!$E782="Yes",OR('Reported Performance Table'!$D782='Master List'!$B$42,'Reported Performance Table'!$D782='Master List'!$B$43,'Reported Performance Table'!$D782='Master List'!$B$44,'Reported Performance Table'!$D782='Master List'!$B$46,'Reported Performance Table'!$D782='Master List'!$B$48,'Reported Performance Table'!$D782='Master List'!$B$104,'Reported Performance Table'!$D782='Master List'!$B$106,'Reported Performance Table'!$D782='Master List'!$B$126)),"LUNA_Dimming","Dimming_Capability_and_Range"))</f>
        <v/>
      </c>
      <c r="N782" s="179">
        <f>'Reported Performance Table'!BE782</f>
        <v>0</v>
      </c>
      <c r="O782" s="179">
        <f>'Reported Performance Table'!BF782</f>
        <v>0</v>
      </c>
      <c r="P782" s="179">
        <f>'Reported Performance Table'!BG782</f>
        <v>0</v>
      </c>
      <c r="Q782" t="str">
        <f t="shared" si="25"/>
        <v>No</v>
      </c>
    </row>
    <row r="783" spans="1:17" x14ac:dyDescent="0.25">
      <c r="A783" s="75">
        <v>790</v>
      </c>
      <c r="B783" s="76" t="str">
        <f>IF('Reported Performance Table'!$A790="","",IF(OR('Reported Performance Table'!$B790="",'Reported Performance Table'!$C790="",'Reported Performance Table'!$D790="",'Reported Performance Table'!$F790="",'Reported Performance Table'!$G790="",'Reported Performance Table'!$H790="",'Reported Performance Table'!$I790="",'Reported Performance Table'!$K790="",'Reported Performance Table'!$N790="",'Reported Performance Table'!$O790="",'Reported Performance Table'!$P790="",'Reported Performance Table'!$Q790="",'Reported Performance Table'!$R790="",'Reported Performance Table'!$S790="",'Reported Performance Table'!$T790="",'Reported Performance Table'!$U790="",'Reported Performance Table'!$V790="",'Reported Performance Table'!$W790="",'Reported Performance Table'!$X790="",'Reported Performance Table'!$AF790="",'Reported Performance Table'!$AG790="",'Reported Performance Table'!$AI790="",'Reported Performance Table'!$AJ790="",'Reported Performance Table'!$AL790="",'Reported Performance Table'!$AN790="",'Reported Performance Table'!$AR790=""),$A783&amp;", ",""))</f>
        <v/>
      </c>
      <c r="D783" s="35" t="e">
        <f>VLOOKUP('Reported Performance Table'!C783,'Master List'!$B$20:$C$39,2,FALSE)</f>
        <v>#N/A</v>
      </c>
      <c r="E783" t="e">
        <f>VLOOKUP('Reported Performance Table'!D783,'Master List'!$B$42:$C$129,2,FALSE)</f>
        <v>#N/A</v>
      </c>
      <c r="F783" t="e">
        <f>VLOOKUP('Reported Performance Table'!C783,'Master List'!$B$20:$D$39,3,FALSE)</f>
        <v>#N/A</v>
      </c>
      <c r="G783" s="163" t="e">
        <f>VLOOKUP('Reported Performance Table'!B783,'Master List'!$B$11:$D$17,3,FALSE)</f>
        <v>#N/A</v>
      </c>
      <c r="H783" t="e">
        <f t="shared" si="24"/>
        <v>#N/A</v>
      </c>
      <c r="I783" t="e">
        <f>IF(VLOOKUP('Reported Performance Table'!D783,'Master List'!$B$42:$D$129,3,FALSE)="","No",VLOOKUP('Reported Performance Table'!D783,'Master List'!$B$42:$D$129,3,FALSE))</f>
        <v>#N/A</v>
      </c>
      <c r="J783" t="e">
        <f>IF(AND(I783="Yes_No",'Reported Performance Table'!E783="Yes"),"No","Yes_No")</f>
        <v>#N/A</v>
      </c>
      <c r="K783" t="str">
        <f>IF('Reported Performance Table'!D783="","",IF('Reported Performance Table'!E783="Yes","LUNA_CCT","Reported_CCT"))</f>
        <v/>
      </c>
      <c r="L783" t="str">
        <f>IF('Reported Performance Table'!D783="","",IF(K783="LUNA_CCT",VLOOKUP('Reported Performance Table'!D783,'Master List'!$B$42:$E$129,4,FALSE),"Reported_BUG"))</f>
        <v/>
      </c>
      <c r="M783" t="str">
        <f>IF('Reported Performance Table'!D783="","",IF(AND('Reported Performance Table'!$E783="Yes",OR('Reported Performance Table'!$D783='Master List'!$B$42,'Reported Performance Table'!$D783='Master List'!$B$43,'Reported Performance Table'!$D783='Master List'!$B$44,'Reported Performance Table'!$D783='Master List'!$B$46,'Reported Performance Table'!$D783='Master List'!$B$48,'Reported Performance Table'!$D783='Master List'!$B$104,'Reported Performance Table'!$D783='Master List'!$B$106,'Reported Performance Table'!$D783='Master List'!$B$126)),"LUNA_Dimming","Dimming_Capability_and_Range"))</f>
        <v/>
      </c>
      <c r="N783" s="179">
        <f>'Reported Performance Table'!BE783</f>
        <v>0</v>
      </c>
      <c r="O783" s="179">
        <f>'Reported Performance Table'!BF783</f>
        <v>0</v>
      </c>
      <c r="P783" s="179">
        <f>'Reported Performance Table'!BG783</f>
        <v>0</v>
      </c>
      <c r="Q783" t="str">
        <f t="shared" si="25"/>
        <v>No</v>
      </c>
    </row>
    <row r="784" spans="1:17" x14ac:dyDescent="0.25">
      <c r="A784" s="75">
        <v>791</v>
      </c>
      <c r="B784" s="76" t="str">
        <f>IF('Reported Performance Table'!$A791="","",IF(OR('Reported Performance Table'!$B791="",'Reported Performance Table'!$C791="",'Reported Performance Table'!$D791="",'Reported Performance Table'!$F791="",'Reported Performance Table'!$G791="",'Reported Performance Table'!$H791="",'Reported Performance Table'!$I791="",'Reported Performance Table'!$K791="",'Reported Performance Table'!$N791="",'Reported Performance Table'!$O791="",'Reported Performance Table'!$P791="",'Reported Performance Table'!$Q791="",'Reported Performance Table'!$R791="",'Reported Performance Table'!$S791="",'Reported Performance Table'!$T791="",'Reported Performance Table'!$U791="",'Reported Performance Table'!$V791="",'Reported Performance Table'!$W791="",'Reported Performance Table'!$X791="",'Reported Performance Table'!$AF791="",'Reported Performance Table'!$AG791="",'Reported Performance Table'!$AI791="",'Reported Performance Table'!$AJ791="",'Reported Performance Table'!$AL791="",'Reported Performance Table'!$AN791="",'Reported Performance Table'!$AR791=""),$A784&amp;", ",""))</f>
        <v/>
      </c>
      <c r="D784" s="35" t="e">
        <f>VLOOKUP('Reported Performance Table'!C784,'Master List'!$B$20:$C$39,2,FALSE)</f>
        <v>#N/A</v>
      </c>
      <c r="E784" t="e">
        <f>VLOOKUP('Reported Performance Table'!D784,'Master List'!$B$42:$C$129,2,FALSE)</f>
        <v>#N/A</v>
      </c>
      <c r="F784" t="e">
        <f>VLOOKUP('Reported Performance Table'!C784,'Master List'!$B$20:$D$39,3,FALSE)</f>
        <v>#N/A</v>
      </c>
      <c r="G784" s="163" t="e">
        <f>VLOOKUP('Reported Performance Table'!B784,'Master List'!$B$11:$D$17,3,FALSE)</f>
        <v>#N/A</v>
      </c>
      <c r="H784" t="e">
        <f t="shared" si="24"/>
        <v>#N/A</v>
      </c>
      <c r="I784" t="e">
        <f>IF(VLOOKUP('Reported Performance Table'!D784,'Master List'!$B$42:$D$129,3,FALSE)="","No",VLOOKUP('Reported Performance Table'!D784,'Master List'!$B$42:$D$129,3,FALSE))</f>
        <v>#N/A</v>
      </c>
      <c r="J784" t="e">
        <f>IF(AND(I784="Yes_No",'Reported Performance Table'!E784="Yes"),"No","Yes_No")</f>
        <v>#N/A</v>
      </c>
      <c r="K784" t="str">
        <f>IF('Reported Performance Table'!D784="","",IF('Reported Performance Table'!E784="Yes","LUNA_CCT","Reported_CCT"))</f>
        <v/>
      </c>
      <c r="L784" t="str">
        <f>IF('Reported Performance Table'!D784="","",IF(K784="LUNA_CCT",VLOOKUP('Reported Performance Table'!D784,'Master List'!$B$42:$E$129,4,FALSE),"Reported_BUG"))</f>
        <v/>
      </c>
      <c r="M784" t="str">
        <f>IF('Reported Performance Table'!D784="","",IF(AND('Reported Performance Table'!$E784="Yes",OR('Reported Performance Table'!$D784='Master List'!$B$42,'Reported Performance Table'!$D784='Master List'!$B$43,'Reported Performance Table'!$D784='Master List'!$B$44,'Reported Performance Table'!$D784='Master List'!$B$46,'Reported Performance Table'!$D784='Master List'!$B$48,'Reported Performance Table'!$D784='Master List'!$B$104,'Reported Performance Table'!$D784='Master List'!$B$106,'Reported Performance Table'!$D784='Master List'!$B$126)),"LUNA_Dimming","Dimming_Capability_and_Range"))</f>
        <v/>
      </c>
      <c r="N784" s="179">
        <f>'Reported Performance Table'!BE784</f>
        <v>0</v>
      </c>
      <c r="O784" s="179">
        <f>'Reported Performance Table'!BF784</f>
        <v>0</v>
      </c>
      <c r="P784" s="179">
        <f>'Reported Performance Table'!BG784</f>
        <v>0</v>
      </c>
      <c r="Q784" t="str">
        <f t="shared" si="25"/>
        <v>No</v>
      </c>
    </row>
    <row r="785" spans="1:17" x14ac:dyDescent="0.25">
      <c r="A785" s="75">
        <v>792</v>
      </c>
      <c r="B785" s="76" t="str">
        <f>IF('Reported Performance Table'!$A792="","",IF(OR('Reported Performance Table'!$B792="",'Reported Performance Table'!$C792="",'Reported Performance Table'!$D792="",'Reported Performance Table'!$F792="",'Reported Performance Table'!$G792="",'Reported Performance Table'!$H792="",'Reported Performance Table'!$I792="",'Reported Performance Table'!$K792="",'Reported Performance Table'!$N792="",'Reported Performance Table'!$O792="",'Reported Performance Table'!$P792="",'Reported Performance Table'!$Q792="",'Reported Performance Table'!$R792="",'Reported Performance Table'!$S792="",'Reported Performance Table'!$T792="",'Reported Performance Table'!$U792="",'Reported Performance Table'!$V792="",'Reported Performance Table'!$W792="",'Reported Performance Table'!$X792="",'Reported Performance Table'!$AF792="",'Reported Performance Table'!$AG792="",'Reported Performance Table'!$AI792="",'Reported Performance Table'!$AJ792="",'Reported Performance Table'!$AL792="",'Reported Performance Table'!$AN792="",'Reported Performance Table'!$AR792=""),$A785&amp;", ",""))</f>
        <v/>
      </c>
      <c r="D785" s="35" t="e">
        <f>VLOOKUP('Reported Performance Table'!C785,'Master List'!$B$20:$C$39,2,FALSE)</f>
        <v>#N/A</v>
      </c>
      <c r="E785" t="e">
        <f>VLOOKUP('Reported Performance Table'!D785,'Master List'!$B$42:$C$129,2,FALSE)</f>
        <v>#N/A</v>
      </c>
      <c r="F785" t="e">
        <f>VLOOKUP('Reported Performance Table'!C785,'Master List'!$B$20:$D$39,3,FALSE)</f>
        <v>#N/A</v>
      </c>
      <c r="G785" s="163" t="e">
        <f>VLOOKUP('Reported Performance Table'!B785,'Master List'!$B$11:$D$17,3,FALSE)</f>
        <v>#N/A</v>
      </c>
      <c r="H785" t="e">
        <f t="shared" si="24"/>
        <v>#N/A</v>
      </c>
      <c r="I785" t="e">
        <f>IF(VLOOKUP('Reported Performance Table'!D785,'Master List'!$B$42:$D$129,3,FALSE)="","No",VLOOKUP('Reported Performance Table'!D785,'Master List'!$B$42:$D$129,3,FALSE))</f>
        <v>#N/A</v>
      </c>
      <c r="J785" t="e">
        <f>IF(AND(I785="Yes_No",'Reported Performance Table'!E785="Yes"),"No","Yes_No")</f>
        <v>#N/A</v>
      </c>
      <c r="K785" t="str">
        <f>IF('Reported Performance Table'!D785="","",IF('Reported Performance Table'!E785="Yes","LUNA_CCT","Reported_CCT"))</f>
        <v/>
      </c>
      <c r="L785" t="str">
        <f>IF('Reported Performance Table'!D785="","",IF(K785="LUNA_CCT",VLOOKUP('Reported Performance Table'!D785,'Master List'!$B$42:$E$129,4,FALSE),"Reported_BUG"))</f>
        <v/>
      </c>
      <c r="M785" t="str">
        <f>IF('Reported Performance Table'!D785="","",IF(AND('Reported Performance Table'!$E785="Yes",OR('Reported Performance Table'!$D785='Master List'!$B$42,'Reported Performance Table'!$D785='Master List'!$B$43,'Reported Performance Table'!$D785='Master List'!$B$44,'Reported Performance Table'!$D785='Master List'!$B$46,'Reported Performance Table'!$D785='Master List'!$B$48,'Reported Performance Table'!$D785='Master List'!$B$104,'Reported Performance Table'!$D785='Master List'!$B$106,'Reported Performance Table'!$D785='Master List'!$B$126)),"LUNA_Dimming","Dimming_Capability_and_Range"))</f>
        <v/>
      </c>
      <c r="N785" s="179">
        <f>'Reported Performance Table'!BE785</f>
        <v>0</v>
      </c>
      <c r="O785" s="179">
        <f>'Reported Performance Table'!BF785</f>
        <v>0</v>
      </c>
      <c r="P785" s="179">
        <f>'Reported Performance Table'!BG785</f>
        <v>0</v>
      </c>
      <c r="Q785" t="str">
        <f t="shared" si="25"/>
        <v>No</v>
      </c>
    </row>
    <row r="786" spans="1:17" x14ac:dyDescent="0.25">
      <c r="A786" s="75">
        <v>793</v>
      </c>
      <c r="B786" s="76" t="str">
        <f>IF('Reported Performance Table'!$A793="","",IF(OR('Reported Performance Table'!$B793="",'Reported Performance Table'!$C793="",'Reported Performance Table'!$D793="",'Reported Performance Table'!$F793="",'Reported Performance Table'!$G793="",'Reported Performance Table'!$H793="",'Reported Performance Table'!$I793="",'Reported Performance Table'!$K793="",'Reported Performance Table'!$N793="",'Reported Performance Table'!$O793="",'Reported Performance Table'!$P793="",'Reported Performance Table'!$Q793="",'Reported Performance Table'!$R793="",'Reported Performance Table'!$S793="",'Reported Performance Table'!$T793="",'Reported Performance Table'!$U793="",'Reported Performance Table'!$V793="",'Reported Performance Table'!$W793="",'Reported Performance Table'!$X793="",'Reported Performance Table'!$AF793="",'Reported Performance Table'!$AG793="",'Reported Performance Table'!$AI793="",'Reported Performance Table'!$AJ793="",'Reported Performance Table'!$AL793="",'Reported Performance Table'!$AN793="",'Reported Performance Table'!$AR793=""),$A786&amp;", ",""))</f>
        <v/>
      </c>
      <c r="D786" s="35" t="e">
        <f>VLOOKUP('Reported Performance Table'!C786,'Master List'!$B$20:$C$39,2,FALSE)</f>
        <v>#N/A</v>
      </c>
      <c r="E786" t="e">
        <f>VLOOKUP('Reported Performance Table'!D786,'Master List'!$B$42:$C$129,2,FALSE)</f>
        <v>#N/A</v>
      </c>
      <c r="F786" t="e">
        <f>VLOOKUP('Reported Performance Table'!C786,'Master List'!$B$20:$D$39,3,FALSE)</f>
        <v>#N/A</v>
      </c>
      <c r="G786" s="163" t="e">
        <f>VLOOKUP('Reported Performance Table'!B786,'Master List'!$B$11:$D$17,3,FALSE)</f>
        <v>#N/A</v>
      </c>
      <c r="H786" t="e">
        <f t="shared" si="24"/>
        <v>#N/A</v>
      </c>
      <c r="I786" t="e">
        <f>IF(VLOOKUP('Reported Performance Table'!D786,'Master List'!$B$42:$D$129,3,FALSE)="","No",VLOOKUP('Reported Performance Table'!D786,'Master List'!$B$42:$D$129,3,FALSE))</f>
        <v>#N/A</v>
      </c>
      <c r="J786" t="e">
        <f>IF(AND(I786="Yes_No",'Reported Performance Table'!E786="Yes"),"No","Yes_No")</f>
        <v>#N/A</v>
      </c>
      <c r="K786" t="str">
        <f>IF('Reported Performance Table'!D786="","",IF('Reported Performance Table'!E786="Yes","LUNA_CCT","Reported_CCT"))</f>
        <v/>
      </c>
      <c r="L786" t="str">
        <f>IF('Reported Performance Table'!D786="","",IF(K786="LUNA_CCT",VLOOKUP('Reported Performance Table'!D786,'Master List'!$B$42:$E$129,4,FALSE),"Reported_BUG"))</f>
        <v/>
      </c>
      <c r="M786" t="str">
        <f>IF('Reported Performance Table'!D786="","",IF(AND('Reported Performance Table'!$E786="Yes",OR('Reported Performance Table'!$D786='Master List'!$B$42,'Reported Performance Table'!$D786='Master List'!$B$43,'Reported Performance Table'!$D786='Master List'!$B$44,'Reported Performance Table'!$D786='Master List'!$B$46,'Reported Performance Table'!$D786='Master List'!$B$48,'Reported Performance Table'!$D786='Master List'!$B$104,'Reported Performance Table'!$D786='Master List'!$B$106,'Reported Performance Table'!$D786='Master List'!$B$126)),"LUNA_Dimming","Dimming_Capability_and_Range"))</f>
        <v/>
      </c>
      <c r="N786" s="179">
        <f>'Reported Performance Table'!BE786</f>
        <v>0</v>
      </c>
      <c r="O786" s="179">
        <f>'Reported Performance Table'!BF786</f>
        <v>0</v>
      </c>
      <c r="P786" s="179">
        <f>'Reported Performance Table'!BG786</f>
        <v>0</v>
      </c>
      <c r="Q786" t="str">
        <f t="shared" si="25"/>
        <v>No</v>
      </c>
    </row>
    <row r="787" spans="1:17" x14ac:dyDescent="0.25">
      <c r="A787" s="75">
        <v>794</v>
      </c>
      <c r="B787" s="76" t="str">
        <f>IF('Reported Performance Table'!$A794="","",IF(OR('Reported Performance Table'!$B794="",'Reported Performance Table'!$C794="",'Reported Performance Table'!$D794="",'Reported Performance Table'!$F794="",'Reported Performance Table'!$G794="",'Reported Performance Table'!$H794="",'Reported Performance Table'!$I794="",'Reported Performance Table'!$K794="",'Reported Performance Table'!$N794="",'Reported Performance Table'!$O794="",'Reported Performance Table'!$P794="",'Reported Performance Table'!$Q794="",'Reported Performance Table'!$R794="",'Reported Performance Table'!$S794="",'Reported Performance Table'!$T794="",'Reported Performance Table'!$U794="",'Reported Performance Table'!$V794="",'Reported Performance Table'!$W794="",'Reported Performance Table'!$X794="",'Reported Performance Table'!$AF794="",'Reported Performance Table'!$AG794="",'Reported Performance Table'!$AI794="",'Reported Performance Table'!$AJ794="",'Reported Performance Table'!$AL794="",'Reported Performance Table'!$AN794="",'Reported Performance Table'!$AR794=""),$A787&amp;", ",""))</f>
        <v/>
      </c>
      <c r="D787" s="35" t="e">
        <f>VLOOKUP('Reported Performance Table'!C787,'Master List'!$B$20:$C$39,2,FALSE)</f>
        <v>#N/A</v>
      </c>
      <c r="E787" t="e">
        <f>VLOOKUP('Reported Performance Table'!D787,'Master List'!$B$42:$C$129,2,FALSE)</f>
        <v>#N/A</v>
      </c>
      <c r="F787" t="e">
        <f>VLOOKUP('Reported Performance Table'!C787,'Master List'!$B$20:$D$39,3,FALSE)</f>
        <v>#N/A</v>
      </c>
      <c r="G787" s="163" t="e">
        <f>VLOOKUP('Reported Performance Table'!B787,'Master List'!$B$11:$D$17,3,FALSE)</f>
        <v>#N/A</v>
      </c>
      <c r="H787" t="e">
        <f t="shared" si="24"/>
        <v>#N/A</v>
      </c>
      <c r="I787" t="e">
        <f>IF(VLOOKUP('Reported Performance Table'!D787,'Master List'!$B$42:$D$129,3,FALSE)="","No",VLOOKUP('Reported Performance Table'!D787,'Master List'!$B$42:$D$129,3,FALSE))</f>
        <v>#N/A</v>
      </c>
      <c r="J787" t="e">
        <f>IF(AND(I787="Yes_No",'Reported Performance Table'!E787="Yes"),"No","Yes_No")</f>
        <v>#N/A</v>
      </c>
      <c r="K787" t="str">
        <f>IF('Reported Performance Table'!D787="","",IF('Reported Performance Table'!E787="Yes","LUNA_CCT","Reported_CCT"))</f>
        <v/>
      </c>
      <c r="L787" t="str">
        <f>IF('Reported Performance Table'!D787="","",IF(K787="LUNA_CCT",VLOOKUP('Reported Performance Table'!D787,'Master List'!$B$42:$E$129,4,FALSE),"Reported_BUG"))</f>
        <v/>
      </c>
      <c r="M787" t="str">
        <f>IF('Reported Performance Table'!D787="","",IF(AND('Reported Performance Table'!$E787="Yes",OR('Reported Performance Table'!$D787='Master List'!$B$42,'Reported Performance Table'!$D787='Master List'!$B$43,'Reported Performance Table'!$D787='Master List'!$B$44,'Reported Performance Table'!$D787='Master List'!$B$46,'Reported Performance Table'!$D787='Master List'!$B$48,'Reported Performance Table'!$D787='Master List'!$B$104,'Reported Performance Table'!$D787='Master List'!$B$106,'Reported Performance Table'!$D787='Master List'!$B$126)),"LUNA_Dimming","Dimming_Capability_and_Range"))</f>
        <v/>
      </c>
      <c r="N787" s="179">
        <f>'Reported Performance Table'!BE787</f>
        <v>0</v>
      </c>
      <c r="O787" s="179">
        <f>'Reported Performance Table'!BF787</f>
        <v>0</v>
      </c>
      <c r="P787" s="179">
        <f>'Reported Performance Table'!BG787</f>
        <v>0</v>
      </c>
      <c r="Q787" t="str">
        <f t="shared" si="25"/>
        <v>No</v>
      </c>
    </row>
    <row r="788" spans="1:17" x14ac:dyDescent="0.25">
      <c r="A788" s="75">
        <v>795</v>
      </c>
      <c r="B788" s="76" t="str">
        <f>IF('Reported Performance Table'!$A795="","",IF(OR('Reported Performance Table'!$B795="",'Reported Performance Table'!$C795="",'Reported Performance Table'!$D795="",'Reported Performance Table'!$F795="",'Reported Performance Table'!$G795="",'Reported Performance Table'!$H795="",'Reported Performance Table'!$I795="",'Reported Performance Table'!$K795="",'Reported Performance Table'!$N795="",'Reported Performance Table'!$O795="",'Reported Performance Table'!$P795="",'Reported Performance Table'!$Q795="",'Reported Performance Table'!$R795="",'Reported Performance Table'!$S795="",'Reported Performance Table'!$T795="",'Reported Performance Table'!$U795="",'Reported Performance Table'!$V795="",'Reported Performance Table'!$W795="",'Reported Performance Table'!$X795="",'Reported Performance Table'!$AF795="",'Reported Performance Table'!$AG795="",'Reported Performance Table'!$AI795="",'Reported Performance Table'!$AJ795="",'Reported Performance Table'!$AL795="",'Reported Performance Table'!$AN795="",'Reported Performance Table'!$AR795=""),$A788&amp;", ",""))</f>
        <v/>
      </c>
      <c r="D788" s="35" t="e">
        <f>VLOOKUP('Reported Performance Table'!C788,'Master List'!$B$20:$C$39,2,FALSE)</f>
        <v>#N/A</v>
      </c>
      <c r="E788" t="e">
        <f>VLOOKUP('Reported Performance Table'!D788,'Master List'!$B$42:$C$129,2,FALSE)</f>
        <v>#N/A</v>
      </c>
      <c r="F788" t="e">
        <f>VLOOKUP('Reported Performance Table'!C788,'Master List'!$B$20:$D$39,3,FALSE)</f>
        <v>#N/A</v>
      </c>
      <c r="G788" s="163" t="e">
        <f>VLOOKUP('Reported Performance Table'!B788,'Master List'!$B$11:$D$17,3,FALSE)</f>
        <v>#N/A</v>
      </c>
      <c r="H788" t="e">
        <f t="shared" si="24"/>
        <v>#N/A</v>
      </c>
      <c r="I788" t="e">
        <f>IF(VLOOKUP('Reported Performance Table'!D788,'Master List'!$B$42:$D$129,3,FALSE)="","No",VLOOKUP('Reported Performance Table'!D788,'Master List'!$B$42:$D$129,3,FALSE))</f>
        <v>#N/A</v>
      </c>
      <c r="J788" t="e">
        <f>IF(AND(I788="Yes_No",'Reported Performance Table'!E788="Yes"),"No","Yes_No")</f>
        <v>#N/A</v>
      </c>
      <c r="K788" t="str">
        <f>IF('Reported Performance Table'!D788="","",IF('Reported Performance Table'!E788="Yes","LUNA_CCT","Reported_CCT"))</f>
        <v/>
      </c>
      <c r="L788" t="str">
        <f>IF('Reported Performance Table'!D788="","",IF(K788="LUNA_CCT",VLOOKUP('Reported Performance Table'!D788,'Master List'!$B$42:$E$129,4,FALSE),"Reported_BUG"))</f>
        <v/>
      </c>
      <c r="M788" t="str">
        <f>IF('Reported Performance Table'!D788="","",IF(AND('Reported Performance Table'!$E788="Yes",OR('Reported Performance Table'!$D788='Master List'!$B$42,'Reported Performance Table'!$D788='Master List'!$B$43,'Reported Performance Table'!$D788='Master List'!$B$44,'Reported Performance Table'!$D788='Master List'!$B$46,'Reported Performance Table'!$D788='Master List'!$B$48,'Reported Performance Table'!$D788='Master List'!$B$104,'Reported Performance Table'!$D788='Master List'!$B$106,'Reported Performance Table'!$D788='Master List'!$B$126)),"LUNA_Dimming","Dimming_Capability_and_Range"))</f>
        <v/>
      </c>
      <c r="N788" s="179">
        <f>'Reported Performance Table'!BE788</f>
        <v>0</v>
      </c>
      <c r="O788" s="179">
        <f>'Reported Performance Table'!BF788</f>
        <v>0</v>
      </c>
      <c r="P788" s="179">
        <f>'Reported Performance Table'!BG788</f>
        <v>0</v>
      </c>
      <c r="Q788" t="str">
        <f t="shared" si="25"/>
        <v>No</v>
      </c>
    </row>
    <row r="789" spans="1:17" x14ac:dyDescent="0.25">
      <c r="A789" s="75">
        <v>796</v>
      </c>
      <c r="B789" s="76" t="str">
        <f>IF('Reported Performance Table'!$A796="","",IF(OR('Reported Performance Table'!$B796="",'Reported Performance Table'!$C796="",'Reported Performance Table'!$D796="",'Reported Performance Table'!$F796="",'Reported Performance Table'!$G796="",'Reported Performance Table'!$H796="",'Reported Performance Table'!$I796="",'Reported Performance Table'!$K796="",'Reported Performance Table'!$N796="",'Reported Performance Table'!$O796="",'Reported Performance Table'!$P796="",'Reported Performance Table'!$Q796="",'Reported Performance Table'!$R796="",'Reported Performance Table'!$S796="",'Reported Performance Table'!$T796="",'Reported Performance Table'!$U796="",'Reported Performance Table'!$V796="",'Reported Performance Table'!$W796="",'Reported Performance Table'!$X796="",'Reported Performance Table'!$AF796="",'Reported Performance Table'!$AG796="",'Reported Performance Table'!$AI796="",'Reported Performance Table'!$AJ796="",'Reported Performance Table'!$AL796="",'Reported Performance Table'!$AN796="",'Reported Performance Table'!$AR796=""),$A789&amp;", ",""))</f>
        <v/>
      </c>
      <c r="D789" s="35" t="e">
        <f>VLOOKUP('Reported Performance Table'!C789,'Master List'!$B$20:$C$39,2,FALSE)</f>
        <v>#N/A</v>
      </c>
      <c r="E789" t="e">
        <f>VLOOKUP('Reported Performance Table'!D789,'Master List'!$B$42:$C$129,2,FALSE)</f>
        <v>#N/A</v>
      </c>
      <c r="F789" t="e">
        <f>VLOOKUP('Reported Performance Table'!C789,'Master List'!$B$20:$D$39,3,FALSE)</f>
        <v>#N/A</v>
      </c>
      <c r="G789" s="163" t="e">
        <f>VLOOKUP('Reported Performance Table'!B789,'Master List'!$B$11:$D$17,3,FALSE)</f>
        <v>#N/A</v>
      </c>
      <c r="H789" t="e">
        <f t="shared" si="24"/>
        <v>#N/A</v>
      </c>
      <c r="I789" t="e">
        <f>IF(VLOOKUP('Reported Performance Table'!D789,'Master List'!$B$42:$D$129,3,FALSE)="","No",VLOOKUP('Reported Performance Table'!D789,'Master List'!$B$42:$D$129,3,FALSE))</f>
        <v>#N/A</v>
      </c>
      <c r="J789" t="e">
        <f>IF(AND(I789="Yes_No",'Reported Performance Table'!E789="Yes"),"No","Yes_No")</f>
        <v>#N/A</v>
      </c>
      <c r="K789" t="str">
        <f>IF('Reported Performance Table'!D789="","",IF('Reported Performance Table'!E789="Yes","LUNA_CCT","Reported_CCT"))</f>
        <v/>
      </c>
      <c r="L789" t="str">
        <f>IF('Reported Performance Table'!D789="","",IF(K789="LUNA_CCT",VLOOKUP('Reported Performance Table'!D789,'Master List'!$B$42:$E$129,4,FALSE),"Reported_BUG"))</f>
        <v/>
      </c>
      <c r="M789" t="str">
        <f>IF('Reported Performance Table'!D789="","",IF(AND('Reported Performance Table'!$E789="Yes",OR('Reported Performance Table'!$D789='Master List'!$B$42,'Reported Performance Table'!$D789='Master List'!$B$43,'Reported Performance Table'!$D789='Master List'!$B$44,'Reported Performance Table'!$D789='Master List'!$B$46,'Reported Performance Table'!$D789='Master List'!$B$48,'Reported Performance Table'!$D789='Master List'!$B$104,'Reported Performance Table'!$D789='Master List'!$B$106,'Reported Performance Table'!$D789='Master List'!$B$126)),"LUNA_Dimming","Dimming_Capability_and_Range"))</f>
        <v/>
      </c>
      <c r="N789" s="179">
        <f>'Reported Performance Table'!BE789</f>
        <v>0</v>
      </c>
      <c r="O789" s="179">
        <f>'Reported Performance Table'!BF789</f>
        <v>0</v>
      </c>
      <c r="P789" s="179">
        <f>'Reported Performance Table'!BG789</f>
        <v>0</v>
      </c>
      <c r="Q789" t="str">
        <f t="shared" si="25"/>
        <v>No</v>
      </c>
    </row>
    <row r="790" spans="1:17" x14ac:dyDescent="0.25">
      <c r="A790" s="75">
        <v>797</v>
      </c>
      <c r="B790" s="76" t="str">
        <f>IF('Reported Performance Table'!$A797="","",IF(OR('Reported Performance Table'!$B797="",'Reported Performance Table'!$C797="",'Reported Performance Table'!$D797="",'Reported Performance Table'!$F797="",'Reported Performance Table'!$G797="",'Reported Performance Table'!$H797="",'Reported Performance Table'!$I797="",'Reported Performance Table'!$K797="",'Reported Performance Table'!$N797="",'Reported Performance Table'!$O797="",'Reported Performance Table'!$P797="",'Reported Performance Table'!$Q797="",'Reported Performance Table'!$R797="",'Reported Performance Table'!$S797="",'Reported Performance Table'!$T797="",'Reported Performance Table'!$U797="",'Reported Performance Table'!$V797="",'Reported Performance Table'!$W797="",'Reported Performance Table'!$X797="",'Reported Performance Table'!$AF797="",'Reported Performance Table'!$AG797="",'Reported Performance Table'!$AI797="",'Reported Performance Table'!$AJ797="",'Reported Performance Table'!$AL797="",'Reported Performance Table'!$AN797="",'Reported Performance Table'!$AR797=""),$A790&amp;", ",""))</f>
        <v/>
      </c>
      <c r="D790" s="35" t="e">
        <f>VLOOKUP('Reported Performance Table'!C790,'Master List'!$B$20:$C$39,2,FALSE)</f>
        <v>#N/A</v>
      </c>
      <c r="E790" t="e">
        <f>VLOOKUP('Reported Performance Table'!D790,'Master List'!$B$42:$C$129,2,FALSE)</f>
        <v>#N/A</v>
      </c>
      <c r="F790" t="e">
        <f>VLOOKUP('Reported Performance Table'!C790,'Master List'!$B$20:$D$39,3,FALSE)</f>
        <v>#N/A</v>
      </c>
      <c r="G790" s="163" t="e">
        <f>VLOOKUP('Reported Performance Table'!B790,'Master List'!$B$11:$D$17,3,FALSE)</f>
        <v>#N/A</v>
      </c>
      <c r="H790" t="e">
        <f t="shared" si="24"/>
        <v>#N/A</v>
      </c>
      <c r="I790" t="e">
        <f>IF(VLOOKUP('Reported Performance Table'!D790,'Master List'!$B$42:$D$129,3,FALSE)="","No",VLOOKUP('Reported Performance Table'!D790,'Master List'!$B$42:$D$129,3,FALSE))</f>
        <v>#N/A</v>
      </c>
      <c r="J790" t="e">
        <f>IF(AND(I790="Yes_No",'Reported Performance Table'!E790="Yes"),"No","Yes_No")</f>
        <v>#N/A</v>
      </c>
      <c r="K790" t="str">
        <f>IF('Reported Performance Table'!D790="","",IF('Reported Performance Table'!E790="Yes","LUNA_CCT","Reported_CCT"))</f>
        <v/>
      </c>
      <c r="L790" t="str">
        <f>IF('Reported Performance Table'!D790="","",IF(K790="LUNA_CCT",VLOOKUP('Reported Performance Table'!D790,'Master List'!$B$42:$E$129,4,FALSE),"Reported_BUG"))</f>
        <v/>
      </c>
      <c r="M790" t="str">
        <f>IF('Reported Performance Table'!D790="","",IF(AND('Reported Performance Table'!$E790="Yes",OR('Reported Performance Table'!$D790='Master List'!$B$42,'Reported Performance Table'!$D790='Master List'!$B$43,'Reported Performance Table'!$D790='Master List'!$B$44,'Reported Performance Table'!$D790='Master List'!$B$46,'Reported Performance Table'!$D790='Master List'!$B$48,'Reported Performance Table'!$D790='Master List'!$B$104,'Reported Performance Table'!$D790='Master List'!$B$106,'Reported Performance Table'!$D790='Master List'!$B$126)),"LUNA_Dimming","Dimming_Capability_and_Range"))</f>
        <v/>
      </c>
      <c r="N790" s="179">
        <f>'Reported Performance Table'!BE790</f>
        <v>0</v>
      </c>
      <c r="O790" s="179">
        <f>'Reported Performance Table'!BF790</f>
        <v>0</v>
      </c>
      <c r="P790" s="179">
        <f>'Reported Performance Table'!BG790</f>
        <v>0</v>
      </c>
      <c r="Q790" t="str">
        <f t="shared" si="25"/>
        <v>No</v>
      </c>
    </row>
    <row r="791" spans="1:17" x14ac:dyDescent="0.25">
      <c r="A791" s="75">
        <v>798</v>
      </c>
      <c r="B791" s="76" t="str">
        <f>IF('Reported Performance Table'!$A798="","",IF(OR('Reported Performance Table'!$B798="",'Reported Performance Table'!$C798="",'Reported Performance Table'!$D798="",'Reported Performance Table'!$F798="",'Reported Performance Table'!$G798="",'Reported Performance Table'!$H798="",'Reported Performance Table'!$I798="",'Reported Performance Table'!$K798="",'Reported Performance Table'!$N798="",'Reported Performance Table'!$O798="",'Reported Performance Table'!$P798="",'Reported Performance Table'!$Q798="",'Reported Performance Table'!$R798="",'Reported Performance Table'!$S798="",'Reported Performance Table'!$T798="",'Reported Performance Table'!$U798="",'Reported Performance Table'!$V798="",'Reported Performance Table'!$W798="",'Reported Performance Table'!$X798="",'Reported Performance Table'!$AF798="",'Reported Performance Table'!$AG798="",'Reported Performance Table'!$AI798="",'Reported Performance Table'!$AJ798="",'Reported Performance Table'!$AL798="",'Reported Performance Table'!$AN798="",'Reported Performance Table'!$AR798=""),$A791&amp;", ",""))</f>
        <v/>
      </c>
      <c r="D791" s="35" t="e">
        <f>VLOOKUP('Reported Performance Table'!C791,'Master List'!$B$20:$C$39,2,FALSE)</f>
        <v>#N/A</v>
      </c>
      <c r="E791" t="e">
        <f>VLOOKUP('Reported Performance Table'!D791,'Master List'!$B$42:$C$129,2,FALSE)</f>
        <v>#N/A</v>
      </c>
      <c r="F791" t="e">
        <f>VLOOKUP('Reported Performance Table'!C791,'Master List'!$B$20:$D$39,3,FALSE)</f>
        <v>#N/A</v>
      </c>
      <c r="G791" s="163" t="e">
        <f>VLOOKUP('Reported Performance Table'!B791,'Master List'!$B$11:$D$17,3,FALSE)</f>
        <v>#N/A</v>
      </c>
      <c r="H791" t="e">
        <f t="shared" si="24"/>
        <v>#N/A</v>
      </c>
      <c r="I791" t="e">
        <f>IF(VLOOKUP('Reported Performance Table'!D791,'Master List'!$B$42:$D$129,3,FALSE)="","No",VLOOKUP('Reported Performance Table'!D791,'Master List'!$B$42:$D$129,3,FALSE))</f>
        <v>#N/A</v>
      </c>
      <c r="J791" t="e">
        <f>IF(AND(I791="Yes_No",'Reported Performance Table'!E791="Yes"),"No","Yes_No")</f>
        <v>#N/A</v>
      </c>
      <c r="K791" t="str">
        <f>IF('Reported Performance Table'!D791="","",IF('Reported Performance Table'!E791="Yes","LUNA_CCT","Reported_CCT"))</f>
        <v/>
      </c>
      <c r="L791" t="str">
        <f>IF('Reported Performance Table'!D791="","",IF(K791="LUNA_CCT",VLOOKUP('Reported Performance Table'!D791,'Master List'!$B$42:$E$129,4,FALSE),"Reported_BUG"))</f>
        <v/>
      </c>
      <c r="M791" t="str">
        <f>IF('Reported Performance Table'!D791="","",IF(AND('Reported Performance Table'!$E791="Yes",OR('Reported Performance Table'!$D791='Master List'!$B$42,'Reported Performance Table'!$D791='Master List'!$B$43,'Reported Performance Table'!$D791='Master List'!$B$44,'Reported Performance Table'!$D791='Master List'!$B$46,'Reported Performance Table'!$D791='Master List'!$B$48,'Reported Performance Table'!$D791='Master List'!$B$104,'Reported Performance Table'!$D791='Master List'!$B$106,'Reported Performance Table'!$D791='Master List'!$B$126)),"LUNA_Dimming","Dimming_Capability_and_Range"))</f>
        <v/>
      </c>
      <c r="N791" s="179">
        <f>'Reported Performance Table'!BE791</f>
        <v>0</v>
      </c>
      <c r="O791" s="179">
        <f>'Reported Performance Table'!BF791</f>
        <v>0</v>
      </c>
      <c r="P791" s="179">
        <f>'Reported Performance Table'!BG791</f>
        <v>0</v>
      </c>
      <c r="Q791" t="str">
        <f t="shared" si="25"/>
        <v>No</v>
      </c>
    </row>
    <row r="792" spans="1:17" x14ac:dyDescent="0.25">
      <c r="A792" s="75">
        <v>799</v>
      </c>
      <c r="B792" s="76" t="str">
        <f>IF('Reported Performance Table'!$A799="","",IF(OR('Reported Performance Table'!$B799="",'Reported Performance Table'!$C799="",'Reported Performance Table'!$D799="",'Reported Performance Table'!$F799="",'Reported Performance Table'!$G799="",'Reported Performance Table'!$H799="",'Reported Performance Table'!$I799="",'Reported Performance Table'!$K799="",'Reported Performance Table'!$N799="",'Reported Performance Table'!$O799="",'Reported Performance Table'!$P799="",'Reported Performance Table'!$Q799="",'Reported Performance Table'!$R799="",'Reported Performance Table'!$S799="",'Reported Performance Table'!$T799="",'Reported Performance Table'!$U799="",'Reported Performance Table'!$V799="",'Reported Performance Table'!$W799="",'Reported Performance Table'!$X799="",'Reported Performance Table'!$AF799="",'Reported Performance Table'!$AG799="",'Reported Performance Table'!$AI799="",'Reported Performance Table'!$AJ799="",'Reported Performance Table'!$AL799="",'Reported Performance Table'!$AN799="",'Reported Performance Table'!$AR799=""),$A792&amp;", ",""))</f>
        <v/>
      </c>
      <c r="D792" s="35" t="e">
        <f>VLOOKUP('Reported Performance Table'!C792,'Master List'!$B$20:$C$39,2,FALSE)</f>
        <v>#N/A</v>
      </c>
      <c r="E792" t="e">
        <f>VLOOKUP('Reported Performance Table'!D792,'Master List'!$B$42:$C$129,2,FALSE)</f>
        <v>#N/A</v>
      </c>
      <c r="F792" t="e">
        <f>VLOOKUP('Reported Performance Table'!C792,'Master List'!$B$20:$D$39,3,FALSE)</f>
        <v>#N/A</v>
      </c>
      <c r="G792" s="163" t="e">
        <f>VLOOKUP('Reported Performance Table'!B792,'Master List'!$B$11:$D$17,3,FALSE)</f>
        <v>#N/A</v>
      </c>
      <c r="H792" t="e">
        <f t="shared" si="24"/>
        <v>#N/A</v>
      </c>
      <c r="I792" t="e">
        <f>IF(VLOOKUP('Reported Performance Table'!D792,'Master List'!$B$42:$D$129,3,FALSE)="","No",VLOOKUP('Reported Performance Table'!D792,'Master List'!$B$42:$D$129,3,FALSE))</f>
        <v>#N/A</v>
      </c>
      <c r="J792" t="e">
        <f>IF(AND(I792="Yes_No",'Reported Performance Table'!E792="Yes"),"No","Yes_No")</f>
        <v>#N/A</v>
      </c>
      <c r="K792" t="str">
        <f>IF('Reported Performance Table'!D792="","",IF('Reported Performance Table'!E792="Yes","LUNA_CCT","Reported_CCT"))</f>
        <v/>
      </c>
      <c r="L792" t="str">
        <f>IF('Reported Performance Table'!D792="","",IF(K792="LUNA_CCT",VLOOKUP('Reported Performance Table'!D792,'Master List'!$B$42:$E$129,4,FALSE),"Reported_BUG"))</f>
        <v/>
      </c>
      <c r="M792" t="str">
        <f>IF('Reported Performance Table'!D792="","",IF(AND('Reported Performance Table'!$E792="Yes",OR('Reported Performance Table'!$D792='Master List'!$B$42,'Reported Performance Table'!$D792='Master List'!$B$43,'Reported Performance Table'!$D792='Master List'!$B$44,'Reported Performance Table'!$D792='Master List'!$B$46,'Reported Performance Table'!$D792='Master List'!$B$48,'Reported Performance Table'!$D792='Master List'!$B$104,'Reported Performance Table'!$D792='Master List'!$B$106,'Reported Performance Table'!$D792='Master List'!$B$126)),"LUNA_Dimming","Dimming_Capability_and_Range"))</f>
        <v/>
      </c>
      <c r="N792" s="179">
        <f>'Reported Performance Table'!BE792</f>
        <v>0</v>
      </c>
      <c r="O792" s="179">
        <f>'Reported Performance Table'!BF792</f>
        <v>0</v>
      </c>
      <c r="P792" s="179">
        <f>'Reported Performance Table'!BG792</f>
        <v>0</v>
      </c>
      <c r="Q792" t="str">
        <f t="shared" si="25"/>
        <v>No</v>
      </c>
    </row>
    <row r="793" spans="1:17" x14ac:dyDescent="0.25">
      <c r="A793" s="75">
        <v>800</v>
      </c>
      <c r="B793" s="76" t="str">
        <f>IF('Reported Performance Table'!$A800="","",IF(OR('Reported Performance Table'!$B800="",'Reported Performance Table'!$C800="",'Reported Performance Table'!$D800="",'Reported Performance Table'!$F800="",'Reported Performance Table'!$G800="",'Reported Performance Table'!$H800="",'Reported Performance Table'!$I800="",'Reported Performance Table'!$K800="",'Reported Performance Table'!$N800="",'Reported Performance Table'!$O800="",'Reported Performance Table'!$P800="",'Reported Performance Table'!$Q800="",'Reported Performance Table'!$R800="",'Reported Performance Table'!$S800="",'Reported Performance Table'!$T800="",'Reported Performance Table'!$U800="",'Reported Performance Table'!$V800="",'Reported Performance Table'!$W800="",'Reported Performance Table'!$X800="",'Reported Performance Table'!$AF800="",'Reported Performance Table'!$AG800="",'Reported Performance Table'!$AI800="",'Reported Performance Table'!$AJ800="",'Reported Performance Table'!$AL800="",'Reported Performance Table'!$AN800="",'Reported Performance Table'!$AR800=""),$A793&amp;", ",""))</f>
        <v/>
      </c>
      <c r="D793" s="35" t="e">
        <f>VLOOKUP('Reported Performance Table'!C793,'Master List'!$B$20:$C$39,2,FALSE)</f>
        <v>#N/A</v>
      </c>
      <c r="E793" t="e">
        <f>VLOOKUP('Reported Performance Table'!D793,'Master List'!$B$42:$C$129,2,FALSE)</f>
        <v>#N/A</v>
      </c>
      <c r="F793" t="e">
        <f>VLOOKUP('Reported Performance Table'!C793,'Master List'!$B$20:$D$39,3,FALSE)</f>
        <v>#N/A</v>
      </c>
      <c r="G793" s="163" t="e">
        <f>VLOOKUP('Reported Performance Table'!B793,'Master List'!$B$11:$D$17,3,FALSE)</f>
        <v>#N/A</v>
      </c>
      <c r="H793" t="e">
        <f t="shared" si="24"/>
        <v>#N/A</v>
      </c>
      <c r="I793" t="e">
        <f>IF(VLOOKUP('Reported Performance Table'!D793,'Master List'!$B$42:$D$129,3,FALSE)="","No",VLOOKUP('Reported Performance Table'!D793,'Master List'!$B$42:$D$129,3,FALSE))</f>
        <v>#N/A</v>
      </c>
      <c r="J793" t="e">
        <f>IF(AND(I793="Yes_No",'Reported Performance Table'!E793="Yes"),"No","Yes_No")</f>
        <v>#N/A</v>
      </c>
      <c r="K793" t="str">
        <f>IF('Reported Performance Table'!D793="","",IF('Reported Performance Table'!E793="Yes","LUNA_CCT","Reported_CCT"))</f>
        <v/>
      </c>
      <c r="L793" t="str">
        <f>IF('Reported Performance Table'!D793="","",IF(K793="LUNA_CCT",VLOOKUP('Reported Performance Table'!D793,'Master List'!$B$42:$E$129,4,FALSE),"Reported_BUG"))</f>
        <v/>
      </c>
      <c r="M793" t="str">
        <f>IF('Reported Performance Table'!D793="","",IF(AND('Reported Performance Table'!$E793="Yes",OR('Reported Performance Table'!$D793='Master List'!$B$42,'Reported Performance Table'!$D793='Master List'!$B$43,'Reported Performance Table'!$D793='Master List'!$B$44,'Reported Performance Table'!$D793='Master List'!$B$46,'Reported Performance Table'!$D793='Master List'!$B$48,'Reported Performance Table'!$D793='Master List'!$B$104,'Reported Performance Table'!$D793='Master List'!$B$106,'Reported Performance Table'!$D793='Master List'!$B$126)),"LUNA_Dimming","Dimming_Capability_and_Range"))</f>
        <v/>
      </c>
      <c r="N793" s="179">
        <f>'Reported Performance Table'!BE793</f>
        <v>0</v>
      </c>
      <c r="O793" s="179">
        <f>'Reported Performance Table'!BF793</f>
        <v>0</v>
      </c>
      <c r="P793" s="179">
        <f>'Reported Performance Table'!BG793</f>
        <v>0</v>
      </c>
      <c r="Q793" t="str">
        <f t="shared" si="25"/>
        <v>No</v>
      </c>
    </row>
    <row r="794" spans="1:17" x14ac:dyDescent="0.25">
      <c r="A794" s="75">
        <v>801</v>
      </c>
      <c r="B794" s="76" t="str">
        <f>IF('Reported Performance Table'!$A801="","",IF(OR('Reported Performance Table'!$B801="",'Reported Performance Table'!$C801="",'Reported Performance Table'!$D801="",'Reported Performance Table'!$F801="",'Reported Performance Table'!$G801="",'Reported Performance Table'!$H801="",'Reported Performance Table'!$I801="",'Reported Performance Table'!$K801="",'Reported Performance Table'!$N801="",'Reported Performance Table'!$O801="",'Reported Performance Table'!$P801="",'Reported Performance Table'!$Q801="",'Reported Performance Table'!$R801="",'Reported Performance Table'!$S801="",'Reported Performance Table'!$T801="",'Reported Performance Table'!$U801="",'Reported Performance Table'!$V801="",'Reported Performance Table'!$W801="",'Reported Performance Table'!$X801="",'Reported Performance Table'!$AF801="",'Reported Performance Table'!$AG801="",'Reported Performance Table'!$AI801="",'Reported Performance Table'!$AJ801="",'Reported Performance Table'!$AL801="",'Reported Performance Table'!$AN801="",'Reported Performance Table'!$AR801=""),$A794&amp;", ",""))</f>
        <v/>
      </c>
      <c r="D794" s="35" t="e">
        <f>VLOOKUP('Reported Performance Table'!C794,'Master List'!$B$20:$C$39,2,FALSE)</f>
        <v>#N/A</v>
      </c>
      <c r="E794" t="e">
        <f>VLOOKUP('Reported Performance Table'!D794,'Master List'!$B$42:$C$129,2,FALSE)</f>
        <v>#N/A</v>
      </c>
      <c r="F794" t="e">
        <f>VLOOKUP('Reported Performance Table'!C794,'Master List'!$B$20:$D$39,3,FALSE)</f>
        <v>#N/A</v>
      </c>
      <c r="G794" s="163" t="e">
        <f>VLOOKUP('Reported Performance Table'!B794,'Master List'!$B$11:$D$17,3,FALSE)</f>
        <v>#N/A</v>
      </c>
      <c r="H794" t="e">
        <f t="shared" si="24"/>
        <v>#N/A</v>
      </c>
      <c r="I794" t="e">
        <f>IF(VLOOKUP('Reported Performance Table'!D794,'Master List'!$B$42:$D$129,3,FALSE)="","No",VLOOKUP('Reported Performance Table'!D794,'Master List'!$B$42:$D$129,3,FALSE))</f>
        <v>#N/A</v>
      </c>
      <c r="J794" t="e">
        <f>IF(AND(I794="Yes_No",'Reported Performance Table'!E794="Yes"),"No","Yes_No")</f>
        <v>#N/A</v>
      </c>
      <c r="K794" t="str">
        <f>IF('Reported Performance Table'!D794="","",IF('Reported Performance Table'!E794="Yes","LUNA_CCT","Reported_CCT"))</f>
        <v/>
      </c>
      <c r="L794" t="str">
        <f>IF('Reported Performance Table'!D794="","",IF(K794="LUNA_CCT",VLOOKUP('Reported Performance Table'!D794,'Master List'!$B$42:$E$129,4,FALSE),"Reported_BUG"))</f>
        <v/>
      </c>
      <c r="M794" t="str">
        <f>IF('Reported Performance Table'!D794="","",IF(AND('Reported Performance Table'!$E794="Yes",OR('Reported Performance Table'!$D794='Master List'!$B$42,'Reported Performance Table'!$D794='Master List'!$B$43,'Reported Performance Table'!$D794='Master List'!$B$44,'Reported Performance Table'!$D794='Master List'!$B$46,'Reported Performance Table'!$D794='Master List'!$B$48,'Reported Performance Table'!$D794='Master List'!$B$104,'Reported Performance Table'!$D794='Master List'!$B$106,'Reported Performance Table'!$D794='Master List'!$B$126)),"LUNA_Dimming","Dimming_Capability_and_Range"))</f>
        <v/>
      </c>
      <c r="N794" s="179">
        <f>'Reported Performance Table'!BE794</f>
        <v>0</v>
      </c>
      <c r="O794" s="179">
        <f>'Reported Performance Table'!BF794</f>
        <v>0</v>
      </c>
      <c r="P794" s="179">
        <f>'Reported Performance Table'!BG794</f>
        <v>0</v>
      </c>
      <c r="Q794" t="str">
        <f t="shared" si="25"/>
        <v>No</v>
      </c>
    </row>
    <row r="795" spans="1:17" x14ac:dyDescent="0.25">
      <c r="A795" s="75">
        <v>802</v>
      </c>
      <c r="B795" s="76" t="str">
        <f>IF('Reported Performance Table'!$A802="","",IF(OR('Reported Performance Table'!$B802="",'Reported Performance Table'!$C802="",'Reported Performance Table'!$D802="",'Reported Performance Table'!$F802="",'Reported Performance Table'!$G802="",'Reported Performance Table'!$H802="",'Reported Performance Table'!$I802="",'Reported Performance Table'!$K802="",'Reported Performance Table'!$N802="",'Reported Performance Table'!$O802="",'Reported Performance Table'!$P802="",'Reported Performance Table'!$Q802="",'Reported Performance Table'!$R802="",'Reported Performance Table'!$S802="",'Reported Performance Table'!$T802="",'Reported Performance Table'!$U802="",'Reported Performance Table'!$V802="",'Reported Performance Table'!$W802="",'Reported Performance Table'!$X802="",'Reported Performance Table'!$AF802="",'Reported Performance Table'!$AG802="",'Reported Performance Table'!$AI802="",'Reported Performance Table'!$AJ802="",'Reported Performance Table'!$AL802="",'Reported Performance Table'!$AN802="",'Reported Performance Table'!$AR802=""),$A795&amp;", ",""))</f>
        <v/>
      </c>
      <c r="D795" s="35" t="e">
        <f>VLOOKUP('Reported Performance Table'!C795,'Master List'!$B$20:$C$39,2,FALSE)</f>
        <v>#N/A</v>
      </c>
      <c r="E795" t="e">
        <f>VLOOKUP('Reported Performance Table'!D795,'Master List'!$B$42:$C$129,2,FALSE)</f>
        <v>#N/A</v>
      </c>
      <c r="F795" t="e">
        <f>VLOOKUP('Reported Performance Table'!C795,'Master List'!$B$20:$D$39,3,FALSE)</f>
        <v>#N/A</v>
      </c>
      <c r="G795" s="163" t="e">
        <f>VLOOKUP('Reported Performance Table'!B795,'Master List'!$B$11:$D$17,3,FALSE)</f>
        <v>#N/A</v>
      </c>
      <c r="H795" t="e">
        <f t="shared" si="24"/>
        <v>#N/A</v>
      </c>
      <c r="I795" t="e">
        <f>IF(VLOOKUP('Reported Performance Table'!D795,'Master List'!$B$42:$D$129,3,FALSE)="","No",VLOOKUP('Reported Performance Table'!D795,'Master List'!$B$42:$D$129,3,FALSE))</f>
        <v>#N/A</v>
      </c>
      <c r="J795" t="e">
        <f>IF(AND(I795="Yes_No",'Reported Performance Table'!E795="Yes"),"No","Yes_No")</f>
        <v>#N/A</v>
      </c>
      <c r="K795" t="str">
        <f>IF('Reported Performance Table'!D795="","",IF('Reported Performance Table'!E795="Yes","LUNA_CCT","Reported_CCT"))</f>
        <v/>
      </c>
      <c r="L795" t="str">
        <f>IF('Reported Performance Table'!D795="","",IF(K795="LUNA_CCT",VLOOKUP('Reported Performance Table'!D795,'Master List'!$B$42:$E$129,4,FALSE),"Reported_BUG"))</f>
        <v/>
      </c>
      <c r="M795" t="str">
        <f>IF('Reported Performance Table'!D795="","",IF(AND('Reported Performance Table'!$E795="Yes",OR('Reported Performance Table'!$D795='Master List'!$B$42,'Reported Performance Table'!$D795='Master List'!$B$43,'Reported Performance Table'!$D795='Master List'!$B$44,'Reported Performance Table'!$D795='Master List'!$B$46,'Reported Performance Table'!$D795='Master List'!$B$48,'Reported Performance Table'!$D795='Master List'!$B$104,'Reported Performance Table'!$D795='Master List'!$B$106,'Reported Performance Table'!$D795='Master List'!$B$126)),"LUNA_Dimming","Dimming_Capability_and_Range"))</f>
        <v/>
      </c>
      <c r="N795" s="179">
        <f>'Reported Performance Table'!BE795</f>
        <v>0</v>
      </c>
      <c r="O795" s="179">
        <f>'Reported Performance Table'!BF795</f>
        <v>0</v>
      </c>
      <c r="P795" s="179">
        <f>'Reported Performance Table'!BG795</f>
        <v>0</v>
      </c>
      <c r="Q795" t="str">
        <f t="shared" si="25"/>
        <v>No</v>
      </c>
    </row>
    <row r="796" spans="1:17" x14ac:dyDescent="0.25">
      <c r="A796" s="75">
        <v>803</v>
      </c>
      <c r="B796" s="76" t="str">
        <f>IF('Reported Performance Table'!$A803="","",IF(OR('Reported Performance Table'!$B803="",'Reported Performance Table'!$C803="",'Reported Performance Table'!$D803="",'Reported Performance Table'!$F803="",'Reported Performance Table'!$G803="",'Reported Performance Table'!$H803="",'Reported Performance Table'!$I803="",'Reported Performance Table'!$K803="",'Reported Performance Table'!$N803="",'Reported Performance Table'!$O803="",'Reported Performance Table'!$P803="",'Reported Performance Table'!$Q803="",'Reported Performance Table'!$R803="",'Reported Performance Table'!$S803="",'Reported Performance Table'!$T803="",'Reported Performance Table'!$U803="",'Reported Performance Table'!$V803="",'Reported Performance Table'!$W803="",'Reported Performance Table'!$X803="",'Reported Performance Table'!$AF803="",'Reported Performance Table'!$AG803="",'Reported Performance Table'!$AI803="",'Reported Performance Table'!$AJ803="",'Reported Performance Table'!$AL803="",'Reported Performance Table'!$AN803="",'Reported Performance Table'!$AR803=""),$A796&amp;", ",""))</f>
        <v/>
      </c>
      <c r="D796" s="35" t="e">
        <f>VLOOKUP('Reported Performance Table'!C796,'Master List'!$B$20:$C$39,2,FALSE)</f>
        <v>#N/A</v>
      </c>
      <c r="E796" t="e">
        <f>VLOOKUP('Reported Performance Table'!D796,'Master List'!$B$42:$C$129,2,FALSE)</f>
        <v>#N/A</v>
      </c>
      <c r="F796" t="e">
        <f>VLOOKUP('Reported Performance Table'!C796,'Master List'!$B$20:$D$39,3,FALSE)</f>
        <v>#N/A</v>
      </c>
      <c r="G796" s="163" t="e">
        <f>VLOOKUP('Reported Performance Table'!B796,'Master List'!$B$11:$D$17,3,FALSE)</f>
        <v>#N/A</v>
      </c>
      <c r="H796" t="e">
        <f t="shared" si="24"/>
        <v>#N/A</v>
      </c>
      <c r="I796" t="e">
        <f>IF(VLOOKUP('Reported Performance Table'!D796,'Master List'!$B$42:$D$129,3,FALSE)="","No",VLOOKUP('Reported Performance Table'!D796,'Master List'!$B$42:$D$129,3,FALSE))</f>
        <v>#N/A</v>
      </c>
      <c r="J796" t="e">
        <f>IF(AND(I796="Yes_No",'Reported Performance Table'!E796="Yes"),"No","Yes_No")</f>
        <v>#N/A</v>
      </c>
      <c r="K796" t="str">
        <f>IF('Reported Performance Table'!D796="","",IF('Reported Performance Table'!E796="Yes","LUNA_CCT","Reported_CCT"))</f>
        <v/>
      </c>
      <c r="L796" t="str">
        <f>IF('Reported Performance Table'!D796="","",IF(K796="LUNA_CCT",VLOOKUP('Reported Performance Table'!D796,'Master List'!$B$42:$E$129,4,FALSE),"Reported_BUG"))</f>
        <v/>
      </c>
      <c r="M796" t="str">
        <f>IF('Reported Performance Table'!D796="","",IF(AND('Reported Performance Table'!$E796="Yes",OR('Reported Performance Table'!$D796='Master List'!$B$42,'Reported Performance Table'!$D796='Master List'!$B$43,'Reported Performance Table'!$D796='Master List'!$B$44,'Reported Performance Table'!$D796='Master List'!$B$46,'Reported Performance Table'!$D796='Master List'!$B$48,'Reported Performance Table'!$D796='Master List'!$B$104,'Reported Performance Table'!$D796='Master List'!$B$106,'Reported Performance Table'!$D796='Master List'!$B$126)),"LUNA_Dimming","Dimming_Capability_and_Range"))</f>
        <v/>
      </c>
      <c r="N796" s="179">
        <f>'Reported Performance Table'!BE796</f>
        <v>0</v>
      </c>
      <c r="O796" s="179">
        <f>'Reported Performance Table'!BF796</f>
        <v>0</v>
      </c>
      <c r="P796" s="179">
        <f>'Reported Performance Table'!BG796</f>
        <v>0</v>
      </c>
      <c r="Q796" t="str">
        <f t="shared" si="25"/>
        <v>No</v>
      </c>
    </row>
    <row r="797" spans="1:17" x14ac:dyDescent="0.25">
      <c r="A797" s="75">
        <v>804</v>
      </c>
      <c r="B797" s="76" t="str">
        <f>IF('Reported Performance Table'!$A804="","",IF(OR('Reported Performance Table'!$B804="",'Reported Performance Table'!$C804="",'Reported Performance Table'!$D804="",'Reported Performance Table'!$F804="",'Reported Performance Table'!$G804="",'Reported Performance Table'!$H804="",'Reported Performance Table'!$I804="",'Reported Performance Table'!$K804="",'Reported Performance Table'!$N804="",'Reported Performance Table'!$O804="",'Reported Performance Table'!$P804="",'Reported Performance Table'!$Q804="",'Reported Performance Table'!$R804="",'Reported Performance Table'!$S804="",'Reported Performance Table'!$T804="",'Reported Performance Table'!$U804="",'Reported Performance Table'!$V804="",'Reported Performance Table'!$W804="",'Reported Performance Table'!$X804="",'Reported Performance Table'!$AF804="",'Reported Performance Table'!$AG804="",'Reported Performance Table'!$AI804="",'Reported Performance Table'!$AJ804="",'Reported Performance Table'!$AL804="",'Reported Performance Table'!$AN804="",'Reported Performance Table'!$AR804=""),$A797&amp;", ",""))</f>
        <v/>
      </c>
      <c r="D797" s="35" t="e">
        <f>VLOOKUP('Reported Performance Table'!C797,'Master List'!$B$20:$C$39,2,FALSE)</f>
        <v>#N/A</v>
      </c>
      <c r="E797" t="e">
        <f>VLOOKUP('Reported Performance Table'!D797,'Master List'!$B$42:$C$129,2,FALSE)</f>
        <v>#N/A</v>
      </c>
      <c r="F797" t="e">
        <f>VLOOKUP('Reported Performance Table'!C797,'Master List'!$B$20:$D$39,3,FALSE)</f>
        <v>#N/A</v>
      </c>
      <c r="G797" s="163" t="e">
        <f>VLOOKUP('Reported Performance Table'!B797,'Master List'!$B$11:$D$17,3,FALSE)</f>
        <v>#N/A</v>
      </c>
      <c r="H797" t="e">
        <f t="shared" si="24"/>
        <v>#N/A</v>
      </c>
      <c r="I797" t="e">
        <f>IF(VLOOKUP('Reported Performance Table'!D797,'Master List'!$B$42:$D$129,3,FALSE)="","No",VLOOKUP('Reported Performance Table'!D797,'Master List'!$B$42:$D$129,3,FALSE))</f>
        <v>#N/A</v>
      </c>
      <c r="J797" t="e">
        <f>IF(AND(I797="Yes_No",'Reported Performance Table'!E797="Yes"),"No","Yes_No")</f>
        <v>#N/A</v>
      </c>
      <c r="K797" t="str">
        <f>IF('Reported Performance Table'!D797="","",IF('Reported Performance Table'!E797="Yes","LUNA_CCT","Reported_CCT"))</f>
        <v/>
      </c>
      <c r="L797" t="str">
        <f>IF('Reported Performance Table'!D797="","",IF(K797="LUNA_CCT",VLOOKUP('Reported Performance Table'!D797,'Master List'!$B$42:$E$129,4,FALSE),"Reported_BUG"))</f>
        <v/>
      </c>
      <c r="M797" t="str">
        <f>IF('Reported Performance Table'!D797="","",IF(AND('Reported Performance Table'!$E797="Yes",OR('Reported Performance Table'!$D797='Master List'!$B$42,'Reported Performance Table'!$D797='Master List'!$B$43,'Reported Performance Table'!$D797='Master List'!$B$44,'Reported Performance Table'!$D797='Master List'!$B$46,'Reported Performance Table'!$D797='Master List'!$B$48,'Reported Performance Table'!$D797='Master List'!$B$104,'Reported Performance Table'!$D797='Master List'!$B$106,'Reported Performance Table'!$D797='Master List'!$B$126)),"LUNA_Dimming","Dimming_Capability_and_Range"))</f>
        <v/>
      </c>
      <c r="N797" s="179">
        <f>'Reported Performance Table'!BE797</f>
        <v>0</v>
      </c>
      <c r="O797" s="179">
        <f>'Reported Performance Table'!BF797</f>
        <v>0</v>
      </c>
      <c r="P797" s="179">
        <f>'Reported Performance Table'!BG797</f>
        <v>0</v>
      </c>
      <c r="Q797" t="str">
        <f t="shared" si="25"/>
        <v>No</v>
      </c>
    </row>
    <row r="798" spans="1:17" x14ac:dyDescent="0.25">
      <c r="A798" s="75">
        <v>805</v>
      </c>
      <c r="B798" s="76" t="str">
        <f>IF('Reported Performance Table'!$A805="","",IF(OR('Reported Performance Table'!$B805="",'Reported Performance Table'!$C805="",'Reported Performance Table'!$D805="",'Reported Performance Table'!$F805="",'Reported Performance Table'!$G805="",'Reported Performance Table'!$H805="",'Reported Performance Table'!$I805="",'Reported Performance Table'!$K805="",'Reported Performance Table'!$N805="",'Reported Performance Table'!$O805="",'Reported Performance Table'!$P805="",'Reported Performance Table'!$Q805="",'Reported Performance Table'!$R805="",'Reported Performance Table'!$S805="",'Reported Performance Table'!$T805="",'Reported Performance Table'!$U805="",'Reported Performance Table'!$V805="",'Reported Performance Table'!$W805="",'Reported Performance Table'!$X805="",'Reported Performance Table'!$AF805="",'Reported Performance Table'!$AG805="",'Reported Performance Table'!$AI805="",'Reported Performance Table'!$AJ805="",'Reported Performance Table'!$AL805="",'Reported Performance Table'!$AN805="",'Reported Performance Table'!$AR805=""),$A798&amp;", ",""))</f>
        <v/>
      </c>
      <c r="D798" s="35" t="e">
        <f>VLOOKUP('Reported Performance Table'!C798,'Master List'!$B$20:$C$39,2,FALSE)</f>
        <v>#N/A</v>
      </c>
      <c r="E798" t="e">
        <f>VLOOKUP('Reported Performance Table'!D798,'Master List'!$B$42:$C$129,2,FALSE)</f>
        <v>#N/A</v>
      </c>
      <c r="F798" t="e">
        <f>VLOOKUP('Reported Performance Table'!C798,'Master List'!$B$20:$D$39,3,FALSE)</f>
        <v>#N/A</v>
      </c>
      <c r="G798" s="163" t="e">
        <f>VLOOKUP('Reported Performance Table'!B798,'Master List'!$B$11:$D$17,3,FALSE)</f>
        <v>#N/A</v>
      </c>
      <c r="H798" t="e">
        <f t="shared" si="24"/>
        <v>#N/A</v>
      </c>
      <c r="I798" t="e">
        <f>IF(VLOOKUP('Reported Performance Table'!D798,'Master List'!$B$42:$D$129,3,FALSE)="","No",VLOOKUP('Reported Performance Table'!D798,'Master List'!$B$42:$D$129,3,FALSE))</f>
        <v>#N/A</v>
      </c>
      <c r="J798" t="e">
        <f>IF(AND(I798="Yes_No",'Reported Performance Table'!E798="Yes"),"No","Yes_No")</f>
        <v>#N/A</v>
      </c>
      <c r="K798" t="str">
        <f>IF('Reported Performance Table'!D798="","",IF('Reported Performance Table'!E798="Yes","LUNA_CCT","Reported_CCT"))</f>
        <v/>
      </c>
      <c r="L798" t="str">
        <f>IF('Reported Performance Table'!D798="","",IF(K798="LUNA_CCT",VLOOKUP('Reported Performance Table'!D798,'Master List'!$B$42:$E$129,4,FALSE),"Reported_BUG"))</f>
        <v/>
      </c>
      <c r="M798" t="str">
        <f>IF('Reported Performance Table'!D798="","",IF(AND('Reported Performance Table'!$E798="Yes",OR('Reported Performance Table'!$D798='Master List'!$B$42,'Reported Performance Table'!$D798='Master List'!$B$43,'Reported Performance Table'!$D798='Master List'!$B$44,'Reported Performance Table'!$D798='Master List'!$B$46,'Reported Performance Table'!$D798='Master List'!$B$48,'Reported Performance Table'!$D798='Master List'!$B$104,'Reported Performance Table'!$D798='Master List'!$B$106,'Reported Performance Table'!$D798='Master List'!$B$126)),"LUNA_Dimming","Dimming_Capability_and_Range"))</f>
        <v/>
      </c>
      <c r="N798" s="179">
        <f>'Reported Performance Table'!BE798</f>
        <v>0</v>
      </c>
      <c r="O798" s="179">
        <f>'Reported Performance Table'!BF798</f>
        <v>0</v>
      </c>
      <c r="P798" s="179">
        <f>'Reported Performance Table'!BG798</f>
        <v>0</v>
      </c>
      <c r="Q798" t="str">
        <f t="shared" si="25"/>
        <v>No</v>
      </c>
    </row>
    <row r="799" spans="1:17" x14ac:dyDescent="0.25">
      <c r="A799" s="75">
        <v>806</v>
      </c>
      <c r="B799" s="76" t="str">
        <f>IF('Reported Performance Table'!$A806="","",IF(OR('Reported Performance Table'!$B806="",'Reported Performance Table'!$C806="",'Reported Performance Table'!$D806="",'Reported Performance Table'!$F806="",'Reported Performance Table'!$G806="",'Reported Performance Table'!$H806="",'Reported Performance Table'!$I806="",'Reported Performance Table'!$K806="",'Reported Performance Table'!$N806="",'Reported Performance Table'!$O806="",'Reported Performance Table'!$P806="",'Reported Performance Table'!$Q806="",'Reported Performance Table'!$R806="",'Reported Performance Table'!$S806="",'Reported Performance Table'!$T806="",'Reported Performance Table'!$U806="",'Reported Performance Table'!$V806="",'Reported Performance Table'!$W806="",'Reported Performance Table'!$X806="",'Reported Performance Table'!$AF806="",'Reported Performance Table'!$AG806="",'Reported Performance Table'!$AI806="",'Reported Performance Table'!$AJ806="",'Reported Performance Table'!$AL806="",'Reported Performance Table'!$AN806="",'Reported Performance Table'!$AR806=""),$A799&amp;", ",""))</f>
        <v/>
      </c>
      <c r="D799" s="35" t="e">
        <f>VLOOKUP('Reported Performance Table'!C799,'Master List'!$B$20:$C$39,2,FALSE)</f>
        <v>#N/A</v>
      </c>
      <c r="E799" t="e">
        <f>VLOOKUP('Reported Performance Table'!D799,'Master List'!$B$42:$C$129,2,FALSE)</f>
        <v>#N/A</v>
      </c>
      <c r="F799" t="e">
        <f>VLOOKUP('Reported Performance Table'!C799,'Master List'!$B$20:$D$39,3,FALSE)</f>
        <v>#N/A</v>
      </c>
      <c r="G799" s="163" t="e">
        <f>VLOOKUP('Reported Performance Table'!B799,'Master List'!$B$11:$D$17,3,FALSE)</f>
        <v>#N/A</v>
      </c>
      <c r="H799" t="e">
        <f t="shared" si="24"/>
        <v>#N/A</v>
      </c>
      <c r="I799" t="e">
        <f>IF(VLOOKUP('Reported Performance Table'!D799,'Master List'!$B$42:$D$129,3,FALSE)="","No",VLOOKUP('Reported Performance Table'!D799,'Master List'!$B$42:$D$129,3,FALSE))</f>
        <v>#N/A</v>
      </c>
      <c r="J799" t="e">
        <f>IF(AND(I799="Yes_No",'Reported Performance Table'!E799="Yes"),"No","Yes_No")</f>
        <v>#N/A</v>
      </c>
      <c r="K799" t="str">
        <f>IF('Reported Performance Table'!D799="","",IF('Reported Performance Table'!E799="Yes","LUNA_CCT","Reported_CCT"))</f>
        <v/>
      </c>
      <c r="L799" t="str">
        <f>IF('Reported Performance Table'!D799="","",IF(K799="LUNA_CCT",VLOOKUP('Reported Performance Table'!D799,'Master List'!$B$42:$E$129,4,FALSE),"Reported_BUG"))</f>
        <v/>
      </c>
      <c r="M799" t="str">
        <f>IF('Reported Performance Table'!D799="","",IF(AND('Reported Performance Table'!$E799="Yes",OR('Reported Performance Table'!$D799='Master List'!$B$42,'Reported Performance Table'!$D799='Master List'!$B$43,'Reported Performance Table'!$D799='Master List'!$B$44,'Reported Performance Table'!$D799='Master List'!$B$46,'Reported Performance Table'!$D799='Master List'!$B$48,'Reported Performance Table'!$D799='Master List'!$B$104,'Reported Performance Table'!$D799='Master List'!$B$106,'Reported Performance Table'!$D799='Master List'!$B$126)),"LUNA_Dimming","Dimming_Capability_and_Range"))</f>
        <v/>
      </c>
      <c r="N799" s="179">
        <f>'Reported Performance Table'!BE799</f>
        <v>0</v>
      </c>
      <c r="O799" s="179">
        <f>'Reported Performance Table'!BF799</f>
        <v>0</v>
      </c>
      <c r="P799" s="179">
        <f>'Reported Performance Table'!BG799</f>
        <v>0</v>
      </c>
      <c r="Q799" t="str">
        <f t="shared" si="25"/>
        <v>No</v>
      </c>
    </row>
    <row r="800" spans="1:17" x14ac:dyDescent="0.25">
      <c r="A800" s="75">
        <v>807</v>
      </c>
      <c r="B800" s="76" t="str">
        <f>IF('Reported Performance Table'!$A807="","",IF(OR('Reported Performance Table'!$B807="",'Reported Performance Table'!$C807="",'Reported Performance Table'!$D807="",'Reported Performance Table'!$F807="",'Reported Performance Table'!$G807="",'Reported Performance Table'!$H807="",'Reported Performance Table'!$I807="",'Reported Performance Table'!$K807="",'Reported Performance Table'!$N807="",'Reported Performance Table'!$O807="",'Reported Performance Table'!$P807="",'Reported Performance Table'!$Q807="",'Reported Performance Table'!$R807="",'Reported Performance Table'!$S807="",'Reported Performance Table'!$T807="",'Reported Performance Table'!$U807="",'Reported Performance Table'!$V807="",'Reported Performance Table'!$W807="",'Reported Performance Table'!$X807="",'Reported Performance Table'!$AF807="",'Reported Performance Table'!$AG807="",'Reported Performance Table'!$AI807="",'Reported Performance Table'!$AJ807="",'Reported Performance Table'!$AL807="",'Reported Performance Table'!$AN807="",'Reported Performance Table'!$AR807=""),$A800&amp;", ",""))</f>
        <v/>
      </c>
      <c r="D800" s="35" t="e">
        <f>VLOOKUP('Reported Performance Table'!C800,'Master List'!$B$20:$C$39,2,FALSE)</f>
        <v>#N/A</v>
      </c>
      <c r="E800" t="e">
        <f>VLOOKUP('Reported Performance Table'!D800,'Master List'!$B$42:$C$129,2,FALSE)</f>
        <v>#N/A</v>
      </c>
      <c r="F800" t="e">
        <f>VLOOKUP('Reported Performance Table'!C800,'Master List'!$B$20:$D$39,3,FALSE)</f>
        <v>#N/A</v>
      </c>
      <c r="G800" s="163" t="e">
        <f>VLOOKUP('Reported Performance Table'!B800,'Master List'!$B$11:$D$17,3,FALSE)</f>
        <v>#N/A</v>
      </c>
      <c r="H800" t="e">
        <f t="shared" si="24"/>
        <v>#N/A</v>
      </c>
      <c r="I800" t="e">
        <f>IF(VLOOKUP('Reported Performance Table'!D800,'Master List'!$B$42:$D$129,3,FALSE)="","No",VLOOKUP('Reported Performance Table'!D800,'Master List'!$B$42:$D$129,3,FALSE))</f>
        <v>#N/A</v>
      </c>
      <c r="J800" t="e">
        <f>IF(AND(I800="Yes_No",'Reported Performance Table'!E800="Yes"),"No","Yes_No")</f>
        <v>#N/A</v>
      </c>
      <c r="K800" t="str">
        <f>IF('Reported Performance Table'!D800="","",IF('Reported Performance Table'!E800="Yes","LUNA_CCT","Reported_CCT"))</f>
        <v/>
      </c>
      <c r="L800" t="str">
        <f>IF('Reported Performance Table'!D800="","",IF(K800="LUNA_CCT",VLOOKUP('Reported Performance Table'!D800,'Master List'!$B$42:$E$129,4,FALSE),"Reported_BUG"))</f>
        <v/>
      </c>
      <c r="M800" t="str">
        <f>IF('Reported Performance Table'!D800="","",IF(AND('Reported Performance Table'!$E800="Yes",OR('Reported Performance Table'!$D800='Master List'!$B$42,'Reported Performance Table'!$D800='Master List'!$B$43,'Reported Performance Table'!$D800='Master List'!$B$44,'Reported Performance Table'!$D800='Master List'!$B$46,'Reported Performance Table'!$D800='Master List'!$B$48,'Reported Performance Table'!$D800='Master List'!$B$104,'Reported Performance Table'!$D800='Master List'!$B$106,'Reported Performance Table'!$D800='Master List'!$B$126)),"LUNA_Dimming","Dimming_Capability_and_Range"))</f>
        <v/>
      </c>
      <c r="N800" s="179">
        <f>'Reported Performance Table'!BE800</f>
        <v>0</v>
      </c>
      <c r="O800" s="179">
        <f>'Reported Performance Table'!BF800</f>
        <v>0</v>
      </c>
      <c r="P800" s="179">
        <f>'Reported Performance Table'!BG800</f>
        <v>0</v>
      </c>
      <c r="Q800" t="str">
        <f t="shared" si="25"/>
        <v>No</v>
      </c>
    </row>
    <row r="801" spans="1:17" x14ac:dyDescent="0.25">
      <c r="A801" s="75">
        <v>808</v>
      </c>
      <c r="B801" s="76" t="str">
        <f>IF('Reported Performance Table'!$A808="","",IF(OR('Reported Performance Table'!$B808="",'Reported Performance Table'!$C808="",'Reported Performance Table'!$D808="",'Reported Performance Table'!$F808="",'Reported Performance Table'!$G808="",'Reported Performance Table'!$H808="",'Reported Performance Table'!$I808="",'Reported Performance Table'!$K808="",'Reported Performance Table'!$N808="",'Reported Performance Table'!$O808="",'Reported Performance Table'!$P808="",'Reported Performance Table'!$Q808="",'Reported Performance Table'!$R808="",'Reported Performance Table'!$S808="",'Reported Performance Table'!$T808="",'Reported Performance Table'!$U808="",'Reported Performance Table'!$V808="",'Reported Performance Table'!$W808="",'Reported Performance Table'!$X808="",'Reported Performance Table'!$AF808="",'Reported Performance Table'!$AG808="",'Reported Performance Table'!$AI808="",'Reported Performance Table'!$AJ808="",'Reported Performance Table'!$AL808="",'Reported Performance Table'!$AN808="",'Reported Performance Table'!$AR808=""),$A801&amp;", ",""))</f>
        <v/>
      </c>
      <c r="D801" s="35" t="e">
        <f>VLOOKUP('Reported Performance Table'!C801,'Master List'!$B$20:$C$39,2,FALSE)</f>
        <v>#N/A</v>
      </c>
      <c r="E801" t="e">
        <f>VLOOKUP('Reported Performance Table'!D801,'Master List'!$B$42:$C$129,2,FALSE)</f>
        <v>#N/A</v>
      </c>
      <c r="F801" t="e">
        <f>VLOOKUP('Reported Performance Table'!C801,'Master List'!$B$20:$D$39,3,FALSE)</f>
        <v>#N/A</v>
      </c>
      <c r="G801" s="163" t="e">
        <f>VLOOKUP('Reported Performance Table'!B801,'Master List'!$B$11:$D$17,3,FALSE)</f>
        <v>#N/A</v>
      </c>
      <c r="H801" t="e">
        <f t="shared" si="24"/>
        <v>#N/A</v>
      </c>
      <c r="I801" t="e">
        <f>IF(VLOOKUP('Reported Performance Table'!D801,'Master List'!$B$42:$D$129,3,FALSE)="","No",VLOOKUP('Reported Performance Table'!D801,'Master List'!$B$42:$D$129,3,FALSE))</f>
        <v>#N/A</v>
      </c>
      <c r="J801" t="e">
        <f>IF(AND(I801="Yes_No",'Reported Performance Table'!E801="Yes"),"No","Yes_No")</f>
        <v>#N/A</v>
      </c>
      <c r="K801" t="str">
        <f>IF('Reported Performance Table'!D801="","",IF('Reported Performance Table'!E801="Yes","LUNA_CCT","Reported_CCT"))</f>
        <v/>
      </c>
      <c r="L801" t="str">
        <f>IF('Reported Performance Table'!D801="","",IF(K801="LUNA_CCT",VLOOKUP('Reported Performance Table'!D801,'Master List'!$B$42:$E$129,4,FALSE),"Reported_BUG"))</f>
        <v/>
      </c>
      <c r="M801" t="str">
        <f>IF('Reported Performance Table'!D801="","",IF(AND('Reported Performance Table'!$E801="Yes",OR('Reported Performance Table'!$D801='Master List'!$B$42,'Reported Performance Table'!$D801='Master List'!$B$43,'Reported Performance Table'!$D801='Master List'!$B$44,'Reported Performance Table'!$D801='Master List'!$B$46,'Reported Performance Table'!$D801='Master List'!$B$48,'Reported Performance Table'!$D801='Master List'!$B$104,'Reported Performance Table'!$D801='Master List'!$B$106,'Reported Performance Table'!$D801='Master List'!$B$126)),"LUNA_Dimming","Dimming_Capability_and_Range"))</f>
        <v/>
      </c>
      <c r="N801" s="179">
        <f>'Reported Performance Table'!BE801</f>
        <v>0</v>
      </c>
      <c r="O801" s="179">
        <f>'Reported Performance Table'!BF801</f>
        <v>0</v>
      </c>
      <c r="P801" s="179">
        <f>'Reported Performance Table'!BG801</f>
        <v>0</v>
      </c>
      <c r="Q801" t="str">
        <f t="shared" si="25"/>
        <v>No</v>
      </c>
    </row>
    <row r="802" spans="1:17" x14ac:dyDescent="0.25">
      <c r="A802" s="75">
        <v>809</v>
      </c>
      <c r="B802" s="76" t="str">
        <f>IF('Reported Performance Table'!$A809="","",IF(OR('Reported Performance Table'!$B809="",'Reported Performance Table'!$C809="",'Reported Performance Table'!$D809="",'Reported Performance Table'!$F809="",'Reported Performance Table'!$G809="",'Reported Performance Table'!$H809="",'Reported Performance Table'!$I809="",'Reported Performance Table'!$K809="",'Reported Performance Table'!$N809="",'Reported Performance Table'!$O809="",'Reported Performance Table'!$P809="",'Reported Performance Table'!$Q809="",'Reported Performance Table'!$R809="",'Reported Performance Table'!$S809="",'Reported Performance Table'!$T809="",'Reported Performance Table'!$U809="",'Reported Performance Table'!$V809="",'Reported Performance Table'!$W809="",'Reported Performance Table'!$X809="",'Reported Performance Table'!$AF809="",'Reported Performance Table'!$AG809="",'Reported Performance Table'!$AI809="",'Reported Performance Table'!$AJ809="",'Reported Performance Table'!$AL809="",'Reported Performance Table'!$AN809="",'Reported Performance Table'!$AR809=""),$A802&amp;", ",""))</f>
        <v/>
      </c>
      <c r="D802" s="35" t="e">
        <f>VLOOKUP('Reported Performance Table'!C802,'Master List'!$B$20:$C$39,2,FALSE)</f>
        <v>#N/A</v>
      </c>
      <c r="E802" t="e">
        <f>VLOOKUP('Reported Performance Table'!D802,'Master List'!$B$42:$C$129,2,FALSE)</f>
        <v>#N/A</v>
      </c>
      <c r="F802" t="e">
        <f>VLOOKUP('Reported Performance Table'!C802,'Master List'!$B$20:$D$39,3,FALSE)</f>
        <v>#N/A</v>
      </c>
      <c r="G802" s="163" t="e">
        <f>VLOOKUP('Reported Performance Table'!B802,'Master List'!$B$11:$D$17,3,FALSE)</f>
        <v>#N/A</v>
      </c>
      <c r="H802" t="e">
        <f t="shared" si="24"/>
        <v>#N/A</v>
      </c>
      <c r="I802" t="e">
        <f>IF(VLOOKUP('Reported Performance Table'!D802,'Master List'!$B$42:$D$129,3,FALSE)="","No",VLOOKUP('Reported Performance Table'!D802,'Master List'!$B$42:$D$129,3,FALSE))</f>
        <v>#N/A</v>
      </c>
      <c r="J802" t="e">
        <f>IF(AND(I802="Yes_No",'Reported Performance Table'!E802="Yes"),"No","Yes_No")</f>
        <v>#N/A</v>
      </c>
      <c r="K802" t="str">
        <f>IF('Reported Performance Table'!D802="","",IF('Reported Performance Table'!E802="Yes","LUNA_CCT","Reported_CCT"))</f>
        <v/>
      </c>
      <c r="L802" t="str">
        <f>IF('Reported Performance Table'!D802="","",IF(K802="LUNA_CCT",VLOOKUP('Reported Performance Table'!D802,'Master List'!$B$42:$E$129,4,FALSE),"Reported_BUG"))</f>
        <v/>
      </c>
      <c r="M802" t="str">
        <f>IF('Reported Performance Table'!D802="","",IF(AND('Reported Performance Table'!$E802="Yes",OR('Reported Performance Table'!$D802='Master List'!$B$42,'Reported Performance Table'!$D802='Master List'!$B$43,'Reported Performance Table'!$D802='Master List'!$B$44,'Reported Performance Table'!$D802='Master List'!$B$46,'Reported Performance Table'!$D802='Master List'!$B$48,'Reported Performance Table'!$D802='Master List'!$B$104,'Reported Performance Table'!$D802='Master List'!$B$106,'Reported Performance Table'!$D802='Master List'!$B$126)),"LUNA_Dimming","Dimming_Capability_and_Range"))</f>
        <v/>
      </c>
      <c r="N802" s="179">
        <f>'Reported Performance Table'!BE802</f>
        <v>0</v>
      </c>
      <c r="O802" s="179">
        <f>'Reported Performance Table'!BF802</f>
        <v>0</v>
      </c>
      <c r="P802" s="179">
        <f>'Reported Performance Table'!BG802</f>
        <v>0</v>
      </c>
      <c r="Q802" t="str">
        <f t="shared" si="25"/>
        <v>No</v>
      </c>
    </row>
    <row r="803" spans="1:17" x14ac:dyDescent="0.25">
      <c r="A803" s="75">
        <v>810</v>
      </c>
      <c r="B803" s="76" t="str">
        <f>IF('Reported Performance Table'!$A810="","",IF(OR('Reported Performance Table'!$B810="",'Reported Performance Table'!$C810="",'Reported Performance Table'!$D810="",'Reported Performance Table'!$F810="",'Reported Performance Table'!$G810="",'Reported Performance Table'!$H810="",'Reported Performance Table'!$I810="",'Reported Performance Table'!$K810="",'Reported Performance Table'!$N810="",'Reported Performance Table'!$O810="",'Reported Performance Table'!$P810="",'Reported Performance Table'!$Q810="",'Reported Performance Table'!$R810="",'Reported Performance Table'!$S810="",'Reported Performance Table'!$T810="",'Reported Performance Table'!$U810="",'Reported Performance Table'!$V810="",'Reported Performance Table'!$W810="",'Reported Performance Table'!$X810="",'Reported Performance Table'!$AF810="",'Reported Performance Table'!$AG810="",'Reported Performance Table'!$AI810="",'Reported Performance Table'!$AJ810="",'Reported Performance Table'!$AL810="",'Reported Performance Table'!$AN810="",'Reported Performance Table'!$AR810=""),$A803&amp;", ",""))</f>
        <v/>
      </c>
      <c r="D803" s="35" t="e">
        <f>VLOOKUP('Reported Performance Table'!C803,'Master List'!$B$20:$C$39,2,FALSE)</f>
        <v>#N/A</v>
      </c>
      <c r="E803" t="e">
        <f>VLOOKUP('Reported Performance Table'!D803,'Master List'!$B$42:$C$129,2,FALSE)</f>
        <v>#N/A</v>
      </c>
      <c r="F803" t="e">
        <f>VLOOKUP('Reported Performance Table'!C803,'Master List'!$B$20:$D$39,3,FALSE)</f>
        <v>#N/A</v>
      </c>
      <c r="G803" s="163" t="e">
        <f>VLOOKUP('Reported Performance Table'!B803,'Master List'!$B$11:$D$17,3,FALSE)</f>
        <v>#N/A</v>
      </c>
      <c r="H803" t="e">
        <f t="shared" si="24"/>
        <v>#N/A</v>
      </c>
      <c r="I803" t="e">
        <f>IF(VLOOKUP('Reported Performance Table'!D803,'Master List'!$B$42:$D$129,3,FALSE)="","No",VLOOKUP('Reported Performance Table'!D803,'Master List'!$B$42:$D$129,3,FALSE))</f>
        <v>#N/A</v>
      </c>
      <c r="J803" t="e">
        <f>IF(AND(I803="Yes_No",'Reported Performance Table'!E803="Yes"),"No","Yes_No")</f>
        <v>#N/A</v>
      </c>
      <c r="K803" t="str">
        <f>IF('Reported Performance Table'!D803="","",IF('Reported Performance Table'!E803="Yes","LUNA_CCT","Reported_CCT"))</f>
        <v/>
      </c>
      <c r="L803" t="str">
        <f>IF('Reported Performance Table'!D803="","",IF(K803="LUNA_CCT",VLOOKUP('Reported Performance Table'!D803,'Master List'!$B$42:$E$129,4,FALSE),"Reported_BUG"))</f>
        <v/>
      </c>
      <c r="M803" t="str">
        <f>IF('Reported Performance Table'!D803="","",IF(AND('Reported Performance Table'!$E803="Yes",OR('Reported Performance Table'!$D803='Master List'!$B$42,'Reported Performance Table'!$D803='Master List'!$B$43,'Reported Performance Table'!$D803='Master List'!$B$44,'Reported Performance Table'!$D803='Master List'!$B$46,'Reported Performance Table'!$D803='Master List'!$B$48,'Reported Performance Table'!$D803='Master List'!$B$104,'Reported Performance Table'!$D803='Master List'!$B$106,'Reported Performance Table'!$D803='Master List'!$B$126)),"LUNA_Dimming","Dimming_Capability_and_Range"))</f>
        <v/>
      </c>
      <c r="N803" s="179">
        <f>'Reported Performance Table'!BE803</f>
        <v>0</v>
      </c>
      <c r="O803" s="179">
        <f>'Reported Performance Table'!BF803</f>
        <v>0</v>
      </c>
      <c r="P803" s="179">
        <f>'Reported Performance Table'!BG803</f>
        <v>0</v>
      </c>
      <c r="Q803" t="str">
        <f t="shared" si="25"/>
        <v>No</v>
      </c>
    </row>
    <row r="804" spans="1:17" x14ac:dyDescent="0.25">
      <c r="A804" s="75">
        <v>811</v>
      </c>
      <c r="B804" s="76" t="str">
        <f>IF('Reported Performance Table'!$A811="","",IF(OR('Reported Performance Table'!$B811="",'Reported Performance Table'!$C811="",'Reported Performance Table'!$D811="",'Reported Performance Table'!$F811="",'Reported Performance Table'!$G811="",'Reported Performance Table'!$H811="",'Reported Performance Table'!$I811="",'Reported Performance Table'!$K811="",'Reported Performance Table'!$N811="",'Reported Performance Table'!$O811="",'Reported Performance Table'!$P811="",'Reported Performance Table'!$Q811="",'Reported Performance Table'!$R811="",'Reported Performance Table'!$S811="",'Reported Performance Table'!$T811="",'Reported Performance Table'!$U811="",'Reported Performance Table'!$V811="",'Reported Performance Table'!$W811="",'Reported Performance Table'!$X811="",'Reported Performance Table'!$AF811="",'Reported Performance Table'!$AG811="",'Reported Performance Table'!$AI811="",'Reported Performance Table'!$AJ811="",'Reported Performance Table'!$AL811="",'Reported Performance Table'!$AN811="",'Reported Performance Table'!$AR811=""),$A804&amp;", ",""))</f>
        <v/>
      </c>
      <c r="D804" s="35" t="e">
        <f>VLOOKUP('Reported Performance Table'!C804,'Master List'!$B$20:$C$39,2,FALSE)</f>
        <v>#N/A</v>
      </c>
      <c r="E804" t="e">
        <f>VLOOKUP('Reported Performance Table'!D804,'Master List'!$B$42:$C$129,2,FALSE)</f>
        <v>#N/A</v>
      </c>
      <c r="F804" t="e">
        <f>VLOOKUP('Reported Performance Table'!C804,'Master List'!$B$20:$D$39,3,FALSE)</f>
        <v>#N/A</v>
      </c>
      <c r="G804" s="163" t="e">
        <f>VLOOKUP('Reported Performance Table'!B804,'Master List'!$B$11:$D$17,3,FALSE)</f>
        <v>#N/A</v>
      </c>
      <c r="H804" t="e">
        <f t="shared" si="24"/>
        <v>#N/A</v>
      </c>
      <c r="I804" t="e">
        <f>IF(VLOOKUP('Reported Performance Table'!D804,'Master List'!$B$42:$D$129,3,FALSE)="","No",VLOOKUP('Reported Performance Table'!D804,'Master List'!$B$42:$D$129,3,FALSE))</f>
        <v>#N/A</v>
      </c>
      <c r="J804" t="e">
        <f>IF(AND(I804="Yes_No",'Reported Performance Table'!E804="Yes"),"No","Yes_No")</f>
        <v>#N/A</v>
      </c>
      <c r="K804" t="str">
        <f>IF('Reported Performance Table'!D804="","",IF('Reported Performance Table'!E804="Yes","LUNA_CCT","Reported_CCT"))</f>
        <v/>
      </c>
      <c r="L804" t="str">
        <f>IF('Reported Performance Table'!D804="","",IF(K804="LUNA_CCT",VLOOKUP('Reported Performance Table'!D804,'Master List'!$B$42:$E$129,4,FALSE),"Reported_BUG"))</f>
        <v/>
      </c>
      <c r="M804" t="str">
        <f>IF('Reported Performance Table'!D804="","",IF(AND('Reported Performance Table'!$E804="Yes",OR('Reported Performance Table'!$D804='Master List'!$B$42,'Reported Performance Table'!$D804='Master List'!$B$43,'Reported Performance Table'!$D804='Master List'!$B$44,'Reported Performance Table'!$D804='Master List'!$B$46,'Reported Performance Table'!$D804='Master List'!$B$48,'Reported Performance Table'!$D804='Master List'!$B$104,'Reported Performance Table'!$D804='Master List'!$B$106,'Reported Performance Table'!$D804='Master List'!$B$126)),"LUNA_Dimming","Dimming_Capability_and_Range"))</f>
        <v/>
      </c>
      <c r="N804" s="179">
        <f>'Reported Performance Table'!BE804</f>
        <v>0</v>
      </c>
      <c r="O804" s="179">
        <f>'Reported Performance Table'!BF804</f>
        <v>0</v>
      </c>
      <c r="P804" s="179">
        <f>'Reported Performance Table'!BG804</f>
        <v>0</v>
      </c>
      <c r="Q804" t="str">
        <f t="shared" si="25"/>
        <v>No</v>
      </c>
    </row>
    <row r="805" spans="1:17" x14ac:dyDescent="0.25">
      <c r="A805" s="75">
        <v>812</v>
      </c>
      <c r="B805" s="76" t="str">
        <f>IF('Reported Performance Table'!$A812="","",IF(OR('Reported Performance Table'!$B812="",'Reported Performance Table'!$C812="",'Reported Performance Table'!$D812="",'Reported Performance Table'!$F812="",'Reported Performance Table'!$G812="",'Reported Performance Table'!$H812="",'Reported Performance Table'!$I812="",'Reported Performance Table'!$K812="",'Reported Performance Table'!$N812="",'Reported Performance Table'!$O812="",'Reported Performance Table'!$P812="",'Reported Performance Table'!$Q812="",'Reported Performance Table'!$R812="",'Reported Performance Table'!$S812="",'Reported Performance Table'!$T812="",'Reported Performance Table'!$U812="",'Reported Performance Table'!$V812="",'Reported Performance Table'!$W812="",'Reported Performance Table'!$X812="",'Reported Performance Table'!$AF812="",'Reported Performance Table'!$AG812="",'Reported Performance Table'!$AI812="",'Reported Performance Table'!$AJ812="",'Reported Performance Table'!$AL812="",'Reported Performance Table'!$AN812="",'Reported Performance Table'!$AR812=""),$A805&amp;", ",""))</f>
        <v/>
      </c>
      <c r="D805" s="35" t="e">
        <f>VLOOKUP('Reported Performance Table'!C805,'Master List'!$B$20:$C$39,2,FALSE)</f>
        <v>#N/A</v>
      </c>
      <c r="E805" t="e">
        <f>VLOOKUP('Reported Performance Table'!D805,'Master List'!$B$42:$C$129,2,FALSE)</f>
        <v>#N/A</v>
      </c>
      <c r="F805" t="e">
        <f>VLOOKUP('Reported Performance Table'!C805,'Master List'!$B$20:$D$39,3,FALSE)</f>
        <v>#N/A</v>
      </c>
      <c r="G805" s="163" t="e">
        <f>VLOOKUP('Reported Performance Table'!B805,'Master List'!$B$11:$D$17,3,FALSE)</f>
        <v>#N/A</v>
      </c>
      <c r="H805" t="e">
        <f t="shared" si="24"/>
        <v>#N/A</v>
      </c>
      <c r="I805" t="e">
        <f>IF(VLOOKUP('Reported Performance Table'!D805,'Master List'!$B$42:$D$129,3,FALSE)="","No",VLOOKUP('Reported Performance Table'!D805,'Master List'!$B$42:$D$129,3,FALSE))</f>
        <v>#N/A</v>
      </c>
      <c r="J805" t="e">
        <f>IF(AND(I805="Yes_No",'Reported Performance Table'!E805="Yes"),"No","Yes_No")</f>
        <v>#N/A</v>
      </c>
      <c r="K805" t="str">
        <f>IF('Reported Performance Table'!D805="","",IF('Reported Performance Table'!E805="Yes","LUNA_CCT","Reported_CCT"))</f>
        <v/>
      </c>
      <c r="L805" t="str">
        <f>IF('Reported Performance Table'!D805="","",IF(K805="LUNA_CCT",VLOOKUP('Reported Performance Table'!D805,'Master List'!$B$42:$E$129,4,FALSE),"Reported_BUG"))</f>
        <v/>
      </c>
      <c r="M805" t="str">
        <f>IF('Reported Performance Table'!D805="","",IF(AND('Reported Performance Table'!$E805="Yes",OR('Reported Performance Table'!$D805='Master List'!$B$42,'Reported Performance Table'!$D805='Master List'!$B$43,'Reported Performance Table'!$D805='Master List'!$B$44,'Reported Performance Table'!$D805='Master List'!$B$46,'Reported Performance Table'!$D805='Master List'!$B$48,'Reported Performance Table'!$D805='Master List'!$B$104,'Reported Performance Table'!$D805='Master List'!$B$106,'Reported Performance Table'!$D805='Master List'!$B$126)),"LUNA_Dimming","Dimming_Capability_and_Range"))</f>
        <v/>
      </c>
      <c r="N805" s="179">
        <f>'Reported Performance Table'!BE805</f>
        <v>0</v>
      </c>
      <c r="O805" s="179">
        <f>'Reported Performance Table'!BF805</f>
        <v>0</v>
      </c>
      <c r="P805" s="179">
        <f>'Reported Performance Table'!BG805</f>
        <v>0</v>
      </c>
      <c r="Q805" t="str">
        <f t="shared" si="25"/>
        <v>No</v>
      </c>
    </row>
    <row r="806" spans="1:17" x14ac:dyDescent="0.25">
      <c r="A806" s="75">
        <v>813</v>
      </c>
      <c r="B806" s="76" t="str">
        <f>IF('Reported Performance Table'!$A813="","",IF(OR('Reported Performance Table'!$B813="",'Reported Performance Table'!$C813="",'Reported Performance Table'!$D813="",'Reported Performance Table'!$F813="",'Reported Performance Table'!$G813="",'Reported Performance Table'!$H813="",'Reported Performance Table'!$I813="",'Reported Performance Table'!$K813="",'Reported Performance Table'!$N813="",'Reported Performance Table'!$O813="",'Reported Performance Table'!$P813="",'Reported Performance Table'!$Q813="",'Reported Performance Table'!$R813="",'Reported Performance Table'!$S813="",'Reported Performance Table'!$T813="",'Reported Performance Table'!$U813="",'Reported Performance Table'!$V813="",'Reported Performance Table'!$W813="",'Reported Performance Table'!$X813="",'Reported Performance Table'!$AF813="",'Reported Performance Table'!$AG813="",'Reported Performance Table'!$AI813="",'Reported Performance Table'!$AJ813="",'Reported Performance Table'!$AL813="",'Reported Performance Table'!$AN813="",'Reported Performance Table'!$AR813=""),$A806&amp;", ",""))</f>
        <v/>
      </c>
      <c r="D806" s="35" t="e">
        <f>VLOOKUP('Reported Performance Table'!C806,'Master List'!$B$20:$C$39,2,FALSE)</f>
        <v>#N/A</v>
      </c>
      <c r="E806" t="e">
        <f>VLOOKUP('Reported Performance Table'!D806,'Master List'!$B$42:$C$129,2,FALSE)</f>
        <v>#N/A</v>
      </c>
      <c r="F806" t="e">
        <f>VLOOKUP('Reported Performance Table'!C806,'Master List'!$B$20:$D$39,3,FALSE)</f>
        <v>#N/A</v>
      </c>
      <c r="G806" s="163" t="e">
        <f>VLOOKUP('Reported Performance Table'!B806,'Master List'!$B$11:$D$17,3,FALSE)</f>
        <v>#N/A</v>
      </c>
      <c r="H806" t="e">
        <f t="shared" si="24"/>
        <v>#N/A</v>
      </c>
      <c r="I806" t="e">
        <f>IF(VLOOKUP('Reported Performance Table'!D806,'Master List'!$B$42:$D$129,3,FALSE)="","No",VLOOKUP('Reported Performance Table'!D806,'Master List'!$B$42:$D$129,3,FALSE))</f>
        <v>#N/A</v>
      </c>
      <c r="J806" t="e">
        <f>IF(AND(I806="Yes_No",'Reported Performance Table'!E806="Yes"),"No","Yes_No")</f>
        <v>#N/A</v>
      </c>
      <c r="K806" t="str">
        <f>IF('Reported Performance Table'!D806="","",IF('Reported Performance Table'!E806="Yes","LUNA_CCT","Reported_CCT"))</f>
        <v/>
      </c>
      <c r="L806" t="str">
        <f>IF('Reported Performance Table'!D806="","",IF(K806="LUNA_CCT",VLOOKUP('Reported Performance Table'!D806,'Master List'!$B$42:$E$129,4,FALSE),"Reported_BUG"))</f>
        <v/>
      </c>
      <c r="M806" t="str">
        <f>IF('Reported Performance Table'!D806="","",IF(AND('Reported Performance Table'!$E806="Yes",OR('Reported Performance Table'!$D806='Master List'!$B$42,'Reported Performance Table'!$D806='Master List'!$B$43,'Reported Performance Table'!$D806='Master List'!$B$44,'Reported Performance Table'!$D806='Master List'!$B$46,'Reported Performance Table'!$D806='Master List'!$B$48,'Reported Performance Table'!$D806='Master List'!$B$104,'Reported Performance Table'!$D806='Master List'!$B$106,'Reported Performance Table'!$D806='Master List'!$B$126)),"LUNA_Dimming","Dimming_Capability_and_Range"))</f>
        <v/>
      </c>
      <c r="N806" s="179">
        <f>'Reported Performance Table'!BE806</f>
        <v>0</v>
      </c>
      <c r="O806" s="179">
        <f>'Reported Performance Table'!BF806</f>
        <v>0</v>
      </c>
      <c r="P806" s="179">
        <f>'Reported Performance Table'!BG806</f>
        <v>0</v>
      </c>
      <c r="Q806" t="str">
        <f t="shared" si="25"/>
        <v>No</v>
      </c>
    </row>
    <row r="807" spans="1:17" x14ac:dyDescent="0.25">
      <c r="A807" s="75">
        <v>814</v>
      </c>
      <c r="B807" s="76" t="str">
        <f>IF('Reported Performance Table'!$A814="","",IF(OR('Reported Performance Table'!$B814="",'Reported Performance Table'!$C814="",'Reported Performance Table'!$D814="",'Reported Performance Table'!$F814="",'Reported Performance Table'!$G814="",'Reported Performance Table'!$H814="",'Reported Performance Table'!$I814="",'Reported Performance Table'!$K814="",'Reported Performance Table'!$N814="",'Reported Performance Table'!$O814="",'Reported Performance Table'!$P814="",'Reported Performance Table'!$Q814="",'Reported Performance Table'!$R814="",'Reported Performance Table'!$S814="",'Reported Performance Table'!$T814="",'Reported Performance Table'!$U814="",'Reported Performance Table'!$V814="",'Reported Performance Table'!$W814="",'Reported Performance Table'!$X814="",'Reported Performance Table'!$AF814="",'Reported Performance Table'!$AG814="",'Reported Performance Table'!$AI814="",'Reported Performance Table'!$AJ814="",'Reported Performance Table'!$AL814="",'Reported Performance Table'!$AN814="",'Reported Performance Table'!$AR814=""),$A807&amp;", ",""))</f>
        <v/>
      </c>
      <c r="D807" s="35" t="e">
        <f>VLOOKUP('Reported Performance Table'!C807,'Master List'!$B$20:$C$39,2,FALSE)</f>
        <v>#N/A</v>
      </c>
      <c r="E807" t="e">
        <f>VLOOKUP('Reported Performance Table'!D807,'Master List'!$B$42:$C$129,2,FALSE)</f>
        <v>#N/A</v>
      </c>
      <c r="F807" t="e">
        <f>VLOOKUP('Reported Performance Table'!C807,'Master List'!$B$20:$D$39,3,FALSE)</f>
        <v>#N/A</v>
      </c>
      <c r="G807" s="163" t="e">
        <f>VLOOKUP('Reported Performance Table'!B807,'Master List'!$B$11:$D$17,3,FALSE)</f>
        <v>#N/A</v>
      </c>
      <c r="H807" t="e">
        <f t="shared" si="24"/>
        <v>#N/A</v>
      </c>
      <c r="I807" t="e">
        <f>IF(VLOOKUP('Reported Performance Table'!D807,'Master List'!$B$42:$D$129,3,FALSE)="","No",VLOOKUP('Reported Performance Table'!D807,'Master List'!$B$42:$D$129,3,FALSE))</f>
        <v>#N/A</v>
      </c>
      <c r="J807" t="e">
        <f>IF(AND(I807="Yes_No",'Reported Performance Table'!E807="Yes"),"No","Yes_No")</f>
        <v>#N/A</v>
      </c>
      <c r="K807" t="str">
        <f>IF('Reported Performance Table'!D807="","",IF('Reported Performance Table'!E807="Yes","LUNA_CCT","Reported_CCT"))</f>
        <v/>
      </c>
      <c r="L807" t="str">
        <f>IF('Reported Performance Table'!D807="","",IF(K807="LUNA_CCT",VLOOKUP('Reported Performance Table'!D807,'Master List'!$B$42:$E$129,4,FALSE),"Reported_BUG"))</f>
        <v/>
      </c>
      <c r="M807" t="str">
        <f>IF('Reported Performance Table'!D807="","",IF(AND('Reported Performance Table'!$E807="Yes",OR('Reported Performance Table'!$D807='Master List'!$B$42,'Reported Performance Table'!$D807='Master List'!$B$43,'Reported Performance Table'!$D807='Master List'!$B$44,'Reported Performance Table'!$D807='Master List'!$B$46,'Reported Performance Table'!$D807='Master List'!$B$48,'Reported Performance Table'!$D807='Master List'!$B$104,'Reported Performance Table'!$D807='Master List'!$B$106,'Reported Performance Table'!$D807='Master List'!$B$126)),"LUNA_Dimming","Dimming_Capability_and_Range"))</f>
        <v/>
      </c>
      <c r="N807" s="179">
        <f>'Reported Performance Table'!BE807</f>
        <v>0</v>
      </c>
      <c r="O807" s="179">
        <f>'Reported Performance Table'!BF807</f>
        <v>0</v>
      </c>
      <c r="P807" s="179">
        <f>'Reported Performance Table'!BG807</f>
        <v>0</v>
      </c>
      <c r="Q807" t="str">
        <f t="shared" si="25"/>
        <v>No</v>
      </c>
    </row>
    <row r="808" spans="1:17" x14ac:dyDescent="0.25">
      <c r="A808" s="75">
        <v>815</v>
      </c>
      <c r="B808" s="76" t="str">
        <f>IF('Reported Performance Table'!$A815="","",IF(OR('Reported Performance Table'!$B815="",'Reported Performance Table'!$C815="",'Reported Performance Table'!$D815="",'Reported Performance Table'!$F815="",'Reported Performance Table'!$G815="",'Reported Performance Table'!$H815="",'Reported Performance Table'!$I815="",'Reported Performance Table'!$K815="",'Reported Performance Table'!$N815="",'Reported Performance Table'!$O815="",'Reported Performance Table'!$P815="",'Reported Performance Table'!$Q815="",'Reported Performance Table'!$R815="",'Reported Performance Table'!$S815="",'Reported Performance Table'!$T815="",'Reported Performance Table'!$U815="",'Reported Performance Table'!$V815="",'Reported Performance Table'!$W815="",'Reported Performance Table'!$X815="",'Reported Performance Table'!$AF815="",'Reported Performance Table'!$AG815="",'Reported Performance Table'!$AI815="",'Reported Performance Table'!$AJ815="",'Reported Performance Table'!$AL815="",'Reported Performance Table'!$AN815="",'Reported Performance Table'!$AR815=""),$A808&amp;", ",""))</f>
        <v/>
      </c>
      <c r="D808" s="35" t="e">
        <f>VLOOKUP('Reported Performance Table'!C808,'Master List'!$B$20:$C$39,2,FALSE)</f>
        <v>#N/A</v>
      </c>
      <c r="E808" t="e">
        <f>VLOOKUP('Reported Performance Table'!D808,'Master List'!$B$42:$C$129,2,FALSE)</f>
        <v>#N/A</v>
      </c>
      <c r="F808" t="e">
        <f>VLOOKUP('Reported Performance Table'!C808,'Master List'!$B$20:$D$39,3,FALSE)</f>
        <v>#N/A</v>
      </c>
      <c r="G808" s="163" t="e">
        <f>VLOOKUP('Reported Performance Table'!B808,'Master List'!$B$11:$D$17,3,FALSE)</f>
        <v>#N/A</v>
      </c>
      <c r="H808" t="e">
        <f t="shared" si="24"/>
        <v>#N/A</v>
      </c>
      <c r="I808" t="e">
        <f>IF(VLOOKUP('Reported Performance Table'!D808,'Master List'!$B$42:$D$129,3,FALSE)="","No",VLOOKUP('Reported Performance Table'!D808,'Master List'!$B$42:$D$129,3,FALSE))</f>
        <v>#N/A</v>
      </c>
      <c r="J808" t="e">
        <f>IF(AND(I808="Yes_No",'Reported Performance Table'!E808="Yes"),"No","Yes_No")</f>
        <v>#N/A</v>
      </c>
      <c r="K808" t="str">
        <f>IF('Reported Performance Table'!D808="","",IF('Reported Performance Table'!E808="Yes","LUNA_CCT","Reported_CCT"))</f>
        <v/>
      </c>
      <c r="L808" t="str">
        <f>IF('Reported Performance Table'!D808="","",IF(K808="LUNA_CCT",VLOOKUP('Reported Performance Table'!D808,'Master List'!$B$42:$E$129,4,FALSE),"Reported_BUG"))</f>
        <v/>
      </c>
      <c r="M808" t="str">
        <f>IF('Reported Performance Table'!D808="","",IF(AND('Reported Performance Table'!$E808="Yes",OR('Reported Performance Table'!$D808='Master List'!$B$42,'Reported Performance Table'!$D808='Master List'!$B$43,'Reported Performance Table'!$D808='Master List'!$B$44,'Reported Performance Table'!$D808='Master List'!$B$46,'Reported Performance Table'!$D808='Master List'!$B$48,'Reported Performance Table'!$D808='Master List'!$B$104,'Reported Performance Table'!$D808='Master List'!$B$106,'Reported Performance Table'!$D808='Master List'!$B$126)),"LUNA_Dimming","Dimming_Capability_and_Range"))</f>
        <v/>
      </c>
      <c r="N808" s="179">
        <f>'Reported Performance Table'!BE808</f>
        <v>0</v>
      </c>
      <c r="O808" s="179">
        <f>'Reported Performance Table'!BF808</f>
        <v>0</v>
      </c>
      <c r="P808" s="179">
        <f>'Reported Performance Table'!BG808</f>
        <v>0</v>
      </c>
      <c r="Q808" t="str">
        <f t="shared" si="25"/>
        <v>No</v>
      </c>
    </row>
    <row r="809" spans="1:17" x14ac:dyDescent="0.25">
      <c r="A809" s="75">
        <v>816</v>
      </c>
      <c r="B809" s="76" t="str">
        <f>IF('Reported Performance Table'!$A816="","",IF(OR('Reported Performance Table'!$B816="",'Reported Performance Table'!$C816="",'Reported Performance Table'!$D816="",'Reported Performance Table'!$F816="",'Reported Performance Table'!$G816="",'Reported Performance Table'!$H816="",'Reported Performance Table'!$I816="",'Reported Performance Table'!$K816="",'Reported Performance Table'!$N816="",'Reported Performance Table'!$O816="",'Reported Performance Table'!$P816="",'Reported Performance Table'!$Q816="",'Reported Performance Table'!$R816="",'Reported Performance Table'!$S816="",'Reported Performance Table'!$T816="",'Reported Performance Table'!$U816="",'Reported Performance Table'!$V816="",'Reported Performance Table'!$W816="",'Reported Performance Table'!$X816="",'Reported Performance Table'!$AF816="",'Reported Performance Table'!$AG816="",'Reported Performance Table'!$AI816="",'Reported Performance Table'!$AJ816="",'Reported Performance Table'!$AL816="",'Reported Performance Table'!$AN816="",'Reported Performance Table'!$AR816=""),$A809&amp;", ",""))</f>
        <v/>
      </c>
      <c r="D809" s="35" t="e">
        <f>VLOOKUP('Reported Performance Table'!C809,'Master List'!$B$20:$C$39,2,FALSE)</f>
        <v>#N/A</v>
      </c>
      <c r="E809" t="e">
        <f>VLOOKUP('Reported Performance Table'!D809,'Master List'!$B$42:$C$129,2,FALSE)</f>
        <v>#N/A</v>
      </c>
      <c r="F809" t="e">
        <f>VLOOKUP('Reported Performance Table'!C809,'Master List'!$B$20:$D$39,3,FALSE)</f>
        <v>#N/A</v>
      </c>
      <c r="G809" s="163" t="e">
        <f>VLOOKUP('Reported Performance Table'!B809,'Master List'!$B$11:$D$17,3,FALSE)</f>
        <v>#N/A</v>
      </c>
      <c r="H809" t="e">
        <f t="shared" si="24"/>
        <v>#N/A</v>
      </c>
      <c r="I809" t="e">
        <f>IF(VLOOKUP('Reported Performance Table'!D809,'Master List'!$B$42:$D$129,3,FALSE)="","No",VLOOKUP('Reported Performance Table'!D809,'Master List'!$B$42:$D$129,3,FALSE))</f>
        <v>#N/A</v>
      </c>
      <c r="J809" t="e">
        <f>IF(AND(I809="Yes_No",'Reported Performance Table'!E809="Yes"),"No","Yes_No")</f>
        <v>#N/A</v>
      </c>
      <c r="K809" t="str">
        <f>IF('Reported Performance Table'!D809="","",IF('Reported Performance Table'!E809="Yes","LUNA_CCT","Reported_CCT"))</f>
        <v/>
      </c>
      <c r="L809" t="str">
        <f>IF('Reported Performance Table'!D809="","",IF(K809="LUNA_CCT",VLOOKUP('Reported Performance Table'!D809,'Master List'!$B$42:$E$129,4,FALSE),"Reported_BUG"))</f>
        <v/>
      </c>
      <c r="M809" t="str">
        <f>IF('Reported Performance Table'!D809="","",IF(AND('Reported Performance Table'!$E809="Yes",OR('Reported Performance Table'!$D809='Master List'!$B$42,'Reported Performance Table'!$D809='Master List'!$B$43,'Reported Performance Table'!$D809='Master List'!$B$44,'Reported Performance Table'!$D809='Master List'!$B$46,'Reported Performance Table'!$D809='Master List'!$B$48,'Reported Performance Table'!$D809='Master List'!$B$104,'Reported Performance Table'!$D809='Master List'!$B$106,'Reported Performance Table'!$D809='Master List'!$B$126)),"LUNA_Dimming","Dimming_Capability_and_Range"))</f>
        <v/>
      </c>
      <c r="N809" s="179">
        <f>'Reported Performance Table'!BE809</f>
        <v>0</v>
      </c>
      <c r="O809" s="179">
        <f>'Reported Performance Table'!BF809</f>
        <v>0</v>
      </c>
      <c r="P809" s="179">
        <f>'Reported Performance Table'!BG809</f>
        <v>0</v>
      </c>
      <c r="Q809" t="str">
        <f t="shared" si="25"/>
        <v>No</v>
      </c>
    </row>
    <row r="810" spans="1:17" x14ac:dyDescent="0.25">
      <c r="A810" s="75">
        <v>817</v>
      </c>
      <c r="B810" s="76" t="str">
        <f>IF('Reported Performance Table'!$A817="","",IF(OR('Reported Performance Table'!$B817="",'Reported Performance Table'!$C817="",'Reported Performance Table'!$D817="",'Reported Performance Table'!$F817="",'Reported Performance Table'!$G817="",'Reported Performance Table'!$H817="",'Reported Performance Table'!$I817="",'Reported Performance Table'!$K817="",'Reported Performance Table'!$N817="",'Reported Performance Table'!$O817="",'Reported Performance Table'!$P817="",'Reported Performance Table'!$Q817="",'Reported Performance Table'!$R817="",'Reported Performance Table'!$S817="",'Reported Performance Table'!$T817="",'Reported Performance Table'!$U817="",'Reported Performance Table'!$V817="",'Reported Performance Table'!$W817="",'Reported Performance Table'!$X817="",'Reported Performance Table'!$AF817="",'Reported Performance Table'!$AG817="",'Reported Performance Table'!$AI817="",'Reported Performance Table'!$AJ817="",'Reported Performance Table'!$AL817="",'Reported Performance Table'!$AN817="",'Reported Performance Table'!$AR817=""),$A810&amp;", ",""))</f>
        <v/>
      </c>
      <c r="D810" s="35" t="e">
        <f>VLOOKUP('Reported Performance Table'!C810,'Master List'!$B$20:$C$39,2,FALSE)</f>
        <v>#N/A</v>
      </c>
      <c r="E810" t="e">
        <f>VLOOKUP('Reported Performance Table'!D810,'Master List'!$B$42:$C$129,2,FALSE)</f>
        <v>#N/A</v>
      </c>
      <c r="F810" t="e">
        <f>VLOOKUP('Reported Performance Table'!C810,'Master List'!$B$20:$D$39,3,FALSE)</f>
        <v>#N/A</v>
      </c>
      <c r="G810" s="163" t="e">
        <f>VLOOKUP('Reported Performance Table'!B810,'Master List'!$B$11:$D$17,3,FALSE)</f>
        <v>#N/A</v>
      </c>
      <c r="H810" t="e">
        <f t="shared" si="24"/>
        <v>#N/A</v>
      </c>
      <c r="I810" t="e">
        <f>IF(VLOOKUP('Reported Performance Table'!D810,'Master List'!$B$42:$D$129,3,FALSE)="","No",VLOOKUP('Reported Performance Table'!D810,'Master List'!$B$42:$D$129,3,FALSE))</f>
        <v>#N/A</v>
      </c>
      <c r="J810" t="e">
        <f>IF(AND(I810="Yes_No",'Reported Performance Table'!E810="Yes"),"No","Yes_No")</f>
        <v>#N/A</v>
      </c>
      <c r="K810" t="str">
        <f>IF('Reported Performance Table'!D810="","",IF('Reported Performance Table'!E810="Yes","LUNA_CCT","Reported_CCT"))</f>
        <v/>
      </c>
      <c r="L810" t="str">
        <f>IF('Reported Performance Table'!D810="","",IF(K810="LUNA_CCT",VLOOKUP('Reported Performance Table'!D810,'Master List'!$B$42:$E$129,4,FALSE),"Reported_BUG"))</f>
        <v/>
      </c>
      <c r="M810" t="str">
        <f>IF('Reported Performance Table'!D810="","",IF(AND('Reported Performance Table'!$E810="Yes",OR('Reported Performance Table'!$D810='Master List'!$B$42,'Reported Performance Table'!$D810='Master List'!$B$43,'Reported Performance Table'!$D810='Master List'!$B$44,'Reported Performance Table'!$D810='Master List'!$B$46,'Reported Performance Table'!$D810='Master List'!$B$48,'Reported Performance Table'!$D810='Master List'!$B$104,'Reported Performance Table'!$D810='Master List'!$B$106,'Reported Performance Table'!$D810='Master List'!$B$126)),"LUNA_Dimming","Dimming_Capability_and_Range"))</f>
        <v/>
      </c>
      <c r="N810" s="179">
        <f>'Reported Performance Table'!BE810</f>
        <v>0</v>
      </c>
      <c r="O810" s="179">
        <f>'Reported Performance Table'!BF810</f>
        <v>0</v>
      </c>
      <c r="P810" s="179">
        <f>'Reported Performance Table'!BG810</f>
        <v>0</v>
      </c>
      <c r="Q810" t="str">
        <f t="shared" si="25"/>
        <v>No</v>
      </c>
    </row>
    <row r="811" spans="1:17" x14ac:dyDescent="0.25">
      <c r="A811" s="75">
        <v>818</v>
      </c>
      <c r="B811" s="76" t="str">
        <f>IF('Reported Performance Table'!$A818="","",IF(OR('Reported Performance Table'!$B818="",'Reported Performance Table'!$C818="",'Reported Performance Table'!$D818="",'Reported Performance Table'!$F818="",'Reported Performance Table'!$G818="",'Reported Performance Table'!$H818="",'Reported Performance Table'!$I818="",'Reported Performance Table'!$K818="",'Reported Performance Table'!$N818="",'Reported Performance Table'!$O818="",'Reported Performance Table'!$P818="",'Reported Performance Table'!$Q818="",'Reported Performance Table'!$R818="",'Reported Performance Table'!$S818="",'Reported Performance Table'!$T818="",'Reported Performance Table'!$U818="",'Reported Performance Table'!$V818="",'Reported Performance Table'!$W818="",'Reported Performance Table'!$X818="",'Reported Performance Table'!$AF818="",'Reported Performance Table'!$AG818="",'Reported Performance Table'!$AI818="",'Reported Performance Table'!$AJ818="",'Reported Performance Table'!$AL818="",'Reported Performance Table'!$AN818="",'Reported Performance Table'!$AR818=""),$A811&amp;", ",""))</f>
        <v/>
      </c>
      <c r="D811" s="35" t="e">
        <f>VLOOKUP('Reported Performance Table'!C811,'Master List'!$B$20:$C$39,2,FALSE)</f>
        <v>#N/A</v>
      </c>
      <c r="E811" t="e">
        <f>VLOOKUP('Reported Performance Table'!D811,'Master List'!$B$42:$C$129,2,FALSE)</f>
        <v>#N/A</v>
      </c>
      <c r="F811" t="e">
        <f>VLOOKUP('Reported Performance Table'!C811,'Master List'!$B$20:$D$39,3,FALSE)</f>
        <v>#N/A</v>
      </c>
      <c r="G811" s="163" t="e">
        <f>VLOOKUP('Reported Performance Table'!B811,'Master List'!$B$11:$D$17,3,FALSE)</f>
        <v>#N/A</v>
      </c>
      <c r="H811" t="e">
        <f t="shared" si="24"/>
        <v>#N/A</v>
      </c>
      <c r="I811" t="e">
        <f>IF(VLOOKUP('Reported Performance Table'!D811,'Master List'!$B$42:$D$129,3,FALSE)="","No",VLOOKUP('Reported Performance Table'!D811,'Master List'!$B$42:$D$129,3,FALSE))</f>
        <v>#N/A</v>
      </c>
      <c r="J811" t="e">
        <f>IF(AND(I811="Yes_No",'Reported Performance Table'!E811="Yes"),"No","Yes_No")</f>
        <v>#N/A</v>
      </c>
      <c r="K811" t="str">
        <f>IF('Reported Performance Table'!D811="","",IF('Reported Performance Table'!E811="Yes","LUNA_CCT","Reported_CCT"))</f>
        <v/>
      </c>
      <c r="L811" t="str">
        <f>IF('Reported Performance Table'!D811="","",IF(K811="LUNA_CCT",VLOOKUP('Reported Performance Table'!D811,'Master List'!$B$42:$E$129,4,FALSE),"Reported_BUG"))</f>
        <v/>
      </c>
      <c r="M811" t="str">
        <f>IF('Reported Performance Table'!D811="","",IF(AND('Reported Performance Table'!$E811="Yes",OR('Reported Performance Table'!$D811='Master List'!$B$42,'Reported Performance Table'!$D811='Master List'!$B$43,'Reported Performance Table'!$D811='Master List'!$B$44,'Reported Performance Table'!$D811='Master List'!$B$46,'Reported Performance Table'!$D811='Master List'!$B$48,'Reported Performance Table'!$D811='Master List'!$B$104,'Reported Performance Table'!$D811='Master List'!$B$106,'Reported Performance Table'!$D811='Master List'!$B$126)),"LUNA_Dimming","Dimming_Capability_and_Range"))</f>
        <v/>
      </c>
      <c r="N811" s="179">
        <f>'Reported Performance Table'!BE811</f>
        <v>0</v>
      </c>
      <c r="O811" s="179">
        <f>'Reported Performance Table'!BF811</f>
        <v>0</v>
      </c>
      <c r="P811" s="179">
        <f>'Reported Performance Table'!BG811</f>
        <v>0</v>
      </c>
      <c r="Q811" t="str">
        <f t="shared" si="25"/>
        <v>No</v>
      </c>
    </row>
    <row r="812" spans="1:17" x14ac:dyDescent="0.25">
      <c r="A812" s="75">
        <v>819</v>
      </c>
      <c r="B812" s="76" t="str">
        <f>IF('Reported Performance Table'!$A819="","",IF(OR('Reported Performance Table'!$B819="",'Reported Performance Table'!$C819="",'Reported Performance Table'!$D819="",'Reported Performance Table'!$F819="",'Reported Performance Table'!$G819="",'Reported Performance Table'!$H819="",'Reported Performance Table'!$I819="",'Reported Performance Table'!$K819="",'Reported Performance Table'!$N819="",'Reported Performance Table'!$O819="",'Reported Performance Table'!$P819="",'Reported Performance Table'!$Q819="",'Reported Performance Table'!$R819="",'Reported Performance Table'!$S819="",'Reported Performance Table'!$T819="",'Reported Performance Table'!$U819="",'Reported Performance Table'!$V819="",'Reported Performance Table'!$W819="",'Reported Performance Table'!$X819="",'Reported Performance Table'!$AF819="",'Reported Performance Table'!$AG819="",'Reported Performance Table'!$AI819="",'Reported Performance Table'!$AJ819="",'Reported Performance Table'!$AL819="",'Reported Performance Table'!$AN819="",'Reported Performance Table'!$AR819=""),$A812&amp;", ",""))</f>
        <v/>
      </c>
      <c r="D812" s="35" t="e">
        <f>VLOOKUP('Reported Performance Table'!C812,'Master List'!$B$20:$C$39,2,FALSE)</f>
        <v>#N/A</v>
      </c>
      <c r="E812" t="e">
        <f>VLOOKUP('Reported Performance Table'!D812,'Master List'!$B$42:$C$129,2,FALSE)</f>
        <v>#N/A</v>
      </c>
      <c r="F812" t="e">
        <f>VLOOKUP('Reported Performance Table'!C812,'Master List'!$B$20:$D$39,3,FALSE)</f>
        <v>#N/A</v>
      </c>
      <c r="G812" s="163" t="e">
        <f>VLOOKUP('Reported Performance Table'!B812,'Master List'!$B$11:$D$17,3,FALSE)</f>
        <v>#N/A</v>
      </c>
      <c r="H812" t="e">
        <f t="shared" si="24"/>
        <v>#N/A</v>
      </c>
      <c r="I812" t="e">
        <f>IF(VLOOKUP('Reported Performance Table'!D812,'Master List'!$B$42:$D$129,3,FALSE)="","No",VLOOKUP('Reported Performance Table'!D812,'Master List'!$B$42:$D$129,3,FALSE))</f>
        <v>#N/A</v>
      </c>
      <c r="J812" t="e">
        <f>IF(AND(I812="Yes_No",'Reported Performance Table'!E812="Yes"),"No","Yes_No")</f>
        <v>#N/A</v>
      </c>
      <c r="K812" t="str">
        <f>IF('Reported Performance Table'!D812="","",IF('Reported Performance Table'!E812="Yes","LUNA_CCT","Reported_CCT"))</f>
        <v/>
      </c>
      <c r="L812" t="str">
        <f>IF('Reported Performance Table'!D812="","",IF(K812="LUNA_CCT",VLOOKUP('Reported Performance Table'!D812,'Master List'!$B$42:$E$129,4,FALSE),"Reported_BUG"))</f>
        <v/>
      </c>
      <c r="M812" t="str">
        <f>IF('Reported Performance Table'!D812="","",IF(AND('Reported Performance Table'!$E812="Yes",OR('Reported Performance Table'!$D812='Master List'!$B$42,'Reported Performance Table'!$D812='Master List'!$B$43,'Reported Performance Table'!$D812='Master List'!$B$44,'Reported Performance Table'!$D812='Master List'!$B$46,'Reported Performance Table'!$D812='Master List'!$B$48,'Reported Performance Table'!$D812='Master List'!$B$104,'Reported Performance Table'!$D812='Master List'!$B$106,'Reported Performance Table'!$D812='Master List'!$B$126)),"LUNA_Dimming","Dimming_Capability_and_Range"))</f>
        <v/>
      </c>
      <c r="N812" s="179">
        <f>'Reported Performance Table'!BE812</f>
        <v>0</v>
      </c>
      <c r="O812" s="179">
        <f>'Reported Performance Table'!BF812</f>
        <v>0</v>
      </c>
      <c r="P812" s="179">
        <f>'Reported Performance Table'!BG812</f>
        <v>0</v>
      </c>
      <c r="Q812" t="str">
        <f t="shared" si="25"/>
        <v>No</v>
      </c>
    </row>
    <row r="813" spans="1:17" x14ac:dyDescent="0.25">
      <c r="A813" s="75">
        <v>820</v>
      </c>
      <c r="B813" s="76" t="str">
        <f>IF('Reported Performance Table'!$A820="","",IF(OR('Reported Performance Table'!$B820="",'Reported Performance Table'!$C820="",'Reported Performance Table'!$D820="",'Reported Performance Table'!$F820="",'Reported Performance Table'!$G820="",'Reported Performance Table'!$H820="",'Reported Performance Table'!$I820="",'Reported Performance Table'!$K820="",'Reported Performance Table'!$N820="",'Reported Performance Table'!$O820="",'Reported Performance Table'!$P820="",'Reported Performance Table'!$Q820="",'Reported Performance Table'!$R820="",'Reported Performance Table'!$S820="",'Reported Performance Table'!$T820="",'Reported Performance Table'!$U820="",'Reported Performance Table'!$V820="",'Reported Performance Table'!$W820="",'Reported Performance Table'!$X820="",'Reported Performance Table'!$AF820="",'Reported Performance Table'!$AG820="",'Reported Performance Table'!$AI820="",'Reported Performance Table'!$AJ820="",'Reported Performance Table'!$AL820="",'Reported Performance Table'!$AN820="",'Reported Performance Table'!$AR820=""),$A813&amp;", ",""))</f>
        <v/>
      </c>
      <c r="D813" s="35" t="e">
        <f>VLOOKUP('Reported Performance Table'!C813,'Master List'!$B$20:$C$39,2,FALSE)</f>
        <v>#N/A</v>
      </c>
      <c r="E813" t="e">
        <f>VLOOKUP('Reported Performance Table'!D813,'Master List'!$B$42:$C$129,2,FALSE)</f>
        <v>#N/A</v>
      </c>
      <c r="F813" t="e">
        <f>VLOOKUP('Reported Performance Table'!C813,'Master List'!$B$20:$D$39,3,FALSE)</f>
        <v>#N/A</v>
      </c>
      <c r="G813" s="163" t="e">
        <f>VLOOKUP('Reported Performance Table'!B813,'Master List'!$B$11:$D$17,3,FALSE)</f>
        <v>#N/A</v>
      </c>
      <c r="H813" t="e">
        <f t="shared" si="24"/>
        <v>#N/A</v>
      </c>
      <c r="I813" t="e">
        <f>IF(VLOOKUP('Reported Performance Table'!D813,'Master List'!$B$42:$D$129,3,FALSE)="","No",VLOOKUP('Reported Performance Table'!D813,'Master List'!$B$42:$D$129,3,FALSE))</f>
        <v>#N/A</v>
      </c>
      <c r="J813" t="e">
        <f>IF(AND(I813="Yes_No",'Reported Performance Table'!E813="Yes"),"No","Yes_No")</f>
        <v>#N/A</v>
      </c>
      <c r="K813" t="str">
        <f>IF('Reported Performance Table'!D813="","",IF('Reported Performance Table'!E813="Yes","LUNA_CCT","Reported_CCT"))</f>
        <v/>
      </c>
      <c r="L813" t="str">
        <f>IF('Reported Performance Table'!D813="","",IF(K813="LUNA_CCT",VLOOKUP('Reported Performance Table'!D813,'Master List'!$B$42:$E$129,4,FALSE),"Reported_BUG"))</f>
        <v/>
      </c>
      <c r="M813" t="str">
        <f>IF('Reported Performance Table'!D813="","",IF(AND('Reported Performance Table'!$E813="Yes",OR('Reported Performance Table'!$D813='Master List'!$B$42,'Reported Performance Table'!$D813='Master List'!$B$43,'Reported Performance Table'!$D813='Master List'!$B$44,'Reported Performance Table'!$D813='Master List'!$B$46,'Reported Performance Table'!$D813='Master List'!$B$48,'Reported Performance Table'!$D813='Master List'!$B$104,'Reported Performance Table'!$D813='Master List'!$B$106,'Reported Performance Table'!$D813='Master List'!$B$126)),"LUNA_Dimming","Dimming_Capability_and_Range"))</f>
        <v/>
      </c>
      <c r="N813" s="179">
        <f>'Reported Performance Table'!BE813</f>
        <v>0</v>
      </c>
      <c r="O813" s="179">
        <f>'Reported Performance Table'!BF813</f>
        <v>0</v>
      </c>
      <c r="P813" s="179">
        <f>'Reported Performance Table'!BG813</f>
        <v>0</v>
      </c>
      <c r="Q813" t="str">
        <f t="shared" si="25"/>
        <v>No</v>
      </c>
    </row>
    <row r="814" spans="1:17" x14ac:dyDescent="0.25">
      <c r="A814" s="75">
        <v>821</v>
      </c>
      <c r="B814" s="76" t="str">
        <f>IF('Reported Performance Table'!$A821="","",IF(OR('Reported Performance Table'!$B821="",'Reported Performance Table'!$C821="",'Reported Performance Table'!$D821="",'Reported Performance Table'!$F821="",'Reported Performance Table'!$G821="",'Reported Performance Table'!$H821="",'Reported Performance Table'!$I821="",'Reported Performance Table'!$K821="",'Reported Performance Table'!$N821="",'Reported Performance Table'!$O821="",'Reported Performance Table'!$P821="",'Reported Performance Table'!$Q821="",'Reported Performance Table'!$R821="",'Reported Performance Table'!$S821="",'Reported Performance Table'!$T821="",'Reported Performance Table'!$U821="",'Reported Performance Table'!$V821="",'Reported Performance Table'!$W821="",'Reported Performance Table'!$X821="",'Reported Performance Table'!$AF821="",'Reported Performance Table'!$AG821="",'Reported Performance Table'!$AI821="",'Reported Performance Table'!$AJ821="",'Reported Performance Table'!$AL821="",'Reported Performance Table'!$AN821="",'Reported Performance Table'!$AR821=""),$A814&amp;", ",""))</f>
        <v/>
      </c>
      <c r="D814" s="35" t="e">
        <f>VLOOKUP('Reported Performance Table'!C814,'Master List'!$B$20:$C$39,2,FALSE)</f>
        <v>#N/A</v>
      </c>
      <c r="E814" t="e">
        <f>VLOOKUP('Reported Performance Table'!D814,'Master List'!$B$42:$C$129,2,FALSE)</f>
        <v>#N/A</v>
      </c>
      <c r="F814" t="e">
        <f>VLOOKUP('Reported Performance Table'!C814,'Master List'!$B$20:$D$39,3,FALSE)</f>
        <v>#N/A</v>
      </c>
      <c r="G814" s="163" t="e">
        <f>VLOOKUP('Reported Performance Table'!B814,'Master List'!$B$11:$D$17,3,FALSE)</f>
        <v>#N/A</v>
      </c>
      <c r="H814" t="e">
        <f t="shared" si="24"/>
        <v>#N/A</v>
      </c>
      <c r="I814" t="e">
        <f>IF(VLOOKUP('Reported Performance Table'!D814,'Master List'!$B$42:$D$129,3,FALSE)="","No",VLOOKUP('Reported Performance Table'!D814,'Master List'!$B$42:$D$129,3,FALSE))</f>
        <v>#N/A</v>
      </c>
      <c r="J814" t="e">
        <f>IF(AND(I814="Yes_No",'Reported Performance Table'!E814="Yes"),"No","Yes_No")</f>
        <v>#N/A</v>
      </c>
      <c r="K814" t="str">
        <f>IF('Reported Performance Table'!D814="","",IF('Reported Performance Table'!E814="Yes","LUNA_CCT","Reported_CCT"))</f>
        <v/>
      </c>
      <c r="L814" t="str">
        <f>IF('Reported Performance Table'!D814="","",IF(K814="LUNA_CCT",VLOOKUP('Reported Performance Table'!D814,'Master List'!$B$42:$E$129,4,FALSE),"Reported_BUG"))</f>
        <v/>
      </c>
      <c r="M814" t="str">
        <f>IF('Reported Performance Table'!D814="","",IF(AND('Reported Performance Table'!$E814="Yes",OR('Reported Performance Table'!$D814='Master List'!$B$42,'Reported Performance Table'!$D814='Master List'!$B$43,'Reported Performance Table'!$D814='Master List'!$B$44,'Reported Performance Table'!$D814='Master List'!$B$46,'Reported Performance Table'!$D814='Master List'!$B$48,'Reported Performance Table'!$D814='Master List'!$B$104,'Reported Performance Table'!$D814='Master List'!$B$106,'Reported Performance Table'!$D814='Master List'!$B$126)),"LUNA_Dimming","Dimming_Capability_and_Range"))</f>
        <v/>
      </c>
      <c r="N814" s="179">
        <f>'Reported Performance Table'!BE814</f>
        <v>0</v>
      </c>
      <c r="O814" s="179">
        <f>'Reported Performance Table'!BF814</f>
        <v>0</v>
      </c>
      <c r="P814" s="179">
        <f>'Reported Performance Table'!BG814</f>
        <v>0</v>
      </c>
      <c r="Q814" t="str">
        <f t="shared" si="25"/>
        <v>No</v>
      </c>
    </row>
    <row r="815" spans="1:17" x14ac:dyDescent="0.25">
      <c r="A815" s="75">
        <v>822</v>
      </c>
      <c r="B815" s="76" t="str">
        <f>IF('Reported Performance Table'!$A822="","",IF(OR('Reported Performance Table'!$B822="",'Reported Performance Table'!$C822="",'Reported Performance Table'!$D822="",'Reported Performance Table'!$F822="",'Reported Performance Table'!$G822="",'Reported Performance Table'!$H822="",'Reported Performance Table'!$I822="",'Reported Performance Table'!$K822="",'Reported Performance Table'!$N822="",'Reported Performance Table'!$O822="",'Reported Performance Table'!$P822="",'Reported Performance Table'!$Q822="",'Reported Performance Table'!$R822="",'Reported Performance Table'!$S822="",'Reported Performance Table'!$T822="",'Reported Performance Table'!$U822="",'Reported Performance Table'!$V822="",'Reported Performance Table'!$W822="",'Reported Performance Table'!$X822="",'Reported Performance Table'!$AF822="",'Reported Performance Table'!$AG822="",'Reported Performance Table'!$AI822="",'Reported Performance Table'!$AJ822="",'Reported Performance Table'!$AL822="",'Reported Performance Table'!$AN822="",'Reported Performance Table'!$AR822=""),$A815&amp;", ",""))</f>
        <v/>
      </c>
      <c r="D815" s="35" t="e">
        <f>VLOOKUP('Reported Performance Table'!C815,'Master List'!$B$20:$C$39,2,FALSE)</f>
        <v>#N/A</v>
      </c>
      <c r="E815" t="e">
        <f>VLOOKUP('Reported Performance Table'!D815,'Master List'!$B$42:$C$129,2,FALSE)</f>
        <v>#N/A</v>
      </c>
      <c r="F815" t="e">
        <f>VLOOKUP('Reported Performance Table'!C815,'Master List'!$B$20:$D$39,3,FALSE)</f>
        <v>#N/A</v>
      </c>
      <c r="G815" s="163" t="e">
        <f>VLOOKUP('Reported Performance Table'!B815,'Master List'!$B$11:$D$17,3,FALSE)</f>
        <v>#N/A</v>
      </c>
      <c r="H815" t="e">
        <f t="shared" si="24"/>
        <v>#N/A</v>
      </c>
      <c r="I815" t="e">
        <f>IF(VLOOKUP('Reported Performance Table'!D815,'Master List'!$B$42:$D$129,3,FALSE)="","No",VLOOKUP('Reported Performance Table'!D815,'Master List'!$B$42:$D$129,3,FALSE))</f>
        <v>#N/A</v>
      </c>
      <c r="J815" t="e">
        <f>IF(AND(I815="Yes_No",'Reported Performance Table'!E815="Yes"),"No","Yes_No")</f>
        <v>#N/A</v>
      </c>
      <c r="K815" t="str">
        <f>IF('Reported Performance Table'!D815="","",IF('Reported Performance Table'!E815="Yes","LUNA_CCT","Reported_CCT"))</f>
        <v/>
      </c>
      <c r="L815" t="str">
        <f>IF('Reported Performance Table'!D815="","",IF(K815="LUNA_CCT",VLOOKUP('Reported Performance Table'!D815,'Master List'!$B$42:$E$129,4,FALSE),"Reported_BUG"))</f>
        <v/>
      </c>
      <c r="M815" t="str">
        <f>IF('Reported Performance Table'!D815="","",IF(AND('Reported Performance Table'!$E815="Yes",OR('Reported Performance Table'!$D815='Master List'!$B$42,'Reported Performance Table'!$D815='Master List'!$B$43,'Reported Performance Table'!$D815='Master List'!$B$44,'Reported Performance Table'!$D815='Master List'!$B$46,'Reported Performance Table'!$D815='Master List'!$B$48,'Reported Performance Table'!$D815='Master List'!$B$104,'Reported Performance Table'!$D815='Master List'!$B$106,'Reported Performance Table'!$D815='Master List'!$B$126)),"LUNA_Dimming","Dimming_Capability_and_Range"))</f>
        <v/>
      </c>
      <c r="N815" s="179">
        <f>'Reported Performance Table'!BE815</f>
        <v>0</v>
      </c>
      <c r="O815" s="179">
        <f>'Reported Performance Table'!BF815</f>
        <v>0</v>
      </c>
      <c r="P815" s="179">
        <f>'Reported Performance Table'!BG815</f>
        <v>0</v>
      </c>
      <c r="Q815" t="str">
        <f t="shared" si="25"/>
        <v>No</v>
      </c>
    </row>
    <row r="816" spans="1:17" x14ac:dyDescent="0.25">
      <c r="A816" s="75">
        <v>823</v>
      </c>
      <c r="B816" s="76" t="str">
        <f>IF('Reported Performance Table'!$A823="","",IF(OR('Reported Performance Table'!$B823="",'Reported Performance Table'!$C823="",'Reported Performance Table'!$D823="",'Reported Performance Table'!$F823="",'Reported Performance Table'!$G823="",'Reported Performance Table'!$H823="",'Reported Performance Table'!$I823="",'Reported Performance Table'!$K823="",'Reported Performance Table'!$N823="",'Reported Performance Table'!$O823="",'Reported Performance Table'!$P823="",'Reported Performance Table'!$Q823="",'Reported Performance Table'!$R823="",'Reported Performance Table'!$S823="",'Reported Performance Table'!$T823="",'Reported Performance Table'!$U823="",'Reported Performance Table'!$V823="",'Reported Performance Table'!$W823="",'Reported Performance Table'!$X823="",'Reported Performance Table'!$AF823="",'Reported Performance Table'!$AG823="",'Reported Performance Table'!$AI823="",'Reported Performance Table'!$AJ823="",'Reported Performance Table'!$AL823="",'Reported Performance Table'!$AN823="",'Reported Performance Table'!$AR823=""),$A816&amp;", ",""))</f>
        <v/>
      </c>
      <c r="D816" s="35" t="e">
        <f>VLOOKUP('Reported Performance Table'!C816,'Master List'!$B$20:$C$39,2,FALSE)</f>
        <v>#N/A</v>
      </c>
      <c r="E816" t="e">
        <f>VLOOKUP('Reported Performance Table'!D816,'Master List'!$B$42:$C$129,2,FALSE)</f>
        <v>#N/A</v>
      </c>
      <c r="F816" t="e">
        <f>VLOOKUP('Reported Performance Table'!C816,'Master List'!$B$20:$D$39,3,FALSE)</f>
        <v>#N/A</v>
      </c>
      <c r="G816" s="163" t="e">
        <f>VLOOKUP('Reported Performance Table'!B816,'Master List'!$B$11:$D$17,3,FALSE)</f>
        <v>#N/A</v>
      </c>
      <c r="H816" t="e">
        <f t="shared" si="24"/>
        <v>#N/A</v>
      </c>
      <c r="I816" t="e">
        <f>IF(VLOOKUP('Reported Performance Table'!D816,'Master List'!$B$42:$D$129,3,FALSE)="","No",VLOOKUP('Reported Performance Table'!D816,'Master List'!$B$42:$D$129,3,FALSE))</f>
        <v>#N/A</v>
      </c>
      <c r="J816" t="e">
        <f>IF(AND(I816="Yes_No",'Reported Performance Table'!E816="Yes"),"No","Yes_No")</f>
        <v>#N/A</v>
      </c>
      <c r="K816" t="str">
        <f>IF('Reported Performance Table'!D816="","",IF('Reported Performance Table'!E816="Yes","LUNA_CCT","Reported_CCT"))</f>
        <v/>
      </c>
      <c r="L816" t="str">
        <f>IF('Reported Performance Table'!D816="","",IF(K816="LUNA_CCT",VLOOKUP('Reported Performance Table'!D816,'Master List'!$B$42:$E$129,4,FALSE),"Reported_BUG"))</f>
        <v/>
      </c>
      <c r="M816" t="str">
        <f>IF('Reported Performance Table'!D816="","",IF(AND('Reported Performance Table'!$E816="Yes",OR('Reported Performance Table'!$D816='Master List'!$B$42,'Reported Performance Table'!$D816='Master List'!$B$43,'Reported Performance Table'!$D816='Master List'!$B$44,'Reported Performance Table'!$D816='Master List'!$B$46,'Reported Performance Table'!$D816='Master List'!$B$48,'Reported Performance Table'!$D816='Master List'!$B$104,'Reported Performance Table'!$D816='Master List'!$B$106,'Reported Performance Table'!$D816='Master List'!$B$126)),"LUNA_Dimming","Dimming_Capability_and_Range"))</f>
        <v/>
      </c>
      <c r="N816" s="179">
        <f>'Reported Performance Table'!BE816</f>
        <v>0</v>
      </c>
      <c r="O816" s="179">
        <f>'Reported Performance Table'!BF816</f>
        <v>0</v>
      </c>
      <c r="P816" s="179">
        <f>'Reported Performance Table'!BG816</f>
        <v>0</v>
      </c>
      <c r="Q816" t="str">
        <f t="shared" si="25"/>
        <v>No</v>
      </c>
    </row>
    <row r="817" spans="1:17" x14ac:dyDescent="0.25">
      <c r="A817" s="75">
        <v>824</v>
      </c>
      <c r="B817" s="76" t="str">
        <f>IF('Reported Performance Table'!$A824="","",IF(OR('Reported Performance Table'!$B824="",'Reported Performance Table'!$C824="",'Reported Performance Table'!$D824="",'Reported Performance Table'!$F824="",'Reported Performance Table'!$G824="",'Reported Performance Table'!$H824="",'Reported Performance Table'!$I824="",'Reported Performance Table'!$K824="",'Reported Performance Table'!$N824="",'Reported Performance Table'!$O824="",'Reported Performance Table'!$P824="",'Reported Performance Table'!$Q824="",'Reported Performance Table'!$R824="",'Reported Performance Table'!$S824="",'Reported Performance Table'!$T824="",'Reported Performance Table'!$U824="",'Reported Performance Table'!$V824="",'Reported Performance Table'!$W824="",'Reported Performance Table'!$X824="",'Reported Performance Table'!$AF824="",'Reported Performance Table'!$AG824="",'Reported Performance Table'!$AI824="",'Reported Performance Table'!$AJ824="",'Reported Performance Table'!$AL824="",'Reported Performance Table'!$AN824="",'Reported Performance Table'!$AR824=""),$A817&amp;", ",""))</f>
        <v/>
      </c>
      <c r="D817" s="35" t="e">
        <f>VLOOKUP('Reported Performance Table'!C817,'Master List'!$B$20:$C$39,2,FALSE)</f>
        <v>#N/A</v>
      </c>
      <c r="E817" t="e">
        <f>VLOOKUP('Reported Performance Table'!D817,'Master List'!$B$42:$C$129,2,FALSE)</f>
        <v>#N/A</v>
      </c>
      <c r="F817" t="e">
        <f>VLOOKUP('Reported Performance Table'!C817,'Master List'!$B$20:$D$39,3,FALSE)</f>
        <v>#N/A</v>
      </c>
      <c r="G817" s="163" t="e">
        <f>VLOOKUP('Reported Performance Table'!B817,'Master List'!$B$11:$D$17,3,FALSE)</f>
        <v>#N/A</v>
      </c>
      <c r="H817" t="e">
        <f t="shared" si="24"/>
        <v>#N/A</v>
      </c>
      <c r="I817" t="e">
        <f>IF(VLOOKUP('Reported Performance Table'!D817,'Master List'!$B$42:$D$129,3,FALSE)="","No",VLOOKUP('Reported Performance Table'!D817,'Master List'!$B$42:$D$129,3,FALSE))</f>
        <v>#N/A</v>
      </c>
      <c r="J817" t="e">
        <f>IF(AND(I817="Yes_No",'Reported Performance Table'!E817="Yes"),"No","Yes_No")</f>
        <v>#N/A</v>
      </c>
      <c r="K817" t="str">
        <f>IF('Reported Performance Table'!D817="","",IF('Reported Performance Table'!E817="Yes","LUNA_CCT","Reported_CCT"))</f>
        <v/>
      </c>
      <c r="L817" t="str">
        <f>IF('Reported Performance Table'!D817="","",IF(K817="LUNA_CCT",VLOOKUP('Reported Performance Table'!D817,'Master List'!$B$42:$E$129,4,FALSE),"Reported_BUG"))</f>
        <v/>
      </c>
      <c r="M817" t="str">
        <f>IF('Reported Performance Table'!D817="","",IF(AND('Reported Performance Table'!$E817="Yes",OR('Reported Performance Table'!$D817='Master List'!$B$42,'Reported Performance Table'!$D817='Master List'!$B$43,'Reported Performance Table'!$D817='Master List'!$B$44,'Reported Performance Table'!$D817='Master List'!$B$46,'Reported Performance Table'!$D817='Master List'!$B$48,'Reported Performance Table'!$D817='Master List'!$B$104,'Reported Performance Table'!$D817='Master List'!$B$106,'Reported Performance Table'!$D817='Master List'!$B$126)),"LUNA_Dimming","Dimming_Capability_and_Range"))</f>
        <v/>
      </c>
      <c r="N817" s="179">
        <f>'Reported Performance Table'!BE817</f>
        <v>0</v>
      </c>
      <c r="O817" s="179">
        <f>'Reported Performance Table'!BF817</f>
        <v>0</v>
      </c>
      <c r="P817" s="179">
        <f>'Reported Performance Table'!BG817</f>
        <v>0</v>
      </c>
      <c r="Q817" t="str">
        <f t="shared" si="25"/>
        <v>No</v>
      </c>
    </row>
    <row r="818" spans="1:17" x14ac:dyDescent="0.25">
      <c r="A818" s="75">
        <v>825</v>
      </c>
      <c r="B818" s="76" t="str">
        <f>IF('Reported Performance Table'!$A825="","",IF(OR('Reported Performance Table'!$B825="",'Reported Performance Table'!$C825="",'Reported Performance Table'!$D825="",'Reported Performance Table'!$F825="",'Reported Performance Table'!$G825="",'Reported Performance Table'!$H825="",'Reported Performance Table'!$I825="",'Reported Performance Table'!$K825="",'Reported Performance Table'!$N825="",'Reported Performance Table'!$O825="",'Reported Performance Table'!$P825="",'Reported Performance Table'!$Q825="",'Reported Performance Table'!$R825="",'Reported Performance Table'!$S825="",'Reported Performance Table'!$T825="",'Reported Performance Table'!$U825="",'Reported Performance Table'!$V825="",'Reported Performance Table'!$W825="",'Reported Performance Table'!$X825="",'Reported Performance Table'!$AF825="",'Reported Performance Table'!$AG825="",'Reported Performance Table'!$AI825="",'Reported Performance Table'!$AJ825="",'Reported Performance Table'!$AL825="",'Reported Performance Table'!$AN825="",'Reported Performance Table'!$AR825=""),$A818&amp;", ",""))</f>
        <v/>
      </c>
      <c r="D818" s="35" t="e">
        <f>VLOOKUP('Reported Performance Table'!C818,'Master List'!$B$20:$C$39,2,FALSE)</f>
        <v>#N/A</v>
      </c>
      <c r="E818" t="e">
        <f>VLOOKUP('Reported Performance Table'!D818,'Master List'!$B$42:$C$129,2,FALSE)</f>
        <v>#N/A</v>
      </c>
      <c r="F818" t="e">
        <f>VLOOKUP('Reported Performance Table'!C818,'Master List'!$B$20:$D$39,3,FALSE)</f>
        <v>#N/A</v>
      </c>
      <c r="G818" s="163" t="e">
        <f>VLOOKUP('Reported Performance Table'!B818,'Master List'!$B$11:$D$17,3,FALSE)</f>
        <v>#N/A</v>
      </c>
      <c r="H818" t="e">
        <f t="shared" si="24"/>
        <v>#N/A</v>
      </c>
      <c r="I818" t="e">
        <f>IF(VLOOKUP('Reported Performance Table'!D818,'Master List'!$B$42:$D$129,3,FALSE)="","No",VLOOKUP('Reported Performance Table'!D818,'Master List'!$B$42:$D$129,3,FALSE))</f>
        <v>#N/A</v>
      </c>
      <c r="J818" t="e">
        <f>IF(AND(I818="Yes_No",'Reported Performance Table'!E818="Yes"),"No","Yes_No")</f>
        <v>#N/A</v>
      </c>
      <c r="K818" t="str">
        <f>IF('Reported Performance Table'!D818="","",IF('Reported Performance Table'!E818="Yes","LUNA_CCT","Reported_CCT"))</f>
        <v/>
      </c>
      <c r="L818" t="str">
        <f>IF('Reported Performance Table'!D818="","",IF(K818="LUNA_CCT",VLOOKUP('Reported Performance Table'!D818,'Master List'!$B$42:$E$129,4,FALSE),"Reported_BUG"))</f>
        <v/>
      </c>
      <c r="M818" t="str">
        <f>IF('Reported Performance Table'!D818="","",IF(AND('Reported Performance Table'!$E818="Yes",OR('Reported Performance Table'!$D818='Master List'!$B$42,'Reported Performance Table'!$D818='Master List'!$B$43,'Reported Performance Table'!$D818='Master List'!$B$44,'Reported Performance Table'!$D818='Master List'!$B$46,'Reported Performance Table'!$D818='Master List'!$B$48,'Reported Performance Table'!$D818='Master List'!$B$104,'Reported Performance Table'!$D818='Master List'!$B$106,'Reported Performance Table'!$D818='Master List'!$B$126)),"LUNA_Dimming","Dimming_Capability_and_Range"))</f>
        <v/>
      </c>
      <c r="N818" s="179">
        <f>'Reported Performance Table'!BE818</f>
        <v>0</v>
      </c>
      <c r="O818" s="179">
        <f>'Reported Performance Table'!BF818</f>
        <v>0</v>
      </c>
      <c r="P818" s="179">
        <f>'Reported Performance Table'!BG818</f>
        <v>0</v>
      </c>
      <c r="Q818" t="str">
        <f t="shared" si="25"/>
        <v>No</v>
      </c>
    </row>
    <row r="819" spans="1:17" x14ac:dyDescent="0.25">
      <c r="A819" s="75">
        <v>826</v>
      </c>
      <c r="B819" s="76" t="str">
        <f>IF('Reported Performance Table'!$A826="","",IF(OR('Reported Performance Table'!$B826="",'Reported Performance Table'!$C826="",'Reported Performance Table'!$D826="",'Reported Performance Table'!$F826="",'Reported Performance Table'!$G826="",'Reported Performance Table'!$H826="",'Reported Performance Table'!$I826="",'Reported Performance Table'!$K826="",'Reported Performance Table'!$N826="",'Reported Performance Table'!$O826="",'Reported Performance Table'!$P826="",'Reported Performance Table'!$Q826="",'Reported Performance Table'!$R826="",'Reported Performance Table'!$S826="",'Reported Performance Table'!$T826="",'Reported Performance Table'!$U826="",'Reported Performance Table'!$V826="",'Reported Performance Table'!$W826="",'Reported Performance Table'!$X826="",'Reported Performance Table'!$AF826="",'Reported Performance Table'!$AG826="",'Reported Performance Table'!$AI826="",'Reported Performance Table'!$AJ826="",'Reported Performance Table'!$AL826="",'Reported Performance Table'!$AN826="",'Reported Performance Table'!$AR826=""),$A819&amp;", ",""))</f>
        <v/>
      </c>
      <c r="D819" s="35" t="e">
        <f>VLOOKUP('Reported Performance Table'!C819,'Master List'!$B$20:$C$39,2,FALSE)</f>
        <v>#N/A</v>
      </c>
      <c r="E819" t="e">
        <f>VLOOKUP('Reported Performance Table'!D819,'Master List'!$B$42:$C$129,2,FALSE)</f>
        <v>#N/A</v>
      </c>
      <c r="F819" t="e">
        <f>VLOOKUP('Reported Performance Table'!C819,'Master List'!$B$20:$D$39,3,FALSE)</f>
        <v>#N/A</v>
      </c>
      <c r="G819" s="163" t="e">
        <f>VLOOKUP('Reported Performance Table'!B819,'Master List'!$B$11:$D$17,3,FALSE)</f>
        <v>#N/A</v>
      </c>
      <c r="H819" t="e">
        <f t="shared" si="24"/>
        <v>#N/A</v>
      </c>
      <c r="I819" t="e">
        <f>IF(VLOOKUP('Reported Performance Table'!D819,'Master List'!$B$42:$D$129,3,FALSE)="","No",VLOOKUP('Reported Performance Table'!D819,'Master List'!$B$42:$D$129,3,FALSE))</f>
        <v>#N/A</v>
      </c>
      <c r="J819" t="e">
        <f>IF(AND(I819="Yes_No",'Reported Performance Table'!E819="Yes"),"No","Yes_No")</f>
        <v>#N/A</v>
      </c>
      <c r="K819" t="str">
        <f>IF('Reported Performance Table'!D819="","",IF('Reported Performance Table'!E819="Yes","LUNA_CCT","Reported_CCT"))</f>
        <v/>
      </c>
      <c r="L819" t="str">
        <f>IF('Reported Performance Table'!D819="","",IF(K819="LUNA_CCT",VLOOKUP('Reported Performance Table'!D819,'Master List'!$B$42:$E$129,4,FALSE),"Reported_BUG"))</f>
        <v/>
      </c>
      <c r="M819" t="str">
        <f>IF('Reported Performance Table'!D819="","",IF(AND('Reported Performance Table'!$E819="Yes",OR('Reported Performance Table'!$D819='Master List'!$B$42,'Reported Performance Table'!$D819='Master List'!$B$43,'Reported Performance Table'!$D819='Master List'!$B$44,'Reported Performance Table'!$D819='Master List'!$B$46,'Reported Performance Table'!$D819='Master List'!$B$48,'Reported Performance Table'!$D819='Master List'!$B$104,'Reported Performance Table'!$D819='Master List'!$B$106,'Reported Performance Table'!$D819='Master List'!$B$126)),"LUNA_Dimming","Dimming_Capability_and_Range"))</f>
        <v/>
      </c>
      <c r="N819" s="179">
        <f>'Reported Performance Table'!BE819</f>
        <v>0</v>
      </c>
      <c r="O819" s="179">
        <f>'Reported Performance Table'!BF819</f>
        <v>0</v>
      </c>
      <c r="P819" s="179">
        <f>'Reported Performance Table'!BG819</f>
        <v>0</v>
      </c>
      <c r="Q819" t="str">
        <f t="shared" si="25"/>
        <v>No</v>
      </c>
    </row>
    <row r="820" spans="1:17" x14ac:dyDescent="0.25">
      <c r="A820" s="75">
        <v>827</v>
      </c>
      <c r="B820" s="76" t="str">
        <f>IF('Reported Performance Table'!$A827="","",IF(OR('Reported Performance Table'!$B827="",'Reported Performance Table'!$C827="",'Reported Performance Table'!$D827="",'Reported Performance Table'!$F827="",'Reported Performance Table'!$G827="",'Reported Performance Table'!$H827="",'Reported Performance Table'!$I827="",'Reported Performance Table'!$K827="",'Reported Performance Table'!$N827="",'Reported Performance Table'!$O827="",'Reported Performance Table'!$P827="",'Reported Performance Table'!$Q827="",'Reported Performance Table'!$R827="",'Reported Performance Table'!$S827="",'Reported Performance Table'!$T827="",'Reported Performance Table'!$U827="",'Reported Performance Table'!$V827="",'Reported Performance Table'!$W827="",'Reported Performance Table'!$X827="",'Reported Performance Table'!$AF827="",'Reported Performance Table'!$AG827="",'Reported Performance Table'!$AI827="",'Reported Performance Table'!$AJ827="",'Reported Performance Table'!$AL827="",'Reported Performance Table'!$AN827="",'Reported Performance Table'!$AR827=""),$A820&amp;", ",""))</f>
        <v/>
      </c>
      <c r="D820" s="35" t="e">
        <f>VLOOKUP('Reported Performance Table'!C820,'Master List'!$B$20:$C$39,2,FALSE)</f>
        <v>#N/A</v>
      </c>
      <c r="E820" t="e">
        <f>VLOOKUP('Reported Performance Table'!D820,'Master List'!$B$42:$C$129,2,FALSE)</f>
        <v>#N/A</v>
      </c>
      <c r="F820" t="e">
        <f>VLOOKUP('Reported Performance Table'!C820,'Master List'!$B$20:$D$39,3,FALSE)</f>
        <v>#N/A</v>
      </c>
      <c r="G820" s="163" t="e">
        <f>VLOOKUP('Reported Performance Table'!B820,'Master List'!$B$11:$D$17,3,FALSE)</f>
        <v>#N/A</v>
      </c>
      <c r="H820" t="e">
        <f t="shared" si="24"/>
        <v>#N/A</v>
      </c>
      <c r="I820" t="e">
        <f>IF(VLOOKUP('Reported Performance Table'!D820,'Master List'!$B$42:$D$129,3,FALSE)="","No",VLOOKUP('Reported Performance Table'!D820,'Master List'!$B$42:$D$129,3,FALSE))</f>
        <v>#N/A</v>
      </c>
      <c r="J820" t="e">
        <f>IF(AND(I820="Yes_No",'Reported Performance Table'!E820="Yes"),"No","Yes_No")</f>
        <v>#N/A</v>
      </c>
      <c r="K820" t="str">
        <f>IF('Reported Performance Table'!D820="","",IF('Reported Performance Table'!E820="Yes","LUNA_CCT","Reported_CCT"))</f>
        <v/>
      </c>
      <c r="L820" t="str">
        <f>IF('Reported Performance Table'!D820="","",IF(K820="LUNA_CCT",VLOOKUP('Reported Performance Table'!D820,'Master List'!$B$42:$E$129,4,FALSE),"Reported_BUG"))</f>
        <v/>
      </c>
      <c r="M820" t="str">
        <f>IF('Reported Performance Table'!D820="","",IF(AND('Reported Performance Table'!$E820="Yes",OR('Reported Performance Table'!$D820='Master List'!$B$42,'Reported Performance Table'!$D820='Master List'!$B$43,'Reported Performance Table'!$D820='Master List'!$B$44,'Reported Performance Table'!$D820='Master List'!$B$46,'Reported Performance Table'!$D820='Master List'!$B$48,'Reported Performance Table'!$D820='Master List'!$B$104,'Reported Performance Table'!$D820='Master List'!$B$106,'Reported Performance Table'!$D820='Master List'!$B$126)),"LUNA_Dimming","Dimming_Capability_and_Range"))</f>
        <v/>
      </c>
      <c r="N820" s="179">
        <f>'Reported Performance Table'!BE820</f>
        <v>0</v>
      </c>
      <c r="O820" s="179">
        <f>'Reported Performance Table'!BF820</f>
        <v>0</v>
      </c>
      <c r="P820" s="179">
        <f>'Reported Performance Table'!BG820</f>
        <v>0</v>
      </c>
      <c r="Q820" t="str">
        <f t="shared" si="25"/>
        <v>No</v>
      </c>
    </row>
    <row r="821" spans="1:17" x14ac:dyDescent="0.25">
      <c r="A821" s="75">
        <v>828</v>
      </c>
      <c r="B821" s="76" t="str">
        <f>IF('Reported Performance Table'!$A828="","",IF(OR('Reported Performance Table'!$B828="",'Reported Performance Table'!$C828="",'Reported Performance Table'!$D828="",'Reported Performance Table'!$F828="",'Reported Performance Table'!$G828="",'Reported Performance Table'!$H828="",'Reported Performance Table'!$I828="",'Reported Performance Table'!$K828="",'Reported Performance Table'!$N828="",'Reported Performance Table'!$O828="",'Reported Performance Table'!$P828="",'Reported Performance Table'!$Q828="",'Reported Performance Table'!$R828="",'Reported Performance Table'!$S828="",'Reported Performance Table'!$T828="",'Reported Performance Table'!$U828="",'Reported Performance Table'!$V828="",'Reported Performance Table'!$W828="",'Reported Performance Table'!$X828="",'Reported Performance Table'!$AF828="",'Reported Performance Table'!$AG828="",'Reported Performance Table'!$AI828="",'Reported Performance Table'!$AJ828="",'Reported Performance Table'!$AL828="",'Reported Performance Table'!$AN828="",'Reported Performance Table'!$AR828=""),$A821&amp;", ",""))</f>
        <v/>
      </c>
      <c r="D821" s="35" t="e">
        <f>VLOOKUP('Reported Performance Table'!C821,'Master List'!$B$20:$C$39,2,FALSE)</f>
        <v>#N/A</v>
      </c>
      <c r="E821" t="e">
        <f>VLOOKUP('Reported Performance Table'!D821,'Master List'!$B$42:$C$129,2,FALSE)</f>
        <v>#N/A</v>
      </c>
      <c r="F821" t="e">
        <f>VLOOKUP('Reported Performance Table'!C821,'Master List'!$B$20:$D$39,3,FALSE)</f>
        <v>#N/A</v>
      </c>
      <c r="G821" s="163" t="e">
        <f>VLOOKUP('Reported Performance Table'!B821,'Master List'!$B$11:$D$17,3,FALSE)</f>
        <v>#N/A</v>
      </c>
      <c r="H821" t="e">
        <f t="shared" si="24"/>
        <v>#N/A</v>
      </c>
      <c r="I821" t="e">
        <f>IF(VLOOKUP('Reported Performance Table'!D821,'Master List'!$B$42:$D$129,3,FALSE)="","No",VLOOKUP('Reported Performance Table'!D821,'Master List'!$B$42:$D$129,3,FALSE))</f>
        <v>#N/A</v>
      </c>
      <c r="J821" t="e">
        <f>IF(AND(I821="Yes_No",'Reported Performance Table'!E821="Yes"),"No","Yes_No")</f>
        <v>#N/A</v>
      </c>
      <c r="K821" t="str">
        <f>IF('Reported Performance Table'!D821="","",IF('Reported Performance Table'!E821="Yes","LUNA_CCT","Reported_CCT"))</f>
        <v/>
      </c>
      <c r="L821" t="str">
        <f>IF('Reported Performance Table'!D821="","",IF(K821="LUNA_CCT",VLOOKUP('Reported Performance Table'!D821,'Master List'!$B$42:$E$129,4,FALSE),"Reported_BUG"))</f>
        <v/>
      </c>
      <c r="M821" t="str">
        <f>IF('Reported Performance Table'!D821="","",IF(AND('Reported Performance Table'!$E821="Yes",OR('Reported Performance Table'!$D821='Master List'!$B$42,'Reported Performance Table'!$D821='Master List'!$B$43,'Reported Performance Table'!$D821='Master List'!$B$44,'Reported Performance Table'!$D821='Master List'!$B$46,'Reported Performance Table'!$D821='Master List'!$B$48,'Reported Performance Table'!$D821='Master List'!$B$104,'Reported Performance Table'!$D821='Master List'!$B$106,'Reported Performance Table'!$D821='Master List'!$B$126)),"LUNA_Dimming","Dimming_Capability_and_Range"))</f>
        <v/>
      </c>
      <c r="N821" s="179">
        <f>'Reported Performance Table'!BE821</f>
        <v>0</v>
      </c>
      <c r="O821" s="179">
        <f>'Reported Performance Table'!BF821</f>
        <v>0</v>
      </c>
      <c r="P821" s="179">
        <f>'Reported Performance Table'!BG821</f>
        <v>0</v>
      </c>
      <c r="Q821" t="str">
        <f t="shared" si="25"/>
        <v>No</v>
      </c>
    </row>
    <row r="822" spans="1:17" x14ac:dyDescent="0.25">
      <c r="A822" s="75">
        <v>829</v>
      </c>
      <c r="B822" s="76" t="str">
        <f>IF('Reported Performance Table'!$A829="","",IF(OR('Reported Performance Table'!$B829="",'Reported Performance Table'!$C829="",'Reported Performance Table'!$D829="",'Reported Performance Table'!$F829="",'Reported Performance Table'!$G829="",'Reported Performance Table'!$H829="",'Reported Performance Table'!$I829="",'Reported Performance Table'!$K829="",'Reported Performance Table'!$N829="",'Reported Performance Table'!$O829="",'Reported Performance Table'!$P829="",'Reported Performance Table'!$Q829="",'Reported Performance Table'!$R829="",'Reported Performance Table'!$S829="",'Reported Performance Table'!$T829="",'Reported Performance Table'!$U829="",'Reported Performance Table'!$V829="",'Reported Performance Table'!$W829="",'Reported Performance Table'!$X829="",'Reported Performance Table'!$AF829="",'Reported Performance Table'!$AG829="",'Reported Performance Table'!$AI829="",'Reported Performance Table'!$AJ829="",'Reported Performance Table'!$AL829="",'Reported Performance Table'!$AN829="",'Reported Performance Table'!$AR829=""),$A822&amp;", ",""))</f>
        <v/>
      </c>
      <c r="D822" s="35" t="e">
        <f>VLOOKUP('Reported Performance Table'!C822,'Master List'!$B$20:$C$39,2,FALSE)</f>
        <v>#N/A</v>
      </c>
      <c r="E822" t="e">
        <f>VLOOKUP('Reported Performance Table'!D822,'Master List'!$B$42:$C$129,2,FALSE)</f>
        <v>#N/A</v>
      </c>
      <c r="F822" t="e">
        <f>VLOOKUP('Reported Performance Table'!C822,'Master List'!$B$20:$D$39,3,FALSE)</f>
        <v>#N/A</v>
      </c>
      <c r="G822" s="163" t="e">
        <f>VLOOKUP('Reported Performance Table'!B822,'Master List'!$B$11:$D$17,3,FALSE)</f>
        <v>#N/A</v>
      </c>
      <c r="H822" t="e">
        <f t="shared" si="24"/>
        <v>#N/A</v>
      </c>
      <c r="I822" t="e">
        <f>IF(VLOOKUP('Reported Performance Table'!D822,'Master List'!$B$42:$D$129,3,FALSE)="","No",VLOOKUP('Reported Performance Table'!D822,'Master List'!$B$42:$D$129,3,FALSE))</f>
        <v>#N/A</v>
      </c>
      <c r="J822" t="e">
        <f>IF(AND(I822="Yes_No",'Reported Performance Table'!E822="Yes"),"No","Yes_No")</f>
        <v>#N/A</v>
      </c>
      <c r="K822" t="str">
        <f>IF('Reported Performance Table'!D822="","",IF('Reported Performance Table'!E822="Yes","LUNA_CCT","Reported_CCT"))</f>
        <v/>
      </c>
      <c r="L822" t="str">
        <f>IF('Reported Performance Table'!D822="","",IF(K822="LUNA_CCT",VLOOKUP('Reported Performance Table'!D822,'Master List'!$B$42:$E$129,4,FALSE),"Reported_BUG"))</f>
        <v/>
      </c>
      <c r="M822" t="str">
        <f>IF('Reported Performance Table'!D822="","",IF(AND('Reported Performance Table'!$E822="Yes",OR('Reported Performance Table'!$D822='Master List'!$B$42,'Reported Performance Table'!$D822='Master List'!$B$43,'Reported Performance Table'!$D822='Master List'!$B$44,'Reported Performance Table'!$D822='Master List'!$B$46,'Reported Performance Table'!$D822='Master List'!$B$48,'Reported Performance Table'!$D822='Master List'!$B$104,'Reported Performance Table'!$D822='Master List'!$B$106,'Reported Performance Table'!$D822='Master List'!$B$126)),"LUNA_Dimming","Dimming_Capability_and_Range"))</f>
        <v/>
      </c>
      <c r="N822" s="179">
        <f>'Reported Performance Table'!BE822</f>
        <v>0</v>
      </c>
      <c r="O822" s="179">
        <f>'Reported Performance Table'!BF822</f>
        <v>0</v>
      </c>
      <c r="P822" s="179">
        <f>'Reported Performance Table'!BG822</f>
        <v>0</v>
      </c>
      <c r="Q822" t="str">
        <f t="shared" si="25"/>
        <v>No</v>
      </c>
    </row>
    <row r="823" spans="1:17" x14ac:dyDescent="0.25">
      <c r="A823" s="75">
        <v>830</v>
      </c>
      <c r="B823" s="76" t="str">
        <f>IF('Reported Performance Table'!$A830="","",IF(OR('Reported Performance Table'!$B830="",'Reported Performance Table'!$C830="",'Reported Performance Table'!$D830="",'Reported Performance Table'!$F830="",'Reported Performance Table'!$G830="",'Reported Performance Table'!$H830="",'Reported Performance Table'!$I830="",'Reported Performance Table'!$K830="",'Reported Performance Table'!$N830="",'Reported Performance Table'!$O830="",'Reported Performance Table'!$P830="",'Reported Performance Table'!$Q830="",'Reported Performance Table'!$R830="",'Reported Performance Table'!$S830="",'Reported Performance Table'!$T830="",'Reported Performance Table'!$U830="",'Reported Performance Table'!$V830="",'Reported Performance Table'!$W830="",'Reported Performance Table'!$X830="",'Reported Performance Table'!$AF830="",'Reported Performance Table'!$AG830="",'Reported Performance Table'!$AI830="",'Reported Performance Table'!$AJ830="",'Reported Performance Table'!$AL830="",'Reported Performance Table'!$AN830="",'Reported Performance Table'!$AR830=""),$A823&amp;", ",""))</f>
        <v/>
      </c>
      <c r="D823" s="35" t="e">
        <f>VLOOKUP('Reported Performance Table'!C823,'Master List'!$B$20:$C$39,2,FALSE)</f>
        <v>#N/A</v>
      </c>
      <c r="E823" t="e">
        <f>VLOOKUP('Reported Performance Table'!D823,'Master List'!$B$42:$C$129,2,FALSE)</f>
        <v>#N/A</v>
      </c>
      <c r="F823" t="e">
        <f>VLOOKUP('Reported Performance Table'!C823,'Master List'!$B$20:$D$39,3,FALSE)</f>
        <v>#N/A</v>
      </c>
      <c r="G823" s="163" t="e">
        <f>VLOOKUP('Reported Performance Table'!B823,'Master List'!$B$11:$D$17,3,FALSE)</f>
        <v>#N/A</v>
      </c>
      <c r="H823" t="e">
        <f t="shared" si="24"/>
        <v>#N/A</v>
      </c>
      <c r="I823" t="e">
        <f>IF(VLOOKUP('Reported Performance Table'!D823,'Master List'!$B$42:$D$129,3,FALSE)="","No",VLOOKUP('Reported Performance Table'!D823,'Master List'!$B$42:$D$129,3,FALSE))</f>
        <v>#N/A</v>
      </c>
      <c r="J823" t="e">
        <f>IF(AND(I823="Yes_No",'Reported Performance Table'!E823="Yes"),"No","Yes_No")</f>
        <v>#N/A</v>
      </c>
      <c r="K823" t="str">
        <f>IF('Reported Performance Table'!D823="","",IF('Reported Performance Table'!E823="Yes","LUNA_CCT","Reported_CCT"))</f>
        <v/>
      </c>
      <c r="L823" t="str">
        <f>IF('Reported Performance Table'!D823="","",IF(K823="LUNA_CCT",VLOOKUP('Reported Performance Table'!D823,'Master List'!$B$42:$E$129,4,FALSE),"Reported_BUG"))</f>
        <v/>
      </c>
      <c r="M823" t="str">
        <f>IF('Reported Performance Table'!D823="","",IF(AND('Reported Performance Table'!$E823="Yes",OR('Reported Performance Table'!$D823='Master List'!$B$42,'Reported Performance Table'!$D823='Master List'!$B$43,'Reported Performance Table'!$D823='Master List'!$B$44,'Reported Performance Table'!$D823='Master List'!$B$46,'Reported Performance Table'!$D823='Master List'!$B$48,'Reported Performance Table'!$D823='Master List'!$B$104,'Reported Performance Table'!$D823='Master List'!$B$106,'Reported Performance Table'!$D823='Master List'!$B$126)),"LUNA_Dimming","Dimming_Capability_and_Range"))</f>
        <v/>
      </c>
      <c r="N823" s="179">
        <f>'Reported Performance Table'!BE823</f>
        <v>0</v>
      </c>
      <c r="O823" s="179">
        <f>'Reported Performance Table'!BF823</f>
        <v>0</v>
      </c>
      <c r="P823" s="179">
        <f>'Reported Performance Table'!BG823</f>
        <v>0</v>
      </c>
      <c r="Q823" t="str">
        <f t="shared" si="25"/>
        <v>No</v>
      </c>
    </row>
    <row r="824" spans="1:17" x14ac:dyDescent="0.25">
      <c r="A824" s="75">
        <v>831</v>
      </c>
      <c r="B824" s="76" t="str">
        <f>IF('Reported Performance Table'!$A831="","",IF(OR('Reported Performance Table'!$B831="",'Reported Performance Table'!$C831="",'Reported Performance Table'!$D831="",'Reported Performance Table'!$F831="",'Reported Performance Table'!$G831="",'Reported Performance Table'!$H831="",'Reported Performance Table'!$I831="",'Reported Performance Table'!$K831="",'Reported Performance Table'!$N831="",'Reported Performance Table'!$O831="",'Reported Performance Table'!$P831="",'Reported Performance Table'!$Q831="",'Reported Performance Table'!$R831="",'Reported Performance Table'!$S831="",'Reported Performance Table'!$T831="",'Reported Performance Table'!$U831="",'Reported Performance Table'!$V831="",'Reported Performance Table'!$W831="",'Reported Performance Table'!$X831="",'Reported Performance Table'!$AF831="",'Reported Performance Table'!$AG831="",'Reported Performance Table'!$AI831="",'Reported Performance Table'!$AJ831="",'Reported Performance Table'!$AL831="",'Reported Performance Table'!$AN831="",'Reported Performance Table'!$AR831=""),$A824&amp;", ",""))</f>
        <v/>
      </c>
      <c r="D824" s="35" t="e">
        <f>VLOOKUP('Reported Performance Table'!C824,'Master List'!$B$20:$C$39,2,FALSE)</f>
        <v>#N/A</v>
      </c>
      <c r="E824" t="e">
        <f>VLOOKUP('Reported Performance Table'!D824,'Master List'!$B$42:$C$129,2,FALSE)</f>
        <v>#N/A</v>
      </c>
      <c r="F824" t="e">
        <f>VLOOKUP('Reported Performance Table'!C824,'Master List'!$B$20:$D$39,3,FALSE)</f>
        <v>#N/A</v>
      </c>
      <c r="G824" s="163" t="e">
        <f>VLOOKUP('Reported Performance Table'!B824,'Master List'!$B$11:$D$17,3,FALSE)</f>
        <v>#N/A</v>
      </c>
      <c r="H824" t="e">
        <f t="shared" si="24"/>
        <v>#N/A</v>
      </c>
      <c r="I824" t="e">
        <f>IF(VLOOKUP('Reported Performance Table'!D824,'Master List'!$B$42:$D$129,3,FALSE)="","No",VLOOKUP('Reported Performance Table'!D824,'Master List'!$B$42:$D$129,3,FALSE))</f>
        <v>#N/A</v>
      </c>
      <c r="J824" t="e">
        <f>IF(AND(I824="Yes_No",'Reported Performance Table'!E824="Yes"),"No","Yes_No")</f>
        <v>#N/A</v>
      </c>
      <c r="K824" t="str">
        <f>IF('Reported Performance Table'!D824="","",IF('Reported Performance Table'!E824="Yes","LUNA_CCT","Reported_CCT"))</f>
        <v/>
      </c>
      <c r="L824" t="str">
        <f>IF('Reported Performance Table'!D824="","",IF(K824="LUNA_CCT",VLOOKUP('Reported Performance Table'!D824,'Master List'!$B$42:$E$129,4,FALSE),"Reported_BUG"))</f>
        <v/>
      </c>
      <c r="M824" t="str">
        <f>IF('Reported Performance Table'!D824="","",IF(AND('Reported Performance Table'!$E824="Yes",OR('Reported Performance Table'!$D824='Master List'!$B$42,'Reported Performance Table'!$D824='Master List'!$B$43,'Reported Performance Table'!$D824='Master List'!$B$44,'Reported Performance Table'!$D824='Master List'!$B$46,'Reported Performance Table'!$D824='Master List'!$B$48,'Reported Performance Table'!$D824='Master List'!$B$104,'Reported Performance Table'!$D824='Master List'!$B$106,'Reported Performance Table'!$D824='Master List'!$B$126)),"LUNA_Dimming","Dimming_Capability_and_Range"))</f>
        <v/>
      </c>
      <c r="N824" s="179">
        <f>'Reported Performance Table'!BE824</f>
        <v>0</v>
      </c>
      <c r="O824" s="179">
        <f>'Reported Performance Table'!BF824</f>
        <v>0</v>
      </c>
      <c r="P824" s="179">
        <f>'Reported Performance Table'!BG824</f>
        <v>0</v>
      </c>
      <c r="Q824" t="str">
        <f t="shared" si="25"/>
        <v>No</v>
      </c>
    </row>
    <row r="825" spans="1:17" x14ac:dyDescent="0.25">
      <c r="A825" s="75">
        <v>832</v>
      </c>
      <c r="B825" s="76" t="str">
        <f>IF('Reported Performance Table'!$A832="","",IF(OR('Reported Performance Table'!$B832="",'Reported Performance Table'!$C832="",'Reported Performance Table'!$D832="",'Reported Performance Table'!$F832="",'Reported Performance Table'!$G832="",'Reported Performance Table'!$H832="",'Reported Performance Table'!$I832="",'Reported Performance Table'!$K832="",'Reported Performance Table'!$N832="",'Reported Performance Table'!$O832="",'Reported Performance Table'!$P832="",'Reported Performance Table'!$Q832="",'Reported Performance Table'!$R832="",'Reported Performance Table'!$S832="",'Reported Performance Table'!$T832="",'Reported Performance Table'!$U832="",'Reported Performance Table'!$V832="",'Reported Performance Table'!$W832="",'Reported Performance Table'!$X832="",'Reported Performance Table'!$AF832="",'Reported Performance Table'!$AG832="",'Reported Performance Table'!$AI832="",'Reported Performance Table'!$AJ832="",'Reported Performance Table'!$AL832="",'Reported Performance Table'!$AN832="",'Reported Performance Table'!$AR832=""),$A825&amp;", ",""))</f>
        <v/>
      </c>
      <c r="D825" s="35" t="e">
        <f>VLOOKUP('Reported Performance Table'!C825,'Master List'!$B$20:$C$39,2,FALSE)</f>
        <v>#N/A</v>
      </c>
      <c r="E825" t="e">
        <f>VLOOKUP('Reported Performance Table'!D825,'Master List'!$B$42:$C$129,2,FALSE)</f>
        <v>#N/A</v>
      </c>
      <c r="F825" t="e">
        <f>VLOOKUP('Reported Performance Table'!C825,'Master List'!$B$20:$D$39,3,FALSE)</f>
        <v>#N/A</v>
      </c>
      <c r="G825" s="163" t="e">
        <f>VLOOKUP('Reported Performance Table'!B825,'Master List'!$B$11:$D$17,3,FALSE)</f>
        <v>#N/A</v>
      </c>
      <c r="H825" t="e">
        <f t="shared" si="24"/>
        <v>#N/A</v>
      </c>
      <c r="I825" t="e">
        <f>IF(VLOOKUP('Reported Performance Table'!D825,'Master List'!$B$42:$D$129,3,FALSE)="","No",VLOOKUP('Reported Performance Table'!D825,'Master List'!$B$42:$D$129,3,FALSE))</f>
        <v>#N/A</v>
      </c>
      <c r="J825" t="e">
        <f>IF(AND(I825="Yes_No",'Reported Performance Table'!E825="Yes"),"No","Yes_No")</f>
        <v>#N/A</v>
      </c>
      <c r="K825" t="str">
        <f>IF('Reported Performance Table'!D825="","",IF('Reported Performance Table'!E825="Yes","LUNA_CCT","Reported_CCT"))</f>
        <v/>
      </c>
      <c r="L825" t="str">
        <f>IF('Reported Performance Table'!D825="","",IF(K825="LUNA_CCT",VLOOKUP('Reported Performance Table'!D825,'Master List'!$B$42:$E$129,4,FALSE),"Reported_BUG"))</f>
        <v/>
      </c>
      <c r="M825" t="str">
        <f>IF('Reported Performance Table'!D825="","",IF(AND('Reported Performance Table'!$E825="Yes",OR('Reported Performance Table'!$D825='Master List'!$B$42,'Reported Performance Table'!$D825='Master List'!$B$43,'Reported Performance Table'!$D825='Master List'!$B$44,'Reported Performance Table'!$D825='Master List'!$B$46,'Reported Performance Table'!$D825='Master List'!$B$48,'Reported Performance Table'!$D825='Master List'!$B$104,'Reported Performance Table'!$D825='Master List'!$B$106,'Reported Performance Table'!$D825='Master List'!$B$126)),"LUNA_Dimming","Dimming_Capability_and_Range"))</f>
        <v/>
      </c>
      <c r="N825" s="179">
        <f>'Reported Performance Table'!BE825</f>
        <v>0</v>
      </c>
      <c r="O825" s="179">
        <f>'Reported Performance Table'!BF825</f>
        <v>0</v>
      </c>
      <c r="P825" s="179">
        <f>'Reported Performance Table'!BG825</f>
        <v>0</v>
      </c>
      <c r="Q825" t="str">
        <f t="shared" si="25"/>
        <v>No</v>
      </c>
    </row>
    <row r="826" spans="1:17" x14ac:dyDescent="0.25">
      <c r="A826" s="75">
        <v>833</v>
      </c>
      <c r="B826" s="76" t="str">
        <f>IF('Reported Performance Table'!$A833="","",IF(OR('Reported Performance Table'!$B833="",'Reported Performance Table'!$C833="",'Reported Performance Table'!$D833="",'Reported Performance Table'!$F833="",'Reported Performance Table'!$G833="",'Reported Performance Table'!$H833="",'Reported Performance Table'!$I833="",'Reported Performance Table'!$K833="",'Reported Performance Table'!$N833="",'Reported Performance Table'!$O833="",'Reported Performance Table'!$P833="",'Reported Performance Table'!$Q833="",'Reported Performance Table'!$R833="",'Reported Performance Table'!$S833="",'Reported Performance Table'!$T833="",'Reported Performance Table'!$U833="",'Reported Performance Table'!$V833="",'Reported Performance Table'!$W833="",'Reported Performance Table'!$X833="",'Reported Performance Table'!$AF833="",'Reported Performance Table'!$AG833="",'Reported Performance Table'!$AI833="",'Reported Performance Table'!$AJ833="",'Reported Performance Table'!$AL833="",'Reported Performance Table'!$AN833="",'Reported Performance Table'!$AR833=""),$A826&amp;", ",""))</f>
        <v/>
      </c>
      <c r="D826" s="35" t="e">
        <f>VLOOKUP('Reported Performance Table'!C826,'Master List'!$B$20:$C$39,2,FALSE)</f>
        <v>#N/A</v>
      </c>
      <c r="E826" t="e">
        <f>VLOOKUP('Reported Performance Table'!D826,'Master List'!$B$42:$C$129,2,FALSE)</f>
        <v>#N/A</v>
      </c>
      <c r="F826" t="e">
        <f>VLOOKUP('Reported Performance Table'!C826,'Master List'!$B$20:$D$39,3,FALSE)</f>
        <v>#N/A</v>
      </c>
      <c r="G826" s="163" t="e">
        <f>VLOOKUP('Reported Performance Table'!B826,'Master List'!$B$11:$D$17,3,FALSE)</f>
        <v>#N/A</v>
      </c>
      <c r="H826" t="e">
        <f t="shared" si="24"/>
        <v>#N/A</v>
      </c>
      <c r="I826" t="e">
        <f>IF(VLOOKUP('Reported Performance Table'!D826,'Master List'!$B$42:$D$129,3,FALSE)="","No",VLOOKUP('Reported Performance Table'!D826,'Master List'!$B$42:$D$129,3,FALSE))</f>
        <v>#N/A</v>
      </c>
      <c r="J826" t="e">
        <f>IF(AND(I826="Yes_No",'Reported Performance Table'!E826="Yes"),"No","Yes_No")</f>
        <v>#N/A</v>
      </c>
      <c r="K826" t="str">
        <f>IF('Reported Performance Table'!D826="","",IF('Reported Performance Table'!E826="Yes","LUNA_CCT","Reported_CCT"))</f>
        <v/>
      </c>
      <c r="L826" t="str">
        <f>IF('Reported Performance Table'!D826="","",IF(K826="LUNA_CCT",VLOOKUP('Reported Performance Table'!D826,'Master List'!$B$42:$E$129,4,FALSE),"Reported_BUG"))</f>
        <v/>
      </c>
      <c r="M826" t="str">
        <f>IF('Reported Performance Table'!D826="","",IF(AND('Reported Performance Table'!$E826="Yes",OR('Reported Performance Table'!$D826='Master List'!$B$42,'Reported Performance Table'!$D826='Master List'!$B$43,'Reported Performance Table'!$D826='Master List'!$B$44,'Reported Performance Table'!$D826='Master List'!$B$46,'Reported Performance Table'!$D826='Master List'!$B$48,'Reported Performance Table'!$D826='Master List'!$B$104,'Reported Performance Table'!$D826='Master List'!$B$106,'Reported Performance Table'!$D826='Master List'!$B$126)),"LUNA_Dimming","Dimming_Capability_and_Range"))</f>
        <v/>
      </c>
      <c r="N826" s="179">
        <f>'Reported Performance Table'!BE826</f>
        <v>0</v>
      </c>
      <c r="O826" s="179">
        <f>'Reported Performance Table'!BF826</f>
        <v>0</v>
      </c>
      <c r="P826" s="179">
        <f>'Reported Performance Table'!BG826</f>
        <v>0</v>
      </c>
      <c r="Q826" t="str">
        <f t="shared" si="25"/>
        <v>No</v>
      </c>
    </row>
    <row r="827" spans="1:17" x14ac:dyDescent="0.25">
      <c r="A827" s="75">
        <v>834</v>
      </c>
      <c r="B827" s="76" t="str">
        <f>IF('Reported Performance Table'!$A834="","",IF(OR('Reported Performance Table'!$B834="",'Reported Performance Table'!$C834="",'Reported Performance Table'!$D834="",'Reported Performance Table'!$F834="",'Reported Performance Table'!$G834="",'Reported Performance Table'!$H834="",'Reported Performance Table'!$I834="",'Reported Performance Table'!$K834="",'Reported Performance Table'!$N834="",'Reported Performance Table'!$O834="",'Reported Performance Table'!$P834="",'Reported Performance Table'!$Q834="",'Reported Performance Table'!$R834="",'Reported Performance Table'!$S834="",'Reported Performance Table'!$T834="",'Reported Performance Table'!$U834="",'Reported Performance Table'!$V834="",'Reported Performance Table'!$W834="",'Reported Performance Table'!$X834="",'Reported Performance Table'!$AF834="",'Reported Performance Table'!$AG834="",'Reported Performance Table'!$AI834="",'Reported Performance Table'!$AJ834="",'Reported Performance Table'!$AL834="",'Reported Performance Table'!$AN834="",'Reported Performance Table'!$AR834=""),$A827&amp;", ",""))</f>
        <v/>
      </c>
      <c r="D827" s="35" t="e">
        <f>VLOOKUP('Reported Performance Table'!C827,'Master List'!$B$20:$C$39,2,FALSE)</f>
        <v>#N/A</v>
      </c>
      <c r="E827" t="e">
        <f>VLOOKUP('Reported Performance Table'!D827,'Master List'!$B$42:$C$129,2,FALSE)</f>
        <v>#N/A</v>
      </c>
      <c r="F827" t="e">
        <f>VLOOKUP('Reported Performance Table'!C827,'Master List'!$B$20:$D$39,3,FALSE)</f>
        <v>#N/A</v>
      </c>
      <c r="G827" s="163" t="e">
        <f>VLOOKUP('Reported Performance Table'!B827,'Master List'!$B$11:$D$17,3,FALSE)</f>
        <v>#N/A</v>
      </c>
      <c r="H827" t="e">
        <f t="shared" si="24"/>
        <v>#N/A</v>
      </c>
      <c r="I827" t="e">
        <f>IF(VLOOKUP('Reported Performance Table'!D827,'Master List'!$B$42:$D$129,3,FALSE)="","No",VLOOKUP('Reported Performance Table'!D827,'Master List'!$B$42:$D$129,3,FALSE))</f>
        <v>#N/A</v>
      </c>
      <c r="J827" t="e">
        <f>IF(AND(I827="Yes_No",'Reported Performance Table'!E827="Yes"),"No","Yes_No")</f>
        <v>#N/A</v>
      </c>
      <c r="K827" t="str">
        <f>IF('Reported Performance Table'!D827="","",IF('Reported Performance Table'!E827="Yes","LUNA_CCT","Reported_CCT"))</f>
        <v/>
      </c>
      <c r="L827" t="str">
        <f>IF('Reported Performance Table'!D827="","",IF(K827="LUNA_CCT",VLOOKUP('Reported Performance Table'!D827,'Master List'!$B$42:$E$129,4,FALSE),"Reported_BUG"))</f>
        <v/>
      </c>
      <c r="M827" t="str">
        <f>IF('Reported Performance Table'!D827="","",IF(AND('Reported Performance Table'!$E827="Yes",OR('Reported Performance Table'!$D827='Master List'!$B$42,'Reported Performance Table'!$D827='Master List'!$B$43,'Reported Performance Table'!$D827='Master List'!$B$44,'Reported Performance Table'!$D827='Master List'!$B$46,'Reported Performance Table'!$D827='Master List'!$B$48,'Reported Performance Table'!$D827='Master List'!$B$104,'Reported Performance Table'!$D827='Master List'!$B$106,'Reported Performance Table'!$D827='Master List'!$B$126)),"LUNA_Dimming","Dimming_Capability_and_Range"))</f>
        <v/>
      </c>
      <c r="N827" s="179">
        <f>'Reported Performance Table'!BE827</f>
        <v>0</v>
      </c>
      <c r="O827" s="179">
        <f>'Reported Performance Table'!BF827</f>
        <v>0</v>
      </c>
      <c r="P827" s="179">
        <f>'Reported Performance Table'!BG827</f>
        <v>0</v>
      </c>
      <c r="Q827" t="str">
        <f t="shared" si="25"/>
        <v>No</v>
      </c>
    </row>
    <row r="828" spans="1:17" x14ac:dyDescent="0.25">
      <c r="A828" s="75">
        <v>835</v>
      </c>
      <c r="B828" s="76" t="str">
        <f>IF('Reported Performance Table'!$A835="","",IF(OR('Reported Performance Table'!$B835="",'Reported Performance Table'!$C835="",'Reported Performance Table'!$D835="",'Reported Performance Table'!$F835="",'Reported Performance Table'!$G835="",'Reported Performance Table'!$H835="",'Reported Performance Table'!$I835="",'Reported Performance Table'!$K835="",'Reported Performance Table'!$N835="",'Reported Performance Table'!$O835="",'Reported Performance Table'!$P835="",'Reported Performance Table'!$Q835="",'Reported Performance Table'!$R835="",'Reported Performance Table'!$S835="",'Reported Performance Table'!$T835="",'Reported Performance Table'!$U835="",'Reported Performance Table'!$V835="",'Reported Performance Table'!$W835="",'Reported Performance Table'!$X835="",'Reported Performance Table'!$AF835="",'Reported Performance Table'!$AG835="",'Reported Performance Table'!$AI835="",'Reported Performance Table'!$AJ835="",'Reported Performance Table'!$AL835="",'Reported Performance Table'!$AN835="",'Reported Performance Table'!$AR835=""),$A828&amp;", ",""))</f>
        <v/>
      </c>
      <c r="D828" s="35" t="e">
        <f>VLOOKUP('Reported Performance Table'!C828,'Master List'!$B$20:$C$39,2,FALSE)</f>
        <v>#N/A</v>
      </c>
      <c r="E828" t="e">
        <f>VLOOKUP('Reported Performance Table'!D828,'Master List'!$B$42:$C$129,2,FALSE)</f>
        <v>#N/A</v>
      </c>
      <c r="F828" t="e">
        <f>VLOOKUP('Reported Performance Table'!C828,'Master List'!$B$20:$D$39,3,FALSE)</f>
        <v>#N/A</v>
      </c>
      <c r="G828" s="163" t="e">
        <f>VLOOKUP('Reported Performance Table'!B828,'Master List'!$B$11:$D$17,3,FALSE)</f>
        <v>#N/A</v>
      </c>
      <c r="H828" t="e">
        <f t="shared" si="24"/>
        <v>#N/A</v>
      </c>
      <c r="I828" t="e">
        <f>IF(VLOOKUP('Reported Performance Table'!D828,'Master List'!$B$42:$D$129,3,FALSE)="","No",VLOOKUP('Reported Performance Table'!D828,'Master List'!$B$42:$D$129,3,FALSE))</f>
        <v>#N/A</v>
      </c>
      <c r="J828" t="e">
        <f>IF(AND(I828="Yes_No",'Reported Performance Table'!E828="Yes"),"No","Yes_No")</f>
        <v>#N/A</v>
      </c>
      <c r="K828" t="str">
        <f>IF('Reported Performance Table'!D828="","",IF('Reported Performance Table'!E828="Yes","LUNA_CCT","Reported_CCT"))</f>
        <v/>
      </c>
      <c r="L828" t="str">
        <f>IF('Reported Performance Table'!D828="","",IF(K828="LUNA_CCT",VLOOKUP('Reported Performance Table'!D828,'Master List'!$B$42:$E$129,4,FALSE),"Reported_BUG"))</f>
        <v/>
      </c>
      <c r="M828" t="str">
        <f>IF('Reported Performance Table'!D828="","",IF(AND('Reported Performance Table'!$E828="Yes",OR('Reported Performance Table'!$D828='Master List'!$B$42,'Reported Performance Table'!$D828='Master List'!$B$43,'Reported Performance Table'!$D828='Master List'!$B$44,'Reported Performance Table'!$D828='Master List'!$B$46,'Reported Performance Table'!$D828='Master List'!$B$48,'Reported Performance Table'!$D828='Master List'!$B$104,'Reported Performance Table'!$D828='Master List'!$B$106,'Reported Performance Table'!$D828='Master List'!$B$126)),"LUNA_Dimming","Dimming_Capability_and_Range"))</f>
        <v/>
      </c>
      <c r="N828" s="179">
        <f>'Reported Performance Table'!BE828</f>
        <v>0</v>
      </c>
      <c r="O828" s="179">
        <f>'Reported Performance Table'!BF828</f>
        <v>0</v>
      </c>
      <c r="P828" s="179">
        <f>'Reported Performance Table'!BG828</f>
        <v>0</v>
      </c>
      <c r="Q828" t="str">
        <f t="shared" si="25"/>
        <v>No</v>
      </c>
    </row>
    <row r="829" spans="1:17" x14ac:dyDescent="0.25">
      <c r="A829" s="75">
        <v>836</v>
      </c>
      <c r="B829" s="76" t="str">
        <f>IF('Reported Performance Table'!$A836="","",IF(OR('Reported Performance Table'!$B836="",'Reported Performance Table'!$C836="",'Reported Performance Table'!$D836="",'Reported Performance Table'!$F836="",'Reported Performance Table'!$G836="",'Reported Performance Table'!$H836="",'Reported Performance Table'!$I836="",'Reported Performance Table'!$K836="",'Reported Performance Table'!$N836="",'Reported Performance Table'!$O836="",'Reported Performance Table'!$P836="",'Reported Performance Table'!$Q836="",'Reported Performance Table'!$R836="",'Reported Performance Table'!$S836="",'Reported Performance Table'!$T836="",'Reported Performance Table'!$U836="",'Reported Performance Table'!$V836="",'Reported Performance Table'!$W836="",'Reported Performance Table'!$X836="",'Reported Performance Table'!$AF836="",'Reported Performance Table'!$AG836="",'Reported Performance Table'!$AI836="",'Reported Performance Table'!$AJ836="",'Reported Performance Table'!$AL836="",'Reported Performance Table'!$AN836="",'Reported Performance Table'!$AR836=""),$A829&amp;", ",""))</f>
        <v/>
      </c>
      <c r="D829" s="35" t="e">
        <f>VLOOKUP('Reported Performance Table'!C829,'Master List'!$B$20:$C$39,2,FALSE)</f>
        <v>#N/A</v>
      </c>
      <c r="E829" t="e">
        <f>VLOOKUP('Reported Performance Table'!D829,'Master List'!$B$42:$C$129,2,FALSE)</f>
        <v>#N/A</v>
      </c>
      <c r="F829" t="e">
        <f>VLOOKUP('Reported Performance Table'!C829,'Master List'!$B$20:$D$39,3,FALSE)</f>
        <v>#N/A</v>
      </c>
      <c r="G829" s="163" t="e">
        <f>VLOOKUP('Reported Performance Table'!B829,'Master List'!$B$11:$D$17,3,FALSE)</f>
        <v>#N/A</v>
      </c>
      <c r="H829" t="e">
        <f t="shared" si="24"/>
        <v>#N/A</v>
      </c>
      <c r="I829" t="e">
        <f>IF(VLOOKUP('Reported Performance Table'!D829,'Master List'!$B$42:$D$129,3,FALSE)="","No",VLOOKUP('Reported Performance Table'!D829,'Master List'!$B$42:$D$129,3,FALSE))</f>
        <v>#N/A</v>
      </c>
      <c r="J829" t="e">
        <f>IF(AND(I829="Yes_No",'Reported Performance Table'!E829="Yes"),"No","Yes_No")</f>
        <v>#N/A</v>
      </c>
      <c r="K829" t="str">
        <f>IF('Reported Performance Table'!D829="","",IF('Reported Performance Table'!E829="Yes","LUNA_CCT","Reported_CCT"))</f>
        <v/>
      </c>
      <c r="L829" t="str">
        <f>IF('Reported Performance Table'!D829="","",IF(K829="LUNA_CCT",VLOOKUP('Reported Performance Table'!D829,'Master List'!$B$42:$E$129,4,FALSE),"Reported_BUG"))</f>
        <v/>
      </c>
      <c r="M829" t="str">
        <f>IF('Reported Performance Table'!D829="","",IF(AND('Reported Performance Table'!$E829="Yes",OR('Reported Performance Table'!$D829='Master List'!$B$42,'Reported Performance Table'!$D829='Master List'!$B$43,'Reported Performance Table'!$D829='Master List'!$B$44,'Reported Performance Table'!$D829='Master List'!$B$46,'Reported Performance Table'!$D829='Master List'!$B$48,'Reported Performance Table'!$D829='Master List'!$B$104,'Reported Performance Table'!$D829='Master List'!$B$106,'Reported Performance Table'!$D829='Master List'!$B$126)),"LUNA_Dimming","Dimming_Capability_and_Range"))</f>
        <v/>
      </c>
      <c r="N829" s="179">
        <f>'Reported Performance Table'!BE829</f>
        <v>0</v>
      </c>
      <c r="O829" s="179">
        <f>'Reported Performance Table'!BF829</f>
        <v>0</v>
      </c>
      <c r="P829" s="179">
        <f>'Reported Performance Table'!BG829</f>
        <v>0</v>
      </c>
      <c r="Q829" t="str">
        <f t="shared" si="25"/>
        <v>No</v>
      </c>
    </row>
    <row r="830" spans="1:17" x14ac:dyDescent="0.25">
      <c r="A830" s="75">
        <v>837</v>
      </c>
      <c r="B830" s="76" t="str">
        <f>IF('Reported Performance Table'!$A837="","",IF(OR('Reported Performance Table'!$B837="",'Reported Performance Table'!$C837="",'Reported Performance Table'!$D837="",'Reported Performance Table'!$F837="",'Reported Performance Table'!$G837="",'Reported Performance Table'!$H837="",'Reported Performance Table'!$I837="",'Reported Performance Table'!$K837="",'Reported Performance Table'!$N837="",'Reported Performance Table'!$O837="",'Reported Performance Table'!$P837="",'Reported Performance Table'!$Q837="",'Reported Performance Table'!$R837="",'Reported Performance Table'!$S837="",'Reported Performance Table'!$T837="",'Reported Performance Table'!$U837="",'Reported Performance Table'!$V837="",'Reported Performance Table'!$W837="",'Reported Performance Table'!$X837="",'Reported Performance Table'!$AF837="",'Reported Performance Table'!$AG837="",'Reported Performance Table'!$AI837="",'Reported Performance Table'!$AJ837="",'Reported Performance Table'!$AL837="",'Reported Performance Table'!$AN837="",'Reported Performance Table'!$AR837=""),$A830&amp;", ",""))</f>
        <v/>
      </c>
      <c r="D830" s="35" t="e">
        <f>VLOOKUP('Reported Performance Table'!C830,'Master List'!$B$20:$C$39,2,FALSE)</f>
        <v>#N/A</v>
      </c>
      <c r="E830" t="e">
        <f>VLOOKUP('Reported Performance Table'!D830,'Master List'!$B$42:$C$129,2,FALSE)</f>
        <v>#N/A</v>
      </c>
      <c r="F830" t="e">
        <f>VLOOKUP('Reported Performance Table'!C830,'Master List'!$B$20:$D$39,3,FALSE)</f>
        <v>#N/A</v>
      </c>
      <c r="G830" s="163" t="e">
        <f>VLOOKUP('Reported Performance Table'!B830,'Master List'!$B$11:$D$17,3,FALSE)</f>
        <v>#N/A</v>
      </c>
      <c r="H830" t="e">
        <f t="shared" si="24"/>
        <v>#N/A</v>
      </c>
      <c r="I830" t="e">
        <f>IF(VLOOKUP('Reported Performance Table'!D830,'Master List'!$B$42:$D$129,3,FALSE)="","No",VLOOKUP('Reported Performance Table'!D830,'Master List'!$B$42:$D$129,3,FALSE))</f>
        <v>#N/A</v>
      </c>
      <c r="J830" t="e">
        <f>IF(AND(I830="Yes_No",'Reported Performance Table'!E830="Yes"),"No","Yes_No")</f>
        <v>#N/A</v>
      </c>
      <c r="K830" t="str">
        <f>IF('Reported Performance Table'!D830="","",IF('Reported Performance Table'!E830="Yes","LUNA_CCT","Reported_CCT"))</f>
        <v/>
      </c>
      <c r="L830" t="str">
        <f>IF('Reported Performance Table'!D830="","",IF(K830="LUNA_CCT",VLOOKUP('Reported Performance Table'!D830,'Master List'!$B$42:$E$129,4,FALSE),"Reported_BUG"))</f>
        <v/>
      </c>
      <c r="M830" t="str">
        <f>IF('Reported Performance Table'!D830="","",IF(AND('Reported Performance Table'!$E830="Yes",OR('Reported Performance Table'!$D830='Master List'!$B$42,'Reported Performance Table'!$D830='Master List'!$B$43,'Reported Performance Table'!$D830='Master List'!$B$44,'Reported Performance Table'!$D830='Master List'!$B$46,'Reported Performance Table'!$D830='Master List'!$B$48,'Reported Performance Table'!$D830='Master List'!$B$104,'Reported Performance Table'!$D830='Master List'!$B$106,'Reported Performance Table'!$D830='Master List'!$B$126)),"LUNA_Dimming","Dimming_Capability_and_Range"))</f>
        <v/>
      </c>
      <c r="N830" s="179">
        <f>'Reported Performance Table'!BE830</f>
        <v>0</v>
      </c>
      <c r="O830" s="179">
        <f>'Reported Performance Table'!BF830</f>
        <v>0</v>
      </c>
      <c r="P830" s="179">
        <f>'Reported Performance Table'!BG830</f>
        <v>0</v>
      </c>
      <c r="Q830" t="str">
        <f t="shared" si="25"/>
        <v>No</v>
      </c>
    </row>
    <row r="831" spans="1:17" x14ac:dyDescent="0.25">
      <c r="A831" s="75">
        <v>838</v>
      </c>
      <c r="B831" s="76" t="str">
        <f>IF('Reported Performance Table'!$A838="","",IF(OR('Reported Performance Table'!$B838="",'Reported Performance Table'!$C838="",'Reported Performance Table'!$D838="",'Reported Performance Table'!$F838="",'Reported Performance Table'!$G838="",'Reported Performance Table'!$H838="",'Reported Performance Table'!$I838="",'Reported Performance Table'!$K838="",'Reported Performance Table'!$N838="",'Reported Performance Table'!$O838="",'Reported Performance Table'!$P838="",'Reported Performance Table'!$Q838="",'Reported Performance Table'!$R838="",'Reported Performance Table'!$S838="",'Reported Performance Table'!$T838="",'Reported Performance Table'!$U838="",'Reported Performance Table'!$V838="",'Reported Performance Table'!$W838="",'Reported Performance Table'!$X838="",'Reported Performance Table'!$AF838="",'Reported Performance Table'!$AG838="",'Reported Performance Table'!$AI838="",'Reported Performance Table'!$AJ838="",'Reported Performance Table'!$AL838="",'Reported Performance Table'!$AN838="",'Reported Performance Table'!$AR838=""),$A831&amp;", ",""))</f>
        <v/>
      </c>
      <c r="D831" s="35" t="e">
        <f>VLOOKUP('Reported Performance Table'!C831,'Master List'!$B$20:$C$39,2,FALSE)</f>
        <v>#N/A</v>
      </c>
      <c r="E831" t="e">
        <f>VLOOKUP('Reported Performance Table'!D831,'Master List'!$B$42:$C$129,2,FALSE)</f>
        <v>#N/A</v>
      </c>
      <c r="F831" t="e">
        <f>VLOOKUP('Reported Performance Table'!C831,'Master List'!$B$20:$D$39,3,FALSE)</f>
        <v>#N/A</v>
      </c>
      <c r="G831" s="163" t="e">
        <f>VLOOKUP('Reported Performance Table'!B831,'Master List'!$B$11:$D$17,3,FALSE)</f>
        <v>#N/A</v>
      </c>
      <c r="H831" t="e">
        <f t="shared" si="24"/>
        <v>#N/A</v>
      </c>
      <c r="I831" t="e">
        <f>IF(VLOOKUP('Reported Performance Table'!D831,'Master List'!$B$42:$D$129,3,FALSE)="","No",VLOOKUP('Reported Performance Table'!D831,'Master List'!$B$42:$D$129,3,FALSE))</f>
        <v>#N/A</v>
      </c>
      <c r="J831" t="e">
        <f>IF(AND(I831="Yes_No",'Reported Performance Table'!E831="Yes"),"No","Yes_No")</f>
        <v>#N/A</v>
      </c>
      <c r="K831" t="str">
        <f>IF('Reported Performance Table'!D831="","",IF('Reported Performance Table'!E831="Yes","LUNA_CCT","Reported_CCT"))</f>
        <v/>
      </c>
      <c r="L831" t="str">
        <f>IF('Reported Performance Table'!D831="","",IF(K831="LUNA_CCT",VLOOKUP('Reported Performance Table'!D831,'Master List'!$B$42:$E$129,4,FALSE),"Reported_BUG"))</f>
        <v/>
      </c>
      <c r="M831" t="str">
        <f>IF('Reported Performance Table'!D831="","",IF(AND('Reported Performance Table'!$E831="Yes",OR('Reported Performance Table'!$D831='Master List'!$B$42,'Reported Performance Table'!$D831='Master List'!$B$43,'Reported Performance Table'!$D831='Master List'!$B$44,'Reported Performance Table'!$D831='Master List'!$B$46,'Reported Performance Table'!$D831='Master List'!$B$48,'Reported Performance Table'!$D831='Master List'!$B$104,'Reported Performance Table'!$D831='Master List'!$B$106,'Reported Performance Table'!$D831='Master List'!$B$126)),"LUNA_Dimming","Dimming_Capability_and_Range"))</f>
        <v/>
      </c>
      <c r="N831" s="179">
        <f>'Reported Performance Table'!BE831</f>
        <v>0</v>
      </c>
      <c r="O831" s="179">
        <f>'Reported Performance Table'!BF831</f>
        <v>0</v>
      </c>
      <c r="P831" s="179">
        <f>'Reported Performance Table'!BG831</f>
        <v>0</v>
      </c>
      <c r="Q831" t="str">
        <f t="shared" si="25"/>
        <v>No</v>
      </c>
    </row>
    <row r="832" spans="1:17" x14ac:dyDescent="0.25">
      <c r="A832" s="75">
        <v>839</v>
      </c>
      <c r="B832" s="76" t="str">
        <f>IF('Reported Performance Table'!$A839="","",IF(OR('Reported Performance Table'!$B839="",'Reported Performance Table'!$C839="",'Reported Performance Table'!$D839="",'Reported Performance Table'!$F839="",'Reported Performance Table'!$G839="",'Reported Performance Table'!$H839="",'Reported Performance Table'!$I839="",'Reported Performance Table'!$K839="",'Reported Performance Table'!$N839="",'Reported Performance Table'!$O839="",'Reported Performance Table'!$P839="",'Reported Performance Table'!$Q839="",'Reported Performance Table'!$R839="",'Reported Performance Table'!$S839="",'Reported Performance Table'!$T839="",'Reported Performance Table'!$U839="",'Reported Performance Table'!$V839="",'Reported Performance Table'!$W839="",'Reported Performance Table'!$X839="",'Reported Performance Table'!$AF839="",'Reported Performance Table'!$AG839="",'Reported Performance Table'!$AI839="",'Reported Performance Table'!$AJ839="",'Reported Performance Table'!$AL839="",'Reported Performance Table'!$AN839="",'Reported Performance Table'!$AR839=""),$A832&amp;", ",""))</f>
        <v/>
      </c>
      <c r="D832" s="35" t="e">
        <f>VLOOKUP('Reported Performance Table'!C832,'Master List'!$B$20:$C$39,2,FALSE)</f>
        <v>#N/A</v>
      </c>
      <c r="E832" t="e">
        <f>VLOOKUP('Reported Performance Table'!D832,'Master List'!$B$42:$C$129,2,FALSE)</f>
        <v>#N/A</v>
      </c>
      <c r="F832" t="e">
        <f>VLOOKUP('Reported Performance Table'!C832,'Master List'!$B$20:$D$39,3,FALSE)</f>
        <v>#N/A</v>
      </c>
      <c r="G832" s="163" t="e">
        <f>VLOOKUP('Reported Performance Table'!B832,'Master List'!$B$11:$D$17,3,FALSE)</f>
        <v>#N/A</v>
      </c>
      <c r="H832" t="e">
        <f t="shared" si="24"/>
        <v>#N/A</v>
      </c>
      <c r="I832" t="e">
        <f>IF(VLOOKUP('Reported Performance Table'!D832,'Master List'!$B$42:$D$129,3,FALSE)="","No",VLOOKUP('Reported Performance Table'!D832,'Master List'!$B$42:$D$129,3,FALSE))</f>
        <v>#N/A</v>
      </c>
      <c r="J832" t="e">
        <f>IF(AND(I832="Yes_No",'Reported Performance Table'!E832="Yes"),"No","Yes_No")</f>
        <v>#N/A</v>
      </c>
      <c r="K832" t="str">
        <f>IF('Reported Performance Table'!D832="","",IF('Reported Performance Table'!E832="Yes","LUNA_CCT","Reported_CCT"))</f>
        <v/>
      </c>
      <c r="L832" t="str">
        <f>IF('Reported Performance Table'!D832="","",IF(K832="LUNA_CCT",VLOOKUP('Reported Performance Table'!D832,'Master List'!$B$42:$E$129,4,FALSE),"Reported_BUG"))</f>
        <v/>
      </c>
      <c r="M832" t="str">
        <f>IF('Reported Performance Table'!D832="","",IF(AND('Reported Performance Table'!$E832="Yes",OR('Reported Performance Table'!$D832='Master List'!$B$42,'Reported Performance Table'!$D832='Master List'!$B$43,'Reported Performance Table'!$D832='Master List'!$B$44,'Reported Performance Table'!$D832='Master List'!$B$46,'Reported Performance Table'!$D832='Master List'!$B$48,'Reported Performance Table'!$D832='Master List'!$B$104,'Reported Performance Table'!$D832='Master List'!$B$106,'Reported Performance Table'!$D832='Master List'!$B$126)),"LUNA_Dimming","Dimming_Capability_and_Range"))</f>
        <v/>
      </c>
      <c r="N832" s="179">
        <f>'Reported Performance Table'!BE832</f>
        <v>0</v>
      </c>
      <c r="O832" s="179">
        <f>'Reported Performance Table'!BF832</f>
        <v>0</v>
      </c>
      <c r="P832" s="179">
        <f>'Reported Performance Table'!BG832</f>
        <v>0</v>
      </c>
      <c r="Q832" t="str">
        <f t="shared" si="25"/>
        <v>No</v>
      </c>
    </row>
    <row r="833" spans="1:17" x14ac:dyDescent="0.25">
      <c r="A833" s="75">
        <v>840</v>
      </c>
      <c r="B833" s="76" t="str">
        <f>IF('Reported Performance Table'!$A840="","",IF(OR('Reported Performance Table'!$B840="",'Reported Performance Table'!$C840="",'Reported Performance Table'!$D840="",'Reported Performance Table'!$F840="",'Reported Performance Table'!$G840="",'Reported Performance Table'!$H840="",'Reported Performance Table'!$I840="",'Reported Performance Table'!$K840="",'Reported Performance Table'!$N840="",'Reported Performance Table'!$O840="",'Reported Performance Table'!$P840="",'Reported Performance Table'!$Q840="",'Reported Performance Table'!$R840="",'Reported Performance Table'!$S840="",'Reported Performance Table'!$T840="",'Reported Performance Table'!$U840="",'Reported Performance Table'!$V840="",'Reported Performance Table'!$W840="",'Reported Performance Table'!$X840="",'Reported Performance Table'!$AF840="",'Reported Performance Table'!$AG840="",'Reported Performance Table'!$AI840="",'Reported Performance Table'!$AJ840="",'Reported Performance Table'!$AL840="",'Reported Performance Table'!$AN840="",'Reported Performance Table'!$AR840=""),$A833&amp;", ",""))</f>
        <v/>
      </c>
      <c r="D833" s="35" t="e">
        <f>VLOOKUP('Reported Performance Table'!C833,'Master List'!$B$20:$C$39,2,FALSE)</f>
        <v>#N/A</v>
      </c>
      <c r="E833" t="e">
        <f>VLOOKUP('Reported Performance Table'!D833,'Master List'!$B$42:$C$129,2,FALSE)</f>
        <v>#N/A</v>
      </c>
      <c r="F833" t="e">
        <f>VLOOKUP('Reported Performance Table'!C833,'Master List'!$B$20:$D$39,3,FALSE)</f>
        <v>#N/A</v>
      </c>
      <c r="G833" s="163" t="e">
        <f>VLOOKUP('Reported Performance Table'!B833,'Master List'!$B$11:$D$17,3,FALSE)</f>
        <v>#N/A</v>
      </c>
      <c r="H833" t="e">
        <f t="shared" si="24"/>
        <v>#N/A</v>
      </c>
      <c r="I833" t="e">
        <f>IF(VLOOKUP('Reported Performance Table'!D833,'Master List'!$B$42:$D$129,3,FALSE)="","No",VLOOKUP('Reported Performance Table'!D833,'Master List'!$B$42:$D$129,3,FALSE))</f>
        <v>#N/A</v>
      </c>
      <c r="J833" t="e">
        <f>IF(AND(I833="Yes_No",'Reported Performance Table'!E833="Yes"),"No","Yes_No")</f>
        <v>#N/A</v>
      </c>
      <c r="K833" t="str">
        <f>IF('Reported Performance Table'!D833="","",IF('Reported Performance Table'!E833="Yes","LUNA_CCT","Reported_CCT"))</f>
        <v/>
      </c>
      <c r="L833" t="str">
        <f>IF('Reported Performance Table'!D833="","",IF(K833="LUNA_CCT",VLOOKUP('Reported Performance Table'!D833,'Master List'!$B$42:$E$129,4,FALSE),"Reported_BUG"))</f>
        <v/>
      </c>
      <c r="M833" t="str">
        <f>IF('Reported Performance Table'!D833="","",IF(AND('Reported Performance Table'!$E833="Yes",OR('Reported Performance Table'!$D833='Master List'!$B$42,'Reported Performance Table'!$D833='Master List'!$B$43,'Reported Performance Table'!$D833='Master List'!$B$44,'Reported Performance Table'!$D833='Master List'!$B$46,'Reported Performance Table'!$D833='Master List'!$B$48,'Reported Performance Table'!$D833='Master List'!$B$104,'Reported Performance Table'!$D833='Master List'!$B$106,'Reported Performance Table'!$D833='Master List'!$B$126)),"LUNA_Dimming","Dimming_Capability_and_Range"))</f>
        <v/>
      </c>
      <c r="N833" s="179">
        <f>'Reported Performance Table'!BE833</f>
        <v>0</v>
      </c>
      <c r="O833" s="179">
        <f>'Reported Performance Table'!BF833</f>
        <v>0</v>
      </c>
      <c r="P833" s="179">
        <f>'Reported Performance Table'!BG833</f>
        <v>0</v>
      </c>
      <c r="Q833" t="str">
        <f t="shared" si="25"/>
        <v>No</v>
      </c>
    </row>
    <row r="834" spans="1:17" x14ac:dyDescent="0.25">
      <c r="A834" s="75">
        <v>841</v>
      </c>
      <c r="B834" s="76" t="str">
        <f>IF('Reported Performance Table'!$A841="","",IF(OR('Reported Performance Table'!$B841="",'Reported Performance Table'!$C841="",'Reported Performance Table'!$D841="",'Reported Performance Table'!$F841="",'Reported Performance Table'!$G841="",'Reported Performance Table'!$H841="",'Reported Performance Table'!$I841="",'Reported Performance Table'!$K841="",'Reported Performance Table'!$N841="",'Reported Performance Table'!$O841="",'Reported Performance Table'!$P841="",'Reported Performance Table'!$Q841="",'Reported Performance Table'!$R841="",'Reported Performance Table'!$S841="",'Reported Performance Table'!$T841="",'Reported Performance Table'!$U841="",'Reported Performance Table'!$V841="",'Reported Performance Table'!$W841="",'Reported Performance Table'!$X841="",'Reported Performance Table'!$AF841="",'Reported Performance Table'!$AG841="",'Reported Performance Table'!$AI841="",'Reported Performance Table'!$AJ841="",'Reported Performance Table'!$AL841="",'Reported Performance Table'!$AN841="",'Reported Performance Table'!$AR841=""),$A834&amp;", ",""))</f>
        <v/>
      </c>
      <c r="D834" s="35" t="e">
        <f>VLOOKUP('Reported Performance Table'!C834,'Master List'!$B$20:$C$39,2,FALSE)</f>
        <v>#N/A</v>
      </c>
      <c r="E834" t="e">
        <f>VLOOKUP('Reported Performance Table'!D834,'Master List'!$B$42:$C$129,2,FALSE)</f>
        <v>#N/A</v>
      </c>
      <c r="F834" t="e">
        <f>VLOOKUP('Reported Performance Table'!C834,'Master List'!$B$20:$D$39,3,FALSE)</f>
        <v>#N/A</v>
      </c>
      <c r="G834" s="163" t="e">
        <f>VLOOKUP('Reported Performance Table'!B834,'Master List'!$B$11:$D$17,3,FALSE)</f>
        <v>#N/A</v>
      </c>
      <c r="H834" t="e">
        <f t="shared" si="24"/>
        <v>#N/A</v>
      </c>
      <c r="I834" t="e">
        <f>IF(VLOOKUP('Reported Performance Table'!D834,'Master List'!$B$42:$D$129,3,FALSE)="","No",VLOOKUP('Reported Performance Table'!D834,'Master List'!$B$42:$D$129,3,FALSE))</f>
        <v>#N/A</v>
      </c>
      <c r="J834" t="e">
        <f>IF(AND(I834="Yes_No",'Reported Performance Table'!E834="Yes"),"No","Yes_No")</f>
        <v>#N/A</v>
      </c>
      <c r="K834" t="str">
        <f>IF('Reported Performance Table'!D834="","",IF('Reported Performance Table'!E834="Yes","LUNA_CCT","Reported_CCT"))</f>
        <v/>
      </c>
      <c r="L834" t="str">
        <f>IF('Reported Performance Table'!D834="","",IF(K834="LUNA_CCT",VLOOKUP('Reported Performance Table'!D834,'Master List'!$B$42:$E$129,4,FALSE),"Reported_BUG"))</f>
        <v/>
      </c>
      <c r="M834" t="str">
        <f>IF('Reported Performance Table'!D834="","",IF(AND('Reported Performance Table'!$E834="Yes",OR('Reported Performance Table'!$D834='Master List'!$B$42,'Reported Performance Table'!$D834='Master List'!$B$43,'Reported Performance Table'!$D834='Master List'!$B$44,'Reported Performance Table'!$D834='Master List'!$B$46,'Reported Performance Table'!$D834='Master List'!$B$48,'Reported Performance Table'!$D834='Master List'!$B$104,'Reported Performance Table'!$D834='Master List'!$B$106,'Reported Performance Table'!$D834='Master List'!$B$126)),"LUNA_Dimming","Dimming_Capability_and_Range"))</f>
        <v/>
      </c>
      <c r="N834" s="179">
        <f>'Reported Performance Table'!BE834</f>
        <v>0</v>
      </c>
      <c r="O834" s="179">
        <f>'Reported Performance Table'!BF834</f>
        <v>0</v>
      </c>
      <c r="P834" s="179">
        <f>'Reported Performance Table'!BG834</f>
        <v>0</v>
      </c>
      <c r="Q834" t="str">
        <f t="shared" si="25"/>
        <v>No</v>
      </c>
    </row>
    <row r="835" spans="1:17" x14ac:dyDescent="0.25">
      <c r="A835" s="75">
        <v>842</v>
      </c>
      <c r="B835" s="76" t="str">
        <f>IF('Reported Performance Table'!$A842="","",IF(OR('Reported Performance Table'!$B842="",'Reported Performance Table'!$C842="",'Reported Performance Table'!$D842="",'Reported Performance Table'!$F842="",'Reported Performance Table'!$G842="",'Reported Performance Table'!$H842="",'Reported Performance Table'!$I842="",'Reported Performance Table'!$K842="",'Reported Performance Table'!$N842="",'Reported Performance Table'!$O842="",'Reported Performance Table'!$P842="",'Reported Performance Table'!$Q842="",'Reported Performance Table'!$R842="",'Reported Performance Table'!$S842="",'Reported Performance Table'!$T842="",'Reported Performance Table'!$U842="",'Reported Performance Table'!$V842="",'Reported Performance Table'!$W842="",'Reported Performance Table'!$X842="",'Reported Performance Table'!$AF842="",'Reported Performance Table'!$AG842="",'Reported Performance Table'!$AI842="",'Reported Performance Table'!$AJ842="",'Reported Performance Table'!$AL842="",'Reported Performance Table'!$AN842="",'Reported Performance Table'!$AR842=""),$A835&amp;", ",""))</f>
        <v/>
      </c>
      <c r="D835" s="35" t="e">
        <f>VLOOKUP('Reported Performance Table'!C835,'Master List'!$B$20:$C$39,2,FALSE)</f>
        <v>#N/A</v>
      </c>
      <c r="E835" t="e">
        <f>VLOOKUP('Reported Performance Table'!D835,'Master List'!$B$42:$C$129,2,FALSE)</f>
        <v>#N/A</v>
      </c>
      <c r="F835" t="e">
        <f>VLOOKUP('Reported Performance Table'!C835,'Master List'!$B$20:$D$39,3,FALSE)</f>
        <v>#N/A</v>
      </c>
      <c r="G835" s="163" t="e">
        <f>VLOOKUP('Reported Performance Table'!B835,'Master List'!$B$11:$D$17,3,FALSE)</f>
        <v>#N/A</v>
      </c>
      <c r="H835" t="e">
        <f t="shared" si="24"/>
        <v>#N/A</v>
      </c>
      <c r="I835" t="e">
        <f>IF(VLOOKUP('Reported Performance Table'!D835,'Master List'!$B$42:$D$129,3,FALSE)="","No",VLOOKUP('Reported Performance Table'!D835,'Master List'!$B$42:$D$129,3,FALSE))</f>
        <v>#N/A</v>
      </c>
      <c r="J835" t="e">
        <f>IF(AND(I835="Yes_No",'Reported Performance Table'!E835="Yes"),"No","Yes_No")</f>
        <v>#N/A</v>
      </c>
      <c r="K835" t="str">
        <f>IF('Reported Performance Table'!D835="","",IF('Reported Performance Table'!E835="Yes","LUNA_CCT","Reported_CCT"))</f>
        <v/>
      </c>
      <c r="L835" t="str">
        <f>IF('Reported Performance Table'!D835="","",IF(K835="LUNA_CCT",VLOOKUP('Reported Performance Table'!D835,'Master List'!$B$42:$E$129,4,FALSE),"Reported_BUG"))</f>
        <v/>
      </c>
      <c r="M835" t="str">
        <f>IF('Reported Performance Table'!D835="","",IF(AND('Reported Performance Table'!$E835="Yes",OR('Reported Performance Table'!$D835='Master List'!$B$42,'Reported Performance Table'!$D835='Master List'!$B$43,'Reported Performance Table'!$D835='Master List'!$B$44,'Reported Performance Table'!$D835='Master List'!$B$46,'Reported Performance Table'!$D835='Master List'!$B$48,'Reported Performance Table'!$D835='Master List'!$B$104,'Reported Performance Table'!$D835='Master List'!$B$106,'Reported Performance Table'!$D835='Master List'!$B$126)),"LUNA_Dimming","Dimming_Capability_and_Range"))</f>
        <v/>
      </c>
      <c r="N835" s="179">
        <f>'Reported Performance Table'!BE835</f>
        <v>0</v>
      </c>
      <c r="O835" s="179">
        <f>'Reported Performance Table'!BF835</f>
        <v>0</v>
      </c>
      <c r="P835" s="179">
        <f>'Reported Performance Table'!BG835</f>
        <v>0</v>
      </c>
      <c r="Q835" t="str">
        <f t="shared" si="25"/>
        <v>No</v>
      </c>
    </row>
    <row r="836" spans="1:17" x14ac:dyDescent="0.25">
      <c r="A836" s="75">
        <v>843</v>
      </c>
      <c r="B836" s="76" t="str">
        <f>IF('Reported Performance Table'!$A843="","",IF(OR('Reported Performance Table'!$B843="",'Reported Performance Table'!$C843="",'Reported Performance Table'!$D843="",'Reported Performance Table'!$F843="",'Reported Performance Table'!$G843="",'Reported Performance Table'!$H843="",'Reported Performance Table'!$I843="",'Reported Performance Table'!$K843="",'Reported Performance Table'!$N843="",'Reported Performance Table'!$O843="",'Reported Performance Table'!$P843="",'Reported Performance Table'!$Q843="",'Reported Performance Table'!$R843="",'Reported Performance Table'!$S843="",'Reported Performance Table'!$T843="",'Reported Performance Table'!$U843="",'Reported Performance Table'!$V843="",'Reported Performance Table'!$W843="",'Reported Performance Table'!$X843="",'Reported Performance Table'!$AF843="",'Reported Performance Table'!$AG843="",'Reported Performance Table'!$AI843="",'Reported Performance Table'!$AJ843="",'Reported Performance Table'!$AL843="",'Reported Performance Table'!$AN843="",'Reported Performance Table'!$AR843=""),$A836&amp;", ",""))</f>
        <v/>
      </c>
      <c r="D836" s="35" t="e">
        <f>VLOOKUP('Reported Performance Table'!C836,'Master List'!$B$20:$C$39,2,FALSE)</f>
        <v>#N/A</v>
      </c>
      <c r="E836" t="e">
        <f>VLOOKUP('Reported Performance Table'!D836,'Master List'!$B$42:$C$129,2,FALSE)</f>
        <v>#N/A</v>
      </c>
      <c r="F836" t="e">
        <f>VLOOKUP('Reported Performance Table'!C836,'Master List'!$B$20:$D$39,3,FALSE)</f>
        <v>#N/A</v>
      </c>
      <c r="G836" s="163" t="e">
        <f>VLOOKUP('Reported Performance Table'!B836,'Master List'!$B$11:$D$17,3,FALSE)</f>
        <v>#N/A</v>
      </c>
      <c r="H836" t="e">
        <f t="shared" si="24"/>
        <v>#N/A</v>
      </c>
      <c r="I836" t="e">
        <f>IF(VLOOKUP('Reported Performance Table'!D836,'Master List'!$B$42:$D$129,3,FALSE)="","No",VLOOKUP('Reported Performance Table'!D836,'Master List'!$B$42:$D$129,3,FALSE))</f>
        <v>#N/A</v>
      </c>
      <c r="J836" t="e">
        <f>IF(AND(I836="Yes_No",'Reported Performance Table'!E836="Yes"),"No","Yes_No")</f>
        <v>#N/A</v>
      </c>
      <c r="K836" t="str">
        <f>IF('Reported Performance Table'!D836="","",IF('Reported Performance Table'!E836="Yes","LUNA_CCT","Reported_CCT"))</f>
        <v/>
      </c>
      <c r="L836" t="str">
        <f>IF('Reported Performance Table'!D836="","",IF(K836="LUNA_CCT",VLOOKUP('Reported Performance Table'!D836,'Master List'!$B$42:$E$129,4,FALSE),"Reported_BUG"))</f>
        <v/>
      </c>
      <c r="M836" t="str">
        <f>IF('Reported Performance Table'!D836="","",IF(AND('Reported Performance Table'!$E836="Yes",OR('Reported Performance Table'!$D836='Master List'!$B$42,'Reported Performance Table'!$D836='Master List'!$B$43,'Reported Performance Table'!$D836='Master List'!$B$44,'Reported Performance Table'!$D836='Master List'!$B$46,'Reported Performance Table'!$D836='Master List'!$B$48,'Reported Performance Table'!$D836='Master List'!$B$104,'Reported Performance Table'!$D836='Master List'!$B$106,'Reported Performance Table'!$D836='Master List'!$B$126)),"LUNA_Dimming","Dimming_Capability_and_Range"))</f>
        <v/>
      </c>
      <c r="N836" s="179">
        <f>'Reported Performance Table'!BE836</f>
        <v>0</v>
      </c>
      <c r="O836" s="179">
        <f>'Reported Performance Table'!BF836</f>
        <v>0</v>
      </c>
      <c r="P836" s="179">
        <f>'Reported Performance Table'!BG836</f>
        <v>0</v>
      </c>
      <c r="Q836" t="str">
        <f t="shared" si="25"/>
        <v>No</v>
      </c>
    </row>
    <row r="837" spans="1:17" x14ac:dyDescent="0.25">
      <c r="A837" s="75">
        <v>844</v>
      </c>
      <c r="B837" s="76" t="str">
        <f>IF('Reported Performance Table'!$A844="","",IF(OR('Reported Performance Table'!$B844="",'Reported Performance Table'!$C844="",'Reported Performance Table'!$D844="",'Reported Performance Table'!$F844="",'Reported Performance Table'!$G844="",'Reported Performance Table'!$H844="",'Reported Performance Table'!$I844="",'Reported Performance Table'!$K844="",'Reported Performance Table'!$N844="",'Reported Performance Table'!$O844="",'Reported Performance Table'!$P844="",'Reported Performance Table'!$Q844="",'Reported Performance Table'!$R844="",'Reported Performance Table'!$S844="",'Reported Performance Table'!$T844="",'Reported Performance Table'!$U844="",'Reported Performance Table'!$V844="",'Reported Performance Table'!$W844="",'Reported Performance Table'!$X844="",'Reported Performance Table'!$AF844="",'Reported Performance Table'!$AG844="",'Reported Performance Table'!$AI844="",'Reported Performance Table'!$AJ844="",'Reported Performance Table'!$AL844="",'Reported Performance Table'!$AN844="",'Reported Performance Table'!$AR844=""),$A837&amp;", ",""))</f>
        <v/>
      </c>
      <c r="D837" s="35" t="e">
        <f>VLOOKUP('Reported Performance Table'!C837,'Master List'!$B$20:$C$39,2,FALSE)</f>
        <v>#N/A</v>
      </c>
      <c r="E837" t="e">
        <f>VLOOKUP('Reported Performance Table'!D837,'Master List'!$B$42:$C$129,2,FALSE)</f>
        <v>#N/A</v>
      </c>
      <c r="F837" t="e">
        <f>VLOOKUP('Reported Performance Table'!C837,'Master List'!$B$20:$D$39,3,FALSE)</f>
        <v>#N/A</v>
      </c>
      <c r="G837" s="163" t="e">
        <f>VLOOKUP('Reported Performance Table'!B837,'Master List'!$B$11:$D$17,3,FALSE)</f>
        <v>#N/A</v>
      </c>
      <c r="H837" t="e">
        <f t="shared" si="24"/>
        <v>#N/A</v>
      </c>
      <c r="I837" t="e">
        <f>IF(VLOOKUP('Reported Performance Table'!D837,'Master List'!$B$42:$D$129,3,FALSE)="","No",VLOOKUP('Reported Performance Table'!D837,'Master List'!$B$42:$D$129,3,FALSE))</f>
        <v>#N/A</v>
      </c>
      <c r="J837" t="e">
        <f>IF(AND(I837="Yes_No",'Reported Performance Table'!E837="Yes"),"No","Yes_No")</f>
        <v>#N/A</v>
      </c>
      <c r="K837" t="str">
        <f>IF('Reported Performance Table'!D837="","",IF('Reported Performance Table'!E837="Yes","LUNA_CCT","Reported_CCT"))</f>
        <v/>
      </c>
      <c r="L837" t="str">
        <f>IF('Reported Performance Table'!D837="","",IF(K837="LUNA_CCT",VLOOKUP('Reported Performance Table'!D837,'Master List'!$B$42:$E$129,4,FALSE),"Reported_BUG"))</f>
        <v/>
      </c>
      <c r="M837" t="str">
        <f>IF('Reported Performance Table'!D837="","",IF(AND('Reported Performance Table'!$E837="Yes",OR('Reported Performance Table'!$D837='Master List'!$B$42,'Reported Performance Table'!$D837='Master List'!$B$43,'Reported Performance Table'!$D837='Master List'!$B$44,'Reported Performance Table'!$D837='Master List'!$B$46,'Reported Performance Table'!$D837='Master List'!$B$48,'Reported Performance Table'!$D837='Master List'!$B$104,'Reported Performance Table'!$D837='Master List'!$B$106,'Reported Performance Table'!$D837='Master List'!$B$126)),"LUNA_Dimming","Dimming_Capability_and_Range"))</f>
        <v/>
      </c>
      <c r="N837" s="179">
        <f>'Reported Performance Table'!BE837</f>
        <v>0</v>
      </c>
      <c r="O837" s="179">
        <f>'Reported Performance Table'!BF837</f>
        <v>0</v>
      </c>
      <c r="P837" s="179">
        <f>'Reported Performance Table'!BG837</f>
        <v>0</v>
      </c>
      <c r="Q837" t="str">
        <f t="shared" si="25"/>
        <v>No</v>
      </c>
    </row>
    <row r="838" spans="1:17" x14ac:dyDescent="0.25">
      <c r="A838" s="75">
        <v>845</v>
      </c>
      <c r="B838" s="76" t="str">
        <f>IF('Reported Performance Table'!$A845="","",IF(OR('Reported Performance Table'!$B845="",'Reported Performance Table'!$C845="",'Reported Performance Table'!$D845="",'Reported Performance Table'!$F845="",'Reported Performance Table'!$G845="",'Reported Performance Table'!$H845="",'Reported Performance Table'!$I845="",'Reported Performance Table'!$K845="",'Reported Performance Table'!$N845="",'Reported Performance Table'!$O845="",'Reported Performance Table'!$P845="",'Reported Performance Table'!$Q845="",'Reported Performance Table'!$R845="",'Reported Performance Table'!$S845="",'Reported Performance Table'!$T845="",'Reported Performance Table'!$U845="",'Reported Performance Table'!$V845="",'Reported Performance Table'!$W845="",'Reported Performance Table'!$X845="",'Reported Performance Table'!$AF845="",'Reported Performance Table'!$AG845="",'Reported Performance Table'!$AI845="",'Reported Performance Table'!$AJ845="",'Reported Performance Table'!$AL845="",'Reported Performance Table'!$AN845="",'Reported Performance Table'!$AR845=""),$A838&amp;", ",""))</f>
        <v/>
      </c>
      <c r="D838" s="35" t="e">
        <f>VLOOKUP('Reported Performance Table'!C838,'Master List'!$B$20:$C$39,2,FALSE)</f>
        <v>#N/A</v>
      </c>
      <c r="E838" t="e">
        <f>VLOOKUP('Reported Performance Table'!D838,'Master List'!$B$42:$C$129,2,FALSE)</f>
        <v>#N/A</v>
      </c>
      <c r="F838" t="e">
        <f>VLOOKUP('Reported Performance Table'!C838,'Master List'!$B$20:$D$39,3,FALSE)</f>
        <v>#N/A</v>
      </c>
      <c r="G838" s="163" t="e">
        <f>VLOOKUP('Reported Performance Table'!B838,'Master List'!$B$11:$D$17,3,FALSE)</f>
        <v>#N/A</v>
      </c>
      <c r="H838" t="e">
        <f t="shared" si="24"/>
        <v>#N/A</v>
      </c>
      <c r="I838" t="e">
        <f>IF(VLOOKUP('Reported Performance Table'!D838,'Master List'!$B$42:$D$129,3,FALSE)="","No",VLOOKUP('Reported Performance Table'!D838,'Master List'!$B$42:$D$129,3,FALSE))</f>
        <v>#N/A</v>
      </c>
      <c r="J838" t="e">
        <f>IF(AND(I838="Yes_No",'Reported Performance Table'!E838="Yes"),"No","Yes_No")</f>
        <v>#N/A</v>
      </c>
      <c r="K838" t="str">
        <f>IF('Reported Performance Table'!D838="","",IF('Reported Performance Table'!E838="Yes","LUNA_CCT","Reported_CCT"))</f>
        <v/>
      </c>
      <c r="L838" t="str">
        <f>IF('Reported Performance Table'!D838="","",IF(K838="LUNA_CCT",VLOOKUP('Reported Performance Table'!D838,'Master List'!$B$42:$E$129,4,FALSE),"Reported_BUG"))</f>
        <v/>
      </c>
      <c r="M838" t="str">
        <f>IF('Reported Performance Table'!D838="","",IF(AND('Reported Performance Table'!$E838="Yes",OR('Reported Performance Table'!$D838='Master List'!$B$42,'Reported Performance Table'!$D838='Master List'!$B$43,'Reported Performance Table'!$D838='Master List'!$B$44,'Reported Performance Table'!$D838='Master List'!$B$46,'Reported Performance Table'!$D838='Master List'!$B$48,'Reported Performance Table'!$D838='Master List'!$B$104,'Reported Performance Table'!$D838='Master List'!$B$106,'Reported Performance Table'!$D838='Master List'!$B$126)),"LUNA_Dimming","Dimming_Capability_and_Range"))</f>
        <v/>
      </c>
      <c r="N838" s="179">
        <f>'Reported Performance Table'!BE838</f>
        <v>0</v>
      </c>
      <c r="O838" s="179">
        <f>'Reported Performance Table'!BF838</f>
        <v>0</v>
      </c>
      <c r="P838" s="179">
        <f>'Reported Performance Table'!BG838</f>
        <v>0</v>
      </c>
      <c r="Q838" t="str">
        <f t="shared" si="25"/>
        <v>No</v>
      </c>
    </row>
    <row r="839" spans="1:17" x14ac:dyDescent="0.25">
      <c r="A839" s="75">
        <v>846</v>
      </c>
      <c r="B839" s="76" t="str">
        <f>IF('Reported Performance Table'!$A846="","",IF(OR('Reported Performance Table'!$B846="",'Reported Performance Table'!$C846="",'Reported Performance Table'!$D846="",'Reported Performance Table'!$F846="",'Reported Performance Table'!$G846="",'Reported Performance Table'!$H846="",'Reported Performance Table'!$I846="",'Reported Performance Table'!$K846="",'Reported Performance Table'!$N846="",'Reported Performance Table'!$O846="",'Reported Performance Table'!$P846="",'Reported Performance Table'!$Q846="",'Reported Performance Table'!$R846="",'Reported Performance Table'!$S846="",'Reported Performance Table'!$T846="",'Reported Performance Table'!$U846="",'Reported Performance Table'!$V846="",'Reported Performance Table'!$W846="",'Reported Performance Table'!$X846="",'Reported Performance Table'!$AF846="",'Reported Performance Table'!$AG846="",'Reported Performance Table'!$AI846="",'Reported Performance Table'!$AJ846="",'Reported Performance Table'!$AL846="",'Reported Performance Table'!$AN846="",'Reported Performance Table'!$AR846=""),$A839&amp;", ",""))</f>
        <v/>
      </c>
      <c r="D839" s="35" t="e">
        <f>VLOOKUP('Reported Performance Table'!C839,'Master List'!$B$20:$C$39,2,FALSE)</f>
        <v>#N/A</v>
      </c>
      <c r="E839" t="e">
        <f>VLOOKUP('Reported Performance Table'!D839,'Master List'!$B$42:$C$129,2,FALSE)</f>
        <v>#N/A</v>
      </c>
      <c r="F839" t="e">
        <f>VLOOKUP('Reported Performance Table'!C839,'Master List'!$B$20:$D$39,3,FALSE)</f>
        <v>#N/A</v>
      </c>
      <c r="G839" s="163" t="e">
        <f>VLOOKUP('Reported Performance Table'!B839,'Master List'!$B$11:$D$17,3,FALSE)</f>
        <v>#N/A</v>
      </c>
      <c r="H839" t="e">
        <f t="shared" si="24"/>
        <v>#N/A</v>
      </c>
      <c r="I839" t="e">
        <f>IF(VLOOKUP('Reported Performance Table'!D839,'Master List'!$B$42:$D$129,3,FALSE)="","No",VLOOKUP('Reported Performance Table'!D839,'Master List'!$B$42:$D$129,3,FALSE))</f>
        <v>#N/A</v>
      </c>
      <c r="J839" t="e">
        <f>IF(AND(I839="Yes_No",'Reported Performance Table'!E839="Yes"),"No","Yes_No")</f>
        <v>#N/A</v>
      </c>
      <c r="K839" t="str">
        <f>IF('Reported Performance Table'!D839="","",IF('Reported Performance Table'!E839="Yes","LUNA_CCT","Reported_CCT"))</f>
        <v/>
      </c>
      <c r="L839" t="str">
        <f>IF('Reported Performance Table'!D839="","",IF(K839="LUNA_CCT",VLOOKUP('Reported Performance Table'!D839,'Master List'!$B$42:$E$129,4,FALSE),"Reported_BUG"))</f>
        <v/>
      </c>
      <c r="M839" t="str">
        <f>IF('Reported Performance Table'!D839="","",IF(AND('Reported Performance Table'!$E839="Yes",OR('Reported Performance Table'!$D839='Master List'!$B$42,'Reported Performance Table'!$D839='Master List'!$B$43,'Reported Performance Table'!$D839='Master List'!$B$44,'Reported Performance Table'!$D839='Master List'!$B$46,'Reported Performance Table'!$D839='Master List'!$B$48,'Reported Performance Table'!$D839='Master List'!$B$104,'Reported Performance Table'!$D839='Master List'!$B$106,'Reported Performance Table'!$D839='Master List'!$B$126)),"LUNA_Dimming","Dimming_Capability_and_Range"))</f>
        <v/>
      </c>
      <c r="N839" s="179">
        <f>'Reported Performance Table'!BE839</f>
        <v>0</v>
      </c>
      <c r="O839" s="179">
        <f>'Reported Performance Table'!BF839</f>
        <v>0</v>
      </c>
      <c r="P839" s="179">
        <f>'Reported Performance Table'!BG839</f>
        <v>0</v>
      </c>
      <c r="Q839" t="str">
        <f t="shared" si="25"/>
        <v>No</v>
      </c>
    </row>
    <row r="840" spans="1:17" x14ac:dyDescent="0.25">
      <c r="A840" s="75">
        <v>847</v>
      </c>
      <c r="B840" s="76" t="str">
        <f>IF('Reported Performance Table'!$A847="","",IF(OR('Reported Performance Table'!$B847="",'Reported Performance Table'!$C847="",'Reported Performance Table'!$D847="",'Reported Performance Table'!$F847="",'Reported Performance Table'!$G847="",'Reported Performance Table'!$H847="",'Reported Performance Table'!$I847="",'Reported Performance Table'!$K847="",'Reported Performance Table'!$N847="",'Reported Performance Table'!$O847="",'Reported Performance Table'!$P847="",'Reported Performance Table'!$Q847="",'Reported Performance Table'!$R847="",'Reported Performance Table'!$S847="",'Reported Performance Table'!$T847="",'Reported Performance Table'!$U847="",'Reported Performance Table'!$V847="",'Reported Performance Table'!$W847="",'Reported Performance Table'!$X847="",'Reported Performance Table'!$AF847="",'Reported Performance Table'!$AG847="",'Reported Performance Table'!$AI847="",'Reported Performance Table'!$AJ847="",'Reported Performance Table'!$AL847="",'Reported Performance Table'!$AN847="",'Reported Performance Table'!$AR847=""),$A840&amp;", ",""))</f>
        <v/>
      </c>
      <c r="D840" s="35" t="e">
        <f>VLOOKUP('Reported Performance Table'!C840,'Master List'!$B$20:$C$39,2,FALSE)</f>
        <v>#N/A</v>
      </c>
      <c r="E840" t="e">
        <f>VLOOKUP('Reported Performance Table'!D840,'Master List'!$B$42:$C$129,2,FALSE)</f>
        <v>#N/A</v>
      </c>
      <c r="F840" t="e">
        <f>VLOOKUP('Reported Performance Table'!C840,'Master List'!$B$20:$D$39,3,FALSE)</f>
        <v>#N/A</v>
      </c>
      <c r="G840" s="163" t="e">
        <f>VLOOKUP('Reported Performance Table'!B840,'Master List'!$B$11:$D$17,3,FALSE)</f>
        <v>#N/A</v>
      </c>
      <c r="H840" t="e">
        <f t="shared" si="24"/>
        <v>#N/A</v>
      </c>
      <c r="I840" t="e">
        <f>IF(VLOOKUP('Reported Performance Table'!D840,'Master List'!$B$42:$D$129,3,FALSE)="","No",VLOOKUP('Reported Performance Table'!D840,'Master List'!$B$42:$D$129,3,FALSE))</f>
        <v>#N/A</v>
      </c>
      <c r="J840" t="e">
        <f>IF(AND(I840="Yes_No",'Reported Performance Table'!E840="Yes"),"No","Yes_No")</f>
        <v>#N/A</v>
      </c>
      <c r="K840" t="str">
        <f>IF('Reported Performance Table'!D840="","",IF('Reported Performance Table'!E840="Yes","LUNA_CCT","Reported_CCT"))</f>
        <v/>
      </c>
      <c r="L840" t="str">
        <f>IF('Reported Performance Table'!D840="","",IF(K840="LUNA_CCT",VLOOKUP('Reported Performance Table'!D840,'Master List'!$B$42:$E$129,4,FALSE),"Reported_BUG"))</f>
        <v/>
      </c>
      <c r="M840" t="str">
        <f>IF('Reported Performance Table'!D840="","",IF(AND('Reported Performance Table'!$E840="Yes",OR('Reported Performance Table'!$D840='Master List'!$B$42,'Reported Performance Table'!$D840='Master List'!$B$43,'Reported Performance Table'!$D840='Master List'!$B$44,'Reported Performance Table'!$D840='Master List'!$B$46,'Reported Performance Table'!$D840='Master List'!$B$48,'Reported Performance Table'!$D840='Master List'!$B$104,'Reported Performance Table'!$D840='Master List'!$B$106,'Reported Performance Table'!$D840='Master List'!$B$126)),"LUNA_Dimming","Dimming_Capability_and_Range"))</f>
        <v/>
      </c>
      <c r="N840" s="179">
        <f>'Reported Performance Table'!BE840</f>
        <v>0</v>
      </c>
      <c r="O840" s="179">
        <f>'Reported Performance Table'!BF840</f>
        <v>0</v>
      </c>
      <c r="P840" s="179">
        <f>'Reported Performance Table'!BG840</f>
        <v>0</v>
      </c>
      <c r="Q840" t="str">
        <f t="shared" si="25"/>
        <v>No</v>
      </c>
    </row>
    <row r="841" spans="1:17" x14ac:dyDescent="0.25">
      <c r="A841" s="75">
        <v>848</v>
      </c>
      <c r="B841" s="76" t="str">
        <f>IF('Reported Performance Table'!$A848="","",IF(OR('Reported Performance Table'!$B848="",'Reported Performance Table'!$C848="",'Reported Performance Table'!$D848="",'Reported Performance Table'!$F848="",'Reported Performance Table'!$G848="",'Reported Performance Table'!$H848="",'Reported Performance Table'!$I848="",'Reported Performance Table'!$K848="",'Reported Performance Table'!$N848="",'Reported Performance Table'!$O848="",'Reported Performance Table'!$P848="",'Reported Performance Table'!$Q848="",'Reported Performance Table'!$R848="",'Reported Performance Table'!$S848="",'Reported Performance Table'!$T848="",'Reported Performance Table'!$U848="",'Reported Performance Table'!$V848="",'Reported Performance Table'!$W848="",'Reported Performance Table'!$X848="",'Reported Performance Table'!$AF848="",'Reported Performance Table'!$AG848="",'Reported Performance Table'!$AI848="",'Reported Performance Table'!$AJ848="",'Reported Performance Table'!$AL848="",'Reported Performance Table'!$AN848="",'Reported Performance Table'!$AR848=""),$A841&amp;", ",""))</f>
        <v/>
      </c>
      <c r="D841" s="35" t="e">
        <f>VLOOKUP('Reported Performance Table'!C841,'Master List'!$B$20:$C$39,2,FALSE)</f>
        <v>#N/A</v>
      </c>
      <c r="E841" t="e">
        <f>VLOOKUP('Reported Performance Table'!D841,'Master List'!$B$42:$C$129,2,FALSE)</f>
        <v>#N/A</v>
      </c>
      <c r="F841" t="e">
        <f>VLOOKUP('Reported Performance Table'!C841,'Master List'!$B$20:$D$39,3,FALSE)</f>
        <v>#N/A</v>
      </c>
      <c r="G841" s="3" t="e">
        <f>VLOOKUP('Reported Performance Table'!B841,'Master List'!$B$11:$D$17,3,FALSE)</f>
        <v>#N/A</v>
      </c>
      <c r="H841" t="e">
        <f t="shared" si="24"/>
        <v>#N/A</v>
      </c>
      <c r="I841" t="e">
        <f>IF(VLOOKUP('Reported Performance Table'!D841,'Master List'!$B$42:$D$129,3,FALSE)="","No",VLOOKUP('Reported Performance Table'!D841,'Master List'!$B$42:$D$129,3,FALSE))</f>
        <v>#N/A</v>
      </c>
      <c r="J841" t="e">
        <f>IF(AND(I841="Yes_No",'Reported Performance Table'!E841="Yes"),"No","Yes_No")</f>
        <v>#N/A</v>
      </c>
      <c r="K841" t="str">
        <f>IF('Reported Performance Table'!D841="","",IF('Reported Performance Table'!E841="Yes","LUNA_CCT","Reported_CCT"))</f>
        <v/>
      </c>
      <c r="L841" t="str">
        <f>IF('Reported Performance Table'!D841="","",IF(K841="LUNA_CCT",VLOOKUP('Reported Performance Table'!D841,'Master List'!$B$42:$E$129,4,FALSE),"Reported_BUG"))</f>
        <v/>
      </c>
      <c r="M841" t="str">
        <f>IF('Reported Performance Table'!D841="","",IF(AND('Reported Performance Table'!$E841="Yes",OR('Reported Performance Table'!$D841='Master List'!$B$42,'Reported Performance Table'!$D841='Master List'!$B$43,'Reported Performance Table'!$D841='Master List'!$B$44,'Reported Performance Table'!$D841='Master List'!$B$46,'Reported Performance Table'!$D841='Master List'!$B$48,'Reported Performance Table'!$D841='Master List'!$B$104,'Reported Performance Table'!$D841='Master List'!$B$106,'Reported Performance Table'!$D841='Master List'!$B$126)),"LUNA_Dimming","Dimming_Capability_and_Range"))</f>
        <v/>
      </c>
      <c r="N841" s="179">
        <f>'Reported Performance Table'!BE841</f>
        <v>0</v>
      </c>
      <c r="O841" s="179">
        <f>'Reported Performance Table'!BF841</f>
        <v>0</v>
      </c>
      <c r="P841" s="179">
        <f>'Reported Performance Table'!BG841</f>
        <v>0</v>
      </c>
      <c r="Q841" t="str">
        <f t="shared" si="25"/>
        <v>No</v>
      </c>
    </row>
    <row r="842" spans="1:17" x14ac:dyDescent="0.25">
      <c r="A842" s="75">
        <v>849</v>
      </c>
      <c r="B842" s="76" t="str">
        <f>IF('Reported Performance Table'!$A849="","",IF(OR('Reported Performance Table'!$B849="",'Reported Performance Table'!$C849="",'Reported Performance Table'!$D849="",'Reported Performance Table'!$F849="",'Reported Performance Table'!$G849="",'Reported Performance Table'!$H849="",'Reported Performance Table'!$I849="",'Reported Performance Table'!$K849="",'Reported Performance Table'!$N849="",'Reported Performance Table'!$O849="",'Reported Performance Table'!$P849="",'Reported Performance Table'!$Q849="",'Reported Performance Table'!$R849="",'Reported Performance Table'!$S849="",'Reported Performance Table'!$T849="",'Reported Performance Table'!$U849="",'Reported Performance Table'!$V849="",'Reported Performance Table'!$W849="",'Reported Performance Table'!$X849="",'Reported Performance Table'!$AF849="",'Reported Performance Table'!$AG849="",'Reported Performance Table'!$AI849="",'Reported Performance Table'!$AJ849="",'Reported Performance Table'!$AL849="",'Reported Performance Table'!$AN849="",'Reported Performance Table'!$AR849=""),$A842&amp;", ",""))</f>
        <v/>
      </c>
      <c r="D842" s="35" t="e">
        <f>VLOOKUP('Reported Performance Table'!C842,'Master List'!$B$20:$C$39,2,FALSE)</f>
        <v>#N/A</v>
      </c>
      <c r="E842" t="e">
        <f>VLOOKUP('Reported Performance Table'!D842,'Master List'!$B$42:$C$129,2,FALSE)</f>
        <v>#N/A</v>
      </c>
      <c r="F842" t="e">
        <f>VLOOKUP('Reported Performance Table'!C842,'Master List'!$B$20:$D$39,3,FALSE)</f>
        <v>#N/A</v>
      </c>
      <c r="G842" s="3" t="e">
        <f>VLOOKUP('Reported Performance Table'!B842,'Master List'!$B$11:$D$17,3,FALSE)</f>
        <v>#N/A</v>
      </c>
      <c r="H842" t="e">
        <f t="shared" si="24"/>
        <v>#N/A</v>
      </c>
      <c r="I842" t="e">
        <f>IF(VLOOKUP('Reported Performance Table'!D842,'Master List'!$B$42:$D$129,3,FALSE)="","No",VLOOKUP('Reported Performance Table'!D842,'Master List'!$B$42:$D$129,3,FALSE))</f>
        <v>#N/A</v>
      </c>
      <c r="J842" t="e">
        <f>IF(AND(I842="Yes_No",'Reported Performance Table'!E842="Yes"),"No","Yes_No")</f>
        <v>#N/A</v>
      </c>
      <c r="K842" t="str">
        <f>IF('Reported Performance Table'!D842="","",IF('Reported Performance Table'!E842="Yes","LUNA_CCT","Reported_CCT"))</f>
        <v/>
      </c>
      <c r="L842" t="str">
        <f>IF('Reported Performance Table'!D842="","",IF(K842="LUNA_CCT",VLOOKUP('Reported Performance Table'!D842,'Master List'!$B$42:$E$129,4,FALSE),"Reported_BUG"))</f>
        <v/>
      </c>
      <c r="M842" t="str">
        <f>IF('Reported Performance Table'!D842="","",IF(AND('Reported Performance Table'!$E842="Yes",OR('Reported Performance Table'!$D842='Master List'!$B$42,'Reported Performance Table'!$D842='Master List'!$B$43,'Reported Performance Table'!$D842='Master List'!$B$44,'Reported Performance Table'!$D842='Master List'!$B$46,'Reported Performance Table'!$D842='Master List'!$B$48,'Reported Performance Table'!$D842='Master List'!$B$104,'Reported Performance Table'!$D842='Master List'!$B$106,'Reported Performance Table'!$D842='Master List'!$B$126)),"LUNA_Dimming","Dimming_Capability_and_Range"))</f>
        <v/>
      </c>
      <c r="N842" s="179">
        <f>'Reported Performance Table'!BE842</f>
        <v>0</v>
      </c>
      <c r="O842" s="179">
        <f>'Reported Performance Table'!BF842</f>
        <v>0</v>
      </c>
      <c r="P842" s="179">
        <f>'Reported Performance Table'!BG842</f>
        <v>0</v>
      </c>
      <c r="Q842" t="str">
        <f t="shared" si="25"/>
        <v>No</v>
      </c>
    </row>
    <row r="843" spans="1:17" x14ac:dyDescent="0.25">
      <c r="A843" s="75">
        <v>850</v>
      </c>
      <c r="B843" s="76" t="str">
        <f>IF('Reported Performance Table'!$A850="","",IF(OR('Reported Performance Table'!$B850="",'Reported Performance Table'!$C850="",'Reported Performance Table'!$D850="",'Reported Performance Table'!$F850="",'Reported Performance Table'!$G850="",'Reported Performance Table'!$H850="",'Reported Performance Table'!$I850="",'Reported Performance Table'!$K850="",'Reported Performance Table'!$N850="",'Reported Performance Table'!$O850="",'Reported Performance Table'!$P850="",'Reported Performance Table'!$Q850="",'Reported Performance Table'!$R850="",'Reported Performance Table'!$S850="",'Reported Performance Table'!$T850="",'Reported Performance Table'!$U850="",'Reported Performance Table'!$V850="",'Reported Performance Table'!$W850="",'Reported Performance Table'!$X850="",'Reported Performance Table'!$AF850="",'Reported Performance Table'!$AG850="",'Reported Performance Table'!$AI850="",'Reported Performance Table'!$AJ850="",'Reported Performance Table'!$AL850="",'Reported Performance Table'!$AN850="",'Reported Performance Table'!$AR850=""),$A843&amp;", ",""))</f>
        <v/>
      </c>
      <c r="D843" s="35" t="e">
        <f>VLOOKUP('Reported Performance Table'!C843,'Master List'!$B$20:$C$39,2,FALSE)</f>
        <v>#N/A</v>
      </c>
      <c r="E843" t="e">
        <f>VLOOKUP('Reported Performance Table'!D843,'Master List'!$B$42:$C$129,2,FALSE)</f>
        <v>#N/A</v>
      </c>
      <c r="F843" t="e">
        <f>VLOOKUP('Reported Performance Table'!C843,'Master List'!$B$20:$D$39,3,FALSE)</f>
        <v>#N/A</v>
      </c>
      <c r="G843" s="3" t="e">
        <f>VLOOKUP('Reported Performance Table'!B843,'Master List'!$B$11:$D$17,3,FALSE)</f>
        <v>#N/A</v>
      </c>
      <c r="H843" t="e">
        <f t="shared" ref="H843:H906" si="26">CONCATENATE(F843,G843)</f>
        <v>#N/A</v>
      </c>
      <c r="I843" t="e">
        <f>IF(VLOOKUP('Reported Performance Table'!D843,'Master List'!$B$42:$D$129,3,FALSE)="","No",VLOOKUP('Reported Performance Table'!D843,'Master List'!$B$42:$D$129,3,FALSE))</f>
        <v>#N/A</v>
      </c>
      <c r="J843" t="e">
        <f>IF(AND(I843="Yes_No",'Reported Performance Table'!E843="Yes"),"No","Yes_No")</f>
        <v>#N/A</v>
      </c>
      <c r="K843" t="str">
        <f>IF('Reported Performance Table'!D843="","",IF('Reported Performance Table'!E843="Yes","LUNA_CCT","Reported_CCT"))</f>
        <v/>
      </c>
      <c r="L843" t="str">
        <f>IF('Reported Performance Table'!D843="","",IF(K843="LUNA_CCT",VLOOKUP('Reported Performance Table'!D843,'Master List'!$B$42:$E$129,4,FALSE),"Reported_BUG"))</f>
        <v/>
      </c>
      <c r="M843" t="str">
        <f>IF('Reported Performance Table'!D843="","",IF(AND('Reported Performance Table'!$E843="Yes",OR('Reported Performance Table'!$D843='Master List'!$B$42,'Reported Performance Table'!$D843='Master List'!$B$43,'Reported Performance Table'!$D843='Master List'!$B$44,'Reported Performance Table'!$D843='Master List'!$B$46,'Reported Performance Table'!$D843='Master List'!$B$48,'Reported Performance Table'!$D843='Master List'!$B$104,'Reported Performance Table'!$D843='Master List'!$B$106,'Reported Performance Table'!$D843='Master List'!$B$126)),"LUNA_Dimming","Dimming_Capability_and_Range"))</f>
        <v/>
      </c>
      <c r="N843" s="179">
        <f>'Reported Performance Table'!BE843</f>
        <v>0</v>
      </c>
      <c r="O843" s="179">
        <f>'Reported Performance Table'!BF843</f>
        <v>0</v>
      </c>
      <c r="P843" s="179">
        <f>'Reported Performance Table'!BG843</f>
        <v>0</v>
      </c>
      <c r="Q843" t="str">
        <f t="shared" si="25"/>
        <v>No</v>
      </c>
    </row>
    <row r="844" spans="1:17" x14ac:dyDescent="0.25">
      <c r="A844" s="75">
        <v>851</v>
      </c>
      <c r="B844" s="76" t="str">
        <f>IF('Reported Performance Table'!$A851="","",IF(OR('Reported Performance Table'!$B851="",'Reported Performance Table'!$C851="",'Reported Performance Table'!$D851="",'Reported Performance Table'!$F851="",'Reported Performance Table'!$G851="",'Reported Performance Table'!$H851="",'Reported Performance Table'!$I851="",'Reported Performance Table'!$K851="",'Reported Performance Table'!$N851="",'Reported Performance Table'!$O851="",'Reported Performance Table'!$P851="",'Reported Performance Table'!$Q851="",'Reported Performance Table'!$R851="",'Reported Performance Table'!$S851="",'Reported Performance Table'!$T851="",'Reported Performance Table'!$U851="",'Reported Performance Table'!$V851="",'Reported Performance Table'!$W851="",'Reported Performance Table'!$X851="",'Reported Performance Table'!$AF851="",'Reported Performance Table'!$AG851="",'Reported Performance Table'!$AI851="",'Reported Performance Table'!$AJ851="",'Reported Performance Table'!$AL851="",'Reported Performance Table'!$AN851="",'Reported Performance Table'!$AR851=""),$A844&amp;", ",""))</f>
        <v/>
      </c>
      <c r="D844" s="35" t="e">
        <f>VLOOKUP('Reported Performance Table'!C844,'Master List'!$B$20:$C$39,2,FALSE)</f>
        <v>#N/A</v>
      </c>
      <c r="E844" t="e">
        <f>VLOOKUP('Reported Performance Table'!D844,'Master List'!$B$42:$C$129,2,FALSE)</f>
        <v>#N/A</v>
      </c>
      <c r="F844" t="e">
        <f>VLOOKUP('Reported Performance Table'!C844,'Master List'!$B$20:$D$39,3,FALSE)</f>
        <v>#N/A</v>
      </c>
      <c r="G844" s="3" t="e">
        <f>VLOOKUP('Reported Performance Table'!B844,'Master List'!$B$11:$D$17,3,FALSE)</f>
        <v>#N/A</v>
      </c>
      <c r="H844" t="e">
        <f t="shared" si="26"/>
        <v>#N/A</v>
      </c>
      <c r="I844" t="e">
        <f>IF(VLOOKUP('Reported Performance Table'!D844,'Master List'!$B$42:$D$129,3,FALSE)="","No",VLOOKUP('Reported Performance Table'!D844,'Master List'!$B$42:$D$129,3,FALSE))</f>
        <v>#N/A</v>
      </c>
      <c r="J844" t="e">
        <f>IF(AND(I844="Yes_No",'Reported Performance Table'!E844="Yes"),"No","Yes_No")</f>
        <v>#N/A</v>
      </c>
      <c r="K844" t="str">
        <f>IF('Reported Performance Table'!D844="","",IF('Reported Performance Table'!E844="Yes","LUNA_CCT","Reported_CCT"))</f>
        <v/>
      </c>
      <c r="L844" t="str">
        <f>IF('Reported Performance Table'!D844="","",IF(K844="LUNA_CCT",VLOOKUP('Reported Performance Table'!D844,'Master List'!$B$42:$E$129,4,FALSE),"Reported_BUG"))</f>
        <v/>
      </c>
      <c r="M844" t="str">
        <f>IF('Reported Performance Table'!D844="","",IF(AND('Reported Performance Table'!$E844="Yes",OR('Reported Performance Table'!$D844='Master List'!$B$42,'Reported Performance Table'!$D844='Master List'!$B$43,'Reported Performance Table'!$D844='Master List'!$B$44,'Reported Performance Table'!$D844='Master List'!$B$46,'Reported Performance Table'!$D844='Master List'!$B$48,'Reported Performance Table'!$D844='Master List'!$B$104,'Reported Performance Table'!$D844='Master List'!$B$106,'Reported Performance Table'!$D844='Master List'!$B$126)),"LUNA_Dimming","Dimming_Capability_and_Range"))</f>
        <v/>
      </c>
      <c r="N844" s="179">
        <f>'Reported Performance Table'!BE844</f>
        <v>0</v>
      </c>
      <c r="O844" s="179">
        <f>'Reported Performance Table'!BF844</f>
        <v>0</v>
      </c>
      <c r="P844" s="179">
        <f>'Reported Performance Table'!BG844</f>
        <v>0</v>
      </c>
      <c r="Q844" t="str">
        <f t="shared" ref="Q844:Q907" si="27">IF(COUNTIF(N844:P844,"Yes")=3,"Yes","No")</f>
        <v>No</v>
      </c>
    </row>
    <row r="845" spans="1:17" x14ac:dyDescent="0.25">
      <c r="A845" s="75">
        <v>852</v>
      </c>
      <c r="B845" s="76" t="str">
        <f>IF('Reported Performance Table'!$A852="","",IF(OR('Reported Performance Table'!$B852="",'Reported Performance Table'!$C852="",'Reported Performance Table'!$D852="",'Reported Performance Table'!$F852="",'Reported Performance Table'!$G852="",'Reported Performance Table'!$H852="",'Reported Performance Table'!$I852="",'Reported Performance Table'!$K852="",'Reported Performance Table'!$N852="",'Reported Performance Table'!$O852="",'Reported Performance Table'!$P852="",'Reported Performance Table'!$Q852="",'Reported Performance Table'!$R852="",'Reported Performance Table'!$S852="",'Reported Performance Table'!$T852="",'Reported Performance Table'!$U852="",'Reported Performance Table'!$V852="",'Reported Performance Table'!$W852="",'Reported Performance Table'!$X852="",'Reported Performance Table'!$AF852="",'Reported Performance Table'!$AG852="",'Reported Performance Table'!$AI852="",'Reported Performance Table'!$AJ852="",'Reported Performance Table'!$AL852="",'Reported Performance Table'!$AN852="",'Reported Performance Table'!$AR852=""),$A845&amp;", ",""))</f>
        <v/>
      </c>
      <c r="D845" s="35" t="e">
        <f>VLOOKUP('Reported Performance Table'!C845,'Master List'!$B$20:$C$39,2,FALSE)</f>
        <v>#N/A</v>
      </c>
      <c r="E845" t="e">
        <f>VLOOKUP('Reported Performance Table'!D845,'Master List'!$B$42:$C$129,2,FALSE)</f>
        <v>#N/A</v>
      </c>
      <c r="F845" t="e">
        <f>VLOOKUP('Reported Performance Table'!C845,'Master List'!$B$20:$D$39,3,FALSE)</f>
        <v>#N/A</v>
      </c>
      <c r="G845" s="3" t="e">
        <f>VLOOKUP('Reported Performance Table'!B845,'Master List'!$B$11:$D$17,3,FALSE)</f>
        <v>#N/A</v>
      </c>
      <c r="H845" t="e">
        <f t="shared" si="26"/>
        <v>#N/A</v>
      </c>
      <c r="I845" t="e">
        <f>IF(VLOOKUP('Reported Performance Table'!D845,'Master List'!$B$42:$D$129,3,FALSE)="","No",VLOOKUP('Reported Performance Table'!D845,'Master List'!$B$42:$D$129,3,FALSE))</f>
        <v>#N/A</v>
      </c>
      <c r="J845" t="e">
        <f>IF(AND(I845="Yes_No",'Reported Performance Table'!E845="Yes"),"No","Yes_No")</f>
        <v>#N/A</v>
      </c>
      <c r="K845" t="str">
        <f>IF('Reported Performance Table'!D845="","",IF('Reported Performance Table'!E845="Yes","LUNA_CCT","Reported_CCT"))</f>
        <v/>
      </c>
      <c r="L845" t="str">
        <f>IF('Reported Performance Table'!D845="","",IF(K845="LUNA_CCT",VLOOKUP('Reported Performance Table'!D845,'Master List'!$B$42:$E$129,4,FALSE),"Reported_BUG"))</f>
        <v/>
      </c>
      <c r="M845" t="str">
        <f>IF('Reported Performance Table'!D845="","",IF(AND('Reported Performance Table'!$E845="Yes",OR('Reported Performance Table'!$D845='Master List'!$B$42,'Reported Performance Table'!$D845='Master List'!$B$43,'Reported Performance Table'!$D845='Master List'!$B$44,'Reported Performance Table'!$D845='Master List'!$B$46,'Reported Performance Table'!$D845='Master List'!$B$48,'Reported Performance Table'!$D845='Master List'!$B$104,'Reported Performance Table'!$D845='Master List'!$B$106,'Reported Performance Table'!$D845='Master List'!$B$126)),"LUNA_Dimming","Dimming_Capability_and_Range"))</f>
        <v/>
      </c>
      <c r="N845" s="179">
        <f>'Reported Performance Table'!BE845</f>
        <v>0</v>
      </c>
      <c r="O845" s="179">
        <f>'Reported Performance Table'!BF845</f>
        <v>0</v>
      </c>
      <c r="P845" s="179">
        <f>'Reported Performance Table'!BG845</f>
        <v>0</v>
      </c>
      <c r="Q845" t="str">
        <f t="shared" si="27"/>
        <v>No</v>
      </c>
    </row>
    <row r="846" spans="1:17" x14ac:dyDescent="0.25">
      <c r="A846" s="75">
        <v>853</v>
      </c>
      <c r="B846" s="76" t="str">
        <f>IF('Reported Performance Table'!$A853="","",IF(OR('Reported Performance Table'!$B853="",'Reported Performance Table'!$C853="",'Reported Performance Table'!$D853="",'Reported Performance Table'!$F853="",'Reported Performance Table'!$G853="",'Reported Performance Table'!$H853="",'Reported Performance Table'!$I853="",'Reported Performance Table'!$K853="",'Reported Performance Table'!$N853="",'Reported Performance Table'!$O853="",'Reported Performance Table'!$P853="",'Reported Performance Table'!$Q853="",'Reported Performance Table'!$R853="",'Reported Performance Table'!$S853="",'Reported Performance Table'!$T853="",'Reported Performance Table'!$U853="",'Reported Performance Table'!$V853="",'Reported Performance Table'!$W853="",'Reported Performance Table'!$X853="",'Reported Performance Table'!$AF853="",'Reported Performance Table'!$AG853="",'Reported Performance Table'!$AI853="",'Reported Performance Table'!$AJ853="",'Reported Performance Table'!$AL853="",'Reported Performance Table'!$AN853="",'Reported Performance Table'!$AR853=""),$A846&amp;", ",""))</f>
        <v/>
      </c>
      <c r="D846" s="35" t="e">
        <f>VLOOKUP('Reported Performance Table'!C846,'Master List'!$B$20:$C$39,2,FALSE)</f>
        <v>#N/A</v>
      </c>
      <c r="E846" t="e">
        <f>VLOOKUP('Reported Performance Table'!D846,'Master List'!$B$42:$C$129,2,FALSE)</f>
        <v>#N/A</v>
      </c>
      <c r="F846" t="e">
        <f>VLOOKUP('Reported Performance Table'!C846,'Master List'!$B$20:$D$39,3,FALSE)</f>
        <v>#N/A</v>
      </c>
      <c r="G846" s="3" t="e">
        <f>VLOOKUP('Reported Performance Table'!B846,'Master List'!$B$11:$D$17,3,FALSE)</f>
        <v>#N/A</v>
      </c>
      <c r="H846" t="e">
        <f t="shared" si="26"/>
        <v>#N/A</v>
      </c>
      <c r="I846" t="e">
        <f>IF(VLOOKUP('Reported Performance Table'!D846,'Master List'!$B$42:$D$129,3,FALSE)="","No",VLOOKUP('Reported Performance Table'!D846,'Master List'!$B$42:$D$129,3,FALSE))</f>
        <v>#N/A</v>
      </c>
      <c r="J846" t="e">
        <f>IF(AND(I846="Yes_No",'Reported Performance Table'!E846="Yes"),"No","Yes_No")</f>
        <v>#N/A</v>
      </c>
      <c r="K846" t="str">
        <f>IF('Reported Performance Table'!D846="","",IF('Reported Performance Table'!E846="Yes","LUNA_CCT","Reported_CCT"))</f>
        <v/>
      </c>
      <c r="L846" t="str">
        <f>IF('Reported Performance Table'!D846="","",IF(K846="LUNA_CCT",VLOOKUP('Reported Performance Table'!D846,'Master List'!$B$42:$E$129,4,FALSE),"Reported_BUG"))</f>
        <v/>
      </c>
      <c r="M846" t="str">
        <f>IF('Reported Performance Table'!D846="","",IF(AND('Reported Performance Table'!$E846="Yes",OR('Reported Performance Table'!$D846='Master List'!$B$42,'Reported Performance Table'!$D846='Master List'!$B$43,'Reported Performance Table'!$D846='Master List'!$B$44,'Reported Performance Table'!$D846='Master List'!$B$46,'Reported Performance Table'!$D846='Master List'!$B$48,'Reported Performance Table'!$D846='Master List'!$B$104,'Reported Performance Table'!$D846='Master List'!$B$106,'Reported Performance Table'!$D846='Master List'!$B$126)),"LUNA_Dimming","Dimming_Capability_and_Range"))</f>
        <v/>
      </c>
      <c r="N846" s="179">
        <f>'Reported Performance Table'!BE846</f>
        <v>0</v>
      </c>
      <c r="O846" s="179">
        <f>'Reported Performance Table'!BF846</f>
        <v>0</v>
      </c>
      <c r="P846" s="179">
        <f>'Reported Performance Table'!BG846</f>
        <v>0</v>
      </c>
      <c r="Q846" t="str">
        <f t="shared" si="27"/>
        <v>No</v>
      </c>
    </row>
    <row r="847" spans="1:17" x14ac:dyDescent="0.25">
      <c r="A847" s="75">
        <v>854</v>
      </c>
      <c r="B847" s="76" t="str">
        <f>IF('Reported Performance Table'!$A854="","",IF(OR('Reported Performance Table'!$B854="",'Reported Performance Table'!$C854="",'Reported Performance Table'!$D854="",'Reported Performance Table'!$F854="",'Reported Performance Table'!$G854="",'Reported Performance Table'!$H854="",'Reported Performance Table'!$I854="",'Reported Performance Table'!$K854="",'Reported Performance Table'!$N854="",'Reported Performance Table'!$O854="",'Reported Performance Table'!$P854="",'Reported Performance Table'!$Q854="",'Reported Performance Table'!$R854="",'Reported Performance Table'!$S854="",'Reported Performance Table'!$T854="",'Reported Performance Table'!$U854="",'Reported Performance Table'!$V854="",'Reported Performance Table'!$W854="",'Reported Performance Table'!$X854="",'Reported Performance Table'!$AF854="",'Reported Performance Table'!$AG854="",'Reported Performance Table'!$AI854="",'Reported Performance Table'!$AJ854="",'Reported Performance Table'!$AL854="",'Reported Performance Table'!$AN854="",'Reported Performance Table'!$AR854=""),$A847&amp;", ",""))</f>
        <v/>
      </c>
      <c r="D847" s="35" t="e">
        <f>VLOOKUP('Reported Performance Table'!C847,'Master List'!$B$20:$C$39,2,FALSE)</f>
        <v>#N/A</v>
      </c>
      <c r="E847" t="e">
        <f>VLOOKUP('Reported Performance Table'!D847,'Master List'!$B$42:$C$129,2,FALSE)</f>
        <v>#N/A</v>
      </c>
      <c r="F847" t="e">
        <f>VLOOKUP('Reported Performance Table'!C847,'Master List'!$B$20:$D$39,3,FALSE)</f>
        <v>#N/A</v>
      </c>
      <c r="G847" s="3" t="e">
        <f>VLOOKUP('Reported Performance Table'!B847,'Master List'!$B$11:$D$17,3,FALSE)</f>
        <v>#N/A</v>
      </c>
      <c r="H847" t="e">
        <f t="shared" si="26"/>
        <v>#N/A</v>
      </c>
      <c r="I847" t="e">
        <f>IF(VLOOKUP('Reported Performance Table'!D847,'Master List'!$B$42:$D$129,3,FALSE)="","No",VLOOKUP('Reported Performance Table'!D847,'Master List'!$B$42:$D$129,3,FALSE))</f>
        <v>#N/A</v>
      </c>
      <c r="J847" t="e">
        <f>IF(AND(I847="Yes_No",'Reported Performance Table'!E847="Yes"),"No","Yes_No")</f>
        <v>#N/A</v>
      </c>
      <c r="K847" t="str">
        <f>IF('Reported Performance Table'!D847="","",IF('Reported Performance Table'!E847="Yes","LUNA_CCT","Reported_CCT"))</f>
        <v/>
      </c>
      <c r="L847" t="str">
        <f>IF('Reported Performance Table'!D847="","",IF(K847="LUNA_CCT",VLOOKUP('Reported Performance Table'!D847,'Master List'!$B$42:$E$129,4,FALSE),"Reported_BUG"))</f>
        <v/>
      </c>
      <c r="M847" t="str">
        <f>IF('Reported Performance Table'!D847="","",IF(AND('Reported Performance Table'!$E847="Yes",OR('Reported Performance Table'!$D847='Master List'!$B$42,'Reported Performance Table'!$D847='Master List'!$B$43,'Reported Performance Table'!$D847='Master List'!$B$44,'Reported Performance Table'!$D847='Master List'!$B$46,'Reported Performance Table'!$D847='Master List'!$B$48,'Reported Performance Table'!$D847='Master List'!$B$104,'Reported Performance Table'!$D847='Master List'!$B$106,'Reported Performance Table'!$D847='Master List'!$B$126)),"LUNA_Dimming","Dimming_Capability_and_Range"))</f>
        <v/>
      </c>
      <c r="N847" s="179">
        <f>'Reported Performance Table'!BE847</f>
        <v>0</v>
      </c>
      <c r="O847" s="179">
        <f>'Reported Performance Table'!BF847</f>
        <v>0</v>
      </c>
      <c r="P847" s="179">
        <f>'Reported Performance Table'!BG847</f>
        <v>0</v>
      </c>
      <c r="Q847" t="str">
        <f t="shared" si="27"/>
        <v>No</v>
      </c>
    </row>
    <row r="848" spans="1:17" x14ac:dyDescent="0.25">
      <c r="A848" s="75">
        <v>855</v>
      </c>
      <c r="B848" s="76" t="str">
        <f>IF('Reported Performance Table'!$A855="","",IF(OR('Reported Performance Table'!$B855="",'Reported Performance Table'!$C855="",'Reported Performance Table'!$D855="",'Reported Performance Table'!$F855="",'Reported Performance Table'!$G855="",'Reported Performance Table'!$H855="",'Reported Performance Table'!$I855="",'Reported Performance Table'!$K855="",'Reported Performance Table'!$N855="",'Reported Performance Table'!$O855="",'Reported Performance Table'!$P855="",'Reported Performance Table'!$Q855="",'Reported Performance Table'!$R855="",'Reported Performance Table'!$S855="",'Reported Performance Table'!$T855="",'Reported Performance Table'!$U855="",'Reported Performance Table'!$V855="",'Reported Performance Table'!$W855="",'Reported Performance Table'!$X855="",'Reported Performance Table'!$AF855="",'Reported Performance Table'!$AG855="",'Reported Performance Table'!$AI855="",'Reported Performance Table'!$AJ855="",'Reported Performance Table'!$AL855="",'Reported Performance Table'!$AN855="",'Reported Performance Table'!$AR855=""),$A848&amp;", ",""))</f>
        <v/>
      </c>
      <c r="D848" s="35" t="e">
        <f>VLOOKUP('Reported Performance Table'!C848,'Master List'!$B$20:$C$39,2,FALSE)</f>
        <v>#N/A</v>
      </c>
      <c r="E848" t="e">
        <f>VLOOKUP('Reported Performance Table'!D848,'Master List'!$B$42:$C$129,2,FALSE)</f>
        <v>#N/A</v>
      </c>
      <c r="F848" t="e">
        <f>VLOOKUP('Reported Performance Table'!C848,'Master List'!$B$20:$D$39,3,FALSE)</f>
        <v>#N/A</v>
      </c>
      <c r="G848" s="3" t="e">
        <f>VLOOKUP('Reported Performance Table'!B848,'Master List'!$B$11:$D$17,3,FALSE)</f>
        <v>#N/A</v>
      </c>
      <c r="H848" t="e">
        <f t="shared" si="26"/>
        <v>#N/A</v>
      </c>
      <c r="I848" t="e">
        <f>IF(VLOOKUP('Reported Performance Table'!D848,'Master List'!$B$42:$D$129,3,FALSE)="","No",VLOOKUP('Reported Performance Table'!D848,'Master List'!$B$42:$D$129,3,FALSE))</f>
        <v>#N/A</v>
      </c>
      <c r="J848" t="e">
        <f>IF(AND(I848="Yes_No",'Reported Performance Table'!E848="Yes"),"No","Yes_No")</f>
        <v>#N/A</v>
      </c>
      <c r="K848" t="str">
        <f>IF('Reported Performance Table'!D848="","",IF('Reported Performance Table'!E848="Yes","LUNA_CCT","Reported_CCT"))</f>
        <v/>
      </c>
      <c r="L848" t="str">
        <f>IF('Reported Performance Table'!D848="","",IF(K848="LUNA_CCT",VLOOKUP('Reported Performance Table'!D848,'Master List'!$B$42:$E$129,4,FALSE),"Reported_BUG"))</f>
        <v/>
      </c>
      <c r="M848" t="str">
        <f>IF('Reported Performance Table'!D848="","",IF(AND('Reported Performance Table'!$E848="Yes",OR('Reported Performance Table'!$D848='Master List'!$B$42,'Reported Performance Table'!$D848='Master List'!$B$43,'Reported Performance Table'!$D848='Master List'!$B$44,'Reported Performance Table'!$D848='Master List'!$B$46,'Reported Performance Table'!$D848='Master List'!$B$48,'Reported Performance Table'!$D848='Master List'!$B$104,'Reported Performance Table'!$D848='Master List'!$B$106,'Reported Performance Table'!$D848='Master List'!$B$126)),"LUNA_Dimming","Dimming_Capability_and_Range"))</f>
        <v/>
      </c>
      <c r="N848" s="179">
        <f>'Reported Performance Table'!BE848</f>
        <v>0</v>
      </c>
      <c r="O848" s="179">
        <f>'Reported Performance Table'!BF848</f>
        <v>0</v>
      </c>
      <c r="P848" s="179">
        <f>'Reported Performance Table'!BG848</f>
        <v>0</v>
      </c>
      <c r="Q848" t="str">
        <f t="shared" si="27"/>
        <v>No</v>
      </c>
    </row>
    <row r="849" spans="1:17" x14ac:dyDescent="0.25">
      <c r="A849" s="75">
        <v>856</v>
      </c>
      <c r="B849" s="76" t="str">
        <f>IF('Reported Performance Table'!$A856="","",IF(OR('Reported Performance Table'!$B856="",'Reported Performance Table'!$C856="",'Reported Performance Table'!$D856="",'Reported Performance Table'!$F856="",'Reported Performance Table'!$G856="",'Reported Performance Table'!$H856="",'Reported Performance Table'!$I856="",'Reported Performance Table'!$K856="",'Reported Performance Table'!$N856="",'Reported Performance Table'!$O856="",'Reported Performance Table'!$P856="",'Reported Performance Table'!$Q856="",'Reported Performance Table'!$R856="",'Reported Performance Table'!$S856="",'Reported Performance Table'!$T856="",'Reported Performance Table'!$U856="",'Reported Performance Table'!$V856="",'Reported Performance Table'!$W856="",'Reported Performance Table'!$X856="",'Reported Performance Table'!$AF856="",'Reported Performance Table'!$AG856="",'Reported Performance Table'!$AI856="",'Reported Performance Table'!$AJ856="",'Reported Performance Table'!$AL856="",'Reported Performance Table'!$AN856="",'Reported Performance Table'!$AR856=""),$A849&amp;", ",""))</f>
        <v/>
      </c>
      <c r="D849" s="35" t="e">
        <f>VLOOKUP('Reported Performance Table'!C849,'Master List'!$B$20:$C$39,2,FALSE)</f>
        <v>#N/A</v>
      </c>
      <c r="E849" t="e">
        <f>VLOOKUP('Reported Performance Table'!D849,'Master List'!$B$42:$C$129,2,FALSE)</f>
        <v>#N/A</v>
      </c>
      <c r="F849" t="e">
        <f>VLOOKUP('Reported Performance Table'!C849,'Master List'!$B$20:$D$39,3,FALSE)</f>
        <v>#N/A</v>
      </c>
      <c r="G849" s="3" t="e">
        <f>VLOOKUP('Reported Performance Table'!B849,'Master List'!$B$11:$D$17,3,FALSE)</f>
        <v>#N/A</v>
      </c>
      <c r="H849" t="e">
        <f t="shared" si="26"/>
        <v>#N/A</v>
      </c>
      <c r="I849" t="e">
        <f>IF(VLOOKUP('Reported Performance Table'!D849,'Master List'!$B$42:$D$129,3,FALSE)="","No",VLOOKUP('Reported Performance Table'!D849,'Master List'!$B$42:$D$129,3,FALSE))</f>
        <v>#N/A</v>
      </c>
      <c r="J849" t="e">
        <f>IF(AND(I849="Yes_No",'Reported Performance Table'!E849="Yes"),"No","Yes_No")</f>
        <v>#N/A</v>
      </c>
      <c r="K849" t="str">
        <f>IF('Reported Performance Table'!D849="","",IF('Reported Performance Table'!E849="Yes","LUNA_CCT","Reported_CCT"))</f>
        <v/>
      </c>
      <c r="L849" t="str">
        <f>IF('Reported Performance Table'!D849="","",IF(K849="LUNA_CCT",VLOOKUP('Reported Performance Table'!D849,'Master List'!$B$42:$E$129,4,FALSE),"Reported_BUG"))</f>
        <v/>
      </c>
      <c r="M849" t="str">
        <f>IF('Reported Performance Table'!D849="","",IF(AND('Reported Performance Table'!$E849="Yes",OR('Reported Performance Table'!$D849='Master List'!$B$42,'Reported Performance Table'!$D849='Master List'!$B$43,'Reported Performance Table'!$D849='Master List'!$B$44,'Reported Performance Table'!$D849='Master List'!$B$46,'Reported Performance Table'!$D849='Master List'!$B$48,'Reported Performance Table'!$D849='Master List'!$B$104,'Reported Performance Table'!$D849='Master List'!$B$106,'Reported Performance Table'!$D849='Master List'!$B$126)),"LUNA_Dimming","Dimming_Capability_and_Range"))</f>
        <v/>
      </c>
      <c r="N849" s="179">
        <f>'Reported Performance Table'!BE849</f>
        <v>0</v>
      </c>
      <c r="O849" s="179">
        <f>'Reported Performance Table'!BF849</f>
        <v>0</v>
      </c>
      <c r="P849" s="179">
        <f>'Reported Performance Table'!BG849</f>
        <v>0</v>
      </c>
      <c r="Q849" t="str">
        <f t="shared" si="27"/>
        <v>No</v>
      </c>
    </row>
    <row r="850" spans="1:17" x14ac:dyDescent="0.25">
      <c r="A850" s="75">
        <v>857</v>
      </c>
      <c r="B850" s="76" t="str">
        <f>IF('Reported Performance Table'!$A857="","",IF(OR('Reported Performance Table'!$B857="",'Reported Performance Table'!$C857="",'Reported Performance Table'!$D857="",'Reported Performance Table'!$F857="",'Reported Performance Table'!$G857="",'Reported Performance Table'!$H857="",'Reported Performance Table'!$I857="",'Reported Performance Table'!$K857="",'Reported Performance Table'!$N857="",'Reported Performance Table'!$O857="",'Reported Performance Table'!$P857="",'Reported Performance Table'!$Q857="",'Reported Performance Table'!$R857="",'Reported Performance Table'!$S857="",'Reported Performance Table'!$T857="",'Reported Performance Table'!$U857="",'Reported Performance Table'!$V857="",'Reported Performance Table'!$W857="",'Reported Performance Table'!$X857="",'Reported Performance Table'!$AF857="",'Reported Performance Table'!$AG857="",'Reported Performance Table'!$AI857="",'Reported Performance Table'!$AJ857="",'Reported Performance Table'!$AL857="",'Reported Performance Table'!$AN857="",'Reported Performance Table'!$AR857=""),$A850&amp;", ",""))</f>
        <v/>
      </c>
      <c r="D850" s="35" t="e">
        <f>VLOOKUP('Reported Performance Table'!C850,'Master List'!$B$20:$C$39,2,FALSE)</f>
        <v>#N/A</v>
      </c>
      <c r="E850" t="e">
        <f>VLOOKUP('Reported Performance Table'!D850,'Master List'!$B$42:$C$129,2,FALSE)</f>
        <v>#N/A</v>
      </c>
      <c r="F850" t="e">
        <f>VLOOKUP('Reported Performance Table'!C850,'Master List'!$B$20:$D$39,3,FALSE)</f>
        <v>#N/A</v>
      </c>
      <c r="G850" s="3" t="e">
        <f>VLOOKUP('Reported Performance Table'!B850,'Master List'!$B$11:$D$17,3,FALSE)</f>
        <v>#N/A</v>
      </c>
      <c r="H850" t="e">
        <f t="shared" si="26"/>
        <v>#N/A</v>
      </c>
      <c r="I850" t="e">
        <f>IF(VLOOKUP('Reported Performance Table'!D850,'Master List'!$B$42:$D$129,3,FALSE)="","No",VLOOKUP('Reported Performance Table'!D850,'Master List'!$B$42:$D$129,3,FALSE))</f>
        <v>#N/A</v>
      </c>
      <c r="J850" t="e">
        <f>IF(AND(I850="Yes_No",'Reported Performance Table'!E850="Yes"),"No","Yes_No")</f>
        <v>#N/A</v>
      </c>
      <c r="K850" t="str">
        <f>IF('Reported Performance Table'!D850="","",IF('Reported Performance Table'!E850="Yes","LUNA_CCT","Reported_CCT"))</f>
        <v/>
      </c>
      <c r="L850" t="str">
        <f>IF('Reported Performance Table'!D850="","",IF(K850="LUNA_CCT",VLOOKUP('Reported Performance Table'!D850,'Master List'!$B$42:$E$129,4,FALSE),"Reported_BUG"))</f>
        <v/>
      </c>
      <c r="M850" t="str">
        <f>IF('Reported Performance Table'!D850="","",IF(AND('Reported Performance Table'!$E850="Yes",OR('Reported Performance Table'!$D850='Master List'!$B$42,'Reported Performance Table'!$D850='Master List'!$B$43,'Reported Performance Table'!$D850='Master List'!$B$44,'Reported Performance Table'!$D850='Master List'!$B$46,'Reported Performance Table'!$D850='Master List'!$B$48,'Reported Performance Table'!$D850='Master List'!$B$104,'Reported Performance Table'!$D850='Master List'!$B$106,'Reported Performance Table'!$D850='Master List'!$B$126)),"LUNA_Dimming","Dimming_Capability_and_Range"))</f>
        <v/>
      </c>
      <c r="N850" s="179">
        <f>'Reported Performance Table'!BE850</f>
        <v>0</v>
      </c>
      <c r="O850" s="179">
        <f>'Reported Performance Table'!BF850</f>
        <v>0</v>
      </c>
      <c r="P850" s="179">
        <f>'Reported Performance Table'!BG850</f>
        <v>0</v>
      </c>
      <c r="Q850" t="str">
        <f t="shared" si="27"/>
        <v>No</v>
      </c>
    </row>
    <row r="851" spans="1:17" x14ac:dyDescent="0.25">
      <c r="A851" s="75">
        <v>858</v>
      </c>
      <c r="B851" s="76" t="str">
        <f>IF('Reported Performance Table'!$A858="","",IF(OR('Reported Performance Table'!$B858="",'Reported Performance Table'!$C858="",'Reported Performance Table'!$D858="",'Reported Performance Table'!$F858="",'Reported Performance Table'!$G858="",'Reported Performance Table'!$H858="",'Reported Performance Table'!$I858="",'Reported Performance Table'!$K858="",'Reported Performance Table'!$N858="",'Reported Performance Table'!$O858="",'Reported Performance Table'!$P858="",'Reported Performance Table'!$Q858="",'Reported Performance Table'!$R858="",'Reported Performance Table'!$S858="",'Reported Performance Table'!$T858="",'Reported Performance Table'!$U858="",'Reported Performance Table'!$V858="",'Reported Performance Table'!$W858="",'Reported Performance Table'!$X858="",'Reported Performance Table'!$AF858="",'Reported Performance Table'!$AG858="",'Reported Performance Table'!$AI858="",'Reported Performance Table'!$AJ858="",'Reported Performance Table'!$AL858="",'Reported Performance Table'!$AN858="",'Reported Performance Table'!$AR858=""),$A851&amp;", ",""))</f>
        <v/>
      </c>
      <c r="D851" s="35" t="e">
        <f>VLOOKUP('Reported Performance Table'!C851,'Master List'!$B$20:$C$39,2,FALSE)</f>
        <v>#N/A</v>
      </c>
      <c r="E851" t="e">
        <f>VLOOKUP('Reported Performance Table'!D851,'Master List'!$B$42:$C$129,2,FALSE)</f>
        <v>#N/A</v>
      </c>
      <c r="F851" t="e">
        <f>VLOOKUP('Reported Performance Table'!C851,'Master List'!$B$20:$D$39,3,FALSE)</f>
        <v>#N/A</v>
      </c>
      <c r="G851" s="3" t="e">
        <f>VLOOKUP('Reported Performance Table'!B851,'Master List'!$B$11:$D$17,3,FALSE)</f>
        <v>#N/A</v>
      </c>
      <c r="H851" t="e">
        <f t="shared" si="26"/>
        <v>#N/A</v>
      </c>
      <c r="I851" t="e">
        <f>IF(VLOOKUP('Reported Performance Table'!D851,'Master List'!$B$42:$D$129,3,FALSE)="","No",VLOOKUP('Reported Performance Table'!D851,'Master List'!$B$42:$D$129,3,FALSE))</f>
        <v>#N/A</v>
      </c>
      <c r="J851" t="e">
        <f>IF(AND(I851="Yes_No",'Reported Performance Table'!E851="Yes"),"No","Yes_No")</f>
        <v>#N/A</v>
      </c>
      <c r="K851" t="str">
        <f>IF('Reported Performance Table'!D851="","",IF('Reported Performance Table'!E851="Yes","LUNA_CCT","Reported_CCT"))</f>
        <v/>
      </c>
      <c r="L851" t="str">
        <f>IF('Reported Performance Table'!D851="","",IF(K851="LUNA_CCT",VLOOKUP('Reported Performance Table'!D851,'Master List'!$B$42:$E$129,4,FALSE),"Reported_BUG"))</f>
        <v/>
      </c>
      <c r="M851" t="str">
        <f>IF('Reported Performance Table'!D851="","",IF(AND('Reported Performance Table'!$E851="Yes",OR('Reported Performance Table'!$D851='Master List'!$B$42,'Reported Performance Table'!$D851='Master List'!$B$43,'Reported Performance Table'!$D851='Master List'!$B$44,'Reported Performance Table'!$D851='Master List'!$B$46,'Reported Performance Table'!$D851='Master List'!$B$48,'Reported Performance Table'!$D851='Master List'!$B$104,'Reported Performance Table'!$D851='Master List'!$B$106,'Reported Performance Table'!$D851='Master List'!$B$126)),"LUNA_Dimming","Dimming_Capability_and_Range"))</f>
        <v/>
      </c>
      <c r="N851" s="179">
        <f>'Reported Performance Table'!BE851</f>
        <v>0</v>
      </c>
      <c r="O851" s="179">
        <f>'Reported Performance Table'!BF851</f>
        <v>0</v>
      </c>
      <c r="P851" s="179">
        <f>'Reported Performance Table'!BG851</f>
        <v>0</v>
      </c>
      <c r="Q851" t="str">
        <f t="shared" si="27"/>
        <v>No</v>
      </c>
    </row>
    <row r="852" spans="1:17" x14ac:dyDescent="0.25">
      <c r="A852" s="75">
        <v>859</v>
      </c>
      <c r="B852" s="76" t="str">
        <f>IF('Reported Performance Table'!$A859="","",IF(OR('Reported Performance Table'!$B859="",'Reported Performance Table'!$C859="",'Reported Performance Table'!$D859="",'Reported Performance Table'!$F859="",'Reported Performance Table'!$G859="",'Reported Performance Table'!$H859="",'Reported Performance Table'!$I859="",'Reported Performance Table'!$K859="",'Reported Performance Table'!$N859="",'Reported Performance Table'!$O859="",'Reported Performance Table'!$P859="",'Reported Performance Table'!$Q859="",'Reported Performance Table'!$R859="",'Reported Performance Table'!$S859="",'Reported Performance Table'!$T859="",'Reported Performance Table'!$U859="",'Reported Performance Table'!$V859="",'Reported Performance Table'!$W859="",'Reported Performance Table'!$X859="",'Reported Performance Table'!$AF859="",'Reported Performance Table'!$AG859="",'Reported Performance Table'!$AI859="",'Reported Performance Table'!$AJ859="",'Reported Performance Table'!$AL859="",'Reported Performance Table'!$AN859="",'Reported Performance Table'!$AR859=""),$A852&amp;", ",""))</f>
        <v/>
      </c>
      <c r="D852" s="35" t="e">
        <f>VLOOKUP('Reported Performance Table'!C852,'Master List'!$B$20:$C$39,2,FALSE)</f>
        <v>#N/A</v>
      </c>
      <c r="E852" t="e">
        <f>VLOOKUP('Reported Performance Table'!D852,'Master List'!$B$42:$C$129,2,FALSE)</f>
        <v>#N/A</v>
      </c>
      <c r="F852" t="e">
        <f>VLOOKUP('Reported Performance Table'!C852,'Master List'!$B$20:$D$39,3,FALSE)</f>
        <v>#N/A</v>
      </c>
      <c r="G852" s="3" t="e">
        <f>VLOOKUP('Reported Performance Table'!B852,'Master List'!$B$11:$D$17,3,FALSE)</f>
        <v>#N/A</v>
      </c>
      <c r="H852" t="e">
        <f t="shared" si="26"/>
        <v>#N/A</v>
      </c>
      <c r="I852" t="e">
        <f>IF(VLOOKUP('Reported Performance Table'!D852,'Master List'!$B$42:$D$129,3,FALSE)="","No",VLOOKUP('Reported Performance Table'!D852,'Master List'!$B$42:$D$129,3,FALSE))</f>
        <v>#N/A</v>
      </c>
      <c r="J852" t="e">
        <f>IF(AND(I852="Yes_No",'Reported Performance Table'!E852="Yes"),"No","Yes_No")</f>
        <v>#N/A</v>
      </c>
      <c r="K852" t="str">
        <f>IF('Reported Performance Table'!D852="","",IF('Reported Performance Table'!E852="Yes","LUNA_CCT","Reported_CCT"))</f>
        <v/>
      </c>
      <c r="L852" t="str">
        <f>IF('Reported Performance Table'!D852="","",IF(K852="LUNA_CCT",VLOOKUP('Reported Performance Table'!D852,'Master List'!$B$42:$E$129,4,FALSE),"Reported_BUG"))</f>
        <v/>
      </c>
      <c r="M852" t="str">
        <f>IF('Reported Performance Table'!D852="","",IF(AND('Reported Performance Table'!$E852="Yes",OR('Reported Performance Table'!$D852='Master List'!$B$42,'Reported Performance Table'!$D852='Master List'!$B$43,'Reported Performance Table'!$D852='Master List'!$B$44,'Reported Performance Table'!$D852='Master List'!$B$46,'Reported Performance Table'!$D852='Master List'!$B$48,'Reported Performance Table'!$D852='Master List'!$B$104,'Reported Performance Table'!$D852='Master List'!$B$106,'Reported Performance Table'!$D852='Master List'!$B$126)),"LUNA_Dimming","Dimming_Capability_and_Range"))</f>
        <v/>
      </c>
      <c r="N852" s="179">
        <f>'Reported Performance Table'!BE852</f>
        <v>0</v>
      </c>
      <c r="O852" s="179">
        <f>'Reported Performance Table'!BF852</f>
        <v>0</v>
      </c>
      <c r="P852" s="179">
        <f>'Reported Performance Table'!BG852</f>
        <v>0</v>
      </c>
      <c r="Q852" t="str">
        <f t="shared" si="27"/>
        <v>No</v>
      </c>
    </row>
    <row r="853" spans="1:17" x14ac:dyDescent="0.25">
      <c r="A853" s="75">
        <v>860</v>
      </c>
      <c r="B853" s="76" t="str">
        <f>IF('Reported Performance Table'!$A860="","",IF(OR('Reported Performance Table'!$B860="",'Reported Performance Table'!$C860="",'Reported Performance Table'!$D860="",'Reported Performance Table'!$F860="",'Reported Performance Table'!$G860="",'Reported Performance Table'!$H860="",'Reported Performance Table'!$I860="",'Reported Performance Table'!$K860="",'Reported Performance Table'!$N860="",'Reported Performance Table'!$O860="",'Reported Performance Table'!$P860="",'Reported Performance Table'!$Q860="",'Reported Performance Table'!$R860="",'Reported Performance Table'!$S860="",'Reported Performance Table'!$T860="",'Reported Performance Table'!$U860="",'Reported Performance Table'!$V860="",'Reported Performance Table'!$W860="",'Reported Performance Table'!$X860="",'Reported Performance Table'!$AF860="",'Reported Performance Table'!$AG860="",'Reported Performance Table'!$AI860="",'Reported Performance Table'!$AJ860="",'Reported Performance Table'!$AL860="",'Reported Performance Table'!$AN860="",'Reported Performance Table'!$AR860=""),$A853&amp;", ",""))</f>
        <v/>
      </c>
      <c r="D853" s="35" t="e">
        <f>VLOOKUP('Reported Performance Table'!C853,'Master List'!$B$20:$C$39,2,FALSE)</f>
        <v>#N/A</v>
      </c>
      <c r="E853" t="e">
        <f>VLOOKUP('Reported Performance Table'!D853,'Master List'!$B$42:$C$129,2,FALSE)</f>
        <v>#N/A</v>
      </c>
      <c r="F853" t="e">
        <f>VLOOKUP('Reported Performance Table'!C853,'Master List'!$B$20:$D$39,3,FALSE)</f>
        <v>#N/A</v>
      </c>
      <c r="G853" s="3" t="e">
        <f>VLOOKUP('Reported Performance Table'!B853,'Master List'!$B$11:$D$17,3,FALSE)</f>
        <v>#N/A</v>
      </c>
      <c r="H853" t="e">
        <f t="shared" si="26"/>
        <v>#N/A</v>
      </c>
      <c r="I853" t="e">
        <f>IF(VLOOKUP('Reported Performance Table'!D853,'Master List'!$B$42:$D$129,3,FALSE)="","No",VLOOKUP('Reported Performance Table'!D853,'Master List'!$B$42:$D$129,3,FALSE))</f>
        <v>#N/A</v>
      </c>
      <c r="J853" t="e">
        <f>IF(AND(I853="Yes_No",'Reported Performance Table'!E853="Yes"),"No","Yes_No")</f>
        <v>#N/A</v>
      </c>
      <c r="K853" t="str">
        <f>IF('Reported Performance Table'!D853="","",IF('Reported Performance Table'!E853="Yes","LUNA_CCT","Reported_CCT"))</f>
        <v/>
      </c>
      <c r="L853" t="str">
        <f>IF('Reported Performance Table'!D853="","",IF(K853="LUNA_CCT",VLOOKUP('Reported Performance Table'!D853,'Master List'!$B$42:$E$129,4,FALSE),"Reported_BUG"))</f>
        <v/>
      </c>
      <c r="M853" t="str">
        <f>IF('Reported Performance Table'!D853="","",IF(AND('Reported Performance Table'!$E853="Yes",OR('Reported Performance Table'!$D853='Master List'!$B$42,'Reported Performance Table'!$D853='Master List'!$B$43,'Reported Performance Table'!$D853='Master List'!$B$44,'Reported Performance Table'!$D853='Master List'!$B$46,'Reported Performance Table'!$D853='Master List'!$B$48,'Reported Performance Table'!$D853='Master List'!$B$104,'Reported Performance Table'!$D853='Master List'!$B$106,'Reported Performance Table'!$D853='Master List'!$B$126)),"LUNA_Dimming","Dimming_Capability_and_Range"))</f>
        <v/>
      </c>
      <c r="N853" s="179">
        <f>'Reported Performance Table'!BE853</f>
        <v>0</v>
      </c>
      <c r="O853" s="179">
        <f>'Reported Performance Table'!BF853</f>
        <v>0</v>
      </c>
      <c r="P853" s="179">
        <f>'Reported Performance Table'!BG853</f>
        <v>0</v>
      </c>
      <c r="Q853" t="str">
        <f t="shared" si="27"/>
        <v>No</v>
      </c>
    </row>
    <row r="854" spans="1:17" x14ac:dyDescent="0.25">
      <c r="A854" s="75">
        <v>861</v>
      </c>
      <c r="B854" s="76" t="str">
        <f>IF('Reported Performance Table'!$A861="","",IF(OR('Reported Performance Table'!$B861="",'Reported Performance Table'!$C861="",'Reported Performance Table'!$D861="",'Reported Performance Table'!$F861="",'Reported Performance Table'!$G861="",'Reported Performance Table'!$H861="",'Reported Performance Table'!$I861="",'Reported Performance Table'!$K861="",'Reported Performance Table'!$N861="",'Reported Performance Table'!$O861="",'Reported Performance Table'!$P861="",'Reported Performance Table'!$Q861="",'Reported Performance Table'!$R861="",'Reported Performance Table'!$S861="",'Reported Performance Table'!$T861="",'Reported Performance Table'!$U861="",'Reported Performance Table'!$V861="",'Reported Performance Table'!$W861="",'Reported Performance Table'!$X861="",'Reported Performance Table'!$AF861="",'Reported Performance Table'!$AG861="",'Reported Performance Table'!$AI861="",'Reported Performance Table'!$AJ861="",'Reported Performance Table'!$AL861="",'Reported Performance Table'!$AN861="",'Reported Performance Table'!$AR861=""),$A854&amp;", ",""))</f>
        <v/>
      </c>
      <c r="D854" s="35" t="e">
        <f>VLOOKUP('Reported Performance Table'!C854,'Master List'!$B$20:$C$39,2,FALSE)</f>
        <v>#N/A</v>
      </c>
      <c r="E854" t="e">
        <f>VLOOKUP('Reported Performance Table'!D854,'Master List'!$B$42:$C$129,2,FALSE)</f>
        <v>#N/A</v>
      </c>
      <c r="F854" t="e">
        <f>VLOOKUP('Reported Performance Table'!C854,'Master List'!$B$20:$D$39,3,FALSE)</f>
        <v>#N/A</v>
      </c>
      <c r="G854" s="3" t="e">
        <f>VLOOKUP('Reported Performance Table'!B854,'Master List'!$B$11:$D$17,3,FALSE)</f>
        <v>#N/A</v>
      </c>
      <c r="H854" t="e">
        <f t="shared" si="26"/>
        <v>#N/A</v>
      </c>
      <c r="I854" t="e">
        <f>IF(VLOOKUP('Reported Performance Table'!D854,'Master List'!$B$42:$D$129,3,FALSE)="","No",VLOOKUP('Reported Performance Table'!D854,'Master List'!$B$42:$D$129,3,FALSE))</f>
        <v>#N/A</v>
      </c>
      <c r="J854" t="e">
        <f>IF(AND(I854="Yes_No",'Reported Performance Table'!E854="Yes"),"No","Yes_No")</f>
        <v>#N/A</v>
      </c>
      <c r="K854" t="str">
        <f>IF('Reported Performance Table'!D854="","",IF('Reported Performance Table'!E854="Yes","LUNA_CCT","Reported_CCT"))</f>
        <v/>
      </c>
      <c r="L854" t="str">
        <f>IF('Reported Performance Table'!D854="","",IF(K854="LUNA_CCT",VLOOKUP('Reported Performance Table'!D854,'Master List'!$B$42:$E$129,4,FALSE),"Reported_BUG"))</f>
        <v/>
      </c>
      <c r="M854" t="str">
        <f>IF('Reported Performance Table'!D854="","",IF(AND('Reported Performance Table'!$E854="Yes",OR('Reported Performance Table'!$D854='Master List'!$B$42,'Reported Performance Table'!$D854='Master List'!$B$43,'Reported Performance Table'!$D854='Master List'!$B$44,'Reported Performance Table'!$D854='Master List'!$B$46,'Reported Performance Table'!$D854='Master List'!$B$48,'Reported Performance Table'!$D854='Master List'!$B$104,'Reported Performance Table'!$D854='Master List'!$B$106,'Reported Performance Table'!$D854='Master List'!$B$126)),"LUNA_Dimming","Dimming_Capability_and_Range"))</f>
        <v/>
      </c>
      <c r="N854" s="179">
        <f>'Reported Performance Table'!BE854</f>
        <v>0</v>
      </c>
      <c r="O854" s="179">
        <f>'Reported Performance Table'!BF854</f>
        <v>0</v>
      </c>
      <c r="P854" s="179">
        <f>'Reported Performance Table'!BG854</f>
        <v>0</v>
      </c>
      <c r="Q854" t="str">
        <f t="shared" si="27"/>
        <v>No</v>
      </c>
    </row>
    <row r="855" spans="1:17" x14ac:dyDescent="0.25">
      <c r="A855" s="75">
        <v>862</v>
      </c>
      <c r="B855" s="76" t="str">
        <f>IF('Reported Performance Table'!$A862="","",IF(OR('Reported Performance Table'!$B862="",'Reported Performance Table'!$C862="",'Reported Performance Table'!$D862="",'Reported Performance Table'!$F862="",'Reported Performance Table'!$G862="",'Reported Performance Table'!$H862="",'Reported Performance Table'!$I862="",'Reported Performance Table'!$K862="",'Reported Performance Table'!$N862="",'Reported Performance Table'!$O862="",'Reported Performance Table'!$P862="",'Reported Performance Table'!$Q862="",'Reported Performance Table'!$R862="",'Reported Performance Table'!$S862="",'Reported Performance Table'!$T862="",'Reported Performance Table'!$U862="",'Reported Performance Table'!$V862="",'Reported Performance Table'!$W862="",'Reported Performance Table'!$X862="",'Reported Performance Table'!$AF862="",'Reported Performance Table'!$AG862="",'Reported Performance Table'!$AI862="",'Reported Performance Table'!$AJ862="",'Reported Performance Table'!$AL862="",'Reported Performance Table'!$AN862="",'Reported Performance Table'!$AR862=""),$A855&amp;", ",""))</f>
        <v/>
      </c>
      <c r="D855" s="35" t="e">
        <f>VLOOKUP('Reported Performance Table'!C855,'Master List'!$B$20:$C$39,2,FALSE)</f>
        <v>#N/A</v>
      </c>
      <c r="E855" t="e">
        <f>VLOOKUP('Reported Performance Table'!D855,'Master List'!$B$42:$C$129,2,FALSE)</f>
        <v>#N/A</v>
      </c>
      <c r="F855" t="e">
        <f>VLOOKUP('Reported Performance Table'!C855,'Master List'!$B$20:$D$39,3,FALSE)</f>
        <v>#N/A</v>
      </c>
      <c r="G855" s="3" t="e">
        <f>VLOOKUP('Reported Performance Table'!B855,'Master List'!$B$11:$D$17,3,FALSE)</f>
        <v>#N/A</v>
      </c>
      <c r="H855" t="e">
        <f t="shared" si="26"/>
        <v>#N/A</v>
      </c>
      <c r="I855" t="e">
        <f>IF(VLOOKUP('Reported Performance Table'!D855,'Master List'!$B$42:$D$129,3,FALSE)="","No",VLOOKUP('Reported Performance Table'!D855,'Master List'!$B$42:$D$129,3,FALSE))</f>
        <v>#N/A</v>
      </c>
      <c r="J855" t="e">
        <f>IF(AND(I855="Yes_No",'Reported Performance Table'!E855="Yes"),"No","Yes_No")</f>
        <v>#N/A</v>
      </c>
      <c r="K855" t="str">
        <f>IF('Reported Performance Table'!D855="","",IF('Reported Performance Table'!E855="Yes","LUNA_CCT","Reported_CCT"))</f>
        <v/>
      </c>
      <c r="L855" t="str">
        <f>IF('Reported Performance Table'!D855="","",IF(K855="LUNA_CCT",VLOOKUP('Reported Performance Table'!D855,'Master List'!$B$42:$E$129,4,FALSE),"Reported_BUG"))</f>
        <v/>
      </c>
      <c r="M855" t="str">
        <f>IF('Reported Performance Table'!D855="","",IF(AND('Reported Performance Table'!$E855="Yes",OR('Reported Performance Table'!$D855='Master List'!$B$42,'Reported Performance Table'!$D855='Master List'!$B$43,'Reported Performance Table'!$D855='Master List'!$B$44,'Reported Performance Table'!$D855='Master List'!$B$46,'Reported Performance Table'!$D855='Master List'!$B$48,'Reported Performance Table'!$D855='Master List'!$B$104,'Reported Performance Table'!$D855='Master List'!$B$106,'Reported Performance Table'!$D855='Master List'!$B$126)),"LUNA_Dimming","Dimming_Capability_and_Range"))</f>
        <v/>
      </c>
      <c r="N855" s="179">
        <f>'Reported Performance Table'!BE855</f>
        <v>0</v>
      </c>
      <c r="O855" s="179">
        <f>'Reported Performance Table'!BF855</f>
        <v>0</v>
      </c>
      <c r="P855" s="179">
        <f>'Reported Performance Table'!BG855</f>
        <v>0</v>
      </c>
      <c r="Q855" t="str">
        <f t="shared" si="27"/>
        <v>No</v>
      </c>
    </row>
    <row r="856" spans="1:17" x14ac:dyDescent="0.25">
      <c r="A856" s="75">
        <v>863</v>
      </c>
      <c r="B856" s="76" t="str">
        <f>IF('Reported Performance Table'!$A863="","",IF(OR('Reported Performance Table'!$B863="",'Reported Performance Table'!$C863="",'Reported Performance Table'!$D863="",'Reported Performance Table'!$F863="",'Reported Performance Table'!$G863="",'Reported Performance Table'!$H863="",'Reported Performance Table'!$I863="",'Reported Performance Table'!$K863="",'Reported Performance Table'!$N863="",'Reported Performance Table'!$O863="",'Reported Performance Table'!$P863="",'Reported Performance Table'!$Q863="",'Reported Performance Table'!$R863="",'Reported Performance Table'!$S863="",'Reported Performance Table'!$T863="",'Reported Performance Table'!$U863="",'Reported Performance Table'!$V863="",'Reported Performance Table'!$W863="",'Reported Performance Table'!$X863="",'Reported Performance Table'!$AF863="",'Reported Performance Table'!$AG863="",'Reported Performance Table'!$AI863="",'Reported Performance Table'!$AJ863="",'Reported Performance Table'!$AL863="",'Reported Performance Table'!$AN863="",'Reported Performance Table'!$AR863=""),$A856&amp;", ",""))</f>
        <v/>
      </c>
      <c r="D856" s="35" t="e">
        <f>VLOOKUP('Reported Performance Table'!C856,'Master List'!$B$20:$C$39,2,FALSE)</f>
        <v>#N/A</v>
      </c>
      <c r="E856" t="e">
        <f>VLOOKUP('Reported Performance Table'!D856,'Master List'!$B$42:$C$129,2,FALSE)</f>
        <v>#N/A</v>
      </c>
      <c r="F856" t="e">
        <f>VLOOKUP('Reported Performance Table'!C856,'Master List'!$B$20:$D$39,3,FALSE)</f>
        <v>#N/A</v>
      </c>
      <c r="G856" s="3" t="e">
        <f>VLOOKUP('Reported Performance Table'!B856,'Master List'!$B$11:$D$17,3,FALSE)</f>
        <v>#N/A</v>
      </c>
      <c r="H856" t="e">
        <f t="shared" si="26"/>
        <v>#N/A</v>
      </c>
      <c r="I856" t="e">
        <f>IF(VLOOKUP('Reported Performance Table'!D856,'Master List'!$B$42:$D$129,3,FALSE)="","No",VLOOKUP('Reported Performance Table'!D856,'Master List'!$B$42:$D$129,3,FALSE))</f>
        <v>#N/A</v>
      </c>
      <c r="J856" t="e">
        <f>IF(AND(I856="Yes_No",'Reported Performance Table'!E856="Yes"),"No","Yes_No")</f>
        <v>#N/A</v>
      </c>
      <c r="K856" t="str">
        <f>IF('Reported Performance Table'!D856="","",IF('Reported Performance Table'!E856="Yes","LUNA_CCT","Reported_CCT"))</f>
        <v/>
      </c>
      <c r="L856" t="str">
        <f>IF('Reported Performance Table'!D856="","",IF(K856="LUNA_CCT",VLOOKUP('Reported Performance Table'!D856,'Master List'!$B$42:$E$129,4,FALSE),"Reported_BUG"))</f>
        <v/>
      </c>
      <c r="M856" t="str">
        <f>IF('Reported Performance Table'!D856="","",IF(AND('Reported Performance Table'!$E856="Yes",OR('Reported Performance Table'!$D856='Master List'!$B$42,'Reported Performance Table'!$D856='Master List'!$B$43,'Reported Performance Table'!$D856='Master List'!$B$44,'Reported Performance Table'!$D856='Master List'!$B$46,'Reported Performance Table'!$D856='Master List'!$B$48,'Reported Performance Table'!$D856='Master List'!$B$104,'Reported Performance Table'!$D856='Master List'!$B$106,'Reported Performance Table'!$D856='Master List'!$B$126)),"LUNA_Dimming","Dimming_Capability_and_Range"))</f>
        <v/>
      </c>
      <c r="N856" s="179">
        <f>'Reported Performance Table'!BE856</f>
        <v>0</v>
      </c>
      <c r="O856" s="179">
        <f>'Reported Performance Table'!BF856</f>
        <v>0</v>
      </c>
      <c r="P856" s="179">
        <f>'Reported Performance Table'!BG856</f>
        <v>0</v>
      </c>
      <c r="Q856" t="str">
        <f t="shared" si="27"/>
        <v>No</v>
      </c>
    </row>
    <row r="857" spans="1:17" x14ac:dyDescent="0.25">
      <c r="A857" s="75">
        <v>864</v>
      </c>
      <c r="B857" s="76" t="str">
        <f>IF('Reported Performance Table'!$A864="","",IF(OR('Reported Performance Table'!$B864="",'Reported Performance Table'!$C864="",'Reported Performance Table'!$D864="",'Reported Performance Table'!$F864="",'Reported Performance Table'!$G864="",'Reported Performance Table'!$H864="",'Reported Performance Table'!$I864="",'Reported Performance Table'!$K864="",'Reported Performance Table'!$N864="",'Reported Performance Table'!$O864="",'Reported Performance Table'!$P864="",'Reported Performance Table'!$Q864="",'Reported Performance Table'!$R864="",'Reported Performance Table'!$S864="",'Reported Performance Table'!$T864="",'Reported Performance Table'!$U864="",'Reported Performance Table'!$V864="",'Reported Performance Table'!$W864="",'Reported Performance Table'!$X864="",'Reported Performance Table'!$AF864="",'Reported Performance Table'!$AG864="",'Reported Performance Table'!$AI864="",'Reported Performance Table'!$AJ864="",'Reported Performance Table'!$AL864="",'Reported Performance Table'!$AN864="",'Reported Performance Table'!$AR864=""),$A857&amp;", ",""))</f>
        <v/>
      </c>
      <c r="D857" s="35" t="e">
        <f>VLOOKUP('Reported Performance Table'!C857,'Master List'!$B$20:$C$39,2,FALSE)</f>
        <v>#N/A</v>
      </c>
      <c r="E857" t="e">
        <f>VLOOKUP('Reported Performance Table'!D857,'Master List'!$B$42:$C$129,2,FALSE)</f>
        <v>#N/A</v>
      </c>
      <c r="F857" t="e">
        <f>VLOOKUP('Reported Performance Table'!C857,'Master List'!$B$20:$D$39,3,FALSE)</f>
        <v>#N/A</v>
      </c>
      <c r="G857" s="3" t="e">
        <f>VLOOKUP('Reported Performance Table'!B857,'Master List'!$B$11:$D$17,3,FALSE)</f>
        <v>#N/A</v>
      </c>
      <c r="H857" t="e">
        <f t="shared" si="26"/>
        <v>#N/A</v>
      </c>
      <c r="I857" t="e">
        <f>IF(VLOOKUP('Reported Performance Table'!D857,'Master List'!$B$42:$D$129,3,FALSE)="","No",VLOOKUP('Reported Performance Table'!D857,'Master List'!$B$42:$D$129,3,FALSE))</f>
        <v>#N/A</v>
      </c>
      <c r="J857" t="e">
        <f>IF(AND(I857="Yes_No",'Reported Performance Table'!E857="Yes"),"No","Yes_No")</f>
        <v>#N/A</v>
      </c>
      <c r="K857" t="str">
        <f>IF('Reported Performance Table'!D857="","",IF('Reported Performance Table'!E857="Yes","LUNA_CCT","Reported_CCT"))</f>
        <v/>
      </c>
      <c r="L857" t="str">
        <f>IF('Reported Performance Table'!D857="","",IF(K857="LUNA_CCT",VLOOKUP('Reported Performance Table'!D857,'Master List'!$B$42:$E$129,4,FALSE),"Reported_BUG"))</f>
        <v/>
      </c>
      <c r="M857" t="str">
        <f>IF('Reported Performance Table'!D857="","",IF(AND('Reported Performance Table'!$E857="Yes",OR('Reported Performance Table'!$D857='Master List'!$B$42,'Reported Performance Table'!$D857='Master List'!$B$43,'Reported Performance Table'!$D857='Master List'!$B$44,'Reported Performance Table'!$D857='Master List'!$B$46,'Reported Performance Table'!$D857='Master List'!$B$48,'Reported Performance Table'!$D857='Master List'!$B$104,'Reported Performance Table'!$D857='Master List'!$B$106,'Reported Performance Table'!$D857='Master List'!$B$126)),"LUNA_Dimming","Dimming_Capability_and_Range"))</f>
        <v/>
      </c>
      <c r="N857" s="179">
        <f>'Reported Performance Table'!BE857</f>
        <v>0</v>
      </c>
      <c r="O857" s="179">
        <f>'Reported Performance Table'!BF857</f>
        <v>0</v>
      </c>
      <c r="P857" s="179">
        <f>'Reported Performance Table'!BG857</f>
        <v>0</v>
      </c>
      <c r="Q857" t="str">
        <f t="shared" si="27"/>
        <v>No</v>
      </c>
    </row>
    <row r="858" spans="1:17" x14ac:dyDescent="0.25">
      <c r="A858" s="75">
        <v>865</v>
      </c>
      <c r="B858" s="76" t="str">
        <f>IF('Reported Performance Table'!$A865="","",IF(OR('Reported Performance Table'!$B865="",'Reported Performance Table'!$C865="",'Reported Performance Table'!$D865="",'Reported Performance Table'!$F865="",'Reported Performance Table'!$G865="",'Reported Performance Table'!$H865="",'Reported Performance Table'!$I865="",'Reported Performance Table'!$K865="",'Reported Performance Table'!$N865="",'Reported Performance Table'!$O865="",'Reported Performance Table'!$P865="",'Reported Performance Table'!$Q865="",'Reported Performance Table'!$R865="",'Reported Performance Table'!$S865="",'Reported Performance Table'!$T865="",'Reported Performance Table'!$U865="",'Reported Performance Table'!$V865="",'Reported Performance Table'!$W865="",'Reported Performance Table'!$X865="",'Reported Performance Table'!$AF865="",'Reported Performance Table'!$AG865="",'Reported Performance Table'!$AI865="",'Reported Performance Table'!$AJ865="",'Reported Performance Table'!$AL865="",'Reported Performance Table'!$AN865="",'Reported Performance Table'!$AR865=""),$A858&amp;", ",""))</f>
        <v/>
      </c>
      <c r="D858" s="35" t="e">
        <f>VLOOKUP('Reported Performance Table'!C858,'Master List'!$B$20:$C$39,2,FALSE)</f>
        <v>#N/A</v>
      </c>
      <c r="E858" t="e">
        <f>VLOOKUP('Reported Performance Table'!D858,'Master List'!$B$42:$C$129,2,FALSE)</f>
        <v>#N/A</v>
      </c>
      <c r="F858" t="e">
        <f>VLOOKUP('Reported Performance Table'!C858,'Master List'!$B$20:$D$39,3,FALSE)</f>
        <v>#N/A</v>
      </c>
      <c r="G858" s="3" t="e">
        <f>VLOOKUP('Reported Performance Table'!B858,'Master List'!$B$11:$D$17,3,FALSE)</f>
        <v>#N/A</v>
      </c>
      <c r="H858" t="e">
        <f t="shared" si="26"/>
        <v>#N/A</v>
      </c>
      <c r="I858" t="e">
        <f>IF(VLOOKUP('Reported Performance Table'!D858,'Master List'!$B$42:$D$129,3,FALSE)="","No",VLOOKUP('Reported Performance Table'!D858,'Master List'!$B$42:$D$129,3,FALSE))</f>
        <v>#N/A</v>
      </c>
      <c r="J858" t="e">
        <f>IF(AND(I858="Yes_No",'Reported Performance Table'!E858="Yes"),"No","Yes_No")</f>
        <v>#N/A</v>
      </c>
      <c r="K858" t="str">
        <f>IF('Reported Performance Table'!D858="","",IF('Reported Performance Table'!E858="Yes","LUNA_CCT","Reported_CCT"))</f>
        <v/>
      </c>
      <c r="L858" t="str">
        <f>IF('Reported Performance Table'!D858="","",IF(K858="LUNA_CCT",VLOOKUP('Reported Performance Table'!D858,'Master List'!$B$42:$E$129,4,FALSE),"Reported_BUG"))</f>
        <v/>
      </c>
      <c r="M858" t="str">
        <f>IF('Reported Performance Table'!D858="","",IF(AND('Reported Performance Table'!$E858="Yes",OR('Reported Performance Table'!$D858='Master List'!$B$42,'Reported Performance Table'!$D858='Master List'!$B$43,'Reported Performance Table'!$D858='Master List'!$B$44,'Reported Performance Table'!$D858='Master List'!$B$46,'Reported Performance Table'!$D858='Master List'!$B$48,'Reported Performance Table'!$D858='Master List'!$B$104,'Reported Performance Table'!$D858='Master List'!$B$106,'Reported Performance Table'!$D858='Master List'!$B$126)),"LUNA_Dimming","Dimming_Capability_and_Range"))</f>
        <v/>
      </c>
      <c r="N858" s="179">
        <f>'Reported Performance Table'!BE858</f>
        <v>0</v>
      </c>
      <c r="O858" s="179">
        <f>'Reported Performance Table'!BF858</f>
        <v>0</v>
      </c>
      <c r="P858" s="179">
        <f>'Reported Performance Table'!BG858</f>
        <v>0</v>
      </c>
      <c r="Q858" t="str">
        <f t="shared" si="27"/>
        <v>No</v>
      </c>
    </row>
    <row r="859" spans="1:17" x14ac:dyDescent="0.25">
      <c r="A859" s="75">
        <v>866</v>
      </c>
      <c r="B859" s="76" t="str">
        <f>IF('Reported Performance Table'!$A866="","",IF(OR('Reported Performance Table'!$B866="",'Reported Performance Table'!$C866="",'Reported Performance Table'!$D866="",'Reported Performance Table'!$F866="",'Reported Performance Table'!$G866="",'Reported Performance Table'!$H866="",'Reported Performance Table'!$I866="",'Reported Performance Table'!$K866="",'Reported Performance Table'!$N866="",'Reported Performance Table'!$O866="",'Reported Performance Table'!$P866="",'Reported Performance Table'!$Q866="",'Reported Performance Table'!$R866="",'Reported Performance Table'!$S866="",'Reported Performance Table'!$T866="",'Reported Performance Table'!$U866="",'Reported Performance Table'!$V866="",'Reported Performance Table'!$W866="",'Reported Performance Table'!$X866="",'Reported Performance Table'!$AF866="",'Reported Performance Table'!$AG866="",'Reported Performance Table'!$AI866="",'Reported Performance Table'!$AJ866="",'Reported Performance Table'!$AL866="",'Reported Performance Table'!$AN866="",'Reported Performance Table'!$AR866=""),$A859&amp;", ",""))</f>
        <v/>
      </c>
      <c r="D859" s="35" t="e">
        <f>VLOOKUP('Reported Performance Table'!C859,'Master List'!$B$20:$C$39,2,FALSE)</f>
        <v>#N/A</v>
      </c>
      <c r="E859" t="e">
        <f>VLOOKUP('Reported Performance Table'!D859,'Master List'!$B$42:$C$129,2,FALSE)</f>
        <v>#N/A</v>
      </c>
      <c r="F859" t="e">
        <f>VLOOKUP('Reported Performance Table'!C859,'Master List'!$B$20:$D$39,3,FALSE)</f>
        <v>#N/A</v>
      </c>
      <c r="G859" s="3" t="e">
        <f>VLOOKUP('Reported Performance Table'!B859,'Master List'!$B$11:$D$17,3,FALSE)</f>
        <v>#N/A</v>
      </c>
      <c r="H859" t="e">
        <f t="shared" si="26"/>
        <v>#N/A</v>
      </c>
      <c r="I859" t="e">
        <f>IF(VLOOKUP('Reported Performance Table'!D859,'Master List'!$B$42:$D$129,3,FALSE)="","No",VLOOKUP('Reported Performance Table'!D859,'Master List'!$B$42:$D$129,3,FALSE))</f>
        <v>#N/A</v>
      </c>
      <c r="J859" t="e">
        <f>IF(AND(I859="Yes_No",'Reported Performance Table'!E859="Yes"),"No","Yes_No")</f>
        <v>#N/A</v>
      </c>
      <c r="K859" t="str">
        <f>IF('Reported Performance Table'!D859="","",IF('Reported Performance Table'!E859="Yes","LUNA_CCT","Reported_CCT"))</f>
        <v/>
      </c>
      <c r="L859" t="str">
        <f>IF('Reported Performance Table'!D859="","",IF(K859="LUNA_CCT",VLOOKUP('Reported Performance Table'!D859,'Master List'!$B$42:$E$129,4,FALSE),"Reported_BUG"))</f>
        <v/>
      </c>
      <c r="M859" t="str">
        <f>IF('Reported Performance Table'!D859="","",IF(AND('Reported Performance Table'!$E859="Yes",OR('Reported Performance Table'!$D859='Master List'!$B$42,'Reported Performance Table'!$D859='Master List'!$B$43,'Reported Performance Table'!$D859='Master List'!$B$44,'Reported Performance Table'!$D859='Master List'!$B$46,'Reported Performance Table'!$D859='Master List'!$B$48,'Reported Performance Table'!$D859='Master List'!$B$104,'Reported Performance Table'!$D859='Master List'!$B$106,'Reported Performance Table'!$D859='Master List'!$B$126)),"LUNA_Dimming","Dimming_Capability_and_Range"))</f>
        <v/>
      </c>
      <c r="N859" s="179">
        <f>'Reported Performance Table'!BE859</f>
        <v>0</v>
      </c>
      <c r="O859" s="179">
        <f>'Reported Performance Table'!BF859</f>
        <v>0</v>
      </c>
      <c r="P859" s="179">
        <f>'Reported Performance Table'!BG859</f>
        <v>0</v>
      </c>
      <c r="Q859" t="str">
        <f t="shared" si="27"/>
        <v>No</v>
      </c>
    </row>
    <row r="860" spans="1:17" x14ac:dyDescent="0.25">
      <c r="A860" s="75">
        <v>867</v>
      </c>
      <c r="B860" s="76" t="str">
        <f>IF('Reported Performance Table'!$A867="","",IF(OR('Reported Performance Table'!$B867="",'Reported Performance Table'!$C867="",'Reported Performance Table'!$D867="",'Reported Performance Table'!$F867="",'Reported Performance Table'!$G867="",'Reported Performance Table'!$H867="",'Reported Performance Table'!$I867="",'Reported Performance Table'!$K867="",'Reported Performance Table'!$N867="",'Reported Performance Table'!$O867="",'Reported Performance Table'!$P867="",'Reported Performance Table'!$Q867="",'Reported Performance Table'!$R867="",'Reported Performance Table'!$S867="",'Reported Performance Table'!$T867="",'Reported Performance Table'!$U867="",'Reported Performance Table'!$V867="",'Reported Performance Table'!$W867="",'Reported Performance Table'!$X867="",'Reported Performance Table'!$AF867="",'Reported Performance Table'!$AG867="",'Reported Performance Table'!$AI867="",'Reported Performance Table'!$AJ867="",'Reported Performance Table'!$AL867="",'Reported Performance Table'!$AN867="",'Reported Performance Table'!$AR867=""),$A860&amp;", ",""))</f>
        <v/>
      </c>
      <c r="D860" s="35" t="e">
        <f>VLOOKUP('Reported Performance Table'!C860,'Master List'!$B$20:$C$39,2,FALSE)</f>
        <v>#N/A</v>
      </c>
      <c r="E860" t="e">
        <f>VLOOKUP('Reported Performance Table'!D860,'Master List'!$B$42:$C$129,2,FALSE)</f>
        <v>#N/A</v>
      </c>
      <c r="F860" t="e">
        <f>VLOOKUP('Reported Performance Table'!C860,'Master List'!$B$20:$D$39,3,FALSE)</f>
        <v>#N/A</v>
      </c>
      <c r="G860" s="3" t="e">
        <f>VLOOKUP('Reported Performance Table'!B860,'Master List'!$B$11:$D$17,3,FALSE)</f>
        <v>#N/A</v>
      </c>
      <c r="H860" t="e">
        <f t="shared" si="26"/>
        <v>#N/A</v>
      </c>
      <c r="I860" t="e">
        <f>IF(VLOOKUP('Reported Performance Table'!D860,'Master List'!$B$42:$D$129,3,FALSE)="","No",VLOOKUP('Reported Performance Table'!D860,'Master List'!$B$42:$D$129,3,FALSE))</f>
        <v>#N/A</v>
      </c>
      <c r="J860" t="e">
        <f>IF(AND(I860="Yes_No",'Reported Performance Table'!E860="Yes"),"No","Yes_No")</f>
        <v>#N/A</v>
      </c>
      <c r="K860" t="str">
        <f>IF('Reported Performance Table'!D860="","",IF('Reported Performance Table'!E860="Yes","LUNA_CCT","Reported_CCT"))</f>
        <v/>
      </c>
      <c r="L860" t="str">
        <f>IF('Reported Performance Table'!D860="","",IF(K860="LUNA_CCT",VLOOKUP('Reported Performance Table'!D860,'Master List'!$B$42:$E$129,4,FALSE),"Reported_BUG"))</f>
        <v/>
      </c>
      <c r="M860" t="str">
        <f>IF('Reported Performance Table'!D860="","",IF(AND('Reported Performance Table'!$E860="Yes",OR('Reported Performance Table'!$D860='Master List'!$B$42,'Reported Performance Table'!$D860='Master List'!$B$43,'Reported Performance Table'!$D860='Master List'!$B$44,'Reported Performance Table'!$D860='Master List'!$B$46,'Reported Performance Table'!$D860='Master List'!$B$48,'Reported Performance Table'!$D860='Master List'!$B$104,'Reported Performance Table'!$D860='Master List'!$B$106,'Reported Performance Table'!$D860='Master List'!$B$126)),"LUNA_Dimming","Dimming_Capability_and_Range"))</f>
        <v/>
      </c>
      <c r="N860" s="179">
        <f>'Reported Performance Table'!BE860</f>
        <v>0</v>
      </c>
      <c r="O860" s="179">
        <f>'Reported Performance Table'!BF860</f>
        <v>0</v>
      </c>
      <c r="P860" s="179">
        <f>'Reported Performance Table'!BG860</f>
        <v>0</v>
      </c>
      <c r="Q860" t="str">
        <f t="shared" si="27"/>
        <v>No</v>
      </c>
    </row>
    <row r="861" spans="1:17" x14ac:dyDescent="0.25">
      <c r="A861" s="75">
        <v>868</v>
      </c>
      <c r="B861" s="76" t="str">
        <f>IF('Reported Performance Table'!$A868="","",IF(OR('Reported Performance Table'!$B868="",'Reported Performance Table'!$C868="",'Reported Performance Table'!$D868="",'Reported Performance Table'!$F868="",'Reported Performance Table'!$G868="",'Reported Performance Table'!$H868="",'Reported Performance Table'!$I868="",'Reported Performance Table'!$K868="",'Reported Performance Table'!$N868="",'Reported Performance Table'!$O868="",'Reported Performance Table'!$P868="",'Reported Performance Table'!$Q868="",'Reported Performance Table'!$R868="",'Reported Performance Table'!$S868="",'Reported Performance Table'!$T868="",'Reported Performance Table'!$U868="",'Reported Performance Table'!$V868="",'Reported Performance Table'!$W868="",'Reported Performance Table'!$X868="",'Reported Performance Table'!$AF868="",'Reported Performance Table'!$AG868="",'Reported Performance Table'!$AI868="",'Reported Performance Table'!$AJ868="",'Reported Performance Table'!$AL868="",'Reported Performance Table'!$AN868="",'Reported Performance Table'!$AR868=""),$A861&amp;", ",""))</f>
        <v/>
      </c>
      <c r="D861" s="35" t="e">
        <f>VLOOKUP('Reported Performance Table'!C861,'Master List'!$B$20:$C$39,2,FALSE)</f>
        <v>#N/A</v>
      </c>
      <c r="E861" t="e">
        <f>VLOOKUP('Reported Performance Table'!D861,'Master List'!$B$42:$C$129,2,FALSE)</f>
        <v>#N/A</v>
      </c>
      <c r="F861" t="e">
        <f>VLOOKUP('Reported Performance Table'!C861,'Master List'!$B$20:$D$39,3,FALSE)</f>
        <v>#N/A</v>
      </c>
      <c r="G861" s="3" t="e">
        <f>VLOOKUP('Reported Performance Table'!B861,'Master List'!$B$11:$D$17,3,FALSE)</f>
        <v>#N/A</v>
      </c>
      <c r="H861" t="e">
        <f t="shared" si="26"/>
        <v>#N/A</v>
      </c>
      <c r="I861" t="e">
        <f>IF(VLOOKUP('Reported Performance Table'!D861,'Master List'!$B$42:$D$129,3,FALSE)="","No",VLOOKUP('Reported Performance Table'!D861,'Master List'!$B$42:$D$129,3,FALSE))</f>
        <v>#N/A</v>
      </c>
      <c r="J861" t="e">
        <f>IF(AND(I861="Yes_No",'Reported Performance Table'!E861="Yes"),"No","Yes_No")</f>
        <v>#N/A</v>
      </c>
      <c r="K861" t="str">
        <f>IF('Reported Performance Table'!D861="","",IF('Reported Performance Table'!E861="Yes","LUNA_CCT","Reported_CCT"))</f>
        <v/>
      </c>
      <c r="L861" t="str">
        <f>IF('Reported Performance Table'!D861="","",IF(K861="LUNA_CCT",VLOOKUP('Reported Performance Table'!D861,'Master List'!$B$42:$E$129,4,FALSE),"Reported_BUG"))</f>
        <v/>
      </c>
      <c r="M861" t="str">
        <f>IF('Reported Performance Table'!D861="","",IF(AND('Reported Performance Table'!$E861="Yes",OR('Reported Performance Table'!$D861='Master List'!$B$42,'Reported Performance Table'!$D861='Master List'!$B$43,'Reported Performance Table'!$D861='Master List'!$B$44,'Reported Performance Table'!$D861='Master List'!$B$46,'Reported Performance Table'!$D861='Master List'!$B$48,'Reported Performance Table'!$D861='Master List'!$B$104,'Reported Performance Table'!$D861='Master List'!$B$106,'Reported Performance Table'!$D861='Master List'!$B$126)),"LUNA_Dimming","Dimming_Capability_and_Range"))</f>
        <v/>
      </c>
      <c r="N861" s="179">
        <f>'Reported Performance Table'!BE861</f>
        <v>0</v>
      </c>
      <c r="O861" s="179">
        <f>'Reported Performance Table'!BF861</f>
        <v>0</v>
      </c>
      <c r="P861" s="179">
        <f>'Reported Performance Table'!BG861</f>
        <v>0</v>
      </c>
      <c r="Q861" t="str">
        <f t="shared" si="27"/>
        <v>No</v>
      </c>
    </row>
    <row r="862" spans="1:17" x14ac:dyDescent="0.25">
      <c r="A862" s="75">
        <v>869</v>
      </c>
      <c r="B862" s="76" t="str">
        <f>IF('Reported Performance Table'!$A869="","",IF(OR('Reported Performance Table'!$B869="",'Reported Performance Table'!$C869="",'Reported Performance Table'!$D869="",'Reported Performance Table'!$F869="",'Reported Performance Table'!$G869="",'Reported Performance Table'!$H869="",'Reported Performance Table'!$I869="",'Reported Performance Table'!$K869="",'Reported Performance Table'!$N869="",'Reported Performance Table'!$O869="",'Reported Performance Table'!$P869="",'Reported Performance Table'!$Q869="",'Reported Performance Table'!$R869="",'Reported Performance Table'!$S869="",'Reported Performance Table'!$T869="",'Reported Performance Table'!$U869="",'Reported Performance Table'!$V869="",'Reported Performance Table'!$W869="",'Reported Performance Table'!$X869="",'Reported Performance Table'!$AF869="",'Reported Performance Table'!$AG869="",'Reported Performance Table'!$AI869="",'Reported Performance Table'!$AJ869="",'Reported Performance Table'!$AL869="",'Reported Performance Table'!$AN869="",'Reported Performance Table'!$AR869=""),$A862&amp;", ",""))</f>
        <v/>
      </c>
      <c r="D862" s="35" t="e">
        <f>VLOOKUP('Reported Performance Table'!C862,'Master List'!$B$20:$C$39,2,FALSE)</f>
        <v>#N/A</v>
      </c>
      <c r="E862" t="e">
        <f>VLOOKUP('Reported Performance Table'!D862,'Master List'!$B$42:$C$129,2,FALSE)</f>
        <v>#N/A</v>
      </c>
      <c r="F862" t="e">
        <f>VLOOKUP('Reported Performance Table'!C862,'Master List'!$B$20:$D$39,3,FALSE)</f>
        <v>#N/A</v>
      </c>
      <c r="G862" s="3" t="e">
        <f>VLOOKUP('Reported Performance Table'!B862,'Master List'!$B$11:$D$17,3,FALSE)</f>
        <v>#N/A</v>
      </c>
      <c r="H862" t="e">
        <f t="shared" si="26"/>
        <v>#N/A</v>
      </c>
      <c r="I862" t="e">
        <f>IF(VLOOKUP('Reported Performance Table'!D862,'Master List'!$B$42:$D$129,3,FALSE)="","No",VLOOKUP('Reported Performance Table'!D862,'Master List'!$B$42:$D$129,3,FALSE))</f>
        <v>#N/A</v>
      </c>
      <c r="J862" t="e">
        <f>IF(AND(I862="Yes_No",'Reported Performance Table'!E862="Yes"),"No","Yes_No")</f>
        <v>#N/A</v>
      </c>
      <c r="K862" t="str">
        <f>IF('Reported Performance Table'!D862="","",IF('Reported Performance Table'!E862="Yes","LUNA_CCT","Reported_CCT"))</f>
        <v/>
      </c>
      <c r="L862" t="str">
        <f>IF('Reported Performance Table'!D862="","",IF(K862="LUNA_CCT",VLOOKUP('Reported Performance Table'!D862,'Master List'!$B$42:$E$129,4,FALSE),"Reported_BUG"))</f>
        <v/>
      </c>
      <c r="M862" t="str">
        <f>IF('Reported Performance Table'!D862="","",IF(AND('Reported Performance Table'!$E862="Yes",OR('Reported Performance Table'!$D862='Master List'!$B$42,'Reported Performance Table'!$D862='Master List'!$B$43,'Reported Performance Table'!$D862='Master List'!$B$44,'Reported Performance Table'!$D862='Master List'!$B$46,'Reported Performance Table'!$D862='Master List'!$B$48,'Reported Performance Table'!$D862='Master List'!$B$104,'Reported Performance Table'!$D862='Master List'!$B$106,'Reported Performance Table'!$D862='Master List'!$B$126)),"LUNA_Dimming","Dimming_Capability_and_Range"))</f>
        <v/>
      </c>
      <c r="N862" s="179">
        <f>'Reported Performance Table'!BE862</f>
        <v>0</v>
      </c>
      <c r="O862" s="179">
        <f>'Reported Performance Table'!BF862</f>
        <v>0</v>
      </c>
      <c r="P862" s="179">
        <f>'Reported Performance Table'!BG862</f>
        <v>0</v>
      </c>
      <c r="Q862" t="str">
        <f t="shared" si="27"/>
        <v>No</v>
      </c>
    </row>
    <row r="863" spans="1:17" x14ac:dyDescent="0.25">
      <c r="A863" s="75">
        <v>870</v>
      </c>
      <c r="B863" s="76" t="str">
        <f>IF('Reported Performance Table'!$A870="","",IF(OR('Reported Performance Table'!$B870="",'Reported Performance Table'!$C870="",'Reported Performance Table'!$D870="",'Reported Performance Table'!$F870="",'Reported Performance Table'!$G870="",'Reported Performance Table'!$H870="",'Reported Performance Table'!$I870="",'Reported Performance Table'!$K870="",'Reported Performance Table'!$N870="",'Reported Performance Table'!$O870="",'Reported Performance Table'!$P870="",'Reported Performance Table'!$Q870="",'Reported Performance Table'!$R870="",'Reported Performance Table'!$S870="",'Reported Performance Table'!$T870="",'Reported Performance Table'!$U870="",'Reported Performance Table'!$V870="",'Reported Performance Table'!$W870="",'Reported Performance Table'!$X870="",'Reported Performance Table'!$AF870="",'Reported Performance Table'!$AG870="",'Reported Performance Table'!$AI870="",'Reported Performance Table'!$AJ870="",'Reported Performance Table'!$AL870="",'Reported Performance Table'!$AN870="",'Reported Performance Table'!$AR870=""),$A863&amp;", ",""))</f>
        <v/>
      </c>
      <c r="D863" s="35" t="e">
        <f>VLOOKUP('Reported Performance Table'!C863,'Master List'!$B$20:$C$39,2,FALSE)</f>
        <v>#N/A</v>
      </c>
      <c r="E863" t="e">
        <f>VLOOKUP('Reported Performance Table'!D863,'Master List'!$B$42:$C$129,2,FALSE)</f>
        <v>#N/A</v>
      </c>
      <c r="F863" t="e">
        <f>VLOOKUP('Reported Performance Table'!C863,'Master List'!$B$20:$D$39,3,FALSE)</f>
        <v>#N/A</v>
      </c>
      <c r="G863" s="3" t="e">
        <f>VLOOKUP('Reported Performance Table'!B863,'Master List'!$B$11:$D$17,3,FALSE)</f>
        <v>#N/A</v>
      </c>
      <c r="H863" t="e">
        <f t="shared" si="26"/>
        <v>#N/A</v>
      </c>
      <c r="I863" t="e">
        <f>IF(VLOOKUP('Reported Performance Table'!D863,'Master List'!$B$42:$D$129,3,FALSE)="","No",VLOOKUP('Reported Performance Table'!D863,'Master List'!$B$42:$D$129,3,FALSE))</f>
        <v>#N/A</v>
      </c>
      <c r="J863" t="e">
        <f>IF(AND(I863="Yes_No",'Reported Performance Table'!E863="Yes"),"No","Yes_No")</f>
        <v>#N/A</v>
      </c>
      <c r="K863" t="str">
        <f>IF('Reported Performance Table'!D863="","",IF('Reported Performance Table'!E863="Yes","LUNA_CCT","Reported_CCT"))</f>
        <v/>
      </c>
      <c r="L863" t="str">
        <f>IF('Reported Performance Table'!D863="","",IF(K863="LUNA_CCT",VLOOKUP('Reported Performance Table'!D863,'Master List'!$B$42:$E$129,4,FALSE),"Reported_BUG"))</f>
        <v/>
      </c>
      <c r="M863" t="str">
        <f>IF('Reported Performance Table'!D863="","",IF(AND('Reported Performance Table'!$E863="Yes",OR('Reported Performance Table'!$D863='Master List'!$B$42,'Reported Performance Table'!$D863='Master List'!$B$43,'Reported Performance Table'!$D863='Master List'!$B$44,'Reported Performance Table'!$D863='Master List'!$B$46,'Reported Performance Table'!$D863='Master List'!$B$48,'Reported Performance Table'!$D863='Master List'!$B$104,'Reported Performance Table'!$D863='Master List'!$B$106,'Reported Performance Table'!$D863='Master List'!$B$126)),"LUNA_Dimming","Dimming_Capability_and_Range"))</f>
        <v/>
      </c>
      <c r="N863" s="179">
        <f>'Reported Performance Table'!BE863</f>
        <v>0</v>
      </c>
      <c r="O863" s="179">
        <f>'Reported Performance Table'!BF863</f>
        <v>0</v>
      </c>
      <c r="P863" s="179">
        <f>'Reported Performance Table'!BG863</f>
        <v>0</v>
      </c>
      <c r="Q863" t="str">
        <f t="shared" si="27"/>
        <v>No</v>
      </c>
    </row>
    <row r="864" spans="1:17" x14ac:dyDescent="0.25">
      <c r="A864" s="75">
        <v>871</v>
      </c>
      <c r="B864" s="76" t="str">
        <f>IF('Reported Performance Table'!$A871="","",IF(OR('Reported Performance Table'!$B871="",'Reported Performance Table'!$C871="",'Reported Performance Table'!$D871="",'Reported Performance Table'!$F871="",'Reported Performance Table'!$G871="",'Reported Performance Table'!$H871="",'Reported Performance Table'!$I871="",'Reported Performance Table'!$K871="",'Reported Performance Table'!$N871="",'Reported Performance Table'!$O871="",'Reported Performance Table'!$P871="",'Reported Performance Table'!$Q871="",'Reported Performance Table'!$R871="",'Reported Performance Table'!$S871="",'Reported Performance Table'!$T871="",'Reported Performance Table'!$U871="",'Reported Performance Table'!$V871="",'Reported Performance Table'!$W871="",'Reported Performance Table'!$X871="",'Reported Performance Table'!$AF871="",'Reported Performance Table'!$AG871="",'Reported Performance Table'!$AI871="",'Reported Performance Table'!$AJ871="",'Reported Performance Table'!$AL871="",'Reported Performance Table'!$AN871="",'Reported Performance Table'!$AR871=""),$A864&amp;", ",""))</f>
        <v/>
      </c>
      <c r="D864" s="35" t="e">
        <f>VLOOKUP('Reported Performance Table'!C864,'Master List'!$B$20:$C$39,2,FALSE)</f>
        <v>#N/A</v>
      </c>
      <c r="E864" t="e">
        <f>VLOOKUP('Reported Performance Table'!D864,'Master List'!$B$42:$C$129,2,FALSE)</f>
        <v>#N/A</v>
      </c>
      <c r="F864" t="e">
        <f>VLOOKUP('Reported Performance Table'!C864,'Master List'!$B$20:$D$39,3,FALSE)</f>
        <v>#N/A</v>
      </c>
      <c r="G864" s="3" t="e">
        <f>VLOOKUP('Reported Performance Table'!B864,'Master List'!$B$11:$D$17,3,FALSE)</f>
        <v>#N/A</v>
      </c>
      <c r="H864" t="e">
        <f t="shared" si="26"/>
        <v>#N/A</v>
      </c>
      <c r="I864" t="e">
        <f>IF(VLOOKUP('Reported Performance Table'!D864,'Master List'!$B$42:$D$129,3,FALSE)="","No",VLOOKUP('Reported Performance Table'!D864,'Master List'!$B$42:$D$129,3,FALSE))</f>
        <v>#N/A</v>
      </c>
      <c r="J864" t="e">
        <f>IF(AND(I864="Yes_No",'Reported Performance Table'!E864="Yes"),"No","Yes_No")</f>
        <v>#N/A</v>
      </c>
      <c r="K864" t="str">
        <f>IF('Reported Performance Table'!D864="","",IF('Reported Performance Table'!E864="Yes","LUNA_CCT","Reported_CCT"))</f>
        <v/>
      </c>
      <c r="L864" t="str">
        <f>IF('Reported Performance Table'!D864="","",IF(K864="LUNA_CCT",VLOOKUP('Reported Performance Table'!D864,'Master List'!$B$42:$E$129,4,FALSE),"Reported_BUG"))</f>
        <v/>
      </c>
      <c r="M864" t="str">
        <f>IF('Reported Performance Table'!D864="","",IF(AND('Reported Performance Table'!$E864="Yes",OR('Reported Performance Table'!$D864='Master List'!$B$42,'Reported Performance Table'!$D864='Master List'!$B$43,'Reported Performance Table'!$D864='Master List'!$B$44,'Reported Performance Table'!$D864='Master List'!$B$46,'Reported Performance Table'!$D864='Master List'!$B$48,'Reported Performance Table'!$D864='Master List'!$B$104,'Reported Performance Table'!$D864='Master List'!$B$106,'Reported Performance Table'!$D864='Master List'!$B$126)),"LUNA_Dimming","Dimming_Capability_and_Range"))</f>
        <v/>
      </c>
      <c r="N864" s="179">
        <f>'Reported Performance Table'!BE864</f>
        <v>0</v>
      </c>
      <c r="O864" s="179">
        <f>'Reported Performance Table'!BF864</f>
        <v>0</v>
      </c>
      <c r="P864" s="179">
        <f>'Reported Performance Table'!BG864</f>
        <v>0</v>
      </c>
      <c r="Q864" t="str">
        <f t="shared" si="27"/>
        <v>No</v>
      </c>
    </row>
    <row r="865" spans="1:17" x14ac:dyDescent="0.25">
      <c r="A865" s="75">
        <v>872</v>
      </c>
      <c r="B865" s="76" t="str">
        <f>IF('Reported Performance Table'!$A872="","",IF(OR('Reported Performance Table'!$B872="",'Reported Performance Table'!$C872="",'Reported Performance Table'!$D872="",'Reported Performance Table'!$F872="",'Reported Performance Table'!$G872="",'Reported Performance Table'!$H872="",'Reported Performance Table'!$I872="",'Reported Performance Table'!$K872="",'Reported Performance Table'!$N872="",'Reported Performance Table'!$O872="",'Reported Performance Table'!$P872="",'Reported Performance Table'!$Q872="",'Reported Performance Table'!$R872="",'Reported Performance Table'!$S872="",'Reported Performance Table'!$T872="",'Reported Performance Table'!$U872="",'Reported Performance Table'!$V872="",'Reported Performance Table'!$W872="",'Reported Performance Table'!$X872="",'Reported Performance Table'!$AF872="",'Reported Performance Table'!$AG872="",'Reported Performance Table'!$AI872="",'Reported Performance Table'!$AJ872="",'Reported Performance Table'!$AL872="",'Reported Performance Table'!$AN872="",'Reported Performance Table'!$AR872=""),$A865&amp;", ",""))</f>
        <v/>
      </c>
      <c r="D865" s="35" t="e">
        <f>VLOOKUP('Reported Performance Table'!C865,'Master List'!$B$20:$C$39,2,FALSE)</f>
        <v>#N/A</v>
      </c>
      <c r="E865" t="e">
        <f>VLOOKUP('Reported Performance Table'!D865,'Master List'!$B$42:$C$129,2,FALSE)</f>
        <v>#N/A</v>
      </c>
      <c r="F865" t="e">
        <f>VLOOKUP('Reported Performance Table'!C865,'Master List'!$B$20:$D$39,3,FALSE)</f>
        <v>#N/A</v>
      </c>
      <c r="G865" s="3" t="e">
        <f>VLOOKUP('Reported Performance Table'!B865,'Master List'!$B$11:$D$17,3,FALSE)</f>
        <v>#N/A</v>
      </c>
      <c r="H865" t="e">
        <f t="shared" si="26"/>
        <v>#N/A</v>
      </c>
      <c r="I865" t="e">
        <f>IF(VLOOKUP('Reported Performance Table'!D865,'Master List'!$B$42:$D$129,3,FALSE)="","No",VLOOKUP('Reported Performance Table'!D865,'Master List'!$B$42:$D$129,3,FALSE))</f>
        <v>#N/A</v>
      </c>
      <c r="J865" t="e">
        <f>IF(AND(I865="Yes_No",'Reported Performance Table'!E865="Yes"),"No","Yes_No")</f>
        <v>#N/A</v>
      </c>
      <c r="K865" t="str">
        <f>IF('Reported Performance Table'!D865="","",IF('Reported Performance Table'!E865="Yes","LUNA_CCT","Reported_CCT"))</f>
        <v/>
      </c>
      <c r="L865" t="str">
        <f>IF('Reported Performance Table'!D865="","",IF(K865="LUNA_CCT",VLOOKUP('Reported Performance Table'!D865,'Master List'!$B$42:$E$129,4,FALSE),"Reported_BUG"))</f>
        <v/>
      </c>
      <c r="M865" t="str">
        <f>IF('Reported Performance Table'!D865="","",IF(AND('Reported Performance Table'!$E865="Yes",OR('Reported Performance Table'!$D865='Master List'!$B$42,'Reported Performance Table'!$D865='Master List'!$B$43,'Reported Performance Table'!$D865='Master List'!$B$44,'Reported Performance Table'!$D865='Master List'!$B$46,'Reported Performance Table'!$D865='Master List'!$B$48,'Reported Performance Table'!$D865='Master List'!$B$104,'Reported Performance Table'!$D865='Master List'!$B$106,'Reported Performance Table'!$D865='Master List'!$B$126)),"LUNA_Dimming","Dimming_Capability_and_Range"))</f>
        <v/>
      </c>
      <c r="N865" s="179">
        <f>'Reported Performance Table'!BE865</f>
        <v>0</v>
      </c>
      <c r="O865" s="179">
        <f>'Reported Performance Table'!BF865</f>
        <v>0</v>
      </c>
      <c r="P865" s="179">
        <f>'Reported Performance Table'!BG865</f>
        <v>0</v>
      </c>
      <c r="Q865" t="str">
        <f t="shared" si="27"/>
        <v>No</v>
      </c>
    </row>
    <row r="866" spans="1:17" x14ac:dyDescent="0.25">
      <c r="A866" s="75">
        <v>873</v>
      </c>
      <c r="B866" s="76" t="str">
        <f>IF('Reported Performance Table'!$A873="","",IF(OR('Reported Performance Table'!$B873="",'Reported Performance Table'!$C873="",'Reported Performance Table'!$D873="",'Reported Performance Table'!$F873="",'Reported Performance Table'!$G873="",'Reported Performance Table'!$H873="",'Reported Performance Table'!$I873="",'Reported Performance Table'!$K873="",'Reported Performance Table'!$N873="",'Reported Performance Table'!$O873="",'Reported Performance Table'!$P873="",'Reported Performance Table'!$Q873="",'Reported Performance Table'!$R873="",'Reported Performance Table'!$S873="",'Reported Performance Table'!$T873="",'Reported Performance Table'!$U873="",'Reported Performance Table'!$V873="",'Reported Performance Table'!$W873="",'Reported Performance Table'!$X873="",'Reported Performance Table'!$AF873="",'Reported Performance Table'!$AG873="",'Reported Performance Table'!$AI873="",'Reported Performance Table'!$AJ873="",'Reported Performance Table'!$AL873="",'Reported Performance Table'!$AN873="",'Reported Performance Table'!$AR873=""),$A866&amp;", ",""))</f>
        <v/>
      </c>
      <c r="D866" s="35" t="e">
        <f>VLOOKUP('Reported Performance Table'!C866,'Master List'!$B$20:$C$39,2,FALSE)</f>
        <v>#N/A</v>
      </c>
      <c r="E866" t="e">
        <f>VLOOKUP('Reported Performance Table'!D866,'Master List'!$B$42:$C$129,2,FALSE)</f>
        <v>#N/A</v>
      </c>
      <c r="F866" t="e">
        <f>VLOOKUP('Reported Performance Table'!C866,'Master List'!$B$20:$D$39,3,FALSE)</f>
        <v>#N/A</v>
      </c>
      <c r="G866" s="3" t="e">
        <f>VLOOKUP('Reported Performance Table'!B866,'Master List'!$B$11:$D$17,3,FALSE)</f>
        <v>#N/A</v>
      </c>
      <c r="H866" t="e">
        <f t="shared" si="26"/>
        <v>#N/A</v>
      </c>
      <c r="I866" t="e">
        <f>IF(VLOOKUP('Reported Performance Table'!D866,'Master List'!$B$42:$D$129,3,FALSE)="","No",VLOOKUP('Reported Performance Table'!D866,'Master List'!$B$42:$D$129,3,FALSE))</f>
        <v>#N/A</v>
      </c>
      <c r="J866" t="e">
        <f>IF(AND(I866="Yes_No",'Reported Performance Table'!E866="Yes"),"No","Yes_No")</f>
        <v>#N/A</v>
      </c>
      <c r="K866" t="str">
        <f>IF('Reported Performance Table'!D866="","",IF('Reported Performance Table'!E866="Yes","LUNA_CCT","Reported_CCT"))</f>
        <v/>
      </c>
      <c r="L866" t="str">
        <f>IF('Reported Performance Table'!D866="","",IF(K866="LUNA_CCT",VLOOKUP('Reported Performance Table'!D866,'Master List'!$B$42:$E$129,4,FALSE),"Reported_BUG"))</f>
        <v/>
      </c>
      <c r="M866" t="str">
        <f>IF('Reported Performance Table'!D866="","",IF(AND('Reported Performance Table'!$E866="Yes",OR('Reported Performance Table'!$D866='Master List'!$B$42,'Reported Performance Table'!$D866='Master List'!$B$43,'Reported Performance Table'!$D866='Master List'!$B$44,'Reported Performance Table'!$D866='Master List'!$B$46,'Reported Performance Table'!$D866='Master List'!$B$48,'Reported Performance Table'!$D866='Master List'!$B$104,'Reported Performance Table'!$D866='Master List'!$B$106,'Reported Performance Table'!$D866='Master List'!$B$126)),"LUNA_Dimming","Dimming_Capability_and_Range"))</f>
        <v/>
      </c>
      <c r="N866" s="179">
        <f>'Reported Performance Table'!BE866</f>
        <v>0</v>
      </c>
      <c r="O866" s="179">
        <f>'Reported Performance Table'!BF866</f>
        <v>0</v>
      </c>
      <c r="P866" s="179">
        <f>'Reported Performance Table'!BG866</f>
        <v>0</v>
      </c>
      <c r="Q866" t="str">
        <f t="shared" si="27"/>
        <v>No</v>
      </c>
    </row>
    <row r="867" spans="1:17" x14ac:dyDescent="0.25">
      <c r="A867" s="75">
        <v>874</v>
      </c>
      <c r="B867" s="76" t="str">
        <f>IF('Reported Performance Table'!$A874="","",IF(OR('Reported Performance Table'!$B874="",'Reported Performance Table'!$C874="",'Reported Performance Table'!$D874="",'Reported Performance Table'!$F874="",'Reported Performance Table'!$G874="",'Reported Performance Table'!$H874="",'Reported Performance Table'!$I874="",'Reported Performance Table'!$K874="",'Reported Performance Table'!$N874="",'Reported Performance Table'!$O874="",'Reported Performance Table'!$P874="",'Reported Performance Table'!$Q874="",'Reported Performance Table'!$R874="",'Reported Performance Table'!$S874="",'Reported Performance Table'!$T874="",'Reported Performance Table'!$U874="",'Reported Performance Table'!$V874="",'Reported Performance Table'!$W874="",'Reported Performance Table'!$X874="",'Reported Performance Table'!$AF874="",'Reported Performance Table'!$AG874="",'Reported Performance Table'!$AI874="",'Reported Performance Table'!$AJ874="",'Reported Performance Table'!$AL874="",'Reported Performance Table'!$AN874="",'Reported Performance Table'!$AR874=""),$A867&amp;", ",""))</f>
        <v/>
      </c>
      <c r="D867" s="35" t="e">
        <f>VLOOKUP('Reported Performance Table'!C867,'Master List'!$B$20:$C$39,2,FALSE)</f>
        <v>#N/A</v>
      </c>
      <c r="E867" t="e">
        <f>VLOOKUP('Reported Performance Table'!D867,'Master List'!$B$42:$C$129,2,FALSE)</f>
        <v>#N/A</v>
      </c>
      <c r="F867" t="e">
        <f>VLOOKUP('Reported Performance Table'!C867,'Master List'!$B$20:$D$39,3,FALSE)</f>
        <v>#N/A</v>
      </c>
      <c r="G867" s="3" t="e">
        <f>VLOOKUP('Reported Performance Table'!B867,'Master List'!$B$11:$D$17,3,FALSE)</f>
        <v>#N/A</v>
      </c>
      <c r="H867" t="e">
        <f t="shared" si="26"/>
        <v>#N/A</v>
      </c>
      <c r="I867" t="e">
        <f>IF(VLOOKUP('Reported Performance Table'!D867,'Master List'!$B$42:$D$129,3,FALSE)="","No",VLOOKUP('Reported Performance Table'!D867,'Master List'!$B$42:$D$129,3,FALSE))</f>
        <v>#N/A</v>
      </c>
      <c r="J867" t="e">
        <f>IF(AND(I867="Yes_No",'Reported Performance Table'!E867="Yes"),"No","Yes_No")</f>
        <v>#N/A</v>
      </c>
      <c r="K867" t="str">
        <f>IF('Reported Performance Table'!D867="","",IF('Reported Performance Table'!E867="Yes","LUNA_CCT","Reported_CCT"))</f>
        <v/>
      </c>
      <c r="L867" t="str">
        <f>IF('Reported Performance Table'!D867="","",IF(K867="LUNA_CCT",VLOOKUP('Reported Performance Table'!D867,'Master List'!$B$42:$E$129,4,FALSE),"Reported_BUG"))</f>
        <v/>
      </c>
      <c r="M867" t="str">
        <f>IF('Reported Performance Table'!D867="","",IF(AND('Reported Performance Table'!$E867="Yes",OR('Reported Performance Table'!$D867='Master List'!$B$42,'Reported Performance Table'!$D867='Master List'!$B$43,'Reported Performance Table'!$D867='Master List'!$B$44,'Reported Performance Table'!$D867='Master List'!$B$46,'Reported Performance Table'!$D867='Master List'!$B$48,'Reported Performance Table'!$D867='Master List'!$B$104,'Reported Performance Table'!$D867='Master List'!$B$106,'Reported Performance Table'!$D867='Master List'!$B$126)),"LUNA_Dimming","Dimming_Capability_and_Range"))</f>
        <v/>
      </c>
      <c r="N867" s="179">
        <f>'Reported Performance Table'!BE867</f>
        <v>0</v>
      </c>
      <c r="O867" s="179">
        <f>'Reported Performance Table'!BF867</f>
        <v>0</v>
      </c>
      <c r="P867" s="179">
        <f>'Reported Performance Table'!BG867</f>
        <v>0</v>
      </c>
      <c r="Q867" t="str">
        <f t="shared" si="27"/>
        <v>No</v>
      </c>
    </row>
    <row r="868" spans="1:17" x14ac:dyDescent="0.25">
      <c r="A868" s="75">
        <v>875</v>
      </c>
      <c r="B868" s="76" t="str">
        <f>IF('Reported Performance Table'!$A875="","",IF(OR('Reported Performance Table'!$B875="",'Reported Performance Table'!$C875="",'Reported Performance Table'!$D875="",'Reported Performance Table'!$F875="",'Reported Performance Table'!$G875="",'Reported Performance Table'!$H875="",'Reported Performance Table'!$I875="",'Reported Performance Table'!$K875="",'Reported Performance Table'!$N875="",'Reported Performance Table'!$O875="",'Reported Performance Table'!$P875="",'Reported Performance Table'!$Q875="",'Reported Performance Table'!$R875="",'Reported Performance Table'!$S875="",'Reported Performance Table'!$T875="",'Reported Performance Table'!$U875="",'Reported Performance Table'!$V875="",'Reported Performance Table'!$W875="",'Reported Performance Table'!$X875="",'Reported Performance Table'!$AF875="",'Reported Performance Table'!$AG875="",'Reported Performance Table'!$AI875="",'Reported Performance Table'!$AJ875="",'Reported Performance Table'!$AL875="",'Reported Performance Table'!$AN875="",'Reported Performance Table'!$AR875=""),$A868&amp;", ",""))</f>
        <v/>
      </c>
      <c r="D868" s="35" t="e">
        <f>VLOOKUP('Reported Performance Table'!C868,'Master List'!$B$20:$C$39,2,FALSE)</f>
        <v>#N/A</v>
      </c>
      <c r="E868" t="e">
        <f>VLOOKUP('Reported Performance Table'!D868,'Master List'!$B$42:$C$129,2,FALSE)</f>
        <v>#N/A</v>
      </c>
      <c r="F868" t="e">
        <f>VLOOKUP('Reported Performance Table'!C868,'Master List'!$B$20:$D$39,3,FALSE)</f>
        <v>#N/A</v>
      </c>
      <c r="G868" s="3" t="e">
        <f>VLOOKUP('Reported Performance Table'!B868,'Master List'!$B$11:$D$17,3,FALSE)</f>
        <v>#N/A</v>
      </c>
      <c r="H868" t="e">
        <f t="shared" si="26"/>
        <v>#N/A</v>
      </c>
      <c r="I868" t="e">
        <f>IF(VLOOKUP('Reported Performance Table'!D868,'Master List'!$B$42:$D$129,3,FALSE)="","No",VLOOKUP('Reported Performance Table'!D868,'Master List'!$B$42:$D$129,3,FALSE))</f>
        <v>#N/A</v>
      </c>
      <c r="J868" t="e">
        <f>IF(AND(I868="Yes_No",'Reported Performance Table'!E868="Yes"),"No","Yes_No")</f>
        <v>#N/A</v>
      </c>
      <c r="K868" t="str">
        <f>IF('Reported Performance Table'!D868="","",IF('Reported Performance Table'!E868="Yes","LUNA_CCT","Reported_CCT"))</f>
        <v/>
      </c>
      <c r="L868" t="str">
        <f>IF('Reported Performance Table'!D868="","",IF(K868="LUNA_CCT",VLOOKUP('Reported Performance Table'!D868,'Master List'!$B$42:$E$129,4,FALSE),"Reported_BUG"))</f>
        <v/>
      </c>
      <c r="M868" t="str">
        <f>IF('Reported Performance Table'!D868="","",IF(AND('Reported Performance Table'!$E868="Yes",OR('Reported Performance Table'!$D868='Master List'!$B$42,'Reported Performance Table'!$D868='Master List'!$B$43,'Reported Performance Table'!$D868='Master List'!$B$44,'Reported Performance Table'!$D868='Master List'!$B$46,'Reported Performance Table'!$D868='Master List'!$B$48,'Reported Performance Table'!$D868='Master List'!$B$104,'Reported Performance Table'!$D868='Master List'!$B$106,'Reported Performance Table'!$D868='Master List'!$B$126)),"LUNA_Dimming","Dimming_Capability_and_Range"))</f>
        <v/>
      </c>
      <c r="N868" s="179">
        <f>'Reported Performance Table'!BE868</f>
        <v>0</v>
      </c>
      <c r="O868" s="179">
        <f>'Reported Performance Table'!BF868</f>
        <v>0</v>
      </c>
      <c r="P868" s="179">
        <f>'Reported Performance Table'!BG868</f>
        <v>0</v>
      </c>
      <c r="Q868" t="str">
        <f t="shared" si="27"/>
        <v>No</v>
      </c>
    </row>
    <row r="869" spans="1:17" x14ac:dyDescent="0.25">
      <c r="A869" s="75">
        <v>876</v>
      </c>
      <c r="B869" s="76" t="str">
        <f>IF('Reported Performance Table'!$A876="","",IF(OR('Reported Performance Table'!$B876="",'Reported Performance Table'!$C876="",'Reported Performance Table'!$D876="",'Reported Performance Table'!$F876="",'Reported Performance Table'!$G876="",'Reported Performance Table'!$H876="",'Reported Performance Table'!$I876="",'Reported Performance Table'!$K876="",'Reported Performance Table'!$N876="",'Reported Performance Table'!$O876="",'Reported Performance Table'!$P876="",'Reported Performance Table'!$Q876="",'Reported Performance Table'!$R876="",'Reported Performance Table'!$S876="",'Reported Performance Table'!$T876="",'Reported Performance Table'!$U876="",'Reported Performance Table'!$V876="",'Reported Performance Table'!$W876="",'Reported Performance Table'!$X876="",'Reported Performance Table'!$AF876="",'Reported Performance Table'!$AG876="",'Reported Performance Table'!$AI876="",'Reported Performance Table'!$AJ876="",'Reported Performance Table'!$AL876="",'Reported Performance Table'!$AN876="",'Reported Performance Table'!$AR876=""),$A869&amp;", ",""))</f>
        <v/>
      </c>
      <c r="D869" s="35" t="e">
        <f>VLOOKUP('Reported Performance Table'!C869,'Master List'!$B$20:$C$39,2,FALSE)</f>
        <v>#N/A</v>
      </c>
      <c r="E869" t="e">
        <f>VLOOKUP('Reported Performance Table'!D869,'Master List'!$B$42:$C$129,2,FALSE)</f>
        <v>#N/A</v>
      </c>
      <c r="F869" t="e">
        <f>VLOOKUP('Reported Performance Table'!C869,'Master List'!$B$20:$D$39,3,FALSE)</f>
        <v>#N/A</v>
      </c>
      <c r="G869" s="3" t="e">
        <f>VLOOKUP('Reported Performance Table'!B869,'Master List'!$B$11:$D$17,3,FALSE)</f>
        <v>#N/A</v>
      </c>
      <c r="H869" t="e">
        <f t="shared" si="26"/>
        <v>#N/A</v>
      </c>
      <c r="I869" t="e">
        <f>IF(VLOOKUP('Reported Performance Table'!D869,'Master List'!$B$42:$D$129,3,FALSE)="","No",VLOOKUP('Reported Performance Table'!D869,'Master List'!$B$42:$D$129,3,FALSE))</f>
        <v>#N/A</v>
      </c>
      <c r="J869" t="e">
        <f>IF(AND(I869="Yes_No",'Reported Performance Table'!E869="Yes"),"No","Yes_No")</f>
        <v>#N/A</v>
      </c>
      <c r="K869" t="str">
        <f>IF('Reported Performance Table'!D869="","",IF('Reported Performance Table'!E869="Yes","LUNA_CCT","Reported_CCT"))</f>
        <v/>
      </c>
      <c r="L869" t="str">
        <f>IF('Reported Performance Table'!D869="","",IF(K869="LUNA_CCT",VLOOKUP('Reported Performance Table'!D869,'Master List'!$B$42:$E$129,4,FALSE),"Reported_BUG"))</f>
        <v/>
      </c>
      <c r="M869" t="str">
        <f>IF('Reported Performance Table'!D869="","",IF(AND('Reported Performance Table'!$E869="Yes",OR('Reported Performance Table'!$D869='Master List'!$B$42,'Reported Performance Table'!$D869='Master List'!$B$43,'Reported Performance Table'!$D869='Master List'!$B$44,'Reported Performance Table'!$D869='Master List'!$B$46,'Reported Performance Table'!$D869='Master List'!$B$48,'Reported Performance Table'!$D869='Master List'!$B$104,'Reported Performance Table'!$D869='Master List'!$B$106,'Reported Performance Table'!$D869='Master List'!$B$126)),"LUNA_Dimming","Dimming_Capability_and_Range"))</f>
        <v/>
      </c>
      <c r="N869" s="179">
        <f>'Reported Performance Table'!BE869</f>
        <v>0</v>
      </c>
      <c r="O869" s="179">
        <f>'Reported Performance Table'!BF869</f>
        <v>0</v>
      </c>
      <c r="P869" s="179">
        <f>'Reported Performance Table'!BG869</f>
        <v>0</v>
      </c>
      <c r="Q869" t="str">
        <f t="shared" si="27"/>
        <v>No</v>
      </c>
    </row>
    <row r="870" spans="1:17" x14ac:dyDescent="0.25">
      <c r="A870" s="75">
        <v>877</v>
      </c>
      <c r="B870" s="76" t="str">
        <f>IF('Reported Performance Table'!$A877="","",IF(OR('Reported Performance Table'!$B877="",'Reported Performance Table'!$C877="",'Reported Performance Table'!$D877="",'Reported Performance Table'!$F877="",'Reported Performance Table'!$G877="",'Reported Performance Table'!$H877="",'Reported Performance Table'!$I877="",'Reported Performance Table'!$K877="",'Reported Performance Table'!$N877="",'Reported Performance Table'!$O877="",'Reported Performance Table'!$P877="",'Reported Performance Table'!$Q877="",'Reported Performance Table'!$R877="",'Reported Performance Table'!$S877="",'Reported Performance Table'!$T877="",'Reported Performance Table'!$U877="",'Reported Performance Table'!$V877="",'Reported Performance Table'!$W877="",'Reported Performance Table'!$X877="",'Reported Performance Table'!$AF877="",'Reported Performance Table'!$AG877="",'Reported Performance Table'!$AI877="",'Reported Performance Table'!$AJ877="",'Reported Performance Table'!$AL877="",'Reported Performance Table'!$AN877="",'Reported Performance Table'!$AR877=""),$A870&amp;", ",""))</f>
        <v/>
      </c>
      <c r="D870" s="35" t="e">
        <f>VLOOKUP('Reported Performance Table'!C870,'Master List'!$B$20:$C$39,2,FALSE)</f>
        <v>#N/A</v>
      </c>
      <c r="E870" t="e">
        <f>VLOOKUP('Reported Performance Table'!D870,'Master List'!$B$42:$C$129,2,FALSE)</f>
        <v>#N/A</v>
      </c>
      <c r="F870" t="e">
        <f>VLOOKUP('Reported Performance Table'!C870,'Master List'!$B$20:$D$39,3,FALSE)</f>
        <v>#N/A</v>
      </c>
      <c r="G870" s="3" t="e">
        <f>VLOOKUP('Reported Performance Table'!B870,'Master List'!$B$11:$D$17,3,FALSE)</f>
        <v>#N/A</v>
      </c>
      <c r="H870" t="e">
        <f t="shared" si="26"/>
        <v>#N/A</v>
      </c>
      <c r="I870" t="e">
        <f>IF(VLOOKUP('Reported Performance Table'!D870,'Master List'!$B$42:$D$129,3,FALSE)="","No",VLOOKUP('Reported Performance Table'!D870,'Master List'!$B$42:$D$129,3,FALSE))</f>
        <v>#N/A</v>
      </c>
      <c r="J870" t="e">
        <f>IF(AND(I870="Yes_No",'Reported Performance Table'!E870="Yes"),"No","Yes_No")</f>
        <v>#N/A</v>
      </c>
      <c r="K870" t="str">
        <f>IF('Reported Performance Table'!D870="","",IF('Reported Performance Table'!E870="Yes","LUNA_CCT","Reported_CCT"))</f>
        <v/>
      </c>
      <c r="L870" t="str">
        <f>IF('Reported Performance Table'!D870="","",IF(K870="LUNA_CCT",VLOOKUP('Reported Performance Table'!D870,'Master List'!$B$42:$E$129,4,FALSE),"Reported_BUG"))</f>
        <v/>
      </c>
      <c r="M870" t="str">
        <f>IF('Reported Performance Table'!D870="","",IF(AND('Reported Performance Table'!$E870="Yes",OR('Reported Performance Table'!$D870='Master List'!$B$42,'Reported Performance Table'!$D870='Master List'!$B$43,'Reported Performance Table'!$D870='Master List'!$B$44,'Reported Performance Table'!$D870='Master List'!$B$46,'Reported Performance Table'!$D870='Master List'!$B$48,'Reported Performance Table'!$D870='Master List'!$B$104,'Reported Performance Table'!$D870='Master List'!$B$106,'Reported Performance Table'!$D870='Master List'!$B$126)),"LUNA_Dimming","Dimming_Capability_and_Range"))</f>
        <v/>
      </c>
      <c r="N870" s="179">
        <f>'Reported Performance Table'!BE870</f>
        <v>0</v>
      </c>
      <c r="O870" s="179">
        <f>'Reported Performance Table'!BF870</f>
        <v>0</v>
      </c>
      <c r="P870" s="179">
        <f>'Reported Performance Table'!BG870</f>
        <v>0</v>
      </c>
      <c r="Q870" t="str">
        <f t="shared" si="27"/>
        <v>No</v>
      </c>
    </row>
    <row r="871" spans="1:17" x14ac:dyDescent="0.25">
      <c r="A871" s="75">
        <v>878</v>
      </c>
      <c r="B871" s="76" t="str">
        <f>IF('Reported Performance Table'!$A878="","",IF(OR('Reported Performance Table'!$B878="",'Reported Performance Table'!$C878="",'Reported Performance Table'!$D878="",'Reported Performance Table'!$F878="",'Reported Performance Table'!$G878="",'Reported Performance Table'!$H878="",'Reported Performance Table'!$I878="",'Reported Performance Table'!$K878="",'Reported Performance Table'!$N878="",'Reported Performance Table'!$O878="",'Reported Performance Table'!$P878="",'Reported Performance Table'!$Q878="",'Reported Performance Table'!$R878="",'Reported Performance Table'!$S878="",'Reported Performance Table'!$T878="",'Reported Performance Table'!$U878="",'Reported Performance Table'!$V878="",'Reported Performance Table'!$W878="",'Reported Performance Table'!$X878="",'Reported Performance Table'!$AF878="",'Reported Performance Table'!$AG878="",'Reported Performance Table'!$AI878="",'Reported Performance Table'!$AJ878="",'Reported Performance Table'!$AL878="",'Reported Performance Table'!$AN878="",'Reported Performance Table'!$AR878=""),$A871&amp;", ",""))</f>
        <v/>
      </c>
      <c r="D871" s="35" t="e">
        <f>VLOOKUP('Reported Performance Table'!C871,'Master List'!$B$20:$C$39,2,FALSE)</f>
        <v>#N/A</v>
      </c>
      <c r="E871" t="e">
        <f>VLOOKUP('Reported Performance Table'!D871,'Master List'!$B$42:$C$129,2,FALSE)</f>
        <v>#N/A</v>
      </c>
      <c r="F871" t="e">
        <f>VLOOKUP('Reported Performance Table'!C871,'Master List'!$B$20:$D$39,3,FALSE)</f>
        <v>#N/A</v>
      </c>
      <c r="G871" s="3" t="e">
        <f>VLOOKUP('Reported Performance Table'!B871,'Master List'!$B$11:$D$17,3,FALSE)</f>
        <v>#N/A</v>
      </c>
      <c r="H871" t="e">
        <f t="shared" si="26"/>
        <v>#N/A</v>
      </c>
      <c r="I871" t="e">
        <f>IF(VLOOKUP('Reported Performance Table'!D871,'Master List'!$B$42:$D$129,3,FALSE)="","No",VLOOKUP('Reported Performance Table'!D871,'Master List'!$B$42:$D$129,3,FALSE))</f>
        <v>#N/A</v>
      </c>
      <c r="J871" t="e">
        <f>IF(AND(I871="Yes_No",'Reported Performance Table'!E871="Yes"),"No","Yes_No")</f>
        <v>#N/A</v>
      </c>
      <c r="K871" t="str">
        <f>IF('Reported Performance Table'!D871="","",IF('Reported Performance Table'!E871="Yes","LUNA_CCT","Reported_CCT"))</f>
        <v/>
      </c>
      <c r="L871" t="str">
        <f>IF('Reported Performance Table'!D871="","",IF(K871="LUNA_CCT",VLOOKUP('Reported Performance Table'!D871,'Master List'!$B$42:$E$129,4,FALSE),"Reported_BUG"))</f>
        <v/>
      </c>
      <c r="M871" t="str">
        <f>IF('Reported Performance Table'!D871="","",IF(AND('Reported Performance Table'!$E871="Yes",OR('Reported Performance Table'!$D871='Master List'!$B$42,'Reported Performance Table'!$D871='Master List'!$B$43,'Reported Performance Table'!$D871='Master List'!$B$44,'Reported Performance Table'!$D871='Master List'!$B$46,'Reported Performance Table'!$D871='Master List'!$B$48,'Reported Performance Table'!$D871='Master List'!$B$104,'Reported Performance Table'!$D871='Master List'!$B$106,'Reported Performance Table'!$D871='Master List'!$B$126)),"LUNA_Dimming","Dimming_Capability_and_Range"))</f>
        <v/>
      </c>
      <c r="N871" s="179">
        <f>'Reported Performance Table'!BE871</f>
        <v>0</v>
      </c>
      <c r="O871" s="179">
        <f>'Reported Performance Table'!BF871</f>
        <v>0</v>
      </c>
      <c r="P871" s="179">
        <f>'Reported Performance Table'!BG871</f>
        <v>0</v>
      </c>
      <c r="Q871" t="str">
        <f t="shared" si="27"/>
        <v>No</v>
      </c>
    </row>
    <row r="872" spans="1:17" x14ac:dyDescent="0.25">
      <c r="A872" s="75">
        <v>879</v>
      </c>
      <c r="B872" s="76" t="str">
        <f>IF('Reported Performance Table'!$A879="","",IF(OR('Reported Performance Table'!$B879="",'Reported Performance Table'!$C879="",'Reported Performance Table'!$D879="",'Reported Performance Table'!$F879="",'Reported Performance Table'!$G879="",'Reported Performance Table'!$H879="",'Reported Performance Table'!$I879="",'Reported Performance Table'!$K879="",'Reported Performance Table'!$N879="",'Reported Performance Table'!$O879="",'Reported Performance Table'!$P879="",'Reported Performance Table'!$Q879="",'Reported Performance Table'!$R879="",'Reported Performance Table'!$S879="",'Reported Performance Table'!$T879="",'Reported Performance Table'!$U879="",'Reported Performance Table'!$V879="",'Reported Performance Table'!$W879="",'Reported Performance Table'!$X879="",'Reported Performance Table'!$AF879="",'Reported Performance Table'!$AG879="",'Reported Performance Table'!$AI879="",'Reported Performance Table'!$AJ879="",'Reported Performance Table'!$AL879="",'Reported Performance Table'!$AN879="",'Reported Performance Table'!$AR879=""),$A872&amp;", ",""))</f>
        <v/>
      </c>
      <c r="D872" s="35" t="e">
        <f>VLOOKUP('Reported Performance Table'!C872,'Master List'!$B$20:$C$39,2,FALSE)</f>
        <v>#N/A</v>
      </c>
      <c r="E872" t="e">
        <f>VLOOKUP('Reported Performance Table'!D872,'Master List'!$B$42:$C$129,2,FALSE)</f>
        <v>#N/A</v>
      </c>
      <c r="F872" t="e">
        <f>VLOOKUP('Reported Performance Table'!C872,'Master List'!$B$20:$D$39,3,FALSE)</f>
        <v>#N/A</v>
      </c>
      <c r="G872" s="3" t="e">
        <f>VLOOKUP('Reported Performance Table'!B872,'Master List'!$B$11:$D$17,3,FALSE)</f>
        <v>#N/A</v>
      </c>
      <c r="H872" t="e">
        <f t="shared" si="26"/>
        <v>#N/A</v>
      </c>
      <c r="I872" t="e">
        <f>IF(VLOOKUP('Reported Performance Table'!D872,'Master List'!$B$42:$D$129,3,FALSE)="","No",VLOOKUP('Reported Performance Table'!D872,'Master List'!$B$42:$D$129,3,FALSE))</f>
        <v>#N/A</v>
      </c>
      <c r="J872" t="e">
        <f>IF(AND(I872="Yes_No",'Reported Performance Table'!E872="Yes"),"No","Yes_No")</f>
        <v>#N/A</v>
      </c>
      <c r="K872" t="str">
        <f>IF('Reported Performance Table'!D872="","",IF('Reported Performance Table'!E872="Yes","LUNA_CCT","Reported_CCT"))</f>
        <v/>
      </c>
      <c r="L872" t="str">
        <f>IF('Reported Performance Table'!D872="","",IF(K872="LUNA_CCT",VLOOKUP('Reported Performance Table'!D872,'Master List'!$B$42:$E$129,4,FALSE),"Reported_BUG"))</f>
        <v/>
      </c>
      <c r="M872" t="str">
        <f>IF('Reported Performance Table'!D872="","",IF(AND('Reported Performance Table'!$E872="Yes",OR('Reported Performance Table'!$D872='Master List'!$B$42,'Reported Performance Table'!$D872='Master List'!$B$43,'Reported Performance Table'!$D872='Master List'!$B$44,'Reported Performance Table'!$D872='Master List'!$B$46,'Reported Performance Table'!$D872='Master List'!$B$48,'Reported Performance Table'!$D872='Master List'!$B$104,'Reported Performance Table'!$D872='Master List'!$B$106,'Reported Performance Table'!$D872='Master List'!$B$126)),"LUNA_Dimming","Dimming_Capability_and_Range"))</f>
        <v/>
      </c>
      <c r="N872" s="179">
        <f>'Reported Performance Table'!BE872</f>
        <v>0</v>
      </c>
      <c r="O872" s="179">
        <f>'Reported Performance Table'!BF872</f>
        <v>0</v>
      </c>
      <c r="P872" s="179">
        <f>'Reported Performance Table'!BG872</f>
        <v>0</v>
      </c>
      <c r="Q872" t="str">
        <f t="shared" si="27"/>
        <v>No</v>
      </c>
    </row>
    <row r="873" spans="1:17" x14ac:dyDescent="0.25">
      <c r="A873" s="75">
        <v>880</v>
      </c>
      <c r="B873" s="76" t="str">
        <f>IF('Reported Performance Table'!$A880="","",IF(OR('Reported Performance Table'!$B880="",'Reported Performance Table'!$C880="",'Reported Performance Table'!$D880="",'Reported Performance Table'!$F880="",'Reported Performance Table'!$G880="",'Reported Performance Table'!$H880="",'Reported Performance Table'!$I880="",'Reported Performance Table'!$K880="",'Reported Performance Table'!$N880="",'Reported Performance Table'!$O880="",'Reported Performance Table'!$P880="",'Reported Performance Table'!$Q880="",'Reported Performance Table'!$R880="",'Reported Performance Table'!$S880="",'Reported Performance Table'!$T880="",'Reported Performance Table'!$U880="",'Reported Performance Table'!$V880="",'Reported Performance Table'!$W880="",'Reported Performance Table'!$X880="",'Reported Performance Table'!$AF880="",'Reported Performance Table'!$AG880="",'Reported Performance Table'!$AI880="",'Reported Performance Table'!$AJ880="",'Reported Performance Table'!$AL880="",'Reported Performance Table'!$AN880="",'Reported Performance Table'!$AR880=""),$A873&amp;", ",""))</f>
        <v/>
      </c>
      <c r="D873" s="35" t="e">
        <f>VLOOKUP('Reported Performance Table'!C873,'Master List'!$B$20:$C$39,2,FALSE)</f>
        <v>#N/A</v>
      </c>
      <c r="E873" t="e">
        <f>VLOOKUP('Reported Performance Table'!D873,'Master List'!$B$42:$C$129,2,FALSE)</f>
        <v>#N/A</v>
      </c>
      <c r="F873" t="e">
        <f>VLOOKUP('Reported Performance Table'!C873,'Master List'!$B$20:$D$39,3,FALSE)</f>
        <v>#N/A</v>
      </c>
      <c r="G873" s="3" t="e">
        <f>VLOOKUP('Reported Performance Table'!B873,'Master List'!$B$11:$D$17,3,FALSE)</f>
        <v>#N/A</v>
      </c>
      <c r="H873" t="e">
        <f t="shared" si="26"/>
        <v>#N/A</v>
      </c>
      <c r="I873" t="e">
        <f>IF(VLOOKUP('Reported Performance Table'!D873,'Master List'!$B$42:$D$129,3,FALSE)="","No",VLOOKUP('Reported Performance Table'!D873,'Master List'!$B$42:$D$129,3,FALSE))</f>
        <v>#N/A</v>
      </c>
      <c r="J873" t="e">
        <f>IF(AND(I873="Yes_No",'Reported Performance Table'!E873="Yes"),"No","Yes_No")</f>
        <v>#N/A</v>
      </c>
      <c r="K873" t="str">
        <f>IF('Reported Performance Table'!D873="","",IF('Reported Performance Table'!E873="Yes","LUNA_CCT","Reported_CCT"))</f>
        <v/>
      </c>
      <c r="L873" t="str">
        <f>IF('Reported Performance Table'!D873="","",IF(K873="LUNA_CCT",VLOOKUP('Reported Performance Table'!D873,'Master List'!$B$42:$E$129,4,FALSE),"Reported_BUG"))</f>
        <v/>
      </c>
      <c r="M873" t="str">
        <f>IF('Reported Performance Table'!D873="","",IF(AND('Reported Performance Table'!$E873="Yes",OR('Reported Performance Table'!$D873='Master List'!$B$42,'Reported Performance Table'!$D873='Master List'!$B$43,'Reported Performance Table'!$D873='Master List'!$B$44,'Reported Performance Table'!$D873='Master List'!$B$46,'Reported Performance Table'!$D873='Master List'!$B$48,'Reported Performance Table'!$D873='Master List'!$B$104,'Reported Performance Table'!$D873='Master List'!$B$106,'Reported Performance Table'!$D873='Master List'!$B$126)),"LUNA_Dimming","Dimming_Capability_and_Range"))</f>
        <v/>
      </c>
      <c r="N873" s="179">
        <f>'Reported Performance Table'!BE873</f>
        <v>0</v>
      </c>
      <c r="O873" s="179">
        <f>'Reported Performance Table'!BF873</f>
        <v>0</v>
      </c>
      <c r="P873" s="179">
        <f>'Reported Performance Table'!BG873</f>
        <v>0</v>
      </c>
      <c r="Q873" t="str">
        <f t="shared" si="27"/>
        <v>No</v>
      </c>
    </row>
    <row r="874" spans="1:17" x14ac:dyDescent="0.25">
      <c r="A874" s="75">
        <v>881</v>
      </c>
      <c r="B874" s="76" t="str">
        <f>IF('Reported Performance Table'!$A881="","",IF(OR('Reported Performance Table'!$B881="",'Reported Performance Table'!$C881="",'Reported Performance Table'!$D881="",'Reported Performance Table'!$F881="",'Reported Performance Table'!$G881="",'Reported Performance Table'!$H881="",'Reported Performance Table'!$I881="",'Reported Performance Table'!$K881="",'Reported Performance Table'!$N881="",'Reported Performance Table'!$O881="",'Reported Performance Table'!$P881="",'Reported Performance Table'!$Q881="",'Reported Performance Table'!$R881="",'Reported Performance Table'!$S881="",'Reported Performance Table'!$T881="",'Reported Performance Table'!$U881="",'Reported Performance Table'!$V881="",'Reported Performance Table'!$W881="",'Reported Performance Table'!$X881="",'Reported Performance Table'!$AF881="",'Reported Performance Table'!$AG881="",'Reported Performance Table'!$AI881="",'Reported Performance Table'!$AJ881="",'Reported Performance Table'!$AL881="",'Reported Performance Table'!$AN881="",'Reported Performance Table'!$AR881=""),$A874&amp;", ",""))</f>
        <v/>
      </c>
      <c r="D874" s="35" t="e">
        <f>VLOOKUP('Reported Performance Table'!C874,'Master List'!$B$20:$C$39,2,FALSE)</f>
        <v>#N/A</v>
      </c>
      <c r="E874" t="e">
        <f>VLOOKUP('Reported Performance Table'!D874,'Master List'!$B$42:$C$129,2,FALSE)</f>
        <v>#N/A</v>
      </c>
      <c r="F874" t="e">
        <f>VLOOKUP('Reported Performance Table'!C874,'Master List'!$B$20:$D$39,3,FALSE)</f>
        <v>#N/A</v>
      </c>
      <c r="G874" s="3" t="e">
        <f>VLOOKUP('Reported Performance Table'!B874,'Master List'!$B$11:$D$17,3,FALSE)</f>
        <v>#N/A</v>
      </c>
      <c r="H874" t="e">
        <f t="shared" si="26"/>
        <v>#N/A</v>
      </c>
      <c r="I874" t="e">
        <f>IF(VLOOKUP('Reported Performance Table'!D874,'Master List'!$B$42:$D$129,3,FALSE)="","No",VLOOKUP('Reported Performance Table'!D874,'Master List'!$B$42:$D$129,3,FALSE))</f>
        <v>#N/A</v>
      </c>
      <c r="J874" t="e">
        <f>IF(AND(I874="Yes_No",'Reported Performance Table'!E874="Yes"),"No","Yes_No")</f>
        <v>#N/A</v>
      </c>
      <c r="K874" t="str">
        <f>IF('Reported Performance Table'!D874="","",IF('Reported Performance Table'!E874="Yes","LUNA_CCT","Reported_CCT"))</f>
        <v/>
      </c>
      <c r="L874" t="str">
        <f>IF('Reported Performance Table'!D874="","",IF(K874="LUNA_CCT",VLOOKUP('Reported Performance Table'!D874,'Master List'!$B$42:$E$129,4,FALSE),"Reported_BUG"))</f>
        <v/>
      </c>
      <c r="M874" t="str">
        <f>IF('Reported Performance Table'!D874="","",IF(AND('Reported Performance Table'!$E874="Yes",OR('Reported Performance Table'!$D874='Master List'!$B$42,'Reported Performance Table'!$D874='Master List'!$B$43,'Reported Performance Table'!$D874='Master List'!$B$44,'Reported Performance Table'!$D874='Master List'!$B$46,'Reported Performance Table'!$D874='Master List'!$B$48,'Reported Performance Table'!$D874='Master List'!$B$104,'Reported Performance Table'!$D874='Master List'!$B$106,'Reported Performance Table'!$D874='Master List'!$B$126)),"LUNA_Dimming","Dimming_Capability_and_Range"))</f>
        <v/>
      </c>
      <c r="N874" s="179">
        <f>'Reported Performance Table'!BE874</f>
        <v>0</v>
      </c>
      <c r="O874" s="179">
        <f>'Reported Performance Table'!BF874</f>
        <v>0</v>
      </c>
      <c r="P874" s="179">
        <f>'Reported Performance Table'!BG874</f>
        <v>0</v>
      </c>
      <c r="Q874" t="str">
        <f t="shared" si="27"/>
        <v>No</v>
      </c>
    </row>
    <row r="875" spans="1:17" x14ac:dyDescent="0.25">
      <c r="A875" s="75">
        <v>882</v>
      </c>
      <c r="B875" s="76" t="str">
        <f>IF('Reported Performance Table'!$A882="","",IF(OR('Reported Performance Table'!$B882="",'Reported Performance Table'!$C882="",'Reported Performance Table'!$D882="",'Reported Performance Table'!$F882="",'Reported Performance Table'!$G882="",'Reported Performance Table'!$H882="",'Reported Performance Table'!$I882="",'Reported Performance Table'!$K882="",'Reported Performance Table'!$N882="",'Reported Performance Table'!$O882="",'Reported Performance Table'!$P882="",'Reported Performance Table'!$Q882="",'Reported Performance Table'!$R882="",'Reported Performance Table'!$S882="",'Reported Performance Table'!$T882="",'Reported Performance Table'!$U882="",'Reported Performance Table'!$V882="",'Reported Performance Table'!$W882="",'Reported Performance Table'!$X882="",'Reported Performance Table'!$AF882="",'Reported Performance Table'!$AG882="",'Reported Performance Table'!$AI882="",'Reported Performance Table'!$AJ882="",'Reported Performance Table'!$AL882="",'Reported Performance Table'!$AN882="",'Reported Performance Table'!$AR882=""),$A875&amp;", ",""))</f>
        <v/>
      </c>
      <c r="D875" s="35" t="e">
        <f>VLOOKUP('Reported Performance Table'!C875,'Master List'!$B$20:$C$39,2,FALSE)</f>
        <v>#N/A</v>
      </c>
      <c r="E875" t="e">
        <f>VLOOKUP('Reported Performance Table'!D875,'Master List'!$B$42:$C$129,2,FALSE)</f>
        <v>#N/A</v>
      </c>
      <c r="F875" t="e">
        <f>VLOOKUP('Reported Performance Table'!C875,'Master List'!$B$20:$D$39,3,FALSE)</f>
        <v>#N/A</v>
      </c>
      <c r="G875" s="3" t="e">
        <f>VLOOKUP('Reported Performance Table'!B875,'Master List'!$B$11:$D$17,3,FALSE)</f>
        <v>#N/A</v>
      </c>
      <c r="H875" t="e">
        <f t="shared" si="26"/>
        <v>#N/A</v>
      </c>
      <c r="I875" t="e">
        <f>IF(VLOOKUP('Reported Performance Table'!D875,'Master List'!$B$42:$D$129,3,FALSE)="","No",VLOOKUP('Reported Performance Table'!D875,'Master List'!$B$42:$D$129,3,FALSE))</f>
        <v>#N/A</v>
      </c>
      <c r="J875" t="e">
        <f>IF(AND(I875="Yes_No",'Reported Performance Table'!E875="Yes"),"No","Yes_No")</f>
        <v>#N/A</v>
      </c>
      <c r="K875" t="str">
        <f>IF('Reported Performance Table'!D875="","",IF('Reported Performance Table'!E875="Yes","LUNA_CCT","Reported_CCT"))</f>
        <v/>
      </c>
      <c r="L875" t="str">
        <f>IF('Reported Performance Table'!D875="","",IF(K875="LUNA_CCT",VLOOKUP('Reported Performance Table'!D875,'Master List'!$B$42:$E$129,4,FALSE),"Reported_BUG"))</f>
        <v/>
      </c>
      <c r="M875" t="str">
        <f>IF('Reported Performance Table'!D875="","",IF(AND('Reported Performance Table'!$E875="Yes",OR('Reported Performance Table'!$D875='Master List'!$B$42,'Reported Performance Table'!$D875='Master List'!$B$43,'Reported Performance Table'!$D875='Master List'!$B$44,'Reported Performance Table'!$D875='Master List'!$B$46,'Reported Performance Table'!$D875='Master List'!$B$48,'Reported Performance Table'!$D875='Master List'!$B$104,'Reported Performance Table'!$D875='Master List'!$B$106,'Reported Performance Table'!$D875='Master List'!$B$126)),"LUNA_Dimming","Dimming_Capability_and_Range"))</f>
        <v/>
      </c>
      <c r="N875" s="179">
        <f>'Reported Performance Table'!BE875</f>
        <v>0</v>
      </c>
      <c r="O875" s="179">
        <f>'Reported Performance Table'!BF875</f>
        <v>0</v>
      </c>
      <c r="P875" s="179">
        <f>'Reported Performance Table'!BG875</f>
        <v>0</v>
      </c>
      <c r="Q875" t="str">
        <f t="shared" si="27"/>
        <v>No</v>
      </c>
    </row>
    <row r="876" spans="1:17" x14ac:dyDescent="0.25">
      <c r="A876" s="75">
        <v>883</v>
      </c>
      <c r="B876" s="76" t="str">
        <f>IF('Reported Performance Table'!$A883="","",IF(OR('Reported Performance Table'!$B883="",'Reported Performance Table'!$C883="",'Reported Performance Table'!$D883="",'Reported Performance Table'!$F883="",'Reported Performance Table'!$G883="",'Reported Performance Table'!$H883="",'Reported Performance Table'!$I883="",'Reported Performance Table'!$K883="",'Reported Performance Table'!$N883="",'Reported Performance Table'!$O883="",'Reported Performance Table'!$P883="",'Reported Performance Table'!$Q883="",'Reported Performance Table'!$R883="",'Reported Performance Table'!$S883="",'Reported Performance Table'!$T883="",'Reported Performance Table'!$U883="",'Reported Performance Table'!$V883="",'Reported Performance Table'!$W883="",'Reported Performance Table'!$X883="",'Reported Performance Table'!$AF883="",'Reported Performance Table'!$AG883="",'Reported Performance Table'!$AI883="",'Reported Performance Table'!$AJ883="",'Reported Performance Table'!$AL883="",'Reported Performance Table'!$AN883="",'Reported Performance Table'!$AR883=""),$A876&amp;", ",""))</f>
        <v/>
      </c>
      <c r="D876" s="35" t="e">
        <f>VLOOKUP('Reported Performance Table'!C876,'Master List'!$B$20:$C$39,2,FALSE)</f>
        <v>#N/A</v>
      </c>
      <c r="E876" t="e">
        <f>VLOOKUP('Reported Performance Table'!D876,'Master List'!$B$42:$C$129,2,FALSE)</f>
        <v>#N/A</v>
      </c>
      <c r="F876" t="e">
        <f>VLOOKUP('Reported Performance Table'!C876,'Master List'!$B$20:$D$39,3,FALSE)</f>
        <v>#N/A</v>
      </c>
      <c r="G876" s="3" t="e">
        <f>VLOOKUP('Reported Performance Table'!B876,'Master List'!$B$11:$D$17,3,FALSE)</f>
        <v>#N/A</v>
      </c>
      <c r="H876" t="e">
        <f t="shared" si="26"/>
        <v>#N/A</v>
      </c>
      <c r="I876" t="e">
        <f>IF(VLOOKUP('Reported Performance Table'!D876,'Master List'!$B$42:$D$129,3,FALSE)="","No",VLOOKUP('Reported Performance Table'!D876,'Master List'!$B$42:$D$129,3,FALSE))</f>
        <v>#N/A</v>
      </c>
      <c r="J876" t="e">
        <f>IF(AND(I876="Yes_No",'Reported Performance Table'!E876="Yes"),"No","Yes_No")</f>
        <v>#N/A</v>
      </c>
      <c r="K876" t="str">
        <f>IF('Reported Performance Table'!D876="","",IF('Reported Performance Table'!E876="Yes","LUNA_CCT","Reported_CCT"))</f>
        <v/>
      </c>
      <c r="L876" t="str">
        <f>IF('Reported Performance Table'!D876="","",IF(K876="LUNA_CCT",VLOOKUP('Reported Performance Table'!D876,'Master List'!$B$42:$E$129,4,FALSE),"Reported_BUG"))</f>
        <v/>
      </c>
      <c r="M876" t="str">
        <f>IF('Reported Performance Table'!D876="","",IF(AND('Reported Performance Table'!$E876="Yes",OR('Reported Performance Table'!$D876='Master List'!$B$42,'Reported Performance Table'!$D876='Master List'!$B$43,'Reported Performance Table'!$D876='Master List'!$B$44,'Reported Performance Table'!$D876='Master List'!$B$46,'Reported Performance Table'!$D876='Master List'!$B$48,'Reported Performance Table'!$D876='Master List'!$B$104,'Reported Performance Table'!$D876='Master List'!$B$106,'Reported Performance Table'!$D876='Master List'!$B$126)),"LUNA_Dimming","Dimming_Capability_and_Range"))</f>
        <v/>
      </c>
      <c r="N876" s="179">
        <f>'Reported Performance Table'!BE876</f>
        <v>0</v>
      </c>
      <c r="O876" s="179">
        <f>'Reported Performance Table'!BF876</f>
        <v>0</v>
      </c>
      <c r="P876" s="179">
        <f>'Reported Performance Table'!BG876</f>
        <v>0</v>
      </c>
      <c r="Q876" t="str">
        <f t="shared" si="27"/>
        <v>No</v>
      </c>
    </row>
    <row r="877" spans="1:17" x14ac:dyDescent="0.25">
      <c r="A877" s="75">
        <v>884</v>
      </c>
      <c r="B877" s="76" t="str">
        <f>IF('Reported Performance Table'!$A884="","",IF(OR('Reported Performance Table'!$B884="",'Reported Performance Table'!$C884="",'Reported Performance Table'!$D884="",'Reported Performance Table'!$F884="",'Reported Performance Table'!$G884="",'Reported Performance Table'!$H884="",'Reported Performance Table'!$I884="",'Reported Performance Table'!$K884="",'Reported Performance Table'!$N884="",'Reported Performance Table'!$O884="",'Reported Performance Table'!$P884="",'Reported Performance Table'!$Q884="",'Reported Performance Table'!$R884="",'Reported Performance Table'!$S884="",'Reported Performance Table'!$T884="",'Reported Performance Table'!$U884="",'Reported Performance Table'!$V884="",'Reported Performance Table'!$W884="",'Reported Performance Table'!$X884="",'Reported Performance Table'!$AF884="",'Reported Performance Table'!$AG884="",'Reported Performance Table'!$AI884="",'Reported Performance Table'!$AJ884="",'Reported Performance Table'!$AL884="",'Reported Performance Table'!$AN884="",'Reported Performance Table'!$AR884=""),$A877&amp;", ",""))</f>
        <v/>
      </c>
      <c r="D877" s="35" t="e">
        <f>VLOOKUP('Reported Performance Table'!C877,'Master List'!$B$20:$C$39,2,FALSE)</f>
        <v>#N/A</v>
      </c>
      <c r="E877" t="e">
        <f>VLOOKUP('Reported Performance Table'!D877,'Master List'!$B$42:$C$129,2,FALSE)</f>
        <v>#N/A</v>
      </c>
      <c r="F877" t="e">
        <f>VLOOKUP('Reported Performance Table'!C877,'Master List'!$B$20:$D$39,3,FALSE)</f>
        <v>#N/A</v>
      </c>
      <c r="G877" s="3" t="e">
        <f>VLOOKUP('Reported Performance Table'!B877,'Master List'!$B$11:$D$17,3,FALSE)</f>
        <v>#N/A</v>
      </c>
      <c r="H877" t="e">
        <f t="shared" si="26"/>
        <v>#N/A</v>
      </c>
      <c r="I877" t="e">
        <f>IF(VLOOKUP('Reported Performance Table'!D877,'Master List'!$B$42:$D$129,3,FALSE)="","No",VLOOKUP('Reported Performance Table'!D877,'Master List'!$B$42:$D$129,3,FALSE))</f>
        <v>#N/A</v>
      </c>
      <c r="J877" t="e">
        <f>IF(AND(I877="Yes_No",'Reported Performance Table'!E877="Yes"),"No","Yes_No")</f>
        <v>#N/A</v>
      </c>
      <c r="K877" t="str">
        <f>IF('Reported Performance Table'!D877="","",IF('Reported Performance Table'!E877="Yes","LUNA_CCT","Reported_CCT"))</f>
        <v/>
      </c>
      <c r="L877" t="str">
        <f>IF('Reported Performance Table'!D877="","",IF(K877="LUNA_CCT",VLOOKUP('Reported Performance Table'!D877,'Master List'!$B$42:$E$129,4,FALSE),"Reported_BUG"))</f>
        <v/>
      </c>
      <c r="M877" t="str">
        <f>IF('Reported Performance Table'!D877="","",IF(AND('Reported Performance Table'!$E877="Yes",OR('Reported Performance Table'!$D877='Master List'!$B$42,'Reported Performance Table'!$D877='Master List'!$B$43,'Reported Performance Table'!$D877='Master List'!$B$44,'Reported Performance Table'!$D877='Master List'!$B$46,'Reported Performance Table'!$D877='Master List'!$B$48,'Reported Performance Table'!$D877='Master List'!$B$104,'Reported Performance Table'!$D877='Master List'!$B$106,'Reported Performance Table'!$D877='Master List'!$B$126)),"LUNA_Dimming","Dimming_Capability_and_Range"))</f>
        <v/>
      </c>
      <c r="N877" s="179">
        <f>'Reported Performance Table'!BE877</f>
        <v>0</v>
      </c>
      <c r="O877" s="179">
        <f>'Reported Performance Table'!BF877</f>
        <v>0</v>
      </c>
      <c r="P877" s="179">
        <f>'Reported Performance Table'!BG877</f>
        <v>0</v>
      </c>
      <c r="Q877" t="str">
        <f t="shared" si="27"/>
        <v>No</v>
      </c>
    </row>
    <row r="878" spans="1:17" x14ac:dyDescent="0.25">
      <c r="A878" s="75">
        <v>885</v>
      </c>
      <c r="B878" s="76" t="str">
        <f>IF('Reported Performance Table'!$A885="","",IF(OR('Reported Performance Table'!$B885="",'Reported Performance Table'!$C885="",'Reported Performance Table'!$D885="",'Reported Performance Table'!$F885="",'Reported Performance Table'!$G885="",'Reported Performance Table'!$H885="",'Reported Performance Table'!$I885="",'Reported Performance Table'!$K885="",'Reported Performance Table'!$N885="",'Reported Performance Table'!$O885="",'Reported Performance Table'!$P885="",'Reported Performance Table'!$Q885="",'Reported Performance Table'!$R885="",'Reported Performance Table'!$S885="",'Reported Performance Table'!$T885="",'Reported Performance Table'!$U885="",'Reported Performance Table'!$V885="",'Reported Performance Table'!$W885="",'Reported Performance Table'!$X885="",'Reported Performance Table'!$AF885="",'Reported Performance Table'!$AG885="",'Reported Performance Table'!$AI885="",'Reported Performance Table'!$AJ885="",'Reported Performance Table'!$AL885="",'Reported Performance Table'!$AN885="",'Reported Performance Table'!$AR885=""),$A878&amp;", ",""))</f>
        <v/>
      </c>
      <c r="D878" s="35" t="e">
        <f>VLOOKUP('Reported Performance Table'!C878,'Master List'!$B$20:$C$39,2,FALSE)</f>
        <v>#N/A</v>
      </c>
      <c r="E878" t="e">
        <f>VLOOKUP('Reported Performance Table'!D878,'Master List'!$B$42:$C$129,2,FALSE)</f>
        <v>#N/A</v>
      </c>
      <c r="F878" t="e">
        <f>VLOOKUP('Reported Performance Table'!C878,'Master List'!$B$20:$D$39,3,FALSE)</f>
        <v>#N/A</v>
      </c>
      <c r="G878" s="3" t="e">
        <f>VLOOKUP('Reported Performance Table'!B878,'Master List'!$B$11:$D$17,3,FALSE)</f>
        <v>#N/A</v>
      </c>
      <c r="H878" t="e">
        <f t="shared" si="26"/>
        <v>#N/A</v>
      </c>
      <c r="I878" t="e">
        <f>IF(VLOOKUP('Reported Performance Table'!D878,'Master List'!$B$42:$D$129,3,FALSE)="","No",VLOOKUP('Reported Performance Table'!D878,'Master List'!$B$42:$D$129,3,FALSE))</f>
        <v>#N/A</v>
      </c>
      <c r="J878" t="e">
        <f>IF(AND(I878="Yes_No",'Reported Performance Table'!E878="Yes"),"No","Yes_No")</f>
        <v>#N/A</v>
      </c>
      <c r="K878" t="str">
        <f>IF('Reported Performance Table'!D878="","",IF('Reported Performance Table'!E878="Yes","LUNA_CCT","Reported_CCT"))</f>
        <v/>
      </c>
      <c r="L878" t="str">
        <f>IF('Reported Performance Table'!D878="","",IF(K878="LUNA_CCT",VLOOKUP('Reported Performance Table'!D878,'Master List'!$B$42:$E$129,4,FALSE),"Reported_BUG"))</f>
        <v/>
      </c>
      <c r="M878" t="str">
        <f>IF('Reported Performance Table'!D878="","",IF(AND('Reported Performance Table'!$E878="Yes",OR('Reported Performance Table'!$D878='Master List'!$B$42,'Reported Performance Table'!$D878='Master List'!$B$43,'Reported Performance Table'!$D878='Master List'!$B$44,'Reported Performance Table'!$D878='Master List'!$B$46,'Reported Performance Table'!$D878='Master List'!$B$48,'Reported Performance Table'!$D878='Master List'!$B$104,'Reported Performance Table'!$D878='Master List'!$B$106,'Reported Performance Table'!$D878='Master List'!$B$126)),"LUNA_Dimming","Dimming_Capability_and_Range"))</f>
        <v/>
      </c>
      <c r="N878" s="179">
        <f>'Reported Performance Table'!BE878</f>
        <v>0</v>
      </c>
      <c r="O878" s="179">
        <f>'Reported Performance Table'!BF878</f>
        <v>0</v>
      </c>
      <c r="P878" s="179">
        <f>'Reported Performance Table'!BG878</f>
        <v>0</v>
      </c>
      <c r="Q878" t="str">
        <f t="shared" si="27"/>
        <v>No</v>
      </c>
    </row>
    <row r="879" spans="1:17" x14ac:dyDescent="0.25">
      <c r="A879" s="75">
        <v>886</v>
      </c>
      <c r="B879" s="76" t="str">
        <f>IF('Reported Performance Table'!$A886="","",IF(OR('Reported Performance Table'!$B886="",'Reported Performance Table'!$C886="",'Reported Performance Table'!$D886="",'Reported Performance Table'!$F886="",'Reported Performance Table'!$G886="",'Reported Performance Table'!$H886="",'Reported Performance Table'!$I886="",'Reported Performance Table'!$K886="",'Reported Performance Table'!$N886="",'Reported Performance Table'!$O886="",'Reported Performance Table'!$P886="",'Reported Performance Table'!$Q886="",'Reported Performance Table'!$R886="",'Reported Performance Table'!$S886="",'Reported Performance Table'!$T886="",'Reported Performance Table'!$U886="",'Reported Performance Table'!$V886="",'Reported Performance Table'!$W886="",'Reported Performance Table'!$X886="",'Reported Performance Table'!$AF886="",'Reported Performance Table'!$AG886="",'Reported Performance Table'!$AI886="",'Reported Performance Table'!$AJ886="",'Reported Performance Table'!$AL886="",'Reported Performance Table'!$AN886="",'Reported Performance Table'!$AR886=""),$A879&amp;", ",""))</f>
        <v/>
      </c>
      <c r="D879" s="35" t="e">
        <f>VLOOKUP('Reported Performance Table'!C879,'Master List'!$B$20:$C$39,2,FALSE)</f>
        <v>#N/A</v>
      </c>
      <c r="E879" t="e">
        <f>VLOOKUP('Reported Performance Table'!D879,'Master List'!$B$42:$C$129,2,FALSE)</f>
        <v>#N/A</v>
      </c>
      <c r="F879" t="e">
        <f>VLOOKUP('Reported Performance Table'!C879,'Master List'!$B$20:$D$39,3,FALSE)</f>
        <v>#N/A</v>
      </c>
      <c r="G879" s="3" t="e">
        <f>VLOOKUP('Reported Performance Table'!B879,'Master List'!$B$11:$D$17,3,FALSE)</f>
        <v>#N/A</v>
      </c>
      <c r="H879" t="e">
        <f t="shared" si="26"/>
        <v>#N/A</v>
      </c>
      <c r="I879" t="e">
        <f>IF(VLOOKUP('Reported Performance Table'!D879,'Master List'!$B$42:$D$129,3,FALSE)="","No",VLOOKUP('Reported Performance Table'!D879,'Master List'!$B$42:$D$129,3,FALSE))</f>
        <v>#N/A</v>
      </c>
      <c r="J879" t="e">
        <f>IF(AND(I879="Yes_No",'Reported Performance Table'!E879="Yes"),"No","Yes_No")</f>
        <v>#N/A</v>
      </c>
      <c r="K879" t="str">
        <f>IF('Reported Performance Table'!D879="","",IF('Reported Performance Table'!E879="Yes","LUNA_CCT","Reported_CCT"))</f>
        <v/>
      </c>
      <c r="L879" t="str">
        <f>IF('Reported Performance Table'!D879="","",IF(K879="LUNA_CCT",VLOOKUP('Reported Performance Table'!D879,'Master List'!$B$42:$E$129,4,FALSE),"Reported_BUG"))</f>
        <v/>
      </c>
      <c r="M879" t="str">
        <f>IF('Reported Performance Table'!D879="","",IF(AND('Reported Performance Table'!$E879="Yes",OR('Reported Performance Table'!$D879='Master List'!$B$42,'Reported Performance Table'!$D879='Master List'!$B$43,'Reported Performance Table'!$D879='Master List'!$B$44,'Reported Performance Table'!$D879='Master List'!$B$46,'Reported Performance Table'!$D879='Master List'!$B$48,'Reported Performance Table'!$D879='Master List'!$B$104,'Reported Performance Table'!$D879='Master List'!$B$106,'Reported Performance Table'!$D879='Master List'!$B$126)),"LUNA_Dimming","Dimming_Capability_and_Range"))</f>
        <v/>
      </c>
      <c r="N879" s="179">
        <f>'Reported Performance Table'!BE879</f>
        <v>0</v>
      </c>
      <c r="O879" s="179">
        <f>'Reported Performance Table'!BF879</f>
        <v>0</v>
      </c>
      <c r="P879" s="179">
        <f>'Reported Performance Table'!BG879</f>
        <v>0</v>
      </c>
      <c r="Q879" t="str">
        <f t="shared" si="27"/>
        <v>No</v>
      </c>
    </row>
    <row r="880" spans="1:17" x14ac:dyDescent="0.25">
      <c r="A880" s="75">
        <v>887</v>
      </c>
      <c r="B880" s="76" t="str">
        <f>IF('Reported Performance Table'!$A887="","",IF(OR('Reported Performance Table'!$B887="",'Reported Performance Table'!$C887="",'Reported Performance Table'!$D887="",'Reported Performance Table'!$F887="",'Reported Performance Table'!$G887="",'Reported Performance Table'!$H887="",'Reported Performance Table'!$I887="",'Reported Performance Table'!$K887="",'Reported Performance Table'!$N887="",'Reported Performance Table'!$O887="",'Reported Performance Table'!$P887="",'Reported Performance Table'!$Q887="",'Reported Performance Table'!$R887="",'Reported Performance Table'!$S887="",'Reported Performance Table'!$T887="",'Reported Performance Table'!$U887="",'Reported Performance Table'!$V887="",'Reported Performance Table'!$W887="",'Reported Performance Table'!$X887="",'Reported Performance Table'!$AF887="",'Reported Performance Table'!$AG887="",'Reported Performance Table'!$AI887="",'Reported Performance Table'!$AJ887="",'Reported Performance Table'!$AL887="",'Reported Performance Table'!$AN887="",'Reported Performance Table'!$AR887=""),$A880&amp;", ",""))</f>
        <v/>
      </c>
      <c r="D880" s="35" t="e">
        <f>VLOOKUP('Reported Performance Table'!C880,'Master List'!$B$20:$C$39,2,FALSE)</f>
        <v>#N/A</v>
      </c>
      <c r="E880" t="e">
        <f>VLOOKUP('Reported Performance Table'!D880,'Master List'!$B$42:$C$129,2,FALSE)</f>
        <v>#N/A</v>
      </c>
      <c r="F880" t="e">
        <f>VLOOKUP('Reported Performance Table'!C880,'Master List'!$B$20:$D$39,3,FALSE)</f>
        <v>#N/A</v>
      </c>
      <c r="G880" s="3" t="e">
        <f>VLOOKUP('Reported Performance Table'!B880,'Master List'!$B$11:$D$17,3,FALSE)</f>
        <v>#N/A</v>
      </c>
      <c r="H880" t="e">
        <f t="shared" si="26"/>
        <v>#N/A</v>
      </c>
      <c r="I880" t="e">
        <f>IF(VLOOKUP('Reported Performance Table'!D880,'Master List'!$B$42:$D$129,3,FALSE)="","No",VLOOKUP('Reported Performance Table'!D880,'Master List'!$B$42:$D$129,3,FALSE))</f>
        <v>#N/A</v>
      </c>
      <c r="J880" t="e">
        <f>IF(AND(I880="Yes_No",'Reported Performance Table'!E880="Yes"),"No","Yes_No")</f>
        <v>#N/A</v>
      </c>
      <c r="K880" t="str">
        <f>IF('Reported Performance Table'!D880="","",IF('Reported Performance Table'!E880="Yes","LUNA_CCT","Reported_CCT"))</f>
        <v/>
      </c>
      <c r="L880" t="str">
        <f>IF('Reported Performance Table'!D880="","",IF(K880="LUNA_CCT",VLOOKUP('Reported Performance Table'!D880,'Master List'!$B$42:$E$129,4,FALSE),"Reported_BUG"))</f>
        <v/>
      </c>
      <c r="M880" t="str">
        <f>IF('Reported Performance Table'!D880="","",IF(AND('Reported Performance Table'!$E880="Yes",OR('Reported Performance Table'!$D880='Master List'!$B$42,'Reported Performance Table'!$D880='Master List'!$B$43,'Reported Performance Table'!$D880='Master List'!$B$44,'Reported Performance Table'!$D880='Master List'!$B$46,'Reported Performance Table'!$D880='Master List'!$B$48,'Reported Performance Table'!$D880='Master List'!$B$104,'Reported Performance Table'!$D880='Master List'!$B$106,'Reported Performance Table'!$D880='Master List'!$B$126)),"LUNA_Dimming","Dimming_Capability_and_Range"))</f>
        <v/>
      </c>
      <c r="N880" s="179">
        <f>'Reported Performance Table'!BE880</f>
        <v>0</v>
      </c>
      <c r="O880" s="179">
        <f>'Reported Performance Table'!BF880</f>
        <v>0</v>
      </c>
      <c r="P880" s="179">
        <f>'Reported Performance Table'!BG880</f>
        <v>0</v>
      </c>
      <c r="Q880" t="str">
        <f t="shared" si="27"/>
        <v>No</v>
      </c>
    </row>
    <row r="881" spans="1:17" x14ac:dyDescent="0.25">
      <c r="A881" s="75">
        <v>888</v>
      </c>
      <c r="B881" s="76" t="str">
        <f>IF('Reported Performance Table'!$A888="","",IF(OR('Reported Performance Table'!$B888="",'Reported Performance Table'!$C888="",'Reported Performance Table'!$D888="",'Reported Performance Table'!$F888="",'Reported Performance Table'!$G888="",'Reported Performance Table'!$H888="",'Reported Performance Table'!$I888="",'Reported Performance Table'!$K888="",'Reported Performance Table'!$N888="",'Reported Performance Table'!$O888="",'Reported Performance Table'!$P888="",'Reported Performance Table'!$Q888="",'Reported Performance Table'!$R888="",'Reported Performance Table'!$S888="",'Reported Performance Table'!$T888="",'Reported Performance Table'!$U888="",'Reported Performance Table'!$V888="",'Reported Performance Table'!$W888="",'Reported Performance Table'!$X888="",'Reported Performance Table'!$AF888="",'Reported Performance Table'!$AG888="",'Reported Performance Table'!$AI888="",'Reported Performance Table'!$AJ888="",'Reported Performance Table'!$AL888="",'Reported Performance Table'!$AN888="",'Reported Performance Table'!$AR888=""),$A881&amp;", ",""))</f>
        <v/>
      </c>
      <c r="D881" s="35" t="e">
        <f>VLOOKUP('Reported Performance Table'!C881,'Master List'!$B$20:$C$39,2,FALSE)</f>
        <v>#N/A</v>
      </c>
      <c r="E881" t="e">
        <f>VLOOKUP('Reported Performance Table'!D881,'Master List'!$B$42:$C$129,2,FALSE)</f>
        <v>#N/A</v>
      </c>
      <c r="F881" t="e">
        <f>VLOOKUP('Reported Performance Table'!C881,'Master List'!$B$20:$D$39,3,FALSE)</f>
        <v>#N/A</v>
      </c>
      <c r="G881" s="3" t="e">
        <f>VLOOKUP('Reported Performance Table'!B881,'Master List'!$B$11:$D$17,3,FALSE)</f>
        <v>#N/A</v>
      </c>
      <c r="H881" t="e">
        <f t="shared" si="26"/>
        <v>#N/A</v>
      </c>
      <c r="I881" t="e">
        <f>IF(VLOOKUP('Reported Performance Table'!D881,'Master List'!$B$42:$D$129,3,FALSE)="","No",VLOOKUP('Reported Performance Table'!D881,'Master List'!$B$42:$D$129,3,FALSE))</f>
        <v>#N/A</v>
      </c>
      <c r="J881" t="e">
        <f>IF(AND(I881="Yes_No",'Reported Performance Table'!E881="Yes"),"No","Yes_No")</f>
        <v>#N/A</v>
      </c>
      <c r="K881" t="str">
        <f>IF('Reported Performance Table'!D881="","",IF('Reported Performance Table'!E881="Yes","LUNA_CCT","Reported_CCT"))</f>
        <v/>
      </c>
      <c r="L881" t="str">
        <f>IF('Reported Performance Table'!D881="","",IF(K881="LUNA_CCT",VLOOKUP('Reported Performance Table'!D881,'Master List'!$B$42:$E$129,4,FALSE),"Reported_BUG"))</f>
        <v/>
      </c>
      <c r="M881" t="str">
        <f>IF('Reported Performance Table'!D881="","",IF(AND('Reported Performance Table'!$E881="Yes",OR('Reported Performance Table'!$D881='Master List'!$B$42,'Reported Performance Table'!$D881='Master List'!$B$43,'Reported Performance Table'!$D881='Master List'!$B$44,'Reported Performance Table'!$D881='Master List'!$B$46,'Reported Performance Table'!$D881='Master List'!$B$48,'Reported Performance Table'!$D881='Master List'!$B$104,'Reported Performance Table'!$D881='Master List'!$B$106,'Reported Performance Table'!$D881='Master List'!$B$126)),"LUNA_Dimming","Dimming_Capability_and_Range"))</f>
        <v/>
      </c>
      <c r="N881" s="179">
        <f>'Reported Performance Table'!BE881</f>
        <v>0</v>
      </c>
      <c r="O881" s="179">
        <f>'Reported Performance Table'!BF881</f>
        <v>0</v>
      </c>
      <c r="P881" s="179">
        <f>'Reported Performance Table'!BG881</f>
        <v>0</v>
      </c>
      <c r="Q881" t="str">
        <f t="shared" si="27"/>
        <v>No</v>
      </c>
    </row>
    <row r="882" spans="1:17" x14ac:dyDescent="0.25">
      <c r="A882" s="75">
        <v>889</v>
      </c>
      <c r="B882" s="76" t="str">
        <f>IF('Reported Performance Table'!$A889="","",IF(OR('Reported Performance Table'!$B889="",'Reported Performance Table'!$C889="",'Reported Performance Table'!$D889="",'Reported Performance Table'!$F889="",'Reported Performance Table'!$G889="",'Reported Performance Table'!$H889="",'Reported Performance Table'!$I889="",'Reported Performance Table'!$K889="",'Reported Performance Table'!$N889="",'Reported Performance Table'!$O889="",'Reported Performance Table'!$P889="",'Reported Performance Table'!$Q889="",'Reported Performance Table'!$R889="",'Reported Performance Table'!$S889="",'Reported Performance Table'!$T889="",'Reported Performance Table'!$U889="",'Reported Performance Table'!$V889="",'Reported Performance Table'!$W889="",'Reported Performance Table'!$X889="",'Reported Performance Table'!$AF889="",'Reported Performance Table'!$AG889="",'Reported Performance Table'!$AI889="",'Reported Performance Table'!$AJ889="",'Reported Performance Table'!$AL889="",'Reported Performance Table'!$AN889="",'Reported Performance Table'!$AR889=""),$A882&amp;", ",""))</f>
        <v/>
      </c>
      <c r="D882" s="35" t="e">
        <f>VLOOKUP('Reported Performance Table'!C882,'Master List'!$B$20:$C$39,2,FALSE)</f>
        <v>#N/A</v>
      </c>
      <c r="E882" t="e">
        <f>VLOOKUP('Reported Performance Table'!D882,'Master List'!$B$42:$C$129,2,FALSE)</f>
        <v>#N/A</v>
      </c>
      <c r="F882" t="e">
        <f>VLOOKUP('Reported Performance Table'!C882,'Master List'!$B$20:$D$39,3,FALSE)</f>
        <v>#N/A</v>
      </c>
      <c r="G882" s="3" t="e">
        <f>VLOOKUP('Reported Performance Table'!B882,'Master List'!$B$11:$D$17,3,FALSE)</f>
        <v>#N/A</v>
      </c>
      <c r="H882" t="e">
        <f t="shared" si="26"/>
        <v>#N/A</v>
      </c>
      <c r="I882" t="e">
        <f>IF(VLOOKUP('Reported Performance Table'!D882,'Master List'!$B$42:$D$129,3,FALSE)="","No",VLOOKUP('Reported Performance Table'!D882,'Master List'!$B$42:$D$129,3,FALSE))</f>
        <v>#N/A</v>
      </c>
      <c r="J882" t="e">
        <f>IF(AND(I882="Yes_No",'Reported Performance Table'!E882="Yes"),"No","Yes_No")</f>
        <v>#N/A</v>
      </c>
      <c r="K882" t="str">
        <f>IF('Reported Performance Table'!D882="","",IF('Reported Performance Table'!E882="Yes","LUNA_CCT","Reported_CCT"))</f>
        <v/>
      </c>
      <c r="L882" t="str">
        <f>IF('Reported Performance Table'!D882="","",IF(K882="LUNA_CCT",VLOOKUP('Reported Performance Table'!D882,'Master List'!$B$42:$E$129,4,FALSE),"Reported_BUG"))</f>
        <v/>
      </c>
      <c r="M882" t="str">
        <f>IF('Reported Performance Table'!D882="","",IF(AND('Reported Performance Table'!$E882="Yes",OR('Reported Performance Table'!$D882='Master List'!$B$42,'Reported Performance Table'!$D882='Master List'!$B$43,'Reported Performance Table'!$D882='Master List'!$B$44,'Reported Performance Table'!$D882='Master List'!$B$46,'Reported Performance Table'!$D882='Master List'!$B$48,'Reported Performance Table'!$D882='Master List'!$B$104,'Reported Performance Table'!$D882='Master List'!$B$106,'Reported Performance Table'!$D882='Master List'!$B$126)),"LUNA_Dimming","Dimming_Capability_and_Range"))</f>
        <v/>
      </c>
      <c r="N882" s="179">
        <f>'Reported Performance Table'!BE882</f>
        <v>0</v>
      </c>
      <c r="O882" s="179">
        <f>'Reported Performance Table'!BF882</f>
        <v>0</v>
      </c>
      <c r="P882" s="179">
        <f>'Reported Performance Table'!BG882</f>
        <v>0</v>
      </c>
      <c r="Q882" t="str">
        <f t="shared" si="27"/>
        <v>No</v>
      </c>
    </row>
    <row r="883" spans="1:17" x14ac:dyDescent="0.25">
      <c r="A883" s="75">
        <v>890</v>
      </c>
      <c r="B883" s="76" t="str">
        <f>IF('Reported Performance Table'!$A890="","",IF(OR('Reported Performance Table'!$B890="",'Reported Performance Table'!$C890="",'Reported Performance Table'!$D890="",'Reported Performance Table'!$F890="",'Reported Performance Table'!$G890="",'Reported Performance Table'!$H890="",'Reported Performance Table'!$I890="",'Reported Performance Table'!$K890="",'Reported Performance Table'!$N890="",'Reported Performance Table'!$O890="",'Reported Performance Table'!$P890="",'Reported Performance Table'!$Q890="",'Reported Performance Table'!$R890="",'Reported Performance Table'!$S890="",'Reported Performance Table'!$T890="",'Reported Performance Table'!$U890="",'Reported Performance Table'!$V890="",'Reported Performance Table'!$W890="",'Reported Performance Table'!$X890="",'Reported Performance Table'!$AF890="",'Reported Performance Table'!$AG890="",'Reported Performance Table'!$AI890="",'Reported Performance Table'!$AJ890="",'Reported Performance Table'!$AL890="",'Reported Performance Table'!$AN890="",'Reported Performance Table'!$AR890=""),$A883&amp;", ",""))</f>
        <v/>
      </c>
      <c r="D883" s="35" t="e">
        <f>VLOOKUP('Reported Performance Table'!C883,'Master List'!$B$20:$C$39,2,FALSE)</f>
        <v>#N/A</v>
      </c>
      <c r="E883" t="e">
        <f>VLOOKUP('Reported Performance Table'!D883,'Master List'!$B$42:$C$129,2,FALSE)</f>
        <v>#N/A</v>
      </c>
      <c r="F883" t="e">
        <f>VLOOKUP('Reported Performance Table'!C883,'Master List'!$B$20:$D$39,3,FALSE)</f>
        <v>#N/A</v>
      </c>
      <c r="G883" s="3" t="e">
        <f>VLOOKUP('Reported Performance Table'!B883,'Master List'!$B$11:$D$17,3,FALSE)</f>
        <v>#N/A</v>
      </c>
      <c r="H883" t="e">
        <f t="shared" si="26"/>
        <v>#N/A</v>
      </c>
      <c r="I883" t="e">
        <f>IF(VLOOKUP('Reported Performance Table'!D883,'Master List'!$B$42:$D$129,3,FALSE)="","No",VLOOKUP('Reported Performance Table'!D883,'Master List'!$B$42:$D$129,3,FALSE))</f>
        <v>#N/A</v>
      </c>
      <c r="J883" t="e">
        <f>IF(AND(I883="Yes_No",'Reported Performance Table'!E883="Yes"),"No","Yes_No")</f>
        <v>#N/A</v>
      </c>
      <c r="K883" t="str">
        <f>IF('Reported Performance Table'!D883="","",IF('Reported Performance Table'!E883="Yes","LUNA_CCT","Reported_CCT"))</f>
        <v/>
      </c>
      <c r="L883" t="str">
        <f>IF('Reported Performance Table'!D883="","",IF(K883="LUNA_CCT",VLOOKUP('Reported Performance Table'!D883,'Master List'!$B$42:$E$129,4,FALSE),"Reported_BUG"))</f>
        <v/>
      </c>
      <c r="M883" t="str">
        <f>IF('Reported Performance Table'!D883="","",IF(AND('Reported Performance Table'!$E883="Yes",OR('Reported Performance Table'!$D883='Master List'!$B$42,'Reported Performance Table'!$D883='Master List'!$B$43,'Reported Performance Table'!$D883='Master List'!$B$44,'Reported Performance Table'!$D883='Master List'!$B$46,'Reported Performance Table'!$D883='Master List'!$B$48,'Reported Performance Table'!$D883='Master List'!$B$104,'Reported Performance Table'!$D883='Master List'!$B$106,'Reported Performance Table'!$D883='Master List'!$B$126)),"LUNA_Dimming","Dimming_Capability_and_Range"))</f>
        <v/>
      </c>
      <c r="N883" s="179">
        <f>'Reported Performance Table'!BE883</f>
        <v>0</v>
      </c>
      <c r="O883" s="179">
        <f>'Reported Performance Table'!BF883</f>
        <v>0</v>
      </c>
      <c r="P883" s="179">
        <f>'Reported Performance Table'!BG883</f>
        <v>0</v>
      </c>
      <c r="Q883" t="str">
        <f t="shared" si="27"/>
        <v>No</v>
      </c>
    </row>
    <row r="884" spans="1:17" x14ac:dyDescent="0.25">
      <c r="A884" s="75">
        <v>891</v>
      </c>
      <c r="B884" s="76" t="str">
        <f>IF('Reported Performance Table'!$A891="","",IF(OR('Reported Performance Table'!$B891="",'Reported Performance Table'!$C891="",'Reported Performance Table'!$D891="",'Reported Performance Table'!$F891="",'Reported Performance Table'!$G891="",'Reported Performance Table'!$H891="",'Reported Performance Table'!$I891="",'Reported Performance Table'!$K891="",'Reported Performance Table'!$N891="",'Reported Performance Table'!$O891="",'Reported Performance Table'!$P891="",'Reported Performance Table'!$Q891="",'Reported Performance Table'!$R891="",'Reported Performance Table'!$S891="",'Reported Performance Table'!$T891="",'Reported Performance Table'!$U891="",'Reported Performance Table'!$V891="",'Reported Performance Table'!$W891="",'Reported Performance Table'!$X891="",'Reported Performance Table'!$AF891="",'Reported Performance Table'!$AG891="",'Reported Performance Table'!$AI891="",'Reported Performance Table'!$AJ891="",'Reported Performance Table'!$AL891="",'Reported Performance Table'!$AN891="",'Reported Performance Table'!$AR891=""),$A884&amp;", ",""))</f>
        <v/>
      </c>
      <c r="D884" s="35" t="e">
        <f>VLOOKUP('Reported Performance Table'!C884,'Master List'!$B$20:$C$39,2,FALSE)</f>
        <v>#N/A</v>
      </c>
      <c r="E884" t="e">
        <f>VLOOKUP('Reported Performance Table'!D884,'Master List'!$B$42:$C$129,2,FALSE)</f>
        <v>#N/A</v>
      </c>
      <c r="F884" t="e">
        <f>VLOOKUP('Reported Performance Table'!C884,'Master List'!$B$20:$D$39,3,FALSE)</f>
        <v>#N/A</v>
      </c>
      <c r="G884" s="3" t="e">
        <f>VLOOKUP('Reported Performance Table'!B884,'Master List'!$B$11:$D$17,3,FALSE)</f>
        <v>#N/A</v>
      </c>
      <c r="H884" t="e">
        <f t="shared" si="26"/>
        <v>#N/A</v>
      </c>
      <c r="I884" t="e">
        <f>IF(VLOOKUP('Reported Performance Table'!D884,'Master List'!$B$42:$D$129,3,FALSE)="","No",VLOOKUP('Reported Performance Table'!D884,'Master List'!$B$42:$D$129,3,FALSE))</f>
        <v>#N/A</v>
      </c>
      <c r="J884" t="e">
        <f>IF(AND(I884="Yes_No",'Reported Performance Table'!E884="Yes"),"No","Yes_No")</f>
        <v>#N/A</v>
      </c>
      <c r="K884" t="str">
        <f>IF('Reported Performance Table'!D884="","",IF('Reported Performance Table'!E884="Yes","LUNA_CCT","Reported_CCT"))</f>
        <v/>
      </c>
      <c r="L884" t="str">
        <f>IF('Reported Performance Table'!D884="","",IF(K884="LUNA_CCT",VLOOKUP('Reported Performance Table'!D884,'Master List'!$B$42:$E$129,4,FALSE),"Reported_BUG"))</f>
        <v/>
      </c>
      <c r="M884" t="str">
        <f>IF('Reported Performance Table'!D884="","",IF(AND('Reported Performance Table'!$E884="Yes",OR('Reported Performance Table'!$D884='Master List'!$B$42,'Reported Performance Table'!$D884='Master List'!$B$43,'Reported Performance Table'!$D884='Master List'!$B$44,'Reported Performance Table'!$D884='Master List'!$B$46,'Reported Performance Table'!$D884='Master List'!$B$48,'Reported Performance Table'!$D884='Master List'!$B$104,'Reported Performance Table'!$D884='Master List'!$B$106,'Reported Performance Table'!$D884='Master List'!$B$126)),"LUNA_Dimming","Dimming_Capability_and_Range"))</f>
        <v/>
      </c>
      <c r="N884" s="179">
        <f>'Reported Performance Table'!BE884</f>
        <v>0</v>
      </c>
      <c r="O884" s="179">
        <f>'Reported Performance Table'!BF884</f>
        <v>0</v>
      </c>
      <c r="P884" s="179">
        <f>'Reported Performance Table'!BG884</f>
        <v>0</v>
      </c>
      <c r="Q884" t="str">
        <f t="shared" si="27"/>
        <v>No</v>
      </c>
    </row>
    <row r="885" spans="1:17" x14ac:dyDescent="0.25">
      <c r="A885" s="75">
        <v>892</v>
      </c>
      <c r="B885" s="76" t="str">
        <f>IF('Reported Performance Table'!$A892="","",IF(OR('Reported Performance Table'!$B892="",'Reported Performance Table'!$C892="",'Reported Performance Table'!$D892="",'Reported Performance Table'!$F892="",'Reported Performance Table'!$G892="",'Reported Performance Table'!$H892="",'Reported Performance Table'!$I892="",'Reported Performance Table'!$K892="",'Reported Performance Table'!$N892="",'Reported Performance Table'!$O892="",'Reported Performance Table'!$P892="",'Reported Performance Table'!$Q892="",'Reported Performance Table'!$R892="",'Reported Performance Table'!$S892="",'Reported Performance Table'!$T892="",'Reported Performance Table'!$U892="",'Reported Performance Table'!$V892="",'Reported Performance Table'!$W892="",'Reported Performance Table'!$X892="",'Reported Performance Table'!$AF892="",'Reported Performance Table'!$AG892="",'Reported Performance Table'!$AI892="",'Reported Performance Table'!$AJ892="",'Reported Performance Table'!$AL892="",'Reported Performance Table'!$AN892="",'Reported Performance Table'!$AR892=""),$A885&amp;", ",""))</f>
        <v/>
      </c>
      <c r="D885" s="35" t="e">
        <f>VLOOKUP('Reported Performance Table'!C885,'Master List'!$B$20:$C$39,2,FALSE)</f>
        <v>#N/A</v>
      </c>
      <c r="E885" t="e">
        <f>VLOOKUP('Reported Performance Table'!D885,'Master List'!$B$42:$C$129,2,FALSE)</f>
        <v>#N/A</v>
      </c>
      <c r="F885" t="e">
        <f>VLOOKUP('Reported Performance Table'!C885,'Master List'!$B$20:$D$39,3,FALSE)</f>
        <v>#N/A</v>
      </c>
      <c r="G885" s="3" t="e">
        <f>VLOOKUP('Reported Performance Table'!B885,'Master List'!$B$11:$D$17,3,FALSE)</f>
        <v>#N/A</v>
      </c>
      <c r="H885" t="e">
        <f t="shared" si="26"/>
        <v>#N/A</v>
      </c>
      <c r="I885" t="e">
        <f>IF(VLOOKUP('Reported Performance Table'!D885,'Master List'!$B$42:$D$129,3,FALSE)="","No",VLOOKUP('Reported Performance Table'!D885,'Master List'!$B$42:$D$129,3,FALSE))</f>
        <v>#N/A</v>
      </c>
      <c r="J885" t="e">
        <f>IF(AND(I885="Yes_No",'Reported Performance Table'!E885="Yes"),"No","Yes_No")</f>
        <v>#N/A</v>
      </c>
      <c r="K885" t="str">
        <f>IF('Reported Performance Table'!D885="","",IF('Reported Performance Table'!E885="Yes","LUNA_CCT","Reported_CCT"))</f>
        <v/>
      </c>
      <c r="L885" t="str">
        <f>IF('Reported Performance Table'!D885="","",IF(K885="LUNA_CCT",VLOOKUP('Reported Performance Table'!D885,'Master List'!$B$42:$E$129,4,FALSE),"Reported_BUG"))</f>
        <v/>
      </c>
      <c r="M885" t="str">
        <f>IF('Reported Performance Table'!D885="","",IF(AND('Reported Performance Table'!$E885="Yes",OR('Reported Performance Table'!$D885='Master List'!$B$42,'Reported Performance Table'!$D885='Master List'!$B$43,'Reported Performance Table'!$D885='Master List'!$B$44,'Reported Performance Table'!$D885='Master List'!$B$46,'Reported Performance Table'!$D885='Master List'!$B$48,'Reported Performance Table'!$D885='Master List'!$B$104,'Reported Performance Table'!$D885='Master List'!$B$106,'Reported Performance Table'!$D885='Master List'!$B$126)),"LUNA_Dimming","Dimming_Capability_and_Range"))</f>
        <v/>
      </c>
      <c r="N885" s="179">
        <f>'Reported Performance Table'!BE885</f>
        <v>0</v>
      </c>
      <c r="O885" s="179">
        <f>'Reported Performance Table'!BF885</f>
        <v>0</v>
      </c>
      <c r="P885" s="179">
        <f>'Reported Performance Table'!BG885</f>
        <v>0</v>
      </c>
      <c r="Q885" t="str">
        <f t="shared" si="27"/>
        <v>No</v>
      </c>
    </row>
    <row r="886" spans="1:17" x14ac:dyDescent="0.25">
      <c r="A886" s="75">
        <v>893</v>
      </c>
      <c r="B886" s="76" t="str">
        <f>IF('Reported Performance Table'!$A893="","",IF(OR('Reported Performance Table'!$B893="",'Reported Performance Table'!$C893="",'Reported Performance Table'!$D893="",'Reported Performance Table'!$F893="",'Reported Performance Table'!$G893="",'Reported Performance Table'!$H893="",'Reported Performance Table'!$I893="",'Reported Performance Table'!$K893="",'Reported Performance Table'!$N893="",'Reported Performance Table'!$O893="",'Reported Performance Table'!$P893="",'Reported Performance Table'!$Q893="",'Reported Performance Table'!$R893="",'Reported Performance Table'!$S893="",'Reported Performance Table'!$T893="",'Reported Performance Table'!$U893="",'Reported Performance Table'!$V893="",'Reported Performance Table'!$W893="",'Reported Performance Table'!$X893="",'Reported Performance Table'!$AF893="",'Reported Performance Table'!$AG893="",'Reported Performance Table'!$AI893="",'Reported Performance Table'!$AJ893="",'Reported Performance Table'!$AL893="",'Reported Performance Table'!$AN893="",'Reported Performance Table'!$AR893=""),$A886&amp;", ",""))</f>
        <v/>
      </c>
      <c r="D886" s="35" t="e">
        <f>VLOOKUP('Reported Performance Table'!C886,'Master List'!$B$20:$C$39,2,FALSE)</f>
        <v>#N/A</v>
      </c>
      <c r="E886" t="e">
        <f>VLOOKUP('Reported Performance Table'!D886,'Master List'!$B$42:$C$129,2,FALSE)</f>
        <v>#N/A</v>
      </c>
      <c r="F886" t="e">
        <f>VLOOKUP('Reported Performance Table'!C886,'Master List'!$B$20:$D$39,3,FALSE)</f>
        <v>#N/A</v>
      </c>
      <c r="G886" s="3" t="e">
        <f>VLOOKUP('Reported Performance Table'!B886,'Master List'!$B$11:$D$17,3,FALSE)</f>
        <v>#N/A</v>
      </c>
      <c r="H886" t="e">
        <f t="shared" si="26"/>
        <v>#N/A</v>
      </c>
      <c r="I886" t="e">
        <f>IF(VLOOKUP('Reported Performance Table'!D886,'Master List'!$B$42:$D$129,3,FALSE)="","No",VLOOKUP('Reported Performance Table'!D886,'Master List'!$B$42:$D$129,3,FALSE))</f>
        <v>#N/A</v>
      </c>
      <c r="J886" t="e">
        <f>IF(AND(I886="Yes_No",'Reported Performance Table'!E886="Yes"),"No","Yes_No")</f>
        <v>#N/A</v>
      </c>
      <c r="K886" t="str">
        <f>IF('Reported Performance Table'!D886="","",IF('Reported Performance Table'!E886="Yes","LUNA_CCT","Reported_CCT"))</f>
        <v/>
      </c>
      <c r="L886" t="str">
        <f>IF('Reported Performance Table'!D886="","",IF(K886="LUNA_CCT",VLOOKUP('Reported Performance Table'!D886,'Master List'!$B$42:$E$129,4,FALSE),"Reported_BUG"))</f>
        <v/>
      </c>
      <c r="M886" t="str">
        <f>IF('Reported Performance Table'!D886="","",IF(AND('Reported Performance Table'!$E886="Yes",OR('Reported Performance Table'!$D886='Master List'!$B$42,'Reported Performance Table'!$D886='Master List'!$B$43,'Reported Performance Table'!$D886='Master List'!$B$44,'Reported Performance Table'!$D886='Master List'!$B$46,'Reported Performance Table'!$D886='Master List'!$B$48,'Reported Performance Table'!$D886='Master List'!$B$104,'Reported Performance Table'!$D886='Master List'!$B$106,'Reported Performance Table'!$D886='Master List'!$B$126)),"LUNA_Dimming","Dimming_Capability_and_Range"))</f>
        <v/>
      </c>
      <c r="N886" s="179">
        <f>'Reported Performance Table'!BE886</f>
        <v>0</v>
      </c>
      <c r="O886" s="179">
        <f>'Reported Performance Table'!BF886</f>
        <v>0</v>
      </c>
      <c r="P886" s="179">
        <f>'Reported Performance Table'!BG886</f>
        <v>0</v>
      </c>
      <c r="Q886" t="str">
        <f t="shared" si="27"/>
        <v>No</v>
      </c>
    </row>
    <row r="887" spans="1:17" x14ac:dyDescent="0.25">
      <c r="A887" s="75">
        <v>894</v>
      </c>
      <c r="B887" s="76" t="str">
        <f>IF('Reported Performance Table'!$A894="","",IF(OR('Reported Performance Table'!$B894="",'Reported Performance Table'!$C894="",'Reported Performance Table'!$D894="",'Reported Performance Table'!$F894="",'Reported Performance Table'!$G894="",'Reported Performance Table'!$H894="",'Reported Performance Table'!$I894="",'Reported Performance Table'!$K894="",'Reported Performance Table'!$N894="",'Reported Performance Table'!$O894="",'Reported Performance Table'!$P894="",'Reported Performance Table'!$Q894="",'Reported Performance Table'!$R894="",'Reported Performance Table'!$S894="",'Reported Performance Table'!$T894="",'Reported Performance Table'!$U894="",'Reported Performance Table'!$V894="",'Reported Performance Table'!$W894="",'Reported Performance Table'!$X894="",'Reported Performance Table'!$AF894="",'Reported Performance Table'!$AG894="",'Reported Performance Table'!$AI894="",'Reported Performance Table'!$AJ894="",'Reported Performance Table'!$AL894="",'Reported Performance Table'!$AN894="",'Reported Performance Table'!$AR894=""),$A887&amp;", ",""))</f>
        <v/>
      </c>
      <c r="D887" s="35" t="e">
        <f>VLOOKUP('Reported Performance Table'!C887,'Master List'!$B$20:$C$39,2,FALSE)</f>
        <v>#N/A</v>
      </c>
      <c r="E887" t="e">
        <f>VLOOKUP('Reported Performance Table'!D887,'Master List'!$B$42:$C$129,2,FALSE)</f>
        <v>#N/A</v>
      </c>
      <c r="F887" t="e">
        <f>VLOOKUP('Reported Performance Table'!C887,'Master List'!$B$20:$D$39,3,FALSE)</f>
        <v>#N/A</v>
      </c>
      <c r="G887" s="3" t="e">
        <f>VLOOKUP('Reported Performance Table'!B887,'Master List'!$B$11:$D$17,3,FALSE)</f>
        <v>#N/A</v>
      </c>
      <c r="H887" t="e">
        <f t="shared" si="26"/>
        <v>#N/A</v>
      </c>
      <c r="I887" t="e">
        <f>IF(VLOOKUP('Reported Performance Table'!D887,'Master List'!$B$42:$D$129,3,FALSE)="","No",VLOOKUP('Reported Performance Table'!D887,'Master List'!$B$42:$D$129,3,FALSE))</f>
        <v>#N/A</v>
      </c>
      <c r="J887" t="e">
        <f>IF(AND(I887="Yes_No",'Reported Performance Table'!E887="Yes"),"No","Yes_No")</f>
        <v>#N/A</v>
      </c>
      <c r="K887" t="str">
        <f>IF('Reported Performance Table'!D887="","",IF('Reported Performance Table'!E887="Yes","LUNA_CCT","Reported_CCT"))</f>
        <v/>
      </c>
      <c r="L887" t="str">
        <f>IF('Reported Performance Table'!D887="","",IF(K887="LUNA_CCT",VLOOKUP('Reported Performance Table'!D887,'Master List'!$B$42:$E$129,4,FALSE),"Reported_BUG"))</f>
        <v/>
      </c>
      <c r="M887" t="str">
        <f>IF('Reported Performance Table'!D887="","",IF(AND('Reported Performance Table'!$E887="Yes",OR('Reported Performance Table'!$D887='Master List'!$B$42,'Reported Performance Table'!$D887='Master List'!$B$43,'Reported Performance Table'!$D887='Master List'!$B$44,'Reported Performance Table'!$D887='Master List'!$B$46,'Reported Performance Table'!$D887='Master List'!$B$48,'Reported Performance Table'!$D887='Master List'!$B$104,'Reported Performance Table'!$D887='Master List'!$B$106,'Reported Performance Table'!$D887='Master List'!$B$126)),"LUNA_Dimming","Dimming_Capability_and_Range"))</f>
        <v/>
      </c>
      <c r="N887" s="179">
        <f>'Reported Performance Table'!BE887</f>
        <v>0</v>
      </c>
      <c r="O887" s="179">
        <f>'Reported Performance Table'!BF887</f>
        <v>0</v>
      </c>
      <c r="P887" s="179">
        <f>'Reported Performance Table'!BG887</f>
        <v>0</v>
      </c>
      <c r="Q887" t="str">
        <f t="shared" si="27"/>
        <v>No</v>
      </c>
    </row>
    <row r="888" spans="1:17" x14ac:dyDescent="0.25">
      <c r="A888" s="75">
        <v>895</v>
      </c>
      <c r="B888" s="76" t="str">
        <f>IF('Reported Performance Table'!$A895="","",IF(OR('Reported Performance Table'!$B895="",'Reported Performance Table'!$C895="",'Reported Performance Table'!$D895="",'Reported Performance Table'!$F895="",'Reported Performance Table'!$G895="",'Reported Performance Table'!$H895="",'Reported Performance Table'!$I895="",'Reported Performance Table'!$K895="",'Reported Performance Table'!$N895="",'Reported Performance Table'!$O895="",'Reported Performance Table'!$P895="",'Reported Performance Table'!$Q895="",'Reported Performance Table'!$R895="",'Reported Performance Table'!$S895="",'Reported Performance Table'!$T895="",'Reported Performance Table'!$U895="",'Reported Performance Table'!$V895="",'Reported Performance Table'!$W895="",'Reported Performance Table'!$X895="",'Reported Performance Table'!$AF895="",'Reported Performance Table'!$AG895="",'Reported Performance Table'!$AI895="",'Reported Performance Table'!$AJ895="",'Reported Performance Table'!$AL895="",'Reported Performance Table'!$AN895="",'Reported Performance Table'!$AR895=""),$A888&amp;", ",""))</f>
        <v/>
      </c>
      <c r="D888" s="35" t="e">
        <f>VLOOKUP('Reported Performance Table'!C888,'Master List'!$B$20:$C$39,2,FALSE)</f>
        <v>#N/A</v>
      </c>
      <c r="E888" t="e">
        <f>VLOOKUP('Reported Performance Table'!D888,'Master List'!$B$42:$C$129,2,FALSE)</f>
        <v>#N/A</v>
      </c>
      <c r="F888" t="e">
        <f>VLOOKUP('Reported Performance Table'!C888,'Master List'!$B$20:$D$39,3,FALSE)</f>
        <v>#N/A</v>
      </c>
      <c r="G888" s="3" t="e">
        <f>VLOOKUP('Reported Performance Table'!B888,'Master List'!$B$11:$D$17,3,FALSE)</f>
        <v>#N/A</v>
      </c>
      <c r="H888" t="e">
        <f t="shared" si="26"/>
        <v>#N/A</v>
      </c>
      <c r="I888" t="e">
        <f>IF(VLOOKUP('Reported Performance Table'!D888,'Master List'!$B$42:$D$129,3,FALSE)="","No",VLOOKUP('Reported Performance Table'!D888,'Master List'!$B$42:$D$129,3,FALSE))</f>
        <v>#N/A</v>
      </c>
      <c r="J888" t="e">
        <f>IF(AND(I888="Yes_No",'Reported Performance Table'!E888="Yes"),"No","Yes_No")</f>
        <v>#N/A</v>
      </c>
      <c r="K888" t="str">
        <f>IF('Reported Performance Table'!D888="","",IF('Reported Performance Table'!E888="Yes","LUNA_CCT","Reported_CCT"))</f>
        <v/>
      </c>
      <c r="L888" t="str">
        <f>IF('Reported Performance Table'!D888="","",IF(K888="LUNA_CCT",VLOOKUP('Reported Performance Table'!D888,'Master List'!$B$42:$E$129,4,FALSE),"Reported_BUG"))</f>
        <v/>
      </c>
      <c r="M888" t="str">
        <f>IF('Reported Performance Table'!D888="","",IF(AND('Reported Performance Table'!$E888="Yes",OR('Reported Performance Table'!$D888='Master List'!$B$42,'Reported Performance Table'!$D888='Master List'!$B$43,'Reported Performance Table'!$D888='Master List'!$B$44,'Reported Performance Table'!$D888='Master List'!$B$46,'Reported Performance Table'!$D888='Master List'!$B$48,'Reported Performance Table'!$D888='Master List'!$B$104,'Reported Performance Table'!$D888='Master List'!$B$106,'Reported Performance Table'!$D888='Master List'!$B$126)),"LUNA_Dimming","Dimming_Capability_and_Range"))</f>
        <v/>
      </c>
      <c r="N888" s="179">
        <f>'Reported Performance Table'!BE888</f>
        <v>0</v>
      </c>
      <c r="O888" s="179">
        <f>'Reported Performance Table'!BF888</f>
        <v>0</v>
      </c>
      <c r="P888" s="179">
        <f>'Reported Performance Table'!BG888</f>
        <v>0</v>
      </c>
      <c r="Q888" t="str">
        <f t="shared" si="27"/>
        <v>No</v>
      </c>
    </row>
    <row r="889" spans="1:17" x14ac:dyDescent="0.25">
      <c r="A889" s="75">
        <v>896</v>
      </c>
      <c r="B889" s="76" t="str">
        <f>IF('Reported Performance Table'!$A896="","",IF(OR('Reported Performance Table'!$B896="",'Reported Performance Table'!$C896="",'Reported Performance Table'!$D896="",'Reported Performance Table'!$F896="",'Reported Performance Table'!$G896="",'Reported Performance Table'!$H896="",'Reported Performance Table'!$I896="",'Reported Performance Table'!$K896="",'Reported Performance Table'!$N896="",'Reported Performance Table'!$O896="",'Reported Performance Table'!$P896="",'Reported Performance Table'!$Q896="",'Reported Performance Table'!$R896="",'Reported Performance Table'!$S896="",'Reported Performance Table'!$T896="",'Reported Performance Table'!$U896="",'Reported Performance Table'!$V896="",'Reported Performance Table'!$W896="",'Reported Performance Table'!$X896="",'Reported Performance Table'!$AF896="",'Reported Performance Table'!$AG896="",'Reported Performance Table'!$AI896="",'Reported Performance Table'!$AJ896="",'Reported Performance Table'!$AL896="",'Reported Performance Table'!$AN896="",'Reported Performance Table'!$AR896=""),$A889&amp;", ",""))</f>
        <v/>
      </c>
      <c r="D889" s="35" t="e">
        <f>VLOOKUP('Reported Performance Table'!C889,'Master List'!$B$20:$C$39,2,FALSE)</f>
        <v>#N/A</v>
      </c>
      <c r="E889" t="e">
        <f>VLOOKUP('Reported Performance Table'!D889,'Master List'!$B$42:$C$129,2,FALSE)</f>
        <v>#N/A</v>
      </c>
      <c r="F889" t="e">
        <f>VLOOKUP('Reported Performance Table'!C889,'Master List'!$B$20:$D$39,3,FALSE)</f>
        <v>#N/A</v>
      </c>
      <c r="G889" s="3" t="e">
        <f>VLOOKUP('Reported Performance Table'!B889,'Master List'!$B$11:$D$17,3,FALSE)</f>
        <v>#N/A</v>
      </c>
      <c r="H889" t="e">
        <f t="shared" si="26"/>
        <v>#N/A</v>
      </c>
      <c r="I889" t="e">
        <f>IF(VLOOKUP('Reported Performance Table'!D889,'Master List'!$B$42:$D$129,3,FALSE)="","No",VLOOKUP('Reported Performance Table'!D889,'Master List'!$B$42:$D$129,3,FALSE))</f>
        <v>#N/A</v>
      </c>
      <c r="J889" t="e">
        <f>IF(AND(I889="Yes_No",'Reported Performance Table'!E889="Yes"),"No","Yes_No")</f>
        <v>#N/A</v>
      </c>
      <c r="K889" t="str">
        <f>IF('Reported Performance Table'!D889="","",IF('Reported Performance Table'!E889="Yes","LUNA_CCT","Reported_CCT"))</f>
        <v/>
      </c>
      <c r="L889" t="str">
        <f>IF('Reported Performance Table'!D889="","",IF(K889="LUNA_CCT",VLOOKUP('Reported Performance Table'!D889,'Master List'!$B$42:$E$129,4,FALSE),"Reported_BUG"))</f>
        <v/>
      </c>
      <c r="M889" t="str">
        <f>IF('Reported Performance Table'!D889="","",IF(AND('Reported Performance Table'!$E889="Yes",OR('Reported Performance Table'!$D889='Master List'!$B$42,'Reported Performance Table'!$D889='Master List'!$B$43,'Reported Performance Table'!$D889='Master List'!$B$44,'Reported Performance Table'!$D889='Master List'!$B$46,'Reported Performance Table'!$D889='Master List'!$B$48,'Reported Performance Table'!$D889='Master List'!$B$104,'Reported Performance Table'!$D889='Master List'!$B$106,'Reported Performance Table'!$D889='Master List'!$B$126)),"LUNA_Dimming","Dimming_Capability_and_Range"))</f>
        <v/>
      </c>
      <c r="N889" s="179">
        <f>'Reported Performance Table'!BE889</f>
        <v>0</v>
      </c>
      <c r="O889" s="179">
        <f>'Reported Performance Table'!BF889</f>
        <v>0</v>
      </c>
      <c r="P889" s="179">
        <f>'Reported Performance Table'!BG889</f>
        <v>0</v>
      </c>
      <c r="Q889" t="str">
        <f t="shared" si="27"/>
        <v>No</v>
      </c>
    </row>
    <row r="890" spans="1:17" x14ac:dyDescent="0.25">
      <c r="A890" s="75">
        <v>897</v>
      </c>
      <c r="B890" s="76" t="str">
        <f>IF('Reported Performance Table'!$A897="","",IF(OR('Reported Performance Table'!$B897="",'Reported Performance Table'!$C897="",'Reported Performance Table'!$D897="",'Reported Performance Table'!$F897="",'Reported Performance Table'!$G897="",'Reported Performance Table'!$H897="",'Reported Performance Table'!$I897="",'Reported Performance Table'!$K897="",'Reported Performance Table'!$N897="",'Reported Performance Table'!$O897="",'Reported Performance Table'!$P897="",'Reported Performance Table'!$Q897="",'Reported Performance Table'!$R897="",'Reported Performance Table'!$S897="",'Reported Performance Table'!$T897="",'Reported Performance Table'!$U897="",'Reported Performance Table'!$V897="",'Reported Performance Table'!$W897="",'Reported Performance Table'!$X897="",'Reported Performance Table'!$AF897="",'Reported Performance Table'!$AG897="",'Reported Performance Table'!$AI897="",'Reported Performance Table'!$AJ897="",'Reported Performance Table'!$AL897="",'Reported Performance Table'!$AN897="",'Reported Performance Table'!$AR897=""),$A890&amp;", ",""))</f>
        <v/>
      </c>
      <c r="D890" s="35" t="e">
        <f>VLOOKUP('Reported Performance Table'!C890,'Master List'!$B$20:$C$39,2,FALSE)</f>
        <v>#N/A</v>
      </c>
      <c r="E890" t="e">
        <f>VLOOKUP('Reported Performance Table'!D890,'Master List'!$B$42:$C$129,2,FALSE)</f>
        <v>#N/A</v>
      </c>
      <c r="F890" t="e">
        <f>VLOOKUP('Reported Performance Table'!C890,'Master List'!$B$20:$D$39,3,FALSE)</f>
        <v>#N/A</v>
      </c>
      <c r="G890" s="3" t="e">
        <f>VLOOKUP('Reported Performance Table'!B890,'Master List'!$B$11:$D$17,3,FALSE)</f>
        <v>#N/A</v>
      </c>
      <c r="H890" t="e">
        <f t="shared" si="26"/>
        <v>#N/A</v>
      </c>
      <c r="I890" t="e">
        <f>IF(VLOOKUP('Reported Performance Table'!D890,'Master List'!$B$42:$D$129,3,FALSE)="","No",VLOOKUP('Reported Performance Table'!D890,'Master List'!$B$42:$D$129,3,FALSE))</f>
        <v>#N/A</v>
      </c>
      <c r="J890" t="e">
        <f>IF(AND(I890="Yes_No",'Reported Performance Table'!E890="Yes"),"No","Yes_No")</f>
        <v>#N/A</v>
      </c>
      <c r="K890" t="str">
        <f>IF('Reported Performance Table'!D890="","",IF('Reported Performance Table'!E890="Yes","LUNA_CCT","Reported_CCT"))</f>
        <v/>
      </c>
      <c r="L890" t="str">
        <f>IF('Reported Performance Table'!D890="","",IF(K890="LUNA_CCT",VLOOKUP('Reported Performance Table'!D890,'Master List'!$B$42:$E$129,4,FALSE),"Reported_BUG"))</f>
        <v/>
      </c>
      <c r="M890" t="str">
        <f>IF('Reported Performance Table'!D890="","",IF(AND('Reported Performance Table'!$E890="Yes",OR('Reported Performance Table'!$D890='Master List'!$B$42,'Reported Performance Table'!$D890='Master List'!$B$43,'Reported Performance Table'!$D890='Master List'!$B$44,'Reported Performance Table'!$D890='Master List'!$B$46,'Reported Performance Table'!$D890='Master List'!$B$48,'Reported Performance Table'!$D890='Master List'!$B$104,'Reported Performance Table'!$D890='Master List'!$B$106,'Reported Performance Table'!$D890='Master List'!$B$126)),"LUNA_Dimming","Dimming_Capability_and_Range"))</f>
        <v/>
      </c>
      <c r="N890" s="179">
        <f>'Reported Performance Table'!BE890</f>
        <v>0</v>
      </c>
      <c r="O890" s="179">
        <f>'Reported Performance Table'!BF890</f>
        <v>0</v>
      </c>
      <c r="P890" s="179">
        <f>'Reported Performance Table'!BG890</f>
        <v>0</v>
      </c>
      <c r="Q890" t="str">
        <f t="shared" si="27"/>
        <v>No</v>
      </c>
    </row>
    <row r="891" spans="1:17" x14ac:dyDescent="0.25">
      <c r="A891" s="75">
        <v>898</v>
      </c>
      <c r="B891" s="76" t="str">
        <f>IF('Reported Performance Table'!$A898="","",IF(OR('Reported Performance Table'!$B898="",'Reported Performance Table'!$C898="",'Reported Performance Table'!$D898="",'Reported Performance Table'!$F898="",'Reported Performance Table'!$G898="",'Reported Performance Table'!$H898="",'Reported Performance Table'!$I898="",'Reported Performance Table'!$K898="",'Reported Performance Table'!$N898="",'Reported Performance Table'!$O898="",'Reported Performance Table'!$P898="",'Reported Performance Table'!$Q898="",'Reported Performance Table'!$R898="",'Reported Performance Table'!$S898="",'Reported Performance Table'!$T898="",'Reported Performance Table'!$U898="",'Reported Performance Table'!$V898="",'Reported Performance Table'!$W898="",'Reported Performance Table'!$X898="",'Reported Performance Table'!$AF898="",'Reported Performance Table'!$AG898="",'Reported Performance Table'!$AI898="",'Reported Performance Table'!$AJ898="",'Reported Performance Table'!$AL898="",'Reported Performance Table'!$AN898="",'Reported Performance Table'!$AR898=""),$A891&amp;", ",""))</f>
        <v/>
      </c>
      <c r="D891" s="35" t="e">
        <f>VLOOKUP('Reported Performance Table'!C891,'Master List'!$B$20:$C$39,2,FALSE)</f>
        <v>#N/A</v>
      </c>
      <c r="E891" t="e">
        <f>VLOOKUP('Reported Performance Table'!D891,'Master List'!$B$42:$C$129,2,FALSE)</f>
        <v>#N/A</v>
      </c>
      <c r="F891" t="e">
        <f>VLOOKUP('Reported Performance Table'!C891,'Master List'!$B$20:$D$39,3,FALSE)</f>
        <v>#N/A</v>
      </c>
      <c r="G891" s="3" t="e">
        <f>VLOOKUP('Reported Performance Table'!B891,'Master List'!$B$11:$D$17,3,FALSE)</f>
        <v>#N/A</v>
      </c>
      <c r="H891" t="e">
        <f t="shared" si="26"/>
        <v>#N/A</v>
      </c>
      <c r="I891" t="e">
        <f>IF(VLOOKUP('Reported Performance Table'!D891,'Master List'!$B$42:$D$129,3,FALSE)="","No",VLOOKUP('Reported Performance Table'!D891,'Master List'!$B$42:$D$129,3,FALSE))</f>
        <v>#N/A</v>
      </c>
      <c r="J891" t="e">
        <f>IF(AND(I891="Yes_No",'Reported Performance Table'!E891="Yes"),"No","Yes_No")</f>
        <v>#N/A</v>
      </c>
      <c r="K891" t="str">
        <f>IF('Reported Performance Table'!D891="","",IF('Reported Performance Table'!E891="Yes","LUNA_CCT","Reported_CCT"))</f>
        <v/>
      </c>
      <c r="L891" t="str">
        <f>IF('Reported Performance Table'!D891="","",IF(K891="LUNA_CCT",VLOOKUP('Reported Performance Table'!D891,'Master List'!$B$42:$E$129,4,FALSE),"Reported_BUG"))</f>
        <v/>
      </c>
      <c r="M891" t="str">
        <f>IF('Reported Performance Table'!D891="","",IF(AND('Reported Performance Table'!$E891="Yes",OR('Reported Performance Table'!$D891='Master List'!$B$42,'Reported Performance Table'!$D891='Master List'!$B$43,'Reported Performance Table'!$D891='Master List'!$B$44,'Reported Performance Table'!$D891='Master List'!$B$46,'Reported Performance Table'!$D891='Master List'!$B$48,'Reported Performance Table'!$D891='Master List'!$B$104,'Reported Performance Table'!$D891='Master List'!$B$106,'Reported Performance Table'!$D891='Master List'!$B$126)),"LUNA_Dimming","Dimming_Capability_and_Range"))</f>
        <v/>
      </c>
      <c r="N891" s="179">
        <f>'Reported Performance Table'!BE891</f>
        <v>0</v>
      </c>
      <c r="O891" s="179">
        <f>'Reported Performance Table'!BF891</f>
        <v>0</v>
      </c>
      <c r="P891" s="179">
        <f>'Reported Performance Table'!BG891</f>
        <v>0</v>
      </c>
      <c r="Q891" t="str">
        <f t="shared" si="27"/>
        <v>No</v>
      </c>
    </row>
    <row r="892" spans="1:17" x14ac:dyDescent="0.25">
      <c r="A892" s="75">
        <v>899</v>
      </c>
      <c r="B892" s="76" t="str">
        <f>IF('Reported Performance Table'!$A899="","",IF(OR('Reported Performance Table'!$B899="",'Reported Performance Table'!$C899="",'Reported Performance Table'!$D899="",'Reported Performance Table'!$F899="",'Reported Performance Table'!$G899="",'Reported Performance Table'!$H899="",'Reported Performance Table'!$I899="",'Reported Performance Table'!$K899="",'Reported Performance Table'!$N899="",'Reported Performance Table'!$O899="",'Reported Performance Table'!$P899="",'Reported Performance Table'!$Q899="",'Reported Performance Table'!$R899="",'Reported Performance Table'!$S899="",'Reported Performance Table'!$T899="",'Reported Performance Table'!$U899="",'Reported Performance Table'!$V899="",'Reported Performance Table'!$W899="",'Reported Performance Table'!$X899="",'Reported Performance Table'!$AF899="",'Reported Performance Table'!$AG899="",'Reported Performance Table'!$AI899="",'Reported Performance Table'!$AJ899="",'Reported Performance Table'!$AL899="",'Reported Performance Table'!$AN899="",'Reported Performance Table'!$AR899=""),$A892&amp;", ",""))</f>
        <v/>
      </c>
      <c r="D892" s="35" t="e">
        <f>VLOOKUP('Reported Performance Table'!C892,'Master List'!$B$20:$C$39,2,FALSE)</f>
        <v>#N/A</v>
      </c>
      <c r="E892" t="e">
        <f>VLOOKUP('Reported Performance Table'!D892,'Master List'!$B$42:$C$129,2,FALSE)</f>
        <v>#N/A</v>
      </c>
      <c r="F892" t="e">
        <f>VLOOKUP('Reported Performance Table'!C892,'Master List'!$B$20:$D$39,3,FALSE)</f>
        <v>#N/A</v>
      </c>
      <c r="G892" s="3" t="e">
        <f>VLOOKUP('Reported Performance Table'!B892,'Master List'!$B$11:$D$17,3,FALSE)</f>
        <v>#N/A</v>
      </c>
      <c r="H892" t="e">
        <f t="shared" si="26"/>
        <v>#N/A</v>
      </c>
      <c r="I892" t="e">
        <f>IF(VLOOKUP('Reported Performance Table'!D892,'Master List'!$B$42:$D$129,3,FALSE)="","No",VLOOKUP('Reported Performance Table'!D892,'Master List'!$B$42:$D$129,3,FALSE))</f>
        <v>#N/A</v>
      </c>
      <c r="J892" t="e">
        <f>IF(AND(I892="Yes_No",'Reported Performance Table'!E892="Yes"),"No","Yes_No")</f>
        <v>#N/A</v>
      </c>
      <c r="K892" t="str">
        <f>IF('Reported Performance Table'!D892="","",IF('Reported Performance Table'!E892="Yes","LUNA_CCT","Reported_CCT"))</f>
        <v/>
      </c>
      <c r="L892" t="str">
        <f>IF('Reported Performance Table'!D892="","",IF(K892="LUNA_CCT",VLOOKUP('Reported Performance Table'!D892,'Master List'!$B$42:$E$129,4,FALSE),"Reported_BUG"))</f>
        <v/>
      </c>
      <c r="M892" t="str">
        <f>IF('Reported Performance Table'!D892="","",IF(AND('Reported Performance Table'!$E892="Yes",OR('Reported Performance Table'!$D892='Master List'!$B$42,'Reported Performance Table'!$D892='Master List'!$B$43,'Reported Performance Table'!$D892='Master List'!$B$44,'Reported Performance Table'!$D892='Master List'!$B$46,'Reported Performance Table'!$D892='Master List'!$B$48,'Reported Performance Table'!$D892='Master List'!$B$104,'Reported Performance Table'!$D892='Master List'!$B$106,'Reported Performance Table'!$D892='Master List'!$B$126)),"LUNA_Dimming","Dimming_Capability_and_Range"))</f>
        <v/>
      </c>
      <c r="N892" s="179">
        <f>'Reported Performance Table'!BE892</f>
        <v>0</v>
      </c>
      <c r="O892" s="179">
        <f>'Reported Performance Table'!BF892</f>
        <v>0</v>
      </c>
      <c r="P892" s="179">
        <f>'Reported Performance Table'!BG892</f>
        <v>0</v>
      </c>
      <c r="Q892" t="str">
        <f t="shared" si="27"/>
        <v>No</v>
      </c>
    </row>
    <row r="893" spans="1:17" x14ac:dyDescent="0.25">
      <c r="A893" s="75">
        <v>900</v>
      </c>
      <c r="B893" s="76" t="str">
        <f>IF('Reported Performance Table'!$A900="","",IF(OR('Reported Performance Table'!$B900="",'Reported Performance Table'!$C900="",'Reported Performance Table'!$D900="",'Reported Performance Table'!$F900="",'Reported Performance Table'!$G900="",'Reported Performance Table'!$H900="",'Reported Performance Table'!$I900="",'Reported Performance Table'!$K900="",'Reported Performance Table'!$N900="",'Reported Performance Table'!$O900="",'Reported Performance Table'!$P900="",'Reported Performance Table'!$Q900="",'Reported Performance Table'!$R900="",'Reported Performance Table'!$S900="",'Reported Performance Table'!$T900="",'Reported Performance Table'!$U900="",'Reported Performance Table'!$V900="",'Reported Performance Table'!$W900="",'Reported Performance Table'!$X900="",'Reported Performance Table'!$AF900="",'Reported Performance Table'!$AG900="",'Reported Performance Table'!$AI900="",'Reported Performance Table'!$AJ900="",'Reported Performance Table'!$AL900="",'Reported Performance Table'!$AN900="",'Reported Performance Table'!$AR900=""),$A893&amp;", ",""))</f>
        <v/>
      </c>
      <c r="D893" s="35" t="e">
        <f>VLOOKUP('Reported Performance Table'!C893,'Master List'!$B$20:$C$39,2,FALSE)</f>
        <v>#N/A</v>
      </c>
      <c r="E893" t="e">
        <f>VLOOKUP('Reported Performance Table'!D893,'Master List'!$B$42:$C$129,2,FALSE)</f>
        <v>#N/A</v>
      </c>
      <c r="F893" t="e">
        <f>VLOOKUP('Reported Performance Table'!C893,'Master List'!$B$20:$D$39,3,FALSE)</f>
        <v>#N/A</v>
      </c>
      <c r="G893" s="3" t="e">
        <f>VLOOKUP('Reported Performance Table'!B893,'Master List'!$B$11:$D$17,3,FALSE)</f>
        <v>#N/A</v>
      </c>
      <c r="H893" t="e">
        <f t="shared" si="26"/>
        <v>#N/A</v>
      </c>
      <c r="I893" t="e">
        <f>IF(VLOOKUP('Reported Performance Table'!D893,'Master List'!$B$42:$D$129,3,FALSE)="","No",VLOOKUP('Reported Performance Table'!D893,'Master List'!$B$42:$D$129,3,FALSE))</f>
        <v>#N/A</v>
      </c>
      <c r="J893" t="e">
        <f>IF(AND(I893="Yes_No",'Reported Performance Table'!E893="Yes"),"No","Yes_No")</f>
        <v>#N/A</v>
      </c>
      <c r="K893" t="str">
        <f>IF('Reported Performance Table'!D893="","",IF('Reported Performance Table'!E893="Yes","LUNA_CCT","Reported_CCT"))</f>
        <v/>
      </c>
      <c r="L893" t="str">
        <f>IF('Reported Performance Table'!D893="","",IF(K893="LUNA_CCT",VLOOKUP('Reported Performance Table'!D893,'Master List'!$B$42:$E$129,4,FALSE),"Reported_BUG"))</f>
        <v/>
      </c>
      <c r="M893" t="str">
        <f>IF('Reported Performance Table'!D893="","",IF(AND('Reported Performance Table'!$E893="Yes",OR('Reported Performance Table'!$D893='Master List'!$B$42,'Reported Performance Table'!$D893='Master List'!$B$43,'Reported Performance Table'!$D893='Master List'!$B$44,'Reported Performance Table'!$D893='Master List'!$B$46,'Reported Performance Table'!$D893='Master List'!$B$48,'Reported Performance Table'!$D893='Master List'!$B$104,'Reported Performance Table'!$D893='Master List'!$B$106,'Reported Performance Table'!$D893='Master List'!$B$126)),"LUNA_Dimming","Dimming_Capability_and_Range"))</f>
        <v/>
      </c>
      <c r="N893" s="179">
        <f>'Reported Performance Table'!BE893</f>
        <v>0</v>
      </c>
      <c r="O893" s="179">
        <f>'Reported Performance Table'!BF893</f>
        <v>0</v>
      </c>
      <c r="P893" s="179">
        <f>'Reported Performance Table'!BG893</f>
        <v>0</v>
      </c>
      <c r="Q893" t="str">
        <f t="shared" si="27"/>
        <v>No</v>
      </c>
    </row>
    <row r="894" spans="1:17" x14ac:dyDescent="0.25">
      <c r="A894" s="75">
        <v>901</v>
      </c>
      <c r="B894" s="76" t="str">
        <f>IF('Reported Performance Table'!$A901="","",IF(OR('Reported Performance Table'!$B901="",'Reported Performance Table'!$C901="",'Reported Performance Table'!$D901="",'Reported Performance Table'!$F901="",'Reported Performance Table'!$G901="",'Reported Performance Table'!$H901="",'Reported Performance Table'!$I901="",'Reported Performance Table'!$K901="",'Reported Performance Table'!$N901="",'Reported Performance Table'!$O901="",'Reported Performance Table'!$P901="",'Reported Performance Table'!$Q901="",'Reported Performance Table'!$R901="",'Reported Performance Table'!$S901="",'Reported Performance Table'!$T901="",'Reported Performance Table'!$U901="",'Reported Performance Table'!$V901="",'Reported Performance Table'!$W901="",'Reported Performance Table'!$X901="",'Reported Performance Table'!$AF901="",'Reported Performance Table'!$AG901="",'Reported Performance Table'!$AI901="",'Reported Performance Table'!$AJ901="",'Reported Performance Table'!$AL901="",'Reported Performance Table'!$AN901="",'Reported Performance Table'!$AR901=""),$A894&amp;", ",""))</f>
        <v/>
      </c>
      <c r="D894" s="35" t="e">
        <f>VLOOKUP('Reported Performance Table'!C894,'Master List'!$B$20:$C$39,2,FALSE)</f>
        <v>#N/A</v>
      </c>
      <c r="E894" t="e">
        <f>VLOOKUP('Reported Performance Table'!D894,'Master List'!$B$42:$C$129,2,FALSE)</f>
        <v>#N/A</v>
      </c>
      <c r="F894" t="e">
        <f>VLOOKUP('Reported Performance Table'!C894,'Master List'!$B$20:$D$39,3,FALSE)</f>
        <v>#N/A</v>
      </c>
      <c r="G894" s="3" t="e">
        <f>VLOOKUP('Reported Performance Table'!B894,'Master List'!$B$11:$D$17,3,FALSE)</f>
        <v>#N/A</v>
      </c>
      <c r="H894" t="e">
        <f t="shared" si="26"/>
        <v>#N/A</v>
      </c>
      <c r="I894" t="e">
        <f>IF(VLOOKUP('Reported Performance Table'!D894,'Master List'!$B$42:$D$129,3,FALSE)="","No",VLOOKUP('Reported Performance Table'!D894,'Master List'!$B$42:$D$129,3,FALSE))</f>
        <v>#N/A</v>
      </c>
      <c r="J894" t="e">
        <f>IF(AND(I894="Yes_No",'Reported Performance Table'!E894="Yes"),"No","Yes_No")</f>
        <v>#N/A</v>
      </c>
      <c r="K894" t="str">
        <f>IF('Reported Performance Table'!D894="","",IF('Reported Performance Table'!E894="Yes","LUNA_CCT","Reported_CCT"))</f>
        <v/>
      </c>
      <c r="L894" t="str">
        <f>IF('Reported Performance Table'!D894="","",IF(K894="LUNA_CCT",VLOOKUP('Reported Performance Table'!D894,'Master List'!$B$42:$E$129,4,FALSE),"Reported_BUG"))</f>
        <v/>
      </c>
      <c r="M894" t="str">
        <f>IF('Reported Performance Table'!D894="","",IF(AND('Reported Performance Table'!$E894="Yes",OR('Reported Performance Table'!$D894='Master List'!$B$42,'Reported Performance Table'!$D894='Master List'!$B$43,'Reported Performance Table'!$D894='Master List'!$B$44,'Reported Performance Table'!$D894='Master List'!$B$46,'Reported Performance Table'!$D894='Master List'!$B$48,'Reported Performance Table'!$D894='Master List'!$B$104,'Reported Performance Table'!$D894='Master List'!$B$106,'Reported Performance Table'!$D894='Master List'!$B$126)),"LUNA_Dimming","Dimming_Capability_and_Range"))</f>
        <v/>
      </c>
      <c r="N894" s="179">
        <f>'Reported Performance Table'!BE894</f>
        <v>0</v>
      </c>
      <c r="O894" s="179">
        <f>'Reported Performance Table'!BF894</f>
        <v>0</v>
      </c>
      <c r="P894" s="179">
        <f>'Reported Performance Table'!BG894</f>
        <v>0</v>
      </c>
      <c r="Q894" t="str">
        <f t="shared" si="27"/>
        <v>No</v>
      </c>
    </row>
    <row r="895" spans="1:17" x14ac:dyDescent="0.25">
      <c r="A895" s="75">
        <v>902</v>
      </c>
      <c r="B895" s="76" t="str">
        <f>IF('Reported Performance Table'!$A902="","",IF(OR('Reported Performance Table'!$B902="",'Reported Performance Table'!$C902="",'Reported Performance Table'!$D902="",'Reported Performance Table'!$F902="",'Reported Performance Table'!$G902="",'Reported Performance Table'!$H902="",'Reported Performance Table'!$I902="",'Reported Performance Table'!$K902="",'Reported Performance Table'!$N902="",'Reported Performance Table'!$O902="",'Reported Performance Table'!$P902="",'Reported Performance Table'!$Q902="",'Reported Performance Table'!$R902="",'Reported Performance Table'!$S902="",'Reported Performance Table'!$T902="",'Reported Performance Table'!$U902="",'Reported Performance Table'!$V902="",'Reported Performance Table'!$W902="",'Reported Performance Table'!$X902="",'Reported Performance Table'!$AF902="",'Reported Performance Table'!$AG902="",'Reported Performance Table'!$AI902="",'Reported Performance Table'!$AJ902="",'Reported Performance Table'!$AL902="",'Reported Performance Table'!$AN902="",'Reported Performance Table'!$AR902=""),$A895&amp;", ",""))</f>
        <v/>
      </c>
      <c r="D895" s="35" t="e">
        <f>VLOOKUP('Reported Performance Table'!C895,'Master List'!$B$20:$C$39,2,FALSE)</f>
        <v>#N/A</v>
      </c>
      <c r="E895" t="e">
        <f>VLOOKUP('Reported Performance Table'!D895,'Master List'!$B$42:$C$129,2,FALSE)</f>
        <v>#N/A</v>
      </c>
      <c r="F895" t="e">
        <f>VLOOKUP('Reported Performance Table'!C895,'Master List'!$B$20:$D$39,3,FALSE)</f>
        <v>#N/A</v>
      </c>
      <c r="G895" s="3" t="e">
        <f>VLOOKUP('Reported Performance Table'!B895,'Master List'!$B$11:$D$17,3,FALSE)</f>
        <v>#N/A</v>
      </c>
      <c r="H895" t="e">
        <f t="shared" si="26"/>
        <v>#N/A</v>
      </c>
      <c r="I895" t="e">
        <f>IF(VLOOKUP('Reported Performance Table'!D895,'Master List'!$B$42:$D$129,3,FALSE)="","No",VLOOKUP('Reported Performance Table'!D895,'Master List'!$B$42:$D$129,3,FALSE))</f>
        <v>#N/A</v>
      </c>
      <c r="J895" t="e">
        <f>IF(AND(I895="Yes_No",'Reported Performance Table'!E895="Yes"),"No","Yes_No")</f>
        <v>#N/A</v>
      </c>
      <c r="K895" t="str">
        <f>IF('Reported Performance Table'!D895="","",IF('Reported Performance Table'!E895="Yes","LUNA_CCT","Reported_CCT"))</f>
        <v/>
      </c>
      <c r="L895" t="str">
        <f>IF('Reported Performance Table'!D895="","",IF(K895="LUNA_CCT",VLOOKUP('Reported Performance Table'!D895,'Master List'!$B$42:$E$129,4,FALSE),"Reported_BUG"))</f>
        <v/>
      </c>
      <c r="M895" t="str">
        <f>IF('Reported Performance Table'!D895="","",IF(AND('Reported Performance Table'!$E895="Yes",OR('Reported Performance Table'!$D895='Master List'!$B$42,'Reported Performance Table'!$D895='Master List'!$B$43,'Reported Performance Table'!$D895='Master List'!$B$44,'Reported Performance Table'!$D895='Master List'!$B$46,'Reported Performance Table'!$D895='Master List'!$B$48,'Reported Performance Table'!$D895='Master List'!$B$104,'Reported Performance Table'!$D895='Master List'!$B$106,'Reported Performance Table'!$D895='Master List'!$B$126)),"LUNA_Dimming","Dimming_Capability_and_Range"))</f>
        <v/>
      </c>
      <c r="N895" s="179">
        <f>'Reported Performance Table'!BE895</f>
        <v>0</v>
      </c>
      <c r="O895" s="179">
        <f>'Reported Performance Table'!BF895</f>
        <v>0</v>
      </c>
      <c r="P895" s="179">
        <f>'Reported Performance Table'!BG895</f>
        <v>0</v>
      </c>
      <c r="Q895" t="str">
        <f t="shared" si="27"/>
        <v>No</v>
      </c>
    </row>
    <row r="896" spans="1:17" x14ac:dyDescent="0.25">
      <c r="A896" s="75">
        <v>903</v>
      </c>
      <c r="B896" s="76" t="str">
        <f>IF('Reported Performance Table'!$A903="","",IF(OR('Reported Performance Table'!$B903="",'Reported Performance Table'!$C903="",'Reported Performance Table'!$D903="",'Reported Performance Table'!$F903="",'Reported Performance Table'!$G903="",'Reported Performance Table'!$H903="",'Reported Performance Table'!$I903="",'Reported Performance Table'!$K903="",'Reported Performance Table'!$N903="",'Reported Performance Table'!$O903="",'Reported Performance Table'!$P903="",'Reported Performance Table'!$Q903="",'Reported Performance Table'!$R903="",'Reported Performance Table'!$S903="",'Reported Performance Table'!$T903="",'Reported Performance Table'!$U903="",'Reported Performance Table'!$V903="",'Reported Performance Table'!$W903="",'Reported Performance Table'!$X903="",'Reported Performance Table'!$AF903="",'Reported Performance Table'!$AG903="",'Reported Performance Table'!$AI903="",'Reported Performance Table'!$AJ903="",'Reported Performance Table'!$AL903="",'Reported Performance Table'!$AN903="",'Reported Performance Table'!$AR903=""),$A896&amp;", ",""))</f>
        <v/>
      </c>
      <c r="D896" s="35" t="e">
        <f>VLOOKUP('Reported Performance Table'!C896,'Master List'!$B$20:$C$39,2,FALSE)</f>
        <v>#N/A</v>
      </c>
      <c r="E896" t="e">
        <f>VLOOKUP('Reported Performance Table'!D896,'Master List'!$B$42:$C$129,2,FALSE)</f>
        <v>#N/A</v>
      </c>
      <c r="F896" t="e">
        <f>VLOOKUP('Reported Performance Table'!C896,'Master List'!$B$20:$D$39,3,FALSE)</f>
        <v>#N/A</v>
      </c>
      <c r="G896" s="3" t="e">
        <f>VLOOKUP('Reported Performance Table'!B896,'Master List'!$B$11:$D$17,3,FALSE)</f>
        <v>#N/A</v>
      </c>
      <c r="H896" t="e">
        <f t="shared" si="26"/>
        <v>#N/A</v>
      </c>
      <c r="I896" t="e">
        <f>IF(VLOOKUP('Reported Performance Table'!D896,'Master List'!$B$42:$D$129,3,FALSE)="","No",VLOOKUP('Reported Performance Table'!D896,'Master List'!$B$42:$D$129,3,FALSE))</f>
        <v>#N/A</v>
      </c>
      <c r="J896" t="e">
        <f>IF(AND(I896="Yes_No",'Reported Performance Table'!E896="Yes"),"No","Yes_No")</f>
        <v>#N/A</v>
      </c>
      <c r="K896" t="str">
        <f>IF('Reported Performance Table'!D896="","",IF('Reported Performance Table'!E896="Yes","LUNA_CCT","Reported_CCT"))</f>
        <v/>
      </c>
      <c r="L896" t="str">
        <f>IF('Reported Performance Table'!D896="","",IF(K896="LUNA_CCT",VLOOKUP('Reported Performance Table'!D896,'Master List'!$B$42:$E$129,4,FALSE),"Reported_BUG"))</f>
        <v/>
      </c>
      <c r="M896" t="str">
        <f>IF('Reported Performance Table'!D896="","",IF(AND('Reported Performance Table'!$E896="Yes",OR('Reported Performance Table'!$D896='Master List'!$B$42,'Reported Performance Table'!$D896='Master List'!$B$43,'Reported Performance Table'!$D896='Master List'!$B$44,'Reported Performance Table'!$D896='Master List'!$B$46,'Reported Performance Table'!$D896='Master List'!$B$48,'Reported Performance Table'!$D896='Master List'!$B$104,'Reported Performance Table'!$D896='Master List'!$B$106,'Reported Performance Table'!$D896='Master List'!$B$126)),"LUNA_Dimming","Dimming_Capability_and_Range"))</f>
        <v/>
      </c>
      <c r="N896" s="179">
        <f>'Reported Performance Table'!BE896</f>
        <v>0</v>
      </c>
      <c r="O896" s="179">
        <f>'Reported Performance Table'!BF896</f>
        <v>0</v>
      </c>
      <c r="P896" s="179">
        <f>'Reported Performance Table'!BG896</f>
        <v>0</v>
      </c>
      <c r="Q896" t="str">
        <f t="shared" si="27"/>
        <v>No</v>
      </c>
    </row>
    <row r="897" spans="1:17" x14ac:dyDescent="0.25">
      <c r="A897" s="75">
        <v>904</v>
      </c>
      <c r="B897" s="76" t="str">
        <f>IF('Reported Performance Table'!$A904="","",IF(OR('Reported Performance Table'!$B904="",'Reported Performance Table'!$C904="",'Reported Performance Table'!$D904="",'Reported Performance Table'!$F904="",'Reported Performance Table'!$G904="",'Reported Performance Table'!$H904="",'Reported Performance Table'!$I904="",'Reported Performance Table'!$K904="",'Reported Performance Table'!$N904="",'Reported Performance Table'!$O904="",'Reported Performance Table'!$P904="",'Reported Performance Table'!$Q904="",'Reported Performance Table'!$R904="",'Reported Performance Table'!$S904="",'Reported Performance Table'!$T904="",'Reported Performance Table'!$U904="",'Reported Performance Table'!$V904="",'Reported Performance Table'!$W904="",'Reported Performance Table'!$X904="",'Reported Performance Table'!$AF904="",'Reported Performance Table'!$AG904="",'Reported Performance Table'!$AI904="",'Reported Performance Table'!$AJ904="",'Reported Performance Table'!$AL904="",'Reported Performance Table'!$AN904="",'Reported Performance Table'!$AR904=""),$A897&amp;", ",""))</f>
        <v/>
      </c>
      <c r="D897" s="35" t="e">
        <f>VLOOKUP('Reported Performance Table'!C897,'Master List'!$B$20:$C$39,2,FALSE)</f>
        <v>#N/A</v>
      </c>
      <c r="E897" t="e">
        <f>VLOOKUP('Reported Performance Table'!D897,'Master List'!$B$42:$C$129,2,FALSE)</f>
        <v>#N/A</v>
      </c>
      <c r="F897" t="e">
        <f>VLOOKUP('Reported Performance Table'!C897,'Master List'!$B$20:$D$39,3,FALSE)</f>
        <v>#N/A</v>
      </c>
      <c r="G897" s="3" t="e">
        <f>VLOOKUP('Reported Performance Table'!B897,'Master List'!$B$11:$D$17,3,FALSE)</f>
        <v>#N/A</v>
      </c>
      <c r="H897" t="e">
        <f t="shared" si="26"/>
        <v>#N/A</v>
      </c>
      <c r="I897" t="e">
        <f>IF(VLOOKUP('Reported Performance Table'!D897,'Master List'!$B$42:$D$129,3,FALSE)="","No",VLOOKUP('Reported Performance Table'!D897,'Master List'!$B$42:$D$129,3,FALSE))</f>
        <v>#N/A</v>
      </c>
      <c r="J897" t="e">
        <f>IF(AND(I897="Yes_No",'Reported Performance Table'!E897="Yes"),"No","Yes_No")</f>
        <v>#N/A</v>
      </c>
      <c r="K897" t="str">
        <f>IF('Reported Performance Table'!D897="","",IF('Reported Performance Table'!E897="Yes","LUNA_CCT","Reported_CCT"))</f>
        <v/>
      </c>
      <c r="L897" t="str">
        <f>IF('Reported Performance Table'!D897="","",IF(K897="LUNA_CCT",VLOOKUP('Reported Performance Table'!D897,'Master List'!$B$42:$E$129,4,FALSE),"Reported_BUG"))</f>
        <v/>
      </c>
      <c r="M897" t="str">
        <f>IF('Reported Performance Table'!D897="","",IF(AND('Reported Performance Table'!$E897="Yes",OR('Reported Performance Table'!$D897='Master List'!$B$42,'Reported Performance Table'!$D897='Master List'!$B$43,'Reported Performance Table'!$D897='Master List'!$B$44,'Reported Performance Table'!$D897='Master List'!$B$46,'Reported Performance Table'!$D897='Master List'!$B$48,'Reported Performance Table'!$D897='Master List'!$B$104,'Reported Performance Table'!$D897='Master List'!$B$106,'Reported Performance Table'!$D897='Master List'!$B$126)),"LUNA_Dimming","Dimming_Capability_and_Range"))</f>
        <v/>
      </c>
      <c r="N897" s="179">
        <f>'Reported Performance Table'!BE897</f>
        <v>0</v>
      </c>
      <c r="O897" s="179">
        <f>'Reported Performance Table'!BF897</f>
        <v>0</v>
      </c>
      <c r="P897" s="179">
        <f>'Reported Performance Table'!BG897</f>
        <v>0</v>
      </c>
      <c r="Q897" t="str">
        <f t="shared" si="27"/>
        <v>No</v>
      </c>
    </row>
    <row r="898" spans="1:17" x14ac:dyDescent="0.25">
      <c r="A898" s="75">
        <v>905</v>
      </c>
      <c r="B898" s="76" t="str">
        <f>IF('Reported Performance Table'!$A905="","",IF(OR('Reported Performance Table'!$B905="",'Reported Performance Table'!$C905="",'Reported Performance Table'!$D905="",'Reported Performance Table'!$F905="",'Reported Performance Table'!$G905="",'Reported Performance Table'!$H905="",'Reported Performance Table'!$I905="",'Reported Performance Table'!$K905="",'Reported Performance Table'!$N905="",'Reported Performance Table'!$O905="",'Reported Performance Table'!$P905="",'Reported Performance Table'!$Q905="",'Reported Performance Table'!$R905="",'Reported Performance Table'!$S905="",'Reported Performance Table'!$T905="",'Reported Performance Table'!$U905="",'Reported Performance Table'!$V905="",'Reported Performance Table'!$W905="",'Reported Performance Table'!$X905="",'Reported Performance Table'!$AF905="",'Reported Performance Table'!$AG905="",'Reported Performance Table'!$AI905="",'Reported Performance Table'!$AJ905="",'Reported Performance Table'!$AL905="",'Reported Performance Table'!$AN905="",'Reported Performance Table'!$AR905=""),$A898&amp;", ",""))</f>
        <v/>
      </c>
      <c r="D898" s="35" t="e">
        <f>VLOOKUP('Reported Performance Table'!C898,'Master List'!$B$20:$C$39,2,FALSE)</f>
        <v>#N/A</v>
      </c>
      <c r="E898" t="e">
        <f>VLOOKUP('Reported Performance Table'!D898,'Master List'!$B$42:$C$129,2,FALSE)</f>
        <v>#N/A</v>
      </c>
      <c r="F898" t="e">
        <f>VLOOKUP('Reported Performance Table'!C898,'Master List'!$B$20:$D$39,3,FALSE)</f>
        <v>#N/A</v>
      </c>
      <c r="G898" s="3" t="e">
        <f>VLOOKUP('Reported Performance Table'!B898,'Master List'!$B$11:$D$17,3,FALSE)</f>
        <v>#N/A</v>
      </c>
      <c r="H898" t="e">
        <f t="shared" si="26"/>
        <v>#N/A</v>
      </c>
      <c r="I898" t="e">
        <f>IF(VLOOKUP('Reported Performance Table'!D898,'Master List'!$B$42:$D$129,3,FALSE)="","No",VLOOKUP('Reported Performance Table'!D898,'Master List'!$B$42:$D$129,3,FALSE))</f>
        <v>#N/A</v>
      </c>
      <c r="J898" t="e">
        <f>IF(AND(I898="Yes_No",'Reported Performance Table'!E898="Yes"),"No","Yes_No")</f>
        <v>#N/A</v>
      </c>
      <c r="K898" t="str">
        <f>IF('Reported Performance Table'!D898="","",IF('Reported Performance Table'!E898="Yes","LUNA_CCT","Reported_CCT"))</f>
        <v/>
      </c>
      <c r="L898" t="str">
        <f>IF('Reported Performance Table'!D898="","",IF(K898="LUNA_CCT",VLOOKUP('Reported Performance Table'!D898,'Master List'!$B$42:$E$129,4,FALSE),"Reported_BUG"))</f>
        <v/>
      </c>
      <c r="M898" t="str">
        <f>IF('Reported Performance Table'!D898="","",IF(AND('Reported Performance Table'!$E898="Yes",OR('Reported Performance Table'!$D898='Master List'!$B$42,'Reported Performance Table'!$D898='Master List'!$B$43,'Reported Performance Table'!$D898='Master List'!$B$44,'Reported Performance Table'!$D898='Master List'!$B$46,'Reported Performance Table'!$D898='Master List'!$B$48,'Reported Performance Table'!$D898='Master List'!$B$104,'Reported Performance Table'!$D898='Master List'!$B$106,'Reported Performance Table'!$D898='Master List'!$B$126)),"LUNA_Dimming","Dimming_Capability_and_Range"))</f>
        <v/>
      </c>
      <c r="N898" s="179">
        <f>'Reported Performance Table'!BE898</f>
        <v>0</v>
      </c>
      <c r="O898" s="179">
        <f>'Reported Performance Table'!BF898</f>
        <v>0</v>
      </c>
      <c r="P898" s="179">
        <f>'Reported Performance Table'!BG898</f>
        <v>0</v>
      </c>
      <c r="Q898" t="str">
        <f t="shared" si="27"/>
        <v>No</v>
      </c>
    </row>
    <row r="899" spans="1:17" x14ac:dyDescent="0.25">
      <c r="A899" s="75">
        <v>906</v>
      </c>
      <c r="B899" s="76" t="str">
        <f>IF('Reported Performance Table'!$A906="","",IF(OR('Reported Performance Table'!$B906="",'Reported Performance Table'!$C906="",'Reported Performance Table'!$D906="",'Reported Performance Table'!$F906="",'Reported Performance Table'!$G906="",'Reported Performance Table'!$H906="",'Reported Performance Table'!$I906="",'Reported Performance Table'!$K906="",'Reported Performance Table'!$N906="",'Reported Performance Table'!$O906="",'Reported Performance Table'!$P906="",'Reported Performance Table'!$Q906="",'Reported Performance Table'!$R906="",'Reported Performance Table'!$S906="",'Reported Performance Table'!$T906="",'Reported Performance Table'!$U906="",'Reported Performance Table'!$V906="",'Reported Performance Table'!$W906="",'Reported Performance Table'!$X906="",'Reported Performance Table'!$AF906="",'Reported Performance Table'!$AG906="",'Reported Performance Table'!$AI906="",'Reported Performance Table'!$AJ906="",'Reported Performance Table'!$AL906="",'Reported Performance Table'!$AN906="",'Reported Performance Table'!$AR906=""),$A899&amp;", ",""))</f>
        <v/>
      </c>
      <c r="D899" s="35" t="e">
        <f>VLOOKUP('Reported Performance Table'!C899,'Master List'!$B$20:$C$39,2,FALSE)</f>
        <v>#N/A</v>
      </c>
      <c r="E899" t="e">
        <f>VLOOKUP('Reported Performance Table'!D899,'Master List'!$B$42:$C$129,2,FALSE)</f>
        <v>#N/A</v>
      </c>
      <c r="F899" t="e">
        <f>VLOOKUP('Reported Performance Table'!C899,'Master List'!$B$20:$D$39,3,FALSE)</f>
        <v>#N/A</v>
      </c>
      <c r="G899" s="3" t="e">
        <f>VLOOKUP('Reported Performance Table'!B899,'Master List'!$B$11:$D$17,3,FALSE)</f>
        <v>#N/A</v>
      </c>
      <c r="H899" t="e">
        <f t="shared" si="26"/>
        <v>#N/A</v>
      </c>
      <c r="I899" t="e">
        <f>IF(VLOOKUP('Reported Performance Table'!D899,'Master List'!$B$42:$D$129,3,FALSE)="","No",VLOOKUP('Reported Performance Table'!D899,'Master List'!$B$42:$D$129,3,FALSE))</f>
        <v>#N/A</v>
      </c>
      <c r="J899" t="e">
        <f>IF(AND(I899="Yes_No",'Reported Performance Table'!E899="Yes"),"No","Yes_No")</f>
        <v>#N/A</v>
      </c>
      <c r="K899" t="str">
        <f>IF('Reported Performance Table'!D899="","",IF('Reported Performance Table'!E899="Yes","LUNA_CCT","Reported_CCT"))</f>
        <v/>
      </c>
      <c r="L899" t="str">
        <f>IF('Reported Performance Table'!D899="","",IF(K899="LUNA_CCT",VLOOKUP('Reported Performance Table'!D899,'Master List'!$B$42:$E$129,4,FALSE),"Reported_BUG"))</f>
        <v/>
      </c>
      <c r="M899" t="str">
        <f>IF('Reported Performance Table'!D899="","",IF(AND('Reported Performance Table'!$E899="Yes",OR('Reported Performance Table'!$D899='Master List'!$B$42,'Reported Performance Table'!$D899='Master List'!$B$43,'Reported Performance Table'!$D899='Master List'!$B$44,'Reported Performance Table'!$D899='Master List'!$B$46,'Reported Performance Table'!$D899='Master List'!$B$48,'Reported Performance Table'!$D899='Master List'!$B$104,'Reported Performance Table'!$D899='Master List'!$B$106,'Reported Performance Table'!$D899='Master List'!$B$126)),"LUNA_Dimming","Dimming_Capability_and_Range"))</f>
        <v/>
      </c>
      <c r="N899" s="179">
        <f>'Reported Performance Table'!BE899</f>
        <v>0</v>
      </c>
      <c r="O899" s="179">
        <f>'Reported Performance Table'!BF899</f>
        <v>0</v>
      </c>
      <c r="P899" s="179">
        <f>'Reported Performance Table'!BG899</f>
        <v>0</v>
      </c>
      <c r="Q899" t="str">
        <f t="shared" si="27"/>
        <v>No</v>
      </c>
    </row>
    <row r="900" spans="1:17" x14ac:dyDescent="0.25">
      <c r="A900" s="75">
        <v>907</v>
      </c>
      <c r="B900" s="76" t="str">
        <f>IF('Reported Performance Table'!$A907="","",IF(OR('Reported Performance Table'!$B907="",'Reported Performance Table'!$C907="",'Reported Performance Table'!$D907="",'Reported Performance Table'!$F907="",'Reported Performance Table'!$G907="",'Reported Performance Table'!$H907="",'Reported Performance Table'!$I907="",'Reported Performance Table'!$K907="",'Reported Performance Table'!$N907="",'Reported Performance Table'!$O907="",'Reported Performance Table'!$P907="",'Reported Performance Table'!$Q907="",'Reported Performance Table'!$R907="",'Reported Performance Table'!$S907="",'Reported Performance Table'!$T907="",'Reported Performance Table'!$U907="",'Reported Performance Table'!$V907="",'Reported Performance Table'!$W907="",'Reported Performance Table'!$X907="",'Reported Performance Table'!$AF907="",'Reported Performance Table'!$AG907="",'Reported Performance Table'!$AI907="",'Reported Performance Table'!$AJ907="",'Reported Performance Table'!$AL907="",'Reported Performance Table'!$AN907="",'Reported Performance Table'!$AR907=""),$A900&amp;", ",""))</f>
        <v/>
      </c>
      <c r="D900" s="35" t="e">
        <f>VLOOKUP('Reported Performance Table'!C900,'Master List'!$B$20:$C$39,2,FALSE)</f>
        <v>#N/A</v>
      </c>
      <c r="E900" t="e">
        <f>VLOOKUP('Reported Performance Table'!D900,'Master List'!$B$42:$C$129,2,FALSE)</f>
        <v>#N/A</v>
      </c>
      <c r="F900" t="e">
        <f>VLOOKUP('Reported Performance Table'!C900,'Master List'!$B$20:$D$39,3,FALSE)</f>
        <v>#N/A</v>
      </c>
      <c r="G900" s="3" t="e">
        <f>VLOOKUP('Reported Performance Table'!B900,'Master List'!$B$11:$D$17,3,FALSE)</f>
        <v>#N/A</v>
      </c>
      <c r="H900" t="e">
        <f t="shared" si="26"/>
        <v>#N/A</v>
      </c>
      <c r="I900" t="e">
        <f>IF(VLOOKUP('Reported Performance Table'!D900,'Master List'!$B$42:$D$129,3,FALSE)="","No",VLOOKUP('Reported Performance Table'!D900,'Master List'!$B$42:$D$129,3,FALSE))</f>
        <v>#N/A</v>
      </c>
      <c r="J900" t="e">
        <f>IF(AND(I900="Yes_No",'Reported Performance Table'!E900="Yes"),"No","Yes_No")</f>
        <v>#N/A</v>
      </c>
      <c r="K900" t="str">
        <f>IF('Reported Performance Table'!D900="","",IF('Reported Performance Table'!E900="Yes","LUNA_CCT","Reported_CCT"))</f>
        <v/>
      </c>
      <c r="L900" t="str">
        <f>IF('Reported Performance Table'!D900="","",IF(K900="LUNA_CCT",VLOOKUP('Reported Performance Table'!D900,'Master List'!$B$42:$E$129,4,FALSE),"Reported_BUG"))</f>
        <v/>
      </c>
      <c r="M900" t="str">
        <f>IF('Reported Performance Table'!D900="","",IF(AND('Reported Performance Table'!$E900="Yes",OR('Reported Performance Table'!$D900='Master List'!$B$42,'Reported Performance Table'!$D900='Master List'!$B$43,'Reported Performance Table'!$D900='Master List'!$B$44,'Reported Performance Table'!$D900='Master List'!$B$46,'Reported Performance Table'!$D900='Master List'!$B$48,'Reported Performance Table'!$D900='Master List'!$B$104,'Reported Performance Table'!$D900='Master List'!$B$106,'Reported Performance Table'!$D900='Master List'!$B$126)),"LUNA_Dimming","Dimming_Capability_and_Range"))</f>
        <v/>
      </c>
      <c r="N900" s="179">
        <f>'Reported Performance Table'!BE900</f>
        <v>0</v>
      </c>
      <c r="O900" s="179">
        <f>'Reported Performance Table'!BF900</f>
        <v>0</v>
      </c>
      <c r="P900" s="179">
        <f>'Reported Performance Table'!BG900</f>
        <v>0</v>
      </c>
      <c r="Q900" t="str">
        <f t="shared" si="27"/>
        <v>No</v>
      </c>
    </row>
    <row r="901" spans="1:17" x14ac:dyDescent="0.25">
      <c r="A901" s="75">
        <v>908</v>
      </c>
      <c r="B901" s="76" t="str">
        <f>IF('Reported Performance Table'!$A908="","",IF(OR('Reported Performance Table'!$B908="",'Reported Performance Table'!$C908="",'Reported Performance Table'!$D908="",'Reported Performance Table'!$F908="",'Reported Performance Table'!$G908="",'Reported Performance Table'!$H908="",'Reported Performance Table'!$I908="",'Reported Performance Table'!$K908="",'Reported Performance Table'!$N908="",'Reported Performance Table'!$O908="",'Reported Performance Table'!$P908="",'Reported Performance Table'!$Q908="",'Reported Performance Table'!$R908="",'Reported Performance Table'!$S908="",'Reported Performance Table'!$T908="",'Reported Performance Table'!$U908="",'Reported Performance Table'!$V908="",'Reported Performance Table'!$W908="",'Reported Performance Table'!$X908="",'Reported Performance Table'!$AF908="",'Reported Performance Table'!$AG908="",'Reported Performance Table'!$AI908="",'Reported Performance Table'!$AJ908="",'Reported Performance Table'!$AL908="",'Reported Performance Table'!$AN908="",'Reported Performance Table'!$AR908=""),$A901&amp;", ",""))</f>
        <v/>
      </c>
      <c r="D901" s="35" t="e">
        <f>VLOOKUP('Reported Performance Table'!C901,'Master List'!$B$20:$C$39,2,FALSE)</f>
        <v>#N/A</v>
      </c>
      <c r="E901" t="e">
        <f>VLOOKUP('Reported Performance Table'!D901,'Master List'!$B$42:$C$129,2,FALSE)</f>
        <v>#N/A</v>
      </c>
      <c r="F901" t="e">
        <f>VLOOKUP('Reported Performance Table'!C901,'Master List'!$B$20:$D$39,3,FALSE)</f>
        <v>#N/A</v>
      </c>
      <c r="G901" s="3" t="e">
        <f>VLOOKUP('Reported Performance Table'!B901,'Master List'!$B$11:$D$17,3,FALSE)</f>
        <v>#N/A</v>
      </c>
      <c r="H901" t="e">
        <f t="shared" si="26"/>
        <v>#N/A</v>
      </c>
      <c r="I901" t="e">
        <f>IF(VLOOKUP('Reported Performance Table'!D901,'Master List'!$B$42:$D$129,3,FALSE)="","No",VLOOKUP('Reported Performance Table'!D901,'Master List'!$B$42:$D$129,3,FALSE))</f>
        <v>#N/A</v>
      </c>
      <c r="J901" t="e">
        <f>IF(AND(I901="Yes_No",'Reported Performance Table'!E901="Yes"),"No","Yes_No")</f>
        <v>#N/A</v>
      </c>
      <c r="K901" t="str">
        <f>IF('Reported Performance Table'!D901="","",IF('Reported Performance Table'!E901="Yes","LUNA_CCT","Reported_CCT"))</f>
        <v/>
      </c>
      <c r="L901" t="str">
        <f>IF('Reported Performance Table'!D901="","",IF(K901="LUNA_CCT",VLOOKUP('Reported Performance Table'!D901,'Master List'!$B$42:$E$129,4,FALSE),"Reported_BUG"))</f>
        <v/>
      </c>
      <c r="M901" t="str">
        <f>IF('Reported Performance Table'!D901="","",IF(AND('Reported Performance Table'!$E901="Yes",OR('Reported Performance Table'!$D901='Master List'!$B$42,'Reported Performance Table'!$D901='Master List'!$B$43,'Reported Performance Table'!$D901='Master List'!$B$44,'Reported Performance Table'!$D901='Master List'!$B$46,'Reported Performance Table'!$D901='Master List'!$B$48,'Reported Performance Table'!$D901='Master List'!$B$104,'Reported Performance Table'!$D901='Master List'!$B$106,'Reported Performance Table'!$D901='Master List'!$B$126)),"LUNA_Dimming","Dimming_Capability_and_Range"))</f>
        <v/>
      </c>
      <c r="N901" s="179">
        <f>'Reported Performance Table'!BE901</f>
        <v>0</v>
      </c>
      <c r="O901" s="179">
        <f>'Reported Performance Table'!BF901</f>
        <v>0</v>
      </c>
      <c r="P901" s="179">
        <f>'Reported Performance Table'!BG901</f>
        <v>0</v>
      </c>
      <c r="Q901" t="str">
        <f t="shared" si="27"/>
        <v>No</v>
      </c>
    </row>
    <row r="902" spans="1:17" x14ac:dyDescent="0.25">
      <c r="A902" s="75">
        <v>909</v>
      </c>
      <c r="B902" s="76" t="str">
        <f>IF('Reported Performance Table'!$A909="","",IF(OR('Reported Performance Table'!$B909="",'Reported Performance Table'!$C909="",'Reported Performance Table'!$D909="",'Reported Performance Table'!$F909="",'Reported Performance Table'!$G909="",'Reported Performance Table'!$H909="",'Reported Performance Table'!$I909="",'Reported Performance Table'!$K909="",'Reported Performance Table'!$N909="",'Reported Performance Table'!$O909="",'Reported Performance Table'!$P909="",'Reported Performance Table'!$Q909="",'Reported Performance Table'!$R909="",'Reported Performance Table'!$S909="",'Reported Performance Table'!$T909="",'Reported Performance Table'!$U909="",'Reported Performance Table'!$V909="",'Reported Performance Table'!$W909="",'Reported Performance Table'!$X909="",'Reported Performance Table'!$AF909="",'Reported Performance Table'!$AG909="",'Reported Performance Table'!$AI909="",'Reported Performance Table'!$AJ909="",'Reported Performance Table'!$AL909="",'Reported Performance Table'!$AN909="",'Reported Performance Table'!$AR909=""),$A902&amp;", ",""))</f>
        <v/>
      </c>
      <c r="D902" s="35" t="e">
        <f>VLOOKUP('Reported Performance Table'!C902,'Master List'!$B$20:$C$39,2,FALSE)</f>
        <v>#N/A</v>
      </c>
      <c r="E902" t="e">
        <f>VLOOKUP('Reported Performance Table'!D902,'Master List'!$B$42:$C$129,2,FALSE)</f>
        <v>#N/A</v>
      </c>
      <c r="F902" t="e">
        <f>VLOOKUP('Reported Performance Table'!C902,'Master List'!$B$20:$D$39,3,FALSE)</f>
        <v>#N/A</v>
      </c>
      <c r="G902" s="3" t="e">
        <f>VLOOKUP('Reported Performance Table'!B902,'Master List'!$B$11:$D$17,3,FALSE)</f>
        <v>#N/A</v>
      </c>
      <c r="H902" t="e">
        <f t="shared" si="26"/>
        <v>#N/A</v>
      </c>
      <c r="I902" t="e">
        <f>IF(VLOOKUP('Reported Performance Table'!D902,'Master List'!$B$42:$D$129,3,FALSE)="","No",VLOOKUP('Reported Performance Table'!D902,'Master List'!$B$42:$D$129,3,FALSE))</f>
        <v>#N/A</v>
      </c>
      <c r="J902" t="e">
        <f>IF(AND(I902="Yes_No",'Reported Performance Table'!E902="Yes"),"No","Yes_No")</f>
        <v>#N/A</v>
      </c>
      <c r="K902" t="str">
        <f>IF('Reported Performance Table'!D902="","",IF('Reported Performance Table'!E902="Yes","LUNA_CCT","Reported_CCT"))</f>
        <v/>
      </c>
      <c r="L902" t="str">
        <f>IF('Reported Performance Table'!D902="","",IF(K902="LUNA_CCT",VLOOKUP('Reported Performance Table'!D902,'Master List'!$B$42:$E$129,4,FALSE),"Reported_BUG"))</f>
        <v/>
      </c>
      <c r="M902" t="str">
        <f>IF('Reported Performance Table'!D902="","",IF(AND('Reported Performance Table'!$E902="Yes",OR('Reported Performance Table'!$D902='Master List'!$B$42,'Reported Performance Table'!$D902='Master List'!$B$43,'Reported Performance Table'!$D902='Master List'!$B$44,'Reported Performance Table'!$D902='Master List'!$B$46,'Reported Performance Table'!$D902='Master List'!$B$48,'Reported Performance Table'!$D902='Master List'!$B$104,'Reported Performance Table'!$D902='Master List'!$B$106,'Reported Performance Table'!$D902='Master List'!$B$126)),"LUNA_Dimming","Dimming_Capability_and_Range"))</f>
        <v/>
      </c>
      <c r="N902" s="179">
        <f>'Reported Performance Table'!BE902</f>
        <v>0</v>
      </c>
      <c r="O902" s="179">
        <f>'Reported Performance Table'!BF902</f>
        <v>0</v>
      </c>
      <c r="P902" s="179">
        <f>'Reported Performance Table'!BG902</f>
        <v>0</v>
      </c>
      <c r="Q902" t="str">
        <f t="shared" si="27"/>
        <v>No</v>
      </c>
    </row>
    <row r="903" spans="1:17" x14ac:dyDescent="0.25">
      <c r="A903" s="75">
        <v>910</v>
      </c>
      <c r="B903" s="76" t="str">
        <f>IF('Reported Performance Table'!$A910="","",IF(OR('Reported Performance Table'!$B910="",'Reported Performance Table'!$C910="",'Reported Performance Table'!$D910="",'Reported Performance Table'!$F910="",'Reported Performance Table'!$G910="",'Reported Performance Table'!$H910="",'Reported Performance Table'!$I910="",'Reported Performance Table'!$K910="",'Reported Performance Table'!$N910="",'Reported Performance Table'!$O910="",'Reported Performance Table'!$P910="",'Reported Performance Table'!$Q910="",'Reported Performance Table'!$R910="",'Reported Performance Table'!$S910="",'Reported Performance Table'!$T910="",'Reported Performance Table'!$U910="",'Reported Performance Table'!$V910="",'Reported Performance Table'!$W910="",'Reported Performance Table'!$X910="",'Reported Performance Table'!$AF910="",'Reported Performance Table'!$AG910="",'Reported Performance Table'!$AI910="",'Reported Performance Table'!$AJ910="",'Reported Performance Table'!$AL910="",'Reported Performance Table'!$AN910="",'Reported Performance Table'!$AR910=""),$A903&amp;", ",""))</f>
        <v/>
      </c>
      <c r="D903" s="35" t="e">
        <f>VLOOKUP('Reported Performance Table'!C903,'Master List'!$B$20:$C$39,2,FALSE)</f>
        <v>#N/A</v>
      </c>
      <c r="E903" t="e">
        <f>VLOOKUP('Reported Performance Table'!D903,'Master List'!$B$42:$C$129,2,FALSE)</f>
        <v>#N/A</v>
      </c>
      <c r="F903" t="e">
        <f>VLOOKUP('Reported Performance Table'!C903,'Master List'!$B$20:$D$39,3,FALSE)</f>
        <v>#N/A</v>
      </c>
      <c r="G903" s="3" t="e">
        <f>VLOOKUP('Reported Performance Table'!B903,'Master List'!$B$11:$D$17,3,FALSE)</f>
        <v>#N/A</v>
      </c>
      <c r="H903" t="e">
        <f t="shared" si="26"/>
        <v>#N/A</v>
      </c>
      <c r="I903" t="e">
        <f>IF(VLOOKUP('Reported Performance Table'!D903,'Master List'!$B$42:$D$129,3,FALSE)="","No",VLOOKUP('Reported Performance Table'!D903,'Master List'!$B$42:$D$129,3,FALSE))</f>
        <v>#N/A</v>
      </c>
      <c r="J903" t="e">
        <f>IF(AND(I903="Yes_No",'Reported Performance Table'!E903="Yes"),"No","Yes_No")</f>
        <v>#N/A</v>
      </c>
      <c r="K903" t="str">
        <f>IF('Reported Performance Table'!D903="","",IF('Reported Performance Table'!E903="Yes","LUNA_CCT","Reported_CCT"))</f>
        <v/>
      </c>
      <c r="L903" t="str">
        <f>IF('Reported Performance Table'!D903="","",IF(K903="LUNA_CCT",VLOOKUP('Reported Performance Table'!D903,'Master List'!$B$42:$E$129,4,FALSE),"Reported_BUG"))</f>
        <v/>
      </c>
      <c r="M903" t="str">
        <f>IF('Reported Performance Table'!D903="","",IF(AND('Reported Performance Table'!$E903="Yes",OR('Reported Performance Table'!$D903='Master List'!$B$42,'Reported Performance Table'!$D903='Master List'!$B$43,'Reported Performance Table'!$D903='Master List'!$B$44,'Reported Performance Table'!$D903='Master List'!$B$46,'Reported Performance Table'!$D903='Master List'!$B$48,'Reported Performance Table'!$D903='Master List'!$B$104,'Reported Performance Table'!$D903='Master List'!$B$106,'Reported Performance Table'!$D903='Master List'!$B$126)),"LUNA_Dimming","Dimming_Capability_and_Range"))</f>
        <v/>
      </c>
      <c r="N903" s="179">
        <f>'Reported Performance Table'!BE903</f>
        <v>0</v>
      </c>
      <c r="O903" s="179">
        <f>'Reported Performance Table'!BF903</f>
        <v>0</v>
      </c>
      <c r="P903" s="179">
        <f>'Reported Performance Table'!BG903</f>
        <v>0</v>
      </c>
      <c r="Q903" t="str">
        <f t="shared" si="27"/>
        <v>No</v>
      </c>
    </row>
    <row r="904" spans="1:17" x14ac:dyDescent="0.25">
      <c r="A904" s="75">
        <v>911</v>
      </c>
      <c r="B904" s="76" t="str">
        <f>IF('Reported Performance Table'!$A911="","",IF(OR('Reported Performance Table'!$B911="",'Reported Performance Table'!$C911="",'Reported Performance Table'!$D911="",'Reported Performance Table'!$F911="",'Reported Performance Table'!$G911="",'Reported Performance Table'!$H911="",'Reported Performance Table'!$I911="",'Reported Performance Table'!$K911="",'Reported Performance Table'!$N911="",'Reported Performance Table'!$O911="",'Reported Performance Table'!$P911="",'Reported Performance Table'!$Q911="",'Reported Performance Table'!$R911="",'Reported Performance Table'!$S911="",'Reported Performance Table'!$T911="",'Reported Performance Table'!$U911="",'Reported Performance Table'!$V911="",'Reported Performance Table'!$W911="",'Reported Performance Table'!$X911="",'Reported Performance Table'!$AF911="",'Reported Performance Table'!$AG911="",'Reported Performance Table'!$AI911="",'Reported Performance Table'!$AJ911="",'Reported Performance Table'!$AL911="",'Reported Performance Table'!$AN911="",'Reported Performance Table'!$AR911=""),$A904&amp;", ",""))</f>
        <v/>
      </c>
      <c r="D904" s="35" t="e">
        <f>VLOOKUP('Reported Performance Table'!C904,'Master List'!$B$20:$C$39,2,FALSE)</f>
        <v>#N/A</v>
      </c>
      <c r="E904" t="e">
        <f>VLOOKUP('Reported Performance Table'!D904,'Master List'!$B$42:$C$129,2,FALSE)</f>
        <v>#N/A</v>
      </c>
      <c r="F904" t="e">
        <f>VLOOKUP('Reported Performance Table'!C904,'Master List'!$B$20:$D$39,3,FALSE)</f>
        <v>#N/A</v>
      </c>
      <c r="G904" s="3" t="e">
        <f>VLOOKUP('Reported Performance Table'!B904,'Master List'!$B$11:$D$17,3,FALSE)</f>
        <v>#N/A</v>
      </c>
      <c r="H904" t="e">
        <f t="shared" si="26"/>
        <v>#N/A</v>
      </c>
      <c r="I904" t="e">
        <f>IF(VLOOKUP('Reported Performance Table'!D904,'Master List'!$B$42:$D$129,3,FALSE)="","No",VLOOKUP('Reported Performance Table'!D904,'Master List'!$B$42:$D$129,3,FALSE))</f>
        <v>#N/A</v>
      </c>
      <c r="J904" t="e">
        <f>IF(AND(I904="Yes_No",'Reported Performance Table'!E904="Yes"),"No","Yes_No")</f>
        <v>#N/A</v>
      </c>
      <c r="K904" t="str">
        <f>IF('Reported Performance Table'!D904="","",IF('Reported Performance Table'!E904="Yes","LUNA_CCT","Reported_CCT"))</f>
        <v/>
      </c>
      <c r="L904" t="str">
        <f>IF('Reported Performance Table'!D904="","",IF(K904="LUNA_CCT",VLOOKUP('Reported Performance Table'!D904,'Master List'!$B$42:$E$129,4,FALSE),"Reported_BUG"))</f>
        <v/>
      </c>
      <c r="M904" t="str">
        <f>IF('Reported Performance Table'!D904="","",IF(AND('Reported Performance Table'!$E904="Yes",OR('Reported Performance Table'!$D904='Master List'!$B$42,'Reported Performance Table'!$D904='Master List'!$B$43,'Reported Performance Table'!$D904='Master List'!$B$44,'Reported Performance Table'!$D904='Master List'!$B$46,'Reported Performance Table'!$D904='Master List'!$B$48,'Reported Performance Table'!$D904='Master List'!$B$104,'Reported Performance Table'!$D904='Master List'!$B$106,'Reported Performance Table'!$D904='Master List'!$B$126)),"LUNA_Dimming","Dimming_Capability_and_Range"))</f>
        <v/>
      </c>
      <c r="N904" s="179">
        <f>'Reported Performance Table'!BE904</f>
        <v>0</v>
      </c>
      <c r="O904" s="179">
        <f>'Reported Performance Table'!BF904</f>
        <v>0</v>
      </c>
      <c r="P904" s="179">
        <f>'Reported Performance Table'!BG904</f>
        <v>0</v>
      </c>
      <c r="Q904" t="str">
        <f t="shared" si="27"/>
        <v>No</v>
      </c>
    </row>
    <row r="905" spans="1:17" x14ac:dyDescent="0.25">
      <c r="A905" s="75">
        <v>912</v>
      </c>
      <c r="B905" s="76" t="str">
        <f>IF('Reported Performance Table'!$A912="","",IF(OR('Reported Performance Table'!$B912="",'Reported Performance Table'!$C912="",'Reported Performance Table'!$D912="",'Reported Performance Table'!$F912="",'Reported Performance Table'!$G912="",'Reported Performance Table'!$H912="",'Reported Performance Table'!$I912="",'Reported Performance Table'!$K912="",'Reported Performance Table'!$N912="",'Reported Performance Table'!$O912="",'Reported Performance Table'!$P912="",'Reported Performance Table'!$Q912="",'Reported Performance Table'!$R912="",'Reported Performance Table'!$S912="",'Reported Performance Table'!$T912="",'Reported Performance Table'!$U912="",'Reported Performance Table'!$V912="",'Reported Performance Table'!$W912="",'Reported Performance Table'!$X912="",'Reported Performance Table'!$AF912="",'Reported Performance Table'!$AG912="",'Reported Performance Table'!$AI912="",'Reported Performance Table'!$AJ912="",'Reported Performance Table'!$AL912="",'Reported Performance Table'!$AN912="",'Reported Performance Table'!$AR912=""),$A905&amp;", ",""))</f>
        <v/>
      </c>
      <c r="D905" s="35" t="e">
        <f>VLOOKUP('Reported Performance Table'!C905,'Master List'!$B$20:$C$39,2,FALSE)</f>
        <v>#N/A</v>
      </c>
      <c r="E905" t="e">
        <f>VLOOKUP('Reported Performance Table'!D905,'Master List'!$B$42:$C$129,2,FALSE)</f>
        <v>#N/A</v>
      </c>
      <c r="F905" t="e">
        <f>VLOOKUP('Reported Performance Table'!C905,'Master List'!$B$20:$D$39,3,FALSE)</f>
        <v>#N/A</v>
      </c>
      <c r="G905" s="3" t="e">
        <f>VLOOKUP('Reported Performance Table'!B905,'Master List'!$B$11:$D$17,3,FALSE)</f>
        <v>#N/A</v>
      </c>
      <c r="H905" t="e">
        <f t="shared" si="26"/>
        <v>#N/A</v>
      </c>
      <c r="I905" t="e">
        <f>IF(VLOOKUP('Reported Performance Table'!D905,'Master List'!$B$42:$D$129,3,FALSE)="","No",VLOOKUP('Reported Performance Table'!D905,'Master List'!$B$42:$D$129,3,FALSE))</f>
        <v>#N/A</v>
      </c>
      <c r="J905" t="e">
        <f>IF(AND(I905="Yes_No",'Reported Performance Table'!E905="Yes"),"No","Yes_No")</f>
        <v>#N/A</v>
      </c>
      <c r="K905" t="str">
        <f>IF('Reported Performance Table'!D905="","",IF('Reported Performance Table'!E905="Yes","LUNA_CCT","Reported_CCT"))</f>
        <v/>
      </c>
      <c r="L905" t="str">
        <f>IF('Reported Performance Table'!D905="","",IF(K905="LUNA_CCT",VLOOKUP('Reported Performance Table'!D905,'Master List'!$B$42:$E$129,4,FALSE),"Reported_BUG"))</f>
        <v/>
      </c>
      <c r="M905" t="str">
        <f>IF('Reported Performance Table'!D905="","",IF(AND('Reported Performance Table'!$E905="Yes",OR('Reported Performance Table'!$D905='Master List'!$B$42,'Reported Performance Table'!$D905='Master List'!$B$43,'Reported Performance Table'!$D905='Master List'!$B$44,'Reported Performance Table'!$D905='Master List'!$B$46,'Reported Performance Table'!$D905='Master List'!$B$48,'Reported Performance Table'!$D905='Master List'!$B$104,'Reported Performance Table'!$D905='Master List'!$B$106,'Reported Performance Table'!$D905='Master List'!$B$126)),"LUNA_Dimming","Dimming_Capability_and_Range"))</f>
        <v/>
      </c>
      <c r="N905" s="179">
        <f>'Reported Performance Table'!BE905</f>
        <v>0</v>
      </c>
      <c r="O905" s="179">
        <f>'Reported Performance Table'!BF905</f>
        <v>0</v>
      </c>
      <c r="P905" s="179">
        <f>'Reported Performance Table'!BG905</f>
        <v>0</v>
      </c>
      <c r="Q905" t="str">
        <f t="shared" si="27"/>
        <v>No</v>
      </c>
    </row>
    <row r="906" spans="1:17" x14ac:dyDescent="0.25">
      <c r="A906" s="75">
        <v>913</v>
      </c>
      <c r="B906" s="76" t="str">
        <f>IF('Reported Performance Table'!$A913="","",IF(OR('Reported Performance Table'!$B913="",'Reported Performance Table'!$C913="",'Reported Performance Table'!$D913="",'Reported Performance Table'!$F913="",'Reported Performance Table'!$G913="",'Reported Performance Table'!$H913="",'Reported Performance Table'!$I913="",'Reported Performance Table'!$K913="",'Reported Performance Table'!$N913="",'Reported Performance Table'!$O913="",'Reported Performance Table'!$P913="",'Reported Performance Table'!$Q913="",'Reported Performance Table'!$R913="",'Reported Performance Table'!$S913="",'Reported Performance Table'!$T913="",'Reported Performance Table'!$U913="",'Reported Performance Table'!$V913="",'Reported Performance Table'!$W913="",'Reported Performance Table'!$X913="",'Reported Performance Table'!$AF913="",'Reported Performance Table'!$AG913="",'Reported Performance Table'!$AI913="",'Reported Performance Table'!$AJ913="",'Reported Performance Table'!$AL913="",'Reported Performance Table'!$AN913="",'Reported Performance Table'!$AR913=""),$A906&amp;", ",""))</f>
        <v/>
      </c>
      <c r="D906" s="35" t="e">
        <f>VLOOKUP('Reported Performance Table'!C906,'Master List'!$B$20:$C$39,2,FALSE)</f>
        <v>#N/A</v>
      </c>
      <c r="E906" t="e">
        <f>VLOOKUP('Reported Performance Table'!D906,'Master List'!$B$42:$C$129,2,FALSE)</f>
        <v>#N/A</v>
      </c>
      <c r="F906" t="e">
        <f>VLOOKUP('Reported Performance Table'!C906,'Master List'!$B$20:$D$39,3,FALSE)</f>
        <v>#N/A</v>
      </c>
      <c r="G906" s="3" t="e">
        <f>VLOOKUP('Reported Performance Table'!B906,'Master List'!$B$11:$D$17,3,FALSE)</f>
        <v>#N/A</v>
      </c>
      <c r="H906" t="e">
        <f t="shared" si="26"/>
        <v>#N/A</v>
      </c>
      <c r="I906" t="e">
        <f>IF(VLOOKUP('Reported Performance Table'!D906,'Master List'!$B$42:$D$129,3,FALSE)="","No",VLOOKUP('Reported Performance Table'!D906,'Master List'!$B$42:$D$129,3,FALSE))</f>
        <v>#N/A</v>
      </c>
      <c r="J906" t="e">
        <f>IF(AND(I906="Yes_No",'Reported Performance Table'!E906="Yes"),"No","Yes_No")</f>
        <v>#N/A</v>
      </c>
      <c r="K906" t="str">
        <f>IF('Reported Performance Table'!D906="","",IF('Reported Performance Table'!E906="Yes","LUNA_CCT","Reported_CCT"))</f>
        <v/>
      </c>
      <c r="L906" t="str">
        <f>IF('Reported Performance Table'!D906="","",IF(K906="LUNA_CCT",VLOOKUP('Reported Performance Table'!D906,'Master List'!$B$42:$E$129,4,FALSE),"Reported_BUG"))</f>
        <v/>
      </c>
      <c r="M906" t="str">
        <f>IF('Reported Performance Table'!D906="","",IF(AND('Reported Performance Table'!$E906="Yes",OR('Reported Performance Table'!$D906='Master List'!$B$42,'Reported Performance Table'!$D906='Master List'!$B$43,'Reported Performance Table'!$D906='Master List'!$B$44,'Reported Performance Table'!$D906='Master List'!$B$46,'Reported Performance Table'!$D906='Master List'!$B$48,'Reported Performance Table'!$D906='Master List'!$B$104,'Reported Performance Table'!$D906='Master List'!$B$106,'Reported Performance Table'!$D906='Master List'!$B$126)),"LUNA_Dimming","Dimming_Capability_and_Range"))</f>
        <v/>
      </c>
      <c r="N906" s="179">
        <f>'Reported Performance Table'!BE906</f>
        <v>0</v>
      </c>
      <c r="O906" s="179">
        <f>'Reported Performance Table'!BF906</f>
        <v>0</v>
      </c>
      <c r="P906" s="179">
        <f>'Reported Performance Table'!BG906</f>
        <v>0</v>
      </c>
      <c r="Q906" t="str">
        <f t="shared" si="27"/>
        <v>No</v>
      </c>
    </row>
    <row r="907" spans="1:17" x14ac:dyDescent="0.25">
      <c r="A907" s="75">
        <v>914</v>
      </c>
      <c r="B907" s="76" t="str">
        <f>IF('Reported Performance Table'!$A914="","",IF(OR('Reported Performance Table'!$B914="",'Reported Performance Table'!$C914="",'Reported Performance Table'!$D914="",'Reported Performance Table'!$F914="",'Reported Performance Table'!$G914="",'Reported Performance Table'!$H914="",'Reported Performance Table'!$I914="",'Reported Performance Table'!$K914="",'Reported Performance Table'!$N914="",'Reported Performance Table'!$O914="",'Reported Performance Table'!$P914="",'Reported Performance Table'!$Q914="",'Reported Performance Table'!$R914="",'Reported Performance Table'!$S914="",'Reported Performance Table'!$T914="",'Reported Performance Table'!$U914="",'Reported Performance Table'!$V914="",'Reported Performance Table'!$W914="",'Reported Performance Table'!$X914="",'Reported Performance Table'!$AF914="",'Reported Performance Table'!$AG914="",'Reported Performance Table'!$AI914="",'Reported Performance Table'!$AJ914="",'Reported Performance Table'!$AL914="",'Reported Performance Table'!$AN914="",'Reported Performance Table'!$AR914=""),$A907&amp;", ",""))</f>
        <v/>
      </c>
      <c r="D907" s="35" t="e">
        <f>VLOOKUP('Reported Performance Table'!C907,'Master List'!$B$20:$C$39,2,FALSE)</f>
        <v>#N/A</v>
      </c>
      <c r="E907" t="e">
        <f>VLOOKUP('Reported Performance Table'!D907,'Master List'!$B$42:$C$129,2,FALSE)</f>
        <v>#N/A</v>
      </c>
      <c r="F907" t="e">
        <f>VLOOKUP('Reported Performance Table'!C907,'Master List'!$B$20:$D$39,3,FALSE)</f>
        <v>#N/A</v>
      </c>
      <c r="G907" s="3" t="e">
        <f>VLOOKUP('Reported Performance Table'!B907,'Master List'!$B$11:$D$17,3,FALSE)</f>
        <v>#N/A</v>
      </c>
      <c r="H907" t="e">
        <f t="shared" ref="H907:H970" si="28">CONCATENATE(F907,G907)</f>
        <v>#N/A</v>
      </c>
      <c r="I907" t="e">
        <f>IF(VLOOKUP('Reported Performance Table'!D907,'Master List'!$B$42:$D$129,3,FALSE)="","No",VLOOKUP('Reported Performance Table'!D907,'Master List'!$B$42:$D$129,3,FALSE))</f>
        <v>#N/A</v>
      </c>
      <c r="J907" t="e">
        <f>IF(AND(I907="Yes_No",'Reported Performance Table'!E907="Yes"),"No","Yes_No")</f>
        <v>#N/A</v>
      </c>
      <c r="K907" t="str">
        <f>IF('Reported Performance Table'!D907="","",IF('Reported Performance Table'!E907="Yes","LUNA_CCT","Reported_CCT"))</f>
        <v/>
      </c>
      <c r="L907" t="str">
        <f>IF('Reported Performance Table'!D907="","",IF(K907="LUNA_CCT",VLOOKUP('Reported Performance Table'!D907,'Master List'!$B$42:$E$129,4,FALSE),"Reported_BUG"))</f>
        <v/>
      </c>
      <c r="M907" t="str">
        <f>IF('Reported Performance Table'!D907="","",IF(AND('Reported Performance Table'!$E907="Yes",OR('Reported Performance Table'!$D907='Master List'!$B$42,'Reported Performance Table'!$D907='Master List'!$B$43,'Reported Performance Table'!$D907='Master List'!$B$44,'Reported Performance Table'!$D907='Master List'!$B$46,'Reported Performance Table'!$D907='Master List'!$B$48,'Reported Performance Table'!$D907='Master List'!$B$104,'Reported Performance Table'!$D907='Master List'!$B$106,'Reported Performance Table'!$D907='Master List'!$B$126)),"LUNA_Dimming","Dimming_Capability_and_Range"))</f>
        <v/>
      </c>
      <c r="N907" s="179">
        <f>'Reported Performance Table'!BE907</f>
        <v>0</v>
      </c>
      <c r="O907" s="179">
        <f>'Reported Performance Table'!BF907</f>
        <v>0</v>
      </c>
      <c r="P907" s="179">
        <f>'Reported Performance Table'!BG907</f>
        <v>0</v>
      </c>
      <c r="Q907" t="str">
        <f t="shared" si="27"/>
        <v>No</v>
      </c>
    </row>
    <row r="908" spans="1:17" x14ac:dyDescent="0.25">
      <c r="A908" s="75">
        <v>915</v>
      </c>
      <c r="B908" s="76" t="str">
        <f>IF('Reported Performance Table'!$A915="","",IF(OR('Reported Performance Table'!$B915="",'Reported Performance Table'!$C915="",'Reported Performance Table'!$D915="",'Reported Performance Table'!$F915="",'Reported Performance Table'!$G915="",'Reported Performance Table'!$H915="",'Reported Performance Table'!$I915="",'Reported Performance Table'!$K915="",'Reported Performance Table'!$N915="",'Reported Performance Table'!$O915="",'Reported Performance Table'!$P915="",'Reported Performance Table'!$Q915="",'Reported Performance Table'!$R915="",'Reported Performance Table'!$S915="",'Reported Performance Table'!$T915="",'Reported Performance Table'!$U915="",'Reported Performance Table'!$V915="",'Reported Performance Table'!$W915="",'Reported Performance Table'!$X915="",'Reported Performance Table'!$AF915="",'Reported Performance Table'!$AG915="",'Reported Performance Table'!$AI915="",'Reported Performance Table'!$AJ915="",'Reported Performance Table'!$AL915="",'Reported Performance Table'!$AN915="",'Reported Performance Table'!$AR915=""),$A908&amp;", ",""))</f>
        <v/>
      </c>
      <c r="D908" s="35" t="e">
        <f>VLOOKUP('Reported Performance Table'!C908,'Master List'!$B$20:$C$39,2,FALSE)</f>
        <v>#N/A</v>
      </c>
      <c r="E908" t="e">
        <f>VLOOKUP('Reported Performance Table'!D908,'Master List'!$B$42:$C$129,2,FALSE)</f>
        <v>#N/A</v>
      </c>
      <c r="F908" t="e">
        <f>VLOOKUP('Reported Performance Table'!C908,'Master List'!$B$20:$D$39,3,FALSE)</f>
        <v>#N/A</v>
      </c>
      <c r="G908" s="3" t="e">
        <f>VLOOKUP('Reported Performance Table'!B908,'Master List'!$B$11:$D$17,3,FALSE)</f>
        <v>#N/A</v>
      </c>
      <c r="H908" t="e">
        <f t="shared" si="28"/>
        <v>#N/A</v>
      </c>
      <c r="I908" t="e">
        <f>IF(VLOOKUP('Reported Performance Table'!D908,'Master List'!$B$42:$D$129,3,FALSE)="","No",VLOOKUP('Reported Performance Table'!D908,'Master List'!$B$42:$D$129,3,FALSE))</f>
        <v>#N/A</v>
      </c>
      <c r="J908" t="e">
        <f>IF(AND(I908="Yes_No",'Reported Performance Table'!E908="Yes"),"No","Yes_No")</f>
        <v>#N/A</v>
      </c>
      <c r="K908" t="str">
        <f>IF('Reported Performance Table'!D908="","",IF('Reported Performance Table'!E908="Yes","LUNA_CCT","Reported_CCT"))</f>
        <v/>
      </c>
      <c r="L908" t="str">
        <f>IF('Reported Performance Table'!D908="","",IF(K908="LUNA_CCT",VLOOKUP('Reported Performance Table'!D908,'Master List'!$B$42:$E$129,4,FALSE),"Reported_BUG"))</f>
        <v/>
      </c>
      <c r="M908" t="str">
        <f>IF('Reported Performance Table'!D908="","",IF(AND('Reported Performance Table'!$E908="Yes",OR('Reported Performance Table'!$D908='Master List'!$B$42,'Reported Performance Table'!$D908='Master List'!$B$43,'Reported Performance Table'!$D908='Master List'!$B$44,'Reported Performance Table'!$D908='Master List'!$B$46,'Reported Performance Table'!$D908='Master List'!$B$48,'Reported Performance Table'!$D908='Master List'!$B$104,'Reported Performance Table'!$D908='Master List'!$B$106,'Reported Performance Table'!$D908='Master List'!$B$126)),"LUNA_Dimming","Dimming_Capability_and_Range"))</f>
        <v/>
      </c>
      <c r="N908" s="179">
        <f>'Reported Performance Table'!BE908</f>
        <v>0</v>
      </c>
      <c r="O908" s="179">
        <f>'Reported Performance Table'!BF908</f>
        <v>0</v>
      </c>
      <c r="P908" s="179">
        <f>'Reported Performance Table'!BG908</f>
        <v>0</v>
      </c>
      <c r="Q908" t="str">
        <f t="shared" ref="Q908:Q971" si="29">IF(COUNTIF(N908:P908,"Yes")=3,"Yes","No")</f>
        <v>No</v>
      </c>
    </row>
    <row r="909" spans="1:17" x14ac:dyDescent="0.25">
      <c r="A909" s="75">
        <v>916</v>
      </c>
      <c r="B909" s="76" t="str">
        <f>IF('Reported Performance Table'!$A916="","",IF(OR('Reported Performance Table'!$B916="",'Reported Performance Table'!$C916="",'Reported Performance Table'!$D916="",'Reported Performance Table'!$F916="",'Reported Performance Table'!$G916="",'Reported Performance Table'!$H916="",'Reported Performance Table'!$I916="",'Reported Performance Table'!$K916="",'Reported Performance Table'!$N916="",'Reported Performance Table'!$O916="",'Reported Performance Table'!$P916="",'Reported Performance Table'!$Q916="",'Reported Performance Table'!$R916="",'Reported Performance Table'!$S916="",'Reported Performance Table'!$T916="",'Reported Performance Table'!$U916="",'Reported Performance Table'!$V916="",'Reported Performance Table'!$W916="",'Reported Performance Table'!$X916="",'Reported Performance Table'!$AF916="",'Reported Performance Table'!$AG916="",'Reported Performance Table'!$AI916="",'Reported Performance Table'!$AJ916="",'Reported Performance Table'!$AL916="",'Reported Performance Table'!$AN916="",'Reported Performance Table'!$AR916=""),$A909&amp;", ",""))</f>
        <v/>
      </c>
      <c r="D909" s="35" t="e">
        <f>VLOOKUP('Reported Performance Table'!C909,'Master List'!$B$20:$C$39,2,FALSE)</f>
        <v>#N/A</v>
      </c>
      <c r="E909" t="e">
        <f>VLOOKUP('Reported Performance Table'!D909,'Master List'!$B$42:$C$129,2,FALSE)</f>
        <v>#N/A</v>
      </c>
      <c r="F909" t="e">
        <f>VLOOKUP('Reported Performance Table'!C909,'Master List'!$B$20:$D$39,3,FALSE)</f>
        <v>#N/A</v>
      </c>
      <c r="G909" s="3" t="e">
        <f>VLOOKUP('Reported Performance Table'!B909,'Master List'!$B$11:$D$17,3,FALSE)</f>
        <v>#N/A</v>
      </c>
      <c r="H909" t="e">
        <f t="shared" si="28"/>
        <v>#N/A</v>
      </c>
      <c r="I909" t="e">
        <f>IF(VLOOKUP('Reported Performance Table'!D909,'Master List'!$B$42:$D$129,3,FALSE)="","No",VLOOKUP('Reported Performance Table'!D909,'Master List'!$B$42:$D$129,3,FALSE))</f>
        <v>#N/A</v>
      </c>
      <c r="J909" t="e">
        <f>IF(AND(I909="Yes_No",'Reported Performance Table'!E909="Yes"),"No","Yes_No")</f>
        <v>#N/A</v>
      </c>
      <c r="K909" t="str">
        <f>IF('Reported Performance Table'!D909="","",IF('Reported Performance Table'!E909="Yes","LUNA_CCT","Reported_CCT"))</f>
        <v/>
      </c>
      <c r="L909" t="str">
        <f>IF('Reported Performance Table'!D909="","",IF(K909="LUNA_CCT",VLOOKUP('Reported Performance Table'!D909,'Master List'!$B$42:$E$129,4,FALSE),"Reported_BUG"))</f>
        <v/>
      </c>
      <c r="M909" t="str">
        <f>IF('Reported Performance Table'!D909="","",IF(AND('Reported Performance Table'!$E909="Yes",OR('Reported Performance Table'!$D909='Master List'!$B$42,'Reported Performance Table'!$D909='Master List'!$B$43,'Reported Performance Table'!$D909='Master List'!$B$44,'Reported Performance Table'!$D909='Master List'!$B$46,'Reported Performance Table'!$D909='Master List'!$B$48,'Reported Performance Table'!$D909='Master List'!$B$104,'Reported Performance Table'!$D909='Master List'!$B$106,'Reported Performance Table'!$D909='Master List'!$B$126)),"LUNA_Dimming","Dimming_Capability_and_Range"))</f>
        <v/>
      </c>
      <c r="N909" s="179">
        <f>'Reported Performance Table'!BE909</f>
        <v>0</v>
      </c>
      <c r="O909" s="179">
        <f>'Reported Performance Table'!BF909</f>
        <v>0</v>
      </c>
      <c r="P909" s="179">
        <f>'Reported Performance Table'!BG909</f>
        <v>0</v>
      </c>
      <c r="Q909" t="str">
        <f t="shared" si="29"/>
        <v>No</v>
      </c>
    </row>
    <row r="910" spans="1:17" x14ac:dyDescent="0.25">
      <c r="A910" s="75">
        <v>917</v>
      </c>
      <c r="B910" s="76" t="str">
        <f>IF('Reported Performance Table'!$A917="","",IF(OR('Reported Performance Table'!$B917="",'Reported Performance Table'!$C917="",'Reported Performance Table'!$D917="",'Reported Performance Table'!$F917="",'Reported Performance Table'!$G917="",'Reported Performance Table'!$H917="",'Reported Performance Table'!$I917="",'Reported Performance Table'!$K917="",'Reported Performance Table'!$N917="",'Reported Performance Table'!$O917="",'Reported Performance Table'!$P917="",'Reported Performance Table'!$Q917="",'Reported Performance Table'!$R917="",'Reported Performance Table'!$S917="",'Reported Performance Table'!$T917="",'Reported Performance Table'!$U917="",'Reported Performance Table'!$V917="",'Reported Performance Table'!$W917="",'Reported Performance Table'!$X917="",'Reported Performance Table'!$AF917="",'Reported Performance Table'!$AG917="",'Reported Performance Table'!$AI917="",'Reported Performance Table'!$AJ917="",'Reported Performance Table'!$AL917="",'Reported Performance Table'!$AN917="",'Reported Performance Table'!$AR917=""),$A910&amp;", ",""))</f>
        <v/>
      </c>
      <c r="D910" s="35" t="e">
        <f>VLOOKUP('Reported Performance Table'!C910,'Master List'!$B$20:$C$39,2,FALSE)</f>
        <v>#N/A</v>
      </c>
      <c r="E910" t="e">
        <f>VLOOKUP('Reported Performance Table'!D910,'Master List'!$B$42:$C$129,2,FALSE)</f>
        <v>#N/A</v>
      </c>
      <c r="F910" t="e">
        <f>VLOOKUP('Reported Performance Table'!C910,'Master List'!$B$20:$D$39,3,FALSE)</f>
        <v>#N/A</v>
      </c>
      <c r="G910" s="3" t="e">
        <f>VLOOKUP('Reported Performance Table'!B910,'Master List'!$B$11:$D$17,3,FALSE)</f>
        <v>#N/A</v>
      </c>
      <c r="H910" t="e">
        <f t="shared" si="28"/>
        <v>#N/A</v>
      </c>
      <c r="I910" t="e">
        <f>IF(VLOOKUP('Reported Performance Table'!D910,'Master List'!$B$42:$D$129,3,FALSE)="","No",VLOOKUP('Reported Performance Table'!D910,'Master List'!$B$42:$D$129,3,FALSE))</f>
        <v>#N/A</v>
      </c>
      <c r="J910" t="e">
        <f>IF(AND(I910="Yes_No",'Reported Performance Table'!E910="Yes"),"No","Yes_No")</f>
        <v>#N/A</v>
      </c>
      <c r="K910" t="str">
        <f>IF('Reported Performance Table'!D910="","",IF('Reported Performance Table'!E910="Yes","LUNA_CCT","Reported_CCT"))</f>
        <v/>
      </c>
      <c r="L910" t="str">
        <f>IF('Reported Performance Table'!D910="","",IF(K910="LUNA_CCT",VLOOKUP('Reported Performance Table'!D910,'Master List'!$B$42:$E$129,4,FALSE),"Reported_BUG"))</f>
        <v/>
      </c>
      <c r="M910" t="str">
        <f>IF('Reported Performance Table'!D910="","",IF(AND('Reported Performance Table'!$E910="Yes",OR('Reported Performance Table'!$D910='Master List'!$B$42,'Reported Performance Table'!$D910='Master List'!$B$43,'Reported Performance Table'!$D910='Master List'!$B$44,'Reported Performance Table'!$D910='Master List'!$B$46,'Reported Performance Table'!$D910='Master List'!$B$48,'Reported Performance Table'!$D910='Master List'!$B$104,'Reported Performance Table'!$D910='Master List'!$B$106,'Reported Performance Table'!$D910='Master List'!$B$126)),"LUNA_Dimming","Dimming_Capability_and_Range"))</f>
        <v/>
      </c>
      <c r="N910" s="179">
        <f>'Reported Performance Table'!BE910</f>
        <v>0</v>
      </c>
      <c r="O910" s="179">
        <f>'Reported Performance Table'!BF910</f>
        <v>0</v>
      </c>
      <c r="P910" s="179">
        <f>'Reported Performance Table'!BG910</f>
        <v>0</v>
      </c>
      <c r="Q910" t="str">
        <f t="shared" si="29"/>
        <v>No</v>
      </c>
    </row>
    <row r="911" spans="1:17" x14ac:dyDescent="0.25">
      <c r="A911" s="75">
        <v>918</v>
      </c>
      <c r="B911" s="76" t="str">
        <f>IF('Reported Performance Table'!$A918="","",IF(OR('Reported Performance Table'!$B918="",'Reported Performance Table'!$C918="",'Reported Performance Table'!$D918="",'Reported Performance Table'!$F918="",'Reported Performance Table'!$G918="",'Reported Performance Table'!$H918="",'Reported Performance Table'!$I918="",'Reported Performance Table'!$K918="",'Reported Performance Table'!$N918="",'Reported Performance Table'!$O918="",'Reported Performance Table'!$P918="",'Reported Performance Table'!$Q918="",'Reported Performance Table'!$R918="",'Reported Performance Table'!$S918="",'Reported Performance Table'!$T918="",'Reported Performance Table'!$U918="",'Reported Performance Table'!$V918="",'Reported Performance Table'!$W918="",'Reported Performance Table'!$X918="",'Reported Performance Table'!$AF918="",'Reported Performance Table'!$AG918="",'Reported Performance Table'!$AI918="",'Reported Performance Table'!$AJ918="",'Reported Performance Table'!$AL918="",'Reported Performance Table'!$AN918="",'Reported Performance Table'!$AR918=""),$A911&amp;", ",""))</f>
        <v/>
      </c>
      <c r="D911" s="35" t="e">
        <f>VLOOKUP('Reported Performance Table'!C911,'Master List'!$B$20:$C$39,2,FALSE)</f>
        <v>#N/A</v>
      </c>
      <c r="E911" t="e">
        <f>VLOOKUP('Reported Performance Table'!D911,'Master List'!$B$42:$C$129,2,FALSE)</f>
        <v>#N/A</v>
      </c>
      <c r="F911" t="e">
        <f>VLOOKUP('Reported Performance Table'!C911,'Master List'!$B$20:$D$39,3,FALSE)</f>
        <v>#N/A</v>
      </c>
      <c r="G911" s="3" t="e">
        <f>VLOOKUP('Reported Performance Table'!B911,'Master List'!$B$11:$D$17,3,FALSE)</f>
        <v>#N/A</v>
      </c>
      <c r="H911" t="e">
        <f t="shared" si="28"/>
        <v>#N/A</v>
      </c>
      <c r="I911" t="e">
        <f>IF(VLOOKUP('Reported Performance Table'!D911,'Master List'!$B$42:$D$129,3,FALSE)="","No",VLOOKUP('Reported Performance Table'!D911,'Master List'!$B$42:$D$129,3,FALSE))</f>
        <v>#N/A</v>
      </c>
      <c r="J911" t="e">
        <f>IF(AND(I911="Yes_No",'Reported Performance Table'!E911="Yes"),"No","Yes_No")</f>
        <v>#N/A</v>
      </c>
      <c r="K911" t="str">
        <f>IF('Reported Performance Table'!D911="","",IF('Reported Performance Table'!E911="Yes","LUNA_CCT","Reported_CCT"))</f>
        <v/>
      </c>
      <c r="L911" t="str">
        <f>IF('Reported Performance Table'!D911="","",IF(K911="LUNA_CCT",VLOOKUP('Reported Performance Table'!D911,'Master List'!$B$42:$E$129,4,FALSE),"Reported_BUG"))</f>
        <v/>
      </c>
      <c r="M911" t="str">
        <f>IF('Reported Performance Table'!D911="","",IF(AND('Reported Performance Table'!$E911="Yes",OR('Reported Performance Table'!$D911='Master List'!$B$42,'Reported Performance Table'!$D911='Master List'!$B$43,'Reported Performance Table'!$D911='Master List'!$B$44,'Reported Performance Table'!$D911='Master List'!$B$46,'Reported Performance Table'!$D911='Master List'!$B$48,'Reported Performance Table'!$D911='Master List'!$B$104,'Reported Performance Table'!$D911='Master List'!$B$106,'Reported Performance Table'!$D911='Master List'!$B$126)),"LUNA_Dimming","Dimming_Capability_and_Range"))</f>
        <v/>
      </c>
      <c r="N911" s="179">
        <f>'Reported Performance Table'!BE911</f>
        <v>0</v>
      </c>
      <c r="O911" s="179">
        <f>'Reported Performance Table'!BF911</f>
        <v>0</v>
      </c>
      <c r="P911" s="179">
        <f>'Reported Performance Table'!BG911</f>
        <v>0</v>
      </c>
      <c r="Q911" t="str">
        <f t="shared" si="29"/>
        <v>No</v>
      </c>
    </row>
    <row r="912" spans="1:17" x14ac:dyDescent="0.25">
      <c r="A912" s="75">
        <v>919</v>
      </c>
      <c r="B912" s="76" t="str">
        <f>IF('Reported Performance Table'!$A919="","",IF(OR('Reported Performance Table'!$B919="",'Reported Performance Table'!$C919="",'Reported Performance Table'!$D919="",'Reported Performance Table'!$F919="",'Reported Performance Table'!$G919="",'Reported Performance Table'!$H919="",'Reported Performance Table'!$I919="",'Reported Performance Table'!$K919="",'Reported Performance Table'!$N919="",'Reported Performance Table'!$O919="",'Reported Performance Table'!$P919="",'Reported Performance Table'!$Q919="",'Reported Performance Table'!$R919="",'Reported Performance Table'!$S919="",'Reported Performance Table'!$T919="",'Reported Performance Table'!$U919="",'Reported Performance Table'!$V919="",'Reported Performance Table'!$W919="",'Reported Performance Table'!$X919="",'Reported Performance Table'!$AF919="",'Reported Performance Table'!$AG919="",'Reported Performance Table'!$AI919="",'Reported Performance Table'!$AJ919="",'Reported Performance Table'!$AL919="",'Reported Performance Table'!$AN919="",'Reported Performance Table'!$AR919=""),$A912&amp;", ",""))</f>
        <v/>
      </c>
      <c r="D912" s="35" t="e">
        <f>VLOOKUP('Reported Performance Table'!C912,'Master List'!$B$20:$C$39,2,FALSE)</f>
        <v>#N/A</v>
      </c>
      <c r="E912" t="e">
        <f>VLOOKUP('Reported Performance Table'!D912,'Master List'!$B$42:$C$129,2,FALSE)</f>
        <v>#N/A</v>
      </c>
      <c r="F912" t="e">
        <f>VLOOKUP('Reported Performance Table'!C912,'Master List'!$B$20:$D$39,3,FALSE)</f>
        <v>#N/A</v>
      </c>
      <c r="G912" s="3" t="e">
        <f>VLOOKUP('Reported Performance Table'!B912,'Master List'!$B$11:$D$17,3,FALSE)</f>
        <v>#N/A</v>
      </c>
      <c r="H912" t="e">
        <f t="shared" si="28"/>
        <v>#N/A</v>
      </c>
      <c r="I912" t="e">
        <f>IF(VLOOKUP('Reported Performance Table'!D912,'Master List'!$B$42:$D$129,3,FALSE)="","No",VLOOKUP('Reported Performance Table'!D912,'Master List'!$B$42:$D$129,3,FALSE))</f>
        <v>#N/A</v>
      </c>
      <c r="J912" t="e">
        <f>IF(AND(I912="Yes_No",'Reported Performance Table'!E912="Yes"),"No","Yes_No")</f>
        <v>#N/A</v>
      </c>
      <c r="K912" t="str">
        <f>IF('Reported Performance Table'!D912="","",IF('Reported Performance Table'!E912="Yes","LUNA_CCT","Reported_CCT"))</f>
        <v/>
      </c>
      <c r="L912" t="str">
        <f>IF('Reported Performance Table'!D912="","",IF(K912="LUNA_CCT",VLOOKUP('Reported Performance Table'!D912,'Master List'!$B$42:$E$129,4,FALSE),"Reported_BUG"))</f>
        <v/>
      </c>
      <c r="M912" t="str">
        <f>IF('Reported Performance Table'!D912="","",IF(AND('Reported Performance Table'!$E912="Yes",OR('Reported Performance Table'!$D912='Master List'!$B$42,'Reported Performance Table'!$D912='Master List'!$B$43,'Reported Performance Table'!$D912='Master List'!$B$44,'Reported Performance Table'!$D912='Master List'!$B$46,'Reported Performance Table'!$D912='Master List'!$B$48,'Reported Performance Table'!$D912='Master List'!$B$104,'Reported Performance Table'!$D912='Master List'!$B$106,'Reported Performance Table'!$D912='Master List'!$B$126)),"LUNA_Dimming","Dimming_Capability_and_Range"))</f>
        <v/>
      </c>
      <c r="N912" s="179">
        <f>'Reported Performance Table'!BE912</f>
        <v>0</v>
      </c>
      <c r="O912" s="179">
        <f>'Reported Performance Table'!BF912</f>
        <v>0</v>
      </c>
      <c r="P912" s="179">
        <f>'Reported Performance Table'!BG912</f>
        <v>0</v>
      </c>
      <c r="Q912" t="str">
        <f t="shared" si="29"/>
        <v>No</v>
      </c>
    </row>
    <row r="913" spans="1:17" x14ac:dyDescent="0.25">
      <c r="A913" s="75">
        <v>920</v>
      </c>
      <c r="B913" s="76" t="str">
        <f>IF('Reported Performance Table'!$A920="","",IF(OR('Reported Performance Table'!$B920="",'Reported Performance Table'!$C920="",'Reported Performance Table'!$D920="",'Reported Performance Table'!$F920="",'Reported Performance Table'!$G920="",'Reported Performance Table'!$H920="",'Reported Performance Table'!$I920="",'Reported Performance Table'!$K920="",'Reported Performance Table'!$N920="",'Reported Performance Table'!$O920="",'Reported Performance Table'!$P920="",'Reported Performance Table'!$Q920="",'Reported Performance Table'!$R920="",'Reported Performance Table'!$S920="",'Reported Performance Table'!$T920="",'Reported Performance Table'!$U920="",'Reported Performance Table'!$V920="",'Reported Performance Table'!$W920="",'Reported Performance Table'!$X920="",'Reported Performance Table'!$AF920="",'Reported Performance Table'!$AG920="",'Reported Performance Table'!$AI920="",'Reported Performance Table'!$AJ920="",'Reported Performance Table'!$AL920="",'Reported Performance Table'!$AN920="",'Reported Performance Table'!$AR920=""),$A913&amp;", ",""))</f>
        <v/>
      </c>
      <c r="D913" s="35" t="e">
        <f>VLOOKUP('Reported Performance Table'!C913,'Master List'!$B$20:$C$39,2,FALSE)</f>
        <v>#N/A</v>
      </c>
      <c r="E913" t="e">
        <f>VLOOKUP('Reported Performance Table'!D913,'Master List'!$B$42:$C$129,2,FALSE)</f>
        <v>#N/A</v>
      </c>
      <c r="F913" t="e">
        <f>VLOOKUP('Reported Performance Table'!C913,'Master List'!$B$20:$D$39,3,FALSE)</f>
        <v>#N/A</v>
      </c>
      <c r="G913" s="3" t="e">
        <f>VLOOKUP('Reported Performance Table'!B913,'Master List'!$B$11:$D$17,3,FALSE)</f>
        <v>#N/A</v>
      </c>
      <c r="H913" t="e">
        <f t="shared" si="28"/>
        <v>#N/A</v>
      </c>
      <c r="I913" t="e">
        <f>IF(VLOOKUP('Reported Performance Table'!D913,'Master List'!$B$42:$D$129,3,FALSE)="","No",VLOOKUP('Reported Performance Table'!D913,'Master List'!$B$42:$D$129,3,FALSE))</f>
        <v>#N/A</v>
      </c>
      <c r="J913" t="e">
        <f>IF(AND(I913="Yes_No",'Reported Performance Table'!E913="Yes"),"No","Yes_No")</f>
        <v>#N/A</v>
      </c>
      <c r="K913" t="str">
        <f>IF('Reported Performance Table'!D913="","",IF('Reported Performance Table'!E913="Yes","LUNA_CCT","Reported_CCT"))</f>
        <v/>
      </c>
      <c r="L913" t="str">
        <f>IF('Reported Performance Table'!D913="","",IF(K913="LUNA_CCT",VLOOKUP('Reported Performance Table'!D913,'Master List'!$B$42:$E$129,4,FALSE),"Reported_BUG"))</f>
        <v/>
      </c>
      <c r="M913" t="str">
        <f>IF('Reported Performance Table'!D913="","",IF(AND('Reported Performance Table'!$E913="Yes",OR('Reported Performance Table'!$D913='Master List'!$B$42,'Reported Performance Table'!$D913='Master List'!$B$43,'Reported Performance Table'!$D913='Master List'!$B$44,'Reported Performance Table'!$D913='Master List'!$B$46,'Reported Performance Table'!$D913='Master List'!$B$48,'Reported Performance Table'!$D913='Master List'!$B$104,'Reported Performance Table'!$D913='Master List'!$B$106,'Reported Performance Table'!$D913='Master List'!$B$126)),"LUNA_Dimming","Dimming_Capability_and_Range"))</f>
        <v/>
      </c>
      <c r="N913" s="179">
        <f>'Reported Performance Table'!BE913</f>
        <v>0</v>
      </c>
      <c r="O913" s="179">
        <f>'Reported Performance Table'!BF913</f>
        <v>0</v>
      </c>
      <c r="P913" s="179">
        <f>'Reported Performance Table'!BG913</f>
        <v>0</v>
      </c>
      <c r="Q913" t="str">
        <f t="shared" si="29"/>
        <v>No</v>
      </c>
    </row>
    <row r="914" spans="1:17" x14ac:dyDescent="0.25">
      <c r="A914" s="75">
        <v>921</v>
      </c>
      <c r="B914" s="76" t="str">
        <f>IF('Reported Performance Table'!$A921="","",IF(OR('Reported Performance Table'!$B921="",'Reported Performance Table'!$C921="",'Reported Performance Table'!$D921="",'Reported Performance Table'!$F921="",'Reported Performance Table'!$G921="",'Reported Performance Table'!$H921="",'Reported Performance Table'!$I921="",'Reported Performance Table'!$K921="",'Reported Performance Table'!$N921="",'Reported Performance Table'!$O921="",'Reported Performance Table'!$P921="",'Reported Performance Table'!$Q921="",'Reported Performance Table'!$R921="",'Reported Performance Table'!$S921="",'Reported Performance Table'!$T921="",'Reported Performance Table'!$U921="",'Reported Performance Table'!$V921="",'Reported Performance Table'!$W921="",'Reported Performance Table'!$X921="",'Reported Performance Table'!$AF921="",'Reported Performance Table'!$AG921="",'Reported Performance Table'!$AI921="",'Reported Performance Table'!$AJ921="",'Reported Performance Table'!$AL921="",'Reported Performance Table'!$AN921="",'Reported Performance Table'!$AR921=""),$A914&amp;", ",""))</f>
        <v/>
      </c>
      <c r="D914" s="35" t="e">
        <f>VLOOKUP('Reported Performance Table'!C914,'Master List'!$B$20:$C$39,2,FALSE)</f>
        <v>#N/A</v>
      </c>
      <c r="E914" t="e">
        <f>VLOOKUP('Reported Performance Table'!D914,'Master List'!$B$42:$C$129,2,FALSE)</f>
        <v>#N/A</v>
      </c>
      <c r="F914" t="e">
        <f>VLOOKUP('Reported Performance Table'!C914,'Master List'!$B$20:$D$39,3,FALSE)</f>
        <v>#N/A</v>
      </c>
      <c r="G914" s="3" t="e">
        <f>VLOOKUP('Reported Performance Table'!B914,'Master List'!$B$11:$D$17,3,FALSE)</f>
        <v>#N/A</v>
      </c>
      <c r="H914" t="e">
        <f t="shared" si="28"/>
        <v>#N/A</v>
      </c>
      <c r="I914" t="e">
        <f>IF(VLOOKUP('Reported Performance Table'!D914,'Master List'!$B$42:$D$129,3,FALSE)="","No",VLOOKUP('Reported Performance Table'!D914,'Master List'!$B$42:$D$129,3,FALSE))</f>
        <v>#N/A</v>
      </c>
      <c r="J914" t="e">
        <f>IF(AND(I914="Yes_No",'Reported Performance Table'!E914="Yes"),"No","Yes_No")</f>
        <v>#N/A</v>
      </c>
      <c r="K914" t="str">
        <f>IF('Reported Performance Table'!D914="","",IF('Reported Performance Table'!E914="Yes","LUNA_CCT","Reported_CCT"))</f>
        <v/>
      </c>
      <c r="L914" t="str">
        <f>IF('Reported Performance Table'!D914="","",IF(K914="LUNA_CCT",VLOOKUP('Reported Performance Table'!D914,'Master List'!$B$42:$E$129,4,FALSE),"Reported_BUG"))</f>
        <v/>
      </c>
      <c r="M914" t="str">
        <f>IF('Reported Performance Table'!D914="","",IF(AND('Reported Performance Table'!$E914="Yes",OR('Reported Performance Table'!$D914='Master List'!$B$42,'Reported Performance Table'!$D914='Master List'!$B$43,'Reported Performance Table'!$D914='Master List'!$B$44,'Reported Performance Table'!$D914='Master List'!$B$46,'Reported Performance Table'!$D914='Master List'!$B$48,'Reported Performance Table'!$D914='Master List'!$B$104,'Reported Performance Table'!$D914='Master List'!$B$106,'Reported Performance Table'!$D914='Master List'!$B$126)),"LUNA_Dimming","Dimming_Capability_and_Range"))</f>
        <v/>
      </c>
      <c r="N914" s="179">
        <f>'Reported Performance Table'!BE914</f>
        <v>0</v>
      </c>
      <c r="O914" s="179">
        <f>'Reported Performance Table'!BF914</f>
        <v>0</v>
      </c>
      <c r="P914" s="179">
        <f>'Reported Performance Table'!BG914</f>
        <v>0</v>
      </c>
      <c r="Q914" t="str">
        <f t="shared" si="29"/>
        <v>No</v>
      </c>
    </row>
    <row r="915" spans="1:17" x14ac:dyDescent="0.25">
      <c r="A915" s="75">
        <v>922</v>
      </c>
      <c r="B915" s="76" t="str">
        <f>IF('Reported Performance Table'!$A922="","",IF(OR('Reported Performance Table'!$B922="",'Reported Performance Table'!$C922="",'Reported Performance Table'!$D922="",'Reported Performance Table'!$F922="",'Reported Performance Table'!$G922="",'Reported Performance Table'!$H922="",'Reported Performance Table'!$I922="",'Reported Performance Table'!$K922="",'Reported Performance Table'!$N922="",'Reported Performance Table'!$O922="",'Reported Performance Table'!$P922="",'Reported Performance Table'!$Q922="",'Reported Performance Table'!$R922="",'Reported Performance Table'!$S922="",'Reported Performance Table'!$T922="",'Reported Performance Table'!$U922="",'Reported Performance Table'!$V922="",'Reported Performance Table'!$W922="",'Reported Performance Table'!$X922="",'Reported Performance Table'!$AF922="",'Reported Performance Table'!$AG922="",'Reported Performance Table'!$AI922="",'Reported Performance Table'!$AJ922="",'Reported Performance Table'!$AL922="",'Reported Performance Table'!$AN922="",'Reported Performance Table'!$AR922=""),$A915&amp;", ",""))</f>
        <v/>
      </c>
      <c r="D915" s="35" t="e">
        <f>VLOOKUP('Reported Performance Table'!C915,'Master List'!$B$20:$C$39,2,FALSE)</f>
        <v>#N/A</v>
      </c>
      <c r="E915" t="e">
        <f>VLOOKUP('Reported Performance Table'!D915,'Master List'!$B$42:$C$129,2,FALSE)</f>
        <v>#N/A</v>
      </c>
      <c r="F915" t="e">
        <f>VLOOKUP('Reported Performance Table'!C915,'Master List'!$B$20:$D$39,3,FALSE)</f>
        <v>#N/A</v>
      </c>
      <c r="G915" s="3" t="e">
        <f>VLOOKUP('Reported Performance Table'!B915,'Master List'!$B$11:$D$17,3,FALSE)</f>
        <v>#N/A</v>
      </c>
      <c r="H915" t="e">
        <f t="shared" si="28"/>
        <v>#N/A</v>
      </c>
      <c r="I915" t="e">
        <f>IF(VLOOKUP('Reported Performance Table'!D915,'Master List'!$B$42:$D$129,3,FALSE)="","No",VLOOKUP('Reported Performance Table'!D915,'Master List'!$B$42:$D$129,3,FALSE))</f>
        <v>#N/A</v>
      </c>
      <c r="J915" t="e">
        <f>IF(AND(I915="Yes_No",'Reported Performance Table'!E915="Yes"),"No","Yes_No")</f>
        <v>#N/A</v>
      </c>
      <c r="K915" t="str">
        <f>IF('Reported Performance Table'!D915="","",IF('Reported Performance Table'!E915="Yes","LUNA_CCT","Reported_CCT"))</f>
        <v/>
      </c>
      <c r="L915" t="str">
        <f>IF('Reported Performance Table'!D915="","",IF(K915="LUNA_CCT",VLOOKUP('Reported Performance Table'!D915,'Master List'!$B$42:$E$129,4,FALSE),"Reported_BUG"))</f>
        <v/>
      </c>
      <c r="M915" t="str">
        <f>IF('Reported Performance Table'!D915="","",IF(AND('Reported Performance Table'!$E915="Yes",OR('Reported Performance Table'!$D915='Master List'!$B$42,'Reported Performance Table'!$D915='Master List'!$B$43,'Reported Performance Table'!$D915='Master List'!$B$44,'Reported Performance Table'!$D915='Master List'!$B$46,'Reported Performance Table'!$D915='Master List'!$B$48,'Reported Performance Table'!$D915='Master List'!$B$104,'Reported Performance Table'!$D915='Master List'!$B$106,'Reported Performance Table'!$D915='Master List'!$B$126)),"LUNA_Dimming","Dimming_Capability_and_Range"))</f>
        <v/>
      </c>
      <c r="N915" s="179">
        <f>'Reported Performance Table'!BE915</f>
        <v>0</v>
      </c>
      <c r="O915" s="179">
        <f>'Reported Performance Table'!BF915</f>
        <v>0</v>
      </c>
      <c r="P915" s="179">
        <f>'Reported Performance Table'!BG915</f>
        <v>0</v>
      </c>
      <c r="Q915" t="str">
        <f t="shared" si="29"/>
        <v>No</v>
      </c>
    </row>
    <row r="916" spans="1:17" x14ac:dyDescent="0.25">
      <c r="A916" s="75">
        <v>923</v>
      </c>
      <c r="B916" s="76" t="str">
        <f>IF('Reported Performance Table'!$A923="","",IF(OR('Reported Performance Table'!$B923="",'Reported Performance Table'!$C923="",'Reported Performance Table'!$D923="",'Reported Performance Table'!$F923="",'Reported Performance Table'!$G923="",'Reported Performance Table'!$H923="",'Reported Performance Table'!$I923="",'Reported Performance Table'!$K923="",'Reported Performance Table'!$N923="",'Reported Performance Table'!$O923="",'Reported Performance Table'!$P923="",'Reported Performance Table'!$Q923="",'Reported Performance Table'!$R923="",'Reported Performance Table'!$S923="",'Reported Performance Table'!$T923="",'Reported Performance Table'!$U923="",'Reported Performance Table'!$V923="",'Reported Performance Table'!$W923="",'Reported Performance Table'!$X923="",'Reported Performance Table'!$AF923="",'Reported Performance Table'!$AG923="",'Reported Performance Table'!$AI923="",'Reported Performance Table'!$AJ923="",'Reported Performance Table'!$AL923="",'Reported Performance Table'!$AN923="",'Reported Performance Table'!$AR923=""),$A916&amp;", ",""))</f>
        <v/>
      </c>
      <c r="D916" s="35" t="e">
        <f>VLOOKUP('Reported Performance Table'!C916,'Master List'!$B$20:$C$39,2,FALSE)</f>
        <v>#N/A</v>
      </c>
      <c r="E916" t="e">
        <f>VLOOKUP('Reported Performance Table'!D916,'Master List'!$B$42:$C$129,2,FALSE)</f>
        <v>#N/A</v>
      </c>
      <c r="F916" t="e">
        <f>VLOOKUP('Reported Performance Table'!C916,'Master List'!$B$20:$D$39,3,FALSE)</f>
        <v>#N/A</v>
      </c>
      <c r="G916" s="3" t="e">
        <f>VLOOKUP('Reported Performance Table'!B916,'Master List'!$B$11:$D$17,3,FALSE)</f>
        <v>#N/A</v>
      </c>
      <c r="H916" t="e">
        <f t="shared" si="28"/>
        <v>#N/A</v>
      </c>
      <c r="I916" t="e">
        <f>IF(VLOOKUP('Reported Performance Table'!D916,'Master List'!$B$42:$D$129,3,FALSE)="","No",VLOOKUP('Reported Performance Table'!D916,'Master List'!$B$42:$D$129,3,FALSE))</f>
        <v>#N/A</v>
      </c>
      <c r="J916" t="e">
        <f>IF(AND(I916="Yes_No",'Reported Performance Table'!E916="Yes"),"No","Yes_No")</f>
        <v>#N/A</v>
      </c>
      <c r="K916" t="str">
        <f>IF('Reported Performance Table'!D916="","",IF('Reported Performance Table'!E916="Yes","LUNA_CCT","Reported_CCT"))</f>
        <v/>
      </c>
      <c r="L916" t="str">
        <f>IF('Reported Performance Table'!D916="","",IF(K916="LUNA_CCT",VLOOKUP('Reported Performance Table'!D916,'Master List'!$B$42:$E$129,4,FALSE),"Reported_BUG"))</f>
        <v/>
      </c>
      <c r="M916" t="str">
        <f>IF('Reported Performance Table'!D916="","",IF(AND('Reported Performance Table'!$E916="Yes",OR('Reported Performance Table'!$D916='Master List'!$B$42,'Reported Performance Table'!$D916='Master List'!$B$43,'Reported Performance Table'!$D916='Master List'!$B$44,'Reported Performance Table'!$D916='Master List'!$B$46,'Reported Performance Table'!$D916='Master List'!$B$48,'Reported Performance Table'!$D916='Master List'!$B$104,'Reported Performance Table'!$D916='Master List'!$B$106,'Reported Performance Table'!$D916='Master List'!$B$126)),"LUNA_Dimming","Dimming_Capability_and_Range"))</f>
        <v/>
      </c>
      <c r="N916" s="179">
        <f>'Reported Performance Table'!BE916</f>
        <v>0</v>
      </c>
      <c r="O916" s="179">
        <f>'Reported Performance Table'!BF916</f>
        <v>0</v>
      </c>
      <c r="P916" s="179">
        <f>'Reported Performance Table'!BG916</f>
        <v>0</v>
      </c>
      <c r="Q916" t="str">
        <f t="shared" si="29"/>
        <v>No</v>
      </c>
    </row>
    <row r="917" spans="1:17" x14ac:dyDescent="0.25">
      <c r="A917" s="75">
        <v>924</v>
      </c>
      <c r="B917" s="76" t="str">
        <f>IF('Reported Performance Table'!$A924="","",IF(OR('Reported Performance Table'!$B924="",'Reported Performance Table'!$C924="",'Reported Performance Table'!$D924="",'Reported Performance Table'!$F924="",'Reported Performance Table'!$G924="",'Reported Performance Table'!$H924="",'Reported Performance Table'!$I924="",'Reported Performance Table'!$K924="",'Reported Performance Table'!$N924="",'Reported Performance Table'!$O924="",'Reported Performance Table'!$P924="",'Reported Performance Table'!$Q924="",'Reported Performance Table'!$R924="",'Reported Performance Table'!$S924="",'Reported Performance Table'!$T924="",'Reported Performance Table'!$U924="",'Reported Performance Table'!$V924="",'Reported Performance Table'!$W924="",'Reported Performance Table'!$X924="",'Reported Performance Table'!$AF924="",'Reported Performance Table'!$AG924="",'Reported Performance Table'!$AI924="",'Reported Performance Table'!$AJ924="",'Reported Performance Table'!$AL924="",'Reported Performance Table'!$AN924="",'Reported Performance Table'!$AR924=""),$A917&amp;", ",""))</f>
        <v/>
      </c>
      <c r="D917" s="35" t="e">
        <f>VLOOKUP('Reported Performance Table'!C917,'Master List'!$B$20:$C$39,2,FALSE)</f>
        <v>#N/A</v>
      </c>
      <c r="E917" t="e">
        <f>VLOOKUP('Reported Performance Table'!D917,'Master List'!$B$42:$C$129,2,FALSE)</f>
        <v>#N/A</v>
      </c>
      <c r="F917" t="e">
        <f>VLOOKUP('Reported Performance Table'!C917,'Master List'!$B$20:$D$39,3,FALSE)</f>
        <v>#N/A</v>
      </c>
      <c r="G917" s="3" t="e">
        <f>VLOOKUP('Reported Performance Table'!B917,'Master List'!$B$11:$D$17,3,FALSE)</f>
        <v>#N/A</v>
      </c>
      <c r="H917" t="e">
        <f t="shared" si="28"/>
        <v>#N/A</v>
      </c>
      <c r="I917" t="e">
        <f>IF(VLOOKUP('Reported Performance Table'!D917,'Master List'!$B$42:$D$129,3,FALSE)="","No",VLOOKUP('Reported Performance Table'!D917,'Master List'!$B$42:$D$129,3,FALSE))</f>
        <v>#N/A</v>
      </c>
      <c r="J917" t="e">
        <f>IF(AND(I917="Yes_No",'Reported Performance Table'!E917="Yes"),"No","Yes_No")</f>
        <v>#N/A</v>
      </c>
      <c r="K917" t="str">
        <f>IF('Reported Performance Table'!D917="","",IF('Reported Performance Table'!E917="Yes","LUNA_CCT","Reported_CCT"))</f>
        <v/>
      </c>
      <c r="L917" t="str">
        <f>IF('Reported Performance Table'!D917="","",IF(K917="LUNA_CCT",VLOOKUP('Reported Performance Table'!D917,'Master List'!$B$42:$E$129,4,FALSE),"Reported_BUG"))</f>
        <v/>
      </c>
      <c r="M917" t="str">
        <f>IF('Reported Performance Table'!D917="","",IF(AND('Reported Performance Table'!$E917="Yes",OR('Reported Performance Table'!$D917='Master List'!$B$42,'Reported Performance Table'!$D917='Master List'!$B$43,'Reported Performance Table'!$D917='Master List'!$B$44,'Reported Performance Table'!$D917='Master List'!$B$46,'Reported Performance Table'!$D917='Master List'!$B$48,'Reported Performance Table'!$D917='Master List'!$B$104,'Reported Performance Table'!$D917='Master List'!$B$106,'Reported Performance Table'!$D917='Master List'!$B$126)),"LUNA_Dimming","Dimming_Capability_and_Range"))</f>
        <v/>
      </c>
      <c r="N917" s="179">
        <f>'Reported Performance Table'!BE917</f>
        <v>0</v>
      </c>
      <c r="O917" s="179">
        <f>'Reported Performance Table'!BF917</f>
        <v>0</v>
      </c>
      <c r="P917" s="179">
        <f>'Reported Performance Table'!BG917</f>
        <v>0</v>
      </c>
      <c r="Q917" t="str">
        <f t="shared" si="29"/>
        <v>No</v>
      </c>
    </row>
    <row r="918" spans="1:17" x14ac:dyDescent="0.25">
      <c r="A918" s="75">
        <v>925</v>
      </c>
      <c r="B918" s="76" t="str">
        <f>IF('Reported Performance Table'!$A925="","",IF(OR('Reported Performance Table'!$B925="",'Reported Performance Table'!$C925="",'Reported Performance Table'!$D925="",'Reported Performance Table'!$F925="",'Reported Performance Table'!$G925="",'Reported Performance Table'!$H925="",'Reported Performance Table'!$I925="",'Reported Performance Table'!$K925="",'Reported Performance Table'!$N925="",'Reported Performance Table'!$O925="",'Reported Performance Table'!$P925="",'Reported Performance Table'!$Q925="",'Reported Performance Table'!$R925="",'Reported Performance Table'!$S925="",'Reported Performance Table'!$T925="",'Reported Performance Table'!$U925="",'Reported Performance Table'!$V925="",'Reported Performance Table'!$W925="",'Reported Performance Table'!$X925="",'Reported Performance Table'!$AF925="",'Reported Performance Table'!$AG925="",'Reported Performance Table'!$AI925="",'Reported Performance Table'!$AJ925="",'Reported Performance Table'!$AL925="",'Reported Performance Table'!$AN925="",'Reported Performance Table'!$AR925=""),$A918&amp;", ",""))</f>
        <v/>
      </c>
      <c r="D918" s="35" t="e">
        <f>VLOOKUP('Reported Performance Table'!C918,'Master List'!$B$20:$C$39,2,FALSE)</f>
        <v>#N/A</v>
      </c>
      <c r="E918" t="e">
        <f>VLOOKUP('Reported Performance Table'!D918,'Master List'!$B$42:$C$129,2,FALSE)</f>
        <v>#N/A</v>
      </c>
      <c r="F918" t="e">
        <f>VLOOKUP('Reported Performance Table'!C918,'Master List'!$B$20:$D$39,3,FALSE)</f>
        <v>#N/A</v>
      </c>
      <c r="G918" s="3" t="e">
        <f>VLOOKUP('Reported Performance Table'!B918,'Master List'!$B$11:$D$17,3,FALSE)</f>
        <v>#N/A</v>
      </c>
      <c r="H918" t="e">
        <f t="shared" si="28"/>
        <v>#N/A</v>
      </c>
      <c r="I918" t="e">
        <f>IF(VLOOKUP('Reported Performance Table'!D918,'Master List'!$B$42:$D$129,3,FALSE)="","No",VLOOKUP('Reported Performance Table'!D918,'Master List'!$B$42:$D$129,3,FALSE))</f>
        <v>#N/A</v>
      </c>
      <c r="J918" t="e">
        <f>IF(AND(I918="Yes_No",'Reported Performance Table'!E918="Yes"),"No","Yes_No")</f>
        <v>#N/A</v>
      </c>
      <c r="K918" t="str">
        <f>IF('Reported Performance Table'!D918="","",IF('Reported Performance Table'!E918="Yes","LUNA_CCT","Reported_CCT"))</f>
        <v/>
      </c>
      <c r="L918" t="str">
        <f>IF('Reported Performance Table'!D918="","",IF(K918="LUNA_CCT",VLOOKUP('Reported Performance Table'!D918,'Master List'!$B$42:$E$129,4,FALSE),"Reported_BUG"))</f>
        <v/>
      </c>
      <c r="M918" t="str">
        <f>IF('Reported Performance Table'!D918="","",IF(AND('Reported Performance Table'!$E918="Yes",OR('Reported Performance Table'!$D918='Master List'!$B$42,'Reported Performance Table'!$D918='Master List'!$B$43,'Reported Performance Table'!$D918='Master List'!$B$44,'Reported Performance Table'!$D918='Master List'!$B$46,'Reported Performance Table'!$D918='Master List'!$B$48,'Reported Performance Table'!$D918='Master List'!$B$104,'Reported Performance Table'!$D918='Master List'!$B$106,'Reported Performance Table'!$D918='Master List'!$B$126)),"LUNA_Dimming","Dimming_Capability_and_Range"))</f>
        <v/>
      </c>
      <c r="N918" s="179">
        <f>'Reported Performance Table'!BE918</f>
        <v>0</v>
      </c>
      <c r="O918" s="179">
        <f>'Reported Performance Table'!BF918</f>
        <v>0</v>
      </c>
      <c r="P918" s="179">
        <f>'Reported Performance Table'!BG918</f>
        <v>0</v>
      </c>
      <c r="Q918" t="str">
        <f t="shared" si="29"/>
        <v>No</v>
      </c>
    </row>
    <row r="919" spans="1:17" x14ac:dyDescent="0.25">
      <c r="A919" s="75">
        <v>926</v>
      </c>
      <c r="B919" s="76" t="str">
        <f>IF('Reported Performance Table'!$A926="","",IF(OR('Reported Performance Table'!$B926="",'Reported Performance Table'!$C926="",'Reported Performance Table'!$D926="",'Reported Performance Table'!$F926="",'Reported Performance Table'!$G926="",'Reported Performance Table'!$H926="",'Reported Performance Table'!$I926="",'Reported Performance Table'!$K926="",'Reported Performance Table'!$N926="",'Reported Performance Table'!$O926="",'Reported Performance Table'!$P926="",'Reported Performance Table'!$Q926="",'Reported Performance Table'!$R926="",'Reported Performance Table'!$S926="",'Reported Performance Table'!$T926="",'Reported Performance Table'!$U926="",'Reported Performance Table'!$V926="",'Reported Performance Table'!$W926="",'Reported Performance Table'!$X926="",'Reported Performance Table'!$AF926="",'Reported Performance Table'!$AG926="",'Reported Performance Table'!$AI926="",'Reported Performance Table'!$AJ926="",'Reported Performance Table'!$AL926="",'Reported Performance Table'!$AN926="",'Reported Performance Table'!$AR926=""),$A919&amp;", ",""))</f>
        <v/>
      </c>
      <c r="D919" s="35" t="e">
        <f>VLOOKUP('Reported Performance Table'!C919,'Master List'!$B$20:$C$39,2,FALSE)</f>
        <v>#N/A</v>
      </c>
      <c r="E919" t="e">
        <f>VLOOKUP('Reported Performance Table'!D919,'Master List'!$B$42:$C$129,2,FALSE)</f>
        <v>#N/A</v>
      </c>
      <c r="F919" t="e">
        <f>VLOOKUP('Reported Performance Table'!C919,'Master List'!$B$20:$D$39,3,FALSE)</f>
        <v>#N/A</v>
      </c>
      <c r="G919" s="3" t="e">
        <f>VLOOKUP('Reported Performance Table'!B919,'Master List'!$B$11:$D$17,3,FALSE)</f>
        <v>#N/A</v>
      </c>
      <c r="H919" t="e">
        <f t="shared" si="28"/>
        <v>#N/A</v>
      </c>
      <c r="I919" t="e">
        <f>IF(VLOOKUP('Reported Performance Table'!D919,'Master List'!$B$42:$D$129,3,FALSE)="","No",VLOOKUP('Reported Performance Table'!D919,'Master List'!$B$42:$D$129,3,FALSE))</f>
        <v>#N/A</v>
      </c>
      <c r="J919" t="e">
        <f>IF(AND(I919="Yes_No",'Reported Performance Table'!E919="Yes"),"No","Yes_No")</f>
        <v>#N/A</v>
      </c>
      <c r="K919" t="str">
        <f>IF('Reported Performance Table'!D919="","",IF('Reported Performance Table'!E919="Yes","LUNA_CCT","Reported_CCT"))</f>
        <v/>
      </c>
      <c r="L919" t="str">
        <f>IF('Reported Performance Table'!D919="","",IF(K919="LUNA_CCT",VLOOKUP('Reported Performance Table'!D919,'Master List'!$B$42:$E$129,4,FALSE),"Reported_BUG"))</f>
        <v/>
      </c>
      <c r="M919" t="str">
        <f>IF('Reported Performance Table'!D919="","",IF(AND('Reported Performance Table'!$E919="Yes",OR('Reported Performance Table'!$D919='Master List'!$B$42,'Reported Performance Table'!$D919='Master List'!$B$43,'Reported Performance Table'!$D919='Master List'!$B$44,'Reported Performance Table'!$D919='Master List'!$B$46,'Reported Performance Table'!$D919='Master List'!$B$48,'Reported Performance Table'!$D919='Master List'!$B$104,'Reported Performance Table'!$D919='Master List'!$B$106,'Reported Performance Table'!$D919='Master List'!$B$126)),"LUNA_Dimming","Dimming_Capability_and_Range"))</f>
        <v/>
      </c>
      <c r="N919" s="179">
        <f>'Reported Performance Table'!BE919</f>
        <v>0</v>
      </c>
      <c r="O919" s="179">
        <f>'Reported Performance Table'!BF919</f>
        <v>0</v>
      </c>
      <c r="P919" s="179">
        <f>'Reported Performance Table'!BG919</f>
        <v>0</v>
      </c>
      <c r="Q919" t="str">
        <f t="shared" si="29"/>
        <v>No</v>
      </c>
    </row>
    <row r="920" spans="1:17" x14ac:dyDescent="0.25">
      <c r="A920" s="75">
        <v>927</v>
      </c>
      <c r="B920" s="76" t="str">
        <f>IF('Reported Performance Table'!$A927="","",IF(OR('Reported Performance Table'!$B927="",'Reported Performance Table'!$C927="",'Reported Performance Table'!$D927="",'Reported Performance Table'!$F927="",'Reported Performance Table'!$G927="",'Reported Performance Table'!$H927="",'Reported Performance Table'!$I927="",'Reported Performance Table'!$K927="",'Reported Performance Table'!$N927="",'Reported Performance Table'!$O927="",'Reported Performance Table'!$P927="",'Reported Performance Table'!$Q927="",'Reported Performance Table'!$R927="",'Reported Performance Table'!$S927="",'Reported Performance Table'!$T927="",'Reported Performance Table'!$U927="",'Reported Performance Table'!$V927="",'Reported Performance Table'!$W927="",'Reported Performance Table'!$X927="",'Reported Performance Table'!$AF927="",'Reported Performance Table'!$AG927="",'Reported Performance Table'!$AI927="",'Reported Performance Table'!$AJ927="",'Reported Performance Table'!$AL927="",'Reported Performance Table'!$AN927="",'Reported Performance Table'!$AR927=""),$A920&amp;", ",""))</f>
        <v/>
      </c>
      <c r="D920" s="35" t="e">
        <f>VLOOKUP('Reported Performance Table'!C920,'Master List'!$B$20:$C$39,2,FALSE)</f>
        <v>#N/A</v>
      </c>
      <c r="E920" t="e">
        <f>VLOOKUP('Reported Performance Table'!D920,'Master List'!$B$42:$C$129,2,FALSE)</f>
        <v>#N/A</v>
      </c>
      <c r="F920" t="e">
        <f>VLOOKUP('Reported Performance Table'!C920,'Master List'!$B$20:$D$39,3,FALSE)</f>
        <v>#N/A</v>
      </c>
      <c r="G920" s="3" t="e">
        <f>VLOOKUP('Reported Performance Table'!B920,'Master List'!$B$11:$D$17,3,FALSE)</f>
        <v>#N/A</v>
      </c>
      <c r="H920" t="e">
        <f t="shared" si="28"/>
        <v>#N/A</v>
      </c>
      <c r="I920" t="e">
        <f>IF(VLOOKUP('Reported Performance Table'!D920,'Master List'!$B$42:$D$129,3,FALSE)="","No",VLOOKUP('Reported Performance Table'!D920,'Master List'!$B$42:$D$129,3,FALSE))</f>
        <v>#N/A</v>
      </c>
      <c r="J920" t="e">
        <f>IF(AND(I920="Yes_No",'Reported Performance Table'!E920="Yes"),"No","Yes_No")</f>
        <v>#N/A</v>
      </c>
      <c r="K920" t="str">
        <f>IF('Reported Performance Table'!D920="","",IF('Reported Performance Table'!E920="Yes","LUNA_CCT","Reported_CCT"))</f>
        <v/>
      </c>
      <c r="L920" t="str">
        <f>IF('Reported Performance Table'!D920="","",IF(K920="LUNA_CCT",VLOOKUP('Reported Performance Table'!D920,'Master List'!$B$42:$E$129,4,FALSE),"Reported_BUG"))</f>
        <v/>
      </c>
      <c r="M920" t="str">
        <f>IF('Reported Performance Table'!D920="","",IF(AND('Reported Performance Table'!$E920="Yes",OR('Reported Performance Table'!$D920='Master List'!$B$42,'Reported Performance Table'!$D920='Master List'!$B$43,'Reported Performance Table'!$D920='Master List'!$B$44,'Reported Performance Table'!$D920='Master List'!$B$46,'Reported Performance Table'!$D920='Master List'!$B$48,'Reported Performance Table'!$D920='Master List'!$B$104,'Reported Performance Table'!$D920='Master List'!$B$106,'Reported Performance Table'!$D920='Master List'!$B$126)),"LUNA_Dimming","Dimming_Capability_and_Range"))</f>
        <v/>
      </c>
      <c r="N920" s="179">
        <f>'Reported Performance Table'!BE920</f>
        <v>0</v>
      </c>
      <c r="O920" s="179">
        <f>'Reported Performance Table'!BF920</f>
        <v>0</v>
      </c>
      <c r="P920" s="179">
        <f>'Reported Performance Table'!BG920</f>
        <v>0</v>
      </c>
      <c r="Q920" t="str">
        <f t="shared" si="29"/>
        <v>No</v>
      </c>
    </row>
    <row r="921" spans="1:17" x14ac:dyDescent="0.25">
      <c r="A921" s="75">
        <v>928</v>
      </c>
      <c r="B921" s="76" t="str">
        <f>IF('Reported Performance Table'!$A928="","",IF(OR('Reported Performance Table'!$B928="",'Reported Performance Table'!$C928="",'Reported Performance Table'!$D928="",'Reported Performance Table'!$F928="",'Reported Performance Table'!$G928="",'Reported Performance Table'!$H928="",'Reported Performance Table'!$I928="",'Reported Performance Table'!$K928="",'Reported Performance Table'!$N928="",'Reported Performance Table'!$O928="",'Reported Performance Table'!$P928="",'Reported Performance Table'!$Q928="",'Reported Performance Table'!$R928="",'Reported Performance Table'!$S928="",'Reported Performance Table'!$T928="",'Reported Performance Table'!$U928="",'Reported Performance Table'!$V928="",'Reported Performance Table'!$W928="",'Reported Performance Table'!$X928="",'Reported Performance Table'!$AF928="",'Reported Performance Table'!$AG928="",'Reported Performance Table'!$AI928="",'Reported Performance Table'!$AJ928="",'Reported Performance Table'!$AL928="",'Reported Performance Table'!$AN928="",'Reported Performance Table'!$AR928=""),$A921&amp;", ",""))</f>
        <v/>
      </c>
      <c r="D921" s="35" t="e">
        <f>VLOOKUP('Reported Performance Table'!C921,'Master List'!$B$20:$C$39,2,FALSE)</f>
        <v>#N/A</v>
      </c>
      <c r="E921" t="e">
        <f>VLOOKUP('Reported Performance Table'!D921,'Master List'!$B$42:$C$129,2,FALSE)</f>
        <v>#N/A</v>
      </c>
      <c r="F921" t="e">
        <f>VLOOKUP('Reported Performance Table'!C921,'Master List'!$B$20:$D$39,3,FALSE)</f>
        <v>#N/A</v>
      </c>
      <c r="G921" s="3" t="e">
        <f>VLOOKUP('Reported Performance Table'!B921,'Master List'!$B$11:$D$17,3,FALSE)</f>
        <v>#N/A</v>
      </c>
      <c r="H921" t="e">
        <f t="shared" si="28"/>
        <v>#N/A</v>
      </c>
      <c r="I921" t="e">
        <f>IF(VLOOKUP('Reported Performance Table'!D921,'Master List'!$B$42:$D$129,3,FALSE)="","No",VLOOKUP('Reported Performance Table'!D921,'Master List'!$B$42:$D$129,3,FALSE))</f>
        <v>#N/A</v>
      </c>
      <c r="J921" t="e">
        <f>IF(AND(I921="Yes_No",'Reported Performance Table'!E921="Yes"),"No","Yes_No")</f>
        <v>#N/A</v>
      </c>
      <c r="K921" t="str">
        <f>IF('Reported Performance Table'!D921="","",IF('Reported Performance Table'!E921="Yes","LUNA_CCT","Reported_CCT"))</f>
        <v/>
      </c>
      <c r="L921" t="str">
        <f>IF('Reported Performance Table'!D921="","",IF(K921="LUNA_CCT",VLOOKUP('Reported Performance Table'!D921,'Master List'!$B$42:$E$129,4,FALSE),"Reported_BUG"))</f>
        <v/>
      </c>
      <c r="M921" t="str">
        <f>IF('Reported Performance Table'!D921="","",IF(AND('Reported Performance Table'!$E921="Yes",OR('Reported Performance Table'!$D921='Master List'!$B$42,'Reported Performance Table'!$D921='Master List'!$B$43,'Reported Performance Table'!$D921='Master List'!$B$44,'Reported Performance Table'!$D921='Master List'!$B$46,'Reported Performance Table'!$D921='Master List'!$B$48,'Reported Performance Table'!$D921='Master List'!$B$104,'Reported Performance Table'!$D921='Master List'!$B$106,'Reported Performance Table'!$D921='Master List'!$B$126)),"LUNA_Dimming","Dimming_Capability_and_Range"))</f>
        <v/>
      </c>
      <c r="N921" s="179">
        <f>'Reported Performance Table'!BE921</f>
        <v>0</v>
      </c>
      <c r="O921" s="179">
        <f>'Reported Performance Table'!BF921</f>
        <v>0</v>
      </c>
      <c r="P921" s="179">
        <f>'Reported Performance Table'!BG921</f>
        <v>0</v>
      </c>
      <c r="Q921" t="str">
        <f t="shared" si="29"/>
        <v>No</v>
      </c>
    </row>
    <row r="922" spans="1:17" x14ac:dyDescent="0.25">
      <c r="A922" s="75">
        <v>929</v>
      </c>
      <c r="B922" s="76" t="str">
        <f>IF('Reported Performance Table'!$A929="","",IF(OR('Reported Performance Table'!$B929="",'Reported Performance Table'!$C929="",'Reported Performance Table'!$D929="",'Reported Performance Table'!$F929="",'Reported Performance Table'!$G929="",'Reported Performance Table'!$H929="",'Reported Performance Table'!$I929="",'Reported Performance Table'!$K929="",'Reported Performance Table'!$N929="",'Reported Performance Table'!$O929="",'Reported Performance Table'!$P929="",'Reported Performance Table'!$Q929="",'Reported Performance Table'!$R929="",'Reported Performance Table'!$S929="",'Reported Performance Table'!$T929="",'Reported Performance Table'!$U929="",'Reported Performance Table'!$V929="",'Reported Performance Table'!$W929="",'Reported Performance Table'!$X929="",'Reported Performance Table'!$AF929="",'Reported Performance Table'!$AG929="",'Reported Performance Table'!$AI929="",'Reported Performance Table'!$AJ929="",'Reported Performance Table'!$AL929="",'Reported Performance Table'!$AN929="",'Reported Performance Table'!$AR929=""),$A922&amp;", ",""))</f>
        <v/>
      </c>
      <c r="D922" s="35" t="e">
        <f>VLOOKUP('Reported Performance Table'!C922,'Master List'!$B$20:$C$39,2,FALSE)</f>
        <v>#N/A</v>
      </c>
      <c r="E922" t="e">
        <f>VLOOKUP('Reported Performance Table'!D922,'Master List'!$B$42:$C$129,2,FALSE)</f>
        <v>#N/A</v>
      </c>
      <c r="F922" t="e">
        <f>VLOOKUP('Reported Performance Table'!C922,'Master List'!$B$20:$D$39,3,FALSE)</f>
        <v>#N/A</v>
      </c>
      <c r="G922" s="3" t="e">
        <f>VLOOKUP('Reported Performance Table'!B922,'Master List'!$B$11:$D$17,3,FALSE)</f>
        <v>#N/A</v>
      </c>
      <c r="H922" t="e">
        <f t="shared" si="28"/>
        <v>#N/A</v>
      </c>
      <c r="I922" t="e">
        <f>IF(VLOOKUP('Reported Performance Table'!D922,'Master List'!$B$42:$D$129,3,FALSE)="","No",VLOOKUP('Reported Performance Table'!D922,'Master List'!$B$42:$D$129,3,FALSE))</f>
        <v>#N/A</v>
      </c>
      <c r="J922" t="e">
        <f>IF(AND(I922="Yes_No",'Reported Performance Table'!E922="Yes"),"No","Yes_No")</f>
        <v>#N/A</v>
      </c>
      <c r="K922" t="str">
        <f>IF('Reported Performance Table'!D922="","",IF('Reported Performance Table'!E922="Yes","LUNA_CCT","Reported_CCT"))</f>
        <v/>
      </c>
      <c r="L922" t="str">
        <f>IF('Reported Performance Table'!D922="","",IF(K922="LUNA_CCT",VLOOKUP('Reported Performance Table'!D922,'Master List'!$B$42:$E$129,4,FALSE),"Reported_BUG"))</f>
        <v/>
      </c>
      <c r="M922" t="str">
        <f>IF('Reported Performance Table'!D922="","",IF(AND('Reported Performance Table'!$E922="Yes",OR('Reported Performance Table'!$D922='Master List'!$B$42,'Reported Performance Table'!$D922='Master List'!$B$43,'Reported Performance Table'!$D922='Master List'!$B$44,'Reported Performance Table'!$D922='Master List'!$B$46,'Reported Performance Table'!$D922='Master List'!$B$48,'Reported Performance Table'!$D922='Master List'!$B$104,'Reported Performance Table'!$D922='Master List'!$B$106,'Reported Performance Table'!$D922='Master List'!$B$126)),"LUNA_Dimming","Dimming_Capability_and_Range"))</f>
        <v/>
      </c>
      <c r="N922" s="179">
        <f>'Reported Performance Table'!BE922</f>
        <v>0</v>
      </c>
      <c r="O922" s="179">
        <f>'Reported Performance Table'!BF922</f>
        <v>0</v>
      </c>
      <c r="P922" s="179">
        <f>'Reported Performance Table'!BG922</f>
        <v>0</v>
      </c>
      <c r="Q922" t="str">
        <f t="shared" si="29"/>
        <v>No</v>
      </c>
    </row>
    <row r="923" spans="1:17" x14ac:dyDescent="0.25">
      <c r="A923" s="75">
        <v>930</v>
      </c>
      <c r="B923" s="76" t="str">
        <f>IF('Reported Performance Table'!$A930="","",IF(OR('Reported Performance Table'!$B930="",'Reported Performance Table'!$C930="",'Reported Performance Table'!$D930="",'Reported Performance Table'!$F930="",'Reported Performance Table'!$G930="",'Reported Performance Table'!$H930="",'Reported Performance Table'!$I930="",'Reported Performance Table'!$K930="",'Reported Performance Table'!$N930="",'Reported Performance Table'!$O930="",'Reported Performance Table'!$P930="",'Reported Performance Table'!$Q930="",'Reported Performance Table'!$R930="",'Reported Performance Table'!$S930="",'Reported Performance Table'!$T930="",'Reported Performance Table'!$U930="",'Reported Performance Table'!$V930="",'Reported Performance Table'!$W930="",'Reported Performance Table'!$X930="",'Reported Performance Table'!$AF930="",'Reported Performance Table'!$AG930="",'Reported Performance Table'!$AI930="",'Reported Performance Table'!$AJ930="",'Reported Performance Table'!$AL930="",'Reported Performance Table'!$AN930="",'Reported Performance Table'!$AR930=""),$A923&amp;", ",""))</f>
        <v/>
      </c>
      <c r="D923" s="35" t="e">
        <f>VLOOKUP('Reported Performance Table'!C923,'Master List'!$B$20:$C$39,2,FALSE)</f>
        <v>#N/A</v>
      </c>
      <c r="E923" t="e">
        <f>VLOOKUP('Reported Performance Table'!D923,'Master List'!$B$42:$C$129,2,FALSE)</f>
        <v>#N/A</v>
      </c>
      <c r="F923" t="e">
        <f>VLOOKUP('Reported Performance Table'!C923,'Master List'!$B$20:$D$39,3,FALSE)</f>
        <v>#N/A</v>
      </c>
      <c r="G923" s="3" t="e">
        <f>VLOOKUP('Reported Performance Table'!B923,'Master List'!$B$11:$D$17,3,FALSE)</f>
        <v>#N/A</v>
      </c>
      <c r="H923" t="e">
        <f t="shared" si="28"/>
        <v>#N/A</v>
      </c>
      <c r="I923" t="e">
        <f>IF(VLOOKUP('Reported Performance Table'!D923,'Master List'!$B$42:$D$129,3,FALSE)="","No",VLOOKUP('Reported Performance Table'!D923,'Master List'!$B$42:$D$129,3,FALSE))</f>
        <v>#N/A</v>
      </c>
      <c r="J923" t="e">
        <f>IF(AND(I923="Yes_No",'Reported Performance Table'!E923="Yes"),"No","Yes_No")</f>
        <v>#N/A</v>
      </c>
      <c r="K923" t="str">
        <f>IF('Reported Performance Table'!D923="","",IF('Reported Performance Table'!E923="Yes","LUNA_CCT","Reported_CCT"))</f>
        <v/>
      </c>
      <c r="L923" t="str">
        <f>IF('Reported Performance Table'!D923="","",IF(K923="LUNA_CCT",VLOOKUP('Reported Performance Table'!D923,'Master List'!$B$42:$E$129,4,FALSE),"Reported_BUG"))</f>
        <v/>
      </c>
      <c r="M923" t="str">
        <f>IF('Reported Performance Table'!D923="","",IF(AND('Reported Performance Table'!$E923="Yes",OR('Reported Performance Table'!$D923='Master List'!$B$42,'Reported Performance Table'!$D923='Master List'!$B$43,'Reported Performance Table'!$D923='Master List'!$B$44,'Reported Performance Table'!$D923='Master List'!$B$46,'Reported Performance Table'!$D923='Master List'!$B$48,'Reported Performance Table'!$D923='Master List'!$B$104,'Reported Performance Table'!$D923='Master List'!$B$106,'Reported Performance Table'!$D923='Master List'!$B$126)),"LUNA_Dimming","Dimming_Capability_and_Range"))</f>
        <v/>
      </c>
      <c r="N923" s="179">
        <f>'Reported Performance Table'!BE923</f>
        <v>0</v>
      </c>
      <c r="O923" s="179">
        <f>'Reported Performance Table'!BF923</f>
        <v>0</v>
      </c>
      <c r="P923" s="179">
        <f>'Reported Performance Table'!BG923</f>
        <v>0</v>
      </c>
      <c r="Q923" t="str">
        <f t="shared" si="29"/>
        <v>No</v>
      </c>
    </row>
    <row r="924" spans="1:17" x14ac:dyDescent="0.25">
      <c r="A924" s="75">
        <v>931</v>
      </c>
      <c r="B924" s="76" t="str">
        <f>IF('Reported Performance Table'!$A931="","",IF(OR('Reported Performance Table'!$B931="",'Reported Performance Table'!$C931="",'Reported Performance Table'!$D931="",'Reported Performance Table'!$F931="",'Reported Performance Table'!$G931="",'Reported Performance Table'!$H931="",'Reported Performance Table'!$I931="",'Reported Performance Table'!$K931="",'Reported Performance Table'!$N931="",'Reported Performance Table'!$O931="",'Reported Performance Table'!$P931="",'Reported Performance Table'!$Q931="",'Reported Performance Table'!$R931="",'Reported Performance Table'!$S931="",'Reported Performance Table'!$T931="",'Reported Performance Table'!$U931="",'Reported Performance Table'!$V931="",'Reported Performance Table'!$W931="",'Reported Performance Table'!$X931="",'Reported Performance Table'!$AF931="",'Reported Performance Table'!$AG931="",'Reported Performance Table'!$AI931="",'Reported Performance Table'!$AJ931="",'Reported Performance Table'!$AL931="",'Reported Performance Table'!$AN931="",'Reported Performance Table'!$AR931=""),$A924&amp;", ",""))</f>
        <v/>
      </c>
      <c r="D924" s="35" t="e">
        <f>VLOOKUP('Reported Performance Table'!C924,'Master List'!$B$20:$C$39,2,FALSE)</f>
        <v>#N/A</v>
      </c>
      <c r="E924" t="e">
        <f>VLOOKUP('Reported Performance Table'!D924,'Master List'!$B$42:$C$129,2,FALSE)</f>
        <v>#N/A</v>
      </c>
      <c r="F924" t="e">
        <f>VLOOKUP('Reported Performance Table'!C924,'Master List'!$B$20:$D$39,3,FALSE)</f>
        <v>#N/A</v>
      </c>
      <c r="G924" s="3" t="e">
        <f>VLOOKUP('Reported Performance Table'!B924,'Master List'!$B$11:$D$17,3,FALSE)</f>
        <v>#N/A</v>
      </c>
      <c r="H924" t="e">
        <f t="shared" si="28"/>
        <v>#N/A</v>
      </c>
      <c r="I924" t="e">
        <f>IF(VLOOKUP('Reported Performance Table'!D924,'Master List'!$B$42:$D$129,3,FALSE)="","No",VLOOKUP('Reported Performance Table'!D924,'Master List'!$B$42:$D$129,3,FALSE))</f>
        <v>#N/A</v>
      </c>
      <c r="J924" t="e">
        <f>IF(AND(I924="Yes_No",'Reported Performance Table'!E924="Yes"),"No","Yes_No")</f>
        <v>#N/A</v>
      </c>
      <c r="K924" t="str">
        <f>IF('Reported Performance Table'!D924="","",IF('Reported Performance Table'!E924="Yes","LUNA_CCT","Reported_CCT"))</f>
        <v/>
      </c>
      <c r="L924" t="str">
        <f>IF('Reported Performance Table'!D924="","",IF(K924="LUNA_CCT",VLOOKUP('Reported Performance Table'!D924,'Master List'!$B$42:$E$129,4,FALSE),"Reported_BUG"))</f>
        <v/>
      </c>
      <c r="M924" t="str">
        <f>IF('Reported Performance Table'!D924="","",IF(AND('Reported Performance Table'!$E924="Yes",OR('Reported Performance Table'!$D924='Master List'!$B$42,'Reported Performance Table'!$D924='Master List'!$B$43,'Reported Performance Table'!$D924='Master List'!$B$44,'Reported Performance Table'!$D924='Master List'!$B$46,'Reported Performance Table'!$D924='Master List'!$B$48,'Reported Performance Table'!$D924='Master List'!$B$104,'Reported Performance Table'!$D924='Master List'!$B$106,'Reported Performance Table'!$D924='Master List'!$B$126)),"LUNA_Dimming","Dimming_Capability_and_Range"))</f>
        <v/>
      </c>
      <c r="N924" s="179">
        <f>'Reported Performance Table'!BE924</f>
        <v>0</v>
      </c>
      <c r="O924" s="179">
        <f>'Reported Performance Table'!BF924</f>
        <v>0</v>
      </c>
      <c r="P924" s="179">
        <f>'Reported Performance Table'!BG924</f>
        <v>0</v>
      </c>
      <c r="Q924" t="str">
        <f t="shared" si="29"/>
        <v>No</v>
      </c>
    </row>
    <row r="925" spans="1:17" x14ac:dyDescent="0.25">
      <c r="A925" s="75">
        <v>932</v>
      </c>
      <c r="B925" s="76" t="str">
        <f>IF('Reported Performance Table'!$A932="","",IF(OR('Reported Performance Table'!$B932="",'Reported Performance Table'!$C932="",'Reported Performance Table'!$D932="",'Reported Performance Table'!$F932="",'Reported Performance Table'!$G932="",'Reported Performance Table'!$H932="",'Reported Performance Table'!$I932="",'Reported Performance Table'!$K932="",'Reported Performance Table'!$N932="",'Reported Performance Table'!$O932="",'Reported Performance Table'!$P932="",'Reported Performance Table'!$Q932="",'Reported Performance Table'!$R932="",'Reported Performance Table'!$S932="",'Reported Performance Table'!$T932="",'Reported Performance Table'!$U932="",'Reported Performance Table'!$V932="",'Reported Performance Table'!$W932="",'Reported Performance Table'!$X932="",'Reported Performance Table'!$AF932="",'Reported Performance Table'!$AG932="",'Reported Performance Table'!$AI932="",'Reported Performance Table'!$AJ932="",'Reported Performance Table'!$AL932="",'Reported Performance Table'!$AN932="",'Reported Performance Table'!$AR932=""),$A925&amp;", ",""))</f>
        <v/>
      </c>
      <c r="D925" s="35" t="e">
        <f>VLOOKUP('Reported Performance Table'!C925,'Master List'!$B$20:$C$39,2,FALSE)</f>
        <v>#N/A</v>
      </c>
      <c r="E925" t="e">
        <f>VLOOKUP('Reported Performance Table'!D925,'Master List'!$B$42:$C$129,2,FALSE)</f>
        <v>#N/A</v>
      </c>
      <c r="F925" t="e">
        <f>VLOOKUP('Reported Performance Table'!C925,'Master List'!$B$20:$D$39,3,FALSE)</f>
        <v>#N/A</v>
      </c>
      <c r="G925" s="3" t="e">
        <f>VLOOKUP('Reported Performance Table'!B925,'Master List'!$B$11:$D$17,3,FALSE)</f>
        <v>#N/A</v>
      </c>
      <c r="H925" t="e">
        <f t="shared" si="28"/>
        <v>#N/A</v>
      </c>
      <c r="I925" t="e">
        <f>IF(VLOOKUP('Reported Performance Table'!D925,'Master List'!$B$42:$D$129,3,FALSE)="","No",VLOOKUP('Reported Performance Table'!D925,'Master List'!$B$42:$D$129,3,FALSE))</f>
        <v>#N/A</v>
      </c>
      <c r="J925" t="e">
        <f>IF(AND(I925="Yes_No",'Reported Performance Table'!E925="Yes"),"No","Yes_No")</f>
        <v>#N/A</v>
      </c>
      <c r="K925" t="str">
        <f>IF('Reported Performance Table'!D925="","",IF('Reported Performance Table'!E925="Yes","LUNA_CCT","Reported_CCT"))</f>
        <v/>
      </c>
      <c r="L925" t="str">
        <f>IF('Reported Performance Table'!D925="","",IF(K925="LUNA_CCT",VLOOKUP('Reported Performance Table'!D925,'Master List'!$B$42:$E$129,4,FALSE),"Reported_BUG"))</f>
        <v/>
      </c>
      <c r="M925" t="str">
        <f>IF('Reported Performance Table'!D925="","",IF(AND('Reported Performance Table'!$E925="Yes",OR('Reported Performance Table'!$D925='Master List'!$B$42,'Reported Performance Table'!$D925='Master List'!$B$43,'Reported Performance Table'!$D925='Master List'!$B$44,'Reported Performance Table'!$D925='Master List'!$B$46,'Reported Performance Table'!$D925='Master List'!$B$48,'Reported Performance Table'!$D925='Master List'!$B$104,'Reported Performance Table'!$D925='Master List'!$B$106,'Reported Performance Table'!$D925='Master List'!$B$126)),"LUNA_Dimming","Dimming_Capability_and_Range"))</f>
        <v/>
      </c>
      <c r="N925" s="179">
        <f>'Reported Performance Table'!BE925</f>
        <v>0</v>
      </c>
      <c r="O925" s="179">
        <f>'Reported Performance Table'!BF925</f>
        <v>0</v>
      </c>
      <c r="P925" s="179">
        <f>'Reported Performance Table'!BG925</f>
        <v>0</v>
      </c>
      <c r="Q925" t="str">
        <f t="shared" si="29"/>
        <v>No</v>
      </c>
    </row>
    <row r="926" spans="1:17" x14ac:dyDescent="0.25">
      <c r="A926" s="75">
        <v>933</v>
      </c>
      <c r="B926" s="76" t="str">
        <f>IF('Reported Performance Table'!$A933="","",IF(OR('Reported Performance Table'!$B933="",'Reported Performance Table'!$C933="",'Reported Performance Table'!$D933="",'Reported Performance Table'!$F933="",'Reported Performance Table'!$G933="",'Reported Performance Table'!$H933="",'Reported Performance Table'!$I933="",'Reported Performance Table'!$K933="",'Reported Performance Table'!$N933="",'Reported Performance Table'!$O933="",'Reported Performance Table'!$P933="",'Reported Performance Table'!$Q933="",'Reported Performance Table'!$R933="",'Reported Performance Table'!$S933="",'Reported Performance Table'!$T933="",'Reported Performance Table'!$U933="",'Reported Performance Table'!$V933="",'Reported Performance Table'!$W933="",'Reported Performance Table'!$X933="",'Reported Performance Table'!$AF933="",'Reported Performance Table'!$AG933="",'Reported Performance Table'!$AI933="",'Reported Performance Table'!$AJ933="",'Reported Performance Table'!$AL933="",'Reported Performance Table'!$AN933="",'Reported Performance Table'!$AR933=""),$A926&amp;", ",""))</f>
        <v/>
      </c>
      <c r="D926" s="35" t="e">
        <f>VLOOKUP('Reported Performance Table'!C926,'Master List'!$B$20:$C$39,2,FALSE)</f>
        <v>#N/A</v>
      </c>
      <c r="E926" t="e">
        <f>VLOOKUP('Reported Performance Table'!D926,'Master List'!$B$42:$C$129,2,FALSE)</f>
        <v>#N/A</v>
      </c>
      <c r="F926" t="e">
        <f>VLOOKUP('Reported Performance Table'!C926,'Master List'!$B$20:$D$39,3,FALSE)</f>
        <v>#N/A</v>
      </c>
      <c r="G926" s="3" t="e">
        <f>VLOOKUP('Reported Performance Table'!B926,'Master List'!$B$11:$D$17,3,FALSE)</f>
        <v>#N/A</v>
      </c>
      <c r="H926" t="e">
        <f t="shared" si="28"/>
        <v>#N/A</v>
      </c>
      <c r="I926" t="e">
        <f>IF(VLOOKUP('Reported Performance Table'!D926,'Master List'!$B$42:$D$129,3,FALSE)="","No",VLOOKUP('Reported Performance Table'!D926,'Master List'!$B$42:$D$129,3,FALSE))</f>
        <v>#N/A</v>
      </c>
      <c r="J926" t="e">
        <f>IF(AND(I926="Yes_No",'Reported Performance Table'!E926="Yes"),"No","Yes_No")</f>
        <v>#N/A</v>
      </c>
      <c r="K926" t="str">
        <f>IF('Reported Performance Table'!D926="","",IF('Reported Performance Table'!E926="Yes","LUNA_CCT","Reported_CCT"))</f>
        <v/>
      </c>
      <c r="L926" t="str">
        <f>IF('Reported Performance Table'!D926="","",IF(K926="LUNA_CCT",VLOOKUP('Reported Performance Table'!D926,'Master List'!$B$42:$E$129,4,FALSE),"Reported_BUG"))</f>
        <v/>
      </c>
      <c r="M926" t="str">
        <f>IF('Reported Performance Table'!D926="","",IF(AND('Reported Performance Table'!$E926="Yes",OR('Reported Performance Table'!$D926='Master List'!$B$42,'Reported Performance Table'!$D926='Master List'!$B$43,'Reported Performance Table'!$D926='Master List'!$B$44,'Reported Performance Table'!$D926='Master List'!$B$46,'Reported Performance Table'!$D926='Master List'!$B$48,'Reported Performance Table'!$D926='Master List'!$B$104,'Reported Performance Table'!$D926='Master List'!$B$106,'Reported Performance Table'!$D926='Master List'!$B$126)),"LUNA_Dimming","Dimming_Capability_and_Range"))</f>
        <v/>
      </c>
      <c r="N926" s="179">
        <f>'Reported Performance Table'!BE926</f>
        <v>0</v>
      </c>
      <c r="O926" s="179">
        <f>'Reported Performance Table'!BF926</f>
        <v>0</v>
      </c>
      <c r="P926" s="179">
        <f>'Reported Performance Table'!BG926</f>
        <v>0</v>
      </c>
      <c r="Q926" t="str">
        <f t="shared" si="29"/>
        <v>No</v>
      </c>
    </row>
    <row r="927" spans="1:17" x14ac:dyDescent="0.25">
      <c r="A927" s="75">
        <v>934</v>
      </c>
      <c r="B927" s="76" t="str">
        <f>IF('Reported Performance Table'!$A934="","",IF(OR('Reported Performance Table'!$B934="",'Reported Performance Table'!$C934="",'Reported Performance Table'!$D934="",'Reported Performance Table'!$F934="",'Reported Performance Table'!$G934="",'Reported Performance Table'!$H934="",'Reported Performance Table'!$I934="",'Reported Performance Table'!$K934="",'Reported Performance Table'!$N934="",'Reported Performance Table'!$O934="",'Reported Performance Table'!$P934="",'Reported Performance Table'!$Q934="",'Reported Performance Table'!$R934="",'Reported Performance Table'!$S934="",'Reported Performance Table'!$T934="",'Reported Performance Table'!$U934="",'Reported Performance Table'!$V934="",'Reported Performance Table'!$W934="",'Reported Performance Table'!$X934="",'Reported Performance Table'!$AF934="",'Reported Performance Table'!$AG934="",'Reported Performance Table'!$AI934="",'Reported Performance Table'!$AJ934="",'Reported Performance Table'!$AL934="",'Reported Performance Table'!$AN934="",'Reported Performance Table'!$AR934=""),$A927&amp;", ",""))</f>
        <v/>
      </c>
      <c r="D927" s="35" t="e">
        <f>VLOOKUP('Reported Performance Table'!C927,'Master List'!$B$20:$C$39,2,FALSE)</f>
        <v>#N/A</v>
      </c>
      <c r="E927" t="e">
        <f>VLOOKUP('Reported Performance Table'!D927,'Master List'!$B$42:$C$129,2,FALSE)</f>
        <v>#N/A</v>
      </c>
      <c r="F927" t="e">
        <f>VLOOKUP('Reported Performance Table'!C927,'Master List'!$B$20:$D$39,3,FALSE)</f>
        <v>#N/A</v>
      </c>
      <c r="G927" s="3" t="e">
        <f>VLOOKUP('Reported Performance Table'!B927,'Master List'!$B$11:$D$17,3,FALSE)</f>
        <v>#N/A</v>
      </c>
      <c r="H927" t="e">
        <f t="shared" si="28"/>
        <v>#N/A</v>
      </c>
      <c r="I927" t="e">
        <f>IF(VLOOKUP('Reported Performance Table'!D927,'Master List'!$B$42:$D$129,3,FALSE)="","No",VLOOKUP('Reported Performance Table'!D927,'Master List'!$B$42:$D$129,3,FALSE))</f>
        <v>#N/A</v>
      </c>
      <c r="J927" t="e">
        <f>IF(AND(I927="Yes_No",'Reported Performance Table'!E927="Yes"),"No","Yes_No")</f>
        <v>#N/A</v>
      </c>
      <c r="K927" t="str">
        <f>IF('Reported Performance Table'!D927="","",IF('Reported Performance Table'!E927="Yes","LUNA_CCT","Reported_CCT"))</f>
        <v/>
      </c>
      <c r="L927" t="str">
        <f>IF('Reported Performance Table'!D927="","",IF(K927="LUNA_CCT",VLOOKUP('Reported Performance Table'!D927,'Master List'!$B$42:$E$129,4,FALSE),"Reported_BUG"))</f>
        <v/>
      </c>
      <c r="M927" t="str">
        <f>IF('Reported Performance Table'!D927="","",IF(AND('Reported Performance Table'!$E927="Yes",OR('Reported Performance Table'!$D927='Master List'!$B$42,'Reported Performance Table'!$D927='Master List'!$B$43,'Reported Performance Table'!$D927='Master List'!$B$44,'Reported Performance Table'!$D927='Master List'!$B$46,'Reported Performance Table'!$D927='Master List'!$B$48,'Reported Performance Table'!$D927='Master List'!$B$104,'Reported Performance Table'!$D927='Master List'!$B$106,'Reported Performance Table'!$D927='Master List'!$B$126)),"LUNA_Dimming","Dimming_Capability_and_Range"))</f>
        <v/>
      </c>
      <c r="N927" s="179">
        <f>'Reported Performance Table'!BE927</f>
        <v>0</v>
      </c>
      <c r="O927" s="179">
        <f>'Reported Performance Table'!BF927</f>
        <v>0</v>
      </c>
      <c r="P927" s="179">
        <f>'Reported Performance Table'!BG927</f>
        <v>0</v>
      </c>
      <c r="Q927" t="str">
        <f t="shared" si="29"/>
        <v>No</v>
      </c>
    </row>
    <row r="928" spans="1:17" x14ac:dyDescent="0.25">
      <c r="A928" s="75">
        <v>935</v>
      </c>
      <c r="B928" s="76" t="str">
        <f>IF('Reported Performance Table'!$A935="","",IF(OR('Reported Performance Table'!$B935="",'Reported Performance Table'!$C935="",'Reported Performance Table'!$D935="",'Reported Performance Table'!$F935="",'Reported Performance Table'!$G935="",'Reported Performance Table'!$H935="",'Reported Performance Table'!$I935="",'Reported Performance Table'!$K935="",'Reported Performance Table'!$N935="",'Reported Performance Table'!$O935="",'Reported Performance Table'!$P935="",'Reported Performance Table'!$Q935="",'Reported Performance Table'!$R935="",'Reported Performance Table'!$S935="",'Reported Performance Table'!$T935="",'Reported Performance Table'!$U935="",'Reported Performance Table'!$V935="",'Reported Performance Table'!$W935="",'Reported Performance Table'!$X935="",'Reported Performance Table'!$AF935="",'Reported Performance Table'!$AG935="",'Reported Performance Table'!$AI935="",'Reported Performance Table'!$AJ935="",'Reported Performance Table'!$AL935="",'Reported Performance Table'!$AN935="",'Reported Performance Table'!$AR935=""),$A928&amp;", ",""))</f>
        <v/>
      </c>
      <c r="D928" s="35" t="e">
        <f>VLOOKUP('Reported Performance Table'!C928,'Master List'!$B$20:$C$39,2,FALSE)</f>
        <v>#N/A</v>
      </c>
      <c r="E928" t="e">
        <f>VLOOKUP('Reported Performance Table'!D928,'Master List'!$B$42:$C$129,2,FALSE)</f>
        <v>#N/A</v>
      </c>
      <c r="F928" t="e">
        <f>VLOOKUP('Reported Performance Table'!C928,'Master List'!$B$20:$D$39,3,FALSE)</f>
        <v>#N/A</v>
      </c>
      <c r="G928" s="3" t="e">
        <f>VLOOKUP('Reported Performance Table'!B928,'Master List'!$B$11:$D$17,3,FALSE)</f>
        <v>#N/A</v>
      </c>
      <c r="H928" t="e">
        <f t="shared" si="28"/>
        <v>#N/A</v>
      </c>
      <c r="I928" t="e">
        <f>IF(VLOOKUP('Reported Performance Table'!D928,'Master List'!$B$42:$D$129,3,FALSE)="","No",VLOOKUP('Reported Performance Table'!D928,'Master List'!$B$42:$D$129,3,FALSE))</f>
        <v>#N/A</v>
      </c>
      <c r="J928" t="e">
        <f>IF(AND(I928="Yes_No",'Reported Performance Table'!E928="Yes"),"No","Yes_No")</f>
        <v>#N/A</v>
      </c>
      <c r="K928" t="str">
        <f>IF('Reported Performance Table'!D928="","",IF('Reported Performance Table'!E928="Yes","LUNA_CCT","Reported_CCT"))</f>
        <v/>
      </c>
      <c r="L928" t="str">
        <f>IF('Reported Performance Table'!D928="","",IF(K928="LUNA_CCT",VLOOKUP('Reported Performance Table'!D928,'Master List'!$B$42:$E$129,4,FALSE),"Reported_BUG"))</f>
        <v/>
      </c>
      <c r="M928" t="str">
        <f>IF('Reported Performance Table'!D928="","",IF(AND('Reported Performance Table'!$E928="Yes",OR('Reported Performance Table'!$D928='Master List'!$B$42,'Reported Performance Table'!$D928='Master List'!$B$43,'Reported Performance Table'!$D928='Master List'!$B$44,'Reported Performance Table'!$D928='Master List'!$B$46,'Reported Performance Table'!$D928='Master List'!$B$48,'Reported Performance Table'!$D928='Master List'!$B$104,'Reported Performance Table'!$D928='Master List'!$B$106,'Reported Performance Table'!$D928='Master List'!$B$126)),"LUNA_Dimming","Dimming_Capability_and_Range"))</f>
        <v/>
      </c>
      <c r="N928" s="179">
        <f>'Reported Performance Table'!BE928</f>
        <v>0</v>
      </c>
      <c r="O928" s="179">
        <f>'Reported Performance Table'!BF928</f>
        <v>0</v>
      </c>
      <c r="P928" s="179">
        <f>'Reported Performance Table'!BG928</f>
        <v>0</v>
      </c>
      <c r="Q928" t="str">
        <f t="shared" si="29"/>
        <v>No</v>
      </c>
    </row>
    <row r="929" spans="1:17" x14ac:dyDescent="0.25">
      <c r="A929" s="75">
        <v>936</v>
      </c>
      <c r="B929" s="76" t="str">
        <f>IF('Reported Performance Table'!$A936="","",IF(OR('Reported Performance Table'!$B936="",'Reported Performance Table'!$C936="",'Reported Performance Table'!$D936="",'Reported Performance Table'!$F936="",'Reported Performance Table'!$G936="",'Reported Performance Table'!$H936="",'Reported Performance Table'!$I936="",'Reported Performance Table'!$K936="",'Reported Performance Table'!$N936="",'Reported Performance Table'!$O936="",'Reported Performance Table'!$P936="",'Reported Performance Table'!$Q936="",'Reported Performance Table'!$R936="",'Reported Performance Table'!$S936="",'Reported Performance Table'!$T936="",'Reported Performance Table'!$U936="",'Reported Performance Table'!$V936="",'Reported Performance Table'!$W936="",'Reported Performance Table'!$X936="",'Reported Performance Table'!$AF936="",'Reported Performance Table'!$AG936="",'Reported Performance Table'!$AI936="",'Reported Performance Table'!$AJ936="",'Reported Performance Table'!$AL936="",'Reported Performance Table'!$AN936="",'Reported Performance Table'!$AR936=""),$A929&amp;", ",""))</f>
        <v/>
      </c>
      <c r="D929" s="35" t="e">
        <f>VLOOKUP('Reported Performance Table'!C929,'Master List'!$B$20:$C$39,2,FALSE)</f>
        <v>#N/A</v>
      </c>
      <c r="E929" t="e">
        <f>VLOOKUP('Reported Performance Table'!D929,'Master List'!$B$42:$C$129,2,FALSE)</f>
        <v>#N/A</v>
      </c>
      <c r="F929" t="e">
        <f>VLOOKUP('Reported Performance Table'!C929,'Master List'!$B$20:$D$39,3,FALSE)</f>
        <v>#N/A</v>
      </c>
      <c r="G929" s="3" t="e">
        <f>VLOOKUP('Reported Performance Table'!B929,'Master List'!$B$11:$D$17,3,FALSE)</f>
        <v>#N/A</v>
      </c>
      <c r="H929" t="e">
        <f t="shared" si="28"/>
        <v>#N/A</v>
      </c>
      <c r="I929" t="e">
        <f>IF(VLOOKUP('Reported Performance Table'!D929,'Master List'!$B$42:$D$129,3,FALSE)="","No",VLOOKUP('Reported Performance Table'!D929,'Master List'!$B$42:$D$129,3,FALSE))</f>
        <v>#N/A</v>
      </c>
      <c r="J929" t="e">
        <f>IF(AND(I929="Yes_No",'Reported Performance Table'!E929="Yes"),"No","Yes_No")</f>
        <v>#N/A</v>
      </c>
      <c r="K929" t="str">
        <f>IF('Reported Performance Table'!D929="","",IF('Reported Performance Table'!E929="Yes","LUNA_CCT","Reported_CCT"))</f>
        <v/>
      </c>
      <c r="L929" t="str">
        <f>IF('Reported Performance Table'!D929="","",IF(K929="LUNA_CCT",VLOOKUP('Reported Performance Table'!D929,'Master List'!$B$42:$E$129,4,FALSE),"Reported_BUG"))</f>
        <v/>
      </c>
      <c r="M929" t="str">
        <f>IF('Reported Performance Table'!D929="","",IF(AND('Reported Performance Table'!$E929="Yes",OR('Reported Performance Table'!$D929='Master List'!$B$42,'Reported Performance Table'!$D929='Master List'!$B$43,'Reported Performance Table'!$D929='Master List'!$B$44,'Reported Performance Table'!$D929='Master List'!$B$46,'Reported Performance Table'!$D929='Master List'!$B$48,'Reported Performance Table'!$D929='Master List'!$B$104,'Reported Performance Table'!$D929='Master List'!$B$106,'Reported Performance Table'!$D929='Master List'!$B$126)),"LUNA_Dimming","Dimming_Capability_and_Range"))</f>
        <v/>
      </c>
      <c r="N929" s="179">
        <f>'Reported Performance Table'!BE929</f>
        <v>0</v>
      </c>
      <c r="O929" s="179">
        <f>'Reported Performance Table'!BF929</f>
        <v>0</v>
      </c>
      <c r="P929" s="179">
        <f>'Reported Performance Table'!BG929</f>
        <v>0</v>
      </c>
      <c r="Q929" t="str">
        <f t="shared" si="29"/>
        <v>No</v>
      </c>
    </row>
    <row r="930" spans="1:17" x14ac:dyDescent="0.25">
      <c r="A930" s="75">
        <v>937</v>
      </c>
      <c r="B930" s="76" t="str">
        <f>IF('Reported Performance Table'!$A937="","",IF(OR('Reported Performance Table'!$B937="",'Reported Performance Table'!$C937="",'Reported Performance Table'!$D937="",'Reported Performance Table'!$F937="",'Reported Performance Table'!$G937="",'Reported Performance Table'!$H937="",'Reported Performance Table'!$I937="",'Reported Performance Table'!$K937="",'Reported Performance Table'!$N937="",'Reported Performance Table'!$O937="",'Reported Performance Table'!$P937="",'Reported Performance Table'!$Q937="",'Reported Performance Table'!$R937="",'Reported Performance Table'!$S937="",'Reported Performance Table'!$T937="",'Reported Performance Table'!$U937="",'Reported Performance Table'!$V937="",'Reported Performance Table'!$W937="",'Reported Performance Table'!$X937="",'Reported Performance Table'!$AF937="",'Reported Performance Table'!$AG937="",'Reported Performance Table'!$AI937="",'Reported Performance Table'!$AJ937="",'Reported Performance Table'!$AL937="",'Reported Performance Table'!$AN937="",'Reported Performance Table'!$AR937=""),$A930&amp;", ",""))</f>
        <v/>
      </c>
      <c r="D930" s="35" t="e">
        <f>VLOOKUP('Reported Performance Table'!C930,'Master List'!$B$20:$C$39,2,FALSE)</f>
        <v>#N/A</v>
      </c>
      <c r="E930" t="e">
        <f>VLOOKUP('Reported Performance Table'!D930,'Master List'!$B$42:$C$129,2,FALSE)</f>
        <v>#N/A</v>
      </c>
      <c r="F930" t="e">
        <f>VLOOKUP('Reported Performance Table'!C930,'Master List'!$B$20:$D$39,3,FALSE)</f>
        <v>#N/A</v>
      </c>
      <c r="G930" s="3" t="e">
        <f>VLOOKUP('Reported Performance Table'!B930,'Master List'!$B$11:$D$17,3,FALSE)</f>
        <v>#N/A</v>
      </c>
      <c r="H930" t="e">
        <f t="shared" si="28"/>
        <v>#N/A</v>
      </c>
      <c r="I930" t="e">
        <f>IF(VLOOKUP('Reported Performance Table'!D930,'Master List'!$B$42:$D$129,3,FALSE)="","No",VLOOKUP('Reported Performance Table'!D930,'Master List'!$B$42:$D$129,3,FALSE))</f>
        <v>#N/A</v>
      </c>
      <c r="J930" t="e">
        <f>IF(AND(I930="Yes_No",'Reported Performance Table'!E930="Yes"),"No","Yes_No")</f>
        <v>#N/A</v>
      </c>
      <c r="K930" t="str">
        <f>IF('Reported Performance Table'!D930="","",IF('Reported Performance Table'!E930="Yes","LUNA_CCT","Reported_CCT"))</f>
        <v/>
      </c>
      <c r="L930" t="str">
        <f>IF('Reported Performance Table'!D930="","",IF(K930="LUNA_CCT",VLOOKUP('Reported Performance Table'!D930,'Master List'!$B$42:$E$129,4,FALSE),"Reported_BUG"))</f>
        <v/>
      </c>
      <c r="M930" t="str">
        <f>IF('Reported Performance Table'!D930="","",IF(AND('Reported Performance Table'!$E930="Yes",OR('Reported Performance Table'!$D930='Master List'!$B$42,'Reported Performance Table'!$D930='Master List'!$B$43,'Reported Performance Table'!$D930='Master List'!$B$44,'Reported Performance Table'!$D930='Master List'!$B$46,'Reported Performance Table'!$D930='Master List'!$B$48,'Reported Performance Table'!$D930='Master List'!$B$104,'Reported Performance Table'!$D930='Master List'!$B$106,'Reported Performance Table'!$D930='Master List'!$B$126)),"LUNA_Dimming","Dimming_Capability_and_Range"))</f>
        <v/>
      </c>
      <c r="N930" s="179">
        <f>'Reported Performance Table'!BE930</f>
        <v>0</v>
      </c>
      <c r="O930" s="179">
        <f>'Reported Performance Table'!BF930</f>
        <v>0</v>
      </c>
      <c r="P930" s="179">
        <f>'Reported Performance Table'!BG930</f>
        <v>0</v>
      </c>
      <c r="Q930" t="str">
        <f t="shared" si="29"/>
        <v>No</v>
      </c>
    </row>
    <row r="931" spans="1:17" x14ac:dyDescent="0.25">
      <c r="A931" s="75">
        <v>938</v>
      </c>
      <c r="B931" s="76" t="str">
        <f>IF('Reported Performance Table'!$A938="","",IF(OR('Reported Performance Table'!$B938="",'Reported Performance Table'!$C938="",'Reported Performance Table'!$D938="",'Reported Performance Table'!$F938="",'Reported Performance Table'!$G938="",'Reported Performance Table'!$H938="",'Reported Performance Table'!$I938="",'Reported Performance Table'!$K938="",'Reported Performance Table'!$N938="",'Reported Performance Table'!$O938="",'Reported Performance Table'!$P938="",'Reported Performance Table'!$Q938="",'Reported Performance Table'!$R938="",'Reported Performance Table'!$S938="",'Reported Performance Table'!$T938="",'Reported Performance Table'!$U938="",'Reported Performance Table'!$V938="",'Reported Performance Table'!$W938="",'Reported Performance Table'!$X938="",'Reported Performance Table'!$AF938="",'Reported Performance Table'!$AG938="",'Reported Performance Table'!$AI938="",'Reported Performance Table'!$AJ938="",'Reported Performance Table'!$AL938="",'Reported Performance Table'!$AN938="",'Reported Performance Table'!$AR938=""),$A931&amp;", ",""))</f>
        <v/>
      </c>
      <c r="D931" s="35" t="e">
        <f>VLOOKUP('Reported Performance Table'!C931,'Master List'!$B$20:$C$39,2,FALSE)</f>
        <v>#N/A</v>
      </c>
      <c r="E931" t="e">
        <f>VLOOKUP('Reported Performance Table'!D931,'Master List'!$B$42:$C$129,2,FALSE)</f>
        <v>#N/A</v>
      </c>
      <c r="F931" t="e">
        <f>VLOOKUP('Reported Performance Table'!C931,'Master List'!$B$20:$D$39,3,FALSE)</f>
        <v>#N/A</v>
      </c>
      <c r="G931" s="3" t="e">
        <f>VLOOKUP('Reported Performance Table'!B931,'Master List'!$B$11:$D$17,3,FALSE)</f>
        <v>#N/A</v>
      </c>
      <c r="H931" t="e">
        <f t="shared" si="28"/>
        <v>#N/A</v>
      </c>
      <c r="I931" t="e">
        <f>IF(VLOOKUP('Reported Performance Table'!D931,'Master List'!$B$42:$D$129,3,FALSE)="","No",VLOOKUP('Reported Performance Table'!D931,'Master List'!$B$42:$D$129,3,FALSE))</f>
        <v>#N/A</v>
      </c>
      <c r="J931" t="e">
        <f>IF(AND(I931="Yes_No",'Reported Performance Table'!E931="Yes"),"No","Yes_No")</f>
        <v>#N/A</v>
      </c>
      <c r="K931" t="str">
        <f>IF('Reported Performance Table'!D931="","",IF('Reported Performance Table'!E931="Yes","LUNA_CCT","Reported_CCT"))</f>
        <v/>
      </c>
      <c r="L931" t="str">
        <f>IF('Reported Performance Table'!D931="","",IF(K931="LUNA_CCT",VLOOKUP('Reported Performance Table'!D931,'Master List'!$B$42:$E$129,4,FALSE),"Reported_BUG"))</f>
        <v/>
      </c>
      <c r="M931" t="str">
        <f>IF('Reported Performance Table'!D931="","",IF(AND('Reported Performance Table'!$E931="Yes",OR('Reported Performance Table'!$D931='Master List'!$B$42,'Reported Performance Table'!$D931='Master List'!$B$43,'Reported Performance Table'!$D931='Master List'!$B$44,'Reported Performance Table'!$D931='Master List'!$B$46,'Reported Performance Table'!$D931='Master List'!$B$48,'Reported Performance Table'!$D931='Master List'!$B$104,'Reported Performance Table'!$D931='Master List'!$B$106,'Reported Performance Table'!$D931='Master List'!$B$126)),"LUNA_Dimming","Dimming_Capability_and_Range"))</f>
        <v/>
      </c>
      <c r="N931" s="179">
        <f>'Reported Performance Table'!BE931</f>
        <v>0</v>
      </c>
      <c r="O931" s="179">
        <f>'Reported Performance Table'!BF931</f>
        <v>0</v>
      </c>
      <c r="P931" s="179">
        <f>'Reported Performance Table'!BG931</f>
        <v>0</v>
      </c>
      <c r="Q931" t="str">
        <f t="shared" si="29"/>
        <v>No</v>
      </c>
    </row>
    <row r="932" spans="1:17" x14ac:dyDescent="0.25">
      <c r="A932" s="75">
        <v>939</v>
      </c>
      <c r="B932" s="76" t="str">
        <f>IF('Reported Performance Table'!$A939="","",IF(OR('Reported Performance Table'!$B939="",'Reported Performance Table'!$C939="",'Reported Performance Table'!$D939="",'Reported Performance Table'!$F939="",'Reported Performance Table'!$G939="",'Reported Performance Table'!$H939="",'Reported Performance Table'!$I939="",'Reported Performance Table'!$K939="",'Reported Performance Table'!$N939="",'Reported Performance Table'!$O939="",'Reported Performance Table'!$P939="",'Reported Performance Table'!$Q939="",'Reported Performance Table'!$R939="",'Reported Performance Table'!$S939="",'Reported Performance Table'!$T939="",'Reported Performance Table'!$U939="",'Reported Performance Table'!$V939="",'Reported Performance Table'!$W939="",'Reported Performance Table'!$X939="",'Reported Performance Table'!$AF939="",'Reported Performance Table'!$AG939="",'Reported Performance Table'!$AI939="",'Reported Performance Table'!$AJ939="",'Reported Performance Table'!$AL939="",'Reported Performance Table'!$AN939="",'Reported Performance Table'!$AR939=""),$A932&amp;", ",""))</f>
        <v/>
      </c>
      <c r="D932" s="35" t="e">
        <f>VLOOKUP('Reported Performance Table'!C932,'Master List'!$B$20:$C$39,2,FALSE)</f>
        <v>#N/A</v>
      </c>
      <c r="E932" t="e">
        <f>VLOOKUP('Reported Performance Table'!D932,'Master List'!$B$42:$C$129,2,FALSE)</f>
        <v>#N/A</v>
      </c>
      <c r="F932" t="e">
        <f>VLOOKUP('Reported Performance Table'!C932,'Master List'!$B$20:$D$39,3,FALSE)</f>
        <v>#N/A</v>
      </c>
      <c r="G932" s="3" t="e">
        <f>VLOOKUP('Reported Performance Table'!B932,'Master List'!$B$11:$D$17,3,FALSE)</f>
        <v>#N/A</v>
      </c>
      <c r="H932" t="e">
        <f t="shared" si="28"/>
        <v>#N/A</v>
      </c>
      <c r="I932" t="e">
        <f>IF(VLOOKUP('Reported Performance Table'!D932,'Master List'!$B$42:$D$129,3,FALSE)="","No",VLOOKUP('Reported Performance Table'!D932,'Master List'!$B$42:$D$129,3,FALSE))</f>
        <v>#N/A</v>
      </c>
      <c r="J932" t="e">
        <f>IF(AND(I932="Yes_No",'Reported Performance Table'!E932="Yes"),"No","Yes_No")</f>
        <v>#N/A</v>
      </c>
      <c r="K932" t="str">
        <f>IF('Reported Performance Table'!D932="","",IF('Reported Performance Table'!E932="Yes","LUNA_CCT","Reported_CCT"))</f>
        <v/>
      </c>
      <c r="L932" t="str">
        <f>IF('Reported Performance Table'!D932="","",IF(K932="LUNA_CCT",VLOOKUP('Reported Performance Table'!D932,'Master List'!$B$42:$E$129,4,FALSE),"Reported_BUG"))</f>
        <v/>
      </c>
      <c r="M932" t="str">
        <f>IF('Reported Performance Table'!D932="","",IF(AND('Reported Performance Table'!$E932="Yes",OR('Reported Performance Table'!$D932='Master List'!$B$42,'Reported Performance Table'!$D932='Master List'!$B$43,'Reported Performance Table'!$D932='Master List'!$B$44,'Reported Performance Table'!$D932='Master List'!$B$46,'Reported Performance Table'!$D932='Master List'!$B$48,'Reported Performance Table'!$D932='Master List'!$B$104,'Reported Performance Table'!$D932='Master List'!$B$106,'Reported Performance Table'!$D932='Master List'!$B$126)),"LUNA_Dimming","Dimming_Capability_and_Range"))</f>
        <v/>
      </c>
      <c r="N932" s="179">
        <f>'Reported Performance Table'!BE932</f>
        <v>0</v>
      </c>
      <c r="O932" s="179">
        <f>'Reported Performance Table'!BF932</f>
        <v>0</v>
      </c>
      <c r="P932" s="179">
        <f>'Reported Performance Table'!BG932</f>
        <v>0</v>
      </c>
      <c r="Q932" t="str">
        <f t="shared" si="29"/>
        <v>No</v>
      </c>
    </row>
    <row r="933" spans="1:17" x14ac:dyDescent="0.25">
      <c r="A933" s="75">
        <v>940</v>
      </c>
      <c r="B933" s="76" t="str">
        <f>IF('Reported Performance Table'!$A940="","",IF(OR('Reported Performance Table'!$B940="",'Reported Performance Table'!$C940="",'Reported Performance Table'!$D940="",'Reported Performance Table'!$F940="",'Reported Performance Table'!$G940="",'Reported Performance Table'!$H940="",'Reported Performance Table'!$I940="",'Reported Performance Table'!$K940="",'Reported Performance Table'!$N940="",'Reported Performance Table'!$O940="",'Reported Performance Table'!$P940="",'Reported Performance Table'!$Q940="",'Reported Performance Table'!$R940="",'Reported Performance Table'!$S940="",'Reported Performance Table'!$T940="",'Reported Performance Table'!$U940="",'Reported Performance Table'!$V940="",'Reported Performance Table'!$W940="",'Reported Performance Table'!$X940="",'Reported Performance Table'!$AF940="",'Reported Performance Table'!$AG940="",'Reported Performance Table'!$AI940="",'Reported Performance Table'!$AJ940="",'Reported Performance Table'!$AL940="",'Reported Performance Table'!$AN940="",'Reported Performance Table'!$AR940=""),$A933&amp;", ",""))</f>
        <v/>
      </c>
      <c r="D933" s="35" t="e">
        <f>VLOOKUP('Reported Performance Table'!C933,'Master List'!$B$20:$C$39,2,FALSE)</f>
        <v>#N/A</v>
      </c>
      <c r="E933" t="e">
        <f>VLOOKUP('Reported Performance Table'!D933,'Master List'!$B$42:$C$129,2,FALSE)</f>
        <v>#N/A</v>
      </c>
      <c r="F933" t="e">
        <f>VLOOKUP('Reported Performance Table'!C933,'Master List'!$B$20:$D$39,3,FALSE)</f>
        <v>#N/A</v>
      </c>
      <c r="G933" s="3" t="e">
        <f>VLOOKUP('Reported Performance Table'!B933,'Master List'!$B$11:$D$17,3,FALSE)</f>
        <v>#N/A</v>
      </c>
      <c r="H933" t="e">
        <f t="shared" si="28"/>
        <v>#N/A</v>
      </c>
      <c r="I933" t="e">
        <f>IF(VLOOKUP('Reported Performance Table'!D933,'Master List'!$B$42:$D$129,3,FALSE)="","No",VLOOKUP('Reported Performance Table'!D933,'Master List'!$B$42:$D$129,3,FALSE))</f>
        <v>#N/A</v>
      </c>
      <c r="J933" t="e">
        <f>IF(AND(I933="Yes_No",'Reported Performance Table'!E933="Yes"),"No","Yes_No")</f>
        <v>#N/A</v>
      </c>
      <c r="K933" t="str">
        <f>IF('Reported Performance Table'!D933="","",IF('Reported Performance Table'!E933="Yes","LUNA_CCT","Reported_CCT"))</f>
        <v/>
      </c>
      <c r="L933" t="str">
        <f>IF('Reported Performance Table'!D933="","",IF(K933="LUNA_CCT",VLOOKUP('Reported Performance Table'!D933,'Master List'!$B$42:$E$129,4,FALSE),"Reported_BUG"))</f>
        <v/>
      </c>
      <c r="M933" t="str">
        <f>IF('Reported Performance Table'!D933="","",IF(AND('Reported Performance Table'!$E933="Yes",OR('Reported Performance Table'!$D933='Master List'!$B$42,'Reported Performance Table'!$D933='Master List'!$B$43,'Reported Performance Table'!$D933='Master List'!$B$44,'Reported Performance Table'!$D933='Master List'!$B$46,'Reported Performance Table'!$D933='Master List'!$B$48,'Reported Performance Table'!$D933='Master List'!$B$104,'Reported Performance Table'!$D933='Master List'!$B$106,'Reported Performance Table'!$D933='Master List'!$B$126)),"LUNA_Dimming","Dimming_Capability_and_Range"))</f>
        <v/>
      </c>
      <c r="N933" s="179">
        <f>'Reported Performance Table'!BE933</f>
        <v>0</v>
      </c>
      <c r="O933" s="179">
        <f>'Reported Performance Table'!BF933</f>
        <v>0</v>
      </c>
      <c r="P933" s="179">
        <f>'Reported Performance Table'!BG933</f>
        <v>0</v>
      </c>
      <c r="Q933" t="str">
        <f t="shared" si="29"/>
        <v>No</v>
      </c>
    </row>
    <row r="934" spans="1:17" x14ac:dyDescent="0.25">
      <c r="A934" s="75">
        <v>941</v>
      </c>
      <c r="B934" s="76" t="str">
        <f>IF('Reported Performance Table'!$A941="","",IF(OR('Reported Performance Table'!$B941="",'Reported Performance Table'!$C941="",'Reported Performance Table'!$D941="",'Reported Performance Table'!$F941="",'Reported Performance Table'!$G941="",'Reported Performance Table'!$H941="",'Reported Performance Table'!$I941="",'Reported Performance Table'!$K941="",'Reported Performance Table'!$N941="",'Reported Performance Table'!$O941="",'Reported Performance Table'!$P941="",'Reported Performance Table'!$Q941="",'Reported Performance Table'!$R941="",'Reported Performance Table'!$S941="",'Reported Performance Table'!$T941="",'Reported Performance Table'!$U941="",'Reported Performance Table'!$V941="",'Reported Performance Table'!$W941="",'Reported Performance Table'!$X941="",'Reported Performance Table'!$AF941="",'Reported Performance Table'!$AG941="",'Reported Performance Table'!$AI941="",'Reported Performance Table'!$AJ941="",'Reported Performance Table'!$AL941="",'Reported Performance Table'!$AN941="",'Reported Performance Table'!$AR941=""),$A934&amp;", ",""))</f>
        <v/>
      </c>
      <c r="D934" s="35" t="e">
        <f>VLOOKUP('Reported Performance Table'!C934,'Master List'!$B$20:$C$39,2,FALSE)</f>
        <v>#N/A</v>
      </c>
      <c r="E934" t="e">
        <f>VLOOKUP('Reported Performance Table'!D934,'Master List'!$B$42:$C$129,2,FALSE)</f>
        <v>#N/A</v>
      </c>
      <c r="F934" t="e">
        <f>VLOOKUP('Reported Performance Table'!C934,'Master List'!$B$20:$D$39,3,FALSE)</f>
        <v>#N/A</v>
      </c>
      <c r="G934" s="3" t="e">
        <f>VLOOKUP('Reported Performance Table'!B934,'Master List'!$B$11:$D$17,3,FALSE)</f>
        <v>#N/A</v>
      </c>
      <c r="H934" t="e">
        <f t="shared" si="28"/>
        <v>#N/A</v>
      </c>
      <c r="I934" t="e">
        <f>IF(VLOOKUP('Reported Performance Table'!D934,'Master List'!$B$42:$D$129,3,FALSE)="","No",VLOOKUP('Reported Performance Table'!D934,'Master List'!$B$42:$D$129,3,FALSE))</f>
        <v>#N/A</v>
      </c>
      <c r="J934" t="e">
        <f>IF(AND(I934="Yes_No",'Reported Performance Table'!E934="Yes"),"No","Yes_No")</f>
        <v>#N/A</v>
      </c>
      <c r="K934" t="str">
        <f>IF('Reported Performance Table'!D934="","",IF('Reported Performance Table'!E934="Yes","LUNA_CCT","Reported_CCT"))</f>
        <v/>
      </c>
      <c r="L934" t="str">
        <f>IF('Reported Performance Table'!D934="","",IF(K934="LUNA_CCT",VLOOKUP('Reported Performance Table'!D934,'Master List'!$B$42:$E$129,4,FALSE),"Reported_BUG"))</f>
        <v/>
      </c>
      <c r="M934" t="str">
        <f>IF('Reported Performance Table'!D934="","",IF(AND('Reported Performance Table'!$E934="Yes",OR('Reported Performance Table'!$D934='Master List'!$B$42,'Reported Performance Table'!$D934='Master List'!$B$43,'Reported Performance Table'!$D934='Master List'!$B$44,'Reported Performance Table'!$D934='Master List'!$B$46,'Reported Performance Table'!$D934='Master List'!$B$48,'Reported Performance Table'!$D934='Master List'!$B$104,'Reported Performance Table'!$D934='Master List'!$B$106,'Reported Performance Table'!$D934='Master List'!$B$126)),"LUNA_Dimming","Dimming_Capability_and_Range"))</f>
        <v/>
      </c>
      <c r="N934" s="179">
        <f>'Reported Performance Table'!BE934</f>
        <v>0</v>
      </c>
      <c r="O934" s="179">
        <f>'Reported Performance Table'!BF934</f>
        <v>0</v>
      </c>
      <c r="P934" s="179">
        <f>'Reported Performance Table'!BG934</f>
        <v>0</v>
      </c>
      <c r="Q934" t="str">
        <f t="shared" si="29"/>
        <v>No</v>
      </c>
    </row>
    <row r="935" spans="1:17" x14ac:dyDescent="0.25">
      <c r="A935" s="75">
        <v>942</v>
      </c>
      <c r="B935" s="76" t="str">
        <f>IF('Reported Performance Table'!$A942="","",IF(OR('Reported Performance Table'!$B942="",'Reported Performance Table'!$C942="",'Reported Performance Table'!$D942="",'Reported Performance Table'!$F942="",'Reported Performance Table'!$G942="",'Reported Performance Table'!$H942="",'Reported Performance Table'!$I942="",'Reported Performance Table'!$K942="",'Reported Performance Table'!$N942="",'Reported Performance Table'!$O942="",'Reported Performance Table'!$P942="",'Reported Performance Table'!$Q942="",'Reported Performance Table'!$R942="",'Reported Performance Table'!$S942="",'Reported Performance Table'!$T942="",'Reported Performance Table'!$U942="",'Reported Performance Table'!$V942="",'Reported Performance Table'!$W942="",'Reported Performance Table'!$X942="",'Reported Performance Table'!$AF942="",'Reported Performance Table'!$AG942="",'Reported Performance Table'!$AI942="",'Reported Performance Table'!$AJ942="",'Reported Performance Table'!$AL942="",'Reported Performance Table'!$AN942="",'Reported Performance Table'!$AR942=""),$A935&amp;", ",""))</f>
        <v/>
      </c>
      <c r="D935" s="35" t="e">
        <f>VLOOKUP('Reported Performance Table'!C935,'Master List'!$B$20:$C$39,2,FALSE)</f>
        <v>#N/A</v>
      </c>
      <c r="E935" t="e">
        <f>VLOOKUP('Reported Performance Table'!D935,'Master List'!$B$42:$C$129,2,FALSE)</f>
        <v>#N/A</v>
      </c>
      <c r="F935" t="e">
        <f>VLOOKUP('Reported Performance Table'!C935,'Master List'!$B$20:$D$39,3,FALSE)</f>
        <v>#N/A</v>
      </c>
      <c r="G935" s="3" t="e">
        <f>VLOOKUP('Reported Performance Table'!B935,'Master List'!$B$11:$D$17,3,FALSE)</f>
        <v>#N/A</v>
      </c>
      <c r="H935" t="e">
        <f t="shared" si="28"/>
        <v>#N/A</v>
      </c>
      <c r="I935" t="e">
        <f>IF(VLOOKUP('Reported Performance Table'!D935,'Master List'!$B$42:$D$129,3,FALSE)="","No",VLOOKUP('Reported Performance Table'!D935,'Master List'!$B$42:$D$129,3,FALSE))</f>
        <v>#N/A</v>
      </c>
      <c r="J935" t="e">
        <f>IF(AND(I935="Yes_No",'Reported Performance Table'!E935="Yes"),"No","Yes_No")</f>
        <v>#N/A</v>
      </c>
      <c r="K935" t="str">
        <f>IF('Reported Performance Table'!D935="","",IF('Reported Performance Table'!E935="Yes","LUNA_CCT","Reported_CCT"))</f>
        <v/>
      </c>
      <c r="L935" t="str">
        <f>IF('Reported Performance Table'!D935="","",IF(K935="LUNA_CCT",VLOOKUP('Reported Performance Table'!D935,'Master List'!$B$42:$E$129,4,FALSE),"Reported_BUG"))</f>
        <v/>
      </c>
      <c r="M935" t="str">
        <f>IF('Reported Performance Table'!D935="","",IF(AND('Reported Performance Table'!$E935="Yes",OR('Reported Performance Table'!$D935='Master List'!$B$42,'Reported Performance Table'!$D935='Master List'!$B$43,'Reported Performance Table'!$D935='Master List'!$B$44,'Reported Performance Table'!$D935='Master List'!$B$46,'Reported Performance Table'!$D935='Master List'!$B$48,'Reported Performance Table'!$D935='Master List'!$B$104,'Reported Performance Table'!$D935='Master List'!$B$106,'Reported Performance Table'!$D935='Master List'!$B$126)),"LUNA_Dimming","Dimming_Capability_and_Range"))</f>
        <v/>
      </c>
      <c r="N935" s="179">
        <f>'Reported Performance Table'!BE935</f>
        <v>0</v>
      </c>
      <c r="O935" s="179">
        <f>'Reported Performance Table'!BF935</f>
        <v>0</v>
      </c>
      <c r="P935" s="179">
        <f>'Reported Performance Table'!BG935</f>
        <v>0</v>
      </c>
      <c r="Q935" t="str">
        <f t="shared" si="29"/>
        <v>No</v>
      </c>
    </row>
    <row r="936" spans="1:17" x14ac:dyDescent="0.25">
      <c r="A936" s="75">
        <v>943</v>
      </c>
      <c r="B936" s="76" t="str">
        <f>IF('Reported Performance Table'!$A943="","",IF(OR('Reported Performance Table'!$B943="",'Reported Performance Table'!$C943="",'Reported Performance Table'!$D943="",'Reported Performance Table'!$F943="",'Reported Performance Table'!$G943="",'Reported Performance Table'!$H943="",'Reported Performance Table'!$I943="",'Reported Performance Table'!$K943="",'Reported Performance Table'!$N943="",'Reported Performance Table'!$O943="",'Reported Performance Table'!$P943="",'Reported Performance Table'!$Q943="",'Reported Performance Table'!$R943="",'Reported Performance Table'!$S943="",'Reported Performance Table'!$T943="",'Reported Performance Table'!$U943="",'Reported Performance Table'!$V943="",'Reported Performance Table'!$W943="",'Reported Performance Table'!$X943="",'Reported Performance Table'!$AF943="",'Reported Performance Table'!$AG943="",'Reported Performance Table'!$AI943="",'Reported Performance Table'!$AJ943="",'Reported Performance Table'!$AL943="",'Reported Performance Table'!$AN943="",'Reported Performance Table'!$AR943=""),$A936&amp;", ",""))</f>
        <v/>
      </c>
      <c r="D936" s="35" t="e">
        <f>VLOOKUP('Reported Performance Table'!C936,'Master List'!$B$20:$C$39,2,FALSE)</f>
        <v>#N/A</v>
      </c>
      <c r="E936" t="e">
        <f>VLOOKUP('Reported Performance Table'!D936,'Master List'!$B$42:$C$129,2,FALSE)</f>
        <v>#N/A</v>
      </c>
      <c r="F936" t="e">
        <f>VLOOKUP('Reported Performance Table'!C936,'Master List'!$B$20:$D$39,3,FALSE)</f>
        <v>#N/A</v>
      </c>
      <c r="G936" s="3" t="e">
        <f>VLOOKUP('Reported Performance Table'!B936,'Master List'!$B$11:$D$17,3,FALSE)</f>
        <v>#N/A</v>
      </c>
      <c r="H936" t="e">
        <f t="shared" si="28"/>
        <v>#N/A</v>
      </c>
      <c r="I936" t="e">
        <f>IF(VLOOKUP('Reported Performance Table'!D936,'Master List'!$B$42:$D$129,3,FALSE)="","No",VLOOKUP('Reported Performance Table'!D936,'Master List'!$B$42:$D$129,3,FALSE))</f>
        <v>#N/A</v>
      </c>
      <c r="J936" t="e">
        <f>IF(AND(I936="Yes_No",'Reported Performance Table'!E936="Yes"),"No","Yes_No")</f>
        <v>#N/A</v>
      </c>
      <c r="K936" t="str">
        <f>IF('Reported Performance Table'!D936="","",IF('Reported Performance Table'!E936="Yes","LUNA_CCT","Reported_CCT"))</f>
        <v/>
      </c>
      <c r="L936" t="str">
        <f>IF('Reported Performance Table'!D936="","",IF(K936="LUNA_CCT",VLOOKUP('Reported Performance Table'!D936,'Master List'!$B$42:$E$129,4,FALSE),"Reported_BUG"))</f>
        <v/>
      </c>
      <c r="M936" t="str">
        <f>IF('Reported Performance Table'!D936="","",IF(AND('Reported Performance Table'!$E936="Yes",OR('Reported Performance Table'!$D936='Master List'!$B$42,'Reported Performance Table'!$D936='Master List'!$B$43,'Reported Performance Table'!$D936='Master List'!$B$44,'Reported Performance Table'!$D936='Master List'!$B$46,'Reported Performance Table'!$D936='Master List'!$B$48,'Reported Performance Table'!$D936='Master List'!$B$104,'Reported Performance Table'!$D936='Master List'!$B$106,'Reported Performance Table'!$D936='Master List'!$B$126)),"LUNA_Dimming","Dimming_Capability_and_Range"))</f>
        <v/>
      </c>
      <c r="N936" s="179">
        <f>'Reported Performance Table'!BE936</f>
        <v>0</v>
      </c>
      <c r="O936" s="179">
        <f>'Reported Performance Table'!BF936</f>
        <v>0</v>
      </c>
      <c r="P936" s="179">
        <f>'Reported Performance Table'!BG936</f>
        <v>0</v>
      </c>
      <c r="Q936" t="str">
        <f t="shared" si="29"/>
        <v>No</v>
      </c>
    </row>
    <row r="937" spans="1:17" x14ac:dyDescent="0.25">
      <c r="A937" s="75">
        <v>944</v>
      </c>
      <c r="B937" s="76" t="str">
        <f>IF('Reported Performance Table'!$A944="","",IF(OR('Reported Performance Table'!$B944="",'Reported Performance Table'!$C944="",'Reported Performance Table'!$D944="",'Reported Performance Table'!$F944="",'Reported Performance Table'!$G944="",'Reported Performance Table'!$H944="",'Reported Performance Table'!$I944="",'Reported Performance Table'!$K944="",'Reported Performance Table'!$N944="",'Reported Performance Table'!$O944="",'Reported Performance Table'!$P944="",'Reported Performance Table'!$Q944="",'Reported Performance Table'!$R944="",'Reported Performance Table'!$S944="",'Reported Performance Table'!$T944="",'Reported Performance Table'!$U944="",'Reported Performance Table'!$V944="",'Reported Performance Table'!$W944="",'Reported Performance Table'!$X944="",'Reported Performance Table'!$AF944="",'Reported Performance Table'!$AG944="",'Reported Performance Table'!$AI944="",'Reported Performance Table'!$AJ944="",'Reported Performance Table'!$AL944="",'Reported Performance Table'!$AN944="",'Reported Performance Table'!$AR944=""),$A937&amp;", ",""))</f>
        <v/>
      </c>
      <c r="D937" s="35" t="e">
        <f>VLOOKUP('Reported Performance Table'!C937,'Master List'!$B$20:$C$39,2,FALSE)</f>
        <v>#N/A</v>
      </c>
      <c r="E937" t="e">
        <f>VLOOKUP('Reported Performance Table'!D937,'Master List'!$B$42:$C$129,2,FALSE)</f>
        <v>#N/A</v>
      </c>
      <c r="F937" t="e">
        <f>VLOOKUP('Reported Performance Table'!C937,'Master List'!$B$20:$D$39,3,FALSE)</f>
        <v>#N/A</v>
      </c>
      <c r="G937" s="3" t="e">
        <f>VLOOKUP('Reported Performance Table'!B937,'Master List'!$B$11:$D$17,3,FALSE)</f>
        <v>#N/A</v>
      </c>
      <c r="H937" t="e">
        <f t="shared" si="28"/>
        <v>#N/A</v>
      </c>
      <c r="I937" t="e">
        <f>IF(VLOOKUP('Reported Performance Table'!D937,'Master List'!$B$42:$D$129,3,FALSE)="","No",VLOOKUP('Reported Performance Table'!D937,'Master List'!$B$42:$D$129,3,FALSE))</f>
        <v>#N/A</v>
      </c>
      <c r="J937" t="e">
        <f>IF(AND(I937="Yes_No",'Reported Performance Table'!E937="Yes"),"No","Yes_No")</f>
        <v>#N/A</v>
      </c>
      <c r="K937" t="str">
        <f>IF('Reported Performance Table'!D937="","",IF('Reported Performance Table'!E937="Yes","LUNA_CCT","Reported_CCT"))</f>
        <v/>
      </c>
      <c r="L937" t="str">
        <f>IF('Reported Performance Table'!D937="","",IF(K937="LUNA_CCT",VLOOKUP('Reported Performance Table'!D937,'Master List'!$B$42:$E$129,4,FALSE),"Reported_BUG"))</f>
        <v/>
      </c>
      <c r="M937" t="str">
        <f>IF('Reported Performance Table'!D937="","",IF(AND('Reported Performance Table'!$E937="Yes",OR('Reported Performance Table'!$D937='Master List'!$B$42,'Reported Performance Table'!$D937='Master List'!$B$43,'Reported Performance Table'!$D937='Master List'!$B$44,'Reported Performance Table'!$D937='Master List'!$B$46,'Reported Performance Table'!$D937='Master List'!$B$48,'Reported Performance Table'!$D937='Master List'!$B$104,'Reported Performance Table'!$D937='Master List'!$B$106,'Reported Performance Table'!$D937='Master List'!$B$126)),"LUNA_Dimming","Dimming_Capability_and_Range"))</f>
        <v/>
      </c>
      <c r="N937" s="179">
        <f>'Reported Performance Table'!BE937</f>
        <v>0</v>
      </c>
      <c r="O937" s="179">
        <f>'Reported Performance Table'!BF937</f>
        <v>0</v>
      </c>
      <c r="P937" s="179">
        <f>'Reported Performance Table'!BG937</f>
        <v>0</v>
      </c>
      <c r="Q937" t="str">
        <f t="shared" si="29"/>
        <v>No</v>
      </c>
    </row>
    <row r="938" spans="1:17" x14ac:dyDescent="0.25">
      <c r="A938" s="75">
        <v>945</v>
      </c>
      <c r="B938" s="76" t="str">
        <f>IF('Reported Performance Table'!$A945="","",IF(OR('Reported Performance Table'!$B945="",'Reported Performance Table'!$C945="",'Reported Performance Table'!$D945="",'Reported Performance Table'!$F945="",'Reported Performance Table'!$G945="",'Reported Performance Table'!$H945="",'Reported Performance Table'!$I945="",'Reported Performance Table'!$K945="",'Reported Performance Table'!$N945="",'Reported Performance Table'!$O945="",'Reported Performance Table'!$P945="",'Reported Performance Table'!$Q945="",'Reported Performance Table'!$R945="",'Reported Performance Table'!$S945="",'Reported Performance Table'!$T945="",'Reported Performance Table'!$U945="",'Reported Performance Table'!$V945="",'Reported Performance Table'!$W945="",'Reported Performance Table'!$X945="",'Reported Performance Table'!$AF945="",'Reported Performance Table'!$AG945="",'Reported Performance Table'!$AI945="",'Reported Performance Table'!$AJ945="",'Reported Performance Table'!$AL945="",'Reported Performance Table'!$AN945="",'Reported Performance Table'!$AR945=""),$A938&amp;", ",""))</f>
        <v/>
      </c>
      <c r="D938" s="35" t="e">
        <f>VLOOKUP('Reported Performance Table'!C938,'Master List'!$B$20:$C$39,2,FALSE)</f>
        <v>#N/A</v>
      </c>
      <c r="E938" t="e">
        <f>VLOOKUP('Reported Performance Table'!D938,'Master List'!$B$42:$C$129,2,FALSE)</f>
        <v>#N/A</v>
      </c>
      <c r="F938" t="e">
        <f>VLOOKUP('Reported Performance Table'!C938,'Master List'!$B$20:$D$39,3,FALSE)</f>
        <v>#N/A</v>
      </c>
      <c r="G938" s="3" t="e">
        <f>VLOOKUP('Reported Performance Table'!B938,'Master List'!$B$11:$D$17,3,FALSE)</f>
        <v>#N/A</v>
      </c>
      <c r="H938" t="e">
        <f t="shared" si="28"/>
        <v>#N/A</v>
      </c>
      <c r="I938" t="e">
        <f>IF(VLOOKUP('Reported Performance Table'!D938,'Master List'!$B$42:$D$129,3,FALSE)="","No",VLOOKUP('Reported Performance Table'!D938,'Master List'!$B$42:$D$129,3,FALSE))</f>
        <v>#N/A</v>
      </c>
      <c r="J938" t="e">
        <f>IF(AND(I938="Yes_No",'Reported Performance Table'!E938="Yes"),"No","Yes_No")</f>
        <v>#N/A</v>
      </c>
      <c r="K938" t="str">
        <f>IF('Reported Performance Table'!D938="","",IF('Reported Performance Table'!E938="Yes","LUNA_CCT","Reported_CCT"))</f>
        <v/>
      </c>
      <c r="L938" t="str">
        <f>IF('Reported Performance Table'!D938="","",IF(K938="LUNA_CCT",VLOOKUP('Reported Performance Table'!D938,'Master List'!$B$42:$E$129,4,FALSE),"Reported_BUG"))</f>
        <v/>
      </c>
      <c r="M938" t="str">
        <f>IF('Reported Performance Table'!D938="","",IF(AND('Reported Performance Table'!$E938="Yes",OR('Reported Performance Table'!$D938='Master List'!$B$42,'Reported Performance Table'!$D938='Master List'!$B$43,'Reported Performance Table'!$D938='Master List'!$B$44,'Reported Performance Table'!$D938='Master List'!$B$46,'Reported Performance Table'!$D938='Master List'!$B$48,'Reported Performance Table'!$D938='Master List'!$B$104,'Reported Performance Table'!$D938='Master List'!$B$106,'Reported Performance Table'!$D938='Master List'!$B$126)),"LUNA_Dimming","Dimming_Capability_and_Range"))</f>
        <v/>
      </c>
      <c r="N938" s="179">
        <f>'Reported Performance Table'!BE938</f>
        <v>0</v>
      </c>
      <c r="O938" s="179">
        <f>'Reported Performance Table'!BF938</f>
        <v>0</v>
      </c>
      <c r="P938" s="179">
        <f>'Reported Performance Table'!BG938</f>
        <v>0</v>
      </c>
      <c r="Q938" t="str">
        <f t="shared" si="29"/>
        <v>No</v>
      </c>
    </row>
    <row r="939" spans="1:17" x14ac:dyDescent="0.25">
      <c r="A939" s="75">
        <v>946</v>
      </c>
      <c r="B939" s="76" t="str">
        <f>IF('Reported Performance Table'!$A946="","",IF(OR('Reported Performance Table'!$B946="",'Reported Performance Table'!$C946="",'Reported Performance Table'!$D946="",'Reported Performance Table'!$F946="",'Reported Performance Table'!$G946="",'Reported Performance Table'!$H946="",'Reported Performance Table'!$I946="",'Reported Performance Table'!$K946="",'Reported Performance Table'!$N946="",'Reported Performance Table'!$O946="",'Reported Performance Table'!$P946="",'Reported Performance Table'!$Q946="",'Reported Performance Table'!$R946="",'Reported Performance Table'!$S946="",'Reported Performance Table'!$T946="",'Reported Performance Table'!$U946="",'Reported Performance Table'!$V946="",'Reported Performance Table'!$W946="",'Reported Performance Table'!$X946="",'Reported Performance Table'!$AF946="",'Reported Performance Table'!$AG946="",'Reported Performance Table'!$AI946="",'Reported Performance Table'!$AJ946="",'Reported Performance Table'!$AL946="",'Reported Performance Table'!$AN946="",'Reported Performance Table'!$AR946=""),$A939&amp;", ",""))</f>
        <v/>
      </c>
      <c r="D939" s="35" t="e">
        <f>VLOOKUP('Reported Performance Table'!C939,'Master List'!$B$20:$C$39,2,FALSE)</f>
        <v>#N/A</v>
      </c>
      <c r="E939" t="e">
        <f>VLOOKUP('Reported Performance Table'!D939,'Master List'!$B$42:$C$129,2,FALSE)</f>
        <v>#N/A</v>
      </c>
      <c r="F939" t="e">
        <f>VLOOKUP('Reported Performance Table'!C939,'Master List'!$B$20:$D$39,3,FALSE)</f>
        <v>#N/A</v>
      </c>
      <c r="G939" s="3" t="e">
        <f>VLOOKUP('Reported Performance Table'!B939,'Master List'!$B$11:$D$17,3,FALSE)</f>
        <v>#N/A</v>
      </c>
      <c r="H939" t="e">
        <f t="shared" si="28"/>
        <v>#N/A</v>
      </c>
      <c r="I939" t="e">
        <f>IF(VLOOKUP('Reported Performance Table'!D939,'Master List'!$B$42:$D$129,3,FALSE)="","No",VLOOKUP('Reported Performance Table'!D939,'Master List'!$B$42:$D$129,3,FALSE))</f>
        <v>#N/A</v>
      </c>
      <c r="J939" t="e">
        <f>IF(AND(I939="Yes_No",'Reported Performance Table'!E939="Yes"),"No","Yes_No")</f>
        <v>#N/A</v>
      </c>
      <c r="K939" t="str">
        <f>IF('Reported Performance Table'!D939="","",IF('Reported Performance Table'!E939="Yes","LUNA_CCT","Reported_CCT"))</f>
        <v/>
      </c>
      <c r="L939" t="str">
        <f>IF('Reported Performance Table'!D939="","",IF(K939="LUNA_CCT",VLOOKUP('Reported Performance Table'!D939,'Master List'!$B$42:$E$129,4,FALSE),"Reported_BUG"))</f>
        <v/>
      </c>
      <c r="M939" t="str">
        <f>IF('Reported Performance Table'!D939="","",IF(AND('Reported Performance Table'!$E939="Yes",OR('Reported Performance Table'!$D939='Master List'!$B$42,'Reported Performance Table'!$D939='Master List'!$B$43,'Reported Performance Table'!$D939='Master List'!$B$44,'Reported Performance Table'!$D939='Master List'!$B$46,'Reported Performance Table'!$D939='Master List'!$B$48,'Reported Performance Table'!$D939='Master List'!$B$104,'Reported Performance Table'!$D939='Master List'!$B$106,'Reported Performance Table'!$D939='Master List'!$B$126)),"LUNA_Dimming","Dimming_Capability_and_Range"))</f>
        <v/>
      </c>
      <c r="N939" s="179">
        <f>'Reported Performance Table'!BE939</f>
        <v>0</v>
      </c>
      <c r="O939" s="179">
        <f>'Reported Performance Table'!BF939</f>
        <v>0</v>
      </c>
      <c r="P939" s="179">
        <f>'Reported Performance Table'!BG939</f>
        <v>0</v>
      </c>
      <c r="Q939" t="str">
        <f t="shared" si="29"/>
        <v>No</v>
      </c>
    </row>
    <row r="940" spans="1:17" x14ac:dyDescent="0.25">
      <c r="A940" s="75">
        <v>947</v>
      </c>
      <c r="B940" s="76" t="str">
        <f>IF('Reported Performance Table'!$A947="","",IF(OR('Reported Performance Table'!$B947="",'Reported Performance Table'!$C947="",'Reported Performance Table'!$D947="",'Reported Performance Table'!$F947="",'Reported Performance Table'!$G947="",'Reported Performance Table'!$H947="",'Reported Performance Table'!$I947="",'Reported Performance Table'!$K947="",'Reported Performance Table'!$N947="",'Reported Performance Table'!$O947="",'Reported Performance Table'!$P947="",'Reported Performance Table'!$Q947="",'Reported Performance Table'!$R947="",'Reported Performance Table'!$S947="",'Reported Performance Table'!$T947="",'Reported Performance Table'!$U947="",'Reported Performance Table'!$V947="",'Reported Performance Table'!$W947="",'Reported Performance Table'!$X947="",'Reported Performance Table'!$AF947="",'Reported Performance Table'!$AG947="",'Reported Performance Table'!$AI947="",'Reported Performance Table'!$AJ947="",'Reported Performance Table'!$AL947="",'Reported Performance Table'!$AN947="",'Reported Performance Table'!$AR947=""),$A940&amp;", ",""))</f>
        <v/>
      </c>
      <c r="D940" s="35" t="e">
        <f>VLOOKUP('Reported Performance Table'!C940,'Master List'!$B$20:$C$39,2,FALSE)</f>
        <v>#N/A</v>
      </c>
      <c r="E940" t="e">
        <f>VLOOKUP('Reported Performance Table'!D940,'Master List'!$B$42:$C$129,2,FALSE)</f>
        <v>#N/A</v>
      </c>
      <c r="F940" t="e">
        <f>VLOOKUP('Reported Performance Table'!C940,'Master List'!$B$20:$D$39,3,FALSE)</f>
        <v>#N/A</v>
      </c>
      <c r="G940" s="3" t="e">
        <f>VLOOKUP('Reported Performance Table'!B940,'Master List'!$B$11:$D$17,3,FALSE)</f>
        <v>#N/A</v>
      </c>
      <c r="H940" t="e">
        <f t="shared" si="28"/>
        <v>#N/A</v>
      </c>
      <c r="I940" t="e">
        <f>IF(VLOOKUP('Reported Performance Table'!D940,'Master List'!$B$42:$D$129,3,FALSE)="","No",VLOOKUP('Reported Performance Table'!D940,'Master List'!$B$42:$D$129,3,FALSE))</f>
        <v>#N/A</v>
      </c>
      <c r="J940" t="e">
        <f>IF(AND(I940="Yes_No",'Reported Performance Table'!E940="Yes"),"No","Yes_No")</f>
        <v>#N/A</v>
      </c>
      <c r="K940" t="str">
        <f>IF('Reported Performance Table'!D940="","",IF('Reported Performance Table'!E940="Yes","LUNA_CCT","Reported_CCT"))</f>
        <v/>
      </c>
      <c r="L940" t="str">
        <f>IF('Reported Performance Table'!D940="","",IF(K940="LUNA_CCT",VLOOKUP('Reported Performance Table'!D940,'Master List'!$B$42:$E$129,4,FALSE),"Reported_BUG"))</f>
        <v/>
      </c>
      <c r="M940" t="str">
        <f>IF('Reported Performance Table'!D940="","",IF(AND('Reported Performance Table'!$E940="Yes",OR('Reported Performance Table'!$D940='Master List'!$B$42,'Reported Performance Table'!$D940='Master List'!$B$43,'Reported Performance Table'!$D940='Master List'!$B$44,'Reported Performance Table'!$D940='Master List'!$B$46,'Reported Performance Table'!$D940='Master List'!$B$48,'Reported Performance Table'!$D940='Master List'!$B$104,'Reported Performance Table'!$D940='Master List'!$B$106,'Reported Performance Table'!$D940='Master List'!$B$126)),"LUNA_Dimming","Dimming_Capability_and_Range"))</f>
        <v/>
      </c>
      <c r="N940" s="179">
        <f>'Reported Performance Table'!BE940</f>
        <v>0</v>
      </c>
      <c r="O940" s="179">
        <f>'Reported Performance Table'!BF940</f>
        <v>0</v>
      </c>
      <c r="P940" s="179">
        <f>'Reported Performance Table'!BG940</f>
        <v>0</v>
      </c>
      <c r="Q940" t="str">
        <f t="shared" si="29"/>
        <v>No</v>
      </c>
    </row>
    <row r="941" spans="1:17" x14ac:dyDescent="0.25">
      <c r="A941" s="75">
        <v>948</v>
      </c>
      <c r="B941" s="76" t="str">
        <f>IF('Reported Performance Table'!$A948="","",IF(OR('Reported Performance Table'!$B948="",'Reported Performance Table'!$C948="",'Reported Performance Table'!$D948="",'Reported Performance Table'!$F948="",'Reported Performance Table'!$G948="",'Reported Performance Table'!$H948="",'Reported Performance Table'!$I948="",'Reported Performance Table'!$K948="",'Reported Performance Table'!$N948="",'Reported Performance Table'!$O948="",'Reported Performance Table'!$P948="",'Reported Performance Table'!$Q948="",'Reported Performance Table'!$R948="",'Reported Performance Table'!$S948="",'Reported Performance Table'!$T948="",'Reported Performance Table'!$U948="",'Reported Performance Table'!$V948="",'Reported Performance Table'!$W948="",'Reported Performance Table'!$X948="",'Reported Performance Table'!$AF948="",'Reported Performance Table'!$AG948="",'Reported Performance Table'!$AI948="",'Reported Performance Table'!$AJ948="",'Reported Performance Table'!$AL948="",'Reported Performance Table'!$AN948="",'Reported Performance Table'!$AR948=""),$A941&amp;", ",""))</f>
        <v/>
      </c>
      <c r="D941" s="35" t="e">
        <f>VLOOKUP('Reported Performance Table'!C941,'Master List'!$B$20:$C$39,2,FALSE)</f>
        <v>#N/A</v>
      </c>
      <c r="E941" t="e">
        <f>VLOOKUP('Reported Performance Table'!D941,'Master List'!$B$42:$C$129,2,FALSE)</f>
        <v>#N/A</v>
      </c>
      <c r="F941" t="e">
        <f>VLOOKUP('Reported Performance Table'!C941,'Master List'!$B$20:$D$39,3,FALSE)</f>
        <v>#N/A</v>
      </c>
      <c r="G941" s="3" t="e">
        <f>VLOOKUP('Reported Performance Table'!B941,'Master List'!$B$11:$D$17,3,FALSE)</f>
        <v>#N/A</v>
      </c>
      <c r="H941" t="e">
        <f t="shared" si="28"/>
        <v>#N/A</v>
      </c>
      <c r="I941" t="e">
        <f>IF(VLOOKUP('Reported Performance Table'!D941,'Master List'!$B$42:$D$129,3,FALSE)="","No",VLOOKUP('Reported Performance Table'!D941,'Master List'!$B$42:$D$129,3,FALSE))</f>
        <v>#N/A</v>
      </c>
      <c r="J941" t="e">
        <f>IF(AND(I941="Yes_No",'Reported Performance Table'!E941="Yes"),"No","Yes_No")</f>
        <v>#N/A</v>
      </c>
      <c r="K941" t="str">
        <f>IF('Reported Performance Table'!D941="","",IF('Reported Performance Table'!E941="Yes","LUNA_CCT","Reported_CCT"))</f>
        <v/>
      </c>
      <c r="L941" t="str">
        <f>IF('Reported Performance Table'!D941="","",IF(K941="LUNA_CCT",VLOOKUP('Reported Performance Table'!D941,'Master List'!$B$42:$E$129,4,FALSE),"Reported_BUG"))</f>
        <v/>
      </c>
      <c r="M941" t="str">
        <f>IF('Reported Performance Table'!D941="","",IF(AND('Reported Performance Table'!$E941="Yes",OR('Reported Performance Table'!$D941='Master List'!$B$42,'Reported Performance Table'!$D941='Master List'!$B$43,'Reported Performance Table'!$D941='Master List'!$B$44,'Reported Performance Table'!$D941='Master List'!$B$46,'Reported Performance Table'!$D941='Master List'!$B$48,'Reported Performance Table'!$D941='Master List'!$B$104,'Reported Performance Table'!$D941='Master List'!$B$106,'Reported Performance Table'!$D941='Master List'!$B$126)),"LUNA_Dimming","Dimming_Capability_and_Range"))</f>
        <v/>
      </c>
      <c r="N941" s="179">
        <f>'Reported Performance Table'!BE941</f>
        <v>0</v>
      </c>
      <c r="O941" s="179">
        <f>'Reported Performance Table'!BF941</f>
        <v>0</v>
      </c>
      <c r="P941" s="179">
        <f>'Reported Performance Table'!BG941</f>
        <v>0</v>
      </c>
      <c r="Q941" t="str">
        <f t="shared" si="29"/>
        <v>No</v>
      </c>
    </row>
    <row r="942" spans="1:17" x14ac:dyDescent="0.25">
      <c r="A942" s="75">
        <v>949</v>
      </c>
      <c r="B942" s="76" t="str">
        <f>IF('Reported Performance Table'!$A949="","",IF(OR('Reported Performance Table'!$B949="",'Reported Performance Table'!$C949="",'Reported Performance Table'!$D949="",'Reported Performance Table'!$F949="",'Reported Performance Table'!$G949="",'Reported Performance Table'!$H949="",'Reported Performance Table'!$I949="",'Reported Performance Table'!$K949="",'Reported Performance Table'!$N949="",'Reported Performance Table'!$O949="",'Reported Performance Table'!$P949="",'Reported Performance Table'!$Q949="",'Reported Performance Table'!$R949="",'Reported Performance Table'!$S949="",'Reported Performance Table'!$T949="",'Reported Performance Table'!$U949="",'Reported Performance Table'!$V949="",'Reported Performance Table'!$W949="",'Reported Performance Table'!$X949="",'Reported Performance Table'!$AF949="",'Reported Performance Table'!$AG949="",'Reported Performance Table'!$AI949="",'Reported Performance Table'!$AJ949="",'Reported Performance Table'!$AL949="",'Reported Performance Table'!$AN949="",'Reported Performance Table'!$AR949=""),$A942&amp;", ",""))</f>
        <v/>
      </c>
      <c r="D942" s="35" t="e">
        <f>VLOOKUP('Reported Performance Table'!C942,'Master List'!$B$20:$C$39,2,FALSE)</f>
        <v>#N/A</v>
      </c>
      <c r="E942" t="e">
        <f>VLOOKUP('Reported Performance Table'!D942,'Master List'!$B$42:$C$129,2,FALSE)</f>
        <v>#N/A</v>
      </c>
      <c r="F942" t="e">
        <f>VLOOKUP('Reported Performance Table'!C942,'Master List'!$B$20:$D$39,3,FALSE)</f>
        <v>#N/A</v>
      </c>
      <c r="G942" s="3" t="e">
        <f>VLOOKUP('Reported Performance Table'!B942,'Master List'!$B$11:$D$17,3,FALSE)</f>
        <v>#N/A</v>
      </c>
      <c r="H942" t="e">
        <f t="shared" si="28"/>
        <v>#N/A</v>
      </c>
      <c r="I942" t="e">
        <f>IF(VLOOKUP('Reported Performance Table'!D942,'Master List'!$B$42:$D$129,3,FALSE)="","No",VLOOKUP('Reported Performance Table'!D942,'Master List'!$B$42:$D$129,3,FALSE))</f>
        <v>#N/A</v>
      </c>
      <c r="J942" t="e">
        <f>IF(AND(I942="Yes_No",'Reported Performance Table'!E942="Yes"),"No","Yes_No")</f>
        <v>#N/A</v>
      </c>
      <c r="K942" t="str">
        <f>IF('Reported Performance Table'!D942="","",IF('Reported Performance Table'!E942="Yes","LUNA_CCT","Reported_CCT"))</f>
        <v/>
      </c>
      <c r="L942" t="str">
        <f>IF('Reported Performance Table'!D942="","",IF(K942="LUNA_CCT",VLOOKUP('Reported Performance Table'!D942,'Master List'!$B$42:$E$129,4,FALSE),"Reported_BUG"))</f>
        <v/>
      </c>
      <c r="M942" t="str">
        <f>IF('Reported Performance Table'!D942="","",IF(AND('Reported Performance Table'!$E942="Yes",OR('Reported Performance Table'!$D942='Master List'!$B$42,'Reported Performance Table'!$D942='Master List'!$B$43,'Reported Performance Table'!$D942='Master List'!$B$44,'Reported Performance Table'!$D942='Master List'!$B$46,'Reported Performance Table'!$D942='Master List'!$B$48,'Reported Performance Table'!$D942='Master List'!$B$104,'Reported Performance Table'!$D942='Master List'!$B$106,'Reported Performance Table'!$D942='Master List'!$B$126)),"LUNA_Dimming","Dimming_Capability_and_Range"))</f>
        <v/>
      </c>
      <c r="N942" s="179">
        <f>'Reported Performance Table'!BE942</f>
        <v>0</v>
      </c>
      <c r="O942" s="179">
        <f>'Reported Performance Table'!BF942</f>
        <v>0</v>
      </c>
      <c r="P942" s="179">
        <f>'Reported Performance Table'!BG942</f>
        <v>0</v>
      </c>
      <c r="Q942" t="str">
        <f t="shared" si="29"/>
        <v>No</v>
      </c>
    </row>
    <row r="943" spans="1:17" x14ac:dyDescent="0.25">
      <c r="A943" s="75">
        <v>950</v>
      </c>
      <c r="B943" s="76" t="str">
        <f>IF('Reported Performance Table'!$A950="","",IF(OR('Reported Performance Table'!$B950="",'Reported Performance Table'!$C950="",'Reported Performance Table'!$D950="",'Reported Performance Table'!$F950="",'Reported Performance Table'!$G950="",'Reported Performance Table'!$H950="",'Reported Performance Table'!$I950="",'Reported Performance Table'!$K950="",'Reported Performance Table'!$N950="",'Reported Performance Table'!$O950="",'Reported Performance Table'!$P950="",'Reported Performance Table'!$Q950="",'Reported Performance Table'!$R950="",'Reported Performance Table'!$S950="",'Reported Performance Table'!$T950="",'Reported Performance Table'!$U950="",'Reported Performance Table'!$V950="",'Reported Performance Table'!$W950="",'Reported Performance Table'!$X950="",'Reported Performance Table'!$AF950="",'Reported Performance Table'!$AG950="",'Reported Performance Table'!$AI950="",'Reported Performance Table'!$AJ950="",'Reported Performance Table'!$AL950="",'Reported Performance Table'!$AN950="",'Reported Performance Table'!$AR950=""),$A943&amp;", ",""))</f>
        <v/>
      </c>
      <c r="D943" s="35" t="e">
        <f>VLOOKUP('Reported Performance Table'!C943,'Master List'!$B$20:$C$39,2,FALSE)</f>
        <v>#N/A</v>
      </c>
      <c r="E943" t="e">
        <f>VLOOKUP('Reported Performance Table'!D943,'Master List'!$B$42:$C$129,2,FALSE)</f>
        <v>#N/A</v>
      </c>
      <c r="F943" t="e">
        <f>VLOOKUP('Reported Performance Table'!C943,'Master List'!$B$20:$D$39,3,FALSE)</f>
        <v>#N/A</v>
      </c>
      <c r="G943" s="3" t="e">
        <f>VLOOKUP('Reported Performance Table'!B943,'Master List'!$B$11:$D$17,3,FALSE)</f>
        <v>#N/A</v>
      </c>
      <c r="H943" t="e">
        <f t="shared" si="28"/>
        <v>#N/A</v>
      </c>
      <c r="I943" t="e">
        <f>IF(VLOOKUP('Reported Performance Table'!D943,'Master List'!$B$42:$D$129,3,FALSE)="","No",VLOOKUP('Reported Performance Table'!D943,'Master List'!$B$42:$D$129,3,FALSE))</f>
        <v>#N/A</v>
      </c>
      <c r="J943" t="e">
        <f>IF(AND(I943="Yes_No",'Reported Performance Table'!E943="Yes"),"No","Yes_No")</f>
        <v>#N/A</v>
      </c>
      <c r="K943" t="str">
        <f>IF('Reported Performance Table'!D943="","",IF('Reported Performance Table'!E943="Yes","LUNA_CCT","Reported_CCT"))</f>
        <v/>
      </c>
      <c r="L943" t="str">
        <f>IF('Reported Performance Table'!D943="","",IF(K943="LUNA_CCT",VLOOKUP('Reported Performance Table'!D943,'Master List'!$B$42:$E$129,4,FALSE),"Reported_BUG"))</f>
        <v/>
      </c>
      <c r="M943" t="str">
        <f>IF('Reported Performance Table'!D943="","",IF(AND('Reported Performance Table'!$E943="Yes",OR('Reported Performance Table'!$D943='Master List'!$B$42,'Reported Performance Table'!$D943='Master List'!$B$43,'Reported Performance Table'!$D943='Master List'!$B$44,'Reported Performance Table'!$D943='Master List'!$B$46,'Reported Performance Table'!$D943='Master List'!$B$48,'Reported Performance Table'!$D943='Master List'!$B$104,'Reported Performance Table'!$D943='Master List'!$B$106,'Reported Performance Table'!$D943='Master List'!$B$126)),"LUNA_Dimming","Dimming_Capability_and_Range"))</f>
        <v/>
      </c>
      <c r="N943" s="179">
        <f>'Reported Performance Table'!BE943</f>
        <v>0</v>
      </c>
      <c r="O943" s="179">
        <f>'Reported Performance Table'!BF943</f>
        <v>0</v>
      </c>
      <c r="P943" s="179">
        <f>'Reported Performance Table'!BG943</f>
        <v>0</v>
      </c>
      <c r="Q943" t="str">
        <f t="shared" si="29"/>
        <v>No</v>
      </c>
    </row>
    <row r="944" spans="1:17" x14ac:dyDescent="0.25">
      <c r="A944" s="75">
        <v>951</v>
      </c>
      <c r="B944" s="76" t="str">
        <f>IF('Reported Performance Table'!$A951="","",IF(OR('Reported Performance Table'!$B951="",'Reported Performance Table'!$C951="",'Reported Performance Table'!$D951="",'Reported Performance Table'!$F951="",'Reported Performance Table'!$G951="",'Reported Performance Table'!$H951="",'Reported Performance Table'!$I951="",'Reported Performance Table'!$K951="",'Reported Performance Table'!$N951="",'Reported Performance Table'!$O951="",'Reported Performance Table'!$P951="",'Reported Performance Table'!$Q951="",'Reported Performance Table'!$R951="",'Reported Performance Table'!$S951="",'Reported Performance Table'!$T951="",'Reported Performance Table'!$U951="",'Reported Performance Table'!$V951="",'Reported Performance Table'!$W951="",'Reported Performance Table'!$X951="",'Reported Performance Table'!$AF951="",'Reported Performance Table'!$AG951="",'Reported Performance Table'!$AI951="",'Reported Performance Table'!$AJ951="",'Reported Performance Table'!$AL951="",'Reported Performance Table'!$AN951="",'Reported Performance Table'!$AR951=""),$A944&amp;", ",""))</f>
        <v/>
      </c>
      <c r="D944" s="35" t="e">
        <f>VLOOKUP('Reported Performance Table'!C944,'Master List'!$B$20:$C$39,2,FALSE)</f>
        <v>#N/A</v>
      </c>
      <c r="E944" t="e">
        <f>VLOOKUP('Reported Performance Table'!D944,'Master List'!$B$42:$C$129,2,FALSE)</f>
        <v>#N/A</v>
      </c>
      <c r="F944" t="e">
        <f>VLOOKUP('Reported Performance Table'!C944,'Master List'!$B$20:$D$39,3,FALSE)</f>
        <v>#N/A</v>
      </c>
      <c r="G944" s="3" t="e">
        <f>VLOOKUP('Reported Performance Table'!B944,'Master List'!$B$11:$D$17,3,FALSE)</f>
        <v>#N/A</v>
      </c>
      <c r="H944" t="e">
        <f t="shared" si="28"/>
        <v>#N/A</v>
      </c>
      <c r="I944" t="e">
        <f>IF(VLOOKUP('Reported Performance Table'!D944,'Master List'!$B$42:$D$129,3,FALSE)="","No",VLOOKUP('Reported Performance Table'!D944,'Master List'!$B$42:$D$129,3,FALSE))</f>
        <v>#N/A</v>
      </c>
      <c r="J944" t="e">
        <f>IF(AND(I944="Yes_No",'Reported Performance Table'!E944="Yes"),"No","Yes_No")</f>
        <v>#N/A</v>
      </c>
      <c r="K944" t="str">
        <f>IF('Reported Performance Table'!D944="","",IF('Reported Performance Table'!E944="Yes","LUNA_CCT","Reported_CCT"))</f>
        <v/>
      </c>
      <c r="L944" t="str">
        <f>IF('Reported Performance Table'!D944="","",IF(K944="LUNA_CCT",VLOOKUP('Reported Performance Table'!D944,'Master List'!$B$42:$E$129,4,FALSE),"Reported_BUG"))</f>
        <v/>
      </c>
      <c r="M944" t="str">
        <f>IF('Reported Performance Table'!D944="","",IF(AND('Reported Performance Table'!$E944="Yes",OR('Reported Performance Table'!$D944='Master List'!$B$42,'Reported Performance Table'!$D944='Master List'!$B$43,'Reported Performance Table'!$D944='Master List'!$B$44,'Reported Performance Table'!$D944='Master List'!$B$46,'Reported Performance Table'!$D944='Master List'!$B$48,'Reported Performance Table'!$D944='Master List'!$B$104,'Reported Performance Table'!$D944='Master List'!$B$106,'Reported Performance Table'!$D944='Master List'!$B$126)),"LUNA_Dimming","Dimming_Capability_and_Range"))</f>
        <v/>
      </c>
      <c r="N944" s="179">
        <f>'Reported Performance Table'!BE944</f>
        <v>0</v>
      </c>
      <c r="O944" s="179">
        <f>'Reported Performance Table'!BF944</f>
        <v>0</v>
      </c>
      <c r="P944" s="179">
        <f>'Reported Performance Table'!BG944</f>
        <v>0</v>
      </c>
      <c r="Q944" t="str">
        <f t="shared" si="29"/>
        <v>No</v>
      </c>
    </row>
    <row r="945" spans="1:17" x14ac:dyDescent="0.25">
      <c r="A945" s="75">
        <v>952</v>
      </c>
      <c r="B945" s="76" t="str">
        <f>IF('Reported Performance Table'!$A952="","",IF(OR('Reported Performance Table'!$B952="",'Reported Performance Table'!$C952="",'Reported Performance Table'!$D952="",'Reported Performance Table'!$F952="",'Reported Performance Table'!$G952="",'Reported Performance Table'!$H952="",'Reported Performance Table'!$I952="",'Reported Performance Table'!$K952="",'Reported Performance Table'!$N952="",'Reported Performance Table'!$O952="",'Reported Performance Table'!$P952="",'Reported Performance Table'!$Q952="",'Reported Performance Table'!$R952="",'Reported Performance Table'!$S952="",'Reported Performance Table'!$T952="",'Reported Performance Table'!$U952="",'Reported Performance Table'!$V952="",'Reported Performance Table'!$W952="",'Reported Performance Table'!$X952="",'Reported Performance Table'!$AF952="",'Reported Performance Table'!$AG952="",'Reported Performance Table'!$AI952="",'Reported Performance Table'!$AJ952="",'Reported Performance Table'!$AL952="",'Reported Performance Table'!$AN952="",'Reported Performance Table'!$AR952=""),$A945&amp;", ",""))</f>
        <v/>
      </c>
      <c r="D945" s="35" t="e">
        <f>VLOOKUP('Reported Performance Table'!C945,'Master List'!$B$20:$C$39,2,FALSE)</f>
        <v>#N/A</v>
      </c>
      <c r="E945" t="e">
        <f>VLOOKUP('Reported Performance Table'!D945,'Master List'!$B$42:$C$129,2,FALSE)</f>
        <v>#N/A</v>
      </c>
      <c r="F945" t="e">
        <f>VLOOKUP('Reported Performance Table'!C945,'Master List'!$B$20:$D$39,3,FALSE)</f>
        <v>#N/A</v>
      </c>
      <c r="G945" s="3" t="e">
        <f>VLOOKUP('Reported Performance Table'!B945,'Master List'!$B$11:$D$17,3,FALSE)</f>
        <v>#N/A</v>
      </c>
      <c r="H945" t="e">
        <f t="shared" si="28"/>
        <v>#N/A</v>
      </c>
      <c r="I945" t="e">
        <f>IF(VLOOKUP('Reported Performance Table'!D945,'Master List'!$B$42:$D$129,3,FALSE)="","No",VLOOKUP('Reported Performance Table'!D945,'Master List'!$B$42:$D$129,3,FALSE))</f>
        <v>#N/A</v>
      </c>
      <c r="J945" t="e">
        <f>IF(AND(I945="Yes_No",'Reported Performance Table'!E945="Yes"),"No","Yes_No")</f>
        <v>#N/A</v>
      </c>
      <c r="K945" t="str">
        <f>IF('Reported Performance Table'!D945="","",IF('Reported Performance Table'!E945="Yes","LUNA_CCT","Reported_CCT"))</f>
        <v/>
      </c>
      <c r="L945" t="str">
        <f>IF('Reported Performance Table'!D945="","",IF(K945="LUNA_CCT",VLOOKUP('Reported Performance Table'!D945,'Master List'!$B$42:$E$129,4,FALSE),"Reported_BUG"))</f>
        <v/>
      </c>
      <c r="M945" t="str">
        <f>IF('Reported Performance Table'!D945="","",IF(AND('Reported Performance Table'!$E945="Yes",OR('Reported Performance Table'!$D945='Master List'!$B$42,'Reported Performance Table'!$D945='Master List'!$B$43,'Reported Performance Table'!$D945='Master List'!$B$44,'Reported Performance Table'!$D945='Master List'!$B$46,'Reported Performance Table'!$D945='Master List'!$B$48,'Reported Performance Table'!$D945='Master List'!$B$104,'Reported Performance Table'!$D945='Master List'!$B$106,'Reported Performance Table'!$D945='Master List'!$B$126)),"LUNA_Dimming","Dimming_Capability_and_Range"))</f>
        <v/>
      </c>
      <c r="N945" s="179">
        <f>'Reported Performance Table'!BE945</f>
        <v>0</v>
      </c>
      <c r="O945" s="179">
        <f>'Reported Performance Table'!BF945</f>
        <v>0</v>
      </c>
      <c r="P945" s="179">
        <f>'Reported Performance Table'!BG945</f>
        <v>0</v>
      </c>
      <c r="Q945" t="str">
        <f t="shared" si="29"/>
        <v>No</v>
      </c>
    </row>
    <row r="946" spans="1:17" x14ac:dyDescent="0.25">
      <c r="A946" s="75">
        <v>953</v>
      </c>
      <c r="B946" s="76" t="str">
        <f>IF('Reported Performance Table'!$A953="","",IF(OR('Reported Performance Table'!$B953="",'Reported Performance Table'!$C953="",'Reported Performance Table'!$D953="",'Reported Performance Table'!$F953="",'Reported Performance Table'!$G953="",'Reported Performance Table'!$H953="",'Reported Performance Table'!$I953="",'Reported Performance Table'!$K953="",'Reported Performance Table'!$N953="",'Reported Performance Table'!$O953="",'Reported Performance Table'!$P953="",'Reported Performance Table'!$Q953="",'Reported Performance Table'!$R953="",'Reported Performance Table'!$S953="",'Reported Performance Table'!$T953="",'Reported Performance Table'!$U953="",'Reported Performance Table'!$V953="",'Reported Performance Table'!$W953="",'Reported Performance Table'!$X953="",'Reported Performance Table'!$AF953="",'Reported Performance Table'!$AG953="",'Reported Performance Table'!$AI953="",'Reported Performance Table'!$AJ953="",'Reported Performance Table'!$AL953="",'Reported Performance Table'!$AN953="",'Reported Performance Table'!$AR953=""),$A946&amp;", ",""))</f>
        <v/>
      </c>
      <c r="D946" s="35" t="e">
        <f>VLOOKUP('Reported Performance Table'!C946,'Master List'!$B$20:$C$39,2,FALSE)</f>
        <v>#N/A</v>
      </c>
      <c r="E946" t="e">
        <f>VLOOKUP('Reported Performance Table'!D946,'Master List'!$B$42:$C$129,2,FALSE)</f>
        <v>#N/A</v>
      </c>
      <c r="F946" t="e">
        <f>VLOOKUP('Reported Performance Table'!C946,'Master List'!$B$20:$D$39,3,FALSE)</f>
        <v>#N/A</v>
      </c>
      <c r="G946" s="3" t="e">
        <f>VLOOKUP('Reported Performance Table'!B946,'Master List'!$B$11:$D$17,3,FALSE)</f>
        <v>#N/A</v>
      </c>
      <c r="H946" t="e">
        <f t="shared" si="28"/>
        <v>#N/A</v>
      </c>
      <c r="I946" t="e">
        <f>IF(VLOOKUP('Reported Performance Table'!D946,'Master List'!$B$42:$D$129,3,FALSE)="","No",VLOOKUP('Reported Performance Table'!D946,'Master List'!$B$42:$D$129,3,FALSE))</f>
        <v>#N/A</v>
      </c>
      <c r="J946" t="e">
        <f>IF(AND(I946="Yes_No",'Reported Performance Table'!E946="Yes"),"No","Yes_No")</f>
        <v>#N/A</v>
      </c>
      <c r="K946" t="str">
        <f>IF('Reported Performance Table'!D946="","",IF('Reported Performance Table'!E946="Yes","LUNA_CCT","Reported_CCT"))</f>
        <v/>
      </c>
      <c r="L946" t="str">
        <f>IF('Reported Performance Table'!D946="","",IF(K946="LUNA_CCT",VLOOKUP('Reported Performance Table'!D946,'Master List'!$B$42:$E$129,4,FALSE),"Reported_BUG"))</f>
        <v/>
      </c>
      <c r="M946" t="str">
        <f>IF('Reported Performance Table'!D946="","",IF(AND('Reported Performance Table'!$E946="Yes",OR('Reported Performance Table'!$D946='Master List'!$B$42,'Reported Performance Table'!$D946='Master List'!$B$43,'Reported Performance Table'!$D946='Master List'!$B$44,'Reported Performance Table'!$D946='Master List'!$B$46,'Reported Performance Table'!$D946='Master List'!$B$48,'Reported Performance Table'!$D946='Master List'!$B$104,'Reported Performance Table'!$D946='Master List'!$B$106,'Reported Performance Table'!$D946='Master List'!$B$126)),"LUNA_Dimming","Dimming_Capability_and_Range"))</f>
        <v/>
      </c>
      <c r="N946" s="179">
        <f>'Reported Performance Table'!BE946</f>
        <v>0</v>
      </c>
      <c r="O946" s="179">
        <f>'Reported Performance Table'!BF946</f>
        <v>0</v>
      </c>
      <c r="P946" s="179">
        <f>'Reported Performance Table'!BG946</f>
        <v>0</v>
      </c>
      <c r="Q946" t="str">
        <f t="shared" si="29"/>
        <v>No</v>
      </c>
    </row>
    <row r="947" spans="1:17" x14ac:dyDescent="0.25">
      <c r="A947" s="75">
        <v>954</v>
      </c>
      <c r="B947" s="76" t="str">
        <f>IF('Reported Performance Table'!$A954="","",IF(OR('Reported Performance Table'!$B954="",'Reported Performance Table'!$C954="",'Reported Performance Table'!$D954="",'Reported Performance Table'!$F954="",'Reported Performance Table'!$G954="",'Reported Performance Table'!$H954="",'Reported Performance Table'!$I954="",'Reported Performance Table'!$K954="",'Reported Performance Table'!$N954="",'Reported Performance Table'!$O954="",'Reported Performance Table'!$P954="",'Reported Performance Table'!$Q954="",'Reported Performance Table'!$R954="",'Reported Performance Table'!$S954="",'Reported Performance Table'!$T954="",'Reported Performance Table'!$U954="",'Reported Performance Table'!$V954="",'Reported Performance Table'!$W954="",'Reported Performance Table'!$X954="",'Reported Performance Table'!$AF954="",'Reported Performance Table'!$AG954="",'Reported Performance Table'!$AI954="",'Reported Performance Table'!$AJ954="",'Reported Performance Table'!$AL954="",'Reported Performance Table'!$AN954="",'Reported Performance Table'!$AR954=""),$A947&amp;", ",""))</f>
        <v/>
      </c>
      <c r="D947" s="35" t="e">
        <f>VLOOKUP('Reported Performance Table'!C947,'Master List'!$B$20:$C$39,2,FALSE)</f>
        <v>#N/A</v>
      </c>
      <c r="E947" t="e">
        <f>VLOOKUP('Reported Performance Table'!D947,'Master List'!$B$42:$C$129,2,FALSE)</f>
        <v>#N/A</v>
      </c>
      <c r="F947" t="e">
        <f>VLOOKUP('Reported Performance Table'!C947,'Master List'!$B$20:$D$39,3,FALSE)</f>
        <v>#N/A</v>
      </c>
      <c r="G947" s="3" t="e">
        <f>VLOOKUP('Reported Performance Table'!B947,'Master List'!$B$11:$D$17,3,FALSE)</f>
        <v>#N/A</v>
      </c>
      <c r="H947" t="e">
        <f t="shared" si="28"/>
        <v>#N/A</v>
      </c>
      <c r="I947" t="e">
        <f>IF(VLOOKUP('Reported Performance Table'!D947,'Master List'!$B$42:$D$129,3,FALSE)="","No",VLOOKUP('Reported Performance Table'!D947,'Master List'!$B$42:$D$129,3,FALSE))</f>
        <v>#N/A</v>
      </c>
      <c r="J947" t="e">
        <f>IF(AND(I947="Yes_No",'Reported Performance Table'!E947="Yes"),"No","Yes_No")</f>
        <v>#N/A</v>
      </c>
      <c r="K947" t="str">
        <f>IF('Reported Performance Table'!D947="","",IF('Reported Performance Table'!E947="Yes","LUNA_CCT","Reported_CCT"))</f>
        <v/>
      </c>
      <c r="L947" t="str">
        <f>IF('Reported Performance Table'!D947="","",IF(K947="LUNA_CCT",VLOOKUP('Reported Performance Table'!D947,'Master List'!$B$42:$E$129,4,FALSE),"Reported_BUG"))</f>
        <v/>
      </c>
      <c r="M947" t="str">
        <f>IF('Reported Performance Table'!D947="","",IF(AND('Reported Performance Table'!$E947="Yes",OR('Reported Performance Table'!$D947='Master List'!$B$42,'Reported Performance Table'!$D947='Master List'!$B$43,'Reported Performance Table'!$D947='Master List'!$B$44,'Reported Performance Table'!$D947='Master List'!$B$46,'Reported Performance Table'!$D947='Master List'!$B$48,'Reported Performance Table'!$D947='Master List'!$B$104,'Reported Performance Table'!$D947='Master List'!$B$106,'Reported Performance Table'!$D947='Master List'!$B$126)),"LUNA_Dimming","Dimming_Capability_and_Range"))</f>
        <v/>
      </c>
      <c r="N947" s="179">
        <f>'Reported Performance Table'!BE947</f>
        <v>0</v>
      </c>
      <c r="O947" s="179">
        <f>'Reported Performance Table'!BF947</f>
        <v>0</v>
      </c>
      <c r="P947" s="179">
        <f>'Reported Performance Table'!BG947</f>
        <v>0</v>
      </c>
      <c r="Q947" t="str">
        <f t="shared" si="29"/>
        <v>No</v>
      </c>
    </row>
    <row r="948" spans="1:17" x14ac:dyDescent="0.25">
      <c r="A948" s="75">
        <v>955</v>
      </c>
      <c r="B948" s="76" t="str">
        <f>IF('Reported Performance Table'!$A955="","",IF(OR('Reported Performance Table'!$B955="",'Reported Performance Table'!$C955="",'Reported Performance Table'!$D955="",'Reported Performance Table'!$F955="",'Reported Performance Table'!$G955="",'Reported Performance Table'!$H955="",'Reported Performance Table'!$I955="",'Reported Performance Table'!$K955="",'Reported Performance Table'!$N955="",'Reported Performance Table'!$O955="",'Reported Performance Table'!$P955="",'Reported Performance Table'!$Q955="",'Reported Performance Table'!$R955="",'Reported Performance Table'!$S955="",'Reported Performance Table'!$T955="",'Reported Performance Table'!$U955="",'Reported Performance Table'!$V955="",'Reported Performance Table'!$W955="",'Reported Performance Table'!$X955="",'Reported Performance Table'!$AF955="",'Reported Performance Table'!$AG955="",'Reported Performance Table'!$AI955="",'Reported Performance Table'!$AJ955="",'Reported Performance Table'!$AL955="",'Reported Performance Table'!$AN955="",'Reported Performance Table'!$AR955=""),$A948&amp;", ",""))</f>
        <v/>
      </c>
      <c r="D948" s="35" t="e">
        <f>VLOOKUP('Reported Performance Table'!C948,'Master List'!$B$20:$C$39,2,FALSE)</f>
        <v>#N/A</v>
      </c>
      <c r="E948" t="e">
        <f>VLOOKUP('Reported Performance Table'!D948,'Master List'!$B$42:$C$129,2,FALSE)</f>
        <v>#N/A</v>
      </c>
      <c r="F948" t="e">
        <f>VLOOKUP('Reported Performance Table'!C948,'Master List'!$B$20:$D$39,3,FALSE)</f>
        <v>#N/A</v>
      </c>
      <c r="G948" s="3" t="e">
        <f>VLOOKUP('Reported Performance Table'!B948,'Master List'!$B$11:$D$17,3,FALSE)</f>
        <v>#N/A</v>
      </c>
      <c r="H948" t="e">
        <f t="shared" si="28"/>
        <v>#N/A</v>
      </c>
      <c r="I948" t="e">
        <f>IF(VLOOKUP('Reported Performance Table'!D948,'Master List'!$B$42:$D$129,3,FALSE)="","No",VLOOKUP('Reported Performance Table'!D948,'Master List'!$B$42:$D$129,3,FALSE))</f>
        <v>#N/A</v>
      </c>
      <c r="J948" t="e">
        <f>IF(AND(I948="Yes_No",'Reported Performance Table'!E948="Yes"),"No","Yes_No")</f>
        <v>#N/A</v>
      </c>
      <c r="K948" t="str">
        <f>IF('Reported Performance Table'!D948="","",IF('Reported Performance Table'!E948="Yes","LUNA_CCT","Reported_CCT"))</f>
        <v/>
      </c>
      <c r="L948" t="str">
        <f>IF('Reported Performance Table'!D948="","",IF(K948="LUNA_CCT",VLOOKUP('Reported Performance Table'!D948,'Master List'!$B$42:$E$129,4,FALSE),"Reported_BUG"))</f>
        <v/>
      </c>
      <c r="M948" t="str">
        <f>IF('Reported Performance Table'!D948="","",IF(AND('Reported Performance Table'!$E948="Yes",OR('Reported Performance Table'!$D948='Master List'!$B$42,'Reported Performance Table'!$D948='Master List'!$B$43,'Reported Performance Table'!$D948='Master List'!$B$44,'Reported Performance Table'!$D948='Master List'!$B$46,'Reported Performance Table'!$D948='Master List'!$B$48,'Reported Performance Table'!$D948='Master List'!$B$104,'Reported Performance Table'!$D948='Master List'!$B$106,'Reported Performance Table'!$D948='Master List'!$B$126)),"LUNA_Dimming","Dimming_Capability_and_Range"))</f>
        <v/>
      </c>
      <c r="N948" s="179">
        <f>'Reported Performance Table'!BE948</f>
        <v>0</v>
      </c>
      <c r="O948" s="179">
        <f>'Reported Performance Table'!BF948</f>
        <v>0</v>
      </c>
      <c r="P948" s="179">
        <f>'Reported Performance Table'!BG948</f>
        <v>0</v>
      </c>
      <c r="Q948" t="str">
        <f t="shared" si="29"/>
        <v>No</v>
      </c>
    </row>
    <row r="949" spans="1:17" x14ac:dyDescent="0.25">
      <c r="A949" s="75">
        <v>956</v>
      </c>
      <c r="B949" s="76" t="str">
        <f>IF('Reported Performance Table'!$A956="","",IF(OR('Reported Performance Table'!$B956="",'Reported Performance Table'!$C956="",'Reported Performance Table'!$D956="",'Reported Performance Table'!$F956="",'Reported Performance Table'!$G956="",'Reported Performance Table'!$H956="",'Reported Performance Table'!$I956="",'Reported Performance Table'!$K956="",'Reported Performance Table'!$N956="",'Reported Performance Table'!$O956="",'Reported Performance Table'!$P956="",'Reported Performance Table'!$Q956="",'Reported Performance Table'!$R956="",'Reported Performance Table'!$S956="",'Reported Performance Table'!$T956="",'Reported Performance Table'!$U956="",'Reported Performance Table'!$V956="",'Reported Performance Table'!$W956="",'Reported Performance Table'!$X956="",'Reported Performance Table'!$AF956="",'Reported Performance Table'!$AG956="",'Reported Performance Table'!$AI956="",'Reported Performance Table'!$AJ956="",'Reported Performance Table'!$AL956="",'Reported Performance Table'!$AN956="",'Reported Performance Table'!$AR956=""),$A949&amp;", ",""))</f>
        <v/>
      </c>
      <c r="D949" s="35" t="e">
        <f>VLOOKUP('Reported Performance Table'!C949,'Master List'!$B$20:$C$39,2,FALSE)</f>
        <v>#N/A</v>
      </c>
      <c r="E949" t="e">
        <f>VLOOKUP('Reported Performance Table'!D949,'Master List'!$B$42:$C$129,2,FALSE)</f>
        <v>#N/A</v>
      </c>
      <c r="F949" t="e">
        <f>VLOOKUP('Reported Performance Table'!C949,'Master List'!$B$20:$D$39,3,FALSE)</f>
        <v>#N/A</v>
      </c>
      <c r="G949" s="3" t="e">
        <f>VLOOKUP('Reported Performance Table'!B949,'Master List'!$B$11:$D$17,3,FALSE)</f>
        <v>#N/A</v>
      </c>
      <c r="H949" t="e">
        <f t="shared" si="28"/>
        <v>#N/A</v>
      </c>
      <c r="I949" t="e">
        <f>IF(VLOOKUP('Reported Performance Table'!D949,'Master List'!$B$42:$D$129,3,FALSE)="","No",VLOOKUP('Reported Performance Table'!D949,'Master List'!$B$42:$D$129,3,FALSE))</f>
        <v>#N/A</v>
      </c>
      <c r="J949" t="e">
        <f>IF(AND(I949="Yes_No",'Reported Performance Table'!E949="Yes"),"No","Yes_No")</f>
        <v>#N/A</v>
      </c>
      <c r="K949" t="str">
        <f>IF('Reported Performance Table'!D949="","",IF('Reported Performance Table'!E949="Yes","LUNA_CCT","Reported_CCT"))</f>
        <v/>
      </c>
      <c r="L949" t="str">
        <f>IF('Reported Performance Table'!D949="","",IF(K949="LUNA_CCT",VLOOKUP('Reported Performance Table'!D949,'Master List'!$B$42:$E$129,4,FALSE),"Reported_BUG"))</f>
        <v/>
      </c>
      <c r="M949" t="str">
        <f>IF('Reported Performance Table'!D949="","",IF(AND('Reported Performance Table'!$E949="Yes",OR('Reported Performance Table'!$D949='Master List'!$B$42,'Reported Performance Table'!$D949='Master List'!$B$43,'Reported Performance Table'!$D949='Master List'!$B$44,'Reported Performance Table'!$D949='Master List'!$B$46,'Reported Performance Table'!$D949='Master List'!$B$48,'Reported Performance Table'!$D949='Master List'!$B$104,'Reported Performance Table'!$D949='Master List'!$B$106,'Reported Performance Table'!$D949='Master List'!$B$126)),"LUNA_Dimming","Dimming_Capability_and_Range"))</f>
        <v/>
      </c>
      <c r="N949" s="179">
        <f>'Reported Performance Table'!BE949</f>
        <v>0</v>
      </c>
      <c r="O949" s="179">
        <f>'Reported Performance Table'!BF949</f>
        <v>0</v>
      </c>
      <c r="P949" s="179">
        <f>'Reported Performance Table'!BG949</f>
        <v>0</v>
      </c>
      <c r="Q949" t="str">
        <f t="shared" si="29"/>
        <v>No</v>
      </c>
    </row>
    <row r="950" spans="1:17" x14ac:dyDescent="0.25">
      <c r="A950" s="75">
        <v>957</v>
      </c>
      <c r="B950" s="76" t="str">
        <f>IF('Reported Performance Table'!$A957="","",IF(OR('Reported Performance Table'!$B957="",'Reported Performance Table'!$C957="",'Reported Performance Table'!$D957="",'Reported Performance Table'!$F957="",'Reported Performance Table'!$G957="",'Reported Performance Table'!$H957="",'Reported Performance Table'!$I957="",'Reported Performance Table'!$K957="",'Reported Performance Table'!$N957="",'Reported Performance Table'!$O957="",'Reported Performance Table'!$P957="",'Reported Performance Table'!$Q957="",'Reported Performance Table'!$R957="",'Reported Performance Table'!$S957="",'Reported Performance Table'!$T957="",'Reported Performance Table'!$U957="",'Reported Performance Table'!$V957="",'Reported Performance Table'!$W957="",'Reported Performance Table'!$X957="",'Reported Performance Table'!$AF957="",'Reported Performance Table'!$AG957="",'Reported Performance Table'!$AI957="",'Reported Performance Table'!$AJ957="",'Reported Performance Table'!$AL957="",'Reported Performance Table'!$AN957="",'Reported Performance Table'!$AR957=""),$A950&amp;", ",""))</f>
        <v/>
      </c>
      <c r="D950" s="35" t="e">
        <f>VLOOKUP('Reported Performance Table'!C950,'Master List'!$B$20:$C$39,2,FALSE)</f>
        <v>#N/A</v>
      </c>
      <c r="E950" t="e">
        <f>VLOOKUP('Reported Performance Table'!D950,'Master List'!$B$42:$C$129,2,FALSE)</f>
        <v>#N/A</v>
      </c>
      <c r="F950" t="e">
        <f>VLOOKUP('Reported Performance Table'!C950,'Master List'!$B$20:$D$39,3,FALSE)</f>
        <v>#N/A</v>
      </c>
      <c r="G950" s="3" t="e">
        <f>VLOOKUP('Reported Performance Table'!B950,'Master List'!$B$11:$D$17,3,FALSE)</f>
        <v>#N/A</v>
      </c>
      <c r="H950" t="e">
        <f t="shared" si="28"/>
        <v>#N/A</v>
      </c>
      <c r="I950" t="e">
        <f>IF(VLOOKUP('Reported Performance Table'!D950,'Master List'!$B$42:$D$129,3,FALSE)="","No",VLOOKUP('Reported Performance Table'!D950,'Master List'!$B$42:$D$129,3,FALSE))</f>
        <v>#N/A</v>
      </c>
      <c r="J950" t="e">
        <f>IF(AND(I950="Yes_No",'Reported Performance Table'!E950="Yes"),"No","Yes_No")</f>
        <v>#N/A</v>
      </c>
      <c r="K950" t="str">
        <f>IF('Reported Performance Table'!D950="","",IF('Reported Performance Table'!E950="Yes","LUNA_CCT","Reported_CCT"))</f>
        <v/>
      </c>
      <c r="L950" t="str">
        <f>IF('Reported Performance Table'!D950="","",IF(K950="LUNA_CCT",VLOOKUP('Reported Performance Table'!D950,'Master List'!$B$42:$E$129,4,FALSE),"Reported_BUG"))</f>
        <v/>
      </c>
      <c r="M950" t="str">
        <f>IF('Reported Performance Table'!D950="","",IF(AND('Reported Performance Table'!$E950="Yes",OR('Reported Performance Table'!$D950='Master List'!$B$42,'Reported Performance Table'!$D950='Master List'!$B$43,'Reported Performance Table'!$D950='Master List'!$B$44,'Reported Performance Table'!$D950='Master List'!$B$46,'Reported Performance Table'!$D950='Master List'!$B$48,'Reported Performance Table'!$D950='Master List'!$B$104,'Reported Performance Table'!$D950='Master List'!$B$106,'Reported Performance Table'!$D950='Master List'!$B$126)),"LUNA_Dimming","Dimming_Capability_and_Range"))</f>
        <v/>
      </c>
      <c r="N950" s="179">
        <f>'Reported Performance Table'!BE950</f>
        <v>0</v>
      </c>
      <c r="O950" s="179">
        <f>'Reported Performance Table'!BF950</f>
        <v>0</v>
      </c>
      <c r="P950" s="179">
        <f>'Reported Performance Table'!BG950</f>
        <v>0</v>
      </c>
      <c r="Q950" t="str">
        <f t="shared" si="29"/>
        <v>No</v>
      </c>
    </row>
    <row r="951" spans="1:17" x14ac:dyDescent="0.25">
      <c r="A951" s="75">
        <v>958</v>
      </c>
      <c r="B951" s="76" t="str">
        <f>IF('Reported Performance Table'!$A958="","",IF(OR('Reported Performance Table'!$B958="",'Reported Performance Table'!$C958="",'Reported Performance Table'!$D958="",'Reported Performance Table'!$F958="",'Reported Performance Table'!$G958="",'Reported Performance Table'!$H958="",'Reported Performance Table'!$I958="",'Reported Performance Table'!$K958="",'Reported Performance Table'!$N958="",'Reported Performance Table'!$O958="",'Reported Performance Table'!$P958="",'Reported Performance Table'!$Q958="",'Reported Performance Table'!$R958="",'Reported Performance Table'!$S958="",'Reported Performance Table'!$T958="",'Reported Performance Table'!$U958="",'Reported Performance Table'!$V958="",'Reported Performance Table'!$W958="",'Reported Performance Table'!$X958="",'Reported Performance Table'!$AF958="",'Reported Performance Table'!$AG958="",'Reported Performance Table'!$AI958="",'Reported Performance Table'!$AJ958="",'Reported Performance Table'!$AL958="",'Reported Performance Table'!$AN958="",'Reported Performance Table'!$AR958=""),$A951&amp;", ",""))</f>
        <v/>
      </c>
      <c r="D951" s="35" t="e">
        <f>VLOOKUP('Reported Performance Table'!C951,'Master List'!$B$20:$C$39,2,FALSE)</f>
        <v>#N/A</v>
      </c>
      <c r="E951" t="e">
        <f>VLOOKUP('Reported Performance Table'!D951,'Master List'!$B$42:$C$129,2,FALSE)</f>
        <v>#N/A</v>
      </c>
      <c r="F951" t="e">
        <f>VLOOKUP('Reported Performance Table'!C951,'Master List'!$B$20:$D$39,3,FALSE)</f>
        <v>#N/A</v>
      </c>
      <c r="G951" s="3" t="e">
        <f>VLOOKUP('Reported Performance Table'!B951,'Master List'!$B$11:$D$17,3,FALSE)</f>
        <v>#N/A</v>
      </c>
      <c r="H951" t="e">
        <f t="shared" si="28"/>
        <v>#N/A</v>
      </c>
      <c r="I951" t="e">
        <f>IF(VLOOKUP('Reported Performance Table'!D951,'Master List'!$B$42:$D$129,3,FALSE)="","No",VLOOKUP('Reported Performance Table'!D951,'Master List'!$B$42:$D$129,3,FALSE))</f>
        <v>#N/A</v>
      </c>
      <c r="J951" t="e">
        <f>IF(AND(I951="Yes_No",'Reported Performance Table'!E951="Yes"),"No","Yes_No")</f>
        <v>#N/A</v>
      </c>
      <c r="K951" t="str">
        <f>IF('Reported Performance Table'!D951="","",IF('Reported Performance Table'!E951="Yes","LUNA_CCT","Reported_CCT"))</f>
        <v/>
      </c>
      <c r="L951" t="str">
        <f>IF('Reported Performance Table'!D951="","",IF(K951="LUNA_CCT",VLOOKUP('Reported Performance Table'!D951,'Master List'!$B$42:$E$129,4,FALSE),"Reported_BUG"))</f>
        <v/>
      </c>
      <c r="M951" t="str">
        <f>IF('Reported Performance Table'!D951="","",IF(AND('Reported Performance Table'!$E951="Yes",OR('Reported Performance Table'!$D951='Master List'!$B$42,'Reported Performance Table'!$D951='Master List'!$B$43,'Reported Performance Table'!$D951='Master List'!$B$44,'Reported Performance Table'!$D951='Master List'!$B$46,'Reported Performance Table'!$D951='Master List'!$B$48,'Reported Performance Table'!$D951='Master List'!$B$104,'Reported Performance Table'!$D951='Master List'!$B$106,'Reported Performance Table'!$D951='Master List'!$B$126)),"LUNA_Dimming","Dimming_Capability_and_Range"))</f>
        <v/>
      </c>
      <c r="N951" s="179">
        <f>'Reported Performance Table'!BE951</f>
        <v>0</v>
      </c>
      <c r="O951" s="179">
        <f>'Reported Performance Table'!BF951</f>
        <v>0</v>
      </c>
      <c r="P951" s="179">
        <f>'Reported Performance Table'!BG951</f>
        <v>0</v>
      </c>
      <c r="Q951" t="str">
        <f t="shared" si="29"/>
        <v>No</v>
      </c>
    </row>
    <row r="952" spans="1:17" x14ac:dyDescent="0.25">
      <c r="A952" s="75">
        <v>959</v>
      </c>
      <c r="B952" s="76" t="str">
        <f>IF('Reported Performance Table'!$A959="","",IF(OR('Reported Performance Table'!$B959="",'Reported Performance Table'!$C959="",'Reported Performance Table'!$D959="",'Reported Performance Table'!$F959="",'Reported Performance Table'!$G959="",'Reported Performance Table'!$H959="",'Reported Performance Table'!$I959="",'Reported Performance Table'!$K959="",'Reported Performance Table'!$N959="",'Reported Performance Table'!$O959="",'Reported Performance Table'!$P959="",'Reported Performance Table'!$Q959="",'Reported Performance Table'!$R959="",'Reported Performance Table'!$S959="",'Reported Performance Table'!$T959="",'Reported Performance Table'!$U959="",'Reported Performance Table'!$V959="",'Reported Performance Table'!$W959="",'Reported Performance Table'!$X959="",'Reported Performance Table'!$AF959="",'Reported Performance Table'!$AG959="",'Reported Performance Table'!$AI959="",'Reported Performance Table'!$AJ959="",'Reported Performance Table'!$AL959="",'Reported Performance Table'!$AN959="",'Reported Performance Table'!$AR959=""),$A952&amp;", ",""))</f>
        <v/>
      </c>
      <c r="D952" s="35" t="e">
        <f>VLOOKUP('Reported Performance Table'!C952,'Master List'!$B$20:$C$39,2,FALSE)</f>
        <v>#N/A</v>
      </c>
      <c r="E952" t="e">
        <f>VLOOKUP('Reported Performance Table'!D952,'Master List'!$B$42:$C$129,2,FALSE)</f>
        <v>#N/A</v>
      </c>
      <c r="F952" t="e">
        <f>VLOOKUP('Reported Performance Table'!C952,'Master List'!$B$20:$D$39,3,FALSE)</f>
        <v>#N/A</v>
      </c>
      <c r="G952" s="3" t="e">
        <f>VLOOKUP('Reported Performance Table'!B952,'Master List'!$B$11:$D$17,3,FALSE)</f>
        <v>#N/A</v>
      </c>
      <c r="H952" t="e">
        <f t="shared" si="28"/>
        <v>#N/A</v>
      </c>
      <c r="I952" t="e">
        <f>IF(VLOOKUP('Reported Performance Table'!D952,'Master List'!$B$42:$D$129,3,FALSE)="","No",VLOOKUP('Reported Performance Table'!D952,'Master List'!$B$42:$D$129,3,FALSE))</f>
        <v>#N/A</v>
      </c>
      <c r="J952" t="e">
        <f>IF(AND(I952="Yes_No",'Reported Performance Table'!E952="Yes"),"No","Yes_No")</f>
        <v>#N/A</v>
      </c>
      <c r="K952" t="str">
        <f>IF('Reported Performance Table'!D952="","",IF('Reported Performance Table'!E952="Yes","LUNA_CCT","Reported_CCT"))</f>
        <v/>
      </c>
      <c r="L952" t="str">
        <f>IF('Reported Performance Table'!D952="","",IF(K952="LUNA_CCT",VLOOKUP('Reported Performance Table'!D952,'Master List'!$B$42:$E$129,4,FALSE),"Reported_BUG"))</f>
        <v/>
      </c>
      <c r="M952" t="str">
        <f>IF('Reported Performance Table'!D952="","",IF(AND('Reported Performance Table'!$E952="Yes",OR('Reported Performance Table'!$D952='Master List'!$B$42,'Reported Performance Table'!$D952='Master List'!$B$43,'Reported Performance Table'!$D952='Master List'!$B$44,'Reported Performance Table'!$D952='Master List'!$B$46,'Reported Performance Table'!$D952='Master List'!$B$48,'Reported Performance Table'!$D952='Master List'!$B$104,'Reported Performance Table'!$D952='Master List'!$B$106,'Reported Performance Table'!$D952='Master List'!$B$126)),"LUNA_Dimming","Dimming_Capability_and_Range"))</f>
        <v/>
      </c>
      <c r="N952" s="179">
        <f>'Reported Performance Table'!BE952</f>
        <v>0</v>
      </c>
      <c r="O952" s="179">
        <f>'Reported Performance Table'!BF952</f>
        <v>0</v>
      </c>
      <c r="P952" s="179">
        <f>'Reported Performance Table'!BG952</f>
        <v>0</v>
      </c>
      <c r="Q952" t="str">
        <f t="shared" si="29"/>
        <v>No</v>
      </c>
    </row>
    <row r="953" spans="1:17" x14ac:dyDescent="0.25">
      <c r="A953" s="75">
        <v>960</v>
      </c>
      <c r="B953" s="76" t="str">
        <f>IF('Reported Performance Table'!$A960="","",IF(OR('Reported Performance Table'!$B960="",'Reported Performance Table'!$C960="",'Reported Performance Table'!$D960="",'Reported Performance Table'!$F960="",'Reported Performance Table'!$G960="",'Reported Performance Table'!$H960="",'Reported Performance Table'!$I960="",'Reported Performance Table'!$K960="",'Reported Performance Table'!$N960="",'Reported Performance Table'!$O960="",'Reported Performance Table'!$P960="",'Reported Performance Table'!$Q960="",'Reported Performance Table'!$R960="",'Reported Performance Table'!$S960="",'Reported Performance Table'!$T960="",'Reported Performance Table'!$U960="",'Reported Performance Table'!$V960="",'Reported Performance Table'!$W960="",'Reported Performance Table'!$X960="",'Reported Performance Table'!$AF960="",'Reported Performance Table'!$AG960="",'Reported Performance Table'!$AI960="",'Reported Performance Table'!$AJ960="",'Reported Performance Table'!$AL960="",'Reported Performance Table'!$AN960="",'Reported Performance Table'!$AR960=""),$A953&amp;", ",""))</f>
        <v/>
      </c>
      <c r="D953" s="35" t="e">
        <f>VLOOKUP('Reported Performance Table'!C953,'Master List'!$B$20:$C$39,2,FALSE)</f>
        <v>#N/A</v>
      </c>
      <c r="E953" t="e">
        <f>VLOOKUP('Reported Performance Table'!D953,'Master List'!$B$42:$C$129,2,FALSE)</f>
        <v>#N/A</v>
      </c>
      <c r="F953" t="e">
        <f>VLOOKUP('Reported Performance Table'!C953,'Master List'!$B$20:$D$39,3,FALSE)</f>
        <v>#N/A</v>
      </c>
      <c r="G953" s="3" t="e">
        <f>VLOOKUP('Reported Performance Table'!B953,'Master List'!$B$11:$D$17,3,FALSE)</f>
        <v>#N/A</v>
      </c>
      <c r="H953" t="e">
        <f t="shared" si="28"/>
        <v>#N/A</v>
      </c>
      <c r="I953" t="e">
        <f>IF(VLOOKUP('Reported Performance Table'!D953,'Master List'!$B$42:$D$129,3,FALSE)="","No",VLOOKUP('Reported Performance Table'!D953,'Master List'!$B$42:$D$129,3,FALSE))</f>
        <v>#N/A</v>
      </c>
      <c r="J953" t="e">
        <f>IF(AND(I953="Yes_No",'Reported Performance Table'!E953="Yes"),"No","Yes_No")</f>
        <v>#N/A</v>
      </c>
      <c r="K953" t="str">
        <f>IF('Reported Performance Table'!D953="","",IF('Reported Performance Table'!E953="Yes","LUNA_CCT","Reported_CCT"))</f>
        <v/>
      </c>
      <c r="L953" t="str">
        <f>IF('Reported Performance Table'!D953="","",IF(K953="LUNA_CCT",VLOOKUP('Reported Performance Table'!D953,'Master List'!$B$42:$E$129,4,FALSE),"Reported_BUG"))</f>
        <v/>
      </c>
      <c r="M953" t="str">
        <f>IF('Reported Performance Table'!D953="","",IF(AND('Reported Performance Table'!$E953="Yes",OR('Reported Performance Table'!$D953='Master List'!$B$42,'Reported Performance Table'!$D953='Master List'!$B$43,'Reported Performance Table'!$D953='Master List'!$B$44,'Reported Performance Table'!$D953='Master List'!$B$46,'Reported Performance Table'!$D953='Master List'!$B$48,'Reported Performance Table'!$D953='Master List'!$B$104,'Reported Performance Table'!$D953='Master List'!$B$106,'Reported Performance Table'!$D953='Master List'!$B$126)),"LUNA_Dimming","Dimming_Capability_and_Range"))</f>
        <v/>
      </c>
      <c r="N953" s="179">
        <f>'Reported Performance Table'!BE953</f>
        <v>0</v>
      </c>
      <c r="O953" s="179">
        <f>'Reported Performance Table'!BF953</f>
        <v>0</v>
      </c>
      <c r="P953" s="179">
        <f>'Reported Performance Table'!BG953</f>
        <v>0</v>
      </c>
      <c r="Q953" t="str">
        <f t="shared" si="29"/>
        <v>No</v>
      </c>
    </row>
    <row r="954" spans="1:17" x14ac:dyDescent="0.25">
      <c r="A954" s="75">
        <v>961</v>
      </c>
      <c r="B954" s="76" t="str">
        <f>IF('Reported Performance Table'!$A961="","",IF(OR('Reported Performance Table'!$B961="",'Reported Performance Table'!$C961="",'Reported Performance Table'!$D961="",'Reported Performance Table'!$F961="",'Reported Performance Table'!$G961="",'Reported Performance Table'!$H961="",'Reported Performance Table'!$I961="",'Reported Performance Table'!$K961="",'Reported Performance Table'!$N961="",'Reported Performance Table'!$O961="",'Reported Performance Table'!$P961="",'Reported Performance Table'!$Q961="",'Reported Performance Table'!$R961="",'Reported Performance Table'!$S961="",'Reported Performance Table'!$T961="",'Reported Performance Table'!$U961="",'Reported Performance Table'!$V961="",'Reported Performance Table'!$W961="",'Reported Performance Table'!$X961="",'Reported Performance Table'!$AF961="",'Reported Performance Table'!$AG961="",'Reported Performance Table'!$AI961="",'Reported Performance Table'!$AJ961="",'Reported Performance Table'!$AL961="",'Reported Performance Table'!$AN961="",'Reported Performance Table'!$AR961=""),$A954&amp;", ",""))</f>
        <v/>
      </c>
      <c r="D954" s="35" t="e">
        <f>VLOOKUP('Reported Performance Table'!C954,'Master List'!$B$20:$C$39,2,FALSE)</f>
        <v>#N/A</v>
      </c>
      <c r="E954" t="e">
        <f>VLOOKUP('Reported Performance Table'!D954,'Master List'!$B$42:$C$129,2,FALSE)</f>
        <v>#N/A</v>
      </c>
      <c r="F954" t="e">
        <f>VLOOKUP('Reported Performance Table'!C954,'Master List'!$B$20:$D$39,3,FALSE)</f>
        <v>#N/A</v>
      </c>
      <c r="G954" s="3" t="e">
        <f>VLOOKUP('Reported Performance Table'!B954,'Master List'!$B$11:$D$17,3,FALSE)</f>
        <v>#N/A</v>
      </c>
      <c r="H954" t="e">
        <f t="shared" si="28"/>
        <v>#N/A</v>
      </c>
      <c r="I954" t="e">
        <f>IF(VLOOKUP('Reported Performance Table'!D954,'Master List'!$B$42:$D$129,3,FALSE)="","No",VLOOKUP('Reported Performance Table'!D954,'Master List'!$B$42:$D$129,3,FALSE))</f>
        <v>#N/A</v>
      </c>
      <c r="J954" t="e">
        <f>IF(AND(I954="Yes_No",'Reported Performance Table'!E954="Yes"),"No","Yes_No")</f>
        <v>#N/A</v>
      </c>
      <c r="K954" t="str">
        <f>IF('Reported Performance Table'!D954="","",IF('Reported Performance Table'!E954="Yes","LUNA_CCT","Reported_CCT"))</f>
        <v/>
      </c>
      <c r="L954" t="str">
        <f>IF('Reported Performance Table'!D954="","",IF(K954="LUNA_CCT",VLOOKUP('Reported Performance Table'!D954,'Master List'!$B$42:$E$129,4,FALSE),"Reported_BUG"))</f>
        <v/>
      </c>
      <c r="M954" t="str">
        <f>IF('Reported Performance Table'!D954="","",IF(AND('Reported Performance Table'!$E954="Yes",OR('Reported Performance Table'!$D954='Master List'!$B$42,'Reported Performance Table'!$D954='Master List'!$B$43,'Reported Performance Table'!$D954='Master List'!$B$44,'Reported Performance Table'!$D954='Master List'!$B$46,'Reported Performance Table'!$D954='Master List'!$B$48,'Reported Performance Table'!$D954='Master List'!$B$104,'Reported Performance Table'!$D954='Master List'!$B$106,'Reported Performance Table'!$D954='Master List'!$B$126)),"LUNA_Dimming","Dimming_Capability_and_Range"))</f>
        <v/>
      </c>
      <c r="N954" s="179">
        <f>'Reported Performance Table'!BE954</f>
        <v>0</v>
      </c>
      <c r="O954" s="179">
        <f>'Reported Performance Table'!BF954</f>
        <v>0</v>
      </c>
      <c r="P954" s="179">
        <f>'Reported Performance Table'!BG954</f>
        <v>0</v>
      </c>
      <c r="Q954" t="str">
        <f t="shared" si="29"/>
        <v>No</v>
      </c>
    </row>
    <row r="955" spans="1:17" x14ac:dyDescent="0.25">
      <c r="A955" s="75">
        <v>962</v>
      </c>
      <c r="B955" s="76" t="str">
        <f>IF('Reported Performance Table'!$A962="","",IF(OR('Reported Performance Table'!$B962="",'Reported Performance Table'!$C962="",'Reported Performance Table'!$D962="",'Reported Performance Table'!$F962="",'Reported Performance Table'!$G962="",'Reported Performance Table'!$H962="",'Reported Performance Table'!$I962="",'Reported Performance Table'!$K962="",'Reported Performance Table'!$N962="",'Reported Performance Table'!$O962="",'Reported Performance Table'!$P962="",'Reported Performance Table'!$Q962="",'Reported Performance Table'!$R962="",'Reported Performance Table'!$S962="",'Reported Performance Table'!$T962="",'Reported Performance Table'!$U962="",'Reported Performance Table'!$V962="",'Reported Performance Table'!$W962="",'Reported Performance Table'!$X962="",'Reported Performance Table'!$AF962="",'Reported Performance Table'!$AG962="",'Reported Performance Table'!$AI962="",'Reported Performance Table'!$AJ962="",'Reported Performance Table'!$AL962="",'Reported Performance Table'!$AN962="",'Reported Performance Table'!$AR962=""),$A955&amp;", ",""))</f>
        <v/>
      </c>
      <c r="D955" s="35" t="e">
        <f>VLOOKUP('Reported Performance Table'!C955,'Master List'!$B$20:$C$39,2,FALSE)</f>
        <v>#N/A</v>
      </c>
      <c r="E955" t="e">
        <f>VLOOKUP('Reported Performance Table'!D955,'Master List'!$B$42:$C$129,2,FALSE)</f>
        <v>#N/A</v>
      </c>
      <c r="F955" t="e">
        <f>VLOOKUP('Reported Performance Table'!C955,'Master List'!$B$20:$D$39,3,FALSE)</f>
        <v>#N/A</v>
      </c>
      <c r="G955" s="3" t="e">
        <f>VLOOKUP('Reported Performance Table'!B955,'Master List'!$B$11:$D$17,3,FALSE)</f>
        <v>#N/A</v>
      </c>
      <c r="H955" t="e">
        <f t="shared" si="28"/>
        <v>#N/A</v>
      </c>
      <c r="I955" t="e">
        <f>IF(VLOOKUP('Reported Performance Table'!D955,'Master List'!$B$42:$D$129,3,FALSE)="","No",VLOOKUP('Reported Performance Table'!D955,'Master List'!$B$42:$D$129,3,FALSE))</f>
        <v>#N/A</v>
      </c>
      <c r="J955" t="e">
        <f>IF(AND(I955="Yes_No",'Reported Performance Table'!E955="Yes"),"No","Yes_No")</f>
        <v>#N/A</v>
      </c>
      <c r="K955" t="str">
        <f>IF('Reported Performance Table'!D955="","",IF('Reported Performance Table'!E955="Yes","LUNA_CCT","Reported_CCT"))</f>
        <v/>
      </c>
      <c r="L955" t="str">
        <f>IF('Reported Performance Table'!D955="","",IF(K955="LUNA_CCT",VLOOKUP('Reported Performance Table'!D955,'Master List'!$B$42:$E$129,4,FALSE),"Reported_BUG"))</f>
        <v/>
      </c>
      <c r="M955" t="str">
        <f>IF('Reported Performance Table'!D955="","",IF(AND('Reported Performance Table'!$E955="Yes",OR('Reported Performance Table'!$D955='Master List'!$B$42,'Reported Performance Table'!$D955='Master List'!$B$43,'Reported Performance Table'!$D955='Master List'!$B$44,'Reported Performance Table'!$D955='Master List'!$B$46,'Reported Performance Table'!$D955='Master List'!$B$48,'Reported Performance Table'!$D955='Master List'!$B$104,'Reported Performance Table'!$D955='Master List'!$B$106,'Reported Performance Table'!$D955='Master List'!$B$126)),"LUNA_Dimming","Dimming_Capability_and_Range"))</f>
        <v/>
      </c>
      <c r="N955" s="179">
        <f>'Reported Performance Table'!BE955</f>
        <v>0</v>
      </c>
      <c r="O955" s="179">
        <f>'Reported Performance Table'!BF955</f>
        <v>0</v>
      </c>
      <c r="P955" s="179">
        <f>'Reported Performance Table'!BG955</f>
        <v>0</v>
      </c>
      <c r="Q955" t="str">
        <f t="shared" si="29"/>
        <v>No</v>
      </c>
    </row>
    <row r="956" spans="1:17" x14ac:dyDescent="0.25">
      <c r="A956" s="75">
        <v>963</v>
      </c>
      <c r="B956" s="76" t="str">
        <f>IF('Reported Performance Table'!$A963="","",IF(OR('Reported Performance Table'!$B963="",'Reported Performance Table'!$C963="",'Reported Performance Table'!$D963="",'Reported Performance Table'!$F963="",'Reported Performance Table'!$G963="",'Reported Performance Table'!$H963="",'Reported Performance Table'!$I963="",'Reported Performance Table'!$K963="",'Reported Performance Table'!$N963="",'Reported Performance Table'!$O963="",'Reported Performance Table'!$P963="",'Reported Performance Table'!$Q963="",'Reported Performance Table'!$R963="",'Reported Performance Table'!$S963="",'Reported Performance Table'!$T963="",'Reported Performance Table'!$U963="",'Reported Performance Table'!$V963="",'Reported Performance Table'!$W963="",'Reported Performance Table'!$X963="",'Reported Performance Table'!$AF963="",'Reported Performance Table'!$AG963="",'Reported Performance Table'!$AI963="",'Reported Performance Table'!$AJ963="",'Reported Performance Table'!$AL963="",'Reported Performance Table'!$AN963="",'Reported Performance Table'!$AR963=""),$A956&amp;", ",""))</f>
        <v/>
      </c>
      <c r="D956" s="35" t="e">
        <f>VLOOKUP('Reported Performance Table'!C956,'Master List'!$B$20:$C$39,2,FALSE)</f>
        <v>#N/A</v>
      </c>
      <c r="E956" t="e">
        <f>VLOOKUP('Reported Performance Table'!D956,'Master List'!$B$42:$C$129,2,FALSE)</f>
        <v>#N/A</v>
      </c>
      <c r="F956" t="e">
        <f>VLOOKUP('Reported Performance Table'!C956,'Master List'!$B$20:$D$39,3,FALSE)</f>
        <v>#N/A</v>
      </c>
      <c r="G956" s="3" t="e">
        <f>VLOOKUP('Reported Performance Table'!B956,'Master List'!$B$11:$D$17,3,FALSE)</f>
        <v>#N/A</v>
      </c>
      <c r="H956" t="e">
        <f t="shared" si="28"/>
        <v>#N/A</v>
      </c>
      <c r="I956" t="e">
        <f>IF(VLOOKUP('Reported Performance Table'!D956,'Master List'!$B$42:$D$129,3,FALSE)="","No",VLOOKUP('Reported Performance Table'!D956,'Master List'!$B$42:$D$129,3,FALSE))</f>
        <v>#N/A</v>
      </c>
      <c r="J956" t="e">
        <f>IF(AND(I956="Yes_No",'Reported Performance Table'!E956="Yes"),"No","Yes_No")</f>
        <v>#N/A</v>
      </c>
      <c r="K956" t="str">
        <f>IF('Reported Performance Table'!D956="","",IF('Reported Performance Table'!E956="Yes","LUNA_CCT","Reported_CCT"))</f>
        <v/>
      </c>
      <c r="L956" t="str">
        <f>IF('Reported Performance Table'!D956="","",IF(K956="LUNA_CCT",VLOOKUP('Reported Performance Table'!D956,'Master List'!$B$42:$E$129,4,FALSE),"Reported_BUG"))</f>
        <v/>
      </c>
      <c r="M956" t="str">
        <f>IF('Reported Performance Table'!D956="","",IF(AND('Reported Performance Table'!$E956="Yes",OR('Reported Performance Table'!$D956='Master List'!$B$42,'Reported Performance Table'!$D956='Master List'!$B$43,'Reported Performance Table'!$D956='Master List'!$B$44,'Reported Performance Table'!$D956='Master List'!$B$46,'Reported Performance Table'!$D956='Master List'!$B$48,'Reported Performance Table'!$D956='Master List'!$B$104,'Reported Performance Table'!$D956='Master List'!$B$106,'Reported Performance Table'!$D956='Master List'!$B$126)),"LUNA_Dimming","Dimming_Capability_and_Range"))</f>
        <v/>
      </c>
      <c r="N956" s="179">
        <f>'Reported Performance Table'!BE956</f>
        <v>0</v>
      </c>
      <c r="O956" s="179">
        <f>'Reported Performance Table'!BF956</f>
        <v>0</v>
      </c>
      <c r="P956" s="179">
        <f>'Reported Performance Table'!BG956</f>
        <v>0</v>
      </c>
      <c r="Q956" t="str">
        <f t="shared" si="29"/>
        <v>No</v>
      </c>
    </row>
    <row r="957" spans="1:17" x14ac:dyDescent="0.25">
      <c r="A957" s="75">
        <v>964</v>
      </c>
      <c r="B957" s="76" t="str">
        <f>IF('Reported Performance Table'!$A964="","",IF(OR('Reported Performance Table'!$B964="",'Reported Performance Table'!$C964="",'Reported Performance Table'!$D964="",'Reported Performance Table'!$F964="",'Reported Performance Table'!$G964="",'Reported Performance Table'!$H964="",'Reported Performance Table'!$I964="",'Reported Performance Table'!$K964="",'Reported Performance Table'!$N964="",'Reported Performance Table'!$O964="",'Reported Performance Table'!$P964="",'Reported Performance Table'!$Q964="",'Reported Performance Table'!$R964="",'Reported Performance Table'!$S964="",'Reported Performance Table'!$T964="",'Reported Performance Table'!$U964="",'Reported Performance Table'!$V964="",'Reported Performance Table'!$W964="",'Reported Performance Table'!$X964="",'Reported Performance Table'!$AF964="",'Reported Performance Table'!$AG964="",'Reported Performance Table'!$AI964="",'Reported Performance Table'!$AJ964="",'Reported Performance Table'!$AL964="",'Reported Performance Table'!$AN964="",'Reported Performance Table'!$AR964=""),$A957&amp;", ",""))</f>
        <v/>
      </c>
      <c r="D957" s="35" t="e">
        <f>VLOOKUP('Reported Performance Table'!C957,'Master List'!$B$20:$C$39,2,FALSE)</f>
        <v>#N/A</v>
      </c>
      <c r="E957" t="e">
        <f>VLOOKUP('Reported Performance Table'!D957,'Master List'!$B$42:$C$129,2,FALSE)</f>
        <v>#N/A</v>
      </c>
      <c r="F957" t="e">
        <f>VLOOKUP('Reported Performance Table'!C957,'Master List'!$B$20:$D$39,3,FALSE)</f>
        <v>#N/A</v>
      </c>
      <c r="G957" s="3" t="e">
        <f>VLOOKUP('Reported Performance Table'!B957,'Master List'!$B$11:$D$17,3,FALSE)</f>
        <v>#N/A</v>
      </c>
      <c r="H957" t="e">
        <f t="shared" si="28"/>
        <v>#N/A</v>
      </c>
      <c r="I957" t="e">
        <f>IF(VLOOKUP('Reported Performance Table'!D957,'Master List'!$B$42:$D$129,3,FALSE)="","No",VLOOKUP('Reported Performance Table'!D957,'Master List'!$B$42:$D$129,3,FALSE))</f>
        <v>#N/A</v>
      </c>
      <c r="J957" t="e">
        <f>IF(AND(I957="Yes_No",'Reported Performance Table'!E957="Yes"),"No","Yes_No")</f>
        <v>#N/A</v>
      </c>
      <c r="K957" t="str">
        <f>IF('Reported Performance Table'!D957="","",IF('Reported Performance Table'!E957="Yes","LUNA_CCT","Reported_CCT"))</f>
        <v/>
      </c>
      <c r="L957" t="str">
        <f>IF('Reported Performance Table'!D957="","",IF(K957="LUNA_CCT",VLOOKUP('Reported Performance Table'!D957,'Master List'!$B$42:$E$129,4,FALSE),"Reported_BUG"))</f>
        <v/>
      </c>
      <c r="M957" t="str">
        <f>IF('Reported Performance Table'!D957="","",IF(AND('Reported Performance Table'!$E957="Yes",OR('Reported Performance Table'!$D957='Master List'!$B$42,'Reported Performance Table'!$D957='Master List'!$B$43,'Reported Performance Table'!$D957='Master List'!$B$44,'Reported Performance Table'!$D957='Master List'!$B$46,'Reported Performance Table'!$D957='Master List'!$B$48,'Reported Performance Table'!$D957='Master List'!$B$104,'Reported Performance Table'!$D957='Master List'!$B$106,'Reported Performance Table'!$D957='Master List'!$B$126)),"LUNA_Dimming","Dimming_Capability_and_Range"))</f>
        <v/>
      </c>
      <c r="N957" s="179">
        <f>'Reported Performance Table'!BE957</f>
        <v>0</v>
      </c>
      <c r="O957" s="179">
        <f>'Reported Performance Table'!BF957</f>
        <v>0</v>
      </c>
      <c r="P957" s="179">
        <f>'Reported Performance Table'!BG957</f>
        <v>0</v>
      </c>
      <c r="Q957" t="str">
        <f t="shared" si="29"/>
        <v>No</v>
      </c>
    </row>
    <row r="958" spans="1:17" x14ac:dyDescent="0.25">
      <c r="A958" s="75">
        <v>965</v>
      </c>
      <c r="B958" s="76" t="str">
        <f>IF('Reported Performance Table'!$A965="","",IF(OR('Reported Performance Table'!$B965="",'Reported Performance Table'!$C965="",'Reported Performance Table'!$D965="",'Reported Performance Table'!$F965="",'Reported Performance Table'!$G965="",'Reported Performance Table'!$H965="",'Reported Performance Table'!$I965="",'Reported Performance Table'!$K965="",'Reported Performance Table'!$N965="",'Reported Performance Table'!$O965="",'Reported Performance Table'!$P965="",'Reported Performance Table'!$Q965="",'Reported Performance Table'!$R965="",'Reported Performance Table'!$S965="",'Reported Performance Table'!$T965="",'Reported Performance Table'!$U965="",'Reported Performance Table'!$V965="",'Reported Performance Table'!$W965="",'Reported Performance Table'!$X965="",'Reported Performance Table'!$AF965="",'Reported Performance Table'!$AG965="",'Reported Performance Table'!$AI965="",'Reported Performance Table'!$AJ965="",'Reported Performance Table'!$AL965="",'Reported Performance Table'!$AN965="",'Reported Performance Table'!$AR965=""),$A958&amp;", ",""))</f>
        <v/>
      </c>
      <c r="D958" s="35" t="e">
        <f>VLOOKUP('Reported Performance Table'!C958,'Master List'!$B$20:$C$39,2,FALSE)</f>
        <v>#N/A</v>
      </c>
      <c r="E958" t="e">
        <f>VLOOKUP('Reported Performance Table'!D958,'Master List'!$B$42:$C$129,2,FALSE)</f>
        <v>#N/A</v>
      </c>
      <c r="F958" t="e">
        <f>VLOOKUP('Reported Performance Table'!C958,'Master List'!$B$20:$D$39,3,FALSE)</f>
        <v>#N/A</v>
      </c>
      <c r="G958" s="3" t="e">
        <f>VLOOKUP('Reported Performance Table'!B958,'Master List'!$B$11:$D$17,3,FALSE)</f>
        <v>#N/A</v>
      </c>
      <c r="H958" t="e">
        <f t="shared" si="28"/>
        <v>#N/A</v>
      </c>
      <c r="I958" t="e">
        <f>IF(VLOOKUP('Reported Performance Table'!D958,'Master List'!$B$42:$D$129,3,FALSE)="","No",VLOOKUP('Reported Performance Table'!D958,'Master List'!$B$42:$D$129,3,FALSE))</f>
        <v>#N/A</v>
      </c>
      <c r="J958" t="e">
        <f>IF(AND(I958="Yes_No",'Reported Performance Table'!E958="Yes"),"No","Yes_No")</f>
        <v>#N/A</v>
      </c>
      <c r="K958" t="str">
        <f>IF('Reported Performance Table'!D958="","",IF('Reported Performance Table'!E958="Yes","LUNA_CCT","Reported_CCT"))</f>
        <v/>
      </c>
      <c r="L958" t="str">
        <f>IF('Reported Performance Table'!D958="","",IF(K958="LUNA_CCT",VLOOKUP('Reported Performance Table'!D958,'Master List'!$B$42:$E$129,4,FALSE),"Reported_BUG"))</f>
        <v/>
      </c>
      <c r="M958" t="str">
        <f>IF('Reported Performance Table'!D958="","",IF(AND('Reported Performance Table'!$E958="Yes",OR('Reported Performance Table'!$D958='Master List'!$B$42,'Reported Performance Table'!$D958='Master List'!$B$43,'Reported Performance Table'!$D958='Master List'!$B$44,'Reported Performance Table'!$D958='Master List'!$B$46,'Reported Performance Table'!$D958='Master List'!$B$48,'Reported Performance Table'!$D958='Master List'!$B$104,'Reported Performance Table'!$D958='Master List'!$B$106,'Reported Performance Table'!$D958='Master List'!$B$126)),"LUNA_Dimming","Dimming_Capability_and_Range"))</f>
        <v/>
      </c>
      <c r="N958" s="179">
        <f>'Reported Performance Table'!BE958</f>
        <v>0</v>
      </c>
      <c r="O958" s="179">
        <f>'Reported Performance Table'!BF958</f>
        <v>0</v>
      </c>
      <c r="P958" s="179">
        <f>'Reported Performance Table'!BG958</f>
        <v>0</v>
      </c>
      <c r="Q958" t="str">
        <f t="shared" si="29"/>
        <v>No</v>
      </c>
    </row>
    <row r="959" spans="1:17" x14ac:dyDescent="0.25">
      <c r="A959" s="75">
        <v>966</v>
      </c>
      <c r="B959" s="76" t="str">
        <f>IF('Reported Performance Table'!$A966="","",IF(OR('Reported Performance Table'!$B966="",'Reported Performance Table'!$C966="",'Reported Performance Table'!$D966="",'Reported Performance Table'!$F966="",'Reported Performance Table'!$G966="",'Reported Performance Table'!$H966="",'Reported Performance Table'!$I966="",'Reported Performance Table'!$K966="",'Reported Performance Table'!$N966="",'Reported Performance Table'!$O966="",'Reported Performance Table'!$P966="",'Reported Performance Table'!$Q966="",'Reported Performance Table'!$R966="",'Reported Performance Table'!$S966="",'Reported Performance Table'!$T966="",'Reported Performance Table'!$U966="",'Reported Performance Table'!$V966="",'Reported Performance Table'!$W966="",'Reported Performance Table'!$X966="",'Reported Performance Table'!$AF966="",'Reported Performance Table'!$AG966="",'Reported Performance Table'!$AI966="",'Reported Performance Table'!$AJ966="",'Reported Performance Table'!$AL966="",'Reported Performance Table'!$AN966="",'Reported Performance Table'!$AR966=""),$A959&amp;", ",""))</f>
        <v/>
      </c>
      <c r="D959" s="35" t="e">
        <f>VLOOKUP('Reported Performance Table'!C959,'Master List'!$B$20:$C$39,2,FALSE)</f>
        <v>#N/A</v>
      </c>
      <c r="E959" t="e">
        <f>VLOOKUP('Reported Performance Table'!D959,'Master List'!$B$42:$C$129,2,FALSE)</f>
        <v>#N/A</v>
      </c>
      <c r="F959" t="e">
        <f>VLOOKUP('Reported Performance Table'!C959,'Master List'!$B$20:$D$39,3,FALSE)</f>
        <v>#N/A</v>
      </c>
      <c r="G959" s="3" t="e">
        <f>VLOOKUP('Reported Performance Table'!B959,'Master List'!$B$11:$D$17,3,FALSE)</f>
        <v>#N/A</v>
      </c>
      <c r="H959" t="e">
        <f t="shared" si="28"/>
        <v>#N/A</v>
      </c>
      <c r="I959" t="e">
        <f>IF(VLOOKUP('Reported Performance Table'!D959,'Master List'!$B$42:$D$129,3,FALSE)="","No",VLOOKUP('Reported Performance Table'!D959,'Master List'!$B$42:$D$129,3,FALSE))</f>
        <v>#N/A</v>
      </c>
      <c r="J959" t="e">
        <f>IF(AND(I959="Yes_No",'Reported Performance Table'!E959="Yes"),"No","Yes_No")</f>
        <v>#N/A</v>
      </c>
      <c r="K959" t="str">
        <f>IF('Reported Performance Table'!D959="","",IF('Reported Performance Table'!E959="Yes","LUNA_CCT","Reported_CCT"))</f>
        <v/>
      </c>
      <c r="L959" t="str">
        <f>IF('Reported Performance Table'!D959="","",IF(K959="LUNA_CCT",VLOOKUP('Reported Performance Table'!D959,'Master List'!$B$42:$E$129,4,FALSE),"Reported_BUG"))</f>
        <v/>
      </c>
      <c r="M959" t="str">
        <f>IF('Reported Performance Table'!D959="","",IF(AND('Reported Performance Table'!$E959="Yes",OR('Reported Performance Table'!$D959='Master List'!$B$42,'Reported Performance Table'!$D959='Master List'!$B$43,'Reported Performance Table'!$D959='Master List'!$B$44,'Reported Performance Table'!$D959='Master List'!$B$46,'Reported Performance Table'!$D959='Master List'!$B$48,'Reported Performance Table'!$D959='Master List'!$B$104,'Reported Performance Table'!$D959='Master List'!$B$106,'Reported Performance Table'!$D959='Master List'!$B$126)),"LUNA_Dimming","Dimming_Capability_and_Range"))</f>
        <v/>
      </c>
      <c r="N959" s="179">
        <f>'Reported Performance Table'!BE959</f>
        <v>0</v>
      </c>
      <c r="O959" s="179">
        <f>'Reported Performance Table'!BF959</f>
        <v>0</v>
      </c>
      <c r="P959" s="179">
        <f>'Reported Performance Table'!BG959</f>
        <v>0</v>
      </c>
      <c r="Q959" t="str">
        <f t="shared" si="29"/>
        <v>No</v>
      </c>
    </row>
    <row r="960" spans="1:17" x14ac:dyDescent="0.25">
      <c r="A960" s="75">
        <v>967</v>
      </c>
      <c r="B960" s="76" t="str">
        <f>IF('Reported Performance Table'!$A967="","",IF(OR('Reported Performance Table'!$B967="",'Reported Performance Table'!$C967="",'Reported Performance Table'!$D967="",'Reported Performance Table'!$F967="",'Reported Performance Table'!$G967="",'Reported Performance Table'!$H967="",'Reported Performance Table'!$I967="",'Reported Performance Table'!$K967="",'Reported Performance Table'!$N967="",'Reported Performance Table'!$O967="",'Reported Performance Table'!$P967="",'Reported Performance Table'!$Q967="",'Reported Performance Table'!$R967="",'Reported Performance Table'!$S967="",'Reported Performance Table'!$T967="",'Reported Performance Table'!$U967="",'Reported Performance Table'!$V967="",'Reported Performance Table'!$W967="",'Reported Performance Table'!$X967="",'Reported Performance Table'!$AF967="",'Reported Performance Table'!$AG967="",'Reported Performance Table'!$AI967="",'Reported Performance Table'!$AJ967="",'Reported Performance Table'!$AL967="",'Reported Performance Table'!$AN967="",'Reported Performance Table'!$AR967=""),$A960&amp;", ",""))</f>
        <v/>
      </c>
      <c r="D960" s="35" t="e">
        <f>VLOOKUP('Reported Performance Table'!C960,'Master List'!$B$20:$C$39,2,FALSE)</f>
        <v>#N/A</v>
      </c>
      <c r="E960" t="e">
        <f>VLOOKUP('Reported Performance Table'!D960,'Master List'!$B$42:$C$129,2,FALSE)</f>
        <v>#N/A</v>
      </c>
      <c r="F960" t="e">
        <f>VLOOKUP('Reported Performance Table'!C960,'Master List'!$B$20:$D$39,3,FALSE)</f>
        <v>#N/A</v>
      </c>
      <c r="G960" s="3" t="e">
        <f>VLOOKUP('Reported Performance Table'!B960,'Master List'!$B$11:$D$17,3,FALSE)</f>
        <v>#N/A</v>
      </c>
      <c r="H960" t="e">
        <f t="shared" si="28"/>
        <v>#N/A</v>
      </c>
      <c r="I960" t="e">
        <f>IF(VLOOKUP('Reported Performance Table'!D960,'Master List'!$B$42:$D$129,3,FALSE)="","No",VLOOKUP('Reported Performance Table'!D960,'Master List'!$B$42:$D$129,3,FALSE))</f>
        <v>#N/A</v>
      </c>
      <c r="J960" t="e">
        <f>IF(AND(I960="Yes_No",'Reported Performance Table'!E960="Yes"),"No","Yes_No")</f>
        <v>#N/A</v>
      </c>
      <c r="K960" t="str">
        <f>IF('Reported Performance Table'!D960="","",IF('Reported Performance Table'!E960="Yes","LUNA_CCT","Reported_CCT"))</f>
        <v/>
      </c>
      <c r="L960" t="str">
        <f>IF('Reported Performance Table'!D960="","",IF(K960="LUNA_CCT",VLOOKUP('Reported Performance Table'!D960,'Master List'!$B$42:$E$129,4,FALSE),"Reported_BUG"))</f>
        <v/>
      </c>
      <c r="M960" t="str">
        <f>IF('Reported Performance Table'!D960="","",IF(AND('Reported Performance Table'!$E960="Yes",OR('Reported Performance Table'!$D960='Master List'!$B$42,'Reported Performance Table'!$D960='Master List'!$B$43,'Reported Performance Table'!$D960='Master List'!$B$44,'Reported Performance Table'!$D960='Master List'!$B$46,'Reported Performance Table'!$D960='Master List'!$B$48,'Reported Performance Table'!$D960='Master List'!$B$104,'Reported Performance Table'!$D960='Master List'!$B$106,'Reported Performance Table'!$D960='Master List'!$B$126)),"LUNA_Dimming","Dimming_Capability_and_Range"))</f>
        <v/>
      </c>
      <c r="N960" s="179">
        <f>'Reported Performance Table'!BE960</f>
        <v>0</v>
      </c>
      <c r="O960" s="179">
        <f>'Reported Performance Table'!BF960</f>
        <v>0</v>
      </c>
      <c r="P960" s="179">
        <f>'Reported Performance Table'!BG960</f>
        <v>0</v>
      </c>
      <c r="Q960" t="str">
        <f t="shared" si="29"/>
        <v>No</v>
      </c>
    </row>
    <row r="961" spans="1:17" x14ac:dyDescent="0.25">
      <c r="A961" s="75">
        <v>968</v>
      </c>
      <c r="B961" s="76" t="str">
        <f>IF('Reported Performance Table'!$A968="","",IF(OR('Reported Performance Table'!$B968="",'Reported Performance Table'!$C968="",'Reported Performance Table'!$D968="",'Reported Performance Table'!$F968="",'Reported Performance Table'!$G968="",'Reported Performance Table'!$H968="",'Reported Performance Table'!$I968="",'Reported Performance Table'!$K968="",'Reported Performance Table'!$N968="",'Reported Performance Table'!$O968="",'Reported Performance Table'!$P968="",'Reported Performance Table'!$Q968="",'Reported Performance Table'!$R968="",'Reported Performance Table'!$S968="",'Reported Performance Table'!$T968="",'Reported Performance Table'!$U968="",'Reported Performance Table'!$V968="",'Reported Performance Table'!$W968="",'Reported Performance Table'!$X968="",'Reported Performance Table'!$AF968="",'Reported Performance Table'!$AG968="",'Reported Performance Table'!$AI968="",'Reported Performance Table'!$AJ968="",'Reported Performance Table'!$AL968="",'Reported Performance Table'!$AN968="",'Reported Performance Table'!$AR968=""),$A961&amp;", ",""))</f>
        <v/>
      </c>
      <c r="D961" s="35" t="e">
        <f>VLOOKUP('Reported Performance Table'!C961,'Master List'!$B$20:$C$39,2,FALSE)</f>
        <v>#N/A</v>
      </c>
      <c r="E961" t="e">
        <f>VLOOKUP('Reported Performance Table'!D961,'Master List'!$B$42:$C$129,2,FALSE)</f>
        <v>#N/A</v>
      </c>
      <c r="F961" t="e">
        <f>VLOOKUP('Reported Performance Table'!C961,'Master List'!$B$20:$D$39,3,FALSE)</f>
        <v>#N/A</v>
      </c>
      <c r="G961" s="3" t="e">
        <f>VLOOKUP('Reported Performance Table'!B961,'Master List'!$B$11:$D$17,3,FALSE)</f>
        <v>#N/A</v>
      </c>
      <c r="H961" t="e">
        <f t="shared" si="28"/>
        <v>#N/A</v>
      </c>
      <c r="I961" t="e">
        <f>IF(VLOOKUP('Reported Performance Table'!D961,'Master List'!$B$42:$D$129,3,FALSE)="","No",VLOOKUP('Reported Performance Table'!D961,'Master List'!$B$42:$D$129,3,FALSE))</f>
        <v>#N/A</v>
      </c>
      <c r="J961" t="e">
        <f>IF(AND(I961="Yes_No",'Reported Performance Table'!E961="Yes"),"No","Yes_No")</f>
        <v>#N/A</v>
      </c>
      <c r="K961" t="str">
        <f>IF('Reported Performance Table'!D961="","",IF('Reported Performance Table'!E961="Yes","LUNA_CCT","Reported_CCT"))</f>
        <v/>
      </c>
      <c r="L961" t="str">
        <f>IF('Reported Performance Table'!D961="","",IF(K961="LUNA_CCT",VLOOKUP('Reported Performance Table'!D961,'Master List'!$B$42:$E$129,4,FALSE),"Reported_BUG"))</f>
        <v/>
      </c>
      <c r="M961" t="str">
        <f>IF('Reported Performance Table'!D961="","",IF(AND('Reported Performance Table'!$E961="Yes",OR('Reported Performance Table'!$D961='Master List'!$B$42,'Reported Performance Table'!$D961='Master List'!$B$43,'Reported Performance Table'!$D961='Master List'!$B$44,'Reported Performance Table'!$D961='Master List'!$B$46,'Reported Performance Table'!$D961='Master List'!$B$48,'Reported Performance Table'!$D961='Master List'!$B$104,'Reported Performance Table'!$D961='Master List'!$B$106,'Reported Performance Table'!$D961='Master List'!$B$126)),"LUNA_Dimming","Dimming_Capability_and_Range"))</f>
        <v/>
      </c>
      <c r="N961" s="179">
        <f>'Reported Performance Table'!BE961</f>
        <v>0</v>
      </c>
      <c r="O961" s="179">
        <f>'Reported Performance Table'!BF961</f>
        <v>0</v>
      </c>
      <c r="P961" s="179">
        <f>'Reported Performance Table'!BG961</f>
        <v>0</v>
      </c>
      <c r="Q961" t="str">
        <f t="shared" si="29"/>
        <v>No</v>
      </c>
    </row>
    <row r="962" spans="1:17" x14ac:dyDescent="0.25">
      <c r="A962" s="75">
        <v>969</v>
      </c>
      <c r="B962" s="76" t="str">
        <f>IF('Reported Performance Table'!$A969="","",IF(OR('Reported Performance Table'!$B969="",'Reported Performance Table'!$C969="",'Reported Performance Table'!$D969="",'Reported Performance Table'!$F969="",'Reported Performance Table'!$G969="",'Reported Performance Table'!$H969="",'Reported Performance Table'!$I969="",'Reported Performance Table'!$K969="",'Reported Performance Table'!$N969="",'Reported Performance Table'!$O969="",'Reported Performance Table'!$P969="",'Reported Performance Table'!$Q969="",'Reported Performance Table'!$R969="",'Reported Performance Table'!$S969="",'Reported Performance Table'!$T969="",'Reported Performance Table'!$U969="",'Reported Performance Table'!$V969="",'Reported Performance Table'!$W969="",'Reported Performance Table'!$X969="",'Reported Performance Table'!$AF969="",'Reported Performance Table'!$AG969="",'Reported Performance Table'!$AI969="",'Reported Performance Table'!$AJ969="",'Reported Performance Table'!$AL969="",'Reported Performance Table'!$AN969="",'Reported Performance Table'!$AR969=""),$A962&amp;", ",""))</f>
        <v/>
      </c>
      <c r="D962" s="35" t="e">
        <f>VLOOKUP('Reported Performance Table'!C962,'Master List'!$B$20:$C$39,2,FALSE)</f>
        <v>#N/A</v>
      </c>
      <c r="E962" t="e">
        <f>VLOOKUP('Reported Performance Table'!D962,'Master List'!$B$42:$C$129,2,FALSE)</f>
        <v>#N/A</v>
      </c>
      <c r="F962" t="e">
        <f>VLOOKUP('Reported Performance Table'!C962,'Master List'!$B$20:$D$39,3,FALSE)</f>
        <v>#N/A</v>
      </c>
      <c r="G962" s="3" t="e">
        <f>VLOOKUP('Reported Performance Table'!B962,'Master List'!$B$11:$D$17,3,FALSE)</f>
        <v>#N/A</v>
      </c>
      <c r="H962" t="e">
        <f t="shared" si="28"/>
        <v>#N/A</v>
      </c>
      <c r="I962" t="e">
        <f>IF(VLOOKUP('Reported Performance Table'!D962,'Master List'!$B$42:$D$129,3,FALSE)="","No",VLOOKUP('Reported Performance Table'!D962,'Master List'!$B$42:$D$129,3,FALSE))</f>
        <v>#N/A</v>
      </c>
      <c r="J962" t="e">
        <f>IF(AND(I962="Yes_No",'Reported Performance Table'!E962="Yes"),"No","Yes_No")</f>
        <v>#N/A</v>
      </c>
      <c r="K962" t="str">
        <f>IF('Reported Performance Table'!D962="","",IF('Reported Performance Table'!E962="Yes","LUNA_CCT","Reported_CCT"))</f>
        <v/>
      </c>
      <c r="L962" t="str">
        <f>IF('Reported Performance Table'!D962="","",IF(K962="LUNA_CCT",VLOOKUP('Reported Performance Table'!D962,'Master List'!$B$42:$E$129,4,FALSE),"Reported_BUG"))</f>
        <v/>
      </c>
      <c r="M962" t="str">
        <f>IF('Reported Performance Table'!D962="","",IF(AND('Reported Performance Table'!$E962="Yes",OR('Reported Performance Table'!$D962='Master List'!$B$42,'Reported Performance Table'!$D962='Master List'!$B$43,'Reported Performance Table'!$D962='Master List'!$B$44,'Reported Performance Table'!$D962='Master List'!$B$46,'Reported Performance Table'!$D962='Master List'!$B$48,'Reported Performance Table'!$D962='Master List'!$B$104,'Reported Performance Table'!$D962='Master List'!$B$106,'Reported Performance Table'!$D962='Master List'!$B$126)),"LUNA_Dimming","Dimming_Capability_and_Range"))</f>
        <v/>
      </c>
      <c r="N962" s="179">
        <f>'Reported Performance Table'!BE962</f>
        <v>0</v>
      </c>
      <c r="O962" s="179">
        <f>'Reported Performance Table'!BF962</f>
        <v>0</v>
      </c>
      <c r="P962" s="179">
        <f>'Reported Performance Table'!BG962</f>
        <v>0</v>
      </c>
      <c r="Q962" t="str">
        <f t="shared" si="29"/>
        <v>No</v>
      </c>
    </row>
    <row r="963" spans="1:17" x14ac:dyDescent="0.25">
      <c r="A963" s="75">
        <v>970</v>
      </c>
      <c r="B963" s="76" t="str">
        <f>IF('Reported Performance Table'!$A970="","",IF(OR('Reported Performance Table'!$B970="",'Reported Performance Table'!$C970="",'Reported Performance Table'!$D970="",'Reported Performance Table'!$F970="",'Reported Performance Table'!$G970="",'Reported Performance Table'!$H970="",'Reported Performance Table'!$I970="",'Reported Performance Table'!$K970="",'Reported Performance Table'!$N970="",'Reported Performance Table'!$O970="",'Reported Performance Table'!$P970="",'Reported Performance Table'!$Q970="",'Reported Performance Table'!$R970="",'Reported Performance Table'!$S970="",'Reported Performance Table'!$T970="",'Reported Performance Table'!$U970="",'Reported Performance Table'!$V970="",'Reported Performance Table'!$W970="",'Reported Performance Table'!$X970="",'Reported Performance Table'!$AF970="",'Reported Performance Table'!$AG970="",'Reported Performance Table'!$AI970="",'Reported Performance Table'!$AJ970="",'Reported Performance Table'!$AL970="",'Reported Performance Table'!$AN970="",'Reported Performance Table'!$AR970=""),$A963&amp;", ",""))</f>
        <v/>
      </c>
      <c r="D963" s="35" t="e">
        <f>VLOOKUP('Reported Performance Table'!C963,'Master List'!$B$20:$C$39,2,FALSE)</f>
        <v>#N/A</v>
      </c>
      <c r="E963" t="e">
        <f>VLOOKUP('Reported Performance Table'!D963,'Master List'!$B$42:$C$129,2,FALSE)</f>
        <v>#N/A</v>
      </c>
      <c r="F963" t="e">
        <f>VLOOKUP('Reported Performance Table'!C963,'Master List'!$B$20:$D$39,3,FALSE)</f>
        <v>#N/A</v>
      </c>
      <c r="G963" s="3" t="e">
        <f>VLOOKUP('Reported Performance Table'!B963,'Master List'!$B$11:$D$17,3,FALSE)</f>
        <v>#N/A</v>
      </c>
      <c r="H963" t="e">
        <f t="shared" si="28"/>
        <v>#N/A</v>
      </c>
      <c r="I963" t="e">
        <f>IF(VLOOKUP('Reported Performance Table'!D963,'Master List'!$B$42:$D$129,3,FALSE)="","No",VLOOKUP('Reported Performance Table'!D963,'Master List'!$B$42:$D$129,3,FALSE))</f>
        <v>#N/A</v>
      </c>
      <c r="J963" t="e">
        <f>IF(AND(I963="Yes_No",'Reported Performance Table'!E963="Yes"),"No","Yes_No")</f>
        <v>#N/A</v>
      </c>
      <c r="K963" t="str">
        <f>IF('Reported Performance Table'!D963="","",IF('Reported Performance Table'!E963="Yes","LUNA_CCT","Reported_CCT"))</f>
        <v/>
      </c>
      <c r="L963" t="str">
        <f>IF('Reported Performance Table'!D963="","",IF(K963="LUNA_CCT",VLOOKUP('Reported Performance Table'!D963,'Master List'!$B$42:$E$129,4,FALSE),"Reported_BUG"))</f>
        <v/>
      </c>
      <c r="M963" t="str">
        <f>IF('Reported Performance Table'!D963="","",IF(AND('Reported Performance Table'!$E963="Yes",OR('Reported Performance Table'!$D963='Master List'!$B$42,'Reported Performance Table'!$D963='Master List'!$B$43,'Reported Performance Table'!$D963='Master List'!$B$44,'Reported Performance Table'!$D963='Master List'!$B$46,'Reported Performance Table'!$D963='Master List'!$B$48,'Reported Performance Table'!$D963='Master List'!$B$104,'Reported Performance Table'!$D963='Master List'!$B$106,'Reported Performance Table'!$D963='Master List'!$B$126)),"LUNA_Dimming","Dimming_Capability_and_Range"))</f>
        <v/>
      </c>
      <c r="N963" s="179">
        <f>'Reported Performance Table'!BE963</f>
        <v>0</v>
      </c>
      <c r="O963" s="179">
        <f>'Reported Performance Table'!BF963</f>
        <v>0</v>
      </c>
      <c r="P963" s="179">
        <f>'Reported Performance Table'!BG963</f>
        <v>0</v>
      </c>
      <c r="Q963" t="str">
        <f t="shared" si="29"/>
        <v>No</v>
      </c>
    </row>
    <row r="964" spans="1:17" x14ac:dyDescent="0.25">
      <c r="A964" s="75">
        <v>971</v>
      </c>
      <c r="B964" s="76" t="str">
        <f>IF('Reported Performance Table'!$A971="","",IF(OR('Reported Performance Table'!$B971="",'Reported Performance Table'!$C971="",'Reported Performance Table'!$D971="",'Reported Performance Table'!$F971="",'Reported Performance Table'!$G971="",'Reported Performance Table'!$H971="",'Reported Performance Table'!$I971="",'Reported Performance Table'!$K971="",'Reported Performance Table'!$N971="",'Reported Performance Table'!$O971="",'Reported Performance Table'!$P971="",'Reported Performance Table'!$Q971="",'Reported Performance Table'!$R971="",'Reported Performance Table'!$S971="",'Reported Performance Table'!$T971="",'Reported Performance Table'!$U971="",'Reported Performance Table'!$V971="",'Reported Performance Table'!$W971="",'Reported Performance Table'!$X971="",'Reported Performance Table'!$AF971="",'Reported Performance Table'!$AG971="",'Reported Performance Table'!$AI971="",'Reported Performance Table'!$AJ971="",'Reported Performance Table'!$AL971="",'Reported Performance Table'!$AN971="",'Reported Performance Table'!$AR971=""),$A964&amp;", ",""))</f>
        <v/>
      </c>
      <c r="D964" s="35" t="e">
        <f>VLOOKUP('Reported Performance Table'!C964,'Master List'!$B$20:$C$39,2,FALSE)</f>
        <v>#N/A</v>
      </c>
      <c r="E964" t="e">
        <f>VLOOKUP('Reported Performance Table'!D964,'Master List'!$B$42:$C$129,2,FALSE)</f>
        <v>#N/A</v>
      </c>
      <c r="F964" t="e">
        <f>VLOOKUP('Reported Performance Table'!C964,'Master List'!$B$20:$D$39,3,FALSE)</f>
        <v>#N/A</v>
      </c>
      <c r="G964" s="3" t="e">
        <f>VLOOKUP('Reported Performance Table'!B964,'Master List'!$B$11:$D$17,3,FALSE)</f>
        <v>#N/A</v>
      </c>
      <c r="H964" t="e">
        <f t="shared" si="28"/>
        <v>#N/A</v>
      </c>
      <c r="I964" t="e">
        <f>IF(VLOOKUP('Reported Performance Table'!D964,'Master List'!$B$42:$D$129,3,FALSE)="","No",VLOOKUP('Reported Performance Table'!D964,'Master List'!$B$42:$D$129,3,FALSE))</f>
        <v>#N/A</v>
      </c>
      <c r="J964" t="e">
        <f>IF(AND(I964="Yes_No",'Reported Performance Table'!E964="Yes"),"No","Yes_No")</f>
        <v>#N/A</v>
      </c>
      <c r="K964" t="str">
        <f>IF('Reported Performance Table'!D964="","",IF('Reported Performance Table'!E964="Yes","LUNA_CCT","Reported_CCT"))</f>
        <v/>
      </c>
      <c r="L964" t="str">
        <f>IF('Reported Performance Table'!D964="","",IF(K964="LUNA_CCT",VLOOKUP('Reported Performance Table'!D964,'Master List'!$B$42:$E$129,4,FALSE),"Reported_BUG"))</f>
        <v/>
      </c>
      <c r="M964" t="str">
        <f>IF('Reported Performance Table'!D964="","",IF(AND('Reported Performance Table'!$E964="Yes",OR('Reported Performance Table'!$D964='Master List'!$B$42,'Reported Performance Table'!$D964='Master List'!$B$43,'Reported Performance Table'!$D964='Master List'!$B$44,'Reported Performance Table'!$D964='Master List'!$B$46,'Reported Performance Table'!$D964='Master List'!$B$48,'Reported Performance Table'!$D964='Master List'!$B$104,'Reported Performance Table'!$D964='Master List'!$B$106,'Reported Performance Table'!$D964='Master List'!$B$126)),"LUNA_Dimming","Dimming_Capability_and_Range"))</f>
        <v/>
      </c>
      <c r="N964" s="179">
        <f>'Reported Performance Table'!BE964</f>
        <v>0</v>
      </c>
      <c r="O964" s="179">
        <f>'Reported Performance Table'!BF964</f>
        <v>0</v>
      </c>
      <c r="P964" s="179">
        <f>'Reported Performance Table'!BG964</f>
        <v>0</v>
      </c>
      <c r="Q964" t="str">
        <f t="shared" si="29"/>
        <v>No</v>
      </c>
    </row>
    <row r="965" spans="1:17" x14ac:dyDescent="0.25">
      <c r="A965" s="75">
        <v>972</v>
      </c>
      <c r="B965" s="76" t="str">
        <f>IF('Reported Performance Table'!$A972="","",IF(OR('Reported Performance Table'!$B972="",'Reported Performance Table'!$C972="",'Reported Performance Table'!$D972="",'Reported Performance Table'!$F972="",'Reported Performance Table'!$G972="",'Reported Performance Table'!$H972="",'Reported Performance Table'!$I972="",'Reported Performance Table'!$K972="",'Reported Performance Table'!$N972="",'Reported Performance Table'!$O972="",'Reported Performance Table'!$P972="",'Reported Performance Table'!$Q972="",'Reported Performance Table'!$R972="",'Reported Performance Table'!$S972="",'Reported Performance Table'!$T972="",'Reported Performance Table'!$U972="",'Reported Performance Table'!$V972="",'Reported Performance Table'!$W972="",'Reported Performance Table'!$X972="",'Reported Performance Table'!$AF972="",'Reported Performance Table'!$AG972="",'Reported Performance Table'!$AI972="",'Reported Performance Table'!$AJ972="",'Reported Performance Table'!$AL972="",'Reported Performance Table'!$AN972="",'Reported Performance Table'!$AR972=""),$A965&amp;", ",""))</f>
        <v/>
      </c>
      <c r="D965" s="35" t="e">
        <f>VLOOKUP('Reported Performance Table'!C965,'Master List'!$B$20:$C$39,2,FALSE)</f>
        <v>#N/A</v>
      </c>
      <c r="E965" t="e">
        <f>VLOOKUP('Reported Performance Table'!D965,'Master List'!$B$42:$C$129,2,FALSE)</f>
        <v>#N/A</v>
      </c>
      <c r="F965" t="e">
        <f>VLOOKUP('Reported Performance Table'!C965,'Master List'!$B$20:$D$39,3,FALSE)</f>
        <v>#N/A</v>
      </c>
      <c r="G965" s="3" t="e">
        <f>VLOOKUP('Reported Performance Table'!B965,'Master List'!$B$11:$D$17,3,FALSE)</f>
        <v>#N/A</v>
      </c>
      <c r="H965" t="e">
        <f t="shared" si="28"/>
        <v>#N/A</v>
      </c>
      <c r="I965" t="e">
        <f>IF(VLOOKUP('Reported Performance Table'!D965,'Master List'!$B$42:$D$129,3,FALSE)="","No",VLOOKUP('Reported Performance Table'!D965,'Master List'!$B$42:$D$129,3,FALSE))</f>
        <v>#N/A</v>
      </c>
      <c r="J965" t="e">
        <f>IF(AND(I965="Yes_No",'Reported Performance Table'!E965="Yes"),"No","Yes_No")</f>
        <v>#N/A</v>
      </c>
      <c r="K965" t="str">
        <f>IF('Reported Performance Table'!D965="","",IF('Reported Performance Table'!E965="Yes","LUNA_CCT","Reported_CCT"))</f>
        <v/>
      </c>
      <c r="L965" t="str">
        <f>IF('Reported Performance Table'!D965="","",IF(K965="LUNA_CCT",VLOOKUP('Reported Performance Table'!D965,'Master List'!$B$42:$E$129,4,FALSE),"Reported_BUG"))</f>
        <v/>
      </c>
      <c r="M965" t="str">
        <f>IF('Reported Performance Table'!D965="","",IF(AND('Reported Performance Table'!$E965="Yes",OR('Reported Performance Table'!$D965='Master List'!$B$42,'Reported Performance Table'!$D965='Master List'!$B$43,'Reported Performance Table'!$D965='Master List'!$B$44,'Reported Performance Table'!$D965='Master List'!$B$46,'Reported Performance Table'!$D965='Master List'!$B$48,'Reported Performance Table'!$D965='Master List'!$B$104,'Reported Performance Table'!$D965='Master List'!$B$106,'Reported Performance Table'!$D965='Master List'!$B$126)),"LUNA_Dimming","Dimming_Capability_and_Range"))</f>
        <v/>
      </c>
      <c r="N965" s="179">
        <f>'Reported Performance Table'!BE965</f>
        <v>0</v>
      </c>
      <c r="O965" s="179">
        <f>'Reported Performance Table'!BF965</f>
        <v>0</v>
      </c>
      <c r="P965" s="179">
        <f>'Reported Performance Table'!BG965</f>
        <v>0</v>
      </c>
      <c r="Q965" t="str">
        <f t="shared" si="29"/>
        <v>No</v>
      </c>
    </row>
    <row r="966" spans="1:17" x14ac:dyDescent="0.25">
      <c r="A966" s="75">
        <v>973</v>
      </c>
      <c r="B966" s="76" t="str">
        <f>IF('Reported Performance Table'!$A973="","",IF(OR('Reported Performance Table'!$B973="",'Reported Performance Table'!$C973="",'Reported Performance Table'!$D973="",'Reported Performance Table'!$F973="",'Reported Performance Table'!$G973="",'Reported Performance Table'!$H973="",'Reported Performance Table'!$I973="",'Reported Performance Table'!$K973="",'Reported Performance Table'!$N973="",'Reported Performance Table'!$O973="",'Reported Performance Table'!$P973="",'Reported Performance Table'!$Q973="",'Reported Performance Table'!$R973="",'Reported Performance Table'!$S973="",'Reported Performance Table'!$T973="",'Reported Performance Table'!$U973="",'Reported Performance Table'!$V973="",'Reported Performance Table'!$W973="",'Reported Performance Table'!$X973="",'Reported Performance Table'!$AF973="",'Reported Performance Table'!$AG973="",'Reported Performance Table'!$AI973="",'Reported Performance Table'!$AJ973="",'Reported Performance Table'!$AL973="",'Reported Performance Table'!$AN973="",'Reported Performance Table'!$AR973=""),$A966&amp;", ",""))</f>
        <v/>
      </c>
      <c r="D966" s="35" t="e">
        <f>VLOOKUP('Reported Performance Table'!C966,'Master List'!$B$20:$C$39,2,FALSE)</f>
        <v>#N/A</v>
      </c>
      <c r="E966" t="e">
        <f>VLOOKUP('Reported Performance Table'!D966,'Master List'!$B$42:$C$129,2,FALSE)</f>
        <v>#N/A</v>
      </c>
      <c r="F966" t="e">
        <f>VLOOKUP('Reported Performance Table'!C966,'Master List'!$B$20:$D$39,3,FALSE)</f>
        <v>#N/A</v>
      </c>
      <c r="G966" s="3" t="e">
        <f>VLOOKUP('Reported Performance Table'!B966,'Master List'!$B$11:$D$17,3,FALSE)</f>
        <v>#N/A</v>
      </c>
      <c r="H966" t="e">
        <f t="shared" si="28"/>
        <v>#N/A</v>
      </c>
      <c r="I966" t="e">
        <f>IF(VLOOKUP('Reported Performance Table'!D966,'Master List'!$B$42:$D$129,3,FALSE)="","No",VLOOKUP('Reported Performance Table'!D966,'Master List'!$B$42:$D$129,3,FALSE))</f>
        <v>#N/A</v>
      </c>
      <c r="J966" t="e">
        <f>IF(AND(I966="Yes_No",'Reported Performance Table'!E966="Yes"),"No","Yes_No")</f>
        <v>#N/A</v>
      </c>
      <c r="K966" t="str">
        <f>IF('Reported Performance Table'!D966="","",IF('Reported Performance Table'!E966="Yes","LUNA_CCT","Reported_CCT"))</f>
        <v/>
      </c>
      <c r="L966" t="str">
        <f>IF('Reported Performance Table'!D966="","",IF(K966="LUNA_CCT",VLOOKUP('Reported Performance Table'!D966,'Master List'!$B$42:$E$129,4,FALSE),"Reported_BUG"))</f>
        <v/>
      </c>
      <c r="M966" t="str">
        <f>IF('Reported Performance Table'!D966="","",IF(AND('Reported Performance Table'!$E966="Yes",OR('Reported Performance Table'!$D966='Master List'!$B$42,'Reported Performance Table'!$D966='Master List'!$B$43,'Reported Performance Table'!$D966='Master List'!$B$44,'Reported Performance Table'!$D966='Master List'!$B$46,'Reported Performance Table'!$D966='Master List'!$B$48,'Reported Performance Table'!$D966='Master List'!$B$104,'Reported Performance Table'!$D966='Master List'!$B$106,'Reported Performance Table'!$D966='Master List'!$B$126)),"LUNA_Dimming","Dimming_Capability_and_Range"))</f>
        <v/>
      </c>
      <c r="N966" s="179">
        <f>'Reported Performance Table'!BE966</f>
        <v>0</v>
      </c>
      <c r="O966" s="179">
        <f>'Reported Performance Table'!BF966</f>
        <v>0</v>
      </c>
      <c r="P966" s="179">
        <f>'Reported Performance Table'!BG966</f>
        <v>0</v>
      </c>
      <c r="Q966" t="str">
        <f t="shared" si="29"/>
        <v>No</v>
      </c>
    </row>
    <row r="967" spans="1:17" x14ac:dyDescent="0.25">
      <c r="A967" s="75">
        <v>974</v>
      </c>
      <c r="B967" s="76" t="str">
        <f>IF('Reported Performance Table'!$A974="","",IF(OR('Reported Performance Table'!$B974="",'Reported Performance Table'!$C974="",'Reported Performance Table'!$D974="",'Reported Performance Table'!$F974="",'Reported Performance Table'!$G974="",'Reported Performance Table'!$H974="",'Reported Performance Table'!$I974="",'Reported Performance Table'!$K974="",'Reported Performance Table'!$N974="",'Reported Performance Table'!$O974="",'Reported Performance Table'!$P974="",'Reported Performance Table'!$Q974="",'Reported Performance Table'!$R974="",'Reported Performance Table'!$S974="",'Reported Performance Table'!$T974="",'Reported Performance Table'!$U974="",'Reported Performance Table'!$V974="",'Reported Performance Table'!$W974="",'Reported Performance Table'!$X974="",'Reported Performance Table'!$AF974="",'Reported Performance Table'!$AG974="",'Reported Performance Table'!$AI974="",'Reported Performance Table'!$AJ974="",'Reported Performance Table'!$AL974="",'Reported Performance Table'!$AN974="",'Reported Performance Table'!$AR974=""),$A967&amp;", ",""))</f>
        <v/>
      </c>
      <c r="D967" s="35" t="e">
        <f>VLOOKUP('Reported Performance Table'!C967,'Master List'!$B$20:$C$39,2,FALSE)</f>
        <v>#N/A</v>
      </c>
      <c r="E967" t="e">
        <f>VLOOKUP('Reported Performance Table'!D967,'Master List'!$B$42:$C$129,2,FALSE)</f>
        <v>#N/A</v>
      </c>
      <c r="F967" t="e">
        <f>VLOOKUP('Reported Performance Table'!C967,'Master List'!$B$20:$D$39,3,FALSE)</f>
        <v>#N/A</v>
      </c>
      <c r="G967" s="3" t="e">
        <f>VLOOKUP('Reported Performance Table'!B967,'Master List'!$B$11:$D$17,3,FALSE)</f>
        <v>#N/A</v>
      </c>
      <c r="H967" t="e">
        <f t="shared" si="28"/>
        <v>#N/A</v>
      </c>
      <c r="I967" t="e">
        <f>IF(VLOOKUP('Reported Performance Table'!D967,'Master List'!$B$42:$D$129,3,FALSE)="","No",VLOOKUP('Reported Performance Table'!D967,'Master List'!$B$42:$D$129,3,FALSE))</f>
        <v>#N/A</v>
      </c>
      <c r="J967" t="e">
        <f>IF(AND(I967="Yes_No",'Reported Performance Table'!E967="Yes"),"No","Yes_No")</f>
        <v>#N/A</v>
      </c>
      <c r="K967" t="str">
        <f>IF('Reported Performance Table'!D967="","",IF('Reported Performance Table'!E967="Yes","LUNA_CCT","Reported_CCT"))</f>
        <v/>
      </c>
      <c r="L967" t="str">
        <f>IF('Reported Performance Table'!D967="","",IF(K967="LUNA_CCT",VLOOKUP('Reported Performance Table'!D967,'Master List'!$B$42:$E$129,4,FALSE),"Reported_BUG"))</f>
        <v/>
      </c>
      <c r="M967" t="str">
        <f>IF('Reported Performance Table'!D967="","",IF(AND('Reported Performance Table'!$E967="Yes",OR('Reported Performance Table'!$D967='Master List'!$B$42,'Reported Performance Table'!$D967='Master List'!$B$43,'Reported Performance Table'!$D967='Master List'!$B$44,'Reported Performance Table'!$D967='Master List'!$B$46,'Reported Performance Table'!$D967='Master List'!$B$48,'Reported Performance Table'!$D967='Master List'!$B$104,'Reported Performance Table'!$D967='Master List'!$B$106,'Reported Performance Table'!$D967='Master List'!$B$126)),"LUNA_Dimming","Dimming_Capability_and_Range"))</f>
        <v/>
      </c>
      <c r="N967" s="179">
        <f>'Reported Performance Table'!BE967</f>
        <v>0</v>
      </c>
      <c r="O967" s="179">
        <f>'Reported Performance Table'!BF967</f>
        <v>0</v>
      </c>
      <c r="P967" s="179">
        <f>'Reported Performance Table'!BG967</f>
        <v>0</v>
      </c>
      <c r="Q967" t="str">
        <f t="shared" si="29"/>
        <v>No</v>
      </c>
    </row>
    <row r="968" spans="1:17" x14ac:dyDescent="0.25">
      <c r="A968" s="75">
        <v>975</v>
      </c>
      <c r="B968" s="76" t="str">
        <f>IF('Reported Performance Table'!$A975="","",IF(OR('Reported Performance Table'!$B975="",'Reported Performance Table'!$C975="",'Reported Performance Table'!$D975="",'Reported Performance Table'!$F975="",'Reported Performance Table'!$G975="",'Reported Performance Table'!$H975="",'Reported Performance Table'!$I975="",'Reported Performance Table'!$K975="",'Reported Performance Table'!$N975="",'Reported Performance Table'!$O975="",'Reported Performance Table'!$P975="",'Reported Performance Table'!$Q975="",'Reported Performance Table'!$R975="",'Reported Performance Table'!$S975="",'Reported Performance Table'!$T975="",'Reported Performance Table'!$U975="",'Reported Performance Table'!$V975="",'Reported Performance Table'!$W975="",'Reported Performance Table'!$X975="",'Reported Performance Table'!$AF975="",'Reported Performance Table'!$AG975="",'Reported Performance Table'!$AI975="",'Reported Performance Table'!$AJ975="",'Reported Performance Table'!$AL975="",'Reported Performance Table'!$AN975="",'Reported Performance Table'!$AR975=""),$A968&amp;", ",""))</f>
        <v/>
      </c>
      <c r="D968" s="35" t="e">
        <f>VLOOKUP('Reported Performance Table'!C968,'Master List'!$B$20:$C$39,2,FALSE)</f>
        <v>#N/A</v>
      </c>
      <c r="E968" t="e">
        <f>VLOOKUP('Reported Performance Table'!D968,'Master List'!$B$42:$C$129,2,FALSE)</f>
        <v>#N/A</v>
      </c>
      <c r="F968" t="e">
        <f>VLOOKUP('Reported Performance Table'!C968,'Master List'!$B$20:$D$39,3,FALSE)</f>
        <v>#N/A</v>
      </c>
      <c r="G968" s="3" t="e">
        <f>VLOOKUP('Reported Performance Table'!B968,'Master List'!$B$11:$D$17,3,FALSE)</f>
        <v>#N/A</v>
      </c>
      <c r="H968" t="e">
        <f t="shared" si="28"/>
        <v>#N/A</v>
      </c>
      <c r="I968" t="e">
        <f>IF(VLOOKUP('Reported Performance Table'!D968,'Master List'!$B$42:$D$129,3,FALSE)="","No",VLOOKUP('Reported Performance Table'!D968,'Master List'!$B$42:$D$129,3,FALSE))</f>
        <v>#N/A</v>
      </c>
      <c r="J968" t="e">
        <f>IF(AND(I968="Yes_No",'Reported Performance Table'!E968="Yes"),"No","Yes_No")</f>
        <v>#N/A</v>
      </c>
      <c r="K968" t="str">
        <f>IF('Reported Performance Table'!D968="","",IF('Reported Performance Table'!E968="Yes","LUNA_CCT","Reported_CCT"))</f>
        <v/>
      </c>
      <c r="L968" t="str">
        <f>IF('Reported Performance Table'!D968="","",IF(K968="LUNA_CCT",VLOOKUP('Reported Performance Table'!D968,'Master List'!$B$42:$E$129,4,FALSE),"Reported_BUG"))</f>
        <v/>
      </c>
      <c r="M968" t="str">
        <f>IF('Reported Performance Table'!D968="","",IF(AND('Reported Performance Table'!$E968="Yes",OR('Reported Performance Table'!$D968='Master List'!$B$42,'Reported Performance Table'!$D968='Master List'!$B$43,'Reported Performance Table'!$D968='Master List'!$B$44,'Reported Performance Table'!$D968='Master List'!$B$46,'Reported Performance Table'!$D968='Master List'!$B$48,'Reported Performance Table'!$D968='Master List'!$B$104,'Reported Performance Table'!$D968='Master List'!$B$106,'Reported Performance Table'!$D968='Master List'!$B$126)),"LUNA_Dimming","Dimming_Capability_and_Range"))</f>
        <v/>
      </c>
      <c r="N968" s="179">
        <f>'Reported Performance Table'!BE968</f>
        <v>0</v>
      </c>
      <c r="O968" s="179">
        <f>'Reported Performance Table'!BF968</f>
        <v>0</v>
      </c>
      <c r="P968" s="179">
        <f>'Reported Performance Table'!BG968</f>
        <v>0</v>
      </c>
      <c r="Q968" t="str">
        <f t="shared" si="29"/>
        <v>No</v>
      </c>
    </row>
    <row r="969" spans="1:17" x14ac:dyDescent="0.25">
      <c r="A969" s="75">
        <v>976</v>
      </c>
      <c r="B969" s="76" t="str">
        <f>IF('Reported Performance Table'!$A976="","",IF(OR('Reported Performance Table'!$B976="",'Reported Performance Table'!$C976="",'Reported Performance Table'!$D976="",'Reported Performance Table'!$F976="",'Reported Performance Table'!$G976="",'Reported Performance Table'!$H976="",'Reported Performance Table'!$I976="",'Reported Performance Table'!$K976="",'Reported Performance Table'!$N976="",'Reported Performance Table'!$O976="",'Reported Performance Table'!$P976="",'Reported Performance Table'!$Q976="",'Reported Performance Table'!$R976="",'Reported Performance Table'!$S976="",'Reported Performance Table'!$T976="",'Reported Performance Table'!$U976="",'Reported Performance Table'!$V976="",'Reported Performance Table'!$W976="",'Reported Performance Table'!$X976="",'Reported Performance Table'!$AF976="",'Reported Performance Table'!$AG976="",'Reported Performance Table'!$AI976="",'Reported Performance Table'!$AJ976="",'Reported Performance Table'!$AL976="",'Reported Performance Table'!$AN976="",'Reported Performance Table'!$AR976=""),$A969&amp;", ",""))</f>
        <v/>
      </c>
      <c r="D969" s="35" t="e">
        <f>VLOOKUP('Reported Performance Table'!C969,'Master List'!$B$20:$C$39,2,FALSE)</f>
        <v>#N/A</v>
      </c>
      <c r="E969" t="e">
        <f>VLOOKUP('Reported Performance Table'!D969,'Master List'!$B$42:$C$129,2,FALSE)</f>
        <v>#N/A</v>
      </c>
      <c r="F969" t="e">
        <f>VLOOKUP('Reported Performance Table'!C969,'Master List'!$B$20:$D$39,3,FALSE)</f>
        <v>#N/A</v>
      </c>
      <c r="G969" s="3" t="e">
        <f>VLOOKUP('Reported Performance Table'!B969,'Master List'!$B$11:$D$17,3,FALSE)</f>
        <v>#N/A</v>
      </c>
      <c r="H969" t="e">
        <f t="shared" si="28"/>
        <v>#N/A</v>
      </c>
      <c r="I969" t="e">
        <f>IF(VLOOKUP('Reported Performance Table'!D969,'Master List'!$B$42:$D$129,3,FALSE)="","No",VLOOKUP('Reported Performance Table'!D969,'Master List'!$B$42:$D$129,3,FALSE))</f>
        <v>#N/A</v>
      </c>
      <c r="J969" t="e">
        <f>IF(AND(I969="Yes_No",'Reported Performance Table'!E969="Yes"),"No","Yes_No")</f>
        <v>#N/A</v>
      </c>
      <c r="K969" t="str">
        <f>IF('Reported Performance Table'!D969="","",IF('Reported Performance Table'!E969="Yes","LUNA_CCT","Reported_CCT"))</f>
        <v/>
      </c>
      <c r="L969" t="str">
        <f>IF('Reported Performance Table'!D969="","",IF(K969="LUNA_CCT",VLOOKUP('Reported Performance Table'!D969,'Master List'!$B$42:$E$129,4,FALSE),"Reported_BUG"))</f>
        <v/>
      </c>
      <c r="M969" t="str">
        <f>IF('Reported Performance Table'!D969="","",IF(AND('Reported Performance Table'!$E969="Yes",OR('Reported Performance Table'!$D969='Master List'!$B$42,'Reported Performance Table'!$D969='Master List'!$B$43,'Reported Performance Table'!$D969='Master List'!$B$44,'Reported Performance Table'!$D969='Master List'!$B$46,'Reported Performance Table'!$D969='Master List'!$B$48,'Reported Performance Table'!$D969='Master List'!$B$104,'Reported Performance Table'!$D969='Master List'!$B$106,'Reported Performance Table'!$D969='Master List'!$B$126)),"LUNA_Dimming","Dimming_Capability_and_Range"))</f>
        <v/>
      </c>
      <c r="N969" s="179">
        <f>'Reported Performance Table'!BE969</f>
        <v>0</v>
      </c>
      <c r="O969" s="179">
        <f>'Reported Performance Table'!BF969</f>
        <v>0</v>
      </c>
      <c r="P969" s="179">
        <f>'Reported Performance Table'!BG969</f>
        <v>0</v>
      </c>
      <c r="Q969" t="str">
        <f t="shared" si="29"/>
        <v>No</v>
      </c>
    </row>
    <row r="970" spans="1:17" x14ac:dyDescent="0.25">
      <c r="A970" s="75">
        <v>977</v>
      </c>
      <c r="B970" s="76" t="str">
        <f>IF('Reported Performance Table'!$A977="","",IF(OR('Reported Performance Table'!$B977="",'Reported Performance Table'!$C977="",'Reported Performance Table'!$D977="",'Reported Performance Table'!$F977="",'Reported Performance Table'!$G977="",'Reported Performance Table'!$H977="",'Reported Performance Table'!$I977="",'Reported Performance Table'!$K977="",'Reported Performance Table'!$N977="",'Reported Performance Table'!$O977="",'Reported Performance Table'!$P977="",'Reported Performance Table'!$Q977="",'Reported Performance Table'!$R977="",'Reported Performance Table'!$S977="",'Reported Performance Table'!$T977="",'Reported Performance Table'!$U977="",'Reported Performance Table'!$V977="",'Reported Performance Table'!$W977="",'Reported Performance Table'!$X977="",'Reported Performance Table'!$AF977="",'Reported Performance Table'!$AG977="",'Reported Performance Table'!$AI977="",'Reported Performance Table'!$AJ977="",'Reported Performance Table'!$AL977="",'Reported Performance Table'!$AN977="",'Reported Performance Table'!$AR977=""),$A970&amp;", ",""))</f>
        <v/>
      </c>
      <c r="D970" s="35" t="e">
        <f>VLOOKUP('Reported Performance Table'!C970,'Master List'!$B$20:$C$39,2,FALSE)</f>
        <v>#N/A</v>
      </c>
      <c r="E970" t="e">
        <f>VLOOKUP('Reported Performance Table'!D970,'Master List'!$B$42:$C$129,2,FALSE)</f>
        <v>#N/A</v>
      </c>
      <c r="F970" t="e">
        <f>VLOOKUP('Reported Performance Table'!C970,'Master List'!$B$20:$D$39,3,FALSE)</f>
        <v>#N/A</v>
      </c>
      <c r="G970" s="3" t="e">
        <f>VLOOKUP('Reported Performance Table'!B970,'Master List'!$B$11:$D$17,3,FALSE)</f>
        <v>#N/A</v>
      </c>
      <c r="H970" t="e">
        <f t="shared" si="28"/>
        <v>#N/A</v>
      </c>
      <c r="I970" t="e">
        <f>IF(VLOOKUP('Reported Performance Table'!D970,'Master List'!$B$42:$D$129,3,FALSE)="","No",VLOOKUP('Reported Performance Table'!D970,'Master List'!$B$42:$D$129,3,FALSE))</f>
        <v>#N/A</v>
      </c>
      <c r="J970" t="e">
        <f>IF(AND(I970="Yes_No",'Reported Performance Table'!E970="Yes"),"No","Yes_No")</f>
        <v>#N/A</v>
      </c>
      <c r="K970" t="str">
        <f>IF('Reported Performance Table'!D970="","",IF('Reported Performance Table'!E970="Yes","LUNA_CCT","Reported_CCT"))</f>
        <v/>
      </c>
      <c r="L970" t="str">
        <f>IF('Reported Performance Table'!D970="","",IF(K970="LUNA_CCT",VLOOKUP('Reported Performance Table'!D970,'Master List'!$B$42:$E$129,4,FALSE),"Reported_BUG"))</f>
        <v/>
      </c>
      <c r="M970" t="str">
        <f>IF('Reported Performance Table'!D970="","",IF(AND('Reported Performance Table'!$E970="Yes",OR('Reported Performance Table'!$D970='Master List'!$B$42,'Reported Performance Table'!$D970='Master List'!$B$43,'Reported Performance Table'!$D970='Master List'!$B$44,'Reported Performance Table'!$D970='Master List'!$B$46,'Reported Performance Table'!$D970='Master List'!$B$48,'Reported Performance Table'!$D970='Master List'!$B$104,'Reported Performance Table'!$D970='Master List'!$B$106,'Reported Performance Table'!$D970='Master List'!$B$126)),"LUNA_Dimming","Dimming_Capability_and_Range"))</f>
        <v/>
      </c>
      <c r="N970" s="179">
        <f>'Reported Performance Table'!BE970</f>
        <v>0</v>
      </c>
      <c r="O970" s="179">
        <f>'Reported Performance Table'!BF970</f>
        <v>0</v>
      </c>
      <c r="P970" s="179">
        <f>'Reported Performance Table'!BG970</f>
        <v>0</v>
      </c>
      <c r="Q970" t="str">
        <f t="shared" si="29"/>
        <v>No</v>
      </c>
    </row>
    <row r="971" spans="1:17" x14ac:dyDescent="0.25">
      <c r="A971" s="75">
        <v>978</v>
      </c>
      <c r="B971" s="76" t="str">
        <f>IF('Reported Performance Table'!$A978="","",IF(OR('Reported Performance Table'!$B978="",'Reported Performance Table'!$C978="",'Reported Performance Table'!$D978="",'Reported Performance Table'!$F978="",'Reported Performance Table'!$G978="",'Reported Performance Table'!$H978="",'Reported Performance Table'!$I978="",'Reported Performance Table'!$K978="",'Reported Performance Table'!$N978="",'Reported Performance Table'!$O978="",'Reported Performance Table'!$P978="",'Reported Performance Table'!$Q978="",'Reported Performance Table'!$R978="",'Reported Performance Table'!$S978="",'Reported Performance Table'!$T978="",'Reported Performance Table'!$U978="",'Reported Performance Table'!$V978="",'Reported Performance Table'!$W978="",'Reported Performance Table'!$X978="",'Reported Performance Table'!$AF978="",'Reported Performance Table'!$AG978="",'Reported Performance Table'!$AI978="",'Reported Performance Table'!$AJ978="",'Reported Performance Table'!$AL978="",'Reported Performance Table'!$AN978="",'Reported Performance Table'!$AR978=""),$A971&amp;", ",""))</f>
        <v/>
      </c>
      <c r="D971" s="35" t="e">
        <f>VLOOKUP('Reported Performance Table'!C971,'Master List'!$B$20:$C$39,2,FALSE)</f>
        <v>#N/A</v>
      </c>
      <c r="E971" t="e">
        <f>VLOOKUP('Reported Performance Table'!D971,'Master List'!$B$42:$C$129,2,FALSE)</f>
        <v>#N/A</v>
      </c>
      <c r="F971" t="e">
        <f>VLOOKUP('Reported Performance Table'!C971,'Master List'!$B$20:$D$39,3,FALSE)</f>
        <v>#N/A</v>
      </c>
      <c r="G971" s="3" t="e">
        <f>VLOOKUP('Reported Performance Table'!B971,'Master List'!$B$11:$D$17,3,FALSE)</f>
        <v>#N/A</v>
      </c>
      <c r="H971" t="e">
        <f t="shared" ref="H971:H1034" si="30">CONCATENATE(F971,G971)</f>
        <v>#N/A</v>
      </c>
      <c r="I971" t="e">
        <f>IF(VLOOKUP('Reported Performance Table'!D971,'Master List'!$B$42:$D$129,3,FALSE)="","No",VLOOKUP('Reported Performance Table'!D971,'Master List'!$B$42:$D$129,3,FALSE))</f>
        <v>#N/A</v>
      </c>
      <c r="J971" t="e">
        <f>IF(AND(I971="Yes_No",'Reported Performance Table'!E971="Yes"),"No","Yes_No")</f>
        <v>#N/A</v>
      </c>
      <c r="K971" t="str">
        <f>IF('Reported Performance Table'!D971="","",IF('Reported Performance Table'!E971="Yes","LUNA_CCT","Reported_CCT"))</f>
        <v/>
      </c>
      <c r="L971" t="str">
        <f>IF('Reported Performance Table'!D971="","",IF(K971="LUNA_CCT",VLOOKUP('Reported Performance Table'!D971,'Master List'!$B$42:$E$129,4,FALSE),"Reported_BUG"))</f>
        <v/>
      </c>
      <c r="M971" t="str">
        <f>IF('Reported Performance Table'!D971="","",IF(AND('Reported Performance Table'!$E971="Yes",OR('Reported Performance Table'!$D971='Master List'!$B$42,'Reported Performance Table'!$D971='Master List'!$B$43,'Reported Performance Table'!$D971='Master List'!$B$44,'Reported Performance Table'!$D971='Master List'!$B$46,'Reported Performance Table'!$D971='Master List'!$B$48,'Reported Performance Table'!$D971='Master List'!$B$104,'Reported Performance Table'!$D971='Master List'!$B$106,'Reported Performance Table'!$D971='Master List'!$B$126)),"LUNA_Dimming","Dimming_Capability_and_Range"))</f>
        <v/>
      </c>
      <c r="N971" s="179">
        <f>'Reported Performance Table'!BE971</f>
        <v>0</v>
      </c>
      <c r="O971" s="179">
        <f>'Reported Performance Table'!BF971</f>
        <v>0</v>
      </c>
      <c r="P971" s="179">
        <f>'Reported Performance Table'!BG971</f>
        <v>0</v>
      </c>
      <c r="Q971" t="str">
        <f t="shared" si="29"/>
        <v>No</v>
      </c>
    </row>
    <row r="972" spans="1:17" x14ac:dyDescent="0.25">
      <c r="A972" s="75">
        <v>979</v>
      </c>
      <c r="B972" s="76" t="str">
        <f>IF('Reported Performance Table'!$A979="","",IF(OR('Reported Performance Table'!$B979="",'Reported Performance Table'!$C979="",'Reported Performance Table'!$D979="",'Reported Performance Table'!$F979="",'Reported Performance Table'!$G979="",'Reported Performance Table'!$H979="",'Reported Performance Table'!$I979="",'Reported Performance Table'!$K979="",'Reported Performance Table'!$N979="",'Reported Performance Table'!$O979="",'Reported Performance Table'!$P979="",'Reported Performance Table'!$Q979="",'Reported Performance Table'!$R979="",'Reported Performance Table'!$S979="",'Reported Performance Table'!$T979="",'Reported Performance Table'!$U979="",'Reported Performance Table'!$V979="",'Reported Performance Table'!$W979="",'Reported Performance Table'!$X979="",'Reported Performance Table'!$AF979="",'Reported Performance Table'!$AG979="",'Reported Performance Table'!$AI979="",'Reported Performance Table'!$AJ979="",'Reported Performance Table'!$AL979="",'Reported Performance Table'!$AN979="",'Reported Performance Table'!$AR979=""),$A972&amp;", ",""))</f>
        <v/>
      </c>
      <c r="D972" s="35" t="e">
        <f>VLOOKUP('Reported Performance Table'!C972,'Master List'!$B$20:$C$39,2,FALSE)</f>
        <v>#N/A</v>
      </c>
      <c r="E972" t="e">
        <f>VLOOKUP('Reported Performance Table'!D972,'Master List'!$B$42:$C$129,2,FALSE)</f>
        <v>#N/A</v>
      </c>
      <c r="F972" t="e">
        <f>VLOOKUP('Reported Performance Table'!C972,'Master List'!$B$20:$D$39,3,FALSE)</f>
        <v>#N/A</v>
      </c>
      <c r="G972" s="3" t="e">
        <f>VLOOKUP('Reported Performance Table'!B972,'Master List'!$B$11:$D$17,3,FALSE)</f>
        <v>#N/A</v>
      </c>
      <c r="H972" t="e">
        <f t="shared" si="30"/>
        <v>#N/A</v>
      </c>
      <c r="I972" t="e">
        <f>IF(VLOOKUP('Reported Performance Table'!D972,'Master List'!$B$42:$D$129,3,FALSE)="","No",VLOOKUP('Reported Performance Table'!D972,'Master List'!$B$42:$D$129,3,FALSE))</f>
        <v>#N/A</v>
      </c>
      <c r="J972" t="e">
        <f>IF(AND(I972="Yes_No",'Reported Performance Table'!E972="Yes"),"No","Yes_No")</f>
        <v>#N/A</v>
      </c>
      <c r="K972" t="str">
        <f>IF('Reported Performance Table'!D972="","",IF('Reported Performance Table'!E972="Yes","LUNA_CCT","Reported_CCT"))</f>
        <v/>
      </c>
      <c r="L972" t="str">
        <f>IF('Reported Performance Table'!D972="","",IF(K972="LUNA_CCT",VLOOKUP('Reported Performance Table'!D972,'Master List'!$B$42:$E$129,4,FALSE),"Reported_BUG"))</f>
        <v/>
      </c>
      <c r="M972" t="str">
        <f>IF('Reported Performance Table'!D972="","",IF(AND('Reported Performance Table'!$E972="Yes",OR('Reported Performance Table'!$D972='Master List'!$B$42,'Reported Performance Table'!$D972='Master List'!$B$43,'Reported Performance Table'!$D972='Master List'!$B$44,'Reported Performance Table'!$D972='Master List'!$B$46,'Reported Performance Table'!$D972='Master List'!$B$48,'Reported Performance Table'!$D972='Master List'!$B$104,'Reported Performance Table'!$D972='Master List'!$B$106,'Reported Performance Table'!$D972='Master List'!$B$126)),"LUNA_Dimming","Dimming_Capability_and_Range"))</f>
        <v/>
      </c>
      <c r="N972" s="179">
        <f>'Reported Performance Table'!BE972</f>
        <v>0</v>
      </c>
      <c r="O972" s="179">
        <f>'Reported Performance Table'!BF972</f>
        <v>0</v>
      </c>
      <c r="P972" s="179">
        <f>'Reported Performance Table'!BG972</f>
        <v>0</v>
      </c>
      <c r="Q972" t="str">
        <f t="shared" ref="Q972:Q1035" si="31">IF(COUNTIF(N972:P972,"Yes")=3,"Yes","No")</f>
        <v>No</v>
      </c>
    </row>
    <row r="973" spans="1:17" x14ac:dyDescent="0.25">
      <c r="A973" s="75">
        <v>980</v>
      </c>
      <c r="B973" s="76" t="str">
        <f>IF('Reported Performance Table'!$A980="","",IF(OR('Reported Performance Table'!$B980="",'Reported Performance Table'!$C980="",'Reported Performance Table'!$D980="",'Reported Performance Table'!$F980="",'Reported Performance Table'!$G980="",'Reported Performance Table'!$H980="",'Reported Performance Table'!$I980="",'Reported Performance Table'!$K980="",'Reported Performance Table'!$N980="",'Reported Performance Table'!$O980="",'Reported Performance Table'!$P980="",'Reported Performance Table'!$Q980="",'Reported Performance Table'!$R980="",'Reported Performance Table'!$S980="",'Reported Performance Table'!$T980="",'Reported Performance Table'!$U980="",'Reported Performance Table'!$V980="",'Reported Performance Table'!$W980="",'Reported Performance Table'!$X980="",'Reported Performance Table'!$AF980="",'Reported Performance Table'!$AG980="",'Reported Performance Table'!$AI980="",'Reported Performance Table'!$AJ980="",'Reported Performance Table'!$AL980="",'Reported Performance Table'!$AN980="",'Reported Performance Table'!$AR980=""),$A973&amp;", ",""))</f>
        <v/>
      </c>
      <c r="D973" s="35" t="e">
        <f>VLOOKUP('Reported Performance Table'!C973,'Master List'!$B$20:$C$39,2,FALSE)</f>
        <v>#N/A</v>
      </c>
      <c r="E973" t="e">
        <f>VLOOKUP('Reported Performance Table'!D973,'Master List'!$B$42:$C$129,2,FALSE)</f>
        <v>#N/A</v>
      </c>
      <c r="F973" t="e">
        <f>VLOOKUP('Reported Performance Table'!C973,'Master List'!$B$20:$D$39,3,FALSE)</f>
        <v>#N/A</v>
      </c>
      <c r="G973" s="3" t="e">
        <f>VLOOKUP('Reported Performance Table'!B973,'Master List'!$B$11:$D$17,3,FALSE)</f>
        <v>#N/A</v>
      </c>
      <c r="H973" t="e">
        <f t="shared" si="30"/>
        <v>#N/A</v>
      </c>
      <c r="I973" t="e">
        <f>IF(VLOOKUP('Reported Performance Table'!D973,'Master List'!$B$42:$D$129,3,FALSE)="","No",VLOOKUP('Reported Performance Table'!D973,'Master List'!$B$42:$D$129,3,FALSE))</f>
        <v>#N/A</v>
      </c>
      <c r="J973" t="e">
        <f>IF(AND(I973="Yes_No",'Reported Performance Table'!E973="Yes"),"No","Yes_No")</f>
        <v>#N/A</v>
      </c>
      <c r="K973" t="str">
        <f>IF('Reported Performance Table'!D973="","",IF('Reported Performance Table'!E973="Yes","LUNA_CCT","Reported_CCT"))</f>
        <v/>
      </c>
      <c r="L973" t="str">
        <f>IF('Reported Performance Table'!D973="","",IF(K973="LUNA_CCT",VLOOKUP('Reported Performance Table'!D973,'Master List'!$B$42:$E$129,4,FALSE),"Reported_BUG"))</f>
        <v/>
      </c>
      <c r="M973" t="str">
        <f>IF('Reported Performance Table'!D973="","",IF(AND('Reported Performance Table'!$E973="Yes",OR('Reported Performance Table'!$D973='Master List'!$B$42,'Reported Performance Table'!$D973='Master List'!$B$43,'Reported Performance Table'!$D973='Master List'!$B$44,'Reported Performance Table'!$D973='Master List'!$B$46,'Reported Performance Table'!$D973='Master List'!$B$48,'Reported Performance Table'!$D973='Master List'!$B$104,'Reported Performance Table'!$D973='Master List'!$B$106,'Reported Performance Table'!$D973='Master List'!$B$126)),"LUNA_Dimming","Dimming_Capability_and_Range"))</f>
        <v/>
      </c>
      <c r="N973" s="179">
        <f>'Reported Performance Table'!BE973</f>
        <v>0</v>
      </c>
      <c r="O973" s="179">
        <f>'Reported Performance Table'!BF973</f>
        <v>0</v>
      </c>
      <c r="P973" s="179">
        <f>'Reported Performance Table'!BG973</f>
        <v>0</v>
      </c>
      <c r="Q973" t="str">
        <f t="shared" si="31"/>
        <v>No</v>
      </c>
    </row>
    <row r="974" spans="1:17" x14ac:dyDescent="0.25">
      <c r="A974" s="75">
        <v>981</v>
      </c>
      <c r="B974" s="76" t="str">
        <f>IF('Reported Performance Table'!$A981="","",IF(OR('Reported Performance Table'!$B981="",'Reported Performance Table'!$C981="",'Reported Performance Table'!$D981="",'Reported Performance Table'!$F981="",'Reported Performance Table'!$G981="",'Reported Performance Table'!$H981="",'Reported Performance Table'!$I981="",'Reported Performance Table'!$K981="",'Reported Performance Table'!$N981="",'Reported Performance Table'!$O981="",'Reported Performance Table'!$P981="",'Reported Performance Table'!$Q981="",'Reported Performance Table'!$R981="",'Reported Performance Table'!$S981="",'Reported Performance Table'!$T981="",'Reported Performance Table'!$U981="",'Reported Performance Table'!$V981="",'Reported Performance Table'!$W981="",'Reported Performance Table'!$X981="",'Reported Performance Table'!$AF981="",'Reported Performance Table'!$AG981="",'Reported Performance Table'!$AI981="",'Reported Performance Table'!$AJ981="",'Reported Performance Table'!$AL981="",'Reported Performance Table'!$AN981="",'Reported Performance Table'!$AR981=""),$A974&amp;", ",""))</f>
        <v/>
      </c>
      <c r="D974" s="35" t="e">
        <f>VLOOKUP('Reported Performance Table'!C974,'Master List'!$B$20:$C$39,2,FALSE)</f>
        <v>#N/A</v>
      </c>
      <c r="E974" t="e">
        <f>VLOOKUP('Reported Performance Table'!D974,'Master List'!$B$42:$C$129,2,FALSE)</f>
        <v>#N/A</v>
      </c>
      <c r="F974" t="e">
        <f>VLOOKUP('Reported Performance Table'!C974,'Master List'!$B$20:$D$39,3,FALSE)</f>
        <v>#N/A</v>
      </c>
      <c r="G974" s="3" t="e">
        <f>VLOOKUP('Reported Performance Table'!B974,'Master List'!$B$11:$D$17,3,FALSE)</f>
        <v>#N/A</v>
      </c>
      <c r="H974" t="e">
        <f t="shared" si="30"/>
        <v>#N/A</v>
      </c>
      <c r="I974" t="e">
        <f>IF(VLOOKUP('Reported Performance Table'!D974,'Master List'!$B$42:$D$129,3,FALSE)="","No",VLOOKUP('Reported Performance Table'!D974,'Master List'!$B$42:$D$129,3,FALSE))</f>
        <v>#N/A</v>
      </c>
      <c r="J974" t="e">
        <f>IF(AND(I974="Yes_No",'Reported Performance Table'!E974="Yes"),"No","Yes_No")</f>
        <v>#N/A</v>
      </c>
      <c r="K974" t="str">
        <f>IF('Reported Performance Table'!D974="","",IF('Reported Performance Table'!E974="Yes","LUNA_CCT","Reported_CCT"))</f>
        <v/>
      </c>
      <c r="L974" t="str">
        <f>IF('Reported Performance Table'!D974="","",IF(K974="LUNA_CCT",VLOOKUP('Reported Performance Table'!D974,'Master List'!$B$42:$E$129,4,FALSE),"Reported_BUG"))</f>
        <v/>
      </c>
      <c r="M974" t="str">
        <f>IF('Reported Performance Table'!D974="","",IF(AND('Reported Performance Table'!$E974="Yes",OR('Reported Performance Table'!$D974='Master List'!$B$42,'Reported Performance Table'!$D974='Master List'!$B$43,'Reported Performance Table'!$D974='Master List'!$B$44,'Reported Performance Table'!$D974='Master List'!$B$46,'Reported Performance Table'!$D974='Master List'!$B$48,'Reported Performance Table'!$D974='Master List'!$B$104,'Reported Performance Table'!$D974='Master List'!$B$106,'Reported Performance Table'!$D974='Master List'!$B$126)),"LUNA_Dimming","Dimming_Capability_and_Range"))</f>
        <v/>
      </c>
      <c r="N974" s="179">
        <f>'Reported Performance Table'!BE974</f>
        <v>0</v>
      </c>
      <c r="O974" s="179">
        <f>'Reported Performance Table'!BF974</f>
        <v>0</v>
      </c>
      <c r="P974" s="179">
        <f>'Reported Performance Table'!BG974</f>
        <v>0</v>
      </c>
      <c r="Q974" t="str">
        <f t="shared" si="31"/>
        <v>No</v>
      </c>
    </row>
    <row r="975" spans="1:17" x14ac:dyDescent="0.25">
      <c r="A975" s="75">
        <v>982</v>
      </c>
      <c r="B975" s="76" t="str">
        <f>IF('Reported Performance Table'!$A982="","",IF(OR('Reported Performance Table'!$B982="",'Reported Performance Table'!$C982="",'Reported Performance Table'!$D982="",'Reported Performance Table'!$F982="",'Reported Performance Table'!$G982="",'Reported Performance Table'!$H982="",'Reported Performance Table'!$I982="",'Reported Performance Table'!$K982="",'Reported Performance Table'!$N982="",'Reported Performance Table'!$O982="",'Reported Performance Table'!$P982="",'Reported Performance Table'!$Q982="",'Reported Performance Table'!$R982="",'Reported Performance Table'!$S982="",'Reported Performance Table'!$T982="",'Reported Performance Table'!$U982="",'Reported Performance Table'!$V982="",'Reported Performance Table'!$W982="",'Reported Performance Table'!$X982="",'Reported Performance Table'!$AF982="",'Reported Performance Table'!$AG982="",'Reported Performance Table'!$AI982="",'Reported Performance Table'!$AJ982="",'Reported Performance Table'!$AL982="",'Reported Performance Table'!$AN982="",'Reported Performance Table'!$AR982=""),$A975&amp;", ",""))</f>
        <v/>
      </c>
      <c r="D975" s="35" t="e">
        <f>VLOOKUP('Reported Performance Table'!C975,'Master List'!$B$20:$C$39,2,FALSE)</f>
        <v>#N/A</v>
      </c>
      <c r="E975" t="e">
        <f>VLOOKUP('Reported Performance Table'!D975,'Master List'!$B$42:$C$129,2,FALSE)</f>
        <v>#N/A</v>
      </c>
      <c r="F975" t="e">
        <f>VLOOKUP('Reported Performance Table'!C975,'Master List'!$B$20:$D$39,3,FALSE)</f>
        <v>#N/A</v>
      </c>
      <c r="G975" s="3" t="e">
        <f>VLOOKUP('Reported Performance Table'!B975,'Master List'!$B$11:$D$17,3,FALSE)</f>
        <v>#N/A</v>
      </c>
      <c r="H975" t="e">
        <f t="shared" si="30"/>
        <v>#N/A</v>
      </c>
      <c r="I975" t="e">
        <f>IF(VLOOKUP('Reported Performance Table'!D975,'Master List'!$B$42:$D$129,3,FALSE)="","No",VLOOKUP('Reported Performance Table'!D975,'Master List'!$B$42:$D$129,3,FALSE))</f>
        <v>#N/A</v>
      </c>
      <c r="J975" t="e">
        <f>IF(AND(I975="Yes_No",'Reported Performance Table'!E975="Yes"),"No","Yes_No")</f>
        <v>#N/A</v>
      </c>
      <c r="K975" t="str">
        <f>IF('Reported Performance Table'!D975="","",IF('Reported Performance Table'!E975="Yes","LUNA_CCT","Reported_CCT"))</f>
        <v/>
      </c>
      <c r="L975" t="str">
        <f>IF('Reported Performance Table'!D975="","",IF(K975="LUNA_CCT",VLOOKUP('Reported Performance Table'!D975,'Master List'!$B$42:$E$129,4,FALSE),"Reported_BUG"))</f>
        <v/>
      </c>
      <c r="M975" t="str">
        <f>IF('Reported Performance Table'!D975="","",IF(AND('Reported Performance Table'!$E975="Yes",OR('Reported Performance Table'!$D975='Master List'!$B$42,'Reported Performance Table'!$D975='Master List'!$B$43,'Reported Performance Table'!$D975='Master List'!$B$44,'Reported Performance Table'!$D975='Master List'!$B$46,'Reported Performance Table'!$D975='Master List'!$B$48,'Reported Performance Table'!$D975='Master List'!$B$104,'Reported Performance Table'!$D975='Master List'!$B$106,'Reported Performance Table'!$D975='Master List'!$B$126)),"LUNA_Dimming","Dimming_Capability_and_Range"))</f>
        <v/>
      </c>
      <c r="N975" s="179">
        <f>'Reported Performance Table'!BE975</f>
        <v>0</v>
      </c>
      <c r="O975" s="179">
        <f>'Reported Performance Table'!BF975</f>
        <v>0</v>
      </c>
      <c r="P975" s="179">
        <f>'Reported Performance Table'!BG975</f>
        <v>0</v>
      </c>
      <c r="Q975" t="str">
        <f t="shared" si="31"/>
        <v>No</v>
      </c>
    </row>
    <row r="976" spans="1:17" x14ac:dyDescent="0.25">
      <c r="A976" s="75">
        <v>983</v>
      </c>
      <c r="B976" s="76" t="str">
        <f>IF('Reported Performance Table'!$A983="","",IF(OR('Reported Performance Table'!$B983="",'Reported Performance Table'!$C983="",'Reported Performance Table'!$D983="",'Reported Performance Table'!$F983="",'Reported Performance Table'!$G983="",'Reported Performance Table'!$H983="",'Reported Performance Table'!$I983="",'Reported Performance Table'!$K983="",'Reported Performance Table'!$N983="",'Reported Performance Table'!$O983="",'Reported Performance Table'!$P983="",'Reported Performance Table'!$Q983="",'Reported Performance Table'!$R983="",'Reported Performance Table'!$S983="",'Reported Performance Table'!$T983="",'Reported Performance Table'!$U983="",'Reported Performance Table'!$V983="",'Reported Performance Table'!$W983="",'Reported Performance Table'!$X983="",'Reported Performance Table'!$AF983="",'Reported Performance Table'!$AG983="",'Reported Performance Table'!$AI983="",'Reported Performance Table'!$AJ983="",'Reported Performance Table'!$AL983="",'Reported Performance Table'!$AN983="",'Reported Performance Table'!$AR983=""),$A976&amp;", ",""))</f>
        <v/>
      </c>
      <c r="D976" s="35" t="e">
        <f>VLOOKUP('Reported Performance Table'!C976,'Master List'!$B$20:$C$39,2,FALSE)</f>
        <v>#N/A</v>
      </c>
      <c r="E976" t="e">
        <f>VLOOKUP('Reported Performance Table'!D976,'Master List'!$B$42:$C$129,2,FALSE)</f>
        <v>#N/A</v>
      </c>
      <c r="F976" t="e">
        <f>VLOOKUP('Reported Performance Table'!C976,'Master List'!$B$20:$D$39,3,FALSE)</f>
        <v>#N/A</v>
      </c>
      <c r="G976" s="3" t="e">
        <f>VLOOKUP('Reported Performance Table'!B976,'Master List'!$B$11:$D$17,3,FALSE)</f>
        <v>#N/A</v>
      </c>
      <c r="H976" t="e">
        <f t="shared" si="30"/>
        <v>#N/A</v>
      </c>
      <c r="I976" t="e">
        <f>IF(VLOOKUP('Reported Performance Table'!D976,'Master List'!$B$42:$D$129,3,FALSE)="","No",VLOOKUP('Reported Performance Table'!D976,'Master List'!$B$42:$D$129,3,FALSE))</f>
        <v>#N/A</v>
      </c>
      <c r="J976" t="e">
        <f>IF(AND(I976="Yes_No",'Reported Performance Table'!E976="Yes"),"No","Yes_No")</f>
        <v>#N/A</v>
      </c>
      <c r="K976" t="str">
        <f>IF('Reported Performance Table'!D976="","",IF('Reported Performance Table'!E976="Yes","LUNA_CCT","Reported_CCT"))</f>
        <v/>
      </c>
      <c r="L976" t="str">
        <f>IF('Reported Performance Table'!D976="","",IF(K976="LUNA_CCT",VLOOKUP('Reported Performance Table'!D976,'Master List'!$B$42:$E$129,4,FALSE),"Reported_BUG"))</f>
        <v/>
      </c>
      <c r="M976" t="str">
        <f>IF('Reported Performance Table'!D976="","",IF(AND('Reported Performance Table'!$E976="Yes",OR('Reported Performance Table'!$D976='Master List'!$B$42,'Reported Performance Table'!$D976='Master List'!$B$43,'Reported Performance Table'!$D976='Master List'!$B$44,'Reported Performance Table'!$D976='Master List'!$B$46,'Reported Performance Table'!$D976='Master List'!$B$48,'Reported Performance Table'!$D976='Master List'!$B$104,'Reported Performance Table'!$D976='Master List'!$B$106,'Reported Performance Table'!$D976='Master List'!$B$126)),"LUNA_Dimming","Dimming_Capability_and_Range"))</f>
        <v/>
      </c>
      <c r="N976" s="179">
        <f>'Reported Performance Table'!BE976</f>
        <v>0</v>
      </c>
      <c r="O976" s="179">
        <f>'Reported Performance Table'!BF976</f>
        <v>0</v>
      </c>
      <c r="P976" s="179">
        <f>'Reported Performance Table'!BG976</f>
        <v>0</v>
      </c>
      <c r="Q976" t="str">
        <f t="shared" si="31"/>
        <v>No</v>
      </c>
    </row>
    <row r="977" spans="1:17" x14ac:dyDescent="0.25">
      <c r="A977" s="75">
        <v>984</v>
      </c>
      <c r="B977" s="76" t="str">
        <f>IF('Reported Performance Table'!$A984="","",IF(OR('Reported Performance Table'!$B984="",'Reported Performance Table'!$C984="",'Reported Performance Table'!$D984="",'Reported Performance Table'!$F984="",'Reported Performance Table'!$G984="",'Reported Performance Table'!$H984="",'Reported Performance Table'!$I984="",'Reported Performance Table'!$K984="",'Reported Performance Table'!$N984="",'Reported Performance Table'!$O984="",'Reported Performance Table'!$P984="",'Reported Performance Table'!$Q984="",'Reported Performance Table'!$R984="",'Reported Performance Table'!$S984="",'Reported Performance Table'!$T984="",'Reported Performance Table'!$U984="",'Reported Performance Table'!$V984="",'Reported Performance Table'!$W984="",'Reported Performance Table'!$X984="",'Reported Performance Table'!$AF984="",'Reported Performance Table'!$AG984="",'Reported Performance Table'!$AI984="",'Reported Performance Table'!$AJ984="",'Reported Performance Table'!$AL984="",'Reported Performance Table'!$AN984="",'Reported Performance Table'!$AR984=""),$A977&amp;", ",""))</f>
        <v/>
      </c>
      <c r="D977" s="35" t="e">
        <f>VLOOKUP('Reported Performance Table'!C977,'Master List'!$B$20:$C$39,2,FALSE)</f>
        <v>#N/A</v>
      </c>
      <c r="E977" t="e">
        <f>VLOOKUP('Reported Performance Table'!D977,'Master List'!$B$42:$C$129,2,FALSE)</f>
        <v>#N/A</v>
      </c>
      <c r="F977" t="e">
        <f>VLOOKUP('Reported Performance Table'!C977,'Master List'!$B$20:$D$39,3,FALSE)</f>
        <v>#N/A</v>
      </c>
      <c r="G977" s="3" t="e">
        <f>VLOOKUP('Reported Performance Table'!B977,'Master List'!$B$11:$D$17,3,FALSE)</f>
        <v>#N/A</v>
      </c>
      <c r="H977" t="e">
        <f t="shared" si="30"/>
        <v>#N/A</v>
      </c>
      <c r="I977" t="e">
        <f>IF(VLOOKUP('Reported Performance Table'!D977,'Master List'!$B$42:$D$129,3,FALSE)="","No",VLOOKUP('Reported Performance Table'!D977,'Master List'!$B$42:$D$129,3,FALSE))</f>
        <v>#N/A</v>
      </c>
      <c r="J977" t="e">
        <f>IF(AND(I977="Yes_No",'Reported Performance Table'!E977="Yes"),"No","Yes_No")</f>
        <v>#N/A</v>
      </c>
      <c r="K977" t="str">
        <f>IF('Reported Performance Table'!D977="","",IF('Reported Performance Table'!E977="Yes","LUNA_CCT","Reported_CCT"))</f>
        <v/>
      </c>
      <c r="L977" t="str">
        <f>IF('Reported Performance Table'!D977="","",IF(K977="LUNA_CCT",VLOOKUP('Reported Performance Table'!D977,'Master List'!$B$42:$E$129,4,FALSE),"Reported_BUG"))</f>
        <v/>
      </c>
      <c r="M977" t="str">
        <f>IF('Reported Performance Table'!D977="","",IF(AND('Reported Performance Table'!$E977="Yes",OR('Reported Performance Table'!$D977='Master List'!$B$42,'Reported Performance Table'!$D977='Master List'!$B$43,'Reported Performance Table'!$D977='Master List'!$B$44,'Reported Performance Table'!$D977='Master List'!$B$46,'Reported Performance Table'!$D977='Master List'!$B$48,'Reported Performance Table'!$D977='Master List'!$B$104,'Reported Performance Table'!$D977='Master List'!$B$106,'Reported Performance Table'!$D977='Master List'!$B$126)),"LUNA_Dimming","Dimming_Capability_and_Range"))</f>
        <v/>
      </c>
      <c r="N977" s="179">
        <f>'Reported Performance Table'!BE977</f>
        <v>0</v>
      </c>
      <c r="O977" s="179">
        <f>'Reported Performance Table'!BF977</f>
        <v>0</v>
      </c>
      <c r="P977" s="179">
        <f>'Reported Performance Table'!BG977</f>
        <v>0</v>
      </c>
      <c r="Q977" t="str">
        <f t="shared" si="31"/>
        <v>No</v>
      </c>
    </row>
    <row r="978" spans="1:17" x14ac:dyDescent="0.25">
      <c r="A978" s="75">
        <v>985</v>
      </c>
      <c r="B978" s="76" t="str">
        <f>IF('Reported Performance Table'!$A985="","",IF(OR('Reported Performance Table'!$B985="",'Reported Performance Table'!$C985="",'Reported Performance Table'!$D985="",'Reported Performance Table'!$F985="",'Reported Performance Table'!$G985="",'Reported Performance Table'!$H985="",'Reported Performance Table'!$I985="",'Reported Performance Table'!$K985="",'Reported Performance Table'!$N985="",'Reported Performance Table'!$O985="",'Reported Performance Table'!$P985="",'Reported Performance Table'!$Q985="",'Reported Performance Table'!$R985="",'Reported Performance Table'!$S985="",'Reported Performance Table'!$T985="",'Reported Performance Table'!$U985="",'Reported Performance Table'!$V985="",'Reported Performance Table'!$W985="",'Reported Performance Table'!$X985="",'Reported Performance Table'!$AF985="",'Reported Performance Table'!$AG985="",'Reported Performance Table'!$AI985="",'Reported Performance Table'!$AJ985="",'Reported Performance Table'!$AL985="",'Reported Performance Table'!$AN985="",'Reported Performance Table'!$AR985=""),$A978&amp;", ",""))</f>
        <v/>
      </c>
      <c r="D978" s="35" t="e">
        <f>VLOOKUP('Reported Performance Table'!C978,'Master List'!$B$20:$C$39,2,FALSE)</f>
        <v>#N/A</v>
      </c>
      <c r="E978" t="e">
        <f>VLOOKUP('Reported Performance Table'!D978,'Master List'!$B$42:$C$129,2,FALSE)</f>
        <v>#N/A</v>
      </c>
      <c r="F978" t="e">
        <f>VLOOKUP('Reported Performance Table'!C978,'Master List'!$B$20:$D$39,3,FALSE)</f>
        <v>#N/A</v>
      </c>
      <c r="G978" s="3" t="e">
        <f>VLOOKUP('Reported Performance Table'!B978,'Master List'!$B$11:$D$17,3,FALSE)</f>
        <v>#N/A</v>
      </c>
      <c r="H978" t="e">
        <f t="shared" si="30"/>
        <v>#N/A</v>
      </c>
      <c r="I978" t="e">
        <f>IF(VLOOKUP('Reported Performance Table'!D978,'Master List'!$B$42:$D$129,3,FALSE)="","No",VLOOKUP('Reported Performance Table'!D978,'Master List'!$B$42:$D$129,3,FALSE))</f>
        <v>#N/A</v>
      </c>
      <c r="J978" t="e">
        <f>IF(AND(I978="Yes_No",'Reported Performance Table'!E978="Yes"),"No","Yes_No")</f>
        <v>#N/A</v>
      </c>
      <c r="K978" t="str">
        <f>IF('Reported Performance Table'!D978="","",IF('Reported Performance Table'!E978="Yes","LUNA_CCT","Reported_CCT"))</f>
        <v/>
      </c>
      <c r="L978" t="str">
        <f>IF('Reported Performance Table'!D978="","",IF(K978="LUNA_CCT",VLOOKUP('Reported Performance Table'!D978,'Master List'!$B$42:$E$129,4,FALSE),"Reported_BUG"))</f>
        <v/>
      </c>
      <c r="M978" t="str">
        <f>IF('Reported Performance Table'!D978="","",IF(AND('Reported Performance Table'!$E978="Yes",OR('Reported Performance Table'!$D978='Master List'!$B$42,'Reported Performance Table'!$D978='Master List'!$B$43,'Reported Performance Table'!$D978='Master List'!$B$44,'Reported Performance Table'!$D978='Master List'!$B$46,'Reported Performance Table'!$D978='Master List'!$B$48,'Reported Performance Table'!$D978='Master List'!$B$104,'Reported Performance Table'!$D978='Master List'!$B$106,'Reported Performance Table'!$D978='Master List'!$B$126)),"LUNA_Dimming","Dimming_Capability_and_Range"))</f>
        <v/>
      </c>
      <c r="N978" s="179">
        <f>'Reported Performance Table'!BE978</f>
        <v>0</v>
      </c>
      <c r="O978" s="179">
        <f>'Reported Performance Table'!BF978</f>
        <v>0</v>
      </c>
      <c r="P978" s="179">
        <f>'Reported Performance Table'!BG978</f>
        <v>0</v>
      </c>
      <c r="Q978" t="str">
        <f t="shared" si="31"/>
        <v>No</v>
      </c>
    </row>
    <row r="979" spans="1:17" x14ac:dyDescent="0.25">
      <c r="A979" s="75">
        <v>986</v>
      </c>
      <c r="B979" s="76" t="str">
        <f>IF('Reported Performance Table'!$A986="","",IF(OR('Reported Performance Table'!$B986="",'Reported Performance Table'!$C986="",'Reported Performance Table'!$D986="",'Reported Performance Table'!$F986="",'Reported Performance Table'!$G986="",'Reported Performance Table'!$H986="",'Reported Performance Table'!$I986="",'Reported Performance Table'!$K986="",'Reported Performance Table'!$N986="",'Reported Performance Table'!$O986="",'Reported Performance Table'!$P986="",'Reported Performance Table'!$Q986="",'Reported Performance Table'!$R986="",'Reported Performance Table'!$S986="",'Reported Performance Table'!$T986="",'Reported Performance Table'!$U986="",'Reported Performance Table'!$V986="",'Reported Performance Table'!$W986="",'Reported Performance Table'!$X986="",'Reported Performance Table'!$AF986="",'Reported Performance Table'!$AG986="",'Reported Performance Table'!$AI986="",'Reported Performance Table'!$AJ986="",'Reported Performance Table'!$AL986="",'Reported Performance Table'!$AN986="",'Reported Performance Table'!$AR986=""),$A979&amp;", ",""))</f>
        <v/>
      </c>
      <c r="D979" s="35" t="e">
        <f>VLOOKUP('Reported Performance Table'!C979,'Master List'!$B$20:$C$39,2,FALSE)</f>
        <v>#N/A</v>
      </c>
      <c r="E979" t="e">
        <f>VLOOKUP('Reported Performance Table'!D979,'Master List'!$B$42:$C$129,2,FALSE)</f>
        <v>#N/A</v>
      </c>
      <c r="F979" t="e">
        <f>VLOOKUP('Reported Performance Table'!C979,'Master List'!$B$20:$D$39,3,FALSE)</f>
        <v>#N/A</v>
      </c>
      <c r="G979" s="3" t="e">
        <f>VLOOKUP('Reported Performance Table'!B979,'Master List'!$B$11:$D$17,3,FALSE)</f>
        <v>#N/A</v>
      </c>
      <c r="H979" t="e">
        <f t="shared" si="30"/>
        <v>#N/A</v>
      </c>
      <c r="I979" t="e">
        <f>IF(VLOOKUP('Reported Performance Table'!D979,'Master List'!$B$42:$D$129,3,FALSE)="","No",VLOOKUP('Reported Performance Table'!D979,'Master List'!$B$42:$D$129,3,FALSE))</f>
        <v>#N/A</v>
      </c>
      <c r="J979" t="e">
        <f>IF(AND(I979="Yes_No",'Reported Performance Table'!E979="Yes"),"No","Yes_No")</f>
        <v>#N/A</v>
      </c>
      <c r="K979" t="str">
        <f>IF('Reported Performance Table'!D979="","",IF('Reported Performance Table'!E979="Yes","LUNA_CCT","Reported_CCT"))</f>
        <v/>
      </c>
      <c r="L979" t="str">
        <f>IF('Reported Performance Table'!D979="","",IF(K979="LUNA_CCT",VLOOKUP('Reported Performance Table'!D979,'Master List'!$B$42:$E$129,4,FALSE),"Reported_BUG"))</f>
        <v/>
      </c>
      <c r="M979" t="str">
        <f>IF('Reported Performance Table'!D979="","",IF(AND('Reported Performance Table'!$E979="Yes",OR('Reported Performance Table'!$D979='Master List'!$B$42,'Reported Performance Table'!$D979='Master List'!$B$43,'Reported Performance Table'!$D979='Master List'!$B$44,'Reported Performance Table'!$D979='Master List'!$B$46,'Reported Performance Table'!$D979='Master List'!$B$48,'Reported Performance Table'!$D979='Master List'!$B$104,'Reported Performance Table'!$D979='Master List'!$B$106,'Reported Performance Table'!$D979='Master List'!$B$126)),"LUNA_Dimming","Dimming_Capability_and_Range"))</f>
        <v/>
      </c>
      <c r="N979" s="179">
        <f>'Reported Performance Table'!BE979</f>
        <v>0</v>
      </c>
      <c r="O979" s="179">
        <f>'Reported Performance Table'!BF979</f>
        <v>0</v>
      </c>
      <c r="P979" s="179">
        <f>'Reported Performance Table'!BG979</f>
        <v>0</v>
      </c>
      <c r="Q979" t="str">
        <f t="shared" si="31"/>
        <v>No</v>
      </c>
    </row>
    <row r="980" spans="1:17" x14ac:dyDescent="0.25">
      <c r="A980" s="75">
        <v>987</v>
      </c>
      <c r="B980" s="76" t="str">
        <f>IF('Reported Performance Table'!$A987="","",IF(OR('Reported Performance Table'!$B987="",'Reported Performance Table'!$C987="",'Reported Performance Table'!$D987="",'Reported Performance Table'!$F987="",'Reported Performance Table'!$G987="",'Reported Performance Table'!$H987="",'Reported Performance Table'!$I987="",'Reported Performance Table'!$K987="",'Reported Performance Table'!$N987="",'Reported Performance Table'!$O987="",'Reported Performance Table'!$P987="",'Reported Performance Table'!$Q987="",'Reported Performance Table'!$R987="",'Reported Performance Table'!$S987="",'Reported Performance Table'!$T987="",'Reported Performance Table'!$U987="",'Reported Performance Table'!$V987="",'Reported Performance Table'!$W987="",'Reported Performance Table'!$X987="",'Reported Performance Table'!$AF987="",'Reported Performance Table'!$AG987="",'Reported Performance Table'!$AI987="",'Reported Performance Table'!$AJ987="",'Reported Performance Table'!$AL987="",'Reported Performance Table'!$AN987="",'Reported Performance Table'!$AR987=""),$A980&amp;", ",""))</f>
        <v/>
      </c>
      <c r="D980" s="35" t="e">
        <f>VLOOKUP('Reported Performance Table'!C980,'Master List'!$B$20:$C$39,2,FALSE)</f>
        <v>#N/A</v>
      </c>
      <c r="E980" t="e">
        <f>VLOOKUP('Reported Performance Table'!D980,'Master List'!$B$42:$C$129,2,FALSE)</f>
        <v>#N/A</v>
      </c>
      <c r="F980" t="e">
        <f>VLOOKUP('Reported Performance Table'!C980,'Master List'!$B$20:$D$39,3,FALSE)</f>
        <v>#N/A</v>
      </c>
      <c r="G980" s="3" t="e">
        <f>VLOOKUP('Reported Performance Table'!B980,'Master List'!$B$11:$D$17,3,FALSE)</f>
        <v>#N/A</v>
      </c>
      <c r="H980" t="e">
        <f t="shared" si="30"/>
        <v>#N/A</v>
      </c>
      <c r="I980" t="e">
        <f>IF(VLOOKUP('Reported Performance Table'!D980,'Master List'!$B$42:$D$129,3,FALSE)="","No",VLOOKUP('Reported Performance Table'!D980,'Master List'!$B$42:$D$129,3,FALSE))</f>
        <v>#N/A</v>
      </c>
      <c r="J980" t="e">
        <f>IF(AND(I980="Yes_No",'Reported Performance Table'!E980="Yes"),"No","Yes_No")</f>
        <v>#N/A</v>
      </c>
      <c r="K980" t="str">
        <f>IF('Reported Performance Table'!D980="","",IF('Reported Performance Table'!E980="Yes","LUNA_CCT","Reported_CCT"))</f>
        <v/>
      </c>
      <c r="L980" t="str">
        <f>IF('Reported Performance Table'!D980="","",IF(K980="LUNA_CCT",VLOOKUP('Reported Performance Table'!D980,'Master List'!$B$42:$E$129,4,FALSE),"Reported_BUG"))</f>
        <v/>
      </c>
      <c r="M980" t="str">
        <f>IF('Reported Performance Table'!D980="","",IF(AND('Reported Performance Table'!$E980="Yes",OR('Reported Performance Table'!$D980='Master List'!$B$42,'Reported Performance Table'!$D980='Master List'!$B$43,'Reported Performance Table'!$D980='Master List'!$B$44,'Reported Performance Table'!$D980='Master List'!$B$46,'Reported Performance Table'!$D980='Master List'!$B$48,'Reported Performance Table'!$D980='Master List'!$B$104,'Reported Performance Table'!$D980='Master List'!$B$106,'Reported Performance Table'!$D980='Master List'!$B$126)),"LUNA_Dimming","Dimming_Capability_and_Range"))</f>
        <v/>
      </c>
      <c r="N980" s="179">
        <f>'Reported Performance Table'!BE980</f>
        <v>0</v>
      </c>
      <c r="O980" s="179">
        <f>'Reported Performance Table'!BF980</f>
        <v>0</v>
      </c>
      <c r="P980" s="179">
        <f>'Reported Performance Table'!BG980</f>
        <v>0</v>
      </c>
      <c r="Q980" t="str">
        <f t="shared" si="31"/>
        <v>No</v>
      </c>
    </row>
    <row r="981" spans="1:17" x14ac:dyDescent="0.25">
      <c r="A981" s="75">
        <v>988</v>
      </c>
      <c r="B981" s="76" t="str">
        <f>IF('Reported Performance Table'!$A988="","",IF(OR('Reported Performance Table'!$B988="",'Reported Performance Table'!$C988="",'Reported Performance Table'!$D988="",'Reported Performance Table'!$F988="",'Reported Performance Table'!$G988="",'Reported Performance Table'!$H988="",'Reported Performance Table'!$I988="",'Reported Performance Table'!$K988="",'Reported Performance Table'!$N988="",'Reported Performance Table'!$O988="",'Reported Performance Table'!$P988="",'Reported Performance Table'!$Q988="",'Reported Performance Table'!$R988="",'Reported Performance Table'!$S988="",'Reported Performance Table'!$T988="",'Reported Performance Table'!$U988="",'Reported Performance Table'!$V988="",'Reported Performance Table'!$W988="",'Reported Performance Table'!$X988="",'Reported Performance Table'!$AF988="",'Reported Performance Table'!$AG988="",'Reported Performance Table'!$AI988="",'Reported Performance Table'!$AJ988="",'Reported Performance Table'!$AL988="",'Reported Performance Table'!$AN988="",'Reported Performance Table'!$AR988=""),$A981&amp;", ",""))</f>
        <v/>
      </c>
      <c r="D981" s="35" t="e">
        <f>VLOOKUP('Reported Performance Table'!C981,'Master List'!$B$20:$C$39,2,FALSE)</f>
        <v>#N/A</v>
      </c>
      <c r="E981" t="e">
        <f>VLOOKUP('Reported Performance Table'!D981,'Master List'!$B$42:$C$129,2,FALSE)</f>
        <v>#N/A</v>
      </c>
      <c r="F981" t="e">
        <f>VLOOKUP('Reported Performance Table'!C981,'Master List'!$B$20:$D$39,3,FALSE)</f>
        <v>#N/A</v>
      </c>
      <c r="G981" s="3" t="e">
        <f>VLOOKUP('Reported Performance Table'!B981,'Master List'!$B$11:$D$17,3,FALSE)</f>
        <v>#N/A</v>
      </c>
      <c r="H981" t="e">
        <f t="shared" si="30"/>
        <v>#N/A</v>
      </c>
      <c r="I981" t="e">
        <f>IF(VLOOKUP('Reported Performance Table'!D981,'Master List'!$B$42:$D$129,3,FALSE)="","No",VLOOKUP('Reported Performance Table'!D981,'Master List'!$B$42:$D$129,3,FALSE))</f>
        <v>#N/A</v>
      </c>
      <c r="J981" t="e">
        <f>IF(AND(I981="Yes_No",'Reported Performance Table'!E981="Yes"),"No","Yes_No")</f>
        <v>#N/A</v>
      </c>
      <c r="K981" t="str">
        <f>IF('Reported Performance Table'!D981="","",IF('Reported Performance Table'!E981="Yes","LUNA_CCT","Reported_CCT"))</f>
        <v/>
      </c>
      <c r="L981" t="str">
        <f>IF('Reported Performance Table'!D981="","",IF(K981="LUNA_CCT",VLOOKUP('Reported Performance Table'!D981,'Master List'!$B$42:$E$129,4,FALSE),"Reported_BUG"))</f>
        <v/>
      </c>
      <c r="M981" t="str">
        <f>IF('Reported Performance Table'!D981="","",IF(AND('Reported Performance Table'!$E981="Yes",OR('Reported Performance Table'!$D981='Master List'!$B$42,'Reported Performance Table'!$D981='Master List'!$B$43,'Reported Performance Table'!$D981='Master List'!$B$44,'Reported Performance Table'!$D981='Master List'!$B$46,'Reported Performance Table'!$D981='Master List'!$B$48,'Reported Performance Table'!$D981='Master List'!$B$104,'Reported Performance Table'!$D981='Master List'!$B$106,'Reported Performance Table'!$D981='Master List'!$B$126)),"LUNA_Dimming","Dimming_Capability_and_Range"))</f>
        <v/>
      </c>
      <c r="N981" s="179">
        <f>'Reported Performance Table'!BE981</f>
        <v>0</v>
      </c>
      <c r="O981" s="179">
        <f>'Reported Performance Table'!BF981</f>
        <v>0</v>
      </c>
      <c r="P981" s="179">
        <f>'Reported Performance Table'!BG981</f>
        <v>0</v>
      </c>
      <c r="Q981" t="str">
        <f t="shared" si="31"/>
        <v>No</v>
      </c>
    </row>
    <row r="982" spans="1:17" x14ac:dyDescent="0.25">
      <c r="A982" s="75">
        <v>989</v>
      </c>
      <c r="B982" s="76" t="str">
        <f>IF('Reported Performance Table'!$A989="","",IF(OR('Reported Performance Table'!$B989="",'Reported Performance Table'!$C989="",'Reported Performance Table'!$D989="",'Reported Performance Table'!$F989="",'Reported Performance Table'!$G989="",'Reported Performance Table'!$H989="",'Reported Performance Table'!$I989="",'Reported Performance Table'!$K989="",'Reported Performance Table'!$N989="",'Reported Performance Table'!$O989="",'Reported Performance Table'!$P989="",'Reported Performance Table'!$Q989="",'Reported Performance Table'!$R989="",'Reported Performance Table'!$S989="",'Reported Performance Table'!$T989="",'Reported Performance Table'!$U989="",'Reported Performance Table'!$V989="",'Reported Performance Table'!$W989="",'Reported Performance Table'!$X989="",'Reported Performance Table'!$AF989="",'Reported Performance Table'!$AG989="",'Reported Performance Table'!$AI989="",'Reported Performance Table'!$AJ989="",'Reported Performance Table'!$AL989="",'Reported Performance Table'!$AN989="",'Reported Performance Table'!$AR989=""),$A982&amp;", ",""))</f>
        <v/>
      </c>
      <c r="D982" s="35" t="e">
        <f>VLOOKUP('Reported Performance Table'!C982,'Master List'!$B$20:$C$39,2,FALSE)</f>
        <v>#N/A</v>
      </c>
      <c r="E982" t="e">
        <f>VLOOKUP('Reported Performance Table'!D982,'Master List'!$B$42:$C$129,2,FALSE)</f>
        <v>#N/A</v>
      </c>
      <c r="F982" t="e">
        <f>VLOOKUP('Reported Performance Table'!C982,'Master List'!$B$20:$D$39,3,FALSE)</f>
        <v>#N/A</v>
      </c>
      <c r="G982" s="3" t="e">
        <f>VLOOKUP('Reported Performance Table'!B982,'Master List'!$B$11:$D$17,3,FALSE)</f>
        <v>#N/A</v>
      </c>
      <c r="H982" t="e">
        <f t="shared" si="30"/>
        <v>#N/A</v>
      </c>
      <c r="I982" t="e">
        <f>IF(VLOOKUP('Reported Performance Table'!D982,'Master List'!$B$42:$D$129,3,FALSE)="","No",VLOOKUP('Reported Performance Table'!D982,'Master List'!$B$42:$D$129,3,FALSE))</f>
        <v>#N/A</v>
      </c>
      <c r="J982" t="e">
        <f>IF(AND(I982="Yes_No",'Reported Performance Table'!E982="Yes"),"No","Yes_No")</f>
        <v>#N/A</v>
      </c>
      <c r="K982" t="str">
        <f>IF('Reported Performance Table'!D982="","",IF('Reported Performance Table'!E982="Yes","LUNA_CCT","Reported_CCT"))</f>
        <v/>
      </c>
      <c r="L982" t="str">
        <f>IF('Reported Performance Table'!D982="","",IF(K982="LUNA_CCT",VLOOKUP('Reported Performance Table'!D982,'Master List'!$B$42:$E$129,4,FALSE),"Reported_BUG"))</f>
        <v/>
      </c>
      <c r="M982" t="str">
        <f>IF('Reported Performance Table'!D982="","",IF(AND('Reported Performance Table'!$E982="Yes",OR('Reported Performance Table'!$D982='Master List'!$B$42,'Reported Performance Table'!$D982='Master List'!$B$43,'Reported Performance Table'!$D982='Master List'!$B$44,'Reported Performance Table'!$D982='Master List'!$B$46,'Reported Performance Table'!$D982='Master List'!$B$48,'Reported Performance Table'!$D982='Master List'!$B$104,'Reported Performance Table'!$D982='Master List'!$B$106,'Reported Performance Table'!$D982='Master List'!$B$126)),"LUNA_Dimming","Dimming_Capability_and_Range"))</f>
        <v/>
      </c>
      <c r="N982" s="179">
        <f>'Reported Performance Table'!BE982</f>
        <v>0</v>
      </c>
      <c r="O982" s="179">
        <f>'Reported Performance Table'!BF982</f>
        <v>0</v>
      </c>
      <c r="P982" s="179">
        <f>'Reported Performance Table'!BG982</f>
        <v>0</v>
      </c>
      <c r="Q982" t="str">
        <f t="shared" si="31"/>
        <v>No</v>
      </c>
    </row>
    <row r="983" spans="1:17" x14ac:dyDescent="0.25">
      <c r="A983" s="75">
        <v>990</v>
      </c>
      <c r="B983" s="76" t="str">
        <f>IF('Reported Performance Table'!$A990="","",IF(OR('Reported Performance Table'!$B990="",'Reported Performance Table'!$C990="",'Reported Performance Table'!$D990="",'Reported Performance Table'!$F990="",'Reported Performance Table'!$G990="",'Reported Performance Table'!$H990="",'Reported Performance Table'!$I990="",'Reported Performance Table'!$K990="",'Reported Performance Table'!$N990="",'Reported Performance Table'!$O990="",'Reported Performance Table'!$P990="",'Reported Performance Table'!$Q990="",'Reported Performance Table'!$R990="",'Reported Performance Table'!$S990="",'Reported Performance Table'!$T990="",'Reported Performance Table'!$U990="",'Reported Performance Table'!$V990="",'Reported Performance Table'!$W990="",'Reported Performance Table'!$X990="",'Reported Performance Table'!$AF990="",'Reported Performance Table'!$AG990="",'Reported Performance Table'!$AI990="",'Reported Performance Table'!$AJ990="",'Reported Performance Table'!$AL990="",'Reported Performance Table'!$AN990="",'Reported Performance Table'!$AR990=""),$A983&amp;", ",""))</f>
        <v/>
      </c>
      <c r="D983" s="35" t="e">
        <f>VLOOKUP('Reported Performance Table'!C983,'Master List'!$B$20:$C$39,2,FALSE)</f>
        <v>#N/A</v>
      </c>
      <c r="E983" t="e">
        <f>VLOOKUP('Reported Performance Table'!D983,'Master List'!$B$42:$C$129,2,FALSE)</f>
        <v>#N/A</v>
      </c>
      <c r="F983" t="e">
        <f>VLOOKUP('Reported Performance Table'!C983,'Master List'!$B$20:$D$39,3,FALSE)</f>
        <v>#N/A</v>
      </c>
      <c r="G983" s="3" t="e">
        <f>VLOOKUP('Reported Performance Table'!B983,'Master List'!$B$11:$D$17,3,FALSE)</f>
        <v>#N/A</v>
      </c>
      <c r="H983" t="e">
        <f t="shared" si="30"/>
        <v>#N/A</v>
      </c>
      <c r="I983" t="e">
        <f>IF(VLOOKUP('Reported Performance Table'!D983,'Master List'!$B$42:$D$129,3,FALSE)="","No",VLOOKUP('Reported Performance Table'!D983,'Master List'!$B$42:$D$129,3,FALSE))</f>
        <v>#N/A</v>
      </c>
      <c r="J983" t="e">
        <f>IF(AND(I983="Yes_No",'Reported Performance Table'!E983="Yes"),"No","Yes_No")</f>
        <v>#N/A</v>
      </c>
      <c r="K983" t="str">
        <f>IF('Reported Performance Table'!D983="","",IF('Reported Performance Table'!E983="Yes","LUNA_CCT","Reported_CCT"))</f>
        <v/>
      </c>
      <c r="L983" t="str">
        <f>IF('Reported Performance Table'!D983="","",IF(K983="LUNA_CCT",VLOOKUP('Reported Performance Table'!D983,'Master List'!$B$42:$E$129,4,FALSE),"Reported_BUG"))</f>
        <v/>
      </c>
      <c r="M983" t="str">
        <f>IF('Reported Performance Table'!D983="","",IF(AND('Reported Performance Table'!$E983="Yes",OR('Reported Performance Table'!$D983='Master List'!$B$42,'Reported Performance Table'!$D983='Master List'!$B$43,'Reported Performance Table'!$D983='Master List'!$B$44,'Reported Performance Table'!$D983='Master List'!$B$46,'Reported Performance Table'!$D983='Master List'!$B$48,'Reported Performance Table'!$D983='Master List'!$B$104,'Reported Performance Table'!$D983='Master List'!$B$106,'Reported Performance Table'!$D983='Master List'!$B$126)),"LUNA_Dimming","Dimming_Capability_and_Range"))</f>
        <v/>
      </c>
      <c r="N983" s="179">
        <f>'Reported Performance Table'!BE983</f>
        <v>0</v>
      </c>
      <c r="O983" s="179">
        <f>'Reported Performance Table'!BF983</f>
        <v>0</v>
      </c>
      <c r="P983" s="179">
        <f>'Reported Performance Table'!BG983</f>
        <v>0</v>
      </c>
      <c r="Q983" t="str">
        <f t="shared" si="31"/>
        <v>No</v>
      </c>
    </row>
    <row r="984" spans="1:17" x14ac:dyDescent="0.25">
      <c r="A984" s="75">
        <v>991</v>
      </c>
      <c r="B984" s="76" t="str">
        <f>IF('Reported Performance Table'!$A991="","",IF(OR('Reported Performance Table'!$B991="",'Reported Performance Table'!$C991="",'Reported Performance Table'!$D991="",'Reported Performance Table'!$F991="",'Reported Performance Table'!$G991="",'Reported Performance Table'!$H991="",'Reported Performance Table'!$I991="",'Reported Performance Table'!$K991="",'Reported Performance Table'!$N991="",'Reported Performance Table'!$O991="",'Reported Performance Table'!$P991="",'Reported Performance Table'!$Q991="",'Reported Performance Table'!$R991="",'Reported Performance Table'!$S991="",'Reported Performance Table'!$T991="",'Reported Performance Table'!$U991="",'Reported Performance Table'!$V991="",'Reported Performance Table'!$W991="",'Reported Performance Table'!$X991="",'Reported Performance Table'!$AF991="",'Reported Performance Table'!$AG991="",'Reported Performance Table'!$AI991="",'Reported Performance Table'!$AJ991="",'Reported Performance Table'!$AL991="",'Reported Performance Table'!$AN991="",'Reported Performance Table'!$AR991=""),$A984&amp;", ",""))</f>
        <v/>
      </c>
      <c r="D984" s="35" t="e">
        <f>VLOOKUP('Reported Performance Table'!C984,'Master List'!$B$20:$C$39,2,FALSE)</f>
        <v>#N/A</v>
      </c>
      <c r="E984" t="e">
        <f>VLOOKUP('Reported Performance Table'!D984,'Master List'!$B$42:$C$129,2,FALSE)</f>
        <v>#N/A</v>
      </c>
      <c r="F984" t="e">
        <f>VLOOKUP('Reported Performance Table'!C984,'Master List'!$B$20:$D$39,3,FALSE)</f>
        <v>#N/A</v>
      </c>
      <c r="G984" s="3" t="e">
        <f>VLOOKUP('Reported Performance Table'!B984,'Master List'!$B$11:$D$17,3,FALSE)</f>
        <v>#N/A</v>
      </c>
      <c r="H984" t="e">
        <f t="shared" si="30"/>
        <v>#N/A</v>
      </c>
      <c r="I984" t="e">
        <f>IF(VLOOKUP('Reported Performance Table'!D984,'Master List'!$B$42:$D$129,3,FALSE)="","No",VLOOKUP('Reported Performance Table'!D984,'Master List'!$B$42:$D$129,3,FALSE))</f>
        <v>#N/A</v>
      </c>
      <c r="J984" t="e">
        <f>IF(AND(I984="Yes_No",'Reported Performance Table'!E984="Yes"),"No","Yes_No")</f>
        <v>#N/A</v>
      </c>
      <c r="K984" t="str">
        <f>IF('Reported Performance Table'!D984="","",IF('Reported Performance Table'!E984="Yes","LUNA_CCT","Reported_CCT"))</f>
        <v/>
      </c>
      <c r="L984" t="str">
        <f>IF('Reported Performance Table'!D984="","",IF(K984="LUNA_CCT",VLOOKUP('Reported Performance Table'!D984,'Master List'!$B$42:$E$129,4,FALSE),"Reported_BUG"))</f>
        <v/>
      </c>
      <c r="M984" t="str">
        <f>IF('Reported Performance Table'!D984="","",IF(AND('Reported Performance Table'!$E984="Yes",OR('Reported Performance Table'!$D984='Master List'!$B$42,'Reported Performance Table'!$D984='Master List'!$B$43,'Reported Performance Table'!$D984='Master List'!$B$44,'Reported Performance Table'!$D984='Master List'!$B$46,'Reported Performance Table'!$D984='Master List'!$B$48,'Reported Performance Table'!$D984='Master List'!$B$104,'Reported Performance Table'!$D984='Master List'!$B$106,'Reported Performance Table'!$D984='Master List'!$B$126)),"LUNA_Dimming","Dimming_Capability_and_Range"))</f>
        <v/>
      </c>
      <c r="N984" s="179">
        <f>'Reported Performance Table'!BE984</f>
        <v>0</v>
      </c>
      <c r="O984" s="179">
        <f>'Reported Performance Table'!BF984</f>
        <v>0</v>
      </c>
      <c r="P984" s="179">
        <f>'Reported Performance Table'!BG984</f>
        <v>0</v>
      </c>
      <c r="Q984" t="str">
        <f t="shared" si="31"/>
        <v>No</v>
      </c>
    </row>
    <row r="985" spans="1:17" x14ac:dyDescent="0.25">
      <c r="A985" s="75">
        <v>992</v>
      </c>
      <c r="B985" s="76" t="str">
        <f>IF('Reported Performance Table'!$A992="","",IF(OR('Reported Performance Table'!$B992="",'Reported Performance Table'!$C992="",'Reported Performance Table'!$D992="",'Reported Performance Table'!$F992="",'Reported Performance Table'!$G992="",'Reported Performance Table'!$H992="",'Reported Performance Table'!$I992="",'Reported Performance Table'!$K992="",'Reported Performance Table'!$N992="",'Reported Performance Table'!$O992="",'Reported Performance Table'!$P992="",'Reported Performance Table'!$Q992="",'Reported Performance Table'!$R992="",'Reported Performance Table'!$S992="",'Reported Performance Table'!$T992="",'Reported Performance Table'!$U992="",'Reported Performance Table'!$V992="",'Reported Performance Table'!$W992="",'Reported Performance Table'!$X992="",'Reported Performance Table'!$AF992="",'Reported Performance Table'!$AG992="",'Reported Performance Table'!$AI992="",'Reported Performance Table'!$AJ992="",'Reported Performance Table'!$AL992="",'Reported Performance Table'!$AN992="",'Reported Performance Table'!$AR992=""),$A985&amp;", ",""))</f>
        <v/>
      </c>
      <c r="D985" s="35" t="e">
        <f>VLOOKUP('Reported Performance Table'!C985,'Master List'!$B$20:$C$39,2,FALSE)</f>
        <v>#N/A</v>
      </c>
      <c r="E985" t="e">
        <f>VLOOKUP('Reported Performance Table'!D985,'Master List'!$B$42:$C$129,2,FALSE)</f>
        <v>#N/A</v>
      </c>
      <c r="F985" t="e">
        <f>VLOOKUP('Reported Performance Table'!C985,'Master List'!$B$20:$D$39,3,FALSE)</f>
        <v>#N/A</v>
      </c>
      <c r="G985" s="3" t="e">
        <f>VLOOKUP('Reported Performance Table'!B985,'Master List'!$B$11:$D$17,3,FALSE)</f>
        <v>#N/A</v>
      </c>
      <c r="H985" t="e">
        <f t="shared" si="30"/>
        <v>#N/A</v>
      </c>
      <c r="I985" t="e">
        <f>IF(VLOOKUP('Reported Performance Table'!D985,'Master List'!$B$42:$D$129,3,FALSE)="","No",VLOOKUP('Reported Performance Table'!D985,'Master List'!$B$42:$D$129,3,FALSE))</f>
        <v>#N/A</v>
      </c>
      <c r="J985" t="e">
        <f>IF(AND(I985="Yes_No",'Reported Performance Table'!E985="Yes"),"No","Yes_No")</f>
        <v>#N/A</v>
      </c>
      <c r="K985" t="str">
        <f>IF('Reported Performance Table'!D985="","",IF('Reported Performance Table'!E985="Yes","LUNA_CCT","Reported_CCT"))</f>
        <v/>
      </c>
      <c r="L985" t="str">
        <f>IF('Reported Performance Table'!D985="","",IF(K985="LUNA_CCT",VLOOKUP('Reported Performance Table'!D985,'Master List'!$B$42:$E$129,4,FALSE),"Reported_BUG"))</f>
        <v/>
      </c>
      <c r="M985" t="str">
        <f>IF('Reported Performance Table'!D985="","",IF(AND('Reported Performance Table'!$E985="Yes",OR('Reported Performance Table'!$D985='Master List'!$B$42,'Reported Performance Table'!$D985='Master List'!$B$43,'Reported Performance Table'!$D985='Master List'!$B$44,'Reported Performance Table'!$D985='Master List'!$B$46,'Reported Performance Table'!$D985='Master List'!$B$48,'Reported Performance Table'!$D985='Master List'!$B$104,'Reported Performance Table'!$D985='Master List'!$B$106,'Reported Performance Table'!$D985='Master List'!$B$126)),"LUNA_Dimming","Dimming_Capability_and_Range"))</f>
        <v/>
      </c>
      <c r="N985" s="179">
        <f>'Reported Performance Table'!BE985</f>
        <v>0</v>
      </c>
      <c r="O985" s="179">
        <f>'Reported Performance Table'!BF985</f>
        <v>0</v>
      </c>
      <c r="P985" s="179">
        <f>'Reported Performance Table'!BG985</f>
        <v>0</v>
      </c>
      <c r="Q985" t="str">
        <f t="shared" si="31"/>
        <v>No</v>
      </c>
    </row>
    <row r="986" spans="1:17" x14ac:dyDescent="0.25">
      <c r="A986" s="75">
        <v>993</v>
      </c>
      <c r="B986" s="76" t="str">
        <f>IF('Reported Performance Table'!$A993="","",IF(OR('Reported Performance Table'!$B993="",'Reported Performance Table'!$C993="",'Reported Performance Table'!$D993="",'Reported Performance Table'!$F993="",'Reported Performance Table'!$G993="",'Reported Performance Table'!$H993="",'Reported Performance Table'!$I993="",'Reported Performance Table'!$K993="",'Reported Performance Table'!$N993="",'Reported Performance Table'!$O993="",'Reported Performance Table'!$P993="",'Reported Performance Table'!$Q993="",'Reported Performance Table'!$R993="",'Reported Performance Table'!$S993="",'Reported Performance Table'!$T993="",'Reported Performance Table'!$U993="",'Reported Performance Table'!$V993="",'Reported Performance Table'!$W993="",'Reported Performance Table'!$X993="",'Reported Performance Table'!$AF993="",'Reported Performance Table'!$AG993="",'Reported Performance Table'!$AI993="",'Reported Performance Table'!$AJ993="",'Reported Performance Table'!$AL993="",'Reported Performance Table'!$AN993="",'Reported Performance Table'!$AR993=""),$A986&amp;", ",""))</f>
        <v/>
      </c>
      <c r="D986" s="35" t="e">
        <f>VLOOKUP('Reported Performance Table'!C986,'Master List'!$B$20:$C$39,2,FALSE)</f>
        <v>#N/A</v>
      </c>
      <c r="E986" t="e">
        <f>VLOOKUP('Reported Performance Table'!D986,'Master List'!$B$42:$C$129,2,FALSE)</f>
        <v>#N/A</v>
      </c>
      <c r="F986" t="e">
        <f>VLOOKUP('Reported Performance Table'!C986,'Master List'!$B$20:$D$39,3,FALSE)</f>
        <v>#N/A</v>
      </c>
      <c r="G986" s="3" t="e">
        <f>VLOOKUP('Reported Performance Table'!B986,'Master List'!$B$11:$D$17,3,FALSE)</f>
        <v>#N/A</v>
      </c>
      <c r="H986" t="e">
        <f t="shared" si="30"/>
        <v>#N/A</v>
      </c>
      <c r="I986" t="e">
        <f>IF(VLOOKUP('Reported Performance Table'!D986,'Master List'!$B$42:$D$129,3,FALSE)="","No",VLOOKUP('Reported Performance Table'!D986,'Master List'!$B$42:$D$129,3,FALSE))</f>
        <v>#N/A</v>
      </c>
      <c r="J986" t="e">
        <f>IF(AND(I986="Yes_No",'Reported Performance Table'!E986="Yes"),"No","Yes_No")</f>
        <v>#N/A</v>
      </c>
      <c r="K986" t="str">
        <f>IF('Reported Performance Table'!D986="","",IF('Reported Performance Table'!E986="Yes","LUNA_CCT","Reported_CCT"))</f>
        <v/>
      </c>
      <c r="L986" t="str">
        <f>IF('Reported Performance Table'!D986="","",IF(K986="LUNA_CCT",VLOOKUP('Reported Performance Table'!D986,'Master List'!$B$42:$E$129,4,FALSE),"Reported_BUG"))</f>
        <v/>
      </c>
      <c r="M986" t="str">
        <f>IF('Reported Performance Table'!D986="","",IF(AND('Reported Performance Table'!$E986="Yes",OR('Reported Performance Table'!$D986='Master List'!$B$42,'Reported Performance Table'!$D986='Master List'!$B$43,'Reported Performance Table'!$D986='Master List'!$B$44,'Reported Performance Table'!$D986='Master List'!$B$46,'Reported Performance Table'!$D986='Master List'!$B$48,'Reported Performance Table'!$D986='Master List'!$B$104,'Reported Performance Table'!$D986='Master List'!$B$106,'Reported Performance Table'!$D986='Master List'!$B$126)),"LUNA_Dimming","Dimming_Capability_and_Range"))</f>
        <v/>
      </c>
      <c r="N986" s="179">
        <f>'Reported Performance Table'!BE986</f>
        <v>0</v>
      </c>
      <c r="O986" s="179">
        <f>'Reported Performance Table'!BF986</f>
        <v>0</v>
      </c>
      <c r="P986" s="179">
        <f>'Reported Performance Table'!BG986</f>
        <v>0</v>
      </c>
      <c r="Q986" t="str">
        <f t="shared" si="31"/>
        <v>No</v>
      </c>
    </row>
    <row r="987" spans="1:17" x14ac:dyDescent="0.25">
      <c r="A987" s="75">
        <v>994</v>
      </c>
      <c r="B987" s="76" t="str">
        <f>IF('Reported Performance Table'!$A994="","",IF(OR('Reported Performance Table'!$B994="",'Reported Performance Table'!$C994="",'Reported Performance Table'!$D994="",'Reported Performance Table'!$F994="",'Reported Performance Table'!$G994="",'Reported Performance Table'!$H994="",'Reported Performance Table'!$I994="",'Reported Performance Table'!$K994="",'Reported Performance Table'!$N994="",'Reported Performance Table'!$O994="",'Reported Performance Table'!$P994="",'Reported Performance Table'!$Q994="",'Reported Performance Table'!$R994="",'Reported Performance Table'!$S994="",'Reported Performance Table'!$T994="",'Reported Performance Table'!$U994="",'Reported Performance Table'!$V994="",'Reported Performance Table'!$W994="",'Reported Performance Table'!$X994="",'Reported Performance Table'!$AF994="",'Reported Performance Table'!$AG994="",'Reported Performance Table'!$AI994="",'Reported Performance Table'!$AJ994="",'Reported Performance Table'!$AL994="",'Reported Performance Table'!$AN994="",'Reported Performance Table'!$AR994=""),$A987&amp;", ",""))</f>
        <v/>
      </c>
      <c r="D987" s="35" t="e">
        <f>VLOOKUP('Reported Performance Table'!C987,'Master List'!$B$20:$C$39,2,FALSE)</f>
        <v>#N/A</v>
      </c>
      <c r="E987" t="e">
        <f>VLOOKUP('Reported Performance Table'!D987,'Master List'!$B$42:$C$129,2,FALSE)</f>
        <v>#N/A</v>
      </c>
      <c r="F987" t="e">
        <f>VLOOKUP('Reported Performance Table'!C987,'Master List'!$B$20:$D$39,3,FALSE)</f>
        <v>#N/A</v>
      </c>
      <c r="G987" s="3" t="e">
        <f>VLOOKUP('Reported Performance Table'!B987,'Master List'!$B$11:$D$17,3,FALSE)</f>
        <v>#N/A</v>
      </c>
      <c r="H987" t="e">
        <f t="shared" si="30"/>
        <v>#N/A</v>
      </c>
      <c r="I987" t="e">
        <f>IF(VLOOKUP('Reported Performance Table'!D987,'Master List'!$B$42:$D$129,3,FALSE)="","No",VLOOKUP('Reported Performance Table'!D987,'Master List'!$B$42:$D$129,3,FALSE))</f>
        <v>#N/A</v>
      </c>
      <c r="J987" t="e">
        <f>IF(AND(I987="Yes_No",'Reported Performance Table'!E987="Yes"),"No","Yes_No")</f>
        <v>#N/A</v>
      </c>
      <c r="K987" t="str">
        <f>IF('Reported Performance Table'!D987="","",IF('Reported Performance Table'!E987="Yes","LUNA_CCT","Reported_CCT"))</f>
        <v/>
      </c>
      <c r="L987" t="str">
        <f>IF('Reported Performance Table'!D987="","",IF(K987="LUNA_CCT",VLOOKUP('Reported Performance Table'!D987,'Master List'!$B$42:$E$129,4,FALSE),"Reported_BUG"))</f>
        <v/>
      </c>
      <c r="M987" t="str">
        <f>IF('Reported Performance Table'!D987="","",IF(AND('Reported Performance Table'!$E987="Yes",OR('Reported Performance Table'!$D987='Master List'!$B$42,'Reported Performance Table'!$D987='Master List'!$B$43,'Reported Performance Table'!$D987='Master List'!$B$44,'Reported Performance Table'!$D987='Master List'!$B$46,'Reported Performance Table'!$D987='Master List'!$B$48,'Reported Performance Table'!$D987='Master List'!$B$104,'Reported Performance Table'!$D987='Master List'!$B$106,'Reported Performance Table'!$D987='Master List'!$B$126)),"LUNA_Dimming","Dimming_Capability_and_Range"))</f>
        <v/>
      </c>
      <c r="N987" s="179">
        <f>'Reported Performance Table'!BE987</f>
        <v>0</v>
      </c>
      <c r="O987" s="179">
        <f>'Reported Performance Table'!BF987</f>
        <v>0</v>
      </c>
      <c r="P987" s="179">
        <f>'Reported Performance Table'!BG987</f>
        <v>0</v>
      </c>
      <c r="Q987" t="str">
        <f t="shared" si="31"/>
        <v>No</v>
      </c>
    </row>
    <row r="988" spans="1:17" x14ac:dyDescent="0.25">
      <c r="A988" s="75">
        <v>995</v>
      </c>
      <c r="B988" s="76" t="str">
        <f>IF('Reported Performance Table'!$A995="","",IF(OR('Reported Performance Table'!$B995="",'Reported Performance Table'!$C995="",'Reported Performance Table'!$D995="",'Reported Performance Table'!$F995="",'Reported Performance Table'!$G995="",'Reported Performance Table'!$H995="",'Reported Performance Table'!$I995="",'Reported Performance Table'!$K995="",'Reported Performance Table'!$N995="",'Reported Performance Table'!$O995="",'Reported Performance Table'!$P995="",'Reported Performance Table'!$Q995="",'Reported Performance Table'!$R995="",'Reported Performance Table'!$S995="",'Reported Performance Table'!$T995="",'Reported Performance Table'!$U995="",'Reported Performance Table'!$V995="",'Reported Performance Table'!$W995="",'Reported Performance Table'!$X995="",'Reported Performance Table'!$AF995="",'Reported Performance Table'!$AG995="",'Reported Performance Table'!$AI995="",'Reported Performance Table'!$AJ995="",'Reported Performance Table'!$AL995="",'Reported Performance Table'!$AN995="",'Reported Performance Table'!$AR995=""),$A988&amp;", ",""))</f>
        <v/>
      </c>
      <c r="D988" s="35" t="e">
        <f>VLOOKUP('Reported Performance Table'!C988,'Master List'!$B$20:$C$39,2,FALSE)</f>
        <v>#N/A</v>
      </c>
      <c r="E988" t="e">
        <f>VLOOKUP('Reported Performance Table'!D988,'Master List'!$B$42:$C$129,2,FALSE)</f>
        <v>#N/A</v>
      </c>
      <c r="F988" t="e">
        <f>VLOOKUP('Reported Performance Table'!C988,'Master List'!$B$20:$D$39,3,FALSE)</f>
        <v>#N/A</v>
      </c>
      <c r="G988" s="3" t="e">
        <f>VLOOKUP('Reported Performance Table'!B988,'Master List'!$B$11:$D$17,3,FALSE)</f>
        <v>#N/A</v>
      </c>
      <c r="H988" t="e">
        <f t="shared" si="30"/>
        <v>#N/A</v>
      </c>
      <c r="I988" t="e">
        <f>IF(VLOOKUP('Reported Performance Table'!D988,'Master List'!$B$42:$D$129,3,FALSE)="","No",VLOOKUP('Reported Performance Table'!D988,'Master List'!$B$42:$D$129,3,FALSE))</f>
        <v>#N/A</v>
      </c>
      <c r="J988" t="e">
        <f>IF(AND(I988="Yes_No",'Reported Performance Table'!E988="Yes"),"No","Yes_No")</f>
        <v>#N/A</v>
      </c>
      <c r="K988" t="str">
        <f>IF('Reported Performance Table'!D988="","",IF('Reported Performance Table'!E988="Yes","LUNA_CCT","Reported_CCT"))</f>
        <v/>
      </c>
      <c r="L988" t="str">
        <f>IF('Reported Performance Table'!D988="","",IF(K988="LUNA_CCT",VLOOKUP('Reported Performance Table'!D988,'Master List'!$B$42:$E$129,4,FALSE),"Reported_BUG"))</f>
        <v/>
      </c>
      <c r="M988" t="str">
        <f>IF('Reported Performance Table'!D988="","",IF(AND('Reported Performance Table'!$E988="Yes",OR('Reported Performance Table'!$D988='Master List'!$B$42,'Reported Performance Table'!$D988='Master List'!$B$43,'Reported Performance Table'!$D988='Master List'!$B$44,'Reported Performance Table'!$D988='Master List'!$B$46,'Reported Performance Table'!$D988='Master List'!$B$48,'Reported Performance Table'!$D988='Master List'!$B$104,'Reported Performance Table'!$D988='Master List'!$B$106,'Reported Performance Table'!$D988='Master List'!$B$126)),"LUNA_Dimming","Dimming_Capability_and_Range"))</f>
        <v/>
      </c>
      <c r="N988" s="179">
        <f>'Reported Performance Table'!BE988</f>
        <v>0</v>
      </c>
      <c r="O988" s="179">
        <f>'Reported Performance Table'!BF988</f>
        <v>0</v>
      </c>
      <c r="P988" s="179">
        <f>'Reported Performance Table'!BG988</f>
        <v>0</v>
      </c>
      <c r="Q988" t="str">
        <f t="shared" si="31"/>
        <v>No</v>
      </c>
    </row>
    <row r="989" spans="1:17" x14ac:dyDescent="0.25">
      <c r="A989" s="75">
        <v>996</v>
      </c>
      <c r="B989" s="76" t="str">
        <f>IF('Reported Performance Table'!$A996="","",IF(OR('Reported Performance Table'!$B996="",'Reported Performance Table'!$C996="",'Reported Performance Table'!$D996="",'Reported Performance Table'!$F996="",'Reported Performance Table'!$G996="",'Reported Performance Table'!$H996="",'Reported Performance Table'!$I996="",'Reported Performance Table'!$K996="",'Reported Performance Table'!$N996="",'Reported Performance Table'!$O996="",'Reported Performance Table'!$P996="",'Reported Performance Table'!$Q996="",'Reported Performance Table'!$R996="",'Reported Performance Table'!$S996="",'Reported Performance Table'!$T996="",'Reported Performance Table'!$U996="",'Reported Performance Table'!$V996="",'Reported Performance Table'!$W996="",'Reported Performance Table'!$X996="",'Reported Performance Table'!$AF996="",'Reported Performance Table'!$AG996="",'Reported Performance Table'!$AI996="",'Reported Performance Table'!$AJ996="",'Reported Performance Table'!$AL996="",'Reported Performance Table'!$AN996="",'Reported Performance Table'!$AR996=""),$A989&amp;", ",""))</f>
        <v/>
      </c>
      <c r="D989" s="35" t="e">
        <f>VLOOKUP('Reported Performance Table'!C989,'Master List'!$B$20:$C$39,2,FALSE)</f>
        <v>#N/A</v>
      </c>
      <c r="E989" t="e">
        <f>VLOOKUP('Reported Performance Table'!D989,'Master List'!$B$42:$C$129,2,FALSE)</f>
        <v>#N/A</v>
      </c>
      <c r="F989" t="e">
        <f>VLOOKUP('Reported Performance Table'!C989,'Master List'!$B$20:$D$39,3,FALSE)</f>
        <v>#N/A</v>
      </c>
      <c r="G989" s="3" t="e">
        <f>VLOOKUP('Reported Performance Table'!B989,'Master List'!$B$11:$D$17,3,FALSE)</f>
        <v>#N/A</v>
      </c>
      <c r="H989" t="e">
        <f t="shared" si="30"/>
        <v>#N/A</v>
      </c>
      <c r="I989" t="e">
        <f>IF(VLOOKUP('Reported Performance Table'!D989,'Master List'!$B$42:$D$129,3,FALSE)="","No",VLOOKUP('Reported Performance Table'!D989,'Master List'!$B$42:$D$129,3,FALSE))</f>
        <v>#N/A</v>
      </c>
      <c r="J989" t="e">
        <f>IF(AND(I989="Yes_No",'Reported Performance Table'!E989="Yes"),"No","Yes_No")</f>
        <v>#N/A</v>
      </c>
      <c r="K989" t="str">
        <f>IF('Reported Performance Table'!D989="","",IF('Reported Performance Table'!E989="Yes","LUNA_CCT","Reported_CCT"))</f>
        <v/>
      </c>
      <c r="L989" t="str">
        <f>IF('Reported Performance Table'!D989="","",IF(K989="LUNA_CCT",VLOOKUP('Reported Performance Table'!D989,'Master List'!$B$42:$E$129,4,FALSE),"Reported_BUG"))</f>
        <v/>
      </c>
      <c r="M989" t="str">
        <f>IF('Reported Performance Table'!D989="","",IF(AND('Reported Performance Table'!$E989="Yes",OR('Reported Performance Table'!$D989='Master List'!$B$42,'Reported Performance Table'!$D989='Master List'!$B$43,'Reported Performance Table'!$D989='Master List'!$B$44,'Reported Performance Table'!$D989='Master List'!$B$46,'Reported Performance Table'!$D989='Master List'!$B$48,'Reported Performance Table'!$D989='Master List'!$B$104,'Reported Performance Table'!$D989='Master List'!$B$106,'Reported Performance Table'!$D989='Master List'!$B$126)),"LUNA_Dimming","Dimming_Capability_and_Range"))</f>
        <v/>
      </c>
      <c r="N989" s="179">
        <f>'Reported Performance Table'!BE989</f>
        <v>0</v>
      </c>
      <c r="O989" s="179">
        <f>'Reported Performance Table'!BF989</f>
        <v>0</v>
      </c>
      <c r="P989" s="179">
        <f>'Reported Performance Table'!BG989</f>
        <v>0</v>
      </c>
      <c r="Q989" t="str">
        <f t="shared" si="31"/>
        <v>No</v>
      </c>
    </row>
    <row r="990" spans="1:17" x14ac:dyDescent="0.25">
      <c r="A990" s="75">
        <v>997</v>
      </c>
      <c r="B990" s="76" t="str">
        <f>IF('Reported Performance Table'!$A997="","",IF(OR('Reported Performance Table'!$B997="",'Reported Performance Table'!$C997="",'Reported Performance Table'!$D997="",'Reported Performance Table'!$F997="",'Reported Performance Table'!$G997="",'Reported Performance Table'!$H997="",'Reported Performance Table'!$I997="",'Reported Performance Table'!$K997="",'Reported Performance Table'!$N997="",'Reported Performance Table'!$O997="",'Reported Performance Table'!$P997="",'Reported Performance Table'!$Q997="",'Reported Performance Table'!$R997="",'Reported Performance Table'!$S997="",'Reported Performance Table'!$T997="",'Reported Performance Table'!$U997="",'Reported Performance Table'!$V997="",'Reported Performance Table'!$W997="",'Reported Performance Table'!$X997="",'Reported Performance Table'!$AF997="",'Reported Performance Table'!$AG997="",'Reported Performance Table'!$AI997="",'Reported Performance Table'!$AJ997="",'Reported Performance Table'!$AL997="",'Reported Performance Table'!$AN997="",'Reported Performance Table'!$AR997=""),$A990&amp;", ",""))</f>
        <v/>
      </c>
      <c r="D990" s="35" t="e">
        <f>VLOOKUP('Reported Performance Table'!C990,'Master List'!$B$20:$C$39,2,FALSE)</f>
        <v>#N/A</v>
      </c>
      <c r="E990" t="e">
        <f>VLOOKUP('Reported Performance Table'!D990,'Master List'!$B$42:$C$129,2,FALSE)</f>
        <v>#N/A</v>
      </c>
      <c r="F990" t="e">
        <f>VLOOKUP('Reported Performance Table'!C990,'Master List'!$B$20:$D$39,3,FALSE)</f>
        <v>#N/A</v>
      </c>
      <c r="G990" s="3" t="e">
        <f>VLOOKUP('Reported Performance Table'!B990,'Master List'!$B$11:$D$17,3,FALSE)</f>
        <v>#N/A</v>
      </c>
      <c r="H990" t="e">
        <f t="shared" si="30"/>
        <v>#N/A</v>
      </c>
      <c r="I990" t="e">
        <f>IF(VLOOKUP('Reported Performance Table'!D990,'Master List'!$B$42:$D$129,3,FALSE)="","No",VLOOKUP('Reported Performance Table'!D990,'Master List'!$B$42:$D$129,3,FALSE))</f>
        <v>#N/A</v>
      </c>
      <c r="J990" t="e">
        <f>IF(AND(I990="Yes_No",'Reported Performance Table'!E990="Yes"),"No","Yes_No")</f>
        <v>#N/A</v>
      </c>
      <c r="K990" t="str">
        <f>IF('Reported Performance Table'!D990="","",IF('Reported Performance Table'!E990="Yes","LUNA_CCT","Reported_CCT"))</f>
        <v/>
      </c>
      <c r="L990" t="str">
        <f>IF('Reported Performance Table'!D990="","",IF(K990="LUNA_CCT",VLOOKUP('Reported Performance Table'!D990,'Master List'!$B$42:$E$129,4,FALSE),"Reported_BUG"))</f>
        <v/>
      </c>
      <c r="M990" t="str">
        <f>IF('Reported Performance Table'!D990="","",IF(AND('Reported Performance Table'!$E990="Yes",OR('Reported Performance Table'!$D990='Master List'!$B$42,'Reported Performance Table'!$D990='Master List'!$B$43,'Reported Performance Table'!$D990='Master List'!$B$44,'Reported Performance Table'!$D990='Master List'!$B$46,'Reported Performance Table'!$D990='Master List'!$B$48,'Reported Performance Table'!$D990='Master List'!$B$104,'Reported Performance Table'!$D990='Master List'!$B$106,'Reported Performance Table'!$D990='Master List'!$B$126)),"LUNA_Dimming","Dimming_Capability_and_Range"))</f>
        <v/>
      </c>
      <c r="N990" s="179">
        <f>'Reported Performance Table'!BE990</f>
        <v>0</v>
      </c>
      <c r="O990" s="179">
        <f>'Reported Performance Table'!BF990</f>
        <v>0</v>
      </c>
      <c r="P990" s="179">
        <f>'Reported Performance Table'!BG990</f>
        <v>0</v>
      </c>
      <c r="Q990" t="str">
        <f t="shared" si="31"/>
        <v>No</v>
      </c>
    </row>
    <row r="991" spans="1:17" x14ac:dyDescent="0.25">
      <c r="A991" s="75">
        <v>998</v>
      </c>
      <c r="B991" s="76" t="str">
        <f>IF('Reported Performance Table'!$A998="","",IF(OR('Reported Performance Table'!$B998="",'Reported Performance Table'!$C998="",'Reported Performance Table'!$D998="",'Reported Performance Table'!$F998="",'Reported Performance Table'!$G998="",'Reported Performance Table'!$H998="",'Reported Performance Table'!$I998="",'Reported Performance Table'!$K998="",'Reported Performance Table'!$N998="",'Reported Performance Table'!$O998="",'Reported Performance Table'!$P998="",'Reported Performance Table'!$Q998="",'Reported Performance Table'!$R998="",'Reported Performance Table'!$S998="",'Reported Performance Table'!$T998="",'Reported Performance Table'!$U998="",'Reported Performance Table'!$V998="",'Reported Performance Table'!$W998="",'Reported Performance Table'!$X998="",'Reported Performance Table'!$AF998="",'Reported Performance Table'!$AG998="",'Reported Performance Table'!$AI998="",'Reported Performance Table'!$AJ998="",'Reported Performance Table'!$AL998="",'Reported Performance Table'!$AN998="",'Reported Performance Table'!$AR998=""),$A991&amp;", ",""))</f>
        <v/>
      </c>
      <c r="D991" s="35" t="e">
        <f>VLOOKUP('Reported Performance Table'!C991,'Master List'!$B$20:$C$39,2,FALSE)</f>
        <v>#N/A</v>
      </c>
      <c r="E991" t="e">
        <f>VLOOKUP('Reported Performance Table'!D991,'Master List'!$B$42:$C$129,2,FALSE)</f>
        <v>#N/A</v>
      </c>
      <c r="F991" t="e">
        <f>VLOOKUP('Reported Performance Table'!C991,'Master List'!$B$20:$D$39,3,FALSE)</f>
        <v>#N/A</v>
      </c>
      <c r="G991" s="3" t="e">
        <f>VLOOKUP('Reported Performance Table'!B991,'Master List'!$B$11:$D$17,3,FALSE)</f>
        <v>#N/A</v>
      </c>
      <c r="H991" t="e">
        <f t="shared" si="30"/>
        <v>#N/A</v>
      </c>
      <c r="I991" t="e">
        <f>IF(VLOOKUP('Reported Performance Table'!D991,'Master List'!$B$42:$D$129,3,FALSE)="","No",VLOOKUP('Reported Performance Table'!D991,'Master List'!$B$42:$D$129,3,FALSE))</f>
        <v>#N/A</v>
      </c>
      <c r="J991" t="e">
        <f>IF(AND(I991="Yes_No",'Reported Performance Table'!E991="Yes"),"No","Yes_No")</f>
        <v>#N/A</v>
      </c>
      <c r="K991" t="str">
        <f>IF('Reported Performance Table'!D991="","",IF('Reported Performance Table'!E991="Yes","LUNA_CCT","Reported_CCT"))</f>
        <v/>
      </c>
      <c r="L991" t="str">
        <f>IF('Reported Performance Table'!D991="","",IF(K991="LUNA_CCT",VLOOKUP('Reported Performance Table'!D991,'Master List'!$B$42:$E$129,4,FALSE),"Reported_BUG"))</f>
        <v/>
      </c>
      <c r="M991" t="str">
        <f>IF('Reported Performance Table'!D991="","",IF(AND('Reported Performance Table'!$E991="Yes",OR('Reported Performance Table'!$D991='Master List'!$B$42,'Reported Performance Table'!$D991='Master List'!$B$43,'Reported Performance Table'!$D991='Master List'!$B$44,'Reported Performance Table'!$D991='Master List'!$B$46,'Reported Performance Table'!$D991='Master List'!$B$48,'Reported Performance Table'!$D991='Master List'!$B$104,'Reported Performance Table'!$D991='Master List'!$B$106,'Reported Performance Table'!$D991='Master List'!$B$126)),"LUNA_Dimming","Dimming_Capability_and_Range"))</f>
        <v/>
      </c>
      <c r="N991" s="179">
        <f>'Reported Performance Table'!BE991</f>
        <v>0</v>
      </c>
      <c r="O991" s="179">
        <f>'Reported Performance Table'!BF991</f>
        <v>0</v>
      </c>
      <c r="P991" s="179">
        <f>'Reported Performance Table'!BG991</f>
        <v>0</v>
      </c>
      <c r="Q991" t="str">
        <f t="shared" si="31"/>
        <v>No</v>
      </c>
    </row>
    <row r="992" spans="1:17" x14ac:dyDescent="0.25">
      <c r="A992" s="75">
        <v>999</v>
      </c>
      <c r="B992" s="76" t="str">
        <f>IF('Reported Performance Table'!$A999="","",IF(OR('Reported Performance Table'!$B999="",'Reported Performance Table'!$C999="",'Reported Performance Table'!$D999="",'Reported Performance Table'!$F999="",'Reported Performance Table'!$G999="",'Reported Performance Table'!$H999="",'Reported Performance Table'!$I999="",'Reported Performance Table'!$K999="",'Reported Performance Table'!$N999="",'Reported Performance Table'!$O999="",'Reported Performance Table'!$P999="",'Reported Performance Table'!$Q999="",'Reported Performance Table'!$R999="",'Reported Performance Table'!$S999="",'Reported Performance Table'!$T999="",'Reported Performance Table'!$U999="",'Reported Performance Table'!$V999="",'Reported Performance Table'!$W999="",'Reported Performance Table'!$X999="",'Reported Performance Table'!$AF999="",'Reported Performance Table'!$AG999="",'Reported Performance Table'!$AI999="",'Reported Performance Table'!$AJ999="",'Reported Performance Table'!$AL999="",'Reported Performance Table'!$AN999="",'Reported Performance Table'!$AR999=""),$A992&amp;", ",""))</f>
        <v/>
      </c>
      <c r="D992" s="35" t="e">
        <f>VLOOKUP('Reported Performance Table'!C992,'Master List'!$B$20:$C$39,2,FALSE)</f>
        <v>#N/A</v>
      </c>
      <c r="E992" t="e">
        <f>VLOOKUP('Reported Performance Table'!D992,'Master List'!$B$42:$C$129,2,FALSE)</f>
        <v>#N/A</v>
      </c>
      <c r="F992" t="e">
        <f>VLOOKUP('Reported Performance Table'!C992,'Master List'!$B$20:$D$39,3,FALSE)</f>
        <v>#N/A</v>
      </c>
      <c r="G992" s="3" t="e">
        <f>VLOOKUP('Reported Performance Table'!B992,'Master List'!$B$11:$D$17,3,FALSE)</f>
        <v>#N/A</v>
      </c>
      <c r="H992" t="e">
        <f t="shared" si="30"/>
        <v>#N/A</v>
      </c>
      <c r="I992" t="e">
        <f>IF(VLOOKUP('Reported Performance Table'!D992,'Master List'!$B$42:$D$129,3,FALSE)="","No",VLOOKUP('Reported Performance Table'!D992,'Master List'!$B$42:$D$129,3,FALSE))</f>
        <v>#N/A</v>
      </c>
      <c r="J992" t="e">
        <f>IF(AND(I992="Yes_No",'Reported Performance Table'!E992="Yes"),"No","Yes_No")</f>
        <v>#N/A</v>
      </c>
      <c r="K992" t="str">
        <f>IF('Reported Performance Table'!D992="","",IF('Reported Performance Table'!E992="Yes","LUNA_CCT","Reported_CCT"))</f>
        <v/>
      </c>
      <c r="L992" t="str">
        <f>IF('Reported Performance Table'!D992="","",IF(K992="LUNA_CCT",VLOOKUP('Reported Performance Table'!D992,'Master List'!$B$42:$E$129,4,FALSE),"Reported_BUG"))</f>
        <v/>
      </c>
      <c r="M992" t="str">
        <f>IF('Reported Performance Table'!D992="","",IF(AND('Reported Performance Table'!$E992="Yes",OR('Reported Performance Table'!$D992='Master List'!$B$42,'Reported Performance Table'!$D992='Master List'!$B$43,'Reported Performance Table'!$D992='Master List'!$B$44,'Reported Performance Table'!$D992='Master List'!$B$46,'Reported Performance Table'!$D992='Master List'!$B$48,'Reported Performance Table'!$D992='Master List'!$B$104,'Reported Performance Table'!$D992='Master List'!$B$106,'Reported Performance Table'!$D992='Master List'!$B$126)),"LUNA_Dimming","Dimming_Capability_and_Range"))</f>
        <v/>
      </c>
      <c r="N992" s="179">
        <f>'Reported Performance Table'!BE992</f>
        <v>0</v>
      </c>
      <c r="O992" s="179">
        <f>'Reported Performance Table'!BF992</f>
        <v>0</v>
      </c>
      <c r="P992" s="179">
        <f>'Reported Performance Table'!BG992</f>
        <v>0</v>
      </c>
      <c r="Q992" t="str">
        <f t="shared" si="31"/>
        <v>No</v>
      </c>
    </row>
    <row r="993" spans="1:17" x14ac:dyDescent="0.25">
      <c r="A993" s="75">
        <v>1000</v>
      </c>
      <c r="B993" s="76" t="str">
        <f>IF('Reported Performance Table'!$A1000="","",IF(OR('Reported Performance Table'!$B1000="",'Reported Performance Table'!$C1000="",'Reported Performance Table'!$D1000="",'Reported Performance Table'!$F1000="",'Reported Performance Table'!$G1000="",'Reported Performance Table'!$H1000="",'Reported Performance Table'!$I1000="",'Reported Performance Table'!$K1000="",'Reported Performance Table'!$N1000="",'Reported Performance Table'!$O1000="",'Reported Performance Table'!$P1000="",'Reported Performance Table'!$Q1000="",'Reported Performance Table'!$R1000="",'Reported Performance Table'!$S1000="",'Reported Performance Table'!$T1000="",'Reported Performance Table'!$U1000="",'Reported Performance Table'!$V1000="",'Reported Performance Table'!$W1000="",'Reported Performance Table'!$X1000="",'Reported Performance Table'!$AF1000="",'Reported Performance Table'!$AG1000="",'Reported Performance Table'!$AI1000="",'Reported Performance Table'!$AJ1000="",'Reported Performance Table'!$AL1000="",'Reported Performance Table'!$AN1000="",'Reported Performance Table'!$AR1000=""),$A993&amp;", ",""))</f>
        <v/>
      </c>
      <c r="D993" s="35" t="e">
        <f>VLOOKUP('Reported Performance Table'!C993,'Master List'!$B$20:$C$39,2,FALSE)</f>
        <v>#N/A</v>
      </c>
      <c r="E993" t="e">
        <f>VLOOKUP('Reported Performance Table'!D993,'Master List'!$B$42:$C$129,2,FALSE)</f>
        <v>#N/A</v>
      </c>
      <c r="F993" t="e">
        <f>VLOOKUP('Reported Performance Table'!C993,'Master List'!$B$20:$D$39,3,FALSE)</f>
        <v>#N/A</v>
      </c>
      <c r="G993" s="3" t="e">
        <f>VLOOKUP('Reported Performance Table'!B993,'Master List'!$B$11:$D$17,3,FALSE)</f>
        <v>#N/A</v>
      </c>
      <c r="H993" t="e">
        <f t="shared" si="30"/>
        <v>#N/A</v>
      </c>
      <c r="I993" t="e">
        <f>IF(VLOOKUP('Reported Performance Table'!D993,'Master List'!$B$42:$D$129,3,FALSE)="","No",VLOOKUP('Reported Performance Table'!D993,'Master List'!$B$42:$D$129,3,FALSE))</f>
        <v>#N/A</v>
      </c>
      <c r="J993" t="e">
        <f>IF(AND(I993="Yes_No",'Reported Performance Table'!E993="Yes"),"No","Yes_No")</f>
        <v>#N/A</v>
      </c>
      <c r="K993" t="str">
        <f>IF('Reported Performance Table'!D993="","",IF('Reported Performance Table'!E993="Yes","LUNA_CCT","Reported_CCT"))</f>
        <v/>
      </c>
      <c r="L993" t="str">
        <f>IF('Reported Performance Table'!D993="","",IF(K993="LUNA_CCT",VLOOKUP('Reported Performance Table'!D993,'Master List'!$B$42:$E$129,4,FALSE),"Reported_BUG"))</f>
        <v/>
      </c>
      <c r="M993" t="str">
        <f>IF('Reported Performance Table'!D993="","",IF(AND('Reported Performance Table'!$E993="Yes",OR('Reported Performance Table'!$D993='Master List'!$B$42,'Reported Performance Table'!$D993='Master List'!$B$43,'Reported Performance Table'!$D993='Master List'!$B$44,'Reported Performance Table'!$D993='Master List'!$B$46,'Reported Performance Table'!$D993='Master List'!$B$48,'Reported Performance Table'!$D993='Master List'!$B$104,'Reported Performance Table'!$D993='Master List'!$B$106,'Reported Performance Table'!$D993='Master List'!$B$126)),"LUNA_Dimming","Dimming_Capability_and_Range"))</f>
        <v/>
      </c>
      <c r="N993" s="179">
        <f>'Reported Performance Table'!BE993</f>
        <v>0</v>
      </c>
      <c r="O993" s="179">
        <f>'Reported Performance Table'!BF993</f>
        <v>0</v>
      </c>
      <c r="P993" s="179">
        <f>'Reported Performance Table'!BG993</f>
        <v>0</v>
      </c>
      <c r="Q993" t="str">
        <f t="shared" si="31"/>
        <v>No</v>
      </c>
    </row>
    <row r="994" spans="1:17" x14ac:dyDescent="0.25">
      <c r="A994" s="75">
        <v>1001</v>
      </c>
      <c r="B994" s="76" t="str">
        <f>IF('Reported Performance Table'!$A1001="","",IF(OR('Reported Performance Table'!$B1001="",'Reported Performance Table'!$C1001="",'Reported Performance Table'!$D1001="",'Reported Performance Table'!$F1001="",'Reported Performance Table'!$G1001="",'Reported Performance Table'!$H1001="",'Reported Performance Table'!$I1001="",'Reported Performance Table'!$K1001="",'Reported Performance Table'!$N1001="",'Reported Performance Table'!$O1001="",'Reported Performance Table'!$P1001="",'Reported Performance Table'!$Q1001="",'Reported Performance Table'!$R1001="",'Reported Performance Table'!$S1001="",'Reported Performance Table'!$T1001="",'Reported Performance Table'!$U1001="",'Reported Performance Table'!$V1001="",'Reported Performance Table'!$W1001="",'Reported Performance Table'!$X1001="",'Reported Performance Table'!$AF1001="",'Reported Performance Table'!$AG1001="",'Reported Performance Table'!$AI1001="",'Reported Performance Table'!$AJ1001="",'Reported Performance Table'!$AL1001="",'Reported Performance Table'!$AN1001="",'Reported Performance Table'!$AR1001=""),$A994&amp;", ",""))</f>
        <v/>
      </c>
      <c r="D994" s="35" t="e">
        <f>VLOOKUP('Reported Performance Table'!C994,'Master List'!$B$20:$C$39,2,FALSE)</f>
        <v>#N/A</v>
      </c>
      <c r="E994" t="e">
        <f>VLOOKUP('Reported Performance Table'!D994,'Master List'!$B$42:$C$129,2,FALSE)</f>
        <v>#N/A</v>
      </c>
      <c r="F994" t="e">
        <f>VLOOKUP('Reported Performance Table'!C994,'Master List'!$B$20:$D$39,3,FALSE)</f>
        <v>#N/A</v>
      </c>
      <c r="G994" s="3" t="e">
        <f>VLOOKUP('Reported Performance Table'!B994,'Master List'!$B$11:$D$17,3,FALSE)</f>
        <v>#N/A</v>
      </c>
      <c r="H994" t="e">
        <f t="shared" si="30"/>
        <v>#N/A</v>
      </c>
      <c r="I994" t="e">
        <f>IF(VLOOKUP('Reported Performance Table'!D994,'Master List'!$B$42:$D$129,3,FALSE)="","No",VLOOKUP('Reported Performance Table'!D994,'Master List'!$B$42:$D$129,3,FALSE))</f>
        <v>#N/A</v>
      </c>
      <c r="J994" t="e">
        <f>IF(AND(I994="Yes_No",'Reported Performance Table'!E994="Yes"),"No","Yes_No")</f>
        <v>#N/A</v>
      </c>
      <c r="K994" t="str">
        <f>IF('Reported Performance Table'!D994="","",IF('Reported Performance Table'!E994="Yes","LUNA_CCT","Reported_CCT"))</f>
        <v/>
      </c>
      <c r="L994" t="str">
        <f>IF('Reported Performance Table'!D994="","",IF(K994="LUNA_CCT",VLOOKUP('Reported Performance Table'!D994,'Master List'!$B$42:$E$129,4,FALSE),"Reported_BUG"))</f>
        <v/>
      </c>
      <c r="M994" t="str">
        <f>IF('Reported Performance Table'!D994="","",IF(AND('Reported Performance Table'!$E994="Yes",OR('Reported Performance Table'!$D994='Master List'!$B$42,'Reported Performance Table'!$D994='Master List'!$B$43,'Reported Performance Table'!$D994='Master List'!$B$44,'Reported Performance Table'!$D994='Master List'!$B$46,'Reported Performance Table'!$D994='Master List'!$B$48,'Reported Performance Table'!$D994='Master List'!$B$104,'Reported Performance Table'!$D994='Master List'!$B$106,'Reported Performance Table'!$D994='Master List'!$B$126)),"LUNA_Dimming","Dimming_Capability_and_Range"))</f>
        <v/>
      </c>
      <c r="N994" s="179">
        <f>'Reported Performance Table'!BE994</f>
        <v>0</v>
      </c>
      <c r="O994" s="179">
        <f>'Reported Performance Table'!BF994</f>
        <v>0</v>
      </c>
      <c r="P994" s="179">
        <f>'Reported Performance Table'!BG994</f>
        <v>0</v>
      </c>
      <c r="Q994" t="str">
        <f t="shared" si="31"/>
        <v>No</v>
      </c>
    </row>
    <row r="995" spans="1:17" x14ac:dyDescent="0.25">
      <c r="A995" s="75">
        <v>1002</v>
      </c>
      <c r="B995" s="76" t="str">
        <f>IF('Reported Performance Table'!$A1002="","",IF(OR('Reported Performance Table'!$B1002="",'Reported Performance Table'!$C1002="",'Reported Performance Table'!$D1002="",'Reported Performance Table'!$F1002="",'Reported Performance Table'!$G1002="",'Reported Performance Table'!$H1002="",'Reported Performance Table'!$I1002="",'Reported Performance Table'!$K1002="",'Reported Performance Table'!$N1002="",'Reported Performance Table'!$O1002="",'Reported Performance Table'!$P1002="",'Reported Performance Table'!$Q1002="",'Reported Performance Table'!$R1002="",'Reported Performance Table'!$S1002="",'Reported Performance Table'!$T1002="",'Reported Performance Table'!$U1002="",'Reported Performance Table'!$V1002="",'Reported Performance Table'!$W1002="",'Reported Performance Table'!$X1002="",'Reported Performance Table'!$AF1002="",'Reported Performance Table'!$AG1002="",'Reported Performance Table'!$AI1002="",'Reported Performance Table'!$AJ1002="",'Reported Performance Table'!$AL1002="",'Reported Performance Table'!$AN1002="",'Reported Performance Table'!$AR1002=""),$A995&amp;", ",""))</f>
        <v/>
      </c>
      <c r="D995" s="35" t="e">
        <f>VLOOKUP('Reported Performance Table'!C995,'Master List'!$B$20:$C$39,2,FALSE)</f>
        <v>#N/A</v>
      </c>
      <c r="E995" t="e">
        <f>VLOOKUP('Reported Performance Table'!D995,'Master List'!$B$42:$C$129,2,FALSE)</f>
        <v>#N/A</v>
      </c>
      <c r="F995" t="e">
        <f>VLOOKUP('Reported Performance Table'!C995,'Master List'!$B$20:$D$39,3,FALSE)</f>
        <v>#N/A</v>
      </c>
      <c r="G995" s="3" t="e">
        <f>VLOOKUP('Reported Performance Table'!B995,'Master List'!$B$11:$D$17,3,FALSE)</f>
        <v>#N/A</v>
      </c>
      <c r="H995" t="e">
        <f t="shared" si="30"/>
        <v>#N/A</v>
      </c>
      <c r="I995" t="e">
        <f>IF(VLOOKUP('Reported Performance Table'!D995,'Master List'!$B$42:$D$129,3,FALSE)="","No",VLOOKUP('Reported Performance Table'!D995,'Master List'!$B$42:$D$129,3,FALSE))</f>
        <v>#N/A</v>
      </c>
      <c r="J995" t="e">
        <f>IF(AND(I995="Yes_No",'Reported Performance Table'!E995="Yes"),"No","Yes_No")</f>
        <v>#N/A</v>
      </c>
      <c r="K995" t="str">
        <f>IF('Reported Performance Table'!D995="","",IF('Reported Performance Table'!E995="Yes","LUNA_CCT","Reported_CCT"))</f>
        <v/>
      </c>
      <c r="L995" t="str">
        <f>IF('Reported Performance Table'!D995="","",IF(K995="LUNA_CCT",VLOOKUP('Reported Performance Table'!D995,'Master List'!$B$42:$E$129,4,FALSE),"Reported_BUG"))</f>
        <v/>
      </c>
      <c r="M995" t="str">
        <f>IF('Reported Performance Table'!D995="","",IF(AND('Reported Performance Table'!$E995="Yes",OR('Reported Performance Table'!$D995='Master List'!$B$42,'Reported Performance Table'!$D995='Master List'!$B$43,'Reported Performance Table'!$D995='Master List'!$B$44,'Reported Performance Table'!$D995='Master List'!$B$46,'Reported Performance Table'!$D995='Master List'!$B$48,'Reported Performance Table'!$D995='Master List'!$B$104,'Reported Performance Table'!$D995='Master List'!$B$106,'Reported Performance Table'!$D995='Master List'!$B$126)),"LUNA_Dimming","Dimming_Capability_and_Range"))</f>
        <v/>
      </c>
      <c r="N995" s="179">
        <f>'Reported Performance Table'!BE995</f>
        <v>0</v>
      </c>
      <c r="O995" s="179">
        <f>'Reported Performance Table'!BF995</f>
        <v>0</v>
      </c>
      <c r="P995" s="179">
        <f>'Reported Performance Table'!BG995</f>
        <v>0</v>
      </c>
      <c r="Q995" t="str">
        <f t="shared" si="31"/>
        <v>No</v>
      </c>
    </row>
    <row r="996" spans="1:17" x14ac:dyDescent="0.25">
      <c r="A996" s="75">
        <v>1003</v>
      </c>
      <c r="B996" s="76" t="str">
        <f>IF('Reported Performance Table'!$A1003="","",IF(OR('Reported Performance Table'!$B1003="",'Reported Performance Table'!$C1003="",'Reported Performance Table'!$D1003="",'Reported Performance Table'!$F1003="",'Reported Performance Table'!$G1003="",'Reported Performance Table'!$H1003="",'Reported Performance Table'!$I1003="",'Reported Performance Table'!$K1003="",'Reported Performance Table'!$N1003="",'Reported Performance Table'!$O1003="",'Reported Performance Table'!$P1003="",'Reported Performance Table'!$Q1003="",'Reported Performance Table'!$R1003="",'Reported Performance Table'!$S1003="",'Reported Performance Table'!$T1003="",'Reported Performance Table'!$U1003="",'Reported Performance Table'!$V1003="",'Reported Performance Table'!$W1003="",'Reported Performance Table'!$X1003="",'Reported Performance Table'!$AF1003="",'Reported Performance Table'!$AG1003="",'Reported Performance Table'!$AI1003="",'Reported Performance Table'!$AJ1003="",'Reported Performance Table'!$AL1003="",'Reported Performance Table'!$AN1003="",'Reported Performance Table'!$AR1003=""),$A996&amp;", ",""))</f>
        <v/>
      </c>
      <c r="D996" s="35" t="e">
        <f>VLOOKUP('Reported Performance Table'!C996,'Master List'!$B$20:$C$39,2,FALSE)</f>
        <v>#N/A</v>
      </c>
      <c r="E996" t="e">
        <f>VLOOKUP('Reported Performance Table'!D996,'Master List'!$B$42:$C$129,2,FALSE)</f>
        <v>#N/A</v>
      </c>
      <c r="F996" t="e">
        <f>VLOOKUP('Reported Performance Table'!C996,'Master List'!$B$20:$D$39,3,FALSE)</f>
        <v>#N/A</v>
      </c>
      <c r="G996" s="3" t="e">
        <f>VLOOKUP('Reported Performance Table'!B996,'Master List'!$B$11:$D$17,3,FALSE)</f>
        <v>#N/A</v>
      </c>
      <c r="H996" t="e">
        <f t="shared" si="30"/>
        <v>#N/A</v>
      </c>
      <c r="I996" t="e">
        <f>IF(VLOOKUP('Reported Performance Table'!D996,'Master List'!$B$42:$D$129,3,FALSE)="","No",VLOOKUP('Reported Performance Table'!D996,'Master List'!$B$42:$D$129,3,FALSE))</f>
        <v>#N/A</v>
      </c>
      <c r="J996" t="e">
        <f>IF(AND(I996="Yes_No",'Reported Performance Table'!E996="Yes"),"No","Yes_No")</f>
        <v>#N/A</v>
      </c>
      <c r="K996" t="str">
        <f>IF('Reported Performance Table'!D996="","",IF('Reported Performance Table'!E996="Yes","LUNA_CCT","Reported_CCT"))</f>
        <v/>
      </c>
      <c r="L996" t="str">
        <f>IF('Reported Performance Table'!D996="","",IF(K996="LUNA_CCT",VLOOKUP('Reported Performance Table'!D996,'Master List'!$B$42:$E$129,4,FALSE),"Reported_BUG"))</f>
        <v/>
      </c>
      <c r="M996" t="str">
        <f>IF('Reported Performance Table'!D996="","",IF(AND('Reported Performance Table'!$E996="Yes",OR('Reported Performance Table'!$D996='Master List'!$B$42,'Reported Performance Table'!$D996='Master List'!$B$43,'Reported Performance Table'!$D996='Master List'!$B$44,'Reported Performance Table'!$D996='Master List'!$B$46,'Reported Performance Table'!$D996='Master List'!$B$48,'Reported Performance Table'!$D996='Master List'!$B$104,'Reported Performance Table'!$D996='Master List'!$B$106,'Reported Performance Table'!$D996='Master List'!$B$126)),"LUNA_Dimming","Dimming_Capability_and_Range"))</f>
        <v/>
      </c>
      <c r="N996" s="179">
        <f>'Reported Performance Table'!BE996</f>
        <v>0</v>
      </c>
      <c r="O996" s="179">
        <f>'Reported Performance Table'!BF996</f>
        <v>0</v>
      </c>
      <c r="P996" s="179">
        <f>'Reported Performance Table'!BG996</f>
        <v>0</v>
      </c>
      <c r="Q996" t="str">
        <f t="shared" si="31"/>
        <v>No</v>
      </c>
    </row>
    <row r="997" spans="1:17" x14ac:dyDescent="0.25">
      <c r="A997" s="75">
        <v>1004</v>
      </c>
      <c r="B997" s="76" t="str">
        <f>IF('Reported Performance Table'!$A1004="","",IF(OR('Reported Performance Table'!$B1004="",'Reported Performance Table'!$C1004="",'Reported Performance Table'!$D1004="",'Reported Performance Table'!$F1004="",'Reported Performance Table'!$G1004="",'Reported Performance Table'!$H1004="",'Reported Performance Table'!$I1004="",'Reported Performance Table'!$K1004="",'Reported Performance Table'!$N1004="",'Reported Performance Table'!$O1004="",'Reported Performance Table'!$P1004="",'Reported Performance Table'!$Q1004="",'Reported Performance Table'!$R1004="",'Reported Performance Table'!$S1004="",'Reported Performance Table'!$T1004="",'Reported Performance Table'!$U1004="",'Reported Performance Table'!$V1004="",'Reported Performance Table'!$W1004="",'Reported Performance Table'!$X1004="",'Reported Performance Table'!$AF1004="",'Reported Performance Table'!$AG1004="",'Reported Performance Table'!$AI1004="",'Reported Performance Table'!$AJ1004="",'Reported Performance Table'!$AL1004="",'Reported Performance Table'!$AN1004="",'Reported Performance Table'!$AR1004=""),$A997&amp;", ",""))</f>
        <v/>
      </c>
      <c r="D997" s="35" t="e">
        <f>VLOOKUP('Reported Performance Table'!C997,'Master List'!$B$20:$C$39,2,FALSE)</f>
        <v>#N/A</v>
      </c>
      <c r="E997" t="e">
        <f>VLOOKUP('Reported Performance Table'!D997,'Master List'!$B$42:$C$129,2,FALSE)</f>
        <v>#N/A</v>
      </c>
      <c r="F997" t="e">
        <f>VLOOKUP('Reported Performance Table'!C997,'Master List'!$B$20:$D$39,3,FALSE)</f>
        <v>#N/A</v>
      </c>
      <c r="G997" s="3" t="e">
        <f>VLOOKUP('Reported Performance Table'!B997,'Master List'!$B$11:$D$17,3,FALSE)</f>
        <v>#N/A</v>
      </c>
      <c r="H997" t="e">
        <f t="shared" si="30"/>
        <v>#N/A</v>
      </c>
      <c r="I997" t="e">
        <f>IF(VLOOKUP('Reported Performance Table'!D997,'Master List'!$B$42:$D$129,3,FALSE)="","No",VLOOKUP('Reported Performance Table'!D997,'Master List'!$B$42:$D$129,3,FALSE))</f>
        <v>#N/A</v>
      </c>
      <c r="J997" t="e">
        <f>IF(AND(I997="Yes_No",'Reported Performance Table'!E997="Yes"),"No","Yes_No")</f>
        <v>#N/A</v>
      </c>
      <c r="K997" t="str">
        <f>IF('Reported Performance Table'!D997="","",IF('Reported Performance Table'!E997="Yes","LUNA_CCT","Reported_CCT"))</f>
        <v/>
      </c>
      <c r="L997" t="str">
        <f>IF('Reported Performance Table'!D997="","",IF(K997="LUNA_CCT",VLOOKUP('Reported Performance Table'!D997,'Master List'!$B$42:$E$129,4,FALSE),"Reported_BUG"))</f>
        <v/>
      </c>
      <c r="M997" t="str">
        <f>IF('Reported Performance Table'!D997="","",IF(AND('Reported Performance Table'!$E997="Yes",OR('Reported Performance Table'!$D997='Master List'!$B$42,'Reported Performance Table'!$D997='Master List'!$B$43,'Reported Performance Table'!$D997='Master List'!$B$44,'Reported Performance Table'!$D997='Master List'!$B$46,'Reported Performance Table'!$D997='Master List'!$B$48,'Reported Performance Table'!$D997='Master List'!$B$104,'Reported Performance Table'!$D997='Master List'!$B$106,'Reported Performance Table'!$D997='Master List'!$B$126)),"LUNA_Dimming","Dimming_Capability_and_Range"))</f>
        <v/>
      </c>
      <c r="N997" s="179">
        <f>'Reported Performance Table'!BE997</f>
        <v>0</v>
      </c>
      <c r="O997" s="179">
        <f>'Reported Performance Table'!BF997</f>
        <v>0</v>
      </c>
      <c r="P997" s="179">
        <f>'Reported Performance Table'!BG997</f>
        <v>0</v>
      </c>
      <c r="Q997" t="str">
        <f t="shared" si="31"/>
        <v>No</v>
      </c>
    </row>
    <row r="998" spans="1:17" x14ac:dyDescent="0.25">
      <c r="A998" s="75">
        <v>1005</v>
      </c>
      <c r="B998" s="76" t="str">
        <f>IF('Reported Performance Table'!$A1005="","",IF(OR('Reported Performance Table'!$B1005="",'Reported Performance Table'!$C1005="",'Reported Performance Table'!$D1005="",'Reported Performance Table'!$F1005="",'Reported Performance Table'!$G1005="",'Reported Performance Table'!$H1005="",'Reported Performance Table'!$I1005="",'Reported Performance Table'!$K1005="",'Reported Performance Table'!$N1005="",'Reported Performance Table'!$O1005="",'Reported Performance Table'!$P1005="",'Reported Performance Table'!$Q1005="",'Reported Performance Table'!$R1005="",'Reported Performance Table'!$S1005="",'Reported Performance Table'!$T1005="",'Reported Performance Table'!$U1005="",'Reported Performance Table'!$V1005="",'Reported Performance Table'!$W1005="",'Reported Performance Table'!$X1005="",'Reported Performance Table'!$AF1005="",'Reported Performance Table'!$AG1005="",'Reported Performance Table'!$AI1005="",'Reported Performance Table'!$AJ1005="",'Reported Performance Table'!$AL1005="",'Reported Performance Table'!$AN1005="",'Reported Performance Table'!$AR1005=""),$A998&amp;", ",""))</f>
        <v/>
      </c>
      <c r="D998" s="35" t="e">
        <f>VLOOKUP('Reported Performance Table'!C998,'Master List'!$B$20:$C$39,2,FALSE)</f>
        <v>#N/A</v>
      </c>
      <c r="E998" t="e">
        <f>VLOOKUP('Reported Performance Table'!D998,'Master List'!$B$42:$C$129,2,FALSE)</f>
        <v>#N/A</v>
      </c>
      <c r="F998" t="e">
        <f>VLOOKUP('Reported Performance Table'!C998,'Master List'!$B$20:$D$39,3,FALSE)</f>
        <v>#N/A</v>
      </c>
      <c r="G998" s="3" t="e">
        <f>VLOOKUP('Reported Performance Table'!B998,'Master List'!$B$11:$D$17,3,FALSE)</f>
        <v>#N/A</v>
      </c>
      <c r="H998" t="e">
        <f t="shared" si="30"/>
        <v>#N/A</v>
      </c>
      <c r="I998" t="e">
        <f>IF(VLOOKUP('Reported Performance Table'!D998,'Master List'!$B$42:$D$129,3,FALSE)="","No",VLOOKUP('Reported Performance Table'!D998,'Master List'!$B$42:$D$129,3,FALSE))</f>
        <v>#N/A</v>
      </c>
      <c r="J998" t="e">
        <f>IF(AND(I998="Yes_No",'Reported Performance Table'!E998="Yes"),"No","Yes_No")</f>
        <v>#N/A</v>
      </c>
      <c r="K998" t="str">
        <f>IF('Reported Performance Table'!D998="","",IF('Reported Performance Table'!E998="Yes","LUNA_CCT","Reported_CCT"))</f>
        <v/>
      </c>
      <c r="L998" t="str">
        <f>IF('Reported Performance Table'!D998="","",IF(K998="LUNA_CCT",VLOOKUP('Reported Performance Table'!D998,'Master List'!$B$42:$E$129,4,FALSE),"Reported_BUG"))</f>
        <v/>
      </c>
      <c r="M998" t="str">
        <f>IF('Reported Performance Table'!D998="","",IF(AND('Reported Performance Table'!$E998="Yes",OR('Reported Performance Table'!$D998='Master List'!$B$42,'Reported Performance Table'!$D998='Master List'!$B$43,'Reported Performance Table'!$D998='Master List'!$B$44,'Reported Performance Table'!$D998='Master List'!$B$46,'Reported Performance Table'!$D998='Master List'!$B$48,'Reported Performance Table'!$D998='Master List'!$B$104,'Reported Performance Table'!$D998='Master List'!$B$106,'Reported Performance Table'!$D998='Master List'!$B$126)),"LUNA_Dimming","Dimming_Capability_and_Range"))</f>
        <v/>
      </c>
      <c r="N998" s="179">
        <f>'Reported Performance Table'!BE998</f>
        <v>0</v>
      </c>
      <c r="O998" s="179">
        <f>'Reported Performance Table'!BF998</f>
        <v>0</v>
      </c>
      <c r="P998" s="179">
        <f>'Reported Performance Table'!BG998</f>
        <v>0</v>
      </c>
      <c r="Q998" t="str">
        <f t="shared" si="31"/>
        <v>No</v>
      </c>
    </row>
    <row r="999" spans="1:17" x14ac:dyDescent="0.25">
      <c r="A999" s="75">
        <v>1006</v>
      </c>
      <c r="B999" s="76" t="str">
        <f>IF('Reported Performance Table'!$A1006="","",IF(OR('Reported Performance Table'!$B1006="",'Reported Performance Table'!$C1006="",'Reported Performance Table'!$D1006="",'Reported Performance Table'!$F1006="",'Reported Performance Table'!$G1006="",'Reported Performance Table'!$H1006="",'Reported Performance Table'!$I1006="",'Reported Performance Table'!$K1006="",'Reported Performance Table'!$N1006="",'Reported Performance Table'!$O1006="",'Reported Performance Table'!$P1006="",'Reported Performance Table'!$Q1006="",'Reported Performance Table'!$R1006="",'Reported Performance Table'!$S1006="",'Reported Performance Table'!$T1006="",'Reported Performance Table'!$U1006="",'Reported Performance Table'!$V1006="",'Reported Performance Table'!$W1006="",'Reported Performance Table'!$X1006="",'Reported Performance Table'!$AF1006="",'Reported Performance Table'!$AG1006="",'Reported Performance Table'!$AI1006="",'Reported Performance Table'!$AJ1006="",'Reported Performance Table'!$AL1006="",'Reported Performance Table'!$AN1006="",'Reported Performance Table'!$AR1006=""),$A999&amp;", ",""))</f>
        <v/>
      </c>
      <c r="D999" s="35" t="e">
        <f>VLOOKUP('Reported Performance Table'!C999,'Master List'!$B$20:$C$39,2,FALSE)</f>
        <v>#N/A</v>
      </c>
      <c r="E999" t="e">
        <f>VLOOKUP('Reported Performance Table'!D999,'Master List'!$B$42:$C$129,2,FALSE)</f>
        <v>#N/A</v>
      </c>
      <c r="F999" t="e">
        <f>VLOOKUP('Reported Performance Table'!C999,'Master List'!$B$20:$D$39,3,FALSE)</f>
        <v>#N/A</v>
      </c>
      <c r="G999" s="3" t="e">
        <f>VLOOKUP('Reported Performance Table'!B999,'Master List'!$B$11:$D$17,3,FALSE)</f>
        <v>#N/A</v>
      </c>
      <c r="H999" t="e">
        <f t="shared" si="30"/>
        <v>#N/A</v>
      </c>
      <c r="I999" t="e">
        <f>IF(VLOOKUP('Reported Performance Table'!D999,'Master List'!$B$42:$D$129,3,FALSE)="","No",VLOOKUP('Reported Performance Table'!D999,'Master List'!$B$42:$D$129,3,FALSE))</f>
        <v>#N/A</v>
      </c>
      <c r="J999" t="e">
        <f>IF(AND(I999="Yes_No",'Reported Performance Table'!E999="Yes"),"No","Yes_No")</f>
        <v>#N/A</v>
      </c>
      <c r="K999" t="str">
        <f>IF('Reported Performance Table'!D999="","",IF('Reported Performance Table'!E999="Yes","LUNA_CCT","Reported_CCT"))</f>
        <v/>
      </c>
      <c r="L999" t="str">
        <f>IF('Reported Performance Table'!D999="","",IF(K999="LUNA_CCT",VLOOKUP('Reported Performance Table'!D999,'Master List'!$B$42:$E$129,4,FALSE),"Reported_BUG"))</f>
        <v/>
      </c>
      <c r="M999" t="str">
        <f>IF('Reported Performance Table'!D999="","",IF(AND('Reported Performance Table'!$E999="Yes",OR('Reported Performance Table'!$D999='Master List'!$B$42,'Reported Performance Table'!$D999='Master List'!$B$43,'Reported Performance Table'!$D999='Master List'!$B$44,'Reported Performance Table'!$D999='Master List'!$B$46,'Reported Performance Table'!$D999='Master List'!$B$48,'Reported Performance Table'!$D999='Master List'!$B$104,'Reported Performance Table'!$D999='Master List'!$B$106,'Reported Performance Table'!$D999='Master List'!$B$126)),"LUNA_Dimming","Dimming_Capability_and_Range"))</f>
        <v/>
      </c>
      <c r="N999" s="179">
        <f>'Reported Performance Table'!BE999</f>
        <v>0</v>
      </c>
      <c r="O999" s="179">
        <f>'Reported Performance Table'!BF999</f>
        <v>0</v>
      </c>
      <c r="P999" s="179">
        <f>'Reported Performance Table'!BG999</f>
        <v>0</v>
      </c>
      <c r="Q999" t="str">
        <f t="shared" si="31"/>
        <v>No</v>
      </c>
    </row>
    <row r="1000" spans="1:17" x14ac:dyDescent="0.25">
      <c r="A1000" s="75">
        <v>1007</v>
      </c>
      <c r="B1000" s="76" t="str">
        <f>IF('Reported Performance Table'!$A1007="","",IF(OR('Reported Performance Table'!$B1007="",'Reported Performance Table'!$C1007="",'Reported Performance Table'!$D1007="",'Reported Performance Table'!$F1007="",'Reported Performance Table'!$G1007="",'Reported Performance Table'!$H1007="",'Reported Performance Table'!$I1007="",'Reported Performance Table'!$K1007="",'Reported Performance Table'!$N1007="",'Reported Performance Table'!$O1007="",'Reported Performance Table'!$P1007="",'Reported Performance Table'!$Q1007="",'Reported Performance Table'!$R1007="",'Reported Performance Table'!$S1007="",'Reported Performance Table'!$T1007="",'Reported Performance Table'!$U1007="",'Reported Performance Table'!$V1007="",'Reported Performance Table'!$W1007="",'Reported Performance Table'!$X1007="",'Reported Performance Table'!$AF1007="",'Reported Performance Table'!$AG1007="",'Reported Performance Table'!$AI1007="",'Reported Performance Table'!$AJ1007="",'Reported Performance Table'!$AL1007="",'Reported Performance Table'!$AN1007="",'Reported Performance Table'!$AR1007=""),$A1000&amp;", ",""))</f>
        <v/>
      </c>
      <c r="D1000" s="35" t="e">
        <f>VLOOKUP('Reported Performance Table'!C1000,'Master List'!$B$20:$C$39,2,FALSE)</f>
        <v>#N/A</v>
      </c>
      <c r="E1000" t="e">
        <f>VLOOKUP('Reported Performance Table'!D1000,'Master List'!$B$42:$C$129,2,FALSE)</f>
        <v>#N/A</v>
      </c>
      <c r="F1000" t="e">
        <f>VLOOKUP('Reported Performance Table'!C1000,'Master List'!$B$20:$D$39,3,FALSE)</f>
        <v>#N/A</v>
      </c>
      <c r="G1000" s="3" t="e">
        <f>VLOOKUP('Reported Performance Table'!B1000,'Master List'!$B$11:$D$17,3,FALSE)</f>
        <v>#N/A</v>
      </c>
      <c r="H1000" t="e">
        <f t="shared" si="30"/>
        <v>#N/A</v>
      </c>
      <c r="I1000" t="e">
        <f>IF(VLOOKUP('Reported Performance Table'!D1000,'Master List'!$B$42:$D$129,3,FALSE)="","No",VLOOKUP('Reported Performance Table'!D1000,'Master List'!$B$42:$D$129,3,FALSE))</f>
        <v>#N/A</v>
      </c>
      <c r="J1000" t="e">
        <f>IF(AND(I1000="Yes_No",'Reported Performance Table'!E1000="Yes"),"No","Yes_No")</f>
        <v>#N/A</v>
      </c>
      <c r="K1000" t="str">
        <f>IF('Reported Performance Table'!D1000="","",IF('Reported Performance Table'!E1000="Yes","LUNA_CCT","Reported_CCT"))</f>
        <v/>
      </c>
      <c r="L1000" t="str">
        <f>IF('Reported Performance Table'!D1000="","",IF(K1000="LUNA_CCT",VLOOKUP('Reported Performance Table'!D1000,'Master List'!$B$42:$E$129,4,FALSE),"Reported_BUG"))</f>
        <v/>
      </c>
      <c r="M1000" t="str">
        <f>IF('Reported Performance Table'!D1000="","",IF(AND('Reported Performance Table'!$E1000="Yes",OR('Reported Performance Table'!$D1000='Master List'!$B$42,'Reported Performance Table'!$D1000='Master List'!$B$43,'Reported Performance Table'!$D1000='Master List'!$B$44,'Reported Performance Table'!$D1000='Master List'!$B$46,'Reported Performance Table'!$D1000='Master List'!$B$48,'Reported Performance Table'!$D1000='Master List'!$B$104,'Reported Performance Table'!$D1000='Master List'!$B$106,'Reported Performance Table'!$D1000='Master List'!$B$126)),"LUNA_Dimming","Dimming_Capability_and_Range"))</f>
        <v/>
      </c>
      <c r="N1000" s="179">
        <f>'Reported Performance Table'!BE1000</f>
        <v>0</v>
      </c>
      <c r="O1000" s="179">
        <f>'Reported Performance Table'!BF1000</f>
        <v>0</v>
      </c>
      <c r="P1000" s="179">
        <f>'Reported Performance Table'!BG1000</f>
        <v>0</v>
      </c>
      <c r="Q1000" t="str">
        <f t="shared" si="31"/>
        <v>No</v>
      </c>
    </row>
    <row r="1001" spans="1:17" x14ac:dyDescent="0.25">
      <c r="A1001" s="75">
        <v>1008</v>
      </c>
      <c r="B1001" s="76" t="str">
        <f>IF('Reported Performance Table'!$A1008="","",IF(OR('Reported Performance Table'!$B1008="",'Reported Performance Table'!$C1008="",'Reported Performance Table'!$D1008="",'Reported Performance Table'!$F1008="",'Reported Performance Table'!$G1008="",'Reported Performance Table'!$H1008="",'Reported Performance Table'!$I1008="",'Reported Performance Table'!$K1008="",'Reported Performance Table'!$N1008="",'Reported Performance Table'!$O1008="",'Reported Performance Table'!$P1008="",'Reported Performance Table'!$Q1008="",'Reported Performance Table'!$R1008="",'Reported Performance Table'!$S1008="",'Reported Performance Table'!$T1008="",'Reported Performance Table'!$U1008="",'Reported Performance Table'!$V1008="",'Reported Performance Table'!$W1008="",'Reported Performance Table'!$X1008="",'Reported Performance Table'!$AF1008="",'Reported Performance Table'!$AG1008="",'Reported Performance Table'!$AI1008="",'Reported Performance Table'!$AJ1008="",'Reported Performance Table'!$AL1008="",'Reported Performance Table'!$AN1008="",'Reported Performance Table'!$AR1008=""),$A1001&amp;", ",""))</f>
        <v/>
      </c>
      <c r="D1001" s="35" t="e">
        <f>VLOOKUP('Reported Performance Table'!C1001,'Master List'!$B$20:$C$39,2,FALSE)</f>
        <v>#N/A</v>
      </c>
      <c r="E1001" t="e">
        <f>VLOOKUP('Reported Performance Table'!D1001,'Master List'!$B$42:$C$129,2,FALSE)</f>
        <v>#N/A</v>
      </c>
      <c r="F1001" t="e">
        <f>VLOOKUP('Reported Performance Table'!C1001,'Master List'!$B$20:$D$39,3,FALSE)</f>
        <v>#N/A</v>
      </c>
      <c r="G1001" s="3" t="e">
        <f>VLOOKUP('Reported Performance Table'!B1001,'Master List'!$B$11:$D$17,3,FALSE)</f>
        <v>#N/A</v>
      </c>
      <c r="H1001" t="e">
        <f t="shared" si="30"/>
        <v>#N/A</v>
      </c>
      <c r="I1001" t="e">
        <f>IF(VLOOKUP('Reported Performance Table'!D1001,'Master List'!$B$42:$D$129,3,FALSE)="","No",VLOOKUP('Reported Performance Table'!D1001,'Master List'!$B$42:$D$129,3,FALSE))</f>
        <v>#N/A</v>
      </c>
      <c r="J1001" t="e">
        <f>IF(AND(I1001="Yes_No",'Reported Performance Table'!E1001="Yes"),"No","Yes_No")</f>
        <v>#N/A</v>
      </c>
      <c r="K1001" t="str">
        <f>IF('Reported Performance Table'!D1001="","",IF('Reported Performance Table'!E1001="Yes","LUNA_CCT","Reported_CCT"))</f>
        <v/>
      </c>
      <c r="L1001" t="str">
        <f>IF('Reported Performance Table'!D1001="","",IF(K1001="LUNA_CCT",VLOOKUP('Reported Performance Table'!D1001,'Master List'!$B$42:$E$129,4,FALSE),"Reported_BUG"))</f>
        <v/>
      </c>
      <c r="M1001" t="str">
        <f>IF('Reported Performance Table'!D1001="","",IF(AND('Reported Performance Table'!$E1001="Yes",OR('Reported Performance Table'!$D1001='Master List'!$B$42,'Reported Performance Table'!$D1001='Master List'!$B$43,'Reported Performance Table'!$D1001='Master List'!$B$44,'Reported Performance Table'!$D1001='Master List'!$B$46,'Reported Performance Table'!$D1001='Master List'!$B$48,'Reported Performance Table'!$D1001='Master List'!$B$104,'Reported Performance Table'!$D1001='Master List'!$B$106,'Reported Performance Table'!$D1001='Master List'!$B$126)),"LUNA_Dimming","Dimming_Capability_and_Range"))</f>
        <v/>
      </c>
      <c r="N1001" s="179">
        <f>'Reported Performance Table'!BE1001</f>
        <v>0</v>
      </c>
      <c r="O1001" s="179">
        <f>'Reported Performance Table'!BF1001</f>
        <v>0</v>
      </c>
      <c r="P1001" s="179">
        <f>'Reported Performance Table'!BG1001</f>
        <v>0</v>
      </c>
      <c r="Q1001" t="str">
        <f t="shared" si="31"/>
        <v>No</v>
      </c>
    </row>
    <row r="1002" spans="1:17" x14ac:dyDescent="0.25">
      <c r="A1002" s="75">
        <v>1009</v>
      </c>
      <c r="B1002" s="76" t="str">
        <f>IF('Reported Performance Table'!$A1009="","",IF(OR('Reported Performance Table'!$B1009="",'Reported Performance Table'!$C1009="",'Reported Performance Table'!$D1009="",'Reported Performance Table'!$F1009="",'Reported Performance Table'!$G1009="",'Reported Performance Table'!$H1009="",'Reported Performance Table'!$I1009="",'Reported Performance Table'!$K1009="",'Reported Performance Table'!$N1009="",'Reported Performance Table'!$O1009="",'Reported Performance Table'!$P1009="",'Reported Performance Table'!$Q1009="",'Reported Performance Table'!$R1009="",'Reported Performance Table'!$S1009="",'Reported Performance Table'!$T1009="",'Reported Performance Table'!$U1009="",'Reported Performance Table'!$V1009="",'Reported Performance Table'!$W1009="",'Reported Performance Table'!$X1009="",'Reported Performance Table'!$AF1009="",'Reported Performance Table'!$AG1009="",'Reported Performance Table'!$AI1009="",'Reported Performance Table'!$AJ1009="",'Reported Performance Table'!$AL1009="",'Reported Performance Table'!$AN1009="",'Reported Performance Table'!$AR1009=""),$A1002&amp;", ",""))</f>
        <v/>
      </c>
      <c r="D1002" s="35" t="e">
        <f>VLOOKUP('Reported Performance Table'!C1002,'Master List'!$B$20:$C$39,2,FALSE)</f>
        <v>#N/A</v>
      </c>
      <c r="E1002" t="e">
        <f>VLOOKUP('Reported Performance Table'!D1002,'Master List'!$B$42:$C$129,2,FALSE)</f>
        <v>#N/A</v>
      </c>
      <c r="F1002" t="e">
        <f>VLOOKUP('Reported Performance Table'!C1002,'Master List'!$B$20:$D$39,3,FALSE)</f>
        <v>#N/A</v>
      </c>
      <c r="G1002" s="3" t="e">
        <f>VLOOKUP('Reported Performance Table'!B1002,'Master List'!$B$11:$D$17,3,FALSE)</f>
        <v>#N/A</v>
      </c>
      <c r="H1002" t="e">
        <f t="shared" si="30"/>
        <v>#N/A</v>
      </c>
      <c r="I1002" t="e">
        <f>IF(VLOOKUP('Reported Performance Table'!D1002,'Master List'!$B$42:$D$129,3,FALSE)="","No",VLOOKUP('Reported Performance Table'!D1002,'Master List'!$B$42:$D$129,3,FALSE))</f>
        <v>#N/A</v>
      </c>
      <c r="J1002" t="e">
        <f>IF(AND(I1002="Yes_No",'Reported Performance Table'!E1002="Yes"),"No","Yes_No")</f>
        <v>#N/A</v>
      </c>
      <c r="K1002" t="str">
        <f>IF('Reported Performance Table'!D1002="","",IF('Reported Performance Table'!E1002="Yes","LUNA_CCT","Reported_CCT"))</f>
        <v/>
      </c>
      <c r="L1002" t="str">
        <f>IF('Reported Performance Table'!D1002="","",IF(K1002="LUNA_CCT",VLOOKUP('Reported Performance Table'!D1002,'Master List'!$B$42:$E$129,4,FALSE),"Reported_BUG"))</f>
        <v/>
      </c>
      <c r="M1002" t="str">
        <f>IF('Reported Performance Table'!D1002="","",IF(AND('Reported Performance Table'!$E1002="Yes",OR('Reported Performance Table'!$D1002='Master List'!$B$42,'Reported Performance Table'!$D1002='Master List'!$B$43,'Reported Performance Table'!$D1002='Master List'!$B$44,'Reported Performance Table'!$D1002='Master List'!$B$46,'Reported Performance Table'!$D1002='Master List'!$B$48,'Reported Performance Table'!$D1002='Master List'!$B$104,'Reported Performance Table'!$D1002='Master List'!$B$106,'Reported Performance Table'!$D1002='Master List'!$B$126)),"LUNA_Dimming","Dimming_Capability_and_Range"))</f>
        <v/>
      </c>
      <c r="N1002" s="179">
        <f>'Reported Performance Table'!BE1002</f>
        <v>0</v>
      </c>
      <c r="O1002" s="179">
        <f>'Reported Performance Table'!BF1002</f>
        <v>0</v>
      </c>
      <c r="P1002" s="179">
        <f>'Reported Performance Table'!BG1002</f>
        <v>0</v>
      </c>
      <c r="Q1002" t="str">
        <f t="shared" si="31"/>
        <v>No</v>
      </c>
    </row>
    <row r="1003" spans="1:17" x14ac:dyDescent="0.25">
      <c r="A1003" s="75">
        <v>1010</v>
      </c>
      <c r="B1003" s="76" t="str">
        <f>IF('Reported Performance Table'!$A1010="","",IF(OR('Reported Performance Table'!$B1010="",'Reported Performance Table'!$C1010="",'Reported Performance Table'!$D1010="",'Reported Performance Table'!$F1010="",'Reported Performance Table'!$G1010="",'Reported Performance Table'!$H1010="",'Reported Performance Table'!$I1010="",'Reported Performance Table'!$K1010="",'Reported Performance Table'!$N1010="",'Reported Performance Table'!$O1010="",'Reported Performance Table'!$P1010="",'Reported Performance Table'!$Q1010="",'Reported Performance Table'!$R1010="",'Reported Performance Table'!$S1010="",'Reported Performance Table'!$T1010="",'Reported Performance Table'!$U1010="",'Reported Performance Table'!$V1010="",'Reported Performance Table'!$W1010="",'Reported Performance Table'!$X1010="",'Reported Performance Table'!$AF1010="",'Reported Performance Table'!$AG1010="",'Reported Performance Table'!$AI1010="",'Reported Performance Table'!$AJ1010="",'Reported Performance Table'!$AL1010="",'Reported Performance Table'!$AN1010="",'Reported Performance Table'!$AR1010=""),$A1003&amp;", ",""))</f>
        <v/>
      </c>
      <c r="D1003" s="35" t="e">
        <f>VLOOKUP('Reported Performance Table'!C1003,'Master List'!$B$20:$C$39,2,FALSE)</f>
        <v>#N/A</v>
      </c>
      <c r="E1003" t="e">
        <f>VLOOKUP('Reported Performance Table'!D1003,'Master List'!$B$42:$C$129,2,FALSE)</f>
        <v>#N/A</v>
      </c>
      <c r="F1003" t="e">
        <f>VLOOKUP('Reported Performance Table'!C1003,'Master List'!$B$20:$D$39,3,FALSE)</f>
        <v>#N/A</v>
      </c>
      <c r="G1003" s="3" t="e">
        <f>VLOOKUP('Reported Performance Table'!B1003,'Master List'!$B$11:$D$17,3,FALSE)</f>
        <v>#N/A</v>
      </c>
      <c r="H1003" t="e">
        <f t="shared" si="30"/>
        <v>#N/A</v>
      </c>
      <c r="I1003" t="e">
        <f>IF(VLOOKUP('Reported Performance Table'!D1003,'Master List'!$B$42:$D$129,3,FALSE)="","No",VLOOKUP('Reported Performance Table'!D1003,'Master List'!$B$42:$D$129,3,FALSE))</f>
        <v>#N/A</v>
      </c>
      <c r="J1003" t="e">
        <f>IF(AND(I1003="Yes_No",'Reported Performance Table'!E1003="Yes"),"No","Yes_No")</f>
        <v>#N/A</v>
      </c>
      <c r="K1003" t="str">
        <f>IF('Reported Performance Table'!D1003="","",IF('Reported Performance Table'!E1003="Yes","LUNA_CCT","Reported_CCT"))</f>
        <v/>
      </c>
      <c r="L1003" t="str">
        <f>IF('Reported Performance Table'!D1003="","",IF(K1003="LUNA_CCT",VLOOKUP('Reported Performance Table'!D1003,'Master List'!$B$42:$E$129,4,FALSE),"Reported_BUG"))</f>
        <v/>
      </c>
      <c r="M1003" t="str">
        <f>IF('Reported Performance Table'!D1003="","",IF(AND('Reported Performance Table'!$E1003="Yes",OR('Reported Performance Table'!$D1003='Master List'!$B$42,'Reported Performance Table'!$D1003='Master List'!$B$43,'Reported Performance Table'!$D1003='Master List'!$B$44,'Reported Performance Table'!$D1003='Master List'!$B$46,'Reported Performance Table'!$D1003='Master List'!$B$48,'Reported Performance Table'!$D1003='Master List'!$B$104,'Reported Performance Table'!$D1003='Master List'!$B$106,'Reported Performance Table'!$D1003='Master List'!$B$126)),"LUNA_Dimming","Dimming_Capability_and_Range"))</f>
        <v/>
      </c>
      <c r="N1003" s="179">
        <f>'Reported Performance Table'!BE1003</f>
        <v>0</v>
      </c>
      <c r="O1003" s="179">
        <f>'Reported Performance Table'!BF1003</f>
        <v>0</v>
      </c>
      <c r="P1003" s="179">
        <f>'Reported Performance Table'!BG1003</f>
        <v>0</v>
      </c>
      <c r="Q1003" t="str">
        <f t="shared" si="31"/>
        <v>No</v>
      </c>
    </row>
    <row r="1004" spans="1:17" x14ac:dyDescent="0.25">
      <c r="A1004" s="75">
        <v>1011</v>
      </c>
      <c r="B1004" s="76" t="str">
        <f>IF('Reported Performance Table'!$A1011="","",IF(OR('Reported Performance Table'!$B1011="",'Reported Performance Table'!$C1011="",'Reported Performance Table'!$D1011="",'Reported Performance Table'!$F1011="",'Reported Performance Table'!$G1011="",'Reported Performance Table'!$H1011="",'Reported Performance Table'!$I1011="",'Reported Performance Table'!$K1011="",'Reported Performance Table'!$N1011="",'Reported Performance Table'!$O1011="",'Reported Performance Table'!$P1011="",'Reported Performance Table'!$Q1011="",'Reported Performance Table'!$R1011="",'Reported Performance Table'!$S1011="",'Reported Performance Table'!$T1011="",'Reported Performance Table'!$U1011="",'Reported Performance Table'!$V1011="",'Reported Performance Table'!$W1011="",'Reported Performance Table'!$X1011="",'Reported Performance Table'!$AF1011="",'Reported Performance Table'!$AG1011="",'Reported Performance Table'!$AI1011="",'Reported Performance Table'!$AJ1011="",'Reported Performance Table'!$AL1011="",'Reported Performance Table'!$AN1011="",'Reported Performance Table'!$AR1011=""),$A1004&amp;", ",""))</f>
        <v/>
      </c>
      <c r="D1004" s="35" t="e">
        <f>VLOOKUP('Reported Performance Table'!C1004,'Master List'!$B$20:$C$39,2,FALSE)</f>
        <v>#N/A</v>
      </c>
      <c r="E1004" t="e">
        <f>VLOOKUP('Reported Performance Table'!D1004,'Master List'!$B$42:$C$129,2,FALSE)</f>
        <v>#N/A</v>
      </c>
      <c r="F1004" t="e">
        <f>VLOOKUP('Reported Performance Table'!C1004,'Master List'!$B$20:$D$39,3,FALSE)</f>
        <v>#N/A</v>
      </c>
      <c r="G1004" s="3" t="e">
        <f>VLOOKUP('Reported Performance Table'!B1004,'Master List'!$B$11:$D$17,3,FALSE)</f>
        <v>#N/A</v>
      </c>
      <c r="H1004" t="e">
        <f t="shared" si="30"/>
        <v>#N/A</v>
      </c>
      <c r="I1004" t="e">
        <f>IF(VLOOKUP('Reported Performance Table'!D1004,'Master List'!$B$42:$D$129,3,FALSE)="","No",VLOOKUP('Reported Performance Table'!D1004,'Master List'!$B$42:$D$129,3,FALSE))</f>
        <v>#N/A</v>
      </c>
      <c r="J1004" t="e">
        <f>IF(AND(I1004="Yes_No",'Reported Performance Table'!E1004="Yes"),"No","Yes_No")</f>
        <v>#N/A</v>
      </c>
      <c r="K1004" t="str">
        <f>IF('Reported Performance Table'!D1004="","",IF('Reported Performance Table'!E1004="Yes","LUNA_CCT","Reported_CCT"))</f>
        <v/>
      </c>
      <c r="L1004" t="str">
        <f>IF('Reported Performance Table'!D1004="","",IF(K1004="LUNA_CCT",VLOOKUP('Reported Performance Table'!D1004,'Master List'!$B$42:$E$129,4,FALSE),"Reported_BUG"))</f>
        <v/>
      </c>
      <c r="M1004" t="str">
        <f>IF('Reported Performance Table'!D1004="","",IF(AND('Reported Performance Table'!$E1004="Yes",OR('Reported Performance Table'!$D1004='Master List'!$B$42,'Reported Performance Table'!$D1004='Master List'!$B$43,'Reported Performance Table'!$D1004='Master List'!$B$44,'Reported Performance Table'!$D1004='Master List'!$B$46,'Reported Performance Table'!$D1004='Master List'!$B$48,'Reported Performance Table'!$D1004='Master List'!$B$104,'Reported Performance Table'!$D1004='Master List'!$B$106,'Reported Performance Table'!$D1004='Master List'!$B$126)),"LUNA_Dimming","Dimming_Capability_and_Range"))</f>
        <v/>
      </c>
      <c r="N1004" s="179">
        <f>'Reported Performance Table'!BE1004</f>
        <v>0</v>
      </c>
      <c r="O1004" s="179">
        <f>'Reported Performance Table'!BF1004</f>
        <v>0</v>
      </c>
      <c r="P1004" s="179">
        <f>'Reported Performance Table'!BG1004</f>
        <v>0</v>
      </c>
      <c r="Q1004" t="str">
        <f t="shared" si="31"/>
        <v>No</v>
      </c>
    </row>
    <row r="1005" spans="1:17" x14ac:dyDescent="0.25">
      <c r="A1005" s="75">
        <v>1012</v>
      </c>
      <c r="B1005" s="76" t="str">
        <f>IF('Reported Performance Table'!$A1012="","",IF(OR('Reported Performance Table'!$B1012="",'Reported Performance Table'!$C1012="",'Reported Performance Table'!$D1012="",'Reported Performance Table'!$F1012="",'Reported Performance Table'!$G1012="",'Reported Performance Table'!$H1012="",'Reported Performance Table'!$I1012="",'Reported Performance Table'!$K1012="",'Reported Performance Table'!$N1012="",'Reported Performance Table'!$O1012="",'Reported Performance Table'!$P1012="",'Reported Performance Table'!$Q1012="",'Reported Performance Table'!$R1012="",'Reported Performance Table'!$S1012="",'Reported Performance Table'!$T1012="",'Reported Performance Table'!$U1012="",'Reported Performance Table'!$V1012="",'Reported Performance Table'!$W1012="",'Reported Performance Table'!$X1012="",'Reported Performance Table'!$AF1012="",'Reported Performance Table'!$AG1012="",'Reported Performance Table'!$AI1012="",'Reported Performance Table'!$AJ1012="",'Reported Performance Table'!$AL1012="",'Reported Performance Table'!$AN1012="",'Reported Performance Table'!$AR1012=""),$A1005&amp;", ",""))</f>
        <v/>
      </c>
      <c r="D1005" s="35" t="e">
        <f>VLOOKUP('Reported Performance Table'!C1005,'Master List'!$B$20:$C$39,2,FALSE)</f>
        <v>#N/A</v>
      </c>
      <c r="E1005" t="e">
        <f>VLOOKUP('Reported Performance Table'!D1005,'Master List'!$B$42:$C$129,2,FALSE)</f>
        <v>#N/A</v>
      </c>
      <c r="F1005" t="e">
        <f>VLOOKUP('Reported Performance Table'!C1005,'Master List'!$B$20:$D$39,3,FALSE)</f>
        <v>#N/A</v>
      </c>
      <c r="G1005" s="3" t="e">
        <f>VLOOKUP('Reported Performance Table'!B1005,'Master List'!$B$11:$D$17,3,FALSE)</f>
        <v>#N/A</v>
      </c>
      <c r="H1005" t="e">
        <f t="shared" si="30"/>
        <v>#N/A</v>
      </c>
      <c r="I1005" t="e">
        <f>IF(VLOOKUP('Reported Performance Table'!D1005,'Master List'!$B$42:$D$129,3,FALSE)="","No",VLOOKUP('Reported Performance Table'!D1005,'Master List'!$B$42:$D$129,3,FALSE))</f>
        <v>#N/A</v>
      </c>
      <c r="J1005" t="e">
        <f>IF(AND(I1005="Yes_No",'Reported Performance Table'!E1005="Yes"),"No","Yes_No")</f>
        <v>#N/A</v>
      </c>
      <c r="K1005" t="str">
        <f>IF('Reported Performance Table'!D1005="","",IF('Reported Performance Table'!E1005="Yes","LUNA_CCT","Reported_CCT"))</f>
        <v/>
      </c>
      <c r="L1005" t="str">
        <f>IF('Reported Performance Table'!D1005="","",IF(K1005="LUNA_CCT",VLOOKUP('Reported Performance Table'!D1005,'Master List'!$B$42:$E$129,4,FALSE),"Reported_BUG"))</f>
        <v/>
      </c>
      <c r="M1005" t="str">
        <f>IF('Reported Performance Table'!D1005="","",IF(AND('Reported Performance Table'!$E1005="Yes",OR('Reported Performance Table'!$D1005='Master List'!$B$42,'Reported Performance Table'!$D1005='Master List'!$B$43,'Reported Performance Table'!$D1005='Master List'!$B$44,'Reported Performance Table'!$D1005='Master List'!$B$46,'Reported Performance Table'!$D1005='Master List'!$B$48,'Reported Performance Table'!$D1005='Master List'!$B$104,'Reported Performance Table'!$D1005='Master List'!$B$106,'Reported Performance Table'!$D1005='Master List'!$B$126)),"LUNA_Dimming","Dimming_Capability_and_Range"))</f>
        <v/>
      </c>
      <c r="N1005" s="179">
        <f>'Reported Performance Table'!BE1005</f>
        <v>0</v>
      </c>
      <c r="O1005" s="179">
        <f>'Reported Performance Table'!BF1005</f>
        <v>0</v>
      </c>
      <c r="P1005" s="179">
        <f>'Reported Performance Table'!BG1005</f>
        <v>0</v>
      </c>
      <c r="Q1005" t="str">
        <f t="shared" si="31"/>
        <v>No</v>
      </c>
    </row>
    <row r="1006" spans="1:17" x14ac:dyDescent="0.25">
      <c r="A1006" s="75">
        <v>1013</v>
      </c>
      <c r="B1006" s="76" t="str">
        <f>IF('Reported Performance Table'!$A1013="","",IF(OR('Reported Performance Table'!$B1013="",'Reported Performance Table'!$C1013="",'Reported Performance Table'!$D1013="",'Reported Performance Table'!$F1013="",'Reported Performance Table'!$G1013="",'Reported Performance Table'!$H1013="",'Reported Performance Table'!$I1013="",'Reported Performance Table'!$K1013="",'Reported Performance Table'!$N1013="",'Reported Performance Table'!$O1013="",'Reported Performance Table'!$P1013="",'Reported Performance Table'!$Q1013="",'Reported Performance Table'!$R1013="",'Reported Performance Table'!$S1013="",'Reported Performance Table'!$T1013="",'Reported Performance Table'!$U1013="",'Reported Performance Table'!$V1013="",'Reported Performance Table'!$W1013="",'Reported Performance Table'!$X1013="",'Reported Performance Table'!$AF1013="",'Reported Performance Table'!$AG1013="",'Reported Performance Table'!$AI1013="",'Reported Performance Table'!$AJ1013="",'Reported Performance Table'!$AL1013="",'Reported Performance Table'!$AN1013="",'Reported Performance Table'!$AR1013=""),$A1006&amp;", ",""))</f>
        <v/>
      </c>
      <c r="D1006" s="35" t="e">
        <f>VLOOKUP('Reported Performance Table'!C1006,'Master List'!$B$20:$C$39,2,FALSE)</f>
        <v>#N/A</v>
      </c>
      <c r="E1006" t="e">
        <f>VLOOKUP('Reported Performance Table'!D1006,'Master List'!$B$42:$C$129,2,FALSE)</f>
        <v>#N/A</v>
      </c>
      <c r="F1006" t="e">
        <f>VLOOKUP('Reported Performance Table'!C1006,'Master List'!$B$20:$D$39,3,FALSE)</f>
        <v>#N/A</v>
      </c>
      <c r="G1006" s="3" t="e">
        <f>VLOOKUP('Reported Performance Table'!B1006,'Master List'!$B$11:$D$17,3,FALSE)</f>
        <v>#N/A</v>
      </c>
      <c r="H1006" t="e">
        <f t="shared" si="30"/>
        <v>#N/A</v>
      </c>
      <c r="I1006" t="e">
        <f>IF(VLOOKUP('Reported Performance Table'!D1006,'Master List'!$B$42:$D$129,3,FALSE)="","No",VLOOKUP('Reported Performance Table'!D1006,'Master List'!$B$42:$D$129,3,FALSE))</f>
        <v>#N/A</v>
      </c>
      <c r="J1006" t="e">
        <f>IF(AND(I1006="Yes_No",'Reported Performance Table'!E1006="Yes"),"No","Yes_No")</f>
        <v>#N/A</v>
      </c>
      <c r="K1006" t="str">
        <f>IF('Reported Performance Table'!D1006="","",IF('Reported Performance Table'!E1006="Yes","LUNA_CCT","Reported_CCT"))</f>
        <v/>
      </c>
      <c r="L1006" t="str">
        <f>IF('Reported Performance Table'!D1006="","",IF(K1006="LUNA_CCT",VLOOKUP('Reported Performance Table'!D1006,'Master List'!$B$42:$E$129,4,FALSE),"Reported_BUG"))</f>
        <v/>
      </c>
      <c r="M1006" t="str">
        <f>IF('Reported Performance Table'!D1006="","",IF(AND('Reported Performance Table'!$E1006="Yes",OR('Reported Performance Table'!$D1006='Master List'!$B$42,'Reported Performance Table'!$D1006='Master List'!$B$43,'Reported Performance Table'!$D1006='Master List'!$B$44,'Reported Performance Table'!$D1006='Master List'!$B$46,'Reported Performance Table'!$D1006='Master List'!$B$48,'Reported Performance Table'!$D1006='Master List'!$B$104,'Reported Performance Table'!$D1006='Master List'!$B$106,'Reported Performance Table'!$D1006='Master List'!$B$126)),"LUNA_Dimming","Dimming_Capability_and_Range"))</f>
        <v/>
      </c>
      <c r="N1006" s="179">
        <f>'Reported Performance Table'!BE1006</f>
        <v>0</v>
      </c>
      <c r="O1006" s="179">
        <f>'Reported Performance Table'!BF1006</f>
        <v>0</v>
      </c>
      <c r="P1006" s="179">
        <f>'Reported Performance Table'!BG1006</f>
        <v>0</v>
      </c>
      <c r="Q1006" t="str">
        <f t="shared" si="31"/>
        <v>No</v>
      </c>
    </row>
    <row r="1007" spans="1:17" x14ac:dyDescent="0.25">
      <c r="A1007" s="75">
        <v>1014</v>
      </c>
      <c r="B1007" s="76" t="str">
        <f>IF('Reported Performance Table'!$A1014="","",IF(OR('Reported Performance Table'!$B1014="",'Reported Performance Table'!$C1014="",'Reported Performance Table'!$D1014="",'Reported Performance Table'!$F1014="",'Reported Performance Table'!$G1014="",'Reported Performance Table'!$H1014="",'Reported Performance Table'!$I1014="",'Reported Performance Table'!$K1014="",'Reported Performance Table'!$N1014="",'Reported Performance Table'!$O1014="",'Reported Performance Table'!$P1014="",'Reported Performance Table'!$Q1014="",'Reported Performance Table'!$R1014="",'Reported Performance Table'!$S1014="",'Reported Performance Table'!$T1014="",'Reported Performance Table'!$U1014="",'Reported Performance Table'!$V1014="",'Reported Performance Table'!$W1014="",'Reported Performance Table'!$X1014="",'Reported Performance Table'!$AF1014="",'Reported Performance Table'!$AG1014="",'Reported Performance Table'!$AI1014="",'Reported Performance Table'!$AJ1014="",'Reported Performance Table'!$AL1014="",'Reported Performance Table'!$AN1014="",'Reported Performance Table'!$AR1014=""),$A1007&amp;", ",""))</f>
        <v/>
      </c>
      <c r="D1007" s="35" t="e">
        <f>VLOOKUP('Reported Performance Table'!C1007,'Master List'!$B$20:$C$39,2,FALSE)</f>
        <v>#N/A</v>
      </c>
      <c r="E1007" t="e">
        <f>VLOOKUP('Reported Performance Table'!D1007,'Master List'!$B$42:$C$129,2,FALSE)</f>
        <v>#N/A</v>
      </c>
      <c r="F1007" t="e">
        <f>VLOOKUP('Reported Performance Table'!C1007,'Master List'!$B$20:$D$39,3,FALSE)</f>
        <v>#N/A</v>
      </c>
      <c r="G1007" s="3" t="e">
        <f>VLOOKUP('Reported Performance Table'!B1007,'Master List'!$B$11:$D$17,3,FALSE)</f>
        <v>#N/A</v>
      </c>
      <c r="H1007" t="e">
        <f t="shared" si="30"/>
        <v>#N/A</v>
      </c>
      <c r="I1007" t="e">
        <f>IF(VLOOKUP('Reported Performance Table'!D1007,'Master List'!$B$42:$D$129,3,FALSE)="","No",VLOOKUP('Reported Performance Table'!D1007,'Master List'!$B$42:$D$129,3,FALSE))</f>
        <v>#N/A</v>
      </c>
      <c r="J1007" t="e">
        <f>IF(AND(I1007="Yes_No",'Reported Performance Table'!E1007="Yes"),"No","Yes_No")</f>
        <v>#N/A</v>
      </c>
      <c r="K1007" t="str">
        <f>IF('Reported Performance Table'!D1007="","",IF('Reported Performance Table'!E1007="Yes","LUNA_CCT","Reported_CCT"))</f>
        <v/>
      </c>
      <c r="L1007" t="str">
        <f>IF('Reported Performance Table'!D1007="","",IF(K1007="LUNA_CCT",VLOOKUP('Reported Performance Table'!D1007,'Master List'!$B$42:$E$129,4,FALSE),"Reported_BUG"))</f>
        <v/>
      </c>
      <c r="M1007" t="str">
        <f>IF('Reported Performance Table'!D1007="","",IF(AND('Reported Performance Table'!$E1007="Yes",OR('Reported Performance Table'!$D1007='Master List'!$B$42,'Reported Performance Table'!$D1007='Master List'!$B$43,'Reported Performance Table'!$D1007='Master List'!$B$44,'Reported Performance Table'!$D1007='Master List'!$B$46,'Reported Performance Table'!$D1007='Master List'!$B$48,'Reported Performance Table'!$D1007='Master List'!$B$104,'Reported Performance Table'!$D1007='Master List'!$B$106,'Reported Performance Table'!$D1007='Master List'!$B$126)),"LUNA_Dimming","Dimming_Capability_and_Range"))</f>
        <v/>
      </c>
      <c r="N1007" s="179">
        <f>'Reported Performance Table'!BE1007</f>
        <v>0</v>
      </c>
      <c r="O1007" s="179">
        <f>'Reported Performance Table'!BF1007</f>
        <v>0</v>
      </c>
      <c r="P1007" s="179">
        <f>'Reported Performance Table'!BG1007</f>
        <v>0</v>
      </c>
      <c r="Q1007" t="str">
        <f t="shared" si="31"/>
        <v>No</v>
      </c>
    </row>
    <row r="1008" spans="1:17" x14ac:dyDescent="0.25">
      <c r="A1008" s="75">
        <v>1015</v>
      </c>
      <c r="B1008" s="76" t="str">
        <f>IF('Reported Performance Table'!$A1015="","",IF(OR('Reported Performance Table'!$B1015="",'Reported Performance Table'!$C1015="",'Reported Performance Table'!$D1015="",'Reported Performance Table'!$F1015="",'Reported Performance Table'!$G1015="",'Reported Performance Table'!$H1015="",'Reported Performance Table'!$I1015="",'Reported Performance Table'!$K1015="",'Reported Performance Table'!$N1015="",'Reported Performance Table'!$O1015="",'Reported Performance Table'!$P1015="",'Reported Performance Table'!$Q1015="",'Reported Performance Table'!$R1015="",'Reported Performance Table'!$S1015="",'Reported Performance Table'!$T1015="",'Reported Performance Table'!$U1015="",'Reported Performance Table'!$V1015="",'Reported Performance Table'!$W1015="",'Reported Performance Table'!$X1015="",'Reported Performance Table'!$AF1015="",'Reported Performance Table'!$AG1015="",'Reported Performance Table'!$AI1015="",'Reported Performance Table'!$AJ1015="",'Reported Performance Table'!$AL1015="",'Reported Performance Table'!$AN1015="",'Reported Performance Table'!$AR1015=""),$A1008&amp;", ",""))</f>
        <v/>
      </c>
      <c r="D1008" s="35" t="e">
        <f>VLOOKUP('Reported Performance Table'!C1008,'Master List'!$B$20:$C$39,2,FALSE)</f>
        <v>#N/A</v>
      </c>
      <c r="E1008" t="e">
        <f>VLOOKUP('Reported Performance Table'!D1008,'Master List'!$B$42:$C$129,2,FALSE)</f>
        <v>#N/A</v>
      </c>
      <c r="F1008" t="e">
        <f>VLOOKUP('Reported Performance Table'!C1008,'Master List'!$B$20:$D$39,3,FALSE)</f>
        <v>#N/A</v>
      </c>
      <c r="G1008" s="3" t="e">
        <f>VLOOKUP('Reported Performance Table'!B1008,'Master List'!$B$11:$D$17,3,FALSE)</f>
        <v>#N/A</v>
      </c>
      <c r="H1008" t="e">
        <f t="shared" si="30"/>
        <v>#N/A</v>
      </c>
      <c r="I1008" t="e">
        <f>IF(VLOOKUP('Reported Performance Table'!D1008,'Master List'!$B$42:$D$129,3,FALSE)="","No",VLOOKUP('Reported Performance Table'!D1008,'Master List'!$B$42:$D$129,3,FALSE))</f>
        <v>#N/A</v>
      </c>
      <c r="J1008" t="e">
        <f>IF(AND(I1008="Yes_No",'Reported Performance Table'!E1008="Yes"),"No","Yes_No")</f>
        <v>#N/A</v>
      </c>
      <c r="K1008" t="str">
        <f>IF('Reported Performance Table'!D1008="","",IF('Reported Performance Table'!E1008="Yes","LUNA_CCT","Reported_CCT"))</f>
        <v/>
      </c>
      <c r="L1008" t="str">
        <f>IF('Reported Performance Table'!D1008="","",IF(K1008="LUNA_CCT",VLOOKUP('Reported Performance Table'!D1008,'Master List'!$B$42:$E$129,4,FALSE),"Reported_BUG"))</f>
        <v/>
      </c>
      <c r="M1008" t="str">
        <f>IF('Reported Performance Table'!D1008="","",IF(AND('Reported Performance Table'!$E1008="Yes",OR('Reported Performance Table'!$D1008='Master List'!$B$42,'Reported Performance Table'!$D1008='Master List'!$B$43,'Reported Performance Table'!$D1008='Master List'!$B$44,'Reported Performance Table'!$D1008='Master List'!$B$46,'Reported Performance Table'!$D1008='Master List'!$B$48,'Reported Performance Table'!$D1008='Master List'!$B$104,'Reported Performance Table'!$D1008='Master List'!$B$106,'Reported Performance Table'!$D1008='Master List'!$B$126)),"LUNA_Dimming","Dimming_Capability_and_Range"))</f>
        <v/>
      </c>
      <c r="N1008" s="179">
        <f>'Reported Performance Table'!BE1008</f>
        <v>0</v>
      </c>
      <c r="O1008" s="179">
        <f>'Reported Performance Table'!BF1008</f>
        <v>0</v>
      </c>
      <c r="P1008" s="179">
        <f>'Reported Performance Table'!BG1008</f>
        <v>0</v>
      </c>
      <c r="Q1008" t="str">
        <f t="shared" si="31"/>
        <v>No</v>
      </c>
    </row>
    <row r="1009" spans="1:17" x14ac:dyDescent="0.25">
      <c r="A1009" s="75">
        <v>1016</v>
      </c>
      <c r="B1009" s="76" t="str">
        <f>IF('Reported Performance Table'!$A1016="","",IF(OR('Reported Performance Table'!$B1016="",'Reported Performance Table'!$C1016="",'Reported Performance Table'!$D1016="",'Reported Performance Table'!$F1016="",'Reported Performance Table'!$G1016="",'Reported Performance Table'!$H1016="",'Reported Performance Table'!$I1016="",'Reported Performance Table'!$K1016="",'Reported Performance Table'!$N1016="",'Reported Performance Table'!$O1016="",'Reported Performance Table'!$P1016="",'Reported Performance Table'!$Q1016="",'Reported Performance Table'!$R1016="",'Reported Performance Table'!$S1016="",'Reported Performance Table'!$T1016="",'Reported Performance Table'!$U1016="",'Reported Performance Table'!$V1016="",'Reported Performance Table'!$W1016="",'Reported Performance Table'!$X1016="",'Reported Performance Table'!$AF1016="",'Reported Performance Table'!$AG1016="",'Reported Performance Table'!$AI1016="",'Reported Performance Table'!$AJ1016="",'Reported Performance Table'!$AL1016="",'Reported Performance Table'!$AN1016="",'Reported Performance Table'!$AR1016=""),$A1009&amp;", ",""))</f>
        <v/>
      </c>
      <c r="D1009" s="35" t="e">
        <f>VLOOKUP('Reported Performance Table'!C1009,'Master List'!$B$20:$C$39,2,FALSE)</f>
        <v>#N/A</v>
      </c>
      <c r="E1009" t="e">
        <f>VLOOKUP('Reported Performance Table'!D1009,'Master List'!$B$42:$C$129,2,FALSE)</f>
        <v>#N/A</v>
      </c>
      <c r="F1009" t="e">
        <f>VLOOKUP('Reported Performance Table'!C1009,'Master List'!$B$20:$D$39,3,FALSE)</f>
        <v>#N/A</v>
      </c>
      <c r="G1009" s="3" t="e">
        <f>VLOOKUP('Reported Performance Table'!B1009,'Master List'!$B$11:$D$17,3,FALSE)</f>
        <v>#N/A</v>
      </c>
      <c r="H1009" t="e">
        <f t="shared" si="30"/>
        <v>#N/A</v>
      </c>
      <c r="I1009" t="e">
        <f>IF(VLOOKUP('Reported Performance Table'!D1009,'Master List'!$B$42:$D$129,3,FALSE)="","No",VLOOKUP('Reported Performance Table'!D1009,'Master List'!$B$42:$D$129,3,FALSE))</f>
        <v>#N/A</v>
      </c>
      <c r="J1009" t="e">
        <f>IF(AND(I1009="Yes_No",'Reported Performance Table'!E1009="Yes"),"No","Yes_No")</f>
        <v>#N/A</v>
      </c>
      <c r="K1009" t="str">
        <f>IF('Reported Performance Table'!D1009="","",IF('Reported Performance Table'!E1009="Yes","LUNA_CCT","Reported_CCT"))</f>
        <v/>
      </c>
      <c r="L1009" t="str">
        <f>IF('Reported Performance Table'!D1009="","",IF(K1009="LUNA_CCT",VLOOKUP('Reported Performance Table'!D1009,'Master List'!$B$42:$E$129,4,FALSE),"Reported_BUG"))</f>
        <v/>
      </c>
      <c r="M1009" t="str">
        <f>IF('Reported Performance Table'!D1009="","",IF(AND('Reported Performance Table'!$E1009="Yes",OR('Reported Performance Table'!$D1009='Master List'!$B$42,'Reported Performance Table'!$D1009='Master List'!$B$43,'Reported Performance Table'!$D1009='Master List'!$B$44,'Reported Performance Table'!$D1009='Master List'!$B$46,'Reported Performance Table'!$D1009='Master List'!$B$48,'Reported Performance Table'!$D1009='Master List'!$B$104,'Reported Performance Table'!$D1009='Master List'!$B$106,'Reported Performance Table'!$D1009='Master List'!$B$126)),"LUNA_Dimming","Dimming_Capability_and_Range"))</f>
        <v/>
      </c>
      <c r="N1009" s="179">
        <f>'Reported Performance Table'!BE1009</f>
        <v>0</v>
      </c>
      <c r="O1009" s="179">
        <f>'Reported Performance Table'!BF1009</f>
        <v>0</v>
      </c>
      <c r="P1009" s="179">
        <f>'Reported Performance Table'!BG1009</f>
        <v>0</v>
      </c>
      <c r="Q1009" t="str">
        <f t="shared" si="31"/>
        <v>No</v>
      </c>
    </row>
    <row r="1010" spans="1:17" x14ac:dyDescent="0.25">
      <c r="A1010" s="75">
        <v>1017</v>
      </c>
      <c r="B1010" s="76" t="str">
        <f>IF('Reported Performance Table'!$A1017="","",IF(OR('Reported Performance Table'!$B1017="",'Reported Performance Table'!$C1017="",'Reported Performance Table'!$D1017="",'Reported Performance Table'!$F1017="",'Reported Performance Table'!$G1017="",'Reported Performance Table'!$H1017="",'Reported Performance Table'!$I1017="",'Reported Performance Table'!$K1017="",'Reported Performance Table'!$N1017="",'Reported Performance Table'!$O1017="",'Reported Performance Table'!$P1017="",'Reported Performance Table'!$Q1017="",'Reported Performance Table'!$R1017="",'Reported Performance Table'!$S1017="",'Reported Performance Table'!$T1017="",'Reported Performance Table'!$U1017="",'Reported Performance Table'!$V1017="",'Reported Performance Table'!$W1017="",'Reported Performance Table'!$X1017="",'Reported Performance Table'!$AF1017="",'Reported Performance Table'!$AG1017="",'Reported Performance Table'!$AI1017="",'Reported Performance Table'!$AJ1017="",'Reported Performance Table'!$AL1017="",'Reported Performance Table'!$AN1017="",'Reported Performance Table'!$AR1017=""),$A1010&amp;", ",""))</f>
        <v/>
      </c>
      <c r="D1010" s="35" t="e">
        <f>VLOOKUP('Reported Performance Table'!C1010,'Master List'!$B$20:$C$39,2,FALSE)</f>
        <v>#N/A</v>
      </c>
      <c r="E1010" t="e">
        <f>VLOOKUP('Reported Performance Table'!D1010,'Master List'!$B$42:$C$129,2,FALSE)</f>
        <v>#N/A</v>
      </c>
      <c r="F1010" t="e">
        <f>VLOOKUP('Reported Performance Table'!C1010,'Master List'!$B$20:$D$39,3,FALSE)</f>
        <v>#N/A</v>
      </c>
      <c r="G1010" s="3" t="e">
        <f>VLOOKUP('Reported Performance Table'!B1010,'Master List'!$B$11:$D$17,3,FALSE)</f>
        <v>#N/A</v>
      </c>
      <c r="H1010" t="e">
        <f t="shared" si="30"/>
        <v>#N/A</v>
      </c>
      <c r="I1010" t="e">
        <f>IF(VLOOKUP('Reported Performance Table'!D1010,'Master List'!$B$42:$D$129,3,FALSE)="","No",VLOOKUP('Reported Performance Table'!D1010,'Master List'!$B$42:$D$129,3,FALSE))</f>
        <v>#N/A</v>
      </c>
      <c r="J1010" t="e">
        <f>IF(AND(I1010="Yes_No",'Reported Performance Table'!E1010="Yes"),"No","Yes_No")</f>
        <v>#N/A</v>
      </c>
      <c r="K1010" t="str">
        <f>IF('Reported Performance Table'!D1010="","",IF('Reported Performance Table'!E1010="Yes","LUNA_CCT","Reported_CCT"))</f>
        <v/>
      </c>
      <c r="L1010" t="str">
        <f>IF('Reported Performance Table'!D1010="","",IF(K1010="LUNA_CCT",VLOOKUP('Reported Performance Table'!D1010,'Master List'!$B$42:$E$129,4,FALSE),"Reported_BUG"))</f>
        <v/>
      </c>
      <c r="M1010" t="str">
        <f>IF('Reported Performance Table'!D1010="","",IF(AND('Reported Performance Table'!$E1010="Yes",OR('Reported Performance Table'!$D1010='Master List'!$B$42,'Reported Performance Table'!$D1010='Master List'!$B$43,'Reported Performance Table'!$D1010='Master List'!$B$44,'Reported Performance Table'!$D1010='Master List'!$B$46,'Reported Performance Table'!$D1010='Master List'!$B$48,'Reported Performance Table'!$D1010='Master List'!$B$104,'Reported Performance Table'!$D1010='Master List'!$B$106,'Reported Performance Table'!$D1010='Master List'!$B$126)),"LUNA_Dimming","Dimming_Capability_and_Range"))</f>
        <v/>
      </c>
      <c r="N1010" s="179">
        <f>'Reported Performance Table'!BE1010</f>
        <v>0</v>
      </c>
      <c r="O1010" s="179">
        <f>'Reported Performance Table'!BF1010</f>
        <v>0</v>
      </c>
      <c r="P1010" s="179">
        <f>'Reported Performance Table'!BG1010</f>
        <v>0</v>
      </c>
      <c r="Q1010" t="str">
        <f t="shared" si="31"/>
        <v>No</v>
      </c>
    </row>
    <row r="1011" spans="1:17" x14ac:dyDescent="0.25">
      <c r="A1011" s="75">
        <v>1018</v>
      </c>
      <c r="B1011" s="76" t="str">
        <f>IF('Reported Performance Table'!$A1018="","",IF(OR('Reported Performance Table'!$B1018="",'Reported Performance Table'!$C1018="",'Reported Performance Table'!$D1018="",'Reported Performance Table'!$F1018="",'Reported Performance Table'!$G1018="",'Reported Performance Table'!$H1018="",'Reported Performance Table'!$I1018="",'Reported Performance Table'!$K1018="",'Reported Performance Table'!$N1018="",'Reported Performance Table'!$O1018="",'Reported Performance Table'!$P1018="",'Reported Performance Table'!$Q1018="",'Reported Performance Table'!$R1018="",'Reported Performance Table'!$S1018="",'Reported Performance Table'!$T1018="",'Reported Performance Table'!$U1018="",'Reported Performance Table'!$V1018="",'Reported Performance Table'!$W1018="",'Reported Performance Table'!$X1018="",'Reported Performance Table'!$AF1018="",'Reported Performance Table'!$AG1018="",'Reported Performance Table'!$AI1018="",'Reported Performance Table'!$AJ1018="",'Reported Performance Table'!$AL1018="",'Reported Performance Table'!$AN1018="",'Reported Performance Table'!$AR1018=""),$A1011&amp;", ",""))</f>
        <v/>
      </c>
      <c r="D1011" s="35" t="e">
        <f>VLOOKUP('Reported Performance Table'!C1011,'Master List'!$B$20:$C$39,2,FALSE)</f>
        <v>#N/A</v>
      </c>
      <c r="E1011" t="e">
        <f>VLOOKUP('Reported Performance Table'!D1011,'Master List'!$B$42:$C$129,2,FALSE)</f>
        <v>#N/A</v>
      </c>
      <c r="F1011" t="e">
        <f>VLOOKUP('Reported Performance Table'!C1011,'Master List'!$B$20:$D$39,3,FALSE)</f>
        <v>#N/A</v>
      </c>
      <c r="G1011" s="3" t="e">
        <f>VLOOKUP('Reported Performance Table'!B1011,'Master List'!$B$11:$D$17,3,FALSE)</f>
        <v>#N/A</v>
      </c>
      <c r="H1011" t="e">
        <f t="shared" si="30"/>
        <v>#N/A</v>
      </c>
      <c r="I1011" t="e">
        <f>IF(VLOOKUP('Reported Performance Table'!D1011,'Master List'!$B$42:$D$129,3,FALSE)="","No",VLOOKUP('Reported Performance Table'!D1011,'Master List'!$B$42:$D$129,3,FALSE))</f>
        <v>#N/A</v>
      </c>
      <c r="J1011" t="e">
        <f>IF(AND(I1011="Yes_No",'Reported Performance Table'!E1011="Yes"),"No","Yes_No")</f>
        <v>#N/A</v>
      </c>
      <c r="K1011" t="str">
        <f>IF('Reported Performance Table'!D1011="","",IF('Reported Performance Table'!E1011="Yes","LUNA_CCT","Reported_CCT"))</f>
        <v/>
      </c>
      <c r="L1011" t="str">
        <f>IF('Reported Performance Table'!D1011="","",IF(K1011="LUNA_CCT",VLOOKUP('Reported Performance Table'!D1011,'Master List'!$B$42:$E$129,4,FALSE),"Reported_BUG"))</f>
        <v/>
      </c>
      <c r="M1011" t="str">
        <f>IF('Reported Performance Table'!D1011="","",IF(AND('Reported Performance Table'!$E1011="Yes",OR('Reported Performance Table'!$D1011='Master List'!$B$42,'Reported Performance Table'!$D1011='Master List'!$B$43,'Reported Performance Table'!$D1011='Master List'!$B$44,'Reported Performance Table'!$D1011='Master List'!$B$46,'Reported Performance Table'!$D1011='Master List'!$B$48,'Reported Performance Table'!$D1011='Master List'!$B$104,'Reported Performance Table'!$D1011='Master List'!$B$106,'Reported Performance Table'!$D1011='Master List'!$B$126)),"LUNA_Dimming","Dimming_Capability_and_Range"))</f>
        <v/>
      </c>
      <c r="N1011" s="179">
        <f>'Reported Performance Table'!BE1011</f>
        <v>0</v>
      </c>
      <c r="O1011" s="179">
        <f>'Reported Performance Table'!BF1011</f>
        <v>0</v>
      </c>
      <c r="P1011" s="179">
        <f>'Reported Performance Table'!BG1011</f>
        <v>0</v>
      </c>
      <c r="Q1011" t="str">
        <f t="shared" si="31"/>
        <v>No</v>
      </c>
    </row>
    <row r="1012" spans="1:17" x14ac:dyDescent="0.25">
      <c r="A1012" s="75">
        <v>1019</v>
      </c>
      <c r="B1012" s="76" t="str">
        <f>IF('Reported Performance Table'!$A1019="","",IF(OR('Reported Performance Table'!$B1019="",'Reported Performance Table'!$C1019="",'Reported Performance Table'!$D1019="",'Reported Performance Table'!$F1019="",'Reported Performance Table'!$G1019="",'Reported Performance Table'!$H1019="",'Reported Performance Table'!$I1019="",'Reported Performance Table'!$K1019="",'Reported Performance Table'!$N1019="",'Reported Performance Table'!$O1019="",'Reported Performance Table'!$P1019="",'Reported Performance Table'!$Q1019="",'Reported Performance Table'!$R1019="",'Reported Performance Table'!$S1019="",'Reported Performance Table'!$T1019="",'Reported Performance Table'!$U1019="",'Reported Performance Table'!$V1019="",'Reported Performance Table'!$W1019="",'Reported Performance Table'!$X1019="",'Reported Performance Table'!$AF1019="",'Reported Performance Table'!$AG1019="",'Reported Performance Table'!$AI1019="",'Reported Performance Table'!$AJ1019="",'Reported Performance Table'!$AL1019="",'Reported Performance Table'!$AN1019="",'Reported Performance Table'!$AR1019=""),$A1012&amp;", ",""))</f>
        <v/>
      </c>
      <c r="D1012" s="35" t="e">
        <f>VLOOKUP('Reported Performance Table'!C1012,'Master List'!$B$20:$C$39,2,FALSE)</f>
        <v>#N/A</v>
      </c>
      <c r="E1012" t="e">
        <f>VLOOKUP('Reported Performance Table'!D1012,'Master List'!$B$42:$C$129,2,FALSE)</f>
        <v>#N/A</v>
      </c>
      <c r="F1012" t="e">
        <f>VLOOKUP('Reported Performance Table'!C1012,'Master List'!$B$20:$D$39,3,FALSE)</f>
        <v>#N/A</v>
      </c>
      <c r="G1012" s="3" t="e">
        <f>VLOOKUP('Reported Performance Table'!B1012,'Master List'!$B$11:$D$17,3,FALSE)</f>
        <v>#N/A</v>
      </c>
      <c r="H1012" t="e">
        <f t="shared" si="30"/>
        <v>#N/A</v>
      </c>
      <c r="I1012" t="e">
        <f>IF(VLOOKUP('Reported Performance Table'!D1012,'Master List'!$B$42:$D$129,3,FALSE)="","No",VLOOKUP('Reported Performance Table'!D1012,'Master List'!$B$42:$D$129,3,FALSE))</f>
        <v>#N/A</v>
      </c>
      <c r="J1012" t="e">
        <f>IF(AND(I1012="Yes_No",'Reported Performance Table'!E1012="Yes"),"No","Yes_No")</f>
        <v>#N/A</v>
      </c>
      <c r="K1012" t="str">
        <f>IF('Reported Performance Table'!D1012="","",IF('Reported Performance Table'!E1012="Yes","LUNA_CCT","Reported_CCT"))</f>
        <v/>
      </c>
      <c r="L1012" t="str">
        <f>IF('Reported Performance Table'!D1012="","",IF(K1012="LUNA_CCT",VLOOKUP('Reported Performance Table'!D1012,'Master List'!$B$42:$E$129,4,FALSE),"Reported_BUG"))</f>
        <v/>
      </c>
      <c r="M1012" t="str">
        <f>IF('Reported Performance Table'!D1012="","",IF(AND('Reported Performance Table'!$E1012="Yes",OR('Reported Performance Table'!$D1012='Master List'!$B$42,'Reported Performance Table'!$D1012='Master List'!$B$43,'Reported Performance Table'!$D1012='Master List'!$B$44,'Reported Performance Table'!$D1012='Master List'!$B$46,'Reported Performance Table'!$D1012='Master List'!$B$48,'Reported Performance Table'!$D1012='Master List'!$B$104,'Reported Performance Table'!$D1012='Master List'!$B$106,'Reported Performance Table'!$D1012='Master List'!$B$126)),"LUNA_Dimming","Dimming_Capability_and_Range"))</f>
        <v/>
      </c>
      <c r="N1012" s="179">
        <f>'Reported Performance Table'!BE1012</f>
        <v>0</v>
      </c>
      <c r="O1012" s="179">
        <f>'Reported Performance Table'!BF1012</f>
        <v>0</v>
      </c>
      <c r="P1012" s="179">
        <f>'Reported Performance Table'!BG1012</f>
        <v>0</v>
      </c>
      <c r="Q1012" t="str">
        <f t="shared" si="31"/>
        <v>No</v>
      </c>
    </row>
    <row r="1013" spans="1:17" x14ac:dyDescent="0.25">
      <c r="A1013" s="75">
        <v>1020</v>
      </c>
      <c r="B1013" s="76" t="str">
        <f>IF('Reported Performance Table'!$A1020="","",IF(OR('Reported Performance Table'!$B1020="",'Reported Performance Table'!$C1020="",'Reported Performance Table'!$D1020="",'Reported Performance Table'!$F1020="",'Reported Performance Table'!$G1020="",'Reported Performance Table'!$H1020="",'Reported Performance Table'!$I1020="",'Reported Performance Table'!$K1020="",'Reported Performance Table'!$N1020="",'Reported Performance Table'!$O1020="",'Reported Performance Table'!$P1020="",'Reported Performance Table'!$Q1020="",'Reported Performance Table'!$R1020="",'Reported Performance Table'!$S1020="",'Reported Performance Table'!$T1020="",'Reported Performance Table'!$U1020="",'Reported Performance Table'!$V1020="",'Reported Performance Table'!$W1020="",'Reported Performance Table'!$X1020="",'Reported Performance Table'!$AF1020="",'Reported Performance Table'!$AG1020="",'Reported Performance Table'!$AI1020="",'Reported Performance Table'!$AJ1020="",'Reported Performance Table'!$AL1020="",'Reported Performance Table'!$AN1020="",'Reported Performance Table'!$AR1020=""),$A1013&amp;", ",""))</f>
        <v/>
      </c>
      <c r="D1013" s="35" t="e">
        <f>VLOOKUP('Reported Performance Table'!C1013,'Master List'!$B$20:$C$39,2,FALSE)</f>
        <v>#N/A</v>
      </c>
      <c r="E1013" t="e">
        <f>VLOOKUP('Reported Performance Table'!D1013,'Master List'!$B$42:$C$129,2,FALSE)</f>
        <v>#N/A</v>
      </c>
      <c r="F1013" t="e">
        <f>VLOOKUP('Reported Performance Table'!C1013,'Master List'!$B$20:$D$39,3,FALSE)</f>
        <v>#N/A</v>
      </c>
      <c r="G1013" s="3" t="e">
        <f>VLOOKUP('Reported Performance Table'!B1013,'Master List'!$B$11:$D$17,3,FALSE)</f>
        <v>#N/A</v>
      </c>
      <c r="H1013" t="e">
        <f t="shared" si="30"/>
        <v>#N/A</v>
      </c>
      <c r="I1013" t="e">
        <f>IF(VLOOKUP('Reported Performance Table'!D1013,'Master List'!$B$42:$D$129,3,FALSE)="","No",VLOOKUP('Reported Performance Table'!D1013,'Master List'!$B$42:$D$129,3,FALSE))</f>
        <v>#N/A</v>
      </c>
      <c r="J1013" t="e">
        <f>IF(AND(I1013="Yes_No",'Reported Performance Table'!E1013="Yes"),"No","Yes_No")</f>
        <v>#N/A</v>
      </c>
      <c r="K1013" t="str">
        <f>IF('Reported Performance Table'!D1013="","",IF('Reported Performance Table'!E1013="Yes","LUNA_CCT","Reported_CCT"))</f>
        <v/>
      </c>
      <c r="L1013" t="str">
        <f>IF('Reported Performance Table'!D1013="","",IF(K1013="LUNA_CCT",VLOOKUP('Reported Performance Table'!D1013,'Master List'!$B$42:$E$129,4,FALSE),"Reported_BUG"))</f>
        <v/>
      </c>
      <c r="M1013" t="str">
        <f>IF('Reported Performance Table'!D1013="","",IF(AND('Reported Performance Table'!$E1013="Yes",OR('Reported Performance Table'!$D1013='Master List'!$B$42,'Reported Performance Table'!$D1013='Master List'!$B$43,'Reported Performance Table'!$D1013='Master List'!$B$44,'Reported Performance Table'!$D1013='Master List'!$B$46,'Reported Performance Table'!$D1013='Master List'!$B$48,'Reported Performance Table'!$D1013='Master List'!$B$104,'Reported Performance Table'!$D1013='Master List'!$B$106,'Reported Performance Table'!$D1013='Master List'!$B$126)),"LUNA_Dimming","Dimming_Capability_and_Range"))</f>
        <v/>
      </c>
      <c r="N1013" s="179">
        <f>'Reported Performance Table'!BE1013</f>
        <v>0</v>
      </c>
      <c r="O1013" s="179">
        <f>'Reported Performance Table'!BF1013</f>
        <v>0</v>
      </c>
      <c r="P1013" s="179">
        <f>'Reported Performance Table'!BG1013</f>
        <v>0</v>
      </c>
      <c r="Q1013" t="str">
        <f t="shared" si="31"/>
        <v>No</v>
      </c>
    </row>
    <row r="1014" spans="1:17" x14ac:dyDescent="0.25">
      <c r="A1014" s="75">
        <v>1021</v>
      </c>
      <c r="B1014" s="76" t="str">
        <f>IF('Reported Performance Table'!$A1021="","",IF(OR('Reported Performance Table'!$B1021="",'Reported Performance Table'!$C1021="",'Reported Performance Table'!$D1021="",'Reported Performance Table'!$F1021="",'Reported Performance Table'!$G1021="",'Reported Performance Table'!$H1021="",'Reported Performance Table'!$I1021="",'Reported Performance Table'!$K1021="",'Reported Performance Table'!$N1021="",'Reported Performance Table'!$O1021="",'Reported Performance Table'!$P1021="",'Reported Performance Table'!$Q1021="",'Reported Performance Table'!$R1021="",'Reported Performance Table'!$S1021="",'Reported Performance Table'!$T1021="",'Reported Performance Table'!$U1021="",'Reported Performance Table'!$V1021="",'Reported Performance Table'!$W1021="",'Reported Performance Table'!$X1021="",'Reported Performance Table'!$AF1021="",'Reported Performance Table'!$AG1021="",'Reported Performance Table'!$AI1021="",'Reported Performance Table'!$AJ1021="",'Reported Performance Table'!$AL1021="",'Reported Performance Table'!$AN1021="",'Reported Performance Table'!$AR1021=""),$A1014&amp;", ",""))</f>
        <v/>
      </c>
      <c r="D1014" s="35" t="e">
        <f>VLOOKUP('Reported Performance Table'!C1014,'Master List'!$B$20:$C$39,2,FALSE)</f>
        <v>#N/A</v>
      </c>
      <c r="E1014" t="e">
        <f>VLOOKUP('Reported Performance Table'!D1014,'Master List'!$B$42:$C$129,2,FALSE)</f>
        <v>#N/A</v>
      </c>
      <c r="F1014" t="e">
        <f>VLOOKUP('Reported Performance Table'!C1014,'Master List'!$B$20:$D$39,3,FALSE)</f>
        <v>#N/A</v>
      </c>
      <c r="G1014" s="3" t="e">
        <f>VLOOKUP('Reported Performance Table'!B1014,'Master List'!$B$11:$D$17,3,FALSE)</f>
        <v>#N/A</v>
      </c>
      <c r="H1014" t="e">
        <f t="shared" si="30"/>
        <v>#N/A</v>
      </c>
      <c r="I1014" t="e">
        <f>IF(VLOOKUP('Reported Performance Table'!D1014,'Master List'!$B$42:$D$129,3,FALSE)="","No",VLOOKUP('Reported Performance Table'!D1014,'Master List'!$B$42:$D$129,3,FALSE))</f>
        <v>#N/A</v>
      </c>
      <c r="J1014" t="e">
        <f>IF(AND(I1014="Yes_No",'Reported Performance Table'!E1014="Yes"),"No","Yes_No")</f>
        <v>#N/A</v>
      </c>
      <c r="K1014" t="str">
        <f>IF('Reported Performance Table'!D1014="","",IF('Reported Performance Table'!E1014="Yes","LUNA_CCT","Reported_CCT"))</f>
        <v/>
      </c>
      <c r="L1014" t="str">
        <f>IF('Reported Performance Table'!D1014="","",IF(K1014="LUNA_CCT",VLOOKUP('Reported Performance Table'!D1014,'Master List'!$B$42:$E$129,4,FALSE),"Reported_BUG"))</f>
        <v/>
      </c>
      <c r="M1014" t="str">
        <f>IF('Reported Performance Table'!D1014="","",IF(AND('Reported Performance Table'!$E1014="Yes",OR('Reported Performance Table'!$D1014='Master List'!$B$42,'Reported Performance Table'!$D1014='Master List'!$B$43,'Reported Performance Table'!$D1014='Master List'!$B$44,'Reported Performance Table'!$D1014='Master List'!$B$46,'Reported Performance Table'!$D1014='Master List'!$B$48,'Reported Performance Table'!$D1014='Master List'!$B$104,'Reported Performance Table'!$D1014='Master List'!$B$106,'Reported Performance Table'!$D1014='Master List'!$B$126)),"LUNA_Dimming","Dimming_Capability_and_Range"))</f>
        <v/>
      </c>
      <c r="N1014" s="179">
        <f>'Reported Performance Table'!BE1014</f>
        <v>0</v>
      </c>
      <c r="O1014" s="179">
        <f>'Reported Performance Table'!BF1014</f>
        <v>0</v>
      </c>
      <c r="P1014" s="179">
        <f>'Reported Performance Table'!BG1014</f>
        <v>0</v>
      </c>
      <c r="Q1014" t="str">
        <f t="shared" si="31"/>
        <v>No</v>
      </c>
    </row>
    <row r="1015" spans="1:17" x14ac:dyDescent="0.25">
      <c r="A1015" s="75">
        <v>1022</v>
      </c>
      <c r="B1015" s="76" t="str">
        <f>IF('Reported Performance Table'!$A1022="","",IF(OR('Reported Performance Table'!$B1022="",'Reported Performance Table'!$C1022="",'Reported Performance Table'!$D1022="",'Reported Performance Table'!$F1022="",'Reported Performance Table'!$G1022="",'Reported Performance Table'!$H1022="",'Reported Performance Table'!$I1022="",'Reported Performance Table'!$K1022="",'Reported Performance Table'!$N1022="",'Reported Performance Table'!$O1022="",'Reported Performance Table'!$P1022="",'Reported Performance Table'!$Q1022="",'Reported Performance Table'!$R1022="",'Reported Performance Table'!$S1022="",'Reported Performance Table'!$T1022="",'Reported Performance Table'!$U1022="",'Reported Performance Table'!$V1022="",'Reported Performance Table'!$W1022="",'Reported Performance Table'!$X1022="",'Reported Performance Table'!$AF1022="",'Reported Performance Table'!$AG1022="",'Reported Performance Table'!$AI1022="",'Reported Performance Table'!$AJ1022="",'Reported Performance Table'!$AL1022="",'Reported Performance Table'!$AN1022="",'Reported Performance Table'!$AR1022=""),$A1015&amp;", ",""))</f>
        <v/>
      </c>
      <c r="D1015" s="35" t="e">
        <f>VLOOKUP('Reported Performance Table'!C1015,'Master List'!$B$20:$C$39,2,FALSE)</f>
        <v>#N/A</v>
      </c>
      <c r="E1015" t="e">
        <f>VLOOKUP('Reported Performance Table'!D1015,'Master List'!$B$42:$C$129,2,FALSE)</f>
        <v>#N/A</v>
      </c>
      <c r="F1015" t="e">
        <f>VLOOKUP('Reported Performance Table'!C1015,'Master List'!$B$20:$D$39,3,FALSE)</f>
        <v>#N/A</v>
      </c>
      <c r="G1015" s="3" t="e">
        <f>VLOOKUP('Reported Performance Table'!B1015,'Master List'!$B$11:$D$17,3,FALSE)</f>
        <v>#N/A</v>
      </c>
      <c r="H1015" t="e">
        <f t="shared" si="30"/>
        <v>#N/A</v>
      </c>
      <c r="I1015" t="e">
        <f>IF(VLOOKUP('Reported Performance Table'!D1015,'Master List'!$B$42:$D$129,3,FALSE)="","No",VLOOKUP('Reported Performance Table'!D1015,'Master List'!$B$42:$D$129,3,FALSE))</f>
        <v>#N/A</v>
      </c>
      <c r="J1015" t="e">
        <f>IF(AND(I1015="Yes_No",'Reported Performance Table'!E1015="Yes"),"No","Yes_No")</f>
        <v>#N/A</v>
      </c>
      <c r="K1015" t="str">
        <f>IF('Reported Performance Table'!D1015="","",IF('Reported Performance Table'!E1015="Yes","LUNA_CCT","Reported_CCT"))</f>
        <v/>
      </c>
      <c r="L1015" t="str">
        <f>IF('Reported Performance Table'!D1015="","",IF(K1015="LUNA_CCT",VLOOKUP('Reported Performance Table'!D1015,'Master List'!$B$42:$E$129,4,FALSE),"Reported_BUG"))</f>
        <v/>
      </c>
      <c r="M1015" t="str">
        <f>IF('Reported Performance Table'!D1015="","",IF(AND('Reported Performance Table'!$E1015="Yes",OR('Reported Performance Table'!$D1015='Master List'!$B$42,'Reported Performance Table'!$D1015='Master List'!$B$43,'Reported Performance Table'!$D1015='Master List'!$B$44,'Reported Performance Table'!$D1015='Master List'!$B$46,'Reported Performance Table'!$D1015='Master List'!$B$48,'Reported Performance Table'!$D1015='Master List'!$B$104,'Reported Performance Table'!$D1015='Master List'!$B$106,'Reported Performance Table'!$D1015='Master List'!$B$126)),"LUNA_Dimming","Dimming_Capability_and_Range"))</f>
        <v/>
      </c>
      <c r="N1015" s="179">
        <f>'Reported Performance Table'!BE1015</f>
        <v>0</v>
      </c>
      <c r="O1015" s="179">
        <f>'Reported Performance Table'!BF1015</f>
        <v>0</v>
      </c>
      <c r="P1015" s="179">
        <f>'Reported Performance Table'!BG1015</f>
        <v>0</v>
      </c>
      <c r="Q1015" t="str">
        <f t="shared" si="31"/>
        <v>No</v>
      </c>
    </row>
    <row r="1016" spans="1:17" x14ac:dyDescent="0.25">
      <c r="A1016" s="75">
        <v>1023</v>
      </c>
      <c r="B1016" s="76" t="str">
        <f>IF('Reported Performance Table'!$A1023="","",IF(OR('Reported Performance Table'!$B1023="",'Reported Performance Table'!$C1023="",'Reported Performance Table'!$D1023="",'Reported Performance Table'!$F1023="",'Reported Performance Table'!$G1023="",'Reported Performance Table'!$H1023="",'Reported Performance Table'!$I1023="",'Reported Performance Table'!$K1023="",'Reported Performance Table'!$N1023="",'Reported Performance Table'!$O1023="",'Reported Performance Table'!$P1023="",'Reported Performance Table'!$Q1023="",'Reported Performance Table'!$R1023="",'Reported Performance Table'!$S1023="",'Reported Performance Table'!$T1023="",'Reported Performance Table'!$U1023="",'Reported Performance Table'!$V1023="",'Reported Performance Table'!$W1023="",'Reported Performance Table'!$X1023="",'Reported Performance Table'!$AF1023="",'Reported Performance Table'!$AG1023="",'Reported Performance Table'!$AI1023="",'Reported Performance Table'!$AJ1023="",'Reported Performance Table'!$AL1023="",'Reported Performance Table'!$AN1023="",'Reported Performance Table'!$AR1023=""),$A1016&amp;", ",""))</f>
        <v/>
      </c>
      <c r="D1016" s="35" t="e">
        <f>VLOOKUP('Reported Performance Table'!C1016,'Master List'!$B$20:$C$39,2,FALSE)</f>
        <v>#N/A</v>
      </c>
      <c r="E1016" t="e">
        <f>VLOOKUP('Reported Performance Table'!D1016,'Master List'!$B$42:$C$129,2,FALSE)</f>
        <v>#N/A</v>
      </c>
      <c r="F1016" t="e">
        <f>VLOOKUP('Reported Performance Table'!C1016,'Master List'!$B$20:$D$39,3,FALSE)</f>
        <v>#N/A</v>
      </c>
      <c r="G1016" s="3" t="e">
        <f>VLOOKUP('Reported Performance Table'!B1016,'Master List'!$B$11:$D$17,3,FALSE)</f>
        <v>#N/A</v>
      </c>
      <c r="H1016" t="e">
        <f t="shared" si="30"/>
        <v>#N/A</v>
      </c>
      <c r="I1016" t="e">
        <f>IF(VLOOKUP('Reported Performance Table'!D1016,'Master List'!$B$42:$D$129,3,FALSE)="","No",VLOOKUP('Reported Performance Table'!D1016,'Master List'!$B$42:$D$129,3,FALSE))</f>
        <v>#N/A</v>
      </c>
      <c r="J1016" t="e">
        <f>IF(AND(I1016="Yes_No",'Reported Performance Table'!E1016="Yes"),"No","Yes_No")</f>
        <v>#N/A</v>
      </c>
      <c r="K1016" t="str">
        <f>IF('Reported Performance Table'!D1016="","",IF('Reported Performance Table'!E1016="Yes","LUNA_CCT","Reported_CCT"))</f>
        <v/>
      </c>
      <c r="L1016" t="str">
        <f>IF('Reported Performance Table'!D1016="","",IF(K1016="LUNA_CCT",VLOOKUP('Reported Performance Table'!D1016,'Master List'!$B$42:$E$129,4,FALSE),"Reported_BUG"))</f>
        <v/>
      </c>
      <c r="M1016" t="str">
        <f>IF('Reported Performance Table'!D1016="","",IF(AND('Reported Performance Table'!$E1016="Yes",OR('Reported Performance Table'!$D1016='Master List'!$B$42,'Reported Performance Table'!$D1016='Master List'!$B$43,'Reported Performance Table'!$D1016='Master List'!$B$44,'Reported Performance Table'!$D1016='Master List'!$B$46,'Reported Performance Table'!$D1016='Master List'!$B$48,'Reported Performance Table'!$D1016='Master List'!$B$104,'Reported Performance Table'!$D1016='Master List'!$B$106,'Reported Performance Table'!$D1016='Master List'!$B$126)),"LUNA_Dimming","Dimming_Capability_and_Range"))</f>
        <v/>
      </c>
      <c r="N1016" s="179">
        <f>'Reported Performance Table'!BE1016</f>
        <v>0</v>
      </c>
      <c r="O1016" s="179">
        <f>'Reported Performance Table'!BF1016</f>
        <v>0</v>
      </c>
      <c r="P1016" s="179">
        <f>'Reported Performance Table'!BG1016</f>
        <v>0</v>
      </c>
      <c r="Q1016" t="str">
        <f t="shared" si="31"/>
        <v>No</v>
      </c>
    </row>
    <row r="1017" spans="1:17" x14ac:dyDescent="0.25">
      <c r="A1017" s="75">
        <v>1024</v>
      </c>
      <c r="B1017" s="76" t="str">
        <f>IF('Reported Performance Table'!$A1024="","",IF(OR('Reported Performance Table'!$B1024="",'Reported Performance Table'!$C1024="",'Reported Performance Table'!$D1024="",'Reported Performance Table'!$F1024="",'Reported Performance Table'!$G1024="",'Reported Performance Table'!$H1024="",'Reported Performance Table'!$I1024="",'Reported Performance Table'!$K1024="",'Reported Performance Table'!$N1024="",'Reported Performance Table'!$O1024="",'Reported Performance Table'!$P1024="",'Reported Performance Table'!$Q1024="",'Reported Performance Table'!$R1024="",'Reported Performance Table'!$S1024="",'Reported Performance Table'!$T1024="",'Reported Performance Table'!$U1024="",'Reported Performance Table'!$V1024="",'Reported Performance Table'!$W1024="",'Reported Performance Table'!$X1024="",'Reported Performance Table'!$AF1024="",'Reported Performance Table'!$AG1024="",'Reported Performance Table'!$AI1024="",'Reported Performance Table'!$AJ1024="",'Reported Performance Table'!$AL1024="",'Reported Performance Table'!$AN1024="",'Reported Performance Table'!$AR1024=""),$A1017&amp;", ",""))</f>
        <v/>
      </c>
      <c r="D1017" s="35" t="e">
        <f>VLOOKUP('Reported Performance Table'!C1017,'Master List'!$B$20:$C$39,2,FALSE)</f>
        <v>#N/A</v>
      </c>
      <c r="E1017" t="e">
        <f>VLOOKUP('Reported Performance Table'!D1017,'Master List'!$B$42:$C$129,2,FALSE)</f>
        <v>#N/A</v>
      </c>
      <c r="F1017" t="e">
        <f>VLOOKUP('Reported Performance Table'!C1017,'Master List'!$B$20:$D$39,3,FALSE)</f>
        <v>#N/A</v>
      </c>
      <c r="G1017" s="3" t="e">
        <f>VLOOKUP('Reported Performance Table'!B1017,'Master List'!$B$11:$D$17,3,FALSE)</f>
        <v>#N/A</v>
      </c>
      <c r="H1017" t="e">
        <f t="shared" si="30"/>
        <v>#N/A</v>
      </c>
      <c r="I1017" t="e">
        <f>IF(VLOOKUP('Reported Performance Table'!D1017,'Master List'!$B$42:$D$129,3,FALSE)="","No",VLOOKUP('Reported Performance Table'!D1017,'Master List'!$B$42:$D$129,3,FALSE))</f>
        <v>#N/A</v>
      </c>
      <c r="J1017" t="e">
        <f>IF(AND(I1017="Yes_No",'Reported Performance Table'!E1017="Yes"),"No","Yes_No")</f>
        <v>#N/A</v>
      </c>
      <c r="K1017" t="str">
        <f>IF('Reported Performance Table'!D1017="","",IF('Reported Performance Table'!E1017="Yes","LUNA_CCT","Reported_CCT"))</f>
        <v/>
      </c>
      <c r="L1017" t="str">
        <f>IF('Reported Performance Table'!D1017="","",IF(K1017="LUNA_CCT",VLOOKUP('Reported Performance Table'!D1017,'Master List'!$B$42:$E$129,4,FALSE),"Reported_BUG"))</f>
        <v/>
      </c>
      <c r="M1017" t="str">
        <f>IF('Reported Performance Table'!D1017="","",IF(AND('Reported Performance Table'!$E1017="Yes",OR('Reported Performance Table'!$D1017='Master List'!$B$42,'Reported Performance Table'!$D1017='Master List'!$B$43,'Reported Performance Table'!$D1017='Master List'!$B$44,'Reported Performance Table'!$D1017='Master List'!$B$46,'Reported Performance Table'!$D1017='Master List'!$B$48,'Reported Performance Table'!$D1017='Master List'!$B$104,'Reported Performance Table'!$D1017='Master List'!$B$106,'Reported Performance Table'!$D1017='Master List'!$B$126)),"LUNA_Dimming","Dimming_Capability_and_Range"))</f>
        <v/>
      </c>
      <c r="N1017" s="179">
        <f>'Reported Performance Table'!BE1017</f>
        <v>0</v>
      </c>
      <c r="O1017" s="179">
        <f>'Reported Performance Table'!BF1017</f>
        <v>0</v>
      </c>
      <c r="P1017" s="179">
        <f>'Reported Performance Table'!BG1017</f>
        <v>0</v>
      </c>
      <c r="Q1017" t="str">
        <f t="shared" si="31"/>
        <v>No</v>
      </c>
    </row>
    <row r="1018" spans="1:17" x14ac:dyDescent="0.25">
      <c r="A1018" s="75">
        <v>1025</v>
      </c>
      <c r="B1018" s="76" t="str">
        <f>IF('Reported Performance Table'!$A1025="","",IF(OR('Reported Performance Table'!$B1025="",'Reported Performance Table'!$C1025="",'Reported Performance Table'!$D1025="",'Reported Performance Table'!$F1025="",'Reported Performance Table'!$G1025="",'Reported Performance Table'!$H1025="",'Reported Performance Table'!$I1025="",'Reported Performance Table'!$K1025="",'Reported Performance Table'!$N1025="",'Reported Performance Table'!$O1025="",'Reported Performance Table'!$P1025="",'Reported Performance Table'!$Q1025="",'Reported Performance Table'!$R1025="",'Reported Performance Table'!$S1025="",'Reported Performance Table'!$T1025="",'Reported Performance Table'!$U1025="",'Reported Performance Table'!$V1025="",'Reported Performance Table'!$W1025="",'Reported Performance Table'!$X1025="",'Reported Performance Table'!$AF1025="",'Reported Performance Table'!$AG1025="",'Reported Performance Table'!$AI1025="",'Reported Performance Table'!$AJ1025="",'Reported Performance Table'!$AL1025="",'Reported Performance Table'!$AN1025="",'Reported Performance Table'!$AR1025=""),$A1018&amp;", ",""))</f>
        <v/>
      </c>
      <c r="D1018" s="35" t="e">
        <f>VLOOKUP('Reported Performance Table'!C1018,'Master List'!$B$20:$C$39,2,FALSE)</f>
        <v>#N/A</v>
      </c>
      <c r="E1018" t="e">
        <f>VLOOKUP('Reported Performance Table'!D1018,'Master List'!$B$42:$C$129,2,FALSE)</f>
        <v>#N/A</v>
      </c>
      <c r="F1018" t="e">
        <f>VLOOKUP('Reported Performance Table'!C1018,'Master List'!$B$20:$D$39,3,FALSE)</f>
        <v>#N/A</v>
      </c>
      <c r="G1018" s="3" t="e">
        <f>VLOOKUP('Reported Performance Table'!B1018,'Master List'!$B$11:$D$17,3,FALSE)</f>
        <v>#N/A</v>
      </c>
      <c r="H1018" t="e">
        <f t="shared" si="30"/>
        <v>#N/A</v>
      </c>
      <c r="I1018" t="e">
        <f>IF(VLOOKUP('Reported Performance Table'!D1018,'Master List'!$B$42:$D$129,3,FALSE)="","No",VLOOKUP('Reported Performance Table'!D1018,'Master List'!$B$42:$D$129,3,FALSE))</f>
        <v>#N/A</v>
      </c>
      <c r="J1018" t="e">
        <f>IF(AND(I1018="Yes_No",'Reported Performance Table'!E1018="Yes"),"No","Yes_No")</f>
        <v>#N/A</v>
      </c>
      <c r="K1018" t="str">
        <f>IF('Reported Performance Table'!D1018="","",IF('Reported Performance Table'!E1018="Yes","LUNA_CCT","Reported_CCT"))</f>
        <v/>
      </c>
      <c r="L1018" t="str">
        <f>IF('Reported Performance Table'!D1018="","",IF(K1018="LUNA_CCT",VLOOKUP('Reported Performance Table'!D1018,'Master List'!$B$42:$E$129,4,FALSE),"Reported_BUG"))</f>
        <v/>
      </c>
      <c r="M1018" t="str">
        <f>IF('Reported Performance Table'!D1018="","",IF(AND('Reported Performance Table'!$E1018="Yes",OR('Reported Performance Table'!$D1018='Master List'!$B$42,'Reported Performance Table'!$D1018='Master List'!$B$43,'Reported Performance Table'!$D1018='Master List'!$B$44,'Reported Performance Table'!$D1018='Master List'!$B$46,'Reported Performance Table'!$D1018='Master List'!$B$48,'Reported Performance Table'!$D1018='Master List'!$B$104,'Reported Performance Table'!$D1018='Master List'!$B$106,'Reported Performance Table'!$D1018='Master List'!$B$126)),"LUNA_Dimming","Dimming_Capability_and_Range"))</f>
        <v/>
      </c>
      <c r="N1018" s="179">
        <f>'Reported Performance Table'!BE1018</f>
        <v>0</v>
      </c>
      <c r="O1018" s="179">
        <f>'Reported Performance Table'!BF1018</f>
        <v>0</v>
      </c>
      <c r="P1018" s="179">
        <f>'Reported Performance Table'!BG1018</f>
        <v>0</v>
      </c>
      <c r="Q1018" t="str">
        <f t="shared" si="31"/>
        <v>No</v>
      </c>
    </row>
    <row r="1019" spans="1:17" x14ac:dyDescent="0.25">
      <c r="A1019" s="75">
        <v>1026</v>
      </c>
      <c r="B1019" s="76" t="str">
        <f>IF('Reported Performance Table'!$A1026="","",IF(OR('Reported Performance Table'!$B1026="",'Reported Performance Table'!$C1026="",'Reported Performance Table'!$D1026="",'Reported Performance Table'!$F1026="",'Reported Performance Table'!$G1026="",'Reported Performance Table'!$H1026="",'Reported Performance Table'!$I1026="",'Reported Performance Table'!$K1026="",'Reported Performance Table'!$N1026="",'Reported Performance Table'!$O1026="",'Reported Performance Table'!$P1026="",'Reported Performance Table'!$Q1026="",'Reported Performance Table'!$R1026="",'Reported Performance Table'!$S1026="",'Reported Performance Table'!$T1026="",'Reported Performance Table'!$U1026="",'Reported Performance Table'!$V1026="",'Reported Performance Table'!$W1026="",'Reported Performance Table'!$X1026="",'Reported Performance Table'!$AF1026="",'Reported Performance Table'!$AG1026="",'Reported Performance Table'!$AI1026="",'Reported Performance Table'!$AJ1026="",'Reported Performance Table'!$AL1026="",'Reported Performance Table'!$AN1026="",'Reported Performance Table'!$AR1026=""),$A1019&amp;", ",""))</f>
        <v/>
      </c>
      <c r="D1019" s="35" t="e">
        <f>VLOOKUP('Reported Performance Table'!C1019,'Master List'!$B$20:$C$39,2,FALSE)</f>
        <v>#N/A</v>
      </c>
      <c r="E1019" t="e">
        <f>VLOOKUP('Reported Performance Table'!D1019,'Master List'!$B$42:$C$129,2,FALSE)</f>
        <v>#N/A</v>
      </c>
      <c r="F1019" t="e">
        <f>VLOOKUP('Reported Performance Table'!C1019,'Master List'!$B$20:$D$39,3,FALSE)</f>
        <v>#N/A</v>
      </c>
      <c r="G1019" s="3" t="e">
        <f>VLOOKUP('Reported Performance Table'!B1019,'Master List'!$B$11:$D$17,3,FALSE)</f>
        <v>#N/A</v>
      </c>
      <c r="H1019" t="e">
        <f t="shared" si="30"/>
        <v>#N/A</v>
      </c>
      <c r="I1019" t="e">
        <f>IF(VLOOKUP('Reported Performance Table'!D1019,'Master List'!$B$42:$D$129,3,FALSE)="","No",VLOOKUP('Reported Performance Table'!D1019,'Master List'!$B$42:$D$129,3,FALSE))</f>
        <v>#N/A</v>
      </c>
      <c r="J1019" t="e">
        <f>IF(AND(I1019="Yes_No",'Reported Performance Table'!E1019="Yes"),"No","Yes_No")</f>
        <v>#N/A</v>
      </c>
      <c r="K1019" t="str">
        <f>IF('Reported Performance Table'!D1019="","",IF('Reported Performance Table'!E1019="Yes","LUNA_CCT","Reported_CCT"))</f>
        <v/>
      </c>
      <c r="L1019" t="str">
        <f>IF('Reported Performance Table'!D1019="","",IF(K1019="LUNA_CCT",VLOOKUP('Reported Performance Table'!D1019,'Master List'!$B$42:$E$129,4,FALSE),"Reported_BUG"))</f>
        <v/>
      </c>
      <c r="M1019" t="str">
        <f>IF('Reported Performance Table'!D1019="","",IF(AND('Reported Performance Table'!$E1019="Yes",OR('Reported Performance Table'!$D1019='Master List'!$B$42,'Reported Performance Table'!$D1019='Master List'!$B$43,'Reported Performance Table'!$D1019='Master List'!$B$44,'Reported Performance Table'!$D1019='Master List'!$B$46,'Reported Performance Table'!$D1019='Master List'!$B$48,'Reported Performance Table'!$D1019='Master List'!$B$104,'Reported Performance Table'!$D1019='Master List'!$B$106,'Reported Performance Table'!$D1019='Master List'!$B$126)),"LUNA_Dimming","Dimming_Capability_and_Range"))</f>
        <v/>
      </c>
      <c r="N1019" s="179">
        <f>'Reported Performance Table'!BE1019</f>
        <v>0</v>
      </c>
      <c r="O1019" s="179">
        <f>'Reported Performance Table'!BF1019</f>
        <v>0</v>
      </c>
      <c r="P1019" s="179">
        <f>'Reported Performance Table'!BG1019</f>
        <v>0</v>
      </c>
      <c r="Q1019" t="str">
        <f t="shared" si="31"/>
        <v>No</v>
      </c>
    </row>
    <row r="1020" spans="1:17" x14ac:dyDescent="0.25">
      <c r="A1020" s="75">
        <v>1027</v>
      </c>
      <c r="B1020" s="76" t="str">
        <f>IF('Reported Performance Table'!$A1027="","",IF(OR('Reported Performance Table'!$B1027="",'Reported Performance Table'!$C1027="",'Reported Performance Table'!$D1027="",'Reported Performance Table'!$F1027="",'Reported Performance Table'!$G1027="",'Reported Performance Table'!$H1027="",'Reported Performance Table'!$I1027="",'Reported Performance Table'!$K1027="",'Reported Performance Table'!$N1027="",'Reported Performance Table'!$O1027="",'Reported Performance Table'!$P1027="",'Reported Performance Table'!$Q1027="",'Reported Performance Table'!$R1027="",'Reported Performance Table'!$S1027="",'Reported Performance Table'!$T1027="",'Reported Performance Table'!$U1027="",'Reported Performance Table'!$V1027="",'Reported Performance Table'!$W1027="",'Reported Performance Table'!$X1027="",'Reported Performance Table'!$AF1027="",'Reported Performance Table'!$AG1027="",'Reported Performance Table'!$AI1027="",'Reported Performance Table'!$AJ1027="",'Reported Performance Table'!$AL1027="",'Reported Performance Table'!$AN1027="",'Reported Performance Table'!$AR1027=""),$A1020&amp;", ",""))</f>
        <v/>
      </c>
      <c r="D1020" s="35" t="e">
        <f>VLOOKUP('Reported Performance Table'!C1020,'Master List'!$B$20:$C$39,2,FALSE)</f>
        <v>#N/A</v>
      </c>
      <c r="E1020" t="e">
        <f>VLOOKUP('Reported Performance Table'!D1020,'Master List'!$B$42:$C$129,2,FALSE)</f>
        <v>#N/A</v>
      </c>
      <c r="F1020" t="e">
        <f>VLOOKUP('Reported Performance Table'!C1020,'Master List'!$B$20:$D$39,3,FALSE)</f>
        <v>#N/A</v>
      </c>
      <c r="G1020" s="3" t="e">
        <f>VLOOKUP('Reported Performance Table'!B1020,'Master List'!$B$11:$D$17,3,FALSE)</f>
        <v>#N/A</v>
      </c>
      <c r="H1020" t="e">
        <f t="shared" si="30"/>
        <v>#N/A</v>
      </c>
      <c r="I1020" t="e">
        <f>IF(VLOOKUP('Reported Performance Table'!D1020,'Master List'!$B$42:$D$129,3,FALSE)="","No",VLOOKUP('Reported Performance Table'!D1020,'Master List'!$B$42:$D$129,3,FALSE))</f>
        <v>#N/A</v>
      </c>
      <c r="J1020" t="e">
        <f>IF(AND(I1020="Yes_No",'Reported Performance Table'!E1020="Yes"),"No","Yes_No")</f>
        <v>#N/A</v>
      </c>
      <c r="K1020" t="str">
        <f>IF('Reported Performance Table'!D1020="","",IF('Reported Performance Table'!E1020="Yes","LUNA_CCT","Reported_CCT"))</f>
        <v/>
      </c>
      <c r="L1020" t="str">
        <f>IF('Reported Performance Table'!D1020="","",IF(K1020="LUNA_CCT",VLOOKUP('Reported Performance Table'!D1020,'Master List'!$B$42:$E$129,4,FALSE),"Reported_BUG"))</f>
        <v/>
      </c>
      <c r="M1020" t="str">
        <f>IF('Reported Performance Table'!D1020="","",IF(AND('Reported Performance Table'!$E1020="Yes",OR('Reported Performance Table'!$D1020='Master List'!$B$42,'Reported Performance Table'!$D1020='Master List'!$B$43,'Reported Performance Table'!$D1020='Master List'!$B$44,'Reported Performance Table'!$D1020='Master List'!$B$46,'Reported Performance Table'!$D1020='Master List'!$B$48,'Reported Performance Table'!$D1020='Master List'!$B$104,'Reported Performance Table'!$D1020='Master List'!$B$106,'Reported Performance Table'!$D1020='Master List'!$B$126)),"LUNA_Dimming","Dimming_Capability_and_Range"))</f>
        <v/>
      </c>
      <c r="N1020" s="179">
        <f>'Reported Performance Table'!BE1020</f>
        <v>0</v>
      </c>
      <c r="O1020" s="179">
        <f>'Reported Performance Table'!BF1020</f>
        <v>0</v>
      </c>
      <c r="P1020" s="179">
        <f>'Reported Performance Table'!BG1020</f>
        <v>0</v>
      </c>
      <c r="Q1020" t="str">
        <f t="shared" si="31"/>
        <v>No</v>
      </c>
    </row>
    <row r="1021" spans="1:17" x14ac:dyDescent="0.25">
      <c r="A1021" s="75">
        <v>1028</v>
      </c>
      <c r="B1021" s="76" t="str">
        <f>IF('Reported Performance Table'!$A1028="","",IF(OR('Reported Performance Table'!$B1028="",'Reported Performance Table'!$C1028="",'Reported Performance Table'!$D1028="",'Reported Performance Table'!$F1028="",'Reported Performance Table'!$G1028="",'Reported Performance Table'!$H1028="",'Reported Performance Table'!$I1028="",'Reported Performance Table'!$K1028="",'Reported Performance Table'!$N1028="",'Reported Performance Table'!$O1028="",'Reported Performance Table'!$P1028="",'Reported Performance Table'!$Q1028="",'Reported Performance Table'!$R1028="",'Reported Performance Table'!$S1028="",'Reported Performance Table'!$T1028="",'Reported Performance Table'!$U1028="",'Reported Performance Table'!$V1028="",'Reported Performance Table'!$W1028="",'Reported Performance Table'!$X1028="",'Reported Performance Table'!$AF1028="",'Reported Performance Table'!$AG1028="",'Reported Performance Table'!$AI1028="",'Reported Performance Table'!$AJ1028="",'Reported Performance Table'!$AL1028="",'Reported Performance Table'!$AN1028="",'Reported Performance Table'!$AR1028=""),$A1021&amp;", ",""))</f>
        <v/>
      </c>
      <c r="D1021" s="35" t="e">
        <f>VLOOKUP('Reported Performance Table'!C1021,'Master List'!$B$20:$C$39,2,FALSE)</f>
        <v>#N/A</v>
      </c>
      <c r="E1021" t="e">
        <f>VLOOKUP('Reported Performance Table'!D1021,'Master List'!$B$42:$C$129,2,FALSE)</f>
        <v>#N/A</v>
      </c>
      <c r="F1021" t="e">
        <f>VLOOKUP('Reported Performance Table'!C1021,'Master List'!$B$20:$D$39,3,FALSE)</f>
        <v>#N/A</v>
      </c>
      <c r="G1021" s="3" t="e">
        <f>VLOOKUP('Reported Performance Table'!B1021,'Master List'!$B$11:$D$17,3,FALSE)</f>
        <v>#N/A</v>
      </c>
      <c r="H1021" t="e">
        <f t="shared" si="30"/>
        <v>#N/A</v>
      </c>
      <c r="I1021" t="e">
        <f>IF(VLOOKUP('Reported Performance Table'!D1021,'Master List'!$B$42:$D$129,3,FALSE)="","No",VLOOKUP('Reported Performance Table'!D1021,'Master List'!$B$42:$D$129,3,FALSE))</f>
        <v>#N/A</v>
      </c>
      <c r="J1021" t="e">
        <f>IF(AND(I1021="Yes_No",'Reported Performance Table'!E1021="Yes"),"No","Yes_No")</f>
        <v>#N/A</v>
      </c>
      <c r="K1021" t="str">
        <f>IF('Reported Performance Table'!D1021="","",IF('Reported Performance Table'!E1021="Yes","LUNA_CCT","Reported_CCT"))</f>
        <v/>
      </c>
      <c r="L1021" t="str">
        <f>IF('Reported Performance Table'!D1021="","",IF(K1021="LUNA_CCT",VLOOKUP('Reported Performance Table'!D1021,'Master List'!$B$42:$E$129,4,FALSE),"Reported_BUG"))</f>
        <v/>
      </c>
      <c r="M1021" t="str">
        <f>IF('Reported Performance Table'!D1021="","",IF(AND('Reported Performance Table'!$E1021="Yes",OR('Reported Performance Table'!$D1021='Master List'!$B$42,'Reported Performance Table'!$D1021='Master List'!$B$43,'Reported Performance Table'!$D1021='Master List'!$B$44,'Reported Performance Table'!$D1021='Master List'!$B$46,'Reported Performance Table'!$D1021='Master List'!$B$48,'Reported Performance Table'!$D1021='Master List'!$B$104,'Reported Performance Table'!$D1021='Master List'!$B$106,'Reported Performance Table'!$D1021='Master List'!$B$126)),"LUNA_Dimming","Dimming_Capability_and_Range"))</f>
        <v/>
      </c>
      <c r="N1021" s="179">
        <f>'Reported Performance Table'!BE1021</f>
        <v>0</v>
      </c>
      <c r="O1021" s="179">
        <f>'Reported Performance Table'!BF1021</f>
        <v>0</v>
      </c>
      <c r="P1021" s="179">
        <f>'Reported Performance Table'!BG1021</f>
        <v>0</v>
      </c>
      <c r="Q1021" t="str">
        <f t="shared" si="31"/>
        <v>No</v>
      </c>
    </row>
    <row r="1022" spans="1:17" x14ac:dyDescent="0.25">
      <c r="A1022" s="75">
        <v>1029</v>
      </c>
      <c r="B1022" s="76" t="str">
        <f>IF('Reported Performance Table'!$A1029="","",IF(OR('Reported Performance Table'!$B1029="",'Reported Performance Table'!$C1029="",'Reported Performance Table'!$D1029="",'Reported Performance Table'!$F1029="",'Reported Performance Table'!$G1029="",'Reported Performance Table'!$H1029="",'Reported Performance Table'!$I1029="",'Reported Performance Table'!$K1029="",'Reported Performance Table'!$N1029="",'Reported Performance Table'!$O1029="",'Reported Performance Table'!$P1029="",'Reported Performance Table'!$Q1029="",'Reported Performance Table'!$R1029="",'Reported Performance Table'!$S1029="",'Reported Performance Table'!$T1029="",'Reported Performance Table'!$U1029="",'Reported Performance Table'!$V1029="",'Reported Performance Table'!$W1029="",'Reported Performance Table'!$X1029="",'Reported Performance Table'!$AF1029="",'Reported Performance Table'!$AG1029="",'Reported Performance Table'!$AI1029="",'Reported Performance Table'!$AJ1029="",'Reported Performance Table'!$AL1029="",'Reported Performance Table'!$AN1029="",'Reported Performance Table'!$AR1029=""),$A1022&amp;", ",""))</f>
        <v/>
      </c>
      <c r="D1022" s="35" t="e">
        <f>VLOOKUP('Reported Performance Table'!C1022,'Master List'!$B$20:$C$39,2,FALSE)</f>
        <v>#N/A</v>
      </c>
      <c r="E1022" t="e">
        <f>VLOOKUP('Reported Performance Table'!D1022,'Master List'!$B$42:$C$129,2,FALSE)</f>
        <v>#N/A</v>
      </c>
      <c r="F1022" t="e">
        <f>VLOOKUP('Reported Performance Table'!C1022,'Master List'!$B$20:$D$39,3,FALSE)</f>
        <v>#N/A</v>
      </c>
      <c r="G1022" s="3" t="e">
        <f>VLOOKUP('Reported Performance Table'!B1022,'Master List'!$B$11:$D$17,3,FALSE)</f>
        <v>#N/A</v>
      </c>
      <c r="H1022" t="e">
        <f t="shared" si="30"/>
        <v>#N/A</v>
      </c>
      <c r="I1022" t="e">
        <f>IF(VLOOKUP('Reported Performance Table'!D1022,'Master List'!$B$42:$D$129,3,FALSE)="","No",VLOOKUP('Reported Performance Table'!D1022,'Master List'!$B$42:$D$129,3,FALSE))</f>
        <v>#N/A</v>
      </c>
      <c r="J1022" t="e">
        <f>IF(AND(I1022="Yes_No",'Reported Performance Table'!E1022="Yes"),"No","Yes_No")</f>
        <v>#N/A</v>
      </c>
      <c r="K1022" t="str">
        <f>IF('Reported Performance Table'!D1022="","",IF('Reported Performance Table'!E1022="Yes","LUNA_CCT","Reported_CCT"))</f>
        <v/>
      </c>
      <c r="L1022" t="str">
        <f>IF('Reported Performance Table'!D1022="","",IF(K1022="LUNA_CCT",VLOOKUP('Reported Performance Table'!D1022,'Master List'!$B$42:$E$129,4,FALSE),"Reported_BUG"))</f>
        <v/>
      </c>
      <c r="M1022" t="str">
        <f>IF('Reported Performance Table'!D1022="","",IF(AND('Reported Performance Table'!$E1022="Yes",OR('Reported Performance Table'!$D1022='Master List'!$B$42,'Reported Performance Table'!$D1022='Master List'!$B$43,'Reported Performance Table'!$D1022='Master List'!$B$44,'Reported Performance Table'!$D1022='Master List'!$B$46,'Reported Performance Table'!$D1022='Master List'!$B$48,'Reported Performance Table'!$D1022='Master List'!$B$104,'Reported Performance Table'!$D1022='Master List'!$B$106,'Reported Performance Table'!$D1022='Master List'!$B$126)),"LUNA_Dimming","Dimming_Capability_and_Range"))</f>
        <v/>
      </c>
      <c r="N1022" s="179">
        <f>'Reported Performance Table'!BE1022</f>
        <v>0</v>
      </c>
      <c r="O1022" s="179">
        <f>'Reported Performance Table'!BF1022</f>
        <v>0</v>
      </c>
      <c r="P1022" s="179">
        <f>'Reported Performance Table'!BG1022</f>
        <v>0</v>
      </c>
      <c r="Q1022" t="str">
        <f t="shared" si="31"/>
        <v>No</v>
      </c>
    </row>
    <row r="1023" spans="1:17" x14ac:dyDescent="0.25">
      <c r="A1023" s="75">
        <v>1030</v>
      </c>
      <c r="B1023" s="76" t="str">
        <f>IF('Reported Performance Table'!$A1030="","",IF(OR('Reported Performance Table'!$B1030="",'Reported Performance Table'!$C1030="",'Reported Performance Table'!$D1030="",'Reported Performance Table'!$F1030="",'Reported Performance Table'!$G1030="",'Reported Performance Table'!$H1030="",'Reported Performance Table'!$I1030="",'Reported Performance Table'!$K1030="",'Reported Performance Table'!$N1030="",'Reported Performance Table'!$O1030="",'Reported Performance Table'!$P1030="",'Reported Performance Table'!$Q1030="",'Reported Performance Table'!$R1030="",'Reported Performance Table'!$S1030="",'Reported Performance Table'!$T1030="",'Reported Performance Table'!$U1030="",'Reported Performance Table'!$V1030="",'Reported Performance Table'!$W1030="",'Reported Performance Table'!$X1030="",'Reported Performance Table'!$AF1030="",'Reported Performance Table'!$AG1030="",'Reported Performance Table'!$AI1030="",'Reported Performance Table'!$AJ1030="",'Reported Performance Table'!$AL1030="",'Reported Performance Table'!$AN1030="",'Reported Performance Table'!$AR1030=""),$A1023&amp;", ",""))</f>
        <v/>
      </c>
      <c r="D1023" s="35" t="e">
        <f>VLOOKUP('Reported Performance Table'!C1023,'Master List'!$B$20:$C$39,2,FALSE)</f>
        <v>#N/A</v>
      </c>
      <c r="E1023" t="e">
        <f>VLOOKUP('Reported Performance Table'!D1023,'Master List'!$B$42:$C$129,2,FALSE)</f>
        <v>#N/A</v>
      </c>
      <c r="F1023" t="e">
        <f>VLOOKUP('Reported Performance Table'!C1023,'Master List'!$B$20:$D$39,3,FALSE)</f>
        <v>#N/A</v>
      </c>
      <c r="G1023" s="3" t="e">
        <f>VLOOKUP('Reported Performance Table'!B1023,'Master List'!$B$11:$D$17,3,FALSE)</f>
        <v>#N/A</v>
      </c>
      <c r="H1023" t="e">
        <f t="shared" si="30"/>
        <v>#N/A</v>
      </c>
      <c r="I1023" t="e">
        <f>IF(VLOOKUP('Reported Performance Table'!D1023,'Master List'!$B$42:$D$129,3,FALSE)="","No",VLOOKUP('Reported Performance Table'!D1023,'Master List'!$B$42:$D$129,3,FALSE))</f>
        <v>#N/A</v>
      </c>
      <c r="J1023" t="e">
        <f>IF(AND(I1023="Yes_No",'Reported Performance Table'!E1023="Yes"),"No","Yes_No")</f>
        <v>#N/A</v>
      </c>
      <c r="K1023" t="str">
        <f>IF('Reported Performance Table'!D1023="","",IF('Reported Performance Table'!E1023="Yes","LUNA_CCT","Reported_CCT"))</f>
        <v/>
      </c>
      <c r="L1023" t="str">
        <f>IF('Reported Performance Table'!D1023="","",IF(K1023="LUNA_CCT",VLOOKUP('Reported Performance Table'!D1023,'Master List'!$B$42:$E$129,4,FALSE),"Reported_BUG"))</f>
        <v/>
      </c>
      <c r="M1023" t="str">
        <f>IF('Reported Performance Table'!D1023="","",IF(AND('Reported Performance Table'!$E1023="Yes",OR('Reported Performance Table'!$D1023='Master List'!$B$42,'Reported Performance Table'!$D1023='Master List'!$B$43,'Reported Performance Table'!$D1023='Master List'!$B$44,'Reported Performance Table'!$D1023='Master List'!$B$46,'Reported Performance Table'!$D1023='Master List'!$B$48,'Reported Performance Table'!$D1023='Master List'!$B$104,'Reported Performance Table'!$D1023='Master List'!$B$106,'Reported Performance Table'!$D1023='Master List'!$B$126)),"LUNA_Dimming","Dimming_Capability_and_Range"))</f>
        <v/>
      </c>
      <c r="N1023" s="179">
        <f>'Reported Performance Table'!BE1023</f>
        <v>0</v>
      </c>
      <c r="O1023" s="179">
        <f>'Reported Performance Table'!BF1023</f>
        <v>0</v>
      </c>
      <c r="P1023" s="179">
        <f>'Reported Performance Table'!BG1023</f>
        <v>0</v>
      </c>
      <c r="Q1023" t="str">
        <f t="shared" si="31"/>
        <v>No</v>
      </c>
    </row>
    <row r="1024" spans="1:17" x14ac:dyDescent="0.25">
      <c r="A1024" s="75">
        <v>1031</v>
      </c>
      <c r="B1024" s="76" t="str">
        <f>IF('Reported Performance Table'!$A1031="","",IF(OR('Reported Performance Table'!$B1031="",'Reported Performance Table'!$C1031="",'Reported Performance Table'!$D1031="",'Reported Performance Table'!$F1031="",'Reported Performance Table'!$G1031="",'Reported Performance Table'!$H1031="",'Reported Performance Table'!$I1031="",'Reported Performance Table'!$K1031="",'Reported Performance Table'!$N1031="",'Reported Performance Table'!$O1031="",'Reported Performance Table'!$P1031="",'Reported Performance Table'!$Q1031="",'Reported Performance Table'!$R1031="",'Reported Performance Table'!$S1031="",'Reported Performance Table'!$T1031="",'Reported Performance Table'!$U1031="",'Reported Performance Table'!$V1031="",'Reported Performance Table'!$W1031="",'Reported Performance Table'!$X1031="",'Reported Performance Table'!$AF1031="",'Reported Performance Table'!$AG1031="",'Reported Performance Table'!$AI1031="",'Reported Performance Table'!$AJ1031="",'Reported Performance Table'!$AL1031="",'Reported Performance Table'!$AN1031="",'Reported Performance Table'!$AR1031=""),$A1024&amp;", ",""))</f>
        <v/>
      </c>
      <c r="D1024" s="35" t="e">
        <f>VLOOKUP('Reported Performance Table'!C1024,'Master List'!$B$20:$C$39,2,FALSE)</f>
        <v>#N/A</v>
      </c>
      <c r="E1024" t="e">
        <f>VLOOKUP('Reported Performance Table'!D1024,'Master List'!$B$42:$C$129,2,FALSE)</f>
        <v>#N/A</v>
      </c>
      <c r="F1024" t="e">
        <f>VLOOKUP('Reported Performance Table'!C1024,'Master List'!$B$20:$D$39,3,FALSE)</f>
        <v>#N/A</v>
      </c>
      <c r="G1024" s="3" t="e">
        <f>VLOOKUP('Reported Performance Table'!B1024,'Master List'!$B$11:$D$17,3,FALSE)</f>
        <v>#N/A</v>
      </c>
      <c r="H1024" t="e">
        <f t="shared" si="30"/>
        <v>#N/A</v>
      </c>
      <c r="I1024" t="e">
        <f>IF(VLOOKUP('Reported Performance Table'!D1024,'Master List'!$B$42:$D$129,3,FALSE)="","No",VLOOKUP('Reported Performance Table'!D1024,'Master List'!$B$42:$D$129,3,FALSE))</f>
        <v>#N/A</v>
      </c>
      <c r="J1024" t="e">
        <f>IF(AND(I1024="Yes_No",'Reported Performance Table'!E1024="Yes"),"No","Yes_No")</f>
        <v>#N/A</v>
      </c>
      <c r="K1024" t="str">
        <f>IF('Reported Performance Table'!D1024="","",IF('Reported Performance Table'!E1024="Yes","LUNA_CCT","Reported_CCT"))</f>
        <v/>
      </c>
      <c r="L1024" t="str">
        <f>IF('Reported Performance Table'!D1024="","",IF(K1024="LUNA_CCT",VLOOKUP('Reported Performance Table'!D1024,'Master List'!$B$42:$E$129,4,FALSE),"Reported_BUG"))</f>
        <v/>
      </c>
      <c r="M1024" t="str">
        <f>IF('Reported Performance Table'!D1024="","",IF(AND('Reported Performance Table'!$E1024="Yes",OR('Reported Performance Table'!$D1024='Master List'!$B$42,'Reported Performance Table'!$D1024='Master List'!$B$43,'Reported Performance Table'!$D1024='Master List'!$B$44,'Reported Performance Table'!$D1024='Master List'!$B$46,'Reported Performance Table'!$D1024='Master List'!$B$48,'Reported Performance Table'!$D1024='Master List'!$B$104,'Reported Performance Table'!$D1024='Master List'!$B$106,'Reported Performance Table'!$D1024='Master List'!$B$126)),"LUNA_Dimming","Dimming_Capability_and_Range"))</f>
        <v/>
      </c>
      <c r="N1024" s="179">
        <f>'Reported Performance Table'!BE1024</f>
        <v>0</v>
      </c>
      <c r="O1024" s="179">
        <f>'Reported Performance Table'!BF1024</f>
        <v>0</v>
      </c>
      <c r="P1024" s="179">
        <f>'Reported Performance Table'!BG1024</f>
        <v>0</v>
      </c>
      <c r="Q1024" t="str">
        <f t="shared" si="31"/>
        <v>No</v>
      </c>
    </row>
    <row r="1025" spans="1:17" x14ac:dyDescent="0.25">
      <c r="A1025" s="75">
        <v>1032</v>
      </c>
      <c r="B1025" s="76" t="str">
        <f>IF('Reported Performance Table'!$A1032="","",IF(OR('Reported Performance Table'!$B1032="",'Reported Performance Table'!$C1032="",'Reported Performance Table'!$D1032="",'Reported Performance Table'!$F1032="",'Reported Performance Table'!$G1032="",'Reported Performance Table'!$H1032="",'Reported Performance Table'!$I1032="",'Reported Performance Table'!$K1032="",'Reported Performance Table'!$N1032="",'Reported Performance Table'!$O1032="",'Reported Performance Table'!$P1032="",'Reported Performance Table'!$Q1032="",'Reported Performance Table'!$R1032="",'Reported Performance Table'!$S1032="",'Reported Performance Table'!$T1032="",'Reported Performance Table'!$U1032="",'Reported Performance Table'!$V1032="",'Reported Performance Table'!$W1032="",'Reported Performance Table'!$X1032="",'Reported Performance Table'!$AF1032="",'Reported Performance Table'!$AG1032="",'Reported Performance Table'!$AI1032="",'Reported Performance Table'!$AJ1032="",'Reported Performance Table'!$AL1032="",'Reported Performance Table'!$AN1032="",'Reported Performance Table'!$AR1032=""),$A1025&amp;", ",""))</f>
        <v/>
      </c>
      <c r="D1025" s="35" t="e">
        <f>VLOOKUP('Reported Performance Table'!C1025,'Master List'!$B$20:$C$39,2,FALSE)</f>
        <v>#N/A</v>
      </c>
      <c r="E1025" t="e">
        <f>VLOOKUP('Reported Performance Table'!D1025,'Master List'!$B$42:$C$129,2,FALSE)</f>
        <v>#N/A</v>
      </c>
      <c r="F1025" t="e">
        <f>VLOOKUP('Reported Performance Table'!C1025,'Master List'!$B$20:$D$39,3,FALSE)</f>
        <v>#N/A</v>
      </c>
      <c r="G1025" s="3" t="e">
        <f>VLOOKUP('Reported Performance Table'!B1025,'Master List'!$B$11:$D$17,3,FALSE)</f>
        <v>#N/A</v>
      </c>
      <c r="H1025" t="e">
        <f t="shared" si="30"/>
        <v>#N/A</v>
      </c>
      <c r="I1025" t="e">
        <f>IF(VLOOKUP('Reported Performance Table'!D1025,'Master List'!$B$42:$D$129,3,FALSE)="","No",VLOOKUP('Reported Performance Table'!D1025,'Master List'!$B$42:$D$129,3,FALSE))</f>
        <v>#N/A</v>
      </c>
      <c r="J1025" t="e">
        <f>IF(AND(I1025="Yes_No",'Reported Performance Table'!E1025="Yes"),"No","Yes_No")</f>
        <v>#N/A</v>
      </c>
      <c r="K1025" t="str">
        <f>IF('Reported Performance Table'!D1025="","",IF('Reported Performance Table'!E1025="Yes","LUNA_CCT","Reported_CCT"))</f>
        <v/>
      </c>
      <c r="L1025" t="str">
        <f>IF('Reported Performance Table'!D1025="","",IF(K1025="LUNA_CCT",VLOOKUP('Reported Performance Table'!D1025,'Master List'!$B$42:$E$129,4,FALSE),"Reported_BUG"))</f>
        <v/>
      </c>
      <c r="M1025" t="str">
        <f>IF('Reported Performance Table'!D1025="","",IF(AND('Reported Performance Table'!$E1025="Yes",OR('Reported Performance Table'!$D1025='Master List'!$B$42,'Reported Performance Table'!$D1025='Master List'!$B$43,'Reported Performance Table'!$D1025='Master List'!$B$44,'Reported Performance Table'!$D1025='Master List'!$B$46,'Reported Performance Table'!$D1025='Master List'!$B$48,'Reported Performance Table'!$D1025='Master List'!$B$104,'Reported Performance Table'!$D1025='Master List'!$B$106,'Reported Performance Table'!$D1025='Master List'!$B$126)),"LUNA_Dimming","Dimming_Capability_and_Range"))</f>
        <v/>
      </c>
      <c r="N1025" s="179">
        <f>'Reported Performance Table'!BE1025</f>
        <v>0</v>
      </c>
      <c r="O1025" s="179">
        <f>'Reported Performance Table'!BF1025</f>
        <v>0</v>
      </c>
      <c r="P1025" s="179">
        <f>'Reported Performance Table'!BG1025</f>
        <v>0</v>
      </c>
      <c r="Q1025" t="str">
        <f t="shared" si="31"/>
        <v>No</v>
      </c>
    </row>
    <row r="1026" spans="1:17" x14ac:dyDescent="0.25">
      <c r="A1026" s="75">
        <v>1033</v>
      </c>
      <c r="B1026" s="76" t="str">
        <f>IF('Reported Performance Table'!$A1033="","",IF(OR('Reported Performance Table'!$B1033="",'Reported Performance Table'!$C1033="",'Reported Performance Table'!$D1033="",'Reported Performance Table'!$F1033="",'Reported Performance Table'!$G1033="",'Reported Performance Table'!$H1033="",'Reported Performance Table'!$I1033="",'Reported Performance Table'!$K1033="",'Reported Performance Table'!$N1033="",'Reported Performance Table'!$O1033="",'Reported Performance Table'!$P1033="",'Reported Performance Table'!$Q1033="",'Reported Performance Table'!$R1033="",'Reported Performance Table'!$S1033="",'Reported Performance Table'!$T1033="",'Reported Performance Table'!$U1033="",'Reported Performance Table'!$V1033="",'Reported Performance Table'!$W1033="",'Reported Performance Table'!$X1033="",'Reported Performance Table'!$AF1033="",'Reported Performance Table'!$AG1033="",'Reported Performance Table'!$AI1033="",'Reported Performance Table'!$AJ1033="",'Reported Performance Table'!$AL1033="",'Reported Performance Table'!$AN1033="",'Reported Performance Table'!$AR1033=""),$A1026&amp;", ",""))</f>
        <v/>
      </c>
      <c r="D1026" s="35" t="e">
        <f>VLOOKUP('Reported Performance Table'!C1026,'Master List'!$B$20:$C$39,2,FALSE)</f>
        <v>#N/A</v>
      </c>
      <c r="E1026" t="e">
        <f>VLOOKUP('Reported Performance Table'!D1026,'Master List'!$B$42:$C$129,2,FALSE)</f>
        <v>#N/A</v>
      </c>
      <c r="F1026" t="e">
        <f>VLOOKUP('Reported Performance Table'!C1026,'Master List'!$B$20:$D$39,3,FALSE)</f>
        <v>#N/A</v>
      </c>
      <c r="G1026" s="3" t="e">
        <f>VLOOKUP('Reported Performance Table'!B1026,'Master List'!$B$11:$D$17,3,FALSE)</f>
        <v>#N/A</v>
      </c>
      <c r="H1026" t="e">
        <f t="shared" si="30"/>
        <v>#N/A</v>
      </c>
      <c r="I1026" t="e">
        <f>IF(VLOOKUP('Reported Performance Table'!D1026,'Master List'!$B$42:$D$129,3,FALSE)="","No",VLOOKUP('Reported Performance Table'!D1026,'Master List'!$B$42:$D$129,3,FALSE))</f>
        <v>#N/A</v>
      </c>
      <c r="J1026" t="e">
        <f>IF(AND(I1026="Yes_No",'Reported Performance Table'!E1026="Yes"),"No","Yes_No")</f>
        <v>#N/A</v>
      </c>
      <c r="K1026" t="str">
        <f>IF('Reported Performance Table'!D1026="","",IF('Reported Performance Table'!E1026="Yes","LUNA_CCT","Reported_CCT"))</f>
        <v/>
      </c>
      <c r="L1026" t="str">
        <f>IF('Reported Performance Table'!D1026="","",IF(K1026="LUNA_CCT",VLOOKUP('Reported Performance Table'!D1026,'Master List'!$B$42:$E$129,4,FALSE),"Reported_BUG"))</f>
        <v/>
      </c>
      <c r="M1026" t="str">
        <f>IF('Reported Performance Table'!D1026="","",IF(AND('Reported Performance Table'!$E1026="Yes",OR('Reported Performance Table'!$D1026='Master List'!$B$42,'Reported Performance Table'!$D1026='Master List'!$B$43,'Reported Performance Table'!$D1026='Master List'!$B$44,'Reported Performance Table'!$D1026='Master List'!$B$46,'Reported Performance Table'!$D1026='Master List'!$B$48,'Reported Performance Table'!$D1026='Master List'!$B$104,'Reported Performance Table'!$D1026='Master List'!$B$106,'Reported Performance Table'!$D1026='Master List'!$B$126)),"LUNA_Dimming","Dimming_Capability_and_Range"))</f>
        <v/>
      </c>
      <c r="N1026" s="179">
        <f>'Reported Performance Table'!BE1026</f>
        <v>0</v>
      </c>
      <c r="O1026" s="179">
        <f>'Reported Performance Table'!BF1026</f>
        <v>0</v>
      </c>
      <c r="P1026" s="179">
        <f>'Reported Performance Table'!BG1026</f>
        <v>0</v>
      </c>
      <c r="Q1026" t="str">
        <f t="shared" si="31"/>
        <v>No</v>
      </c>
    </row>
    <row r="1027" spans="1:17" x14ac:dyDescent="0.25">
      <c r="A1027" s="75">
        <v>1034</v>
      </c>
      <c r="B1027" s="76" t="str">
        <f>IF('Reported Performance Table'!$A1034="","",IF(OR('Reported Performance Table'!$B1034="",'Reported Performance Table'!$C1034="",'Reported Performance Table'!$D1034="",'Reported Performance Table'!$F1034="",'Reported Performance Table'!$G1034="",'Reported Performance Table'!$H1034="",'Reported Performance Table'!$I1034="",'Reported Performance Table'!$K1034="",'Reported Performance Table'!$N1034="",'Reported Performance Table'!$O1034="",'Reported Performance Table'!$P1034="",'Reported Performance Table'!$Q1034="",'Reported Performance Table'!$R1034="",'Reported Performance Table'!$S1034="",'Reported Performance Table'!$T1034="",'Reported Performance Table'!$U1034="",'Reported Performance Table'!$V1034="",'Reported Performance Table'!$W1034="",'Reported Performance Table'!$X1034="",'Reported Performance Table'!$AF1034="",'Reported Performance Table'!$AG1034="",'Reported Performance Table'!$AI1034="",'Reported Performance Table'!$AJ1034="",'Reported Performance Table'!$AL1034="",'Reported Performance Table'!$AN1034="",'Reported Performance Table'!$AR1034=""),$A1027&amp;", ",""))</f>
        <v/>
      </c>
      <c r="D1027" s="35" t="e">
        <f>VLOOKUP('Reported Performance Table'!C1027,'Master List'!$B$20:$C$39,2,FALSE)</f>
        <v>#N/A</v>
      </c>
      <c r="E1027" t="e">
        <f>VLOOKUP('Reported Performance Table'!D1027,'Master List'!$B$42:$C$129,2,FALSE)</f>
        <v>#N/A</v>
      </c>
      <c r="F1027" t="e">
        <f>VLOOKUP('Reported Performance Table'!C1027,'Master List'!$B$20:$D$39,3,FALSE)</f>
        <v>#N/A</v>
      </c>
      <c r="G1027" s="3" t="e">
        <f>VLOOKUP('Reported Performance Table'!B1027,'Master List'!$B$11:$D$17,3,FALSE)</f>
        <v>#N/A</v>
      </c>
      <c r="H1027" t="e">
        <f t="shared" si="30"/>
        <v>#N/A</v>
      </c>
      <c r="I1027" t="e">
        <f>IF(VLOOKUP('Reported Performance Table'!D1027,'Master List'!$B$42:$D$129,3,FALSE)="","No",VLOOKUP('Reported Performance Table'!D1027,'Master List'!$B$42:$D$129,3,FALSE))</f>
        <v>#N/A</v>
      </c>
      <c r="J1027" t="e">
        <f>IF(AND(I1027="Yes_No",'Reported Performance Table'!E1027="Yes"),"No","Yes_No")</f>
        <v>#N/A</v>
      </c>
      <c r="K1027" t="str">
        <f>IF('Reported Performance Table'!D1027="","",IF('Reported Performance Table'!E1027="Yes","LUNA_CCT","Reported_CCT"))</f>
        <v/>
      </c>
      <c r="L1027" t="str">
        <f>IF('Reported Performance Table'!D1027="","",IF(K1027="LUNA_CCT",VLOOKUP('Reported Performance Table'!D1027,'Master List'!$B$42:$E$129,4,FALSE),"Reported_BUG"))</f>
        <v/>
      </c>
      <c r="M1027" t="str">
        <f>IF('Reported Performance Table'!D1027="","",IF(AND('Reported Performance Table'!$E1027="Yes",OR('Reported Performance Table'!$D1027='Master List'!$B$42,'Reported Performance Table'!$D1027='Master List'!$B$43,'Reported Performance Table'!$D1027='Master List'!$B$44,'Reported Performance Table'!$D1027='Master List'!$B$46,'Reported Performance Table'!$D1027='Master List'!$B$48,'Reported Performance Table'!$D1027='Master List'!$B$104,'Reported Performance Table'!$D1027='Master List'!$B$106,'Reported Performance Table'!$D1027='Master List'!$B$126)),"LUNA_Dimming","Dimming_Capability_and_Range"))</f>
        <v/>
      </c>
      <c r="N1027" s="179">
        <f>'Reported Performance Table'!BE1027</f>
        <v>0</v>
      </c>
      <c r="O1027" s="179">
        <f>'Reported Performance Table'!BF1027</f>
        <v>0</v>
      </c>
      <c r="P1027" s="179">
        <f>'Reported Performance Table'!BG1027</f>
        <v>0</v>
      </c>
      <c r="Q1027" t="str">
        <f t="shared" si="31"/>
        <v>No</v>
      </c>
    </row>
    <row r="1028" spans="1:17" x14ac:dyDescent="0.25">
      <c r="A1028" s="75">
        <v>1035</v>
      </c>
      <c r="B1028" s="76" t="str">
        <f>IF('Reported Performance Table'!$A1035="","",IF(OR('Reported Performance Table'!$B1035="",'Reported Performance Table'!$C1035="",'Reported Performance Table'!$D1035="",'Reported Performance Table'!$F1035="",'Reported Performance Table'!$G1035="",'Reported Performance Table'!$H1035="",'Reported Performance Table'!$I1035="",'Reported Performance Table'!$K1035="",'Reported Performance Table'!$N1035="",'Reported Performance Table'!$O1035="",'Reported Performance Table'!$P1035="",'Reported Performance Table'!$Q1035="",'Reported Performance Table'!$R1035="",'Reported Performance Table'!$S1035="",'Reported Performance Table'!$T1035="",'Reported Performance Table'!$U1035="",'Reported Performance Table'!$V1035="",'Reported Performance Table'!$W1035="",'Reported Performance Table'!$X1035="",'Reported Performance Table'!$AF1035="",'Reported Performance Table'!$AG1035="",'Reported Performance Table'!$AI1035="",'Reported Performance Table'!$AJ1035="",'Reported Performance Table'!$AL1035="",'Reported Performance Table'!$AN1035="",'Reported Performance Table'!$AR1035=""),$A1028&amp;", ",""))</f>
        <v/>
      </c>
      <c r="D1028" s="35" t="e">
        <f>VLOOKUP('Reported Performance Table'!C1028,'Master List'!$B$20:$C$39,2,FALSE)</f>
        <v>#N/A</v>
      </c>
      <c r="E1028" t="e">
        <f>VLOOKUP('Reported Performance Table'!D1028,'Master List'!$B$42:$C$129,2,FALSE)</f>
        <v>#N/A</v>
      </c>
      <c r="F1028" t="e">
        <f>VLOOKUP('Reported Performance Table'!C1028,'Master List'!$B$20:$D$39,3,FALSE)</f>
        <v>#N/A</v>
      </c>
      <c r="G1028" s="3" t="e">
        <f>VLOOKUP('Reported Performance Table'!B1028,'Master List'!$B$11:$D$17,3,FALSE)</f>
        <v>#N/A</v>
      </c>
      <c r="H1028" t="e">
        <f t="shared" si="30"/>
        <v>#N/A</v>
      </c>
      <c r="I1028" t="e">
        <f>IF(VLOOKUP('Reported Performance Table'!D1028,'Master List'!$B$42:$D$129,3,FALSE)="","No",VLOOKUP('Reported Performance Table'!D1028,'Master List'!$B$42:$D$129,3,FALSE))</f>
        <v>#N/A</v>
      </c>
      <c r="J1028" t="e">
        <f>IF(AND(I1028="Yes_No",'Reported Performance Table'!E1028="Yes"),"No","Yes_No")</f>
        <v>#N/A</v>
      </c>
      <c r="K1028" t="str">
        <f>IF('Reported Performance Table'!D1028="","",IF('Reported Performance Table'!E1028="Yes","LUNA_CCT","Reported_CCT"))</f>
        <v/>
      </c>
      <c r="L1028" t="str">
        <f>IF('Reported Performance Table'!D1028="","",IF(K1028="LUNA_CCT",VLOOKUP('Reported Performance Table'!D1028,'Master List'!$B$42:$E$129,4,FALSE),"Reported_BUG"))</f>
        <v/>
      </c>
      <c r="M1028" t="str">
        <f>IF('Reported Performance Table'!D1028="","",IF(AND('Reported Performance Table'!$E1028="Yes",OR('Reported Performance Table'!$D1028='Master List'!$B$42,'Reported Performance Table'!$D1028='Master List'!$B$43,'Reported Performance Table'!$D1028='Master List'!$B$44,'Reported Performance Table'!$D1028='Master List'!$B$46,'Reported Performance Table'!$D1028='Master List'!$B$48,'Reported Performance Table'!$D1028='Master List'!$B$104,'Reported Performance Table'!$D1028='Master List'!$B$106,'Reported Performance Table'!$D1028='Master List'!$B$126)),"LUNA_Dimming","Dimming_Capability_and_Range"))</f>
        <v/>
      </c>
      <c r="N1028" s="179">
        <f>'Reported Performance Table'!BE1028</f>
        <v>0</v>
      </c>
      <c r="O1028" s="179">
        <f>'Reported Performance Table'!BF1028</f>
        <v>0</v>
      </c>
      <c r="P1028" s="179">
        <f>'Reported Performance Table'!BG1028</f>
        <v>0</v>
      </c>
      <c r="Q1028" t="str">
        <f t="shared" si="31"/>
        <v>No</v>
      </c>
    </row>
    <row r="1029" spans="1:17" x14ac:dyDescent="0.25">
      <c r="A1029" s="75">
        <v>1036</v>
      </c>
      <c r="B1029" s="76" t="str">
        <f>IF('Reported Performance Table'!$A1036="","",IF(OR('Reported Performance Table'!$B1036="",'Reported Performance Table'!$C1036="",'Reported Performance Table'!$D1036="",'Reported Performance Table'!$F1036="",'Reported Performance Table'!$G1036="",'Reported Performance Table'!$H1036="",'Reported Performance Table'!$I1036="",'Reported Performance Table'!$K1036="",'Reported Performance Table'!$N1036="",'Reported Performance Table'!$O1036="",'Reported Performance Table'!$P1036="",'Reported Performance Table'!$Q1036="",'Reported Performance Table'!$R1036="",'Reported Performance Table'!$S1036="",'Reported Performance Table'!$T1036="",'Reported Performance Table'!$U1036="",'Reported Performance Table'!$V1036="",'Reported Performance Table'!$W1036="",'Reported Performance Table'!$X1036="",'Reported Performance Table'!$AF1036="",'Reported Performance Table'!$AG1036="",'Reported Performance Table'!$AI1036="",'Reported Performance Table'!$AJ1036="",'Reported Performance Table'!$AL1036="",'Reported Performance Table'!$AN1036="",'Reported Performance Table'!$AR1036=""),$A1029&amp;", ",""))</f>
        <v/>
      </c>
      <c r="D1029" s="35" t="e">
        <f>VLOOKUP('Reported Performance Table'!C1029,'Master List'!$B$20:$C$39,2,FALSE)</f>
        <v>#N/A</v>
      </c>
      <c r="E1029" t="e">
        <f>VLOOKUP('Reported Performance Table'!D1029,'Master List'!$B$42:$C$129,2,FALSE)</f>
        <v>#N/A</v>
      </c>
      <c r="F1029" t="e">
        <f>VLOOKUP('Reported Performance Table'!C1029,'Master List'!$B$20:$D$39,3,FALSE)</f>
        <v>#N/A</v>
      </c>
      <c r="G1029" s="3" t="e">
        <f>VLOOKUP('Reported Performance Table'!B1029,'Master List'!$B$11:$D$17,3,FALSE)</f>
        <v>#N/A</v>
      </c>
      <c r="H1029" t="e">
        <f t="shared" si="30"/>
        <v>#N/A</v>
      </c>
      <c r="I1029" t="e">
        <f>IF(VLOOKUP('Reported Performance Table'!D1029,'Master List'!$B$42:$D$129,3,FALSE)="","No",VLOOKUP('Reported Performance Table'!D1029,'Master List'!$B$42:$D$129,3,FALSE))</f>
        <v>#N/A</v>
      </c>
      <c r="J1029" t="e">
        <f>IF(AND(I1029="Yes_No",'Reported Performance Table'!E1029="Yes"),"No","Yes_No")</f>
        <v>#N/A</v>
      </c>
      <c r="K1029" t="str">
        <f>IF('Reported Performance Table'!D1029="","",IF('Reported Performance Table'!E1029="Yes","LUNA_CCT","Reported_CCT"))</f>
        <v/>
      </c>
      <c r="L1029" t="str">
        <f>IF('Reported Performance Table'!D1029="","",IF(K1029="LUNA_CCT",VLOOKUP('Reported Performance Table'!D1029,'Master List'!$B$42:$E$129,4,FALSE),"Reported_BUG"))</f>
        <v/>
      </c>
      <c r="M1029" t="str">
        <f>IF('Reported Performance Table'!D1029="","",IF(AND('Reported Performance Table'!$E1029="Yes",OR('Reported Performance Table'!$D1029='Master List'!$B$42,'Reported Performance Table'!$D1029='Master List'!$B$43,'Reported Performance Table'!$D1029='Master List'!$B$44,'Reported Performance Table'!$D1029='Master List'!$B$46,'Reported Performance Table'!$D1029='Master List'!$B$48,'Reported Performance Table'!$D1029='Master List'!$B$104,'Reported Performance Table'!$D1029='Master List'!$B$106,'Reported Performance Table'!$D1029='Master List'!$B$126)),"LUNA_Dimming","Dimming_Capability_and_Range"))</f>
        <v/>
      </c>
      <c r="N1029" s="179">
        <f>'Reported Performance Table'!BE1029</f>
        <v>0</v>
      </c>
      <c r="O1029" s="179">
        <f>'Reported Performance Table'!BF1029</f>
        <v>0</v>
      </c>
      <c r="P1029" s="179">
        <f>'Reported Performance Table'!BG1029</f>
        <v>0</v>
      </c>
      <c r="Q1029" t="str">
        <f t="shared" si="31"/>
        <v>No</v>
      </c>
    </row>
    <row r="1030" spans="1:17" x14ac:dyDescent="0.25">
      <c r="A1030" s="75">
        <v>1037</v>
      </c>
      <c r="B1030" s="76" t="str">
        <f>IF('Reported Performance Table'!$A1037="","",IF(OR('Reported Performance Table'!$B1037="",'Reported Performance Table'!$C1037="",'Reported Performance Table'!$D1037="",'Reported Performance Table'!$F1037="",'Reported Performance Table'!$G1037="",'Reported Performance Table'!$H1037="",'Reported Performance Table'!$I1037="",'Reported Performance Table'!$K1037="",'Reported Performance Table'!$N1037="",'Reported Performance Table'!$O1037="",'Reported Performance Table'!$P1037="",'Reported Performance Table'!$Q1037="",'Reported Performance Table'!$R1037="",'Reported Performance Table'!$S1037="",'Reported Performance Table'!$T1037="",'Reported Performance Table'!$U1037="",'Reported Performance Table'!$V1037="",'Reported Performance Table'!$W1037="",'Reported Performance Table'!$X1037="",'Reported Performance Table'!$AF1037="",'Reported Performance Table'!$AG1037="",'Reported Performance Table'!$AI1037="",'Reported Performance Table'!$AJ1037="",'Reported Performance Table'!$AL1037="",'Reported Performance Table'!$AN1037="",'Reported Performance Table'!$AR1037=""),$A1030&amp;", ",""))</f>
        <v/>
      </c>
      <c r="D1030" s="35" t="e">
        <f>VLOOKUP('Reported Performance Table'!C1030,'Master List'!$B$20:$C$39,2,FALSE)</f>
        <v>#N/A</v>
      </c>
      <c r="E1030" t="e">
        <f>VLOOKUP('Reported Performance Table'!D1030,'Master List'!$B$42:$C$129,2,FALSE)</f>
        <v>#N/A</v>
      </c>
      <c r="F1030" t="e">
        <f>VLOOKUP('Reported Performance Table'!C1030,'Master List'!$B$20:$D$39,3,FALSE)</f>
        <v>#N/A</v>
      </c>
      <c r="G1030" s="3" t="e">
        <f>VLOOKUP('Reported Performance Table'!B1030,'Master List'!$B$11:$D$17,3,FALSE)</f>
        <v>#N/A</v>
      </c>
      <c r="H1030" t="e">
        <f t="shared" si="30"/>
        <v>#N/A</v>
      </c>
      <c r="I1030" t="e">
        <f>IF(VLOOKUP('Reported Performance Table'!D1030,'Master List'!$B$42:$D$129,3,FALSE)="","No",VLOOKUP('Reported Performance Table'!D1030,'Master List'!$B$42:$D$129,3,FALSE))</f>
        <v>#N/A</v>
      </c>
      <c r="J1030" t="e">
        <f>IF(AND(I1030="Yes_No",'Reported Performance Table'!E1030="Yes"),"No","Yes_No")</f>
        <v>#N/A</v>
      </c>
      <c r="K1030" t="str">
        <f>IF('Reported Performance Table'!D1030="","",IF('Reported Performance Table'!E1030="Yes","LUNA_CCT","Reported_CCT"))</f>
        <v/>
      </c>
      <c r="L1030" t="str">
        <f>IF('Reported Performance Table'!D1030="","",IF(K1030="LUNA_CCT",VLOOKUP('Reported Performance Table'!D1030,'Master List'!$B$42:$E$129,4,FALSE),"Reported_BUG"))</f>
        <v/>
      </c>
      <c r="M1030" t="str">
        <f>IF('Reported Performance Table'!D1030="","",IF(AND('Reported Performance Table'!$E1030="Yes",OR('Reported Performance Table'!$D1030='Master List'!$B$42,'Reported Performance Table'!$D1030='Master List'!$B$43,'Reported Performance Table'!$D1030='Master List'!$B$44,'Reported Performance Table'!$D1030='Master List'!$B$46,'Reported Performance Table'!$D1030='Master List'!$B$48,'Reported Performance Table'!$D1030='Master List'!$B$104,'Reported Performance Table'!$D1030='Master List'!$B$106,'Reported Performance Table'!$D1030='Master List'!$B$126)),"LUNA_Dimming","Dimming_Capability_and_Range"))</f>
        <v/>
      </c>
      <c r="N1030" s="179">
        <f>'Reported Performance Table'!BE1030</f>
        <v>0</v>
      </c>
      <c r="O1030" s="179">
        <f>'Reported Performance Table'!BF1030</f>
        <v>0</v>
      </c>
      <c r="P1030" s="179">
        <f>'Reported Performance Table'!BG1030</f>
        <v>0</v>
      </c>
      <c r="Q1030" t="str">
        <f t="shared" si="31"/>
        <v>No</v>
      </c>
    </row>
    <row r="1031" spans="1:17" x14ac:dyDescent="0.25">
      <c r="A1031" s="75">
        <v>1038</v>
      </c>
      <c r="B1031" s="76" t="str">
        <f>IF('Reported Performance Table'!$A1038="","",IF(OR('Reported Performance Table'!$B1038="",'Reported Performance Table'!$C1038="",'Reported Performance Table'!$D1038="",'Reported Performance Table'!$F1038="",'Reported Performance Table'!$G1038="",'Reported Performance Table'!$H1038="",'Reported Performance Table'!$I1038="",'Reported Performance Table'!$K1038="",'Reported Performance Table'!$N1038="",'Reported Performance Table'!$O1038="",'Reported Performance Table'!$P1038="",'Reported Performance Table'!$Q1038="",'Reported Performance Table'!$R1038="",'Reported Performance Table'!$S1038="",'Reported Performance Table'!$T1038="",'Reported Performance Table'!$U1038="",'Reported Performance Table'!$V1038="",'Reported Performance Table'!$W1038="",'Reported Performance Table'!$X1038="",'Reported Performance Table'!$AF1038="",'Reported Performance Table'!$AG1038="",'Reported Performance Table'!$AI1038="",'Reported Performance Table'!$AJ1038="",'Reported Performance Table'!$AL1038="",'Reported Performance Table'!$AN1038="",'Reported Performance Table'!$AR1038=""),$A1031&amp;", ",""))</f>
        <v/>
      </c>
      <c r="D1031" s="35" t="e">
        <f>VLOOKUP('Reported Performance Table'!C1031,'Master List'!$B$20:$C$39,2,FALSE)</f>
        <v>#N/A</v>
      </c>
      <c r="E1031" t="e">
        <f>VLOOKUP('Reported Performance Table'!D1031,'Master List'!$B$42:$C$129,2,FALSE)</f>
        <v>#N/A</v>
      </c>
      <c r="F1031" t="e">
        <f>VLOOKUP('Reported Performance Table'!C1031,'Master List'!$B$20:$D$39,3,FALSE)</f>
        <v>#N/A</v>
      </c>
      <c r="G1031" s="3" t="e">
        <f>VLOOKUP('Reported Performance Table'!B1031,'Master List'!$B$11:$D$17,3,FALSE)</f>
        <v>#N/A</v>
      </c>
      <c r="H1031" t="e">
        <f t="shared" si="30"/>
        <v>#N/A</v>
      </c>
      <c r="I1031" t="e">
        <f>IF(VLOOKUP('Reported Performance Table'!D1031,'Master List'!$B$42:$D$129,3,FALSE)="","No",VLOOKUP('Reported Performance Table'!D1031,'Master List'!$B$42:$D$129,3,FALSE))</f>
        <v>#N/A</v>
      </c>
      <c r="J1031" t="e">
        <f>IF(AND(I1031="Yes_No",'Reported Performance Table'!E1031="Yes"),"No","Yes_No")</f>
        <v>#N/A</v>
      </c>
      <c r="K1031" t="str">
        <f>IF('Reported Performance Table'!D1031="","",IF('Reported Performance Table'!E1031="Yes","LUNA_CCT","Reported_CCT"))</f>
        <v/>
      </c>
      <c r="L1031" t="str">
        <f>IF('Reported Performance Table'!D1031="","",IF(K1031="LUNA_CCT",VLOOKUP('Reported Performance Table'!D1031,'Master List'!$B$42:$E$129,4,FALSE),"Reported_BUG"))</f>
        <v/>
      </c>
      <c r="M1031" t="str">
        <f>IF('Reported Performance Table'!D1031="","",IF(AND('Reported Performance Table'!$E1031="Yes",OR('Reported Performance Table'!$D1031='Master List'!$B$42,'Reported Performance Table'!$D1031='Master List'!$B$43,'Reported Performance Table'!$D1031='Master List'!$B$44,'Reported Performance Table'!$D1031='Master List'!$B$46,'Reported Performance Table'!$D1031='Master List'!$B$48,'Reported Performance Table'!$D1031='Master List'!$B$104,'Reported Performance Table'!$D1031='Master List'!$B$106,'Reported Performance Table'!$D1031='Master List'!$B$126)),"LUNA_Dimming","Dimming_Capability_and_Range"))</f>
        <v/>
      </c>
      <c r="N1031" s="179">
        <f>'Reported Performance Table'!BE1031</f>
        <v>0</v>
      </c>
      <c r="O1031" s="179">
        <f>'Reported Performance Table'!BF1031</f>
        <v>0</v>
      </c>
      <c r="P1031" s="179">
        <f>'Reported Performance Table'!BG1031</f>
        <v>0</v>
      </c>
      <c r="Q1031" t="str">
        <f t="shared" si="31"/>
        <v>No</v>
      </c>
    </row>
    <row r="1032" spans="1:17" x14ac:dyDescent="0.25">
      <c r="A1032" s="75">
        <v>1039</v>
      </c>
      <c r="B1032" s="76" t="str">
        <f>IF('Reported Performance Table'!$A1039="","",IF(OR('Reported Performance Table'!$B1039="",'Reported Performance Table'!$C1039="",'Reported Performance Table'!$D1039="",'Reported Performance Table'!$F1039="",'Reported Performance Table'!$G1039="",'Reported Performance Table'!$H1039="",'Reported Performance Table'!$I1039="",'Reported Performance Table'!$K1039="",'Reported Performance Table'!$N1039="",'Reported Performance Table'!$O1039="",'Reported Performance Table'!$P1039="",'Reported Performance Table'!$Q1039="",'Reported Performance Table'!$R1039="",'Reported Performance Table'!$S1039="",'Reported Performance Table'!$T1039="",'Reported Performance Table'!$U1039="",'Reported Performance Table'!$V1039="",'Reported Performance Table'!$W1039="",'Reported Performance Table'!$X1039="",'Reported Performance Table'!$AF1039="",'Reported Performance Table'!$AG1039="",'Reported Performance Table'!$AI1039="",'Reported Performance Table'!$AJ1039="",'Reported Performance Table'!$AL1039="",'Reported Performance Table'!$AN1039="",'Reported Performance Table'!$AR1039=""),$A1032&amp;", ",""))</f>
        <v/>
      </c>
      <c r="D1032" s="35" t="e">
        <f>VLOOKUP('Reported Performance Table'!C1032,'Master List'!$B$20:$C$39,2,FALSE)</f>
        <v>#N/A</v>
      </c>
      <c r="E1032" t="e">
        <f>VLOOKUP('Reported Performance Table'!D1032,'Master List'!$B$42:$C$129,2,FALSE)</f>
        <v>#N/A</v>
      </c>
      <c r="F1032" t="e">
        <f>VLOOKUP('Reported Performance Table'!C1032,'Master List'!$B$20:$D$39,3,FALSE)</f>
        <v>#N/A</v>
      </c>
      <c r="G1032" s="3" t="e">
        <f>VLOOKUP('Reported Performance Table'!B1032,'Master List'!$B$11:$D$17,3,FALSE)</f>
        <v>#N/A</v>
      </c>
      <c r="H1032" t="e">
        <f t="shared" si="30"/>
        <v>#N/A</v>
      </c>
      <c r="I1032" t="e">
        <f>IF(VLOOKUP('Reported Performance Table'!D1032,'Master List'!$B$42:$D$129,3,FALSE)="","No",VLOOKUP('Reported Performance Table'!D1032,'Master List'!$B$42:$D$129,3,FALSE))</f>
        <v>#N/A</v>
      </c>
      <c r="J1032" t="e">
        <f>IF(AND(I1032="Yes_No",'Reported Performance Table'!E1032="Yes"),"No","Yes_No")</f>
        <v>#N/A</v>
      </c>
      <c r="K1032" t="str">
        <f>IF('Reported Performance Table'!D1032="","",IF('Reported Performance Table'!E1032="Yes","LUNA_CCT","Reported_CCT"))</f>
        <v/>
      </c>
      <c r="L1032" t="str">
        <f>IF('Reported Performance Table'!D1032="","",IF(K1032="LUNA_CCT",VLOOKUP('Reported Performance Table'!D1032,'Master List'!$B$42:$E$129,4,FALSE),"Reported_BUG"))</f>
        <v/>
      </c>
      <c r="M1032" t="str">
        <f>IF('Reported Performance Table'!D1032="","",IF(AND('Reported Performance Table'!$E1032="Yes",OR('Reported Performance Table'!$D1032='Master List'!$B$42,'Reported Performance Table'!$D1032='Master List'!$B$43,'Reported Performance Table'!$D1032='Master List'!$B$44,'Reported Performance Table'!$D1032='Master List'!$B$46,'Reported Performance Table'!$D1032='Master List'!$B$48,'Reported Performance Table'!$D1032='Master List'!$B$104,'Reported Performance Table'!$D1032='Master List'!$B$106,'Reported Performance Table'!$D1032='Master List'!$B$126)),"LUNA_Dimming","Dimming_Capability_and_Range"))</f>
        <v/>
      </c>
      <c r="N1032" s="179">
        <f>'Reported Performance Table'!BE1032</f>
        <v>0</v>
      </c>
      <c r="O1032" s="179">
        <f>'Reported Performance Table'!BF1032</f>
        <v>0</v>
      </c>
      <c r="P1032" s="179">
        <f>'Reported Performance Table'!BG1032</f>
        <v>0</v>
      </c>
      <c r="Q1032" t="str">
        <f t="shared" si="31"/>
        <v>No</v>
      </c>
    </row>
    <row r="1033" spans="1:17" x14ac:dyDescent="0.25">
      <c r="A1033" s="75">
        <v>1040</v>
      </c>
      <c r="B1033" s="76" t="str">
        <f>IF('Reported Performance Table'!$A1040="","",IF(OR('Reported Performance Table'!$B1040="",'Reported Performance Table'!$C1040="",'Reported Performance Table'!$D1040="",'Reported Performance Table'!$F1040="",'Reported Performance Table'!$G1040="",'Reported Performance Table'!$H1040="",'Reported Performance Table'!$I1040="",'Reported Performance Table'!$K1040="",'Reported Performance Table'!$N1040="",'Reported Performance Table'!$O1040="",'Reported Performance Table'!$P1040="",'Reported Performance Table'!$Q1040="",'Reported Performance Table'!$R1040="",'Reported Performance Table'!$S1040="",'Reported Performance Table'!$T1040="",'Reported Performance Table'!$U1040="",'Reported Performance Table'!$V1040="",'Reported Performance Table'!$W1040="",'Reported Performance Table'!$X1040="",'Reported Performance Table'!$AF1040="",'Reported Performance Table'!$AG1040="",'Reported Performance Table'!$AI1040="",'Reported Performance Table'!$AJ1040="",'Reported Performance Table'!$AL1040="",'Reported Performance Table'!$AN1040="",'Reported Performance Table'!$AR1040=""),$A1033&amp;", ",""))</f>
        <v/>
      </c>
      <c r="D1033" s="35" t="e">
        <f>VLOOKUP('Reported Performance Table'!C1033,'Master List'!$B$20:$C$39,2,FALSE)</f>
        <v>#N/A</v>
      </c>
      <c r="E1033" t="e">
        <f>VLOOKUP('Reported Performance Table'!D1033,'Master List'!$B$42:$C$129,2,FALSE)</f>
        <v>#N/A</v>
      </c>
      <c r="F1033" t="e">
        <f>VLOOKUP('Reported Performance Table'!C1033,'Master List'!$B$20:$D$39,3,FALSE)</f>
        <v>#N/A</v>
      </c>
      <c r="G1033" s="3" t="e">
        <f>VLOOKUP('Reported Performance Table'!B1033,'Master List'!$B$11:$D$17,3,FALSE)</f>
        <v>#N/A</v>
      </c>
      <c r="H1033" t="e">
        <f t="shared" si="30"/>
        <v>#N/A</v>
      </c>
      <c r="I1033" t="e">
        <f>IF(VLOOKUP('Reported Performance Table'!D1033,'Master List'!$B$42:$D$129,3,FALSE)="","No",VLOOKUP('Reported Performance Table'!D1033,'Master List'!$B$42:$D$129,3,FALSE))</f>
        <v>#N/A</v>
      </c>
      <c r="J1033" t="e">
        <f>IF(AND(I1033="Yes_No",'Reported Performance Table'!E1033="Yes"),"No","Yes_No")</f>
        <v>#N/A</v>
      </c>
      <c r="K1033" t="str">
        <f>IF('Reported Performance Table'!D1033="","",IF('Reported Performance Table'!E1033="Yes","LUNA_CCT","Reported_CCT"))</f>
        <v/>
      </c>
      <c r="L1033" t="str">
        <f>IF('Reported Performance Table'!D1033="","",IF(K1033="LUNA_CCT",VLOOKUP('Reported Performance Table'!D1033,'Master List'!$B$42:$E$129,4,FALSE),"Reported_BUG"))</f>
        <v/>
      </c>
      <c r="M1033" t="str">
        <f>IF('Reported Performance Table'!D1033="","",IF(AND('Reported Performance Table'!$E1033="Yes",OR('Reported Performance Table'!$D1033='Master List'!$B$42,'Reported Performance Table'!$D1033='Master List'!$B$43,'Reported Performance Table'!$D1033='Master List'!$B$44,'Reported Performance Table'!$D1033='Master List'!$B$46,'Reported Performance Table'!$D1033='Master List'!$B$48,'Reported Performance Table'!$D1033='Master List'!$B$104,'Reported Performance Table'!$D1033='Master List'!$B$106,'Reported Performance Table'!$D1033='Master List'!$B$126)),"LUNA_Dimming","Dimming_Capability_and_Range"))</f>
        <v/>
      </c>
      <c r="N1033" s="179">
        <f>'Reported Performance Table'!BE1033</f>
        <v>0</v>
      </c>
      <c r="O1033" s="179">
        <f>'Reported Performance Table'!BF1033</f>
        <v>0</v>
      </c>
      <c r="P1033" s="179">
        <f>'Reported Performance Table'!BG1033</f>
        <v>0</v>
      </c>
      <c r="Q1033" t="str">
        <f t="shared" si="31"/>
        <v>No</v>
      </c>
    </row>
    <row r="1034" spans="1:17" x14ac:dyDescent="0.25">
      <c r="A1034" s="75">
        <v>1041</v>
      </c>
      <c r="B1034" s="76" t="str">
        <f>IF('Reported Performance Table'!$A1041="","",IF(OR('Reported Performance Table'!$B1041="",'Reported Performance Table'!$C1041="",'Reported Performance Table'!$D1041="",'Reported Performance Table'!$F1041="",'Reported Performance Table'!$G1041="",'Reported Performance Table'!$H1041="",'Reported Performance Table'!$I1041="",'Reported Performance Table'!$K1041="",'Reported Performance Table'!$N1041="",'Reported Performance Table'!$O1041="",'Reported Performance Table'!$P1041="",'Reported Performance Table'!$Q1041="",'Reported Performance Table'!$R1041="",'Reported Performance Table'!$S1041="",'Reported Performance Table'!$T1041="",'Reported Performance Table'!$U1041="",'Reported Performance Table'!$V1041="",'Reported Performance Table'!$W1041="",'Reported Performance Table'!$X1041="",'Reported Performance Table'!$AF1041="",'Reported Performance Table'!$AG1041="",'Reported Performance Table'!$AI1041="",'Reported Performance Table'!$AJ1041="",'Reported Performance Table'!$AL1041="",'Reported Performance Table'!$AN1041="",'Reported Performance Table'!$AR1041=""),$A1034&amp;", ",""))</f>
        <v/>
      </c>
      <c r="D1034" s="35" t="e">
        <f>VLOOKUP('Reported Performance Table'!C1034,'Master List'!$B$20:$C$39,2,FALSE)</f>
        <v>#N/A</v>
      </c>
      <c r="E1034" t="e">
        <f>VLOOKUP('Reported Performance Table'!D1034,'Master List'!$B$42:$C$129,2,FALSE)</f>
        <v>#N/A</v>
      </c>
      <c r="F1034" t="e">
        <f>VLOOKUP('Reported Performance Table'!C1034,'Master List'!$B$20:$D$39,3,FALSE)</f>
        <v>#N/A</v>
      </c>
      <c r="G1034" s="3" t="e">
        <f>VLOOKUP('Reported Performance Table'!B1034,'Master List'!$B$11:$D$17,3,FALSE)</f>
        <v>#N/A</v>
      </c>
      <c r="H1034" t="e">
        <f t="shared" si="30"/>
        <v>#N/A</v>
      </c>
      <c r="I1034" t="e">
        <f>IF(VLOOKUP('Reported Performance Table'!D1034,'Master List'!$B$42:$D$129,3,FALSE)="","No",VLOOKUP('Reported Performance Table'!D1034,'Master List'!$B$42:$D$129,3,FALSE))</f>
        <v>#N/A</v>
      </c>
      <c r="J1034" t="e">
        <f>IF(AND(I1034="Yes_No",'Reported Performance Table'!E1034="Yes"),"No","Yes_No")</f>
        <v>#N/A</v>
      </c>
      <c r="K1034" t="str">
        <f>IF('Reported Performance Table'!D1034="","",IF('Reported Performance Table'!E1034="Yes","LUNA_CCT","Reported_CCT"))</f>
        <v/>
      </c>
      <c r="L1034" t="str">
        <f>IF('Reported Performance Table'!D1034="","",IF(K1034="LUNA_CCT",VLOOKUP('Reported Performance Table'!D1034,'Master List'!$B$42:$E$129,4,FALSE),"Reported_BUG"))</f>
        <v/>
      </c>
      <c r="M1034" t="str">
        <f>IF('Reported Performance Table'!D1034="","",IF(AND('Reported Performance Table'!$E1034="Yes",OR('Reported Performance Table'!$D1034='Master List'!$B$42,'Reported Performance Table'!$D1034='Master List'!$B$43,'Reported Performance Table'!$D1034='Master List'!$B$44,'Reported Performance Table'!$D1034='Master List'!$B$46,'Reported Performance Table'!$D1034='Master List'!$B$48,'Reported Performance Table'!$D1034='Master List'!$B$104,'Reported Performance Table'!$D1034='Master List'!$B$106,'Reported Performance Table'!$D1034='Master List'!$B$126)),"LUNA_Dimming","Dimming_Capability_and_Range"))</f>
        <v/>
      </c>
      <c r="N1034" s="179">
        <f>'Reported Performance Table'!BE1034</f>
        <v>0</v>
      </c>
      <c r="O1034" s="179">
        <f>'Reported Performance Table'!BF1034</f>
        <v>0</v>
      </c>
      <c r="P1034" s="179">
        <f>'Reported Performance Table'!BG1034</f>
        <v>0</v>
      </c>
      <c r="Q1034" t="str">
        <f t="shared" si="31"/>
        <v>No</v>
      </c>
    </row>
    <row r="1035" spans="1:17" x14ac:dyDescent="0.25">
      <c r="A1035" s="75">
        <v>1042</v>
      </c>
      <c r="B1035" s="76" t="str">
        <f>IF('Reported Performance Table'!$A1042="","",IF(OR('Reported Performance Table'!$B1042="",'Reported Performance Table'!$C1042="",'Reported Performance Table'!$D1042="",'Reported Performance Table'!$F1042="",'Reported Performance Table'!$G1042="",'Reported Performance Table'!$H1042="",'Reported Performance Table'!$I1042="",'Reported Performance Table'!$K1042="",'Reported Performance Table'!$N1042="",'Reported Performance Table'!$O1042="",'Reported Performance Table'!$P1042="",'Reported Performance Table'!$Q1042="",'Reported Performance Table'!$R1042="",'Reported Performance Table'!$S1042="",'Reported Performance Table'!$T1042="",'Reported Performance Table'!$U1042="",'Reported Performance Table'!$V1042="",'Reported Performance Table'!$W1042="",'Reported Performance Table'!$X1042="",'Reported Performance Table'!$AF1042="",'Reported Performance Table'!$AG1042="",'Reported Performance Table'!$AI1042="",'Reported Performance Table'!$AJ1042="",'Reported Performance Table'!$AL1042="",'Reported Performance Table'!$AN1042="",'Reported Performance Table'!$AR1042=""),$A1035&amp;", ",""))</f>
        <v/>
      </c>
      <c r="D1035" s="35" t="e">
        <f>VLOOKUP('Reported Performance Table'!C1035,'Master List'!$B$20:$C$39,2,FALSE)</f>
        <v>#N/A</v>
      </c>
      <c r="E1035" t="e">
        <f>VLOOKUP('Reported Performance Table'!D1035,'Master List'!$B$42:$C$129,2,FALSE)</f>
        <v>#N/A</v>
      </c>
      <c r="F1035" t="e">
        <f>VLOOKUP('Reported Performance Table'!C1035,'Master List'!$B$20:$D$39,3,FALSE)</f>
        <v>#N/A</v>
      </c>
      <c r="G1035" s="3" t="e">
        <f>VLOOKUP('Reported Performance Table'!B1035,'Master List'!$B$11:$D$17,3,FALSE)</f>
        <v>#N/A</v>
      </c>
      <c r="H1035" t="e">
        <f t="shared" ref="H1035:H1098" si="32">CONCATENATE(F1035,G1035)</f>
        <v>#N/A</v>
      </c>
      <c r="I1035" t="e">
        <f>IF(VLOOKUP('Reported Performance Table'!D1035,'Master List'!$B$42:$D$129,3,FALSE)="","No",VLOOKUP('Reported Performance Table'!D1035,'Master List'!$B$42:$D$129,3,FALSE))</f>
        <v>#N/A</v>
      </c>
      <c r="J1035" t="e">
        <f>IF(AND(I1035="Yes_No",'Reported Performance Table'!E1035="Yes"),"No","Yes_No")</f>
        <v>#N/A</v>
      </c>
      <c r="K1035" t="str">
        <f>IF('Reported Performance Table'!D1035="","",IF('Reported Performance Table'!E1035="Yes","LUNA_CCT","Reported_CCT"))</f>
        <v/>
      </c>
      <c r="L1035" t="str">
        <f>IF('Reported Performance Table'!D1035="","",IF(K1035="LUNA_CCT",VLOOKUP('Reported Performance Table'!D1035,'Master List'!$B$42:$E$129,4,FALSE),"Reported_BUG"))</f>
        <v/>
      </c>
      <c r="M1035" t="str">
        <f>IF('Reported Performance Table'!D1035="","",IF(AND('Reported Performance Table'!$E1035="Yes",OR('Reported Performance Table'!$D1035='Master List'!$B$42,'Reported Performance Table'!$D1035='Master List'!$B$43,'Reported Performance Table'!$D1035='Master List'!$B$44,'Reported Performance Table'!$D1035='Master List'!$B$46,'Reported Performance Table'!$D1035='Master List'!$B$48,'Reported Performance Table'!$D1035='Master List'!$B$104,'Reported Performance Table'!$D1035='Master List'!$B$106,'Reported Performance Table'!$D1035='Master List'!$B$126)),"LUNA_Dimming","Dimming_Capability_and_Range"))</f>
        <v/>
      </c>
      <c r="N1035" s="179">
        <f>'Reported Performance Table'!BE1035</f>
        <v>0</v>
      </c>
      <c r="O1035" s="179">
        <f>'Reported Performance Table'!BF1035</f>
        <v>0</v>
      </c>
      <c r="P1035" s="179">
        <f>'Reported Performance Table'!BG1035</f>
        <v>0</v>
      </c>
      <c r="Q1035" t="str">
        <f t="shared" si="31"/>
        <v>No</v>
      </c>
    </row>
    <row r="1036" spans="1:17" x14ac:dyDescent="0.25">
      <c r="A1036" s="75">
        <v>1043</v>
      </c>
      <c r="B1036" s="76" t="str">
        <f>IF('Reported Performance Table'!$A1043="","",IF(OR('Reported Performance Table'!$B1043="",'Reported Performance Table'!$C1043="",'Reported Performance Table'!$D1043="",'Reported Performance Table'!$F1043="",'Reported Performance Table'!$G1043="",'Reported Performance Table'!$H1043="",'Reported Performance Table'!$I1043="",'Reported Performance Table'!$K1043="",'Reported Performance Table'!$N1043="",'Reported Performance Table'!$O1043="",'Reported Performance Table'!$P1043="",'Reported Performance Table'!$Q1043="",'Reported Performance Table'!$R1043="",'Reported Performance Table'!$S1043="",'Reported Performance Table'!$T1043="",'Reported Performance Table'!$U1043="",'Reported Performance Table'!$V1043="",'Reported Performance Table'!$W1043="",'Reported Performance Table'!$X1043="",'Reported Performance Table'!$AF1043="",'Reported Performance Table'!$AG1043="",'Reported Performance Table'!$AI1043="",'Reported Performance Table'!$AJ1043="",'Reported Performance Table'!$AL1043="",'Reported Performance Table'!$AN1043="",'Reported Performance Table'!$AR1043=""),$A1036&amp;", ",""))</f>
        <v/>
      </c>
      <c r="D1036" s="35" t="e">
        <f>VLOOKUP('Reported Performance Table'!C1036,'Master List'!$B$20:$C$39,2,FALSE)</f>
        <v>#N/A</v>
      </c>
      <c r="E1036" t="e">
        <f>VLOOKUP('Reported Performance Table'!D1036,'Master List'!$B$42:$C$129,2,FALSE)</f>
        <v>#N/A</v>
      </c>
      <c r="F1036" t="e">
        <f>VLOOKUP('Reported Performance Table'!C1036,'Master List'!$B$20:$D$39,3,FALSE)</f>
        <v>#N/A</v>
      </c>
      <c r="G1036" s="3" t="e">
        <f>VLOOKUP('Reported Performance Table'!B1036,'Master List'!$B$11:$D$17,3,FALSE)</f>
        <v>#N/A</v>
      </c>
      <c r="H1036" t="e">
        <f t="shared" si="32"/>
        <v>#N/A</v>
      </c>
      <c r="I1036" t="e">
        <f>IF(VLOOKUP('Reported Performance Table'!D1036,'Master List'!$B$42:$D$129,3,FALSE)="","No",VLOOKUP('Reported Performance Table'!D1036,'Master List'!$B$42:$D$129,3,FALSE))</f>
        <v>#N/A</v>
      </c>
      <c r="J1036" t="e">
        <f>IF(AND(I1036="Yes_No",'Reported Performance Table'!E1036="Yes"),"No","Yes_No")</f>
        <v>#N/A</v>
      </c>
      <c r="K1036" t="str">
        <f>IF('Reported Performance Table'!D1036="","",IF('Reported Performance Table'!E1036="Yes","LUNA_CCT","Reported_CCT"))</f>
        <v/>
      </c>
      <c r="L1036" t="str">
        <f>IF('Reported Performance Table'!D1036="","",IF(K1036="LUNA_CCT",VLOOKUP('Reported Performance Table'!D1036,'Master List'!$B$42:$E$129,4,FALSE),"Reported_BUG"))</f>
        <v/>
      </c>
      <c r="M1036" t="str">
        <f>IF('Reported Performance Table'!D1036="","",IF(AND('Reported Performance Table'!$E1036="Yes",OR('Reported Performance Table'!$D1036='Master List'!$B$42,'Reported Performance Table'!$D1036='Master List'!$B$43,'Reported Performance Table'!$D1036='Master List'!$B$44,'Reported Performance Table'!$D1036='Master List'!$B$46,'Reported Performance Table'!$D1036='Master List'!$B$48,'Reported Performance Table'!$D1036='Master List'!$B$104,'Reported Performance Table'!$D1036='Master List'!$B$106,'Reported Performance Table'!$D1036='Master List'!$B$126)),"LUNA_Dimming","Dimming_Capability_and_Range"))</f>
        <v/>
      </c>
      <c r="N1036" s="179">
        <f>'Reported Performance Table'!BE1036</f>
        <v>0</v>
      </c>
      <c r="O1036" s="179">
        <f>'Reported Performance Table'!BF1036</f>
        <v>0</v>
      </c>
      <c r="P1036" s="179">
        <f>'Reported Performance Table'!BG1036</f>
        <v>0</v>
      </c>
      <c r="Q1036" t="str">
        <f t="shared" ref="Q1036:Q1099" si="33">IF(COUNTIF(N1036:P1036,"Yes")=3,"Yes","No")</f>
        <v>No</v>
      </c>
    </row>
    <row r="1037" spans="1:17" x14ac:dyDescent="0.25">
      <c r="A1037" s="75">
        <v>1044</v>
      </c>
      <c r="B1037" s="76" t="str">
        <f>IF('Reported Performance Table'!$A1044="","",IF(OR('Reported Performance Table'!$B1044="",'Reported Performance Table'!$C1044="",'Reported Performance Table'!$D1044="",'Reported Performance Table'!$F1044="",'Reported Performance Table'!$G1044="",'Reported Performance Table'!$H1044="",'Reported Performance Table'!$I1044="",'Reported Performance Table'!$K1044="",'Reported Performance Table'!$N1044="",'Reported Performance Table'!$O1044="",'Reported Performance Table'!$P1044="",'Reported Performance Table'!$Q1044="",'Reported Performance Table'!$R1044="",'Reported Performance Table'!$S1044="",'Reported Performance Table'!$T1044="",'Reported Performance Table'!$U1044="",'Reported Performance Table'!$V1044="",'Reported Performance Table'!$W1044="",'Reported Performance Table'!$X1044="",'Reported Performance Table'!$AF1044="",'Reported Performance Table'!$AG1044="",'Reported Performance Table'!$AI1044="",'Reported Performance Table'!$AJ1044="",'Reported Performance Table'!$AL1044="",'Reported Performance Table'!$AN1044="",'Reported Performance Table'!$AR1044=""),$A1037&amp;", ",""))</f>
        <v/>
      </c>
      <c r="D1037" s="35" t="e">
        <f>VLOOKUP('Reported Performance Table'!C1037,'Master List'!$B$20:$C$39,2,FALSE)</f>
        <v>#N/A</v>
      </c>
      <c r="E1037" t="e">
        <f>VLOOKUP('Reported Performance Table'!D1037,'Master List'!$B$42:$C$129,2,FALSE)</f>
        <v>#N/A</v>
      </c>
      <c r="F1037" t="e">
        <f>VLOOKUP('Reported Performance Table'!C1037,'Master List'!$B$20:$D$39,3,FALSE)</f>
        <v>#N/A</v>
      </c>
      <c r="G1037" s="3" t="e">
        <f>VLOOKUP('Reported Performance Table'!B1037,'Master List'!$B$11:$D$17,3,FALSE)</f>
        <v>#N/A</v>
      </c>
      <c r="H1037" t="e">
        <f t="shared" si="32"/>
        <v>#N/A</v>
      </c>
      <c r="I1037" t="e">
        <f>IF(VLOOKUP('Reported Performance Table'!D1037,'Master List'!$B$42:$D$129,3,FALSE)="","No",VLOOKUP('Reported Performance Table'!D1037,'Master List'!$B$42:$D$129,3,FALSE))</f>
        <v>#N/A</v>
      </c>
      <c r="J1037" t="e">
        <f>IF(AND(I1037="Yes_No",'Reported Performance Table'!E1037="Yes"),"No","Yes_No")</f>
        <v>#N/A</v>
      </c>
      <c r="K1037" t="str">
        <f>IF('Reported Performance Table'!D1037="","",IF('Reported Performance Table'!E1037="Yes","LUNA_CCT","Reported_CCT"))</f>
        <v/>
      </c>
      <c r="L1037" t="str">
        <f>IF('Reported Performance Table'!D1037="","",IF(K1037="LUNA_CCT",VLOOKUP('Reported Performance Table'!D1037,'Master List'!$B$42:$E$129,4,FALSE),"Reported_BUG"))</f>
        <v/>
      </c>
      <c r="M1037" t="str">
        <f>IF('Reported Performance Table'!D1037="","",IF(AND('Reported Performance Table'!$E1037="Yes",OR('Reported Performance Table'!$D1037='Master List'!$B$42,'Reported Performance Table'!$D1037='Master List'!$B$43,'Reported Performance Table'!$D1037='Master List'!$B$44,'Reported Performance Table'!$D1037='Master List'!$B$46,'Reported Performance Table'!$D1037='Master List'!$B$48,'Reported Performance Table'!$D1037='Master List'!$B$104,'Reported Performance Table'!$D1037='Master List'!$B$106,'Reported Performance Table'!$D1037='Master List'!$B$126)),"LUNA_Dimming","Dimming_Capability_and_Range"))</f>
        <v/>
      </c>
      <c r="N1037" s="179">
        <f>'Reported Performance Table'!BE1037</f>
        <v>0</v>
      </c>
      <c r="O1037" s="179">
        <f>'Reported Performance Table'!BF1037</f>
        <v>0</v>
      </c>
      <c r="P1037" s="179">
        <f>'Reported Performance Table'!BG1037</f>
        <v>0</v>
      </c>
      <c r="Q1037" t="str">
        <f t="shared" si="33"/>
        <v>No</v>
      </c>
    </row>
    <row r="1038" spans="1:17" x14ac:dyDescent="0.25">
      <c r="A1038" s="75">
        <v>1045</v>
      </c>
      <c r="B1038" s="76" t="str">
        <f>IF('Reported Performance Table'!$A1045="","",IF(OR('Reported Performance Table'!$B1045="",'Reported Performance Table'!$C1045="",'Reported Performance Table'!$D1045="",'Reported Performance Table'!$F1045="",'Reported Performance Table'!$G1045="",'Reported Performance Table'!$H1045="",'Reported Performance Table'!$I1045="",'Reported Performance Table'!$K1045="",'Reported Performance Table'!$N1045="",'Reported Performance Table'!$O1045="",'Reported Performance Table'!$P1045="",'Reported Performance Table'!$Q1045="",'Reported Performance Table'!$R1045="",'Reported Performance Table'!$S1045="",'Reported Performance Table'!$T1045="",'Reported Performance Table'!$U1045="",'Reported Performance Table'!$V1045="",'Reported Performance Table'!$W1045="",'Reported Performance Table'!$X1045="",'Reported Performance Table'!$AF1045="",'Reported Performance Table'!$AG1045="",'Reported Performance Table'!$AI1045="",'Reported Performance Table'!$AJ1045="",'Reported Performance Table'!$AL1045="",'Reported Performance Table'!$AN1045="",'Reported Performance Table'!$AR1045=""),$A1038&amp;", ",""))</f>
        <v/>
      </c>
      <c r="D1038" s="35" t="e">
        <f>VLOOKUP('Reported Performance Table'!C1038,'Master List'!$B$20:$C$39,2,FALSE)</f>
        <v>#N/A</v>
      </c>
      <c r="E1038" t="e">
        <f>VLOOKUP('Reported Performance Table'!D1038,'Master List'!$B$42:$C$129,2,FALSE)</f>
        <v>#N/A</v>
      </c>
      <c r="F1038" t="e">
        <f>VLOOKUP('Reported Performance Table'!C1038,'Master List'!$B$20:$D$39,3,FALSE)</f>
        <v>#N/A</v>
      </c>
      <c r="G1038" s="3" t="e">
        <f>VLOOKUP('Reported Performance Table'!B1038,'Master List'!$B$11:$D$17,3,FALSE)</f>
        <v>#N/A</v>
      </c>
      <c r="H1038" t="e">
        <f t="shared" si="32"/>
        <v>#N/A</v>
      </c>
      <c r="I1038" t="e">
        <f>IF(VLOOKUP('Reported Performance Table'!D1038,'Master List'!$B$42:$D$129,3,FALSE)="","No",VLOOKUP('Reported Performance Table'!D1038,'Master List'!$B$42:$D$129,3,FALSE))</f>
        <v>#N/A</v>
      </c>
      <c r="J1038" t="e">
        <f>IF(AND(I1038="Yes_No",'Reported Performance Table'!E1038="Yes"),"No","Yes_No")</f>
        <v>#N/A</v>
      </c>
      <c r="K1038" t="str">
        <f>IF('Reported Performance Table'!D1038="","",IF('Reported Performance Table'!E1038="Yes","LUNA_CCT","Reported_CCT"))</f>
        <v/>
      </c>
      <c r="L1038" t="str">
        <f>IF('Reported Performance Table'!D1038="","",IF(K1038="LUNA_CCT",VLOOKUP('Reported Performance Table'!D1038,'Master List'!$B$42:$E$129,4,FALSE),"Reported_BUG"))</f>
        <v/>
      </c>
      <c r="M1038" t="str">
        <f>IF('Reported Performance Table'!D1038="","",IF(AND('Reported Performance Table'!$E1038="Yes",OR('Reported Performance Table'!$D1038='Master List'!$B$42,'Reported Performance Table'!$D1038='Master List'!$B$43,'Reported Performance Table'!$D1038='Master List'!$B$44,'Reported Performance Table'!$D1038='Master List'!$B$46,'Reported Performance Table'!$D1038='Master List'!$B$48,'Reported Performance Table'!$D1038='Master List'!$B$104,'Reported Performance Table'!$D1038='Master List'!$B$106,'Reported Performance Table'!$D1038='Master List'!$B$126)),"LUNA_Dimming","Dimming_Capability_and_Range"))</f>
        <v/>
      </c>
      <c r="N1038" s="179">
        <f>'Reported Performance Table'!BE1038</f>
        <v>0</v>
      </c>
      <c r="O1038" s="179">
        <f>'Reported Performance Table'!BF1038</f>
        <v>0</v>
      </c>
      <c r="P1038" s="179">
        <f>'Reported Performance Table'!BG1038</f>
        <v>0</v>
      </c>
      <c r="Q1038" t="str">
        <f t="shared" si="33"/>
        <v>No</v>
      </c>
    </row>
    <row r="1039" spans="1:17" x14ac:dyDescent="0.25">
      <c r="A1039" s="75">
        <v>1046</v>
      </c>
      <c r="B1039" s="76" t="str">
        <f>IF('Reported Performance Table'!$A1046="","",IF(OR('Reported Performance Table'!$B1046="",'Reported Performance Table'!$C1046="",'Reported Performance Table'!$D1046="",'Reported Performance Table'!$F1046="",'Reported Performance Table'!$G1046="",'Reported Performance Table'!$H1046="",'Reported Performance Table'!$I1046="",'Reported Performance Table'!$K1046="",'Reported Performance Table'!$N1046="",'Reported Performance Table'!$O1046="",'Reported Performance Table'!$P1046="",'Reported Performance Table'!$Q1046="",'Reported Performance Table'!$R1046="",'Reported Performance Table'!$S1046="",'Reported Performance Table'!$T1046="",'Reported Performance Table'!$U1046="",'Reported Performance Table'!$V1046="",'Reported Performance Table'!$W1046="",'Reported Performance Table'!$X1046="",'Reported Performance Table'!$AF1046="",'Reported Performance Table'!$AG1046="",'Reported Performance Table'!$AI1046="",'Reported Performance Table'!$AJ1046="",'Reported Performance Table'!$AL1046="",'Reported Performance Table'!$AN1046="",'Reported Performance Table'!$AR1046=""),$A1039&amp;", ",""))</f>
        <v/>
      </c>
      <c r="D1039" s="35" t="e">
        <f>VLOOKUP('Reported Performance Table'!C1039,'Master List'!$B$20:$C$39,2,FALSE)</f>
        <v>#N/A</v>
      </c>
      <c r="E1039" t="e">
        <f>VLOOKUP('Reported Performance Table'!D1039,'Master List'!$B$42:$C$129,2,FALSE)</f>
        <v>#N/A</v>
      </c>
      <c r="F1039" t="e">
        <f>VLOOKUP('Reported Performance Table'!C1039,'Master List'!$B$20:$D$39,3,FALSE)</f>
        <v>#N/A</v>
      </c>
      <c r="G1039" s="3" t="e">
        <f>VLOOKUP('Reported Performance Table'!B1039,'Master List'!$B$11:$D$17,3,FALSE)</f>
        <v>#N/A</v>
      </c>
      <c r="H1039" t="e">
        <f t="shared" si="32"/>
        <v>#N/A</v>
      </c>
      <c r="I1039" t="e">
        <f>IF(VLOOKUP('Reported Performance Table'!D1039,'Master List'!$B$42:$D$129,3,FALSE)="","No",VLOOKUP('Reported Performance Table'!D1039,'Master List'!$B$42:$D$129,3,FALSE))</f>
        <v>#N/A</v>
      </c>
      <c r="J1039" t="e">
        <f>IF(AND(I1039="Yes_No",'Reported Performance Table'!E1039="Yes"),"No","Yes_No")</f>
        <v>#N/A</v>
      </c>
      <c r="K1039" t="str">
        <f>IF('Reported Performance Table'!D1039="","",IF('Reported Performance Table'!E1039="Yes","LUNA_CCT","Reported_CCT"))</f>
        <v/>
      </c>
      <c r="L1039" t="str">
        <f>IF('Reported Performance Table'!D1039="","",IF(K1039="LUNA_CCT",VLOOKUP('Reported Performance Table'!D1039,'Master List'!$B$42:$E$129,4,FALSE),"Reported_BUG"))</f>
        <v/>
      </c>
      <c r="M1039" t="str">
        <f>IF('Reported Performance Table'!D1039="","",IF(AND('Reported Performance Table'!$E1039="Yes",OR('Reported Performance Table'!$D1039='Master List'!$B$42,'Reported Performance Table'!$D1039='Master List'!$B$43,'Reported Performance Table'!$D1039='Master List'!$B$44,'Reported Performance Table'!$D1039='Master List'!$B$46,'Reported Performance Table'!$D1039='Master List'!$B$48,'Reported Performance Table'!$D1039='Master List'!$B$104,'Reported Performance Table'!$D1039='Master List'!$B$106,'Reported Performance Table'!$D1039='Master List'!$B$126)),"LUNA_Dimming","Dimming_Capability_and_Range"))</f>
        <v/>
      </c>
      <c r="N1039" s="179">
        <f>'Reported Performance Table'!BE1039</f>
        <v>0</v>
      </c>
      <c r="O1039" s="179">
        <f>'Reported Performance Table'!BF1039</f>
        <v>0</v>
      </c>
      <c r="P1039" s="179">
        <f>'Reported Performance Table'!BG1039</f>
        <v>0</v>
      </c>
      <c r="Q1039" t="str">
        <f t="shared" si="33"/>
        <v>No</v>
      </c>
    </row>
    <row r="1040" spans="1:17" x14ac:dyDescent="0.25">
      <c r="A1040" s="75">
        <v>1047</v>
      </c>
      <c r="B1040" s="76" t="str">
        <f>IF('Reported Performance Table'!$A1047="","",IF(OR('Reported Performance Table'!$B1047="",'Reported Performance Table'!$C1047="",'Reported Performance Table'!$D1047="",'Reported Performance Table'!$F1047="",'Reported Performance Table'!$G1047="",'Reported Performance Table'!$H1047="",'Reported Performance Table'!$I1047="",'Reported Performance Table'!$K1047="",'Reported Performance Table'!$N1047="",'Reported Performance Table'!$O1047="",'Reported Performance Table'!$P1047="",'Reported Performance Table'!$Q1047="",'Reported Performance Table'!$R1047="",'Reported Performance Table'!$S1047="",'Reported Performance Table'!$T1047="",'Reported Performance Table'!$U1047="",'Reported Performance Table'!$V1047="",'Reported Performance Table'!$W1047="",'Reported Performance Table'!$X1047="",'Reported Performance Table'!$AF1047="",'Reported Performance Table'!$AG1047="",'Reported Performance Table'!$AI1047="",'Reported Performance Table'!$AJ1047="",'Reported Performance Table'!$AL1047="",'Reported Performance Table'!$AN1047="",'Reported Performance Table'!$AR1047=""),$A1040&amp;", ",""))</f>
        <v/>
      </c>
      <c r="D1040" s="35" t="e">
        <f>VLOOKUP('Reported Performance Table'!C1040,'Master List'!$B$20:$C$39,2,FALSE)</f>
        <v>#N/A</v>
      </c>
      <c r="E1040" t="e">
        <f>VLOOKUP('Reported Performance Table'!D1040,'Master List'!$B$42:$C$129,2,FALSE)</f>
        <v>#N/A</v>
      </c>
      <c r="F1040" t="e">
        <f>VLOOKUP('Reported Performance Table'!C1040,'Master List'!$B$20:$D$39,3,FALSE)</f>
        <v>#N/A</v>
      </c>
      <c r="G1040" s="3" t="e">
        <f>VLOOKUP('Reported Performance Table'!B1040,'Master List'!$B$11:$D$17,3,FALSE)</f>
        <v>#N/A</v>
      </c>
      <c r="H1040" t="e">
        <f t="shared" si="32"/>
        <v>#N/A</v>
      </c>
      <c r="I1040" t="e">
        <f>IF(VLOOKUP('Reported Performance Table'!D1040,'Master List'!$B$42:$D$129,3,FALSE)="","No",VLOOKUP('Reported Performance Table'!D1040,'Master List'!$B$42:$D$129,3,FALSE))</f>
        <v>#N/A</v>
      </c>
      <c r="J1040" t="e">
        <f>IF(AND(I1040="Yes_No",'Reported Performance Table'!E1040="Yes"),"No","Yes_No")</f>
        <v>#N/A</v>
      </c>
      <c r="K1040" t="str">
        <f>IF('Reported Performance Table'!D1040="","",IF('Reported Performance Table'!E1040="Yes","LUNA_CCT","Reported_CCT"))</f>
        <v/>
      </c>
      <c r="L1040" t="str">
        <f>IF('Reported Performance Table'!D1040="","",IF(K1040="LUNA_CCT",VLOOKUP('Reported Performance Table'!D1040,'Master List'!$B$42:$E$129,4,FALSE),"Reported_BUG"))</f>
        <v/>
      </c>
      <c r="M1040" t="str">
        <f>IF('Reported Performance Table'!D1040="","",IF(AND('Reported Performance Table'!$E1040="Yes",OR('Reported Performance Table'!$D1040='Master List'!$B$42,'Reported Performance Table'!$D1040='Master List'!$B$43,'Reported Performance Table'!$D1040='Master List'!$B$44,'Reported Performance Table'!$D1040='Master List'!$B$46,'Reported Performance Table'!$D1040='Master List'!$B$48,'Reported Performance Table'!$D1040='Master List'!$B$104,'Reported Performance Table'!$D1040='Master List'!$B$106,'Reported Performance Table'!$D1040='Master List'!$B$126)),"LUNA_Dimming","Dimming_Capability_and_Range"))</f>
        <v/>
      </c>
      <c r="N1040" s="179">
        <f>'Reported Performance Table'!BE1040</f>
        <v>0</v>
      </c>
      <c r="O1040" s="179">
        <f>'Reported Performance Table'!BF1040</f>
        <v>0</v>
      </c>
      <c r="P1040" s="179">
        <f>'Reported Performance Table'!BG1040</f>
        <v>0</v>
      </c>
      <c r="Q1040" t="str">
        <f t="shared" si="33"/>
        <v>No</v>
      </c>
    </row>
    <row r="1041" spans="1:17" x14ac:dyDescent="0.25">
      <c r="A1041" s="75">
        <v>1048</v>
      </c>
      <c r="B1041" s="76" t="str">
        <f>IF('Reported Performance Table'!$A1048="","",IF(OR('Reported Performance Table'!$B1048="",'Reported Performance Table'!$C1048="",'Reported Performance Table'!$D1048="",'Reported Performance Table'!$F1048="",'Reported Performance Table'!$G1048="",'Reported Performance Table'!$H1048="",'Reported Performance Table'!$I1048="",'Reported Performance Table'!$K1048="",'Reported Performance Table'!$N1048="",'Reported Performance Table'!$O1048="",'Reported Performance Table'!$P1048="",'Reported Performance Table'!$Q1048="",'Reported Performance Table'!$R1048="",'Reported Performance Table'!$S1048="",'Reported Performance Table'!$T1048="",'Reported Performance Table'!$U1048="",'Reported Performance Table'!$V1048="",'Reported Performance Table'!$W1048="",'Reported Performance Table'!$X1048="",'Reported Performance Table'!$AF1048="",'Reported Performance Table'!$AG1048="",'Reported Performance Table'!$AI1048="",'Reported Performance Table'!$AJ1048="",'Reported Performance Table'!$AL1048="",'Reported Performance Table'!$AN1048="",'Reported Performance Table'!$AR1048=""),$A1041&amp;", ",""))</f>
        <v/>
      </c>
      <c r="D1041" s="35" t="e">
        <f>VLOOKUP('Reported Performance Table'!C1041,'Master List'!$B$20:$C$39,2,FALSE)</f>
        <v>#N/A</v>
      </c>
      <c r="E1041" t="e">
        <f>VLOOKUP('Reported Performance Table'!D1041,'Master List'!$B$42:$C$129,2,FALSE)</f>
        <v>#N/A</v>
      </c>
      <c r="F1041" t="e">
        <f>VLOOKUP('Reported Performance Table'!C1041,'Master List'!$B$20:$D$39,3,FALSE)</f>
        <v>#N/A</v>
      </c>
      <c r="G1041" s="3" t="e">
        <f>VLOOKUP('Reported Performance Table'!B1041,'Master List'!$B$11:$D$17,3,FALSE)</f>
        <v>#N/A</v>
      </c>
      <c r="H1041" t="e">
        <f t="shared" si="32"/>
        <v>#N/A</v>
      </c>
      <c r="I1041" t="e">
        <f>IF(VLOOKUP('Reported Performance Table'!D1041,'Master List'!$B$42:$D$129,3,FALSE)="","No",VLOOKUP('Reported Performance Table'!D1041,'Master List'!$B$42:$D$129,3,FALSE))</f>
        <v>#N/A</v>
      </c>
      <c r="J1041" t="e">
        <f>IF(AND(I1041="Yes_No",'Reported Performance Table'!E1041="Yes"),"No","Yes_No")</f>
        <v>#N/A</v>
      </c>
      <c r="K1041" t="str">
        <f>IF('Reported Performance Table'!D1041="","",IF('Reported Performance Table'!E1041="Yes","LUNA_CCT","Reported_CCT"))</f>
        <v/>
      </c>
      <c r="L1041" t="str">
        <f>IF('Reported Performance Table'!D1041="","",IF(K1041="LUNA_CCT",VLOOKUP('Reported Performance Table'!D1041,'Master List'!$B$42:$E$129,4,FALSE),"Reported_BUG"))</f>
        <v/>
      </c>
      <c r="M1041" t="str">
        <f>IF('Reported Performance Table'!D1041="","",IF(AND('Reported Performance Table'!$E1041="Yes",OR('Reported Performance Table'!$D1041='Master List'!$B$42,'Reported Performance Table'!$D1041='Master List'!$B$43,'Reported Performance Table'!$D1041='Master List'!$B$44,'Reported Performance Table'!$D1041='Master List'!$B$46,'Reported Performance Table'!$D1041='Master List'!$B$48,'Reported Performance Table'!$D1041='Master List'!$B$104,'Reported Performance Table'!$D1041='Master List'!$B$106,'Reported Performance Table'!$D1041='Master List'!$B$126)),"LUNA_Dimming","Dimming_Capability_and_Range"))</f>
        <v/>
      </c>
      <c r="N1041" s="179">
        <f>'Reported Performance Table'!BE1041</f>
        <v>0</v>
      </c>
      <c r="O1041" s="179">
        <f>'Reported Performance Table'!BF1041</f>
        <v>0</v>
      </c>
      <c r="P1041" s="179">
        <f>'Reported Performance Table'!BG1041</f>
        <v>0</v>
      </c>
      <c r="Q1041" t="str">
        <f t="shared" si="33"/>
        <v>No</v>
      </c>
    </row>
    <row r="1042" spans="1:17" x14ac:dyDescent="0.25">
      <c r="A1042" s="75">
        <v>1049</v>
      </c>
      <c r="B1042" s="76" t="str">
        <f>IF('Reported Performance Table'!$A1049="","",IF(OR('Reported Performance Table'!$B1049="",'Reported Performance Table'!$C1049="",'Reported Performance Table'!$D1049="",'Reported Performance Table'!$F1049="",'Reported Performance Table'!$G1049="",'Reported Performance Table'!$H1049="",'Reported Performance Table'!$I1049="",'Reported Performance Table'!$K1049="",'Reported Performance Table'!$N1049="",'Reported Performance Table'!$O1049="",'Reported Performance Table'!$P1049="",'Reported Performance Table'!$Q1049="",'Reported Performance Table'!$R1049="",'Reported Performance Table'!$S1049="",'Reported Performance Table'!$T1049="",'Reported Performance Table'!$U1049="",'Reported Performance Table'!$V1049="",'Reported Performance Table'!$W1049="",'Reported Performance Table'!$X1049="",'Reported Performance Table'!$AF1049="",'Reported Performance Table'!$AG1049="",'Reported Performance Table'!$AI1049="",'Reported Performance Table'!$AJ1049="",'Reported Performance Table'!$AL1049="",'Reported Performance Table'!$AN1049="",'Reported Performance Table'!$AR1049=""),$A1042&amp;", ",""))</f>
        <v/>
      </c>
      <c r="D1042" s="35" t="e">
        <f>VLOOKUP('Reported Performance Table'!C1042,'Master List'!$B$20:$C$39,2,FALSE)</f>
        <v>#N/A</v>
      </c>
      <c r="E1042" t="e">
        <f>VLOOKUP('Reported Performance Table'!D1042,'Master List'!$B$42:$C$129,2,FALSE)</f>
        <v>#N/A</v>
      </c>
      <c r="F1042" t="e">
        <f>VLOOKUP('Reported Performance Table'!C1042,'Master List'!$B$20:$D$39,3,FALSE)</f>
        <v>#N/A</v>
      </c>
      <c r="G1042" s="3" t="e">
        <f>VLOOKUP('Reported Performance Table'!B1042,'Master List'!$B$11:$D$17,3,FALSE)</f>
        <v>#N/A</v>
      </c>
      <c r="H1042" t="e">
        <f t="shared" si="32"/>
        <v>#N/A</v>
      </c>
      <c r="I1042" t="e">
        <f>IF(VLOOKUP('Reported Performance Table'!D1042,'Master List'!$B$42:$D$129,3,FALSE)="","No",VLOOKUP('Reported Performance Table'!D1042,'Master List'!$B$42:$D$129,3,FALSE))</f>
        <v>#N/A</v>
      </c>
      <c r="J1042" t="e">
        <f>IF(AND(I1042="Yes_No",'Reported Performance Table'!E1042="Yes"),"No","Yes_No")</f>
        <v>#N/A</v>
      </c>
      <c r="K1042" t="str">
        <f>IF('Reported Performance Table'!D1042="","",IF('Reported Performance Table'!E1042="Yes","LUNA_CCT","Reported_CCT"))</f>
        <v/>
      </c>
      <c r="L1042" t="str">
        <f>IF('Reported Performance Table'!D1042="","",IF(K1042="LUNA_CCT",VLOOKUP('Reported Performance Table'!D1042,'Master List'!$B$42:$E$129,4,FALSE),"Reported_BUG"))</f>
        <v/>
      </c>
      <c r="M1042" t="str">
        <f>IF('Reported Performance Table'!D1042="","",IF(AND('Reported Performance Table'!$E1042="Yes",OR('Reported Performance Table'!$D1042='Master List'!$B$42,'Reported Performance Table'!$D1042='Master List'!$B$43,'Reported Performance Table'!$D1042='Master List'!$B$44,'Reported Performance Table'!$D1042='Master List'!$B$46,'Reported Performance Table'!$D1042='Master List'!$B$48,'Reported Performance Table'!$D1042='Master List'!$B$104,'Reported Performance Table'!$D1042='Master List'!$B$106,'Reported Performance Table'!$D1042='Master List'!$B$126)),"LUNA_Dimming","Dimming_Capability_and_Range"))</f>
        <v/>
      </c>
      <c r="N1042" s="179">
        <f>'Reported Performance Table'!BE1042</f>
        <v>0</v>
      </c>
      <c r="O1042" s="179">
        <f>'Reported Performance Table'!BF1042</f>
        <v>0</v>
      </c>
      <c r="P1042" s="179">
        <f>'Reported Performance Table'!BG1042</f>
        <v>0</v>
      </c>
      <c r="Q1042" t="str">
        <f t="shared" si="33"/>
        <v>No</v>
      </c>
    </row>
    <row r="1043" spans="1:17" x14ac:dyDescent="0.25">
      <c r="A1043" s="75">
        <v>1050</v>
      </c>
      <c r="B1043" s="76" t="str">
        <f>IF('Reported Performance Table'!$A1050="","",IF(OR('Reported Performance Table'!$B1050="",'Reported Performance Table'!$C1050="",'Reported Performance Table'!$D1050="",'Reported Performance Table'!$F1050="",'Reported Performance Table'!$G1050="",'Reported Performance Table'!$H1050="",'Reported Performance Table'!$I1050="",'Reported Performance Table'!$K1050="",'Reported Performance Table'!$N1050="",'Reported Performance Table'!$O1050="",'Reported Performance Table'!$P1050="",'Reported Performance Table'!$Q1050="",'Reported Performance Table'!$R1050="",'Reported Performance Table'!$S1050="",'Reported Performance Table'!$T1050="",'Reported Performance Table'!$U1050="",'Reported Performance Table'!$V1050="",'Reported Performance Table'!$W1050="",'Reported Performance Table'!$X1050="",'Reported Performance Table'!$AF1050="",'Reported Performance Table'!$AG1050="",'Reported Performance Table'!$AI1050="",'Reported Performance Table'!$AJ1050="",'Reported Performance Table'!$AL1050="",'Reported Performance Table'!$AN1050="",'Reported Performance Table'!$AR1050=""),$A1043&amp;", ",""))</f>
        <v/>
      </c>
      <c r="D1043" s="35" t="e">
        <f>VLOOKUP('Reported Performance Table'!C1043,'Master List'!$B$20:$C$39,2,FALSE)</f>
        <v>#N/A</v>
      </c>
      <c r="E1043" t="e">
        <f>VLOOKUP('Reported Performance Table'!D1043,'Master List'!$B$42:$C$129,2,FALSE)</f>
        <v>#N/A</v>
      </c>
      <c r="F1043" t="e">
        <f>VLOOKUP('Reported Performance Table'!C1043,'Master List'!$B$20:$D$39,3,FALSE)</f>
        <v>#N/A</v>
      </c>
      <c r="G1043" s="3" t="e">
        <f>VLOOKUP('Reported Performance Table'!B1043,'Master List'!$B$11:$D$17,3,FALSE)</f>
        <v>#N/A</v>
      </c>
      <c r="H1043" t="e">
        <f t="shared" si="32"/>
        <v>#N/A</v>
      </c>
      <c r="I1043" t="e">
        <f>IF(VLOOKUP('Reported Performance Table'!D1043,'Master List'!$B$42:$D$129,3,FALSE)="","No",VLOOKUP('Reported Performance Table'!D1043,'Master List'!$B$42:$D$129,3,FALSE))</f>
        <v>#N/A</v>
      </c>
      <c r="J1043" t="e">
        <f>IF(AND(I1043="Yes_No",'Reported Performance Table'!E1043="Yes"),"No","Yes_No")</f>
        <v>#N/A</v>
      </c>
      <c r="K1043" t="str">
        <f>IF('Reported Performance Table'!D1043="","",IF('Reported Performance Table'!E1043="Yes","LUNA_CCT","Reported_CCT"))</f>
        <v/>
      </c>
      <c r="L1043" t="str">
        <f>IF('Reported Performance Table'!D1043="","",IF(K1043="LUNA_CCT",VLOOKUP('Reported Performance Table'!D1043,'Master List'!$B$42:$E$129,4,FALSE),"Reported_BUG"))</f>
        <v/>
      </c>
      <c r="M1043" t="str">
        <f>IF('Reported Performance Table'!D1043="","",IF(AND('Reported Performance Table'!$E1043="Yes",OR('Reported Performance Table'!$D1043='Master List'!$B$42,'Reported Performance Table'!$D1043='Master List'!$B$43,'Reported Performance Table'!$D1043='Master List'!$B$44,'Reported Performance Table'!$D1043='Master List'!$B$46,'Reported Performance Table'!$D1043='Master List'!$B$48,'Reported Performance Table'!$D1043='Master List'!$B$104,'Reported Performance Table'!$D1043='Master List'!$B$106,'Reported Performance Table'!$D1043='Master List'!$B$126)),"LUNA_Dimming","Dimming_Capability_and_Range"))</f>
        <v/>
      </c>
      <c r="N1043" s="179">
        <f>'Reported Performance Table'!BE1043</f>
        <v>0</v>
      </c>
      <c r="O1043" s="179">
        <f>'Reported Performance Table'!BF1043</f>
        <v>0</v>
      </c>
      <c r="P1043" s="179">
        <f>'Reported Performance Table'!BG1043</f>
        <v>0</v>
      </c>
      <c r="Q1043" t="str">
        <f t="shared" si="33"/>
        <v>No</v>
      </c>
    </row>
    <row r="1044" spans="1:17" x14ac:dyDescent="0.25">
      <c r="A1044" s="75">
        <v>1051</v>
      </c>
      <c r="B1044" s="76" t="str">
        <f>IF('Reported Performance Table'!$A1051="","",IF(OR('Reported Performance Table'!$B1051="",'Reported Performance Table'!$C1051="",'Reported Performance Table'!$D1051="",'Reported Performance Table'!$F1051="",'Reported Performance Table'!$G1051="",'Reported Performance Table'!$H1051="",'Reported Performance Table'!$I1051="",'Reported Performance Table'!$K1051="",'Reported Performance Table'!$N1051="",'Reported Performance Table'!$O1051="",'Reported Performance Table'!$P1051="",'Reported Performance Table'!$Q1051="",'Reported Performance Table'!$R1051="",'Reported Performance Table'!$S1051="",'Reported Performance Table'!$T1051="",'Reported Performance Table'!$U1051="",'Reported Performance Table'!$V1051="",'Reported Performance Table'!$W1051="",'Reported Performance Table'!$X1051="",'Reported Performance Table'!$AF1051="",'Reported Performance Table'!$AG1051="",'Reported Performance Table'!$AI1051="",'Reported Performance Table'!$AJ1051="",'Reported Performance Table'!$AL1051="",'Reported Performance Table'!$AN1051="",'Reported Performance Table'!$AR1051=""),$A1044&amp;", ",""))</f>
        <v/>
      </c>
      <c r="D1044" s="35" t="e">
        <f>VLOOKUP('Reported Performance Table'!C1044,'Master List'!$B$20:$C$39,2,FALSE)</f>
        <v>#N/A</v>
      </c>
      <c r="E1044" t="e">
        <f>VLOOKUP('Reported Performance Table'!D1044,'Master List'!$B$42:$C$129,2,FALSE)</f>
        <v>#N/A</v>
      </c>
      <c r="F1044" t="e">
        <f>VLOOKUP('Reported Performance Table'!C1044,'Master List'!$B$20:$D$39,3,FALSE)</f>
        <v>#N/A</v>
      </c>
      <c r="G1044" s="3" t="e">
        <f>VLOOKUP('Reported Performance Table'!B1044,'Master List'!$B$11:$D$17,3,FALSE)</f>
        <v>#N/A</v>
      </c>
      <c r="H1044" t="e">
        <f t="shared" si="32"/>
        <v>#N/A</v>
      </c>
      <c r="I1044" t="e">
        <f>IF(VLOOKUP('Reported Performance Table'!D1044,'Master List'!$B$42:$D$129,3,FALSE)="","No",VLOOKUP('Reported Performance Table'!D1044,'Master List'!$B$42:$D$129,3,FALSE))</f>
        <v>#N/A</v>
      </c>
      <c r="J1044" t="e">
        <f>IF(AND(I1044="Yes_No",'Reported Performance Table'!E1044="Yes"),"No","Yes_No")</f>
        <v>#N/A</v>
      </c>
      <c r="K1044" t="str">
        <f>IF('Reported Performance Table'!D1044="","",IF('Reported Performance Table'!E1044="Yes","LUNA_CCT","Reported_CCT"))</f>
        <v/>
      </c>
      <c r="L1044" t="str">
        <f>IF('Reported Performance Table'!D1044="","",IF(K1044="LUNA_CCT",VLOOKUP('Reported Performance Table'!D1044,'Master List'!$B$42:$E$129,4,FALSE),"Reported_BUG"))</f>
        <v/>
      </c>
      <c r="M1044" t="str">
        <f>IF('Reported Performance Table'!D1044="","",IF(AND('Reported Performance Table'!$E1044="Yes",OR('Reported Performance Table'!$D1044='Master List'!$B$42,'Reported Performance Table'!$D1044='Master List'!$B$43,'Reported Performance Table'!$D1044='Master List'!$B$44,'Reported Performance Table'!$D1044='Master List'!$B$46,'Reported Performance Table'!$D1044='Master List'!$B$48,'Reported Performance Table'!$D1044='Master List'!$B$104,'Reported Performance Table'!$D1044='Master List'!$B$106,'Reported Performance Table'!$D1044='Master List'!$B$126)),"LUNA_Dimming","Dimming_Capability_and_Range"))</f>
        <v/>
      </c>
      <c r="N1044" s="179">
        <f>'Reported Performance Table'!BE1044</f>
        <v>0</v>
      </c>
      <c r="O1044" s="179">
        <f>'Reported Performance Table'!BF1044</f>
        <v>0</v>
      </c>
      <c r="P1044" s="179">
        <f>'Reported Performance Table'!BG1044</f>
        <v>0</v>
      </c>
      <c r="Q1044" t="str">
        <f t="shared" si="33"/>
        <v>No</v>
      </c>
    </row>
    <row r="1045" spans="1:17" x14ac:dyDescent="0.25">
      <c r="A1045" s="75">
        <v>1052</v>
      </c>
      <c r="B1045" s="76" t="str">
        <f>IF('Reported Performance Table'!$A1052="","",IF(OR('Reported Performance Table'!$B1052="",'Reported Performance Table'!$C1052="",'Reported Performance Table'!$D1052="",'Reported Performance Table'!$F1052="",'Reported Performance Table'!$G1052="",'Reported Performance Table'!$H1052="",'Reported Performance Table'!$I1052="",'Reported Performance Table'!$K1052="",'Reported Performance Table'!$N1052="",'Reported Performance Table'!$O1052="",'Reported Performance Table'!$P1052="",'Reported Performance Table'!$Q1052="",'Reported Performance Table'!$R1052="",'Reported Performance Table'!$S1052="",'Reported Performance Table'!$T1052="",'Reported Performance Table'!$U1052="",'Reported Performance Table'!$V1052="",'Reported Performance Table'!$W1052="",'Reported Performance Table'!$X1052="",'Reported Performance Table'!$AF1052="",'Reported Performance Table'!$AG1052="",'Reported Performance Table'!$AI1052="",'Reported Performance Table'!$AJ1052="",'Reported Performance Table'!$AL1052="",'Reported Performance Table'!$AN1052="",'Reported Performance Table'!$AR1052=""),$A1045&amp;", ",""))</f>
        <v/>
      </c>
      <c r="D1045" s="35" t="e">
        <f>VLOOKUP('Reported Performance Table'!C1045,'Master List'!$B$20:$C$39,2,FALSE)</f>
        <v>#N/A</v>
      </c>
      <c r="E1045" t="e">
        <f>VLOOKUP('Reported Performance Table'!D1045,'Master List'!$B$42:$C$129,2,FALSE)</f>
        <v>#N/A</v>
      </c>
      <c r="F1045" t="e">
        <f>VLOOKUP('Reported Performance Table'!C1045,'Master List'!$B$20:$D$39,3,FALSE)</f>
        <v>#N/A</v>
      </c>
      <c r="G1045" s="3" t="e">
        <f>VLOOKUP('Reported Performance Table'!B1045,'Master List'!$B$11:$D$17,3,FALSE)</f>
        <v>#N/A</v>
      </c>
      <c r="H1045" t="e">
        <f t="shared" si="32"/>
        <v>#N/A</v>
      </c>
      <c r="I1045" t="e">
        <f>IF(VLOOKUP('Reported Performance Table'!D1045,'Master List'!$B$42:$D$129,3,FALSE)="","No",VLOOKUP('Reported Performance Table'!D1045,'Master List'!$B$42:$D$129,3,FALSE))</f>
        <v>#N/A</v>
      </c>
      <c r="J1045" t="e">
        <f>IF(AND(I1045="Yes_No",'Reported Performance Table'!E1045="Yes"),"No","Yes_No")</f>
        <v>#N/A</v>
      </c>
      <c r="K1045" t="str">
        <f>IF('Reported Performance Table'!D1045="","",IF('Reported Performance Table'!E1045="Yes","LUNA_CCT","Reported_CCT"))</f>
        <v/>
      </c>
      <c r="L1045" t="str">
        <f>IF('Reported Performance Table'!D1045="","",IF(K1045="LUNA_CCT",VLOOKUP('Reported Performance Table'!D1045,'Master List'!$B$42:$E$129,4,FALSE),"Reported_BUG"))</f>
        <v/>
      </c>
      <c r="M1045" t="str">
        <f>IF('Reported Performance Table'!D1045="","",IF(AND('Reported Performance Table'!$E1045="Yes",OR('Reported Performance Table'!$D1045='Master List'!$B$42,'Reported Performance Table'!$D1045='Master List'!$B$43,'Reported Performance Table'!$D1045='Master List'!$B$44,'Reported Performance Table'!$D1045='Master List'!$B$46,'Reported Performance Table'!$D1045='Master List'!$B$48,'Reported Performance Table'!$D1045='Master List'!$B$104,'Reported Performance Table'!$D1045='Master List'!$B$106,'Reported Performance Table'!$D1045='Master List'!$B$126)),"LUNA_Dimming","Dimming_Capability_and_Range"))</f>
        <v/>
      </c>
      <c r="N1045" s="179">
        <f>'Reported Performance Table'!BE1045</f>
        <v>0</v>
      </c>
      <c r="O1045" s="179">
        <f>'Reported Performance Table'!BF1045</f>
        <v>0</v>
      </c>
      <c r="P1045" s="179">
        <f>'Reported Performance Table'!BG1045</f>
        <v>0</v>
      </c>
      <c r="Q1045" t="str">
        <f t="shared" si="33"/>
        <v>No</v>
      </c>
    </row>
    <row r="1046" spans="1:17" x14ac:dyDescent="0.25">
      <c r="A1046" s="75">
        <v>1053</v>
      </c>
      <c r="B1046" s="76" t="str">
        <f>IF('Reported Performance Table'!$A1053="","",IF(OR('Reported Performance Table'!$B1053="",'Reported Performance Table'!$C1053="",'Reported Performance Table'!$D1053="",'Reported Performance Table'!$F1053="",'Reported Performance Table'!$G1053="",'Reported Performance Table'!$H1053="",'Reported Performance Table'!$I1053="",'Reported Performance Table'!$K1053="",'Reported Performance Table'!$N1053="",'Reported Performance Table'!$O1053="",'Reported Performance Table'!$P1053="",'Reported Performance Table'!$Q1053="",'Reported Performance Table'!$R1053="",'Reported Performance Table'!$S1053="",'Reported Performance Table'!$T1053="",'Reported Performance Table'!$U1053="",'Reported Performance Table'!$V1053="",'Reported Performance Table'!$W1053="",'Reported Performance Table'!$X1053="",'Reported Performance Table'!$AF1053="",'Reported Performance Table'!$AG1053="",'Reported Performance Table'!$AI1053="",'Reported Performance Table'!$AJ1053="",'Reported Performance Table'!$AL1053="",'Reported Performance Table'!$AN1053="",'Reported Performance Table'!$AR1053=""),$A1046&amp;", ",""))</f>
        <v/>
      </c>
      <c r="D1046" s="35" t="e">
        <f>VLOOKUP('Reported Performance Table'!C1046,'Master List'!$B$20:$C$39,2,FALSE)</f>
        <v>#N/A</v>
      </c>
      <c r="E1046" t="e">
        <f>VLOOKUP('Reported Performance Table'!D1046,'Master List'!$B$42:$C$129,2,FALSE)</f>
        <v>#N/A</v>
      </c>
      <c r="F1046" t="e">
        <f>VLOOKUP('Reported Performance Table'!C1046,'Master List'!$B$20:$D$39,3,FALSE)</f>
        <v>#N/A</v>
      </c>
      <c r="G1046" s="3" t="e">
        <f>VLOOKUP('Reported Performance Table'!B1046,'Master List'!$B$11:$D$17,3,FALSE)</f>
        <v>#N/A</v>
      </c>
      <c r="H1046" t="e">
        <f t="shared" si="32"/>
        <v>#N/A</v>
      </c>
      <c r="I1046" t="e">
        <f>IF(VLOOKUP('Reported Performance Table'!D1046,'Master List'!$B$42:$D$129,3,FALSE)="","No",VLOOKUP('Reported Performance Table'!D1046,'Master List'!$B$42:$D$129,3,FALSE))</f>
        <v>#N/A</v>
      </c>
      <c r="J1046" t="e">
        <f>IF(AND(I1046="Yes_No",'Reported Performance Table'!E1046="Yes"),"No","Yes_No")</f>
        <v>#N/A</v>
      </c>
      <c r="K1046" t="str">
        <f>IF('Reported Performance Table'!D1046="","",IF('Reported Performance Table'!E1046="Yes","LUNA_CCT","Reported_CCT"))</f>
        <v/>
      </c>
      <c r="L1046" t="str">
        <f>IF('Reported Performance Table'!D1046="","",IF(K1046="LUNA_CCT",VLOOKUP('Reported Performance Table'!D1046,'Master List'!$B$42:$E$129,4,FALSE),"Reported_BUG"))</f>
        <v/>
      </c>
      <c r="M1046" t="str">
        <f>IF('Reported Performance Table'!D1046="","",IF(AND('Reported Performance Table'!$E1046="Yes",OR('Reported Performance Table'!$D1046='Master List'!$B$42,'Reported Performance Table'!$D1046='Master List'!$B$43,'Reported Performance Table'!$D1046='Master List'!$B$44,'Reported Performance Table'!$D1046='Master List'!$B$46,'Reported Performance Table'!$D1046='Master List'!$B$48,'Reported Performance Table'!$D1046='Master List'!$B$104,'Reported Performance Table'!$D1046='Master List'!$B$106,'Reported Performance Table'!$D1046='Master List'!$B$126)),"LUNA_Dimming","Dimming_Capability_and_Range"))</f>
        <v/>
      </c>
      <c r="N1046" s="179">
        <f>'Reported Performance Table'!BE1046</f>
        <v>0</v>
      </c>
      <c r="O1046" s="179">
        <f>'Reported Performance Table'!BF1046</f>
        <v>0</v>
      </c>
      <c r="P1046" s="179">
        <f>'Reported Performance Table'!BG1046</f>
        <v>0</v>
      </c>
      <c r="Q1046" t="str">
        <f t="shared" si="33"/>
        <v>No</v>
      </c>
    </row>
    <row r="1047" spans="1:17" x14ac:dyDescent="0.25">
      <c r="A1047" s="75">
        <v>1054</v>
      </c>
      <c r="B1047" s="76" t="str">
        <f>IF('Reported Performance Table'!$A1054="","",IF(OR('Reported Performance Table'!$B1054="",'Reported Performance Table'!$C1054="",'Reported Performance Table'!$D1054="",'Reported Performance Table'!$F1054="",'Reported Performance Table'!$G1054="",'Reported Performance Table'!$H1054="",'Reported Performance Table'!$I1054="",'Reported Performance Table'!$K1054="",'Reported Performance Table'!$N1054="",'Reported Performance Table'!$O1054="",'Reported Performance Table'!$P1054="",'Reported Performance Table'!$Q1054="",'Reported Performance Table'!$R1054="",'Reported Performance Table'!$S1054="",'Reported Performance Table'!$T1054="",'Reported Performance Table'!$U1054="",'Reported Performance Table'!$V1054="",'Reported Performance Table'!$W1054="",'Reported Performance Table'!$X1054="",'Reported Performance Table'!$AF1054="",'Reported Performance Table'!$AG1054="",'Reported Performance Table'!$AI1054="",'Reported Performance Table'!$AJ1054="",'Reported Performance Table'!$AL1054="",'Reported Performance Table'!$AN1054="",'Reported Performance Table'!$AR1054=""),$A1047&amp;", ",""))</f>
        <v/>
      </c>
      <c r="D1047" s="35" t="e">
        <f>VLOOKUP('Reported Performance Table'!C1047,'Master List'!$B$20:$C$39,2,FALSE)</f>
        <v>#N/A</v>
      </c>
      <c r="E1047" t="e">
        <f>VLOOKUP('Reported Performance Table'!D1047,'Master List'!$B$42:$C$129,2,FALSE)</f>
        <v>#N/A</v>
      </c>
      <c r="F1047" t="e">
        <f>VLOOKUP('Reported Performance Table'!C1047,'Master List'!$B$20:$D$39,3,FALSE)</f>
        <v>#N/A</v>
      </c>
      <c r="G1047" s="3" t="e">
        <f>VLOOKUP('Reported Performance Table'!B1047,'Master List'!$B$11:$D$17,3,FALSE)</f>
        <v>#N/A</v>
      </c>
      <c r="H1047" t="e">
        <f t="shared" si="32"/>
        <v>#N/A</v>
      </c>
      <c r="I1047" t="e">
        <f>IF(VLOOKUP('Reported Performance Table'!D1047,'Master List'!$B$42:$D$129,3,FALSE)="","No",VLOOKUP('Reported Performance Table'!D1047,'Master List'!$B$42:$D$129,3,FALSE))</f>
        <v>#N/A</v>
      </c>
      <c r="J1047" t="e">
        <f>IF(AND(I1047="Yes_No",'Reported Performance Table'!E1047="Yes"),"No","Yes_No")</f>
        <v>#N/A</v>
      </c>
      <c r="K1047" t="str">
        <f>IF('Reported Performance Table'!D1047="","",IF('Reported Performance Table'!E1047="Yes","LUNA_CCT","Reported_CCT"))</f>
        <v/>
      </c>
      <c r="L1047" t="str">
        <f>IF('Reported Performance Table'!D1047="","",IF(K1047="LUNA_CCT",VLOOKUP('Reported Performance Table'!D1047,'Master List'!$B$42:$E$129,4,FALSE),"Reported_BUG"))</f>
        <v/>
      </c>
      <c r="M1047" t="str">
        <f>IF('Reported Performance Table'!D1047="","",IF(AND('Reported Performance Table'!$E1047="Yes",OR('Reported Performance Table'!$D1047='Master List'!$B$42,'Reported Performance Table'!$D1047='Master List'!$B$43,'Reported Performance Table'!$D1047='Master List'!$B$44,'Reported Performance Table'!$D1047='Master List'!$B$46,'Reported Performance Table'!$D1047='Master List'!$B$48,'Reported Performance Table'!$D1047='Master List'!$B$104,'Reported Performance Table'!$D1047='Master List'!$B$106,'Reported Performance Table'!$D1047='Master List'!$B$126)),"LUNA_Dimming","Dimming_Capability_and_Range"))</f>
        <v/>
      </c>
      <c r="N1047" s="179">
        <f>'Reported Performance Table'!BE1047</f>
        <v>0</v>
      </c>
      <c r="O1047" s="179">
        <f>'Reported Performance Table'!BF1047</f>
        <v>0</v>
      </c>
      <c r="P1047" s="179">
        <f>'Reported Performance Table'!BG1047</f>
        <v>0</v>
      </c>
      <c r="Q1047" t="str">
        <f t="shared" si="33"/>
        <v>No</v>
      </c>
    </row>
    <row r="1048" spans="1:17" x14ac:dyDescent="0.25">
      <c r="A1048" s="75">
        <v>1055</v>
      </c>
      <c r="B1048" s="76" t="str">
        <f>IF('Reported Performance Table'!$A1055="","",IF(OR('Reported Performance Table'!$B1055="",'Reported Performance Table'!$C1055="",'Reported Performance Table'!$D1055="",'Reported Performance Table'!$F1055="",'Reported Performance Table'!$G1055="",'Reported Performance Table'!$H1055="",'Reported Performance Table'!$I1055="",'Reported Performance Table'!$K1055="",'Reported Performance Table'!$N1055="",'Reported Performance Table'!$O1055="",'Reported Performance Table'!$P1055="",'Reported Performance Table'!$Q1055="",'Reported Performance Table'!$R1055="",'Reported Performance Table'!$S1055="",'Reported Performance Table'!$T1055="",'Reported Performance Table'!$U1055="",'Reported Performance Table'!$V1055="",'Reported Performance Table'!$W1055="",'Reported Performance Table'!$X1055="",'Reported Performance Table'!$AF1055="",'Reported Performance Table'!$AG1055="",'Reported Performance Table'!$AI1055="",'Reported Performance Table'!$AJ1055="",'Reported Performance Table'!$AL1055="",'Reported Performance Table'!$AN1055="",'Reported Performance Table'!$AR1055=""),$A1048&amp;", ",""))</f>
        <v/>
      </c>
      <c r="D1048" s="35" t="e">
        <f>VLOOKUP('Reported Performance Table'!C1048,'Master List'!$B$20:$C$39,2,FALSE)</f>
        <v>#N/A</v>
      </c>
      <c r="E1048" t="e">
        <f>VLOOKUP('Reported Performance Table'!D1048,'Master List'!$B$42:$C$129,2,FALSE)</f>
        <v>#N/A</v>
      </c>
      <c r="F1048" t="e">
        <f>VLOOKUP('Reported Performance Table'!C1048,'Master List'!$B$20:$D$39,3,FALSE)</f>
        <v>#N/A</v>
      </c>
      <c r="G1048" s="3" t="e">
        <f>VLOOKUP('Reported Performance Table'!B1048,'Master List'!$B$11:$D$17,3,FALSE)</f>
        <v>#N/A</v>
      </c>
      <c r="H1048" t="e">
        <f t="shared" si="32"/>
        <v>#N/A</v>
      </c>
      <c r="I1048" t="e">
        <f>IF(VLOOKUP('Reported Performance Table'!D1048,'Master List'!$B$42:$D$129,3,FALSE)="","No",VLOOKUP('Reported Performance Table'!D1048,'Master List'!$B$42:$D$129,3,FALSE))</f>
        <v>#N/A</v>
      </c>
      <c r="J1048" t="e">
        <f>IF(AND(I1048="Yes_No",'Reported Performance Table'!E1048="Yes"),"No","Yes_No")</f>
        <v>#N/A</v>
      </c>
      <c r="K1048" t="str">
        <f>IF('Reported Performance Table'!D1048="","",IF('Reported Performance Table'!E1048="Yes","LUNA_CCT","Reported_CCT"))</f>
        <v/>
      </c>
      <c r="L1048" t="str">
        <f>IF('Reported Performance Table'!D1048="","",IF(K1048="LUNA_CCT",VLOOKUP('Reported Performance Table'!D1048,'Master List'!$B$42:$E$129,4,FALSE),"Reported_BUG"))</f>
        <v/>
      </c>
      <c r="M1048" t="str">
        <f>IF('Reported Performance Table'!D1048="","",IF(AND('Reported Performance Table'!$E1048="Yes",OR('Reported Performance Table'!$D1048='Master List'!$B$42,'Reported Performance Table'!$D1048='Master List'!$B$43,'Reported Performance Table'!$D1048='Master List'!$B$44,'Reported Performance Table'!$D1048='Master List'!$B$46,'Reported Performance Table'!$D1048='Master List'!$B$48,'Reported Performance Table'!$D1048='Master List'!$B$104,'Reported Performance Table'!$D1048='Master List'!$B$106,'Reported Performance Table'!$D1048='Master List'!$B$126)),"LUNA_Dimming","Dimming_Capability_and_Range"))</f>
        <v/>
      </c>
      <c r="N1048" s="179">
        <f>'Reported Performance Table'!BE1048</f>
        <v>0</v>
      </c>
      <c r="O1048" s="179">
        <f>'Reported Performance Table'!BF1048</f>
        <v>0</v>
      </c>
      <c r="P1048" s="179">
        <f>'Reported Performance Table'!BG1048</f>
        <v>0</v>
      </c>
      <c r="Q1048" t="str">
        <f t="shared" si="33"/>
        <v>No</v>
      </c>
    </row>
    <row r="1049" spans="1:17" x14ac:dyDescent="0.25">
      <c r="A1049" s="75">
        <v>1056</v>
      </c>
      <c r="B1049" s="76" t="str">
        <f>IF('Reported Performance Table'!$A1056="","",IF(OR('Reported Performance Table'!$B1056="",'Reported Performance Table'!$C1056="",'Reported Performance Table'!$D1056="",'Reported Performance Table'!$F1056="",'Reported Performance Table'!$G1056="",'Reported Performance Table'!$H1056="",'Reported Performance Table'!$I1056="",'Reported Performance Table'!$K1056="",'Reported Performance Table'!$N1056="",'Reported Performance Table'!$O1056="",'Reported Performance Table'!$P1056="",'Reported Performance Table'!$Q1056="",'Reported Performance Table'!$R1056="",'Reported Performance Table'!$S1056="",'Reported Performance Table'!$T1056="",'Reported Performance Table'!$U1056="",'Reported Performance Table'!$V1056="",'Reported Performance Table'!$W1056="",'Reported Performance Table'!$X1056="",'Reported Performance Table'!$AF1056="",'Reported Performance Table'!$AG1056="",'Reported Performance Table'!$AI1056="",'Reported Performance Table'!$AJ1056="",'Reported Performance Table'!$AL1056="",'Reported Performance Table'!$AN1056="",'Reported Performance Table'!$AR1056=""),$A1049&amp;", ",""))</f>
        <v/>
      </c>
      <c r="D1049" s="35" t="e">
        <f>VLOOKUP('Reported Performance Table'!C1049,'Master List'!$B$20:$C$39,2,FALSE)</f>
        <v>#N/A</v>
      </c>
      <c r="E1049" t="e">
        <f>VLOOKUP('Reported Performance Table'!D1049,'Master List'!$B$42:$C$129,2,FALSE)</f>
        <v>#N/A</v>
      </c>
      <c r="F1049" t="e">
        <f>VLOOKUP('Reported Performance Table'!C1049,'Master List'!$B$20:$D$39,3,FALSE)</f>
        <v>#N/A</v>
      </c>
      <c r="G1049" s="3" t="e">
        <f>VLOOKUP('Reported Performance Table'!B1049,'Master List'!$B$11:$D$17,3,FALSE)</f>
        <v>#N/A</v>
      </c>
      <c r="H1049" t="e">
        <f t="shared" si="32"/>
        <v>#N/A</v>
      </c>
      <c r="I1049" t="e">
        <f>IF(VLOOKUP('Reported Performance Table'!D1049,'Master List'!$B$42:$D$129,3,FALSE)="","No",VLOOKUP('Reported Performance Table'!D1049,'Master List'!$B$42:$D$129,3,FALSE))</f>
        <v>#N/A</v>
      </c>
      <c r="J1049" t="e">
        <f>IF(AND(I1049="Yes_No",'Reported Performance Table'!E1049="Yes"),"No","Yes_No")</f>
        <v>#N/A</v>
      </c>
      <c r="K1049" t="str">
        <f>IF('Reported Performance Table'!D1049="","",IF('Reported Performance Table'!E1049="Yes","LUNA_CCT","Reported_CCT"))</f>
        <v/>
      </c>
      <c r="L1049" t="str">
        <f>IF('Reported Performance Table'!D1049="","",IF(K1049="LUNA_CCT",VLOOKUP('Reported Performance Table'!D1049,'Master List'!$B$42:$E$129,4,FALSE),"Reported_BUG"))</f>
        <v/>
      </c>
      <c r="M1049" t="str">
        <f>IF('Reported Performance Table'!D1049="","",IF(AND('Reported Performance Table'!$E1049="Yes",OR('Reported Performance Table'!$D1049='Master List'!$B$42,'Reported Performance Table'!$D1049='Master List'!$B$43,'Reported Performance Table'!$D1049='Master List'!$B$44,'Reported Performance Table'!$D1049='Master List'!$B$46,'Reported Performance Table'!$D1049='Master List'!$B$48,'Reported Performance Table'!$D1049='Master List'!$B$104,'Reported Performance Table'!$D1049='Master List'!$B$106,'Reported Performance Table'!$D1049='Master List'!$B$126)),"LUNA_Dimming","Dimming_Capability_and_Range"))</f>
        <v/>
      </c>
      <c r="N1049" s="179">
        <f>'Reported Performance Table'!BE1049</f>
        <v>0</v>
      </c>
      <c r="O1049" s="179">
        <f>'Reported Performance Table'!BF1049</f>
        <v>0</v>
      </c>
      <c r="P1049" s="179">
        <f>'Reported Performance Table'!BG1049</f>
        <v>0</v>
      </c>
      <c r="Q1049" t="str">
        <f t="shared" si="33"/>
        <v>No</v>
      </c>
    </row>
    <row r="1050" spans="1:17" x14ac:dyDescent="0.25">
      <c r="A1050" s="75">
        <v>1057</v>
      </c>
      <c r="B1050" s="76" t="str">
        <f>IF('Reported Performance Table'!$A1057="","",IF(OR('Reported Performance Table'!$B1057="",'Reported Performance Table'!$C1057="",'Reported Performance Table'!$D1057="",'Reported Performance Table'!$F1057="",'Reported Performance Table'!$G1057="",'Reported Performance Table'!$H1057="",'Reported Performance Table'!$I1057="",'Reported Performance Table'!$K1057="",'Reported Performance Table'!$N1057="",'Reported Performance Table'!$O1057="",'Reported Performance Table'!$P1057="",'Reported Performance Table'!$Q1057="",'Reported Performance Table'!$R1057="",'Reported Performance Table'!$S1057="",'Reported Performance Table'!$T1057="",'Reported Performance Table'!$U1057="",'Reported Performance Table'!$V1057="",'Reported Performance Table'!$W1057="",'Reported Performance Table'!$X1057="",'Reported Performance Table'!$AF1057="",'Reported Performance Table'!$AG1057="",'Reported Performance Table'!$AI1057="",'Reported Performance Table'!$AJ1057="",'Reported Performance Table'!$AL1057="",'Reported Performance Table'!$AN1057="",'Reported Performance Table'!$AR1057=""),$A1050&amp;", ",""))</f>
        <v/>
      </c>
      <c r="D1050" s="35" t="e">
        <f>VLOOKUP('Reported Performance Table'!C1050,'Master List'!$B$20:$C$39,2,FALSE)</f>
        <v>#N/A</v>
      </c>
      <c r="E1050" t="e">
        <f>VLOOKUP('Reported Performance Table'!D1050,'Master List'!$B$42:$C$129,2,FALSE)</f>
        <v>#N/A</v>
      </c>
      <c r="F1050" t="e">
        <f>VLOOKUP('Reported Performance Table'!C1050,'Master List'!$B$20:$D$39,3,FALSE)</f>
        <v>#N/A</v>
      </c>
      <c r="G1050" s="3" t="e">
        <f>VLOOKUP('Reported Performance Table'!B1050,'Master List'!$B$11:$D$17,3,FALSE)</f>
        <v>#N/A</v>
      </c>
      <c r="H1050" t="e">
        <f t="shared" si="32"/>
        <v>#N/A</v>
      </c>
      <c r="I1050" t="e">
        <f>IF(VLOOKUP('Reported Performance Table'!D1050,'Master List'!$B$42:$D$129,3,FALSE)="","No",VLOOKUP('Reported Performance Table'!D1050,'Master List'!$B$42:$D$129,3,FALSE))</f>
        <v>#N/A</v>
      </c>
      <c r="J1050" t="e">
        <f>IF(AND(I1050="Yes_No",'Reported Performance Table'!E1050="Yes"),"No","Yes_No")</f>
        <v>#N/A</v>
      </c>
      <c r="K1050" t="str">
        <f>IF('Reported Performance Table'!D1050="","",IF('Reported Performance Table'!E1050="Yes","LUNA_CCT","Reported_CCT"))</f>
        <v/>
      </c>
      <c r="L1050" t="str">
        <f>IF('Reported Performance Table'!D1050="","",IF(K1050="LUNA_CCT",VLOOKUP('Reported Performance Table'!D1050,'Master List'!$B$42:$E$129,4,FALSE),"Reported_BUG"))</f>
        <v/>
      </c>
      <c r="M1050" t="str">
        <f>IF('Reported Performance Table'!D1050="","",IF(AND('Reported Performance Table'!$E1050="Yes",OR('Reported Performance Table'!$D1050='Master List'!$B$42,'Reported Performance Table'!$D1050='Master List'!$B$43,'Reported Performance Table'!$D1050='Master List'!$B$44,'Reported Performance Table'!$D1050='Master List'!$B$46,'Reported Performance Table'!$D1050='Master List'!$B$48,'Reported Performance Table'!$D1050='Master List'!$B$104,'Reported Performance Table'!$D1050='Master List'!$B$106,'Reported Performance Table'!$D1050='Master List'!$B$126)),"LUNA_Dimming","Dimming_Capability_and_Range"))</f>
        <v/>
      </c>
      <c r="N1050" s="179">
        <f>'Reported Performance Table'!BE1050</f>
        <v>0</v>
      </c>
      <c r="O1050" s="179">
        <f>'Reported Performance Table'!BF1050</f>
        <v>0</v>
      </c>
      <c r="P1050" s="179">
        <f>'Reported Performance Table'!BG1050</f>
        <v>0</v>
      </c>
      <c r="Q1050" t="str">
        <f t="shared" si="33"/>
        <v>No</v>
      </c>
    </row>
    <row r="1051" spans="1:17" x14ac:dyDescent="0.25">
      <c r="A1051" s="75">
        <v>1058</v>
      </c>
      <c r="B1051" s="76" t="str">
        <f>IF('Reported Performance Table'!$A1058="","",IF(OR('Reported Performance Table'!$B1058="",'Reported Performance Table'!$C1058="",'Reported Performance Table'!$D1058="",'Reported Performance Table'!$F1058="",'Reported Performance Table'!$G1058="",'Reported Performance Table'!$H1058="",'Reported Performance Table'!$I1058="",'Reported Performance Table'!$K1058="",'Reported Performance Table'!$N1058="",'Reported Performance Table'!$O1058="",'Reported Performance Table'!$P1058="",'Reported Performance Table'!$Q1058="",'Reported Performance Table'!$R1058="",'Reported Performance Table'!$S1058="",'Reported Performance Table'!$T1058="",'Reported Performance Table'!$U1058="",'Reported Performance Table'!$V1058="",'Reported Performance Table'!$W1058="",'Reported Performance Table'!$X1058="",'Reported Performance Table'!$AF1058="",'Reported Performance Table'!$AG1058="",'Reported Performance Table'!$AI1058="",'Reported Performance Table'!$AJ1058="",'Reported Performance Table'!$AL1058="",'Reported Performance Table'!$AN1058="",'Reported Performance Table'!$AR1058=""),$A1051&amp;", ",""))</f>
        <v/>
      </c>
      <c r="D1051" s="35" t="e">
        <f>VLOOKUP('Reported Performance Table'!C1051,'Master List'!$B$20:$C$39,2,FALSE)</f>
        <v>#N/A</v>
      </c>
      <c r="E1051" t="e">
        <f>VLOOKUP('Reported Performance Table'!D1051,'Master List'!$B$42:$C$129,2,FALSE)</f>
        <v>#N/A</v>
      </c>
      <c r="F1051" t="e">
        <f>VLOOKUP('Reported Performance Table'!C1051,'Master List'!$B$20:$D$39,3,FALSE)</f>
        <v>#N/A</v>
      </c>
      <c r="G1051" s="3" t="e">
        <f>VLOOKUP('Reported Performance Table'!B1051,'Master List'!$B$11:$D$17,3,FALSE)</f>
        <v>#N/A</v>
      </c>
      <c r="H1051" t="e">
        <f t="shared" si="32"/>
        <v>#N/A</v>
      </c>
      <c r="I1051" t="e">
        <f>IF(VLOOKUP('Reported Performance Table'!D1051,'Master List'!$B$42:$D$129,3,FALSE)="","No",VLOOKUP('Reported Performance Table'!D1051,'Master List'!$B$42:$D$129,3,FALSE))</f>
        <v>#N/A</v>
      </c>
      <c r="J1051" t="e">
        <f>IF(AND(I1051="Yes_No",'Reported Performance Table'!E1051="Yes"),"No","Yes_No")</f>
        <v>#N/A</v>
      </c>
      <c r="K1051" t="str">
        <f>IF('Reported Performance Table'!D1051="","",IF('Reported Performance Table'!E1051="Yes","LUNA_CCT","Reported_CCT"))</f>
        <v/>
      </c>
      <c r="L1051" t="str">
        <f>IF('Reported Performance Table'!D1051="","",IF(K1051="LUNA_CCT",VLOOKUP('Reported Performance Table'!D1051,'Master List'!$B$42:$E$129,4,FALSE),"Reported_BUG"))</f>
        <v/>
      </c>
      <c r="M1051" t="str">
        <f>IF('Reported Performance Table'!D1051="","",IF(AND('Reported Performance Table'!$E1051="Yes",OR('Reported Performance Table'!$D1051='Master List'!$B$42,'Reported Performance Table'!$D1051='Master List'!$B$43,'Reported Performance Table'!$D1051='Master List'!$B$44,'Reported Performance Table'!$D1051='Master List'!$B$46,'Reported Performance Table'!$D1051='Master List'!$B$48,'Reported Performance Table'!$D1051='Master List'!$B$104,'Reported Performance Table'!$D1051='Master List'!$B$106,'Reported Performance Table'!$D1051='Master List'!$B$126)),"LUNA_Dimming","Dimming_Capability_and_Range"))</f>
        <v/>
      </c>
      <c r="N1051" s="179">
        <f>'Reported Performance Table'!BE1051</f>
        <v>0</v>
      </c>
      <c r="O1051" s="179">
        <f>'Reported Performance Table'!BF1051</f>
        <v>0</v>
      </c>
      <c r="P1051" s="179">
        <f>'Reported Performance Table'!BG1051</f>
        <v>0</v>
      </c>
      <c r="Q1051" t="str">
        <f t="shared" si="33"/>
        <v>No</v>
      </c>
    </row>
    <row r="1052" spans="1:17" x14ac:dyDescent="0.25">
      <c r="A1052" s="75">
        <v>1059</v>
      </c>
      <c r="B1052" s="76" t="str">
        <f>IF('Reported Performance Table'!$A1059="","",IF(OR('Reported Performance Table'!$B1059="",'Reported Performance Table'!$C1059="",'Reported Performance Table'!$D1059="",'Reported Performance Table'!$F1059="",'Reported Performance Table'!$G1059="",'Reported Performance Table'!$H1059="",'Reported Performance Table'!$I1059="",'Reported Performance Table'!$K1059="",'Reported Performance Table'!$N1059="",'Reported Performance Table'!$O1059="",'Reported Performance Table'!$P1059="",'Reported Performance Table'!$Q1059="",'Reported Performance Table'!$R1059="",'Reported Performance Table'!$S1059="",'Reported Performance Table'!$T1059="",'Reported Performance Table'!$U1059="",'Reported Performance Table'!$V1059="",'Reported Performance Table'!$W1059="",'Reported Performance Table'!$X1059="",'Reported Performance Table'!$AF1059="",'Reported Performance Table'!$AG1059="",'Reported Performance Table'!$AI1059="",'Reported Performance Table'!$AJ1059="",'Reported Performance Table'!$AL1059="",'Reported Performance Table'!$AN1059="",'Reported Performance Table'!$AR1059=""),$A1052&amp;", ",""))</f>
        <v/>
      </c>
      <c r="D1052" s="35" t="e">
        <f>VLOOKUP('Reported Performance Table'!C1052,'Master List'!$B$20:$C$39,2,FALSE)</f>
        <v>#N/A</v>
      </c>
      <c r="E1052" t="e">
        <f>VLOOKUP('Reported Performance Table'!D1052,'Master List'!$B$42:$C$129,2,FALSE)</f>
        <v>#N/A</v>
      </c>
      <c r="F1052" t="e">
        <f>VLOOKUP('Reported Performance Table'!C1052,'Master List'!$B$20:$D$39,3,FALSE)</f>
        <v>#N/A</v>
      </c>
      <c r="G1052" s="3" t="e">
        <f>VLOOKUP('Reported Performance Table'!B1052,'Master List'!$B$11:$D$17,3,FALSE)</f>
        <v>#N/A</v>
      </c>
      <c r="H1052" t="e">
        <f t="shared" si="32"/>
        <v>#N/A</v>
      </c>
      <c r="I1052" t="e">
        <f>IF(VLOOKUP('Reported Performance Table'!D1052,'Master List'!$B$42:$D$129,3,FALSE)="","No",VLOOKUP('Reported Performance Table'!D1052,'Master List'!$B$42:$D$129,3,FALSE))</f>
        <v>#N/A</v>
      </c>
      <c r="J1052" t="e">
        <f>IF(AND(I1052="Yes_No",'Reported Performance Table'!E1052="Yes"),"No","Yes_No")</f>
        <v>#N/A</v>
      </c>
      <c r="K1052" t="str">
        <f>IF('Reported Performance Table'!D1052="","",IF('Reported Performance Table'!E1052="Yes","LUNA_CCT","Reported_CCT"))</f>
        <v/>
      </c>
      <c r="L1052" t="str">
        <f>IF('Reported Performance Table'!D1052="","",IF(K1052="LUNA_CCT",VLOOKUP('Reported Performance Table'!D1052,'Master List'!$B$42:$E$129,4,FALSE),"Reported_BUG"))</f>
        <v/>
      </c>
      <c r="M1052" t="str">
        <f>IF('Reported Performance Table'!D1052="","",IF(AND('Reported Performance Table'!$E1052="Yes",OR('Reported Performance Table'!$D1052='Master List'!$B$42,'Reported Performance Table'!$D1052='Master List'!$B$43,'Reported Performance Table'!$D1052='Master List'!$B$44,'Reported Performance Table'!$D1052='Master List'!$B$46,'Reported Performance Table'!$D1052='Master List'!$B$48,'Reported Performance Table'!$D1052='Master List'!$B$104,'Reported Performance Table'!$D1052='Master List'!$B$106,'Reported Performance Table'!$D1052='Master List'!$B$126)),"LUNA_Dimming","Dimming_Capability_and_Range"))</f>
        <v/>
      </c>
      <c r="N1052" s="179">
        <f>'Reported Performance Table'!BE1052</f>
        <v>0</v>
      </c>
      <c r="O1052" s="179">
        <f>'Reported Performance Table'!BF1052</f>
        <v>0</v>
      </c>
      <c r="P1052" s="179">
        <f>'Reported Performance Table'!BG1052</f>
        <v>0</v>
      </c>
      <c r="Q1052" t="str">
        <f t="shared" si="33"/>
        <v>No</v>
      </c>
    </row>
    <row r="1053" spans="1:17" x14ac:dyDescent="0.25">
      <c r="A1053" s="75">
        <v>1060</v>
      </c>
      <c r="B1053" s="76" t="str">
        <f>IF('Reported Performance Table'!$A1060="","",IF(OR('Reported Performance Table'!$B1060="",'Reported Performance Table'!$C1060="",'Reported Performance Table'!$D1060="",'Reported Performance Table'!$F1060="",'Reported Performance Table'!$G1060="",'Reported Performance Table'!$H1060="",'Reported Performance Table'!$I1060="",'Reported Performance Table'!$K1060="",'Reported Performance Table'!$N1060="",'Reported Performance Table'!$O1060="",'Reported Performance Table'!$P1060="",'Reported Performance Table'!$Q1060="",'Reported Performance Table'!$R1060="",'Reported Performance Table'!$S1060="",'Reported Performance Table'!$T1060="",'Reported Performance Table'!$U1060="",'Reported Performance Table'!$V1060="",'Reported Performance Table'!$W1060="",'Reported Performance Table'!$X1060="",'Reported Performance Table'!$AF1060="",'Reported Performance Table'!$AG1060="",'Reported Performance Table'!$AI1060="",'Reported Performance Table'!$AJ1060="",'Reported Performance Table'!$AL1060="",'Reported Performance Table'!$AN1060="",'Reported Performance Table'!$AR1060=""),$A1053&amp;", ",""))</f>
        <v/>
      </c>
      <c r="D1053" s="35" t="e">
        <f>VLOOKUP('Reported Performance Table'!C1053,'Master List'!$B$20:$C$39,2,FALSE)</f>
        <v>#N/A</v>
      </c>
      <c r="E1053" t="e">
        <f>VLOOKUP('Reported Performance Table'!D1053,'Master List'!$B$42:$C$129,2,FALSE)</f>
        <v>#N/A</v>
      </c>
      <c r="F1053" t="e">
        <f>VLOOKUP('Reported Performance Table'!C1053,'Master List'!$B$20:$D$39,3,FALSE)</f>
        <v>#N/A</v>
      </c>
      <c r="G1053" s="3" t="e">
        <f>VLOOKUP('Reported Performance Table'!B1053,'Master List'!$B$11:$D$17,3,FALSE)</f>
        <v>#N/A</v>
      </c>
      <c r="H1053" t="e">
        <f t="shared" si="32"/>
        <v>#N/A</v>
      </c>
      <c r="I1053" t="e">
        <f>IF(VLOOKUP('Reported Performance Table'!D1053,'Master List'!$B$42:$D$129,3,FALSE)="","No",VLOOKUP('Reported Performance Table'!D1053,'Master List'!$B$42:$D$129,3,FALSE))</f>
        <v>#N/A</v>
      </c>
      <c r="J1053" t="e">
        <f>IF(AND(I1053="Yes_No",'Reported Performance Table'!E1053="Yes"),"No","Yes_No")</f>
        <v>#N/A</v>
      </c>
      <c r="K1053" t="str">
        <f>IF('Reported Performance Table'!D1053="","",IF('Reported Performance Table'!E1053="Yes","LUNA_CCT","Reported_CCT"))</f>
        <v/>
      </c>
      <c r="L1053" t="str">
        <f>IF('Reported Performance Table'!D1053="","",IF(K1053="LUNA_CCT",VLOOKUP('Reported Performance Table'!D1053,'Master List'!$B$42:$E$129,4,FALSE),"Reported_BUG"))</f>
        <v/>
      </c>
      <c r="M1053" t="str">
        <f>IF('Reported Performance Table'!D1053="","",IF(AND('Reported Performance Table'!$E1053="Yes",OR('Reported Performance Table'!$D1053='Master List'!$B$42,'Reported Performance Table'!$D1053='Master List'!$B$43,'Reported Performance Table'!$D1053='Master List'!$B$44,'Reported Performance Table'!$D1053='Master List'!$B$46,'Reported Performance Table'!$D1053='Master List'!$B$48,'Reported Performance Table'!$D1053='Master List'!$B$104,'Reported Performance Table'!$D1053='Master List'!$B$106,'Reported Performance Table'!$D1053='Master List'!$B$126)),"LUNA_Dimming","Dimming_Capability_and_Range"))</f>
        <v/>
      </c>
      <c r="N1053" s="179">
        <f>'Reported Performance Table'!BE1053</f>
        <v>0</v>
      </c>
      <c r="O1053" s="179">
        <f>'Reported Performance Table'!BF1053</f>
        <v>0</v>
      </c>
      <c r="P1053" s="179">
        <f>'Reported Performance Table'!BG1053</f>
        <v>0</v>
      </c>
      <c r="Q1053" t="str">
        <f t="shared" si="33"/>
        <v>No</v>
      </c>
    </row>
    <row r="1054" spans="1:17" x14ac:dyDescent="0.25">
      <c r="A1054" s="75">
        <v>1061</v>
      </c>
      <c r="B1054" s="76" t="str">
        <f>IF('Reported Performance Table'!$A1061="","",IF(OR('Reported Performance Table'!$B1061="",'Reported Performance Table'!$C1061="",'Reported Performance Table'!$D1061="",'Reported Performance Table'!$F1061="",'Reported Performance Table'!$G1061="",'Reported Performance Table'!$H1061="",'Reported Performance Table'!$I1061="",'Reported Performance Table'!$K1061="",'Reported Performance Table'!$N1061="",'Reported Performance Table'!$O1061="",'Reported Performance Table'!$P1061="",'Reported Performance Table'!$Q1061="",'Reported Performance Table'!$R1061="",'Reported Performance Table'!$S1061="",'Reported Performance Table'!$T1061="",'Reported Performance Table'!$U1061="",'Reported Performance Table'!$V1061="",'Reported Performance Table'!$W1061="",'Reported Performance Table'!$X1061="",'Reported Performance Table'!$AF1061="",'Reported Performance Table'!$AG1061="",'Reported Performance Table'!$AI1061="",'Reported Performance Table'!$AJ1061="",'Reported Performance Table'!$AL1061="",'Reported Performance Table'!$AN1061="",'Reported Performance Table'!$AR1061=""),$A1054&amp;", ",""))</f>
        <v/>
      </c>
      <c r="D1054" s="35" t="e">
        <f>VLOOKUP('Reported Performance Table'!C1054,'Master List'!$B$20:$C$39,2,FALSE)</f>
        <v>#N/A</v>
      </c>
      <c r="E1054" t="e">
        <f>VLOOKUP('Reported Performance Table'!D1054,'Master List'!$B$42:$C$129,2,FALSE)</f>
        <v>#N/A</v>
      </c>
      <c r="F1054" t="e">
        <f>VLOOKUP('Reported Performance Table'!C1054,'Master List'!$B$20:$D$39,3,FALSE)</f>
        <v>#N/A</v>
      </c>
      <c r="G1054" s="3" t="e">
        <f>VLOOKUP('Reported Performance Table'!B1054,'Master List'!$B$11:$D$17,3,FALSE)</f>
        <v>#N/A</v>
      </c>
      <c r="H1054" t="e">
        <f t="shared" si="32"/>
        <v>#N/A</v>
      </c>
      <c r="I1054" t="e">
        <f>IF(VLOOKUP('Reported Performance Table'!D1054,'Master List'!$B$42:$D$129,3,FALSE)="","No",VLOOKUP('Reported Performance Table'!D1054,'Master List'!$B$42:$D$129,3,FALSE))</f>
        <v>#N/A</v>
      </c>
      <c r="J1054" t="e">
        <f>IF(AND(I1054="Yes_No",'Reported Performance Table'!E1054="Yes"),"No","Yes_No")</f>
        <v>#N/A</v>
      </c>
      <c r="K1054" t="str">
        <f>IF('Reported Performance Table'!D1054="","",IF('Reported Performance Table'!E1054="Yes","LUNA_CCT","Reported_CCT"))</f>
        <v/>
      </c>
      <c r="L1054" t="str">
        <f>IF('Reported Performance Table'!D1054="","",IF(K1054="LUNA_CCT",VLOOKUP('Reported Performance Table'!D1054,'Master List'!$B$42:$E$129,4,FALSE),"Reported_BUG"))</f>
        <v/>
      </c>
      <c r="M1054" t="str">
        <f>IF('Reported Performance Table'!D1054="","",IF(AND('Reported Performance Table'!$E1054="Yes",OR('Reported Performance Table'!$D1054='Master List'!$B$42,'Reported Performance Table'!$D1054='Master List'!$B$43,'Reported Performance Table'!$D1054='Master List'!$B$44,'Reported Performance Table'!$D1054='Master List'!$B$46,'Reported Performance Table'!$D1054='Master List'!$B$48,'Reported Performance Table'!$D1054='Master List'!$B$104,'Reported Performance Table'!$D1054='Master List'!$B$106,'Reported Performance Table'!$D1054='Master List'!$B$126)),"LUNA_Dimming","Dimming_Capability_and_Range"))</f>
        <v/>
      </c>
      <c r="N1054" s="179">
        <f>'Reported Performance Table'!BE1054</f>
        <v>0</v>
      </c>
      <c r="O1054" s="179">
        <f>'Reported Performance Table'!BF1054</f>
        <v>0</v>
      </c>
      <c r="P1054" s="179">
        <f>'Reported Performance Table'!BG1054</f>
        <v>0</v>
      </c>
      <c r="Q1054" t="str">
        <f t="shared" si="33"/>
        <v>No</v>
      </c>
    </row>
    <row r="1055" spans="1:17" x14ac:dyDescent="0.25">
      <c r="A1055" s="75">
        <v>1062</v>
      </c>
      <c r="B1055" s="76" t="str">
        <f>IF('Reported Performance Table'!$A1062="","",IF(OR('Reported Performance Table'!$B1062="",'Reported Performance Table'!$C1062="",'Reported Performance Table'!$D1062="",'Reported Performance Table'!$F1062="",'Reported Performance Table'!$G1062="",'Reported Performance Table'!$H1062="",'Reported Performance Table'!$I1062="",'Reported Performance Table'!$K1062="",'Reported Performance Table'!$N1062="",'Reported Performance Table'!$O1062="",'Reported Performance Table'!$P1062="",'Reported Performance Table'!$Q1062="",'Reported Performance Table'!$R1062="",'Reported Performance Table'!$S1062="",'Reported Performance Table'!$T1062="",'Reported Performance Table'!$U1062="",'Reported Performance Table'!$V1062="",'Reported Performance Table'!$W1062="",'Reported Performance Table'!$X1062="",'Reported Performance Table'!$AF1062="",'Reported Performance Table'!$AG1062="",'Reported Performance Table'!$AI1062="",'Reported Performance Table'!$AJ1062="",'Reported Performance Table'!$AL1062="",'Reported Performance Table'!$AN1062="",'Reported Performance Table'!$AR1062=""),$A1055&amp;", ",""))</f>
        <v/>
      </c>
      <c r="D1055" s="35" t="e">
        <f>VLOOKUP('Reported Performance Table'!C1055,'Master List'!$B$20:$C$39,2,FALSE)</f>
        <v>#N/A</v>
      </c>
      <c r="E1055" t="e">
        <f>VLOOKUP('Reported Performance Table'!D1055,'Master List'!$B$42:$C$129,2,FALSE)</f>
        <v>#N/A</v>
      </c>
      <c r="F1055" t="e">
        <f>VLOOKUP('Reported Performance Table'!C1055,'Master List'!$B$20:$D$39,3,FALSE)</f>
        <v>#N/A</v>
      </c>
      <c r="G1055" s="3" t="e">
        <f>VLOOKUP('Reported Performance Table'!B1055,'Master List'!$B$11:$D$17,3,FALSE)</f>
        <v>#N/A</v>
      </c>
      <c r="H1055" t="e">
        <f t="shared" si="32"/>
        <v>#N/A</v>
      </c>
      <c r="I1055" t="e">
        <f>IF(VLOOKUP('Reported Performance Table'!D1055,'Master List'!$B$42:$D$129,3,FALSE)="","No",VLOOKUP('Reported Performance Table'!D1055,'Master List'!$B$42:$D$129,3,FALSE))</f>
        <v>#N/A</v>
      </c>
      <c r="J1055" t="e">
        <f>IF(AND(I1055="Yes_No",'Reported Performance Table'!E1055="Yes"),"No","Yes_No")</f>
        <v>#N/A</v>
      </c>
      <c r="K1055" t="str">
        <f>IF('Reported Performance Table'!D1055="","",IF('Reported Performance Table'!E1055="Yes","LUNA_CCT","Reported_CCT"))</f>
        <v/>
      </c>
      <c r="L1055" t="str">
        <f>IF('Reported Performance Table'!D1055="","",IF(K1055="LUNA_CCT",VLOOKUP('Reported Performance Table'!D1055,'Master List'!$B$42:$E$129,4,FALSE),"Reported_BUG"))</f>
        <v/>
      </c>
      <c r="M1055" t="str">
        <f>IF('Reported Performance Table'!D1055="","",IF(AND('Reported Performance Table'!$E1055="Yes",OR('Reported Performance Table'!$D1055='Master List'!$B$42,'Reported Performance Table'!$D1055='Master List'!$B$43,'Reported Performance Table'!$D1055='Master List'!$B$44,'Reported Performance Table'!$D1055='Master List'!$B$46,'Reported Performance Table'!$D1055='Master List'!$B$48,'Reported Performance Table'!$D1055='Master List'!$B$104,'Reported Performance Table'!$D1055='Master List'!$B$106,'Reported Performance Table'!$D1055='Master List'!$B$126)),"LUNA_Dimming","Dimming_Capability_and_Range"))</f>
        <v/>
      </c>
      <c r="N1055" s="179">
        <f>'Reported Performance Table'!BE1055</f>
        <v>0</v>
      </c>
      <c r="O1055" s="179">
        <f>'Reported Performance Table'!BF1055</f>
        <v>0</v>
      </c>
      <c r="P1055" s="179">
        <f>'Reported Performance Table'!BG1055</f>
        <v>0</v>
      </c>
      <c r="Q1055" t="str">
        <f t="shared" si="33"/>
        <v>No</v>
      </c>
    </row>
    <row r="1056" spans="1:17" x14ac:dyDescent="0.25">
      <c r="A1056" s="75">
        <v>1063</v>
      </c>
      <c r="B1056" s="76" t="str">
        <f>IF('Reported Performance Table'!$A1063="","",IF(OR('Reported Performance Table'!$B1063="",'Reported Performance Table'!$C1063="",'Reported Performance Table'!$D1063="",'Reported Performance Table'!$F1063="",'Reported Performance Table'!$G1063="",'Reported Performance Table'!$H1063="",'Reported Performance Table'!$I1063="",'Reported Performance Table'!$K1063="",'Reported Performance Table'!$N1063="",'Reported Performance Table'!$O1063="",'Reported Performance Table'!$P1063="",'Reported Performance Table'!$Q1063="",'Reported Performance Table'!$R1063="",'Reported Performance Table'!$S1063="",'Reported Performance Table'!$T1063="",'Reported Performance Table'!$U1063="",'Reported Performance Table'!$V1063="",'Reported Performance Table'!$W1063="",'Reported Performance Table'!$X1063="",'Reported Performance Table'!$AF1063="",'Reported Performance Table'!$AG1063="",'Reported Performance Table'!$AI1063="",'Reported Performance Table'!$AJ1063="",'Reported Performance Table'!$AL1063="",'Reported Performance Table'!$AN1063="",'Reported Performance Table'!$AR1063=""),$A1056&amp;", ",""))</f>
        <v/>
      </c>
      <c r="D1056" s="35" t="e">
        <f>VLOOKUP('Reported Performance Table'!C1056,'Master List'!$B$20:$C$39,2,FALSE)</f>
        <v>#N/A</v>
      </c>
      <c r="E1056" t="e">
        <f>VLOOKUP('Reported Performance Table'!D1056,'Master List'!$B$42:$C$129,2,FALSE)</f>
        <v>#N/A</v>
      </c>
      <c r="F1056" t="e">
        <f>VLOOKUP('Reported Performance Table'!C1056,'Master List'!$B$20:$D$39,3,FALSE)</f>
        <v>#N/A</v>
      </c>
      <c r="G1056" s="3" t="e">
        <f>VLOOKUP('Reported Performance Table'!B1056,'Master List'!$B$11:$D$17,3,FALSE)</f>
        <v>#N/A</v>
      </c>
      <c r="H1056" t="e">
        <f t="shared" si="32"/>
        <v>#N/A</v>
      </c>
      <c r="I1056" t="e">
        <f>IF(VLOOKUP('Reported Performance Table'!D1056,'Master List'!$B$42:$D$129,3,FALSE)="","No",VLOOKUP('Reported Performance Table'!D1056,'Master List'!$B$42:$D$129,3,FALSE))</f>
        <v>#N/A</v>
      </c>
      <c r="J1056" t="e">
        <f>IF(AND(I1056="Yes_No",'Reported Performance Table'!E1056="Yes"),"No","Yes_No")</f>
        <v>#N/A</v>
      </c>
      <c r="K1056" t="str">
        <f>IF('Reported Performance Table'!D1056="","",IF('Reported Performance Table'!E1056="Yes","LUNA_CCT","Reported_CCT"))</f>
        <v/>
      </c>
      <c r="L1056" t="str">
        <f>IF('Reported Performance Table'!D1056="","",IF(K1056="LUNA_CCT",VLOOKUP('Reported Performance Table'!D1056,'Master List'!$B$42:$E$129,4,FALSE),"Reported_BUG"))</f>
        <v/>
      </c>
      <c r="M1056" t="str">
        <f>IF('Reported Performance Table'!D1056="","",IF(AND('Reported Performance Table'!$E1056="Yes",OR('Reported Performance Table'!$D1056='Master List'!$B$42,'Reported Performance Table'!$D1056='Master List'!$B$43,'Reported Performance Table'!$D1056='Master List'!$B$44,'Reported Performance Table'!$D1056='Master List'!$B$46,'Reported Performance Table'!$D1056='Master List'!$B$48,'Reported Performance Table'!$D1056='Master List'!$B$104,'Reported Performance Table'!$D1056='Master List'!$B$106,'Reported Performance Table'!$D1056='Master List'!$B$126)),"LUNA_Dimming","Dimming_Capability_and_Range"))</f>
        <v/>
      </c>
      <c r="N1056" s="179">
        <f>'Reported Performance Table'!BE1056</f>
        <v>0</v>
      </c>
      <c r="O1056" s="179">
        <f>'Reported Performance Table'!BF1056</f>
        <v>0</v>
      </c>
      <c r="P1056" s="179">
        <f>'Reported Performance Table'!BG1056</f>
        <v>0</v>
      </c>
      <c r="Q1056" t="str">
        <f t="shared" si="33"/>
        <v>No</v>
      </c>
    </row>
    <row r="1057" spans="1:17" x14ac:dyDescent="0.25">
      <c r="A1057" s="75">
        <v>1064</v>
      </c>
      <c r="B1057" s="76" t="str">
        <f>IF('Reported Performance Table'!$A1064="","",IF(OR('Reported Performance Table'!$B1064="",'Reported Performance Table'!$C1064="",'Reported Performance Table'!$D1064="",'Reported Performance Table'!$F1064="",'Reported Performance Table'!$G1064="",'Reported Performance Table'!$H1064="",'Reported Performance Table'!$I1064="",'Reported Performance Table'!$K1064="",'Reported Performance Table'!$N1064="",'Reported Performance Table'!$O1064="",'Reported Performance Table'!$P1064="",'Reported Performance Table'!$Q1064="",'Reported Performance Table'!$R1064="",'Reported Performance Table'!$S1064="",'Reported Performance Table'!$T1064="",'Reported Performance Table'!$U1064="",'Reported Performance Table'!$V1064="",'Reported Performance Table'!$W1064="",'Reported Performance Table'!$X1064="",'Reported Performance Table'!$AF1064="",'Reported Performance Table'!$AG1064="",'Reported Performance Table'!$AI1064="",'Reported Performance Table'!$AJ1064="",'Reported Performance Table'!$AL1064="",'Reported Performance Table'!$AN1064="",'Reported Performance Table'!$AR1064=""),$A1057&amp;", ",""))</f>
        <v/>
      </c>
      <c r="D1057" s="35" t="e">
        <f>VLOOKUP('Reported Performance Table'!C1057,'Master List'!$B$20:$C$39,2,FALSE)</f>
        <v>#N/A</v>
      </c>
      <c r="E1057" t="e">
        <f>VLOOKUP('Reported Performance Table'!D1057,'Master List'!$B$42:$C$129,2,FALSE)</f>
        <v>#N/A</v>
      </c>
      <c r="F1057" t="e">
        <f>VLOOKUP('Reported Performance Table'!C1057,'Master List'!$B$20:$D$39,3,FALSE)</f>
        <v>#N/A</v>
      </c>
      <c r="G1057" s="3" t="e">
        <f>VLOOKUP('Reported Performance Table'!B1057,'Master List'!$B$11:$D$17,3,FALSE)</f>
        <v>#N/A</v>
      </c>
      <c r="H1057" t="e">
        <f t="shared" si="32"/>
        <v>#N/A</v>
      </c>
      <c r="I1057" t="e">
        <f>IF(VLOOKUP('Reported Performance Table'!D1057,'Master List'!$B$42:$D$129,3,FALSE)="","No",VLOOKUP('Reported Performance Table'!D1057,'Master List'!$B$42:$D$129,3,FALSE))</f>
        <v>#N/A</v>
      </c>
      <c r="J1057" t="e">
        <f>IF(AND(I1057="Yes_No",'Reported Performance Table'!E1057="Yes"),"No","Yes_No")</f>
        <v>#N/A</v>
      </c>
      <c r="K1057" t="str">
        <f>IF('Reported Performance Table'!D1057="","",IF('Reported Performance Table'!E1057="Yes","LUNA_CCT","Reported_CCT"))</f>
        <v/>
      </c>
      <c r="L1057" t="str">
        <f>IF('Reported Performance Table'!D1057="","",IF(K1057="LUNA_CCT",VLOOKUP('Reported Performance Table'!D1057,'Master List'!$B$42:$E$129,4,FALSE),"Reported_BUG"))</f>
        <v/>
      </c>
      <c r="M1057" t="str">
        <f>IF('Reported Performance Table'!D1057="","",IF(AND('Reported Performance Table'!$E1057="Yes",OR('Reported Performance Table'!$D1057='Master List'!$B$42,'Reported Performance Table'!$D1057='Master List'!$B$43,'Reported Performance Table'!$D1057='Master List'!$B$44,'Reported Performance Table'!$D1057='Master List'!$B$46,'Reported Performance Table'!$D1057='Master List'!$B$48,'Reported Performance Table'!$D1057='Master List'!$B$104,'Reported Performance Table'!$D1057='Master List'!$B$106,'Reported Performance Table'!$D1057='Master List'!$B$126)),"LUNA_Dimming","Dimming_Capability_and_Range"))</f>
        <v/>
      </c>
      <c r="N1057" s="179">
        <f>'Reported Performance Table'!BE1057</f>
        <v>0</v>
      </c>
      <c r="O1057" s="179">
        <f>'Reported Performance Table'!BF1057</f>
        <v>0</v>
      </c>
      <c r="P1057" s="179">
        <f>'Reported Performance Table'!BG1057</f>
        <v>0</v>
      </c>
      <c r="Q1057" t="str">
        <f t="shared" si="33"/>
        <v>No</v>
      </c>
    </row>
    <row r="1058" spans="1:17" x14ac:dyDescent="0.25">
      <c r="A1058" s="75">
        <v>1065</v>
      </c>
      <c r="B1058" s="76" t="str">
        <f>IF('Reported Performance Table'!$A1065="","",IF(OR('Reported Performance Table'!$B1065="",'Reported Performance Table'!$C1065="",'Reported Performance Table'!$D1065="",'Reported Performance Table'!$F1065="",'Reported Performance Table'!$G1065="",'Reported Performance Table'!$H1065="",'Reported Performance Table'!$I1065="",'Reported Performance Table'!$K1065="",'Reported Performance Table'!$N1065="",'Reported Performance Table'!$O1065="",'Reported Performance Table'!$P1065="",'Reported Performance Table'!$Q1065="",'Reported Performance Table'!$R1065="",'Reported Performance Table'!$S1065="",'Reported Performance Table'!$T1065="",'Reported Performance Table'!$U1065="",'Reported Performance Table'!$V1065="",'Reported Performance Table'!$W1065="",'Reported Performance Table'!$X1065="",'Reported Performance Table'!$AF1065="",'Reported Performance Table'!$AG1065="",'Reported Performance Table'!$AI1065="",'Reported Performance Table'!$AJ1065="",'Reported Performance Table'!$AL1065="",'Reported Performance Table'!$AN1065="",'Reported Performance Table'!$AR1065=""),$A1058&amp;", ",""))</f>
        <v/>
      </c>
      <c r="D1058" s="35" t="e">
        <f>VLOOKUP('Reported Performance Table'!C1058,'Master List'!$B$20:$C$39,2,FALSE)</f>
        <v>#N/A</v>
      </c>
      <c r="E1058" t="e">
        <f>VLOOKUP('Reported Performance Table'!D1058,'Master List'!$B$42:$C$129,2,FALSE)</f>
        <v>#N/A</v>
      </c>
      <c r="F1058" t="e">
        <f>VLOOKUP('Reported Performance Table'!C1058,'Master List'!$B$20:$D$39,3,FALSE)</f>
        <v>#N/A</v>
      </c>
      <c r="G1058" s="3" t="e">
        <f>VLOOKUP('Reported Performance Table'!B1058,'Master List'!$B$11:$D$17,3,FALSE)</f>
        <v>#N/A</v>
      </c>
      <c r="H1058" t="e">
        <f t="shared" si="32"/>
        <v>#N/A</v>
      </c>
      <c r="I1058" t="e">
        <f>IF(VLOOKUP('Reported Performance Table'!D1058,'Master List'!$B$42:$D$129,3,FALSE)="","No",VLOOKUP('Reported Performance Table'!D1058,'Master List'!$B$42:$D$129,3,FALSE))</f>
        <v>#N/A</v>
      </c>
      <c r="J1058" t="e">
        <f>IF(AND(I1058="Yes_No",'Reported Performance Table'!E1058="Yes"),"No","Yes_No")</f>
        <v>#N/A</v>
      </c>
      <c r="K1058" t="str">
        <f>IF('Reported Performance Table'!D1058="","",IF('Reported Performance Table'!E1058="Yes","LUNA_CCT","Reported_CCT"))</f>
        <v/>
      </c>
      <c r="L1058" t="str">
        <f>IF('Reported Performance Table'!D1058="","",IF(K1058="LUNA_CCT",VLOOKUP('Reported Performance Table'!D1058,'Master List'!$B$42:$E$129,4,FALSE),"Reported_BUG"))</f>
        <v/>
      </c>
      <c r="M1058" t="str">
        <f>IF('Reported Performance Table'!D1058="","",IF(AND('Reported Performance Table'!$E1058="Yes",OR('Reported Performance Table'!$D1058='Master List'!$B$42,'Reported Performance Table'!$D1058='Master List'!$B$43,'Reported Performance Table'!$D1058='Master List'!$B$44,'Reported Performance Table'!$D1058='Master List'!$B$46,'Reported Performance Table'!$D1058='Master List'!$B$48,'Reported Performance Table'!$D1058='Master List'!$B$104,'Reported Performance Table'!$D1058='Master List'!$B$106,'Reported Performance Table'!$D1058='Master List'!$B$126)),"LUNA_Dimming","Dimming_Capability_and_Range"))</f>
        <v/>
      </c>
      <c r="N1058" s="179">
        <f>'Reported Performance Table'!BE1058</f>
        <v>0</v>
      </c>
      <c r="O1058" s="179">
        <f>'Reported Performance Table'!BF1058</f>
        <v>0</v>
      </c>
      <c r="P1058" s="179">
        <f>'Reported Performance Table'!BG1058</f>
        <v>0</v>
      </c>
      <c r="Q1058" t="str">
        <f t="shared" si="33"/>
        <v>No</v>
      </c>
    </row>
    <row r="1059" spans="1:17" x14ac:dyDescent="0.25">
      <c r="A1059" s="75">
        <v>1066</v>
      </c>
      <c r="B1059" s="76" t="str">
        <f>IF('Reported Performance Table'!$A1066="","",IF(OR('Reported Performance Table'!$B1066="",'Reported Performance Table'!$C1066="",'Reported Performance Table'!$D1066="",'Reported Performance Table'!$F1066="",'Reported Performance Table'!$G1066="",'Reported Performance Table'!$H1066="",'Reported Performance Table'!$I1066="",'Reported Performance Table'!$K1066="",'Reported Performance Table'!$N1066="",'Reported Performance Table'!$O1066="",'Reported Performance Table'!$P1066="",'Reported Performance Table'!$Q1066="",'Reported Performance Table'!$R1066="",'Reported Performance Table'!$S1066="",'Reported Performance Table'!$T1066="",'Reported Performance Table'!$U1066="",'Reported Performance Table'!$V1066="",'Reported Performance Table'!$W1066="",'Reported Performance Table'!$X1066="",'Reported Performance Table'!$AF1066="",'Reported Performance Table'!$AG1066="",'Reported Performance Table'!$AI1066="",'Reported Performance Table'!$AJ1066="",'Reported Performance Table'!$AL1066="",'Reported Performance Table'!$AN1066="",'Reported Performance Table'!$AR1066=""),$A1059&amp;", ",""))</f>
        <v/>
      </c>
      <c r="D1059" s="35" t="e">
        <f>VLOOKUP('Reported Performance Table'!C1059,'Master List'!$B$20:$C$39,2,FALSE)</f>
        <v>#N/A</v>
      </c>
      <c r="E1059" t="e">
        <f>VLOOKUP('Reported Performance Table'!D1059,'Master List'!$B$42:$C$129,2,FALSE)</f>
        <v>#N/A</v>
      </c>
      <c r="F1059" t="e">
        <f>VLOOKUP('Reported Performance Table'!C1059,'Master List'!$B$20:$D$39,3,FALSE)</f>
        <v>#N/A</v>
      </c>
      <c r="G1059" s="3" t="e">
        <f>VLOOKUP('Reported Performance Table'!B1059,'Master List'!$B$11:$D$17,3,FALSE)</f>
        <v>#N/A</v>
      </c>
      <c r="H1059" t="e">
        <f t="shared" si="32"/>
        <v>#N/A</v>
      </c>
      <c r="I1059" t="e">
        <f>IF(VLOOKUP('Reported Performance Table'!D1059,'Master List'!$B$42:$D$129,3,FALSE)="","No",VLOOKUP('Reported Performance Table'!D1059,'Master List'!$B$42:$D$129,3,FALSE))</f>
        <v>#N/A</v>
      </c>
      <c r="J1059" t="e">
        <f>IF(AND(I1059="Yes_No",'Reported Performance Table'!E1059="Yes"),"No","Yes_No")</f>
        <v>#N/A</v>
      </c>
      <c r="K1059" t="str">
        <f>IF('Reported Performance Table'!D1059="","",IF('Reported Performance Table'!E1059="Yes","LUNA_CCT","Reported_CCT"))</f>
        <v/>
      </c>
      <c r="L1059" t="str">
        <f>IF('Reported Performance Table'!D1059="","",IF(K1059="LUNA_CCT",VLOOKUP('Reported Performance Table'!D1059,'Master List'!$B$42:$E$129,4,FALSE),"Reported_BUG"))</f>
        <v/>
      </c>
      <c r="M1059" t="str">
        <f>IF('Reported Performance Table'!D1059="","",IF(AND('Reported Performance Table'!$E1059="Yes",OR('Reported Performance Table'!$D1059='Master List'!$B$42,'Reported Performance Table'!$D1059='Master List'!$B$43,'Reported Performance Table'!$D1059='Master List'!$B$44,'Reported Performance Table'!$D1059='Master List'!$B$46,'Reported Performance Table'!$D1059='Master List'!$B$48,'Reported Performance Table'!$D1059='Master List'!$B$104,'Reported Performance Table'!$D1059='Master List'!$B$106,'Reported Performance Table'!$D1059='Master List'!$B$126)),"LUNA_Dimming","Dimming_Capability_and_Range"))</f>
        <v/>
      </c>
      <c r="N1059" s="179">
        <f>'Reported Performance Table'!BE1059</f>
        <v>0</v>
      </c>
      <c r="O1059" s="179">
        <f>'Reported Performance Table'!BF1059</f>
        <v>0</v>
      </c>
      <c r="P1059" s="179">
        <f>'Reported Performance Table'!BG1059</f>
        <v>0</v>
      </c>
      <c r="Q1059" t="str">
        <f t="shared" si="33"/>
        <v>No</v>
      </c>
    </row>
    <row r="1060" spans="1:17" x14ac:dyDescent="0.25">
      <c r="A1060" s="75">
        <v>1067</v>
      </c>
      <c r="B1060" s="76" t="str">
        <f>IF('Reported Performance Table'!$A1067="","",IF(OR('Reported Performance Table'!$B1067="",'Reported Performance Table'!$C1067="",'Reported Performance Table'!$D1067="",'Reported Performance Table'!$F1067="",'Reported Performance Table'!$G1067="",'Reported Performance Table'!$H1067="",'Reported Performance Table'!$I1067="",'Reported Performance Table'!$K1067="",'Reported Performance Table'!$N1067="",'Reported Performance Table'!$O1067="",'Reported Performance Table'!$P1067="",'Reported Performance Table'!$Q1067="",'Reported Performance Table'!$R1067="",'Reported Performance Table'!$S1067="",'Reported Performance Table'!$T1067="",'Reported Performance Table'!$U1067="",'Reported Performance Table'!$V1067="",'Reported Performance Table'!$W1067="",'Reported Performance Table'!$X1067="",'Reported Performance Table'!$AF1067="",'Reported Performance Table'!$AG1067="",'Reported Performance Table'!$AI1067="",'Reported Performance Table'!$AJ1067="",'Reported Performance Table'!$AL1067="",'Reported Performance Table'!$AN1067="",'Reported Performance Table'!$AR1067=""),$A1060&amp;", ",""))</f>
        <v/>
      </c>
      <c r="D1060" s="35" t="e">
        <f>VLOOKUP('Reported Performance Table'!C1060,'Master List'!$B$20:$C$39,2,FALSE)</f>
        <v>#N/A</v>
      </c>
      <c r="E1060" t="e">
        <f>VLOOKUP('Reported Performance Table'!D1060,'Master List'!$B$42:$C$129,2,FALSE)</f>
        <v>#N/A</v>
      </c>
      <c r="F1060" t="e">
        <f>VLOOKUP('Reported Performance Table'!C1060,'Master List'!$B$20:$D$39,3,FALSE)</f>
        <v>#N/A</v>
      </c>
      <c r="G1060" s="3" t="e">
        <f>VLOOKUP('Reported Performance Table'!B1060,'Master List'!$B$11:$D$17,3,FALSE)</f>
        <v>#N/A</v>
      </c>
      <c r="H1060" t="e">
        <f t="shared" si="32"/>
        <v>#N/A</v>
      </c>
      <c r="I1060" t="e">
        <f>IF(VLOOKUP('Reported Performance Table'!D1060,'Master List'!$B$42:$D$129,3,FALSE)="","No",VLOOKUP('Reported Performance Table'!D1060,'Master List'!$B$42:$D$129,3,FALSE))</f>
        <v>#N/A</v>
      </c>
      <c r="J1060" t="e">
        <f>IF(AND(I1060="Yes_No",'Reported Performance Table'!E1060="Yes"),"No","Yes_No")</f>
        <v>#N/A</v>
      </c>
      <c r="K1060" t="str">
        <f>IF('Reported Performance Table'!D1060="","",IF('Reported Performance Table'!E1060="Yes","LUNA_CCT","Reported_CCT"))</f>
        <v/>
      </c>
      <c r="L1060" t="str">
        <f>IF('Reported Performance Table'!D1060="","",IF(K1060="LUNA_CCT",VLOOKUP('Reported Performance Table'!D1060,'Master List'!$B$42:$E$129,4,FALSE),"Reported_BUG"))</f>
        <v/>
      </c>
      <c r="M1060" t="str">
        <f>IF('Reported Performance Table'!D1060="","",IF(AND('Reported Performance Table'!$E1060="Yes",OR('Reported Performance Table'!$D1060='Master List'!$B$42,'Reported Performance Table'!$D1060='Master List'!$B$43,'Reported Performance Table'!$D1060='Master List'!$B$44,'Reported Performance Table'!$D1060='Master List'!$B$46,'Reported Performance Table'!$D1060='Master List'!$B$48,'Reported Performance Table'!$D1060='Master List'!$B$104,'Reported Performance Table'!$D1060='Master List'!$B$106,'Reported Performance Table'!$D1060='Master List'!$B$126)),"LUNA_Dimming","Dimming_Capability_and_Range"))</f>
        <v/>
      </c>
      <c r="N1060" s="179">
        <f>'Reported Performance Table'!BE1060</f>
        <v>0</v>
      </c>
      <c r="O1060" s="179">
        <f>'Reported Performance Table'!BF1060</f>
        <v>0</v>
      </c>
      <c r="P1060" s="179">
        <f>'Reported Performance Table'!BG1060</f>
        <v>0</v>
      </c>
      <c r="Q1060" t="str">
        <f t="shared" si="33"/>
        <v>No</v>
      </c>
    </row>
    <row r="1061" spans="1:17" x14ac:dyDescent="0.25">
      <c r="A1061" s="75">
        <v>1068</v>
      </c>
      <c r="B1061" s="76" t="str">
        <f>IF('Reported Performance Table'!$A1068="","",IF(OR('Reported Performance Table'!$B1068="",'Reported Performance Table'!$C1068="",'Reported Performance Table'!$D1068="",'Reported Performance Table'!$F1068="",'Reported Performance Table'!$G1068="",'Reported Performance Table'!$H1068="",'Reported Performance Table'!$I1068="",'Reported Performance Table'!$K1068="",'Reported Performance Table'!$N1068="",'Reported Performance Table'!$O1068="",'Reported Performance Table'!$P1068="",'Reported Performance Table'!$Q1068="",'Reported Performance Table'!$R1068="",'Reported Performance Table'!$S1068="",'Reported Performance Table'!$T1068="",'Reported Performance Table'!$U1068="",'Reported Performance Table'!$V1068="",'Reported Performance Table'!$W1068="",'Reported Performance Table'!$X1068="",'Reported Performance Table'!$AF1068="",'Reported Performance Table'!$AG1068="",'Reported Performance Table'!$AI1068="",'Reported Performance Table'!$AJ1068="",'Reported Performance Table'!$AL1068="",'Reported Performance Table'!$AN1068="",'Reported Performance Table'!$AR1068=""),$A1061&amp;", ",""))</f>
        <v/>
      </c>
      <c r="D1061" s="35" t="e">
        <f>VLOOKUP('Reported Performance Table'!C1061,'Master List'!$B$20:$C$39,2,FALSE)</f>
        <v>#N/A</v>
      </c>
      <c r="E1061" t="e">
        <f>VLOOKUP('Reported Performance Table'!D1061,'Master List'!$B$42:$C$129,2,FALSE)</f>
        <v>#N/A</v>
      </c>
      <c r="F1061" t="e">
        <f>VLOOKUP('Reported Performance Table'!C1061,'Master List'!$B$20:$D$39,3,FALSE)</f>
        <v>#N/A</v>
      </c>
      <c r="G1061" s="3" t="e">
        <f>VLOOKUP('Reported Performance Table'!B1061,'Master List'!$B$11:$D$17,3,FALSE)</f>
        <v>#N/A</v>
      </c>
      <c r="H1061" t="e">
        <f t="shared" si="32"/>
        <v>#N/A</v>
      </c>
      <c r="I1061" t="e">
        <f>IF(VLOOKUP('Reported Performance Table'!D1061,'Master List'!$B$42:$D$129,3,FALSE)="","No",VLOOKUP('Reported Performance Table'!D1061,'Master List'!$B$42:$D$129,3,FALSE))</f>
        <v>#N/A</v>
      </c>
      <c r="J1061" t="e">
        <f>IF(AND(I1061="Yes_No",'Reported Performance Table'!E1061="Yes"),"No","Yes_No")</f>
        <v>#N/A</v>
      </c>
      <c r="K1061" t="str">
        <f>IF('Reported Performance Table'!D1061="","",IF('Reported Performance Table'!E1061="Yes","LUNA_CCT","Reported_CCT"))</f>
        <v/>
      </c>
      <c r="L1061" t="str">
        <f>IF('Reported Performance Table'!D1061="","",IF(K1061="LUNA_CCT",VLOOKUP('Reported Performance Table'!D1061,'Master List'!$B$42:$E$129,4,FALSE),"Reported_BUG"))</f>
        <v/>
      </c>
      <c r="M1061" t="str">
        <f>IF('Reported Performance Table'!D1061="","",IF(AND('Reported Performance Table'!$E1061="Yes",OR('Reported Performance Table'!$D1061='Master List'!$B$42,'Reported Performance Table'!$D1061='Master List'!$B$43,'Reported Performance Table'!$D1061='Master List'!$B$44,'Reported Performance Table'!$D1061='Master List'!$B$46,'Reported Performance Table'!$D1061='Master List'!$B$48,'Reported Performance Table'!$D1061='Master List'!$B$104,'Reported Performance Table'!$D1061='Master List'!$B$106,'Reported Performance Table'!$D1061='Master List'!$B$126)),"LUNA_Dimming","Dimming_Capability_and_Range"))</f>
        <v/>
      </c>
      <c r="N1061" s="179">
        <f>'Reported Performance Table'!BE1061</f>
        <v>0</v>
      </c>
      <c r="O1061" s="179">
        <f>'Reported Performance Table'!BF1061</f>
        <v>0</v>
      </c>
      <c r="P1061" s="179">
        <f>'Reported Performance Table'!BG1061</f>
        <v>0</v>
      </c>
      <c r="Q1061" t="str">
        <f t="shared" si="33"/>
        <v>No</v>
      </c>
    </row>
    <row r="1062" spans="1:17" x14ac:dyDescent="0.25">
      <c r="A1062" s="75">
        <v>1069</v>
      </c>
      <c r="B1062" s="76" t="str">
        <f>IF('Reported Performance Table'!$A1069="","",IF(OR('Reported Performance Table'!$B1069="",'Reported Performance Table'!$C1069="",'Reported Performance Table'!$D1069="",'Reported Performance Table'!$F1069="",'Reported Performance Table'!$G1069="",'Reported Performance Table'!$H1069="",'Reported Performance Table'!$I1069="",'Reported Performance Table'!$K1069="",'Reported Performance Table'!$N1069="",'Reported Performance Table'!$O1069="",'Reported Performance Table'!$P1069="",'Reported Performance Table'!$Q1069="",'Reported Performance Table'!$R1069="",'Reported Performance Table'!$S1069="",'Reported Performance Table'!$T1069="",'Reported Performance Table'!$U1069="",'Reported Performance Table'!$V1069="",'Reported Performance Table'!$W1069="",'Reported Performance Table'!$X1069="",'Reported Performance Table'!$AF1069="",'Reported Performance Table'!$AG1069="",'Reported Performance Table'!$AI1069="",'Reported Performance Table'!$AJ1069="",'Reported Performance Table'!$AL1069="",'Reported Performance Table'!$AN1069="",'Reported Performance Table'!$AR1069=""),$A1062&amp;", ",""))</f>
        <v/>
      </c>
      <c r="D1062" s="35" t="e">
        <f>VLOOKUP('Reported Performance Table'!C1062,'Master List'!$B$20:$C$39,2,FALSE)</f>
        <v>#N/A</v>
      </c>
      <c r="E1062" t="e">
        <f>VLOOKUP('Reported Performance Table'!D1062,'Master List'!$B$42:$C$129,2,FALSE)</f>
        <v>#N/A</v>
      </c>
      <c r="F1062" t="e">
        <f>VLOOKUP('Reported Performance Table'!C1062,'Master List'!$B$20:$D$39,3,FALSE)</f>
        <v>#N/A</v>
      </c>
      <c r="G1062" s="3" t="e">
        <f>VLOOKUP('Reported Performance Table'!B1062,'Master List'!$B$11:$D$17,3,FALSE)</f>
        <v>#N/A</v>
      </c>
      <c r="H1062" t="e">
        <f t="shared" si="32"/>
        <v>#N/A</v>
      </c>
      <c r="I1062" t="e">
        <f>IF(VLOOKUP('Reported Performance Table'!D1062,'Master List'!$B$42:$D$129,3,FALSE)="","No",VLOOKUP('Reported Performance Table'!D1062,'Master List'!$B$42:$D$129,3,FALSE))</f>
        <v>#N/A</v>
      </c>
      <c r="J1062" t="e">
        <f>IF(AND(I1062="Yes_No",'Reported Performance Table'!E1062="Yes"),"No","Yes_No")</f>
        <v>#N/A</v>
      </c>
      <c r="K1062" t="str">
        <f>IF('Reported Performance Table'!D1062="","",IF('Reported Performance Table'!E1062="Yes","LUNA_CCT","Reported_CCT"))</f>
        <v/>
      </c>
      <c r="L1062" t="str">
        <f>IF('Reported Performance Table'!D1062="","",IF(K1062="LUNA_CCT",VLOOKUP('Reported Performance Table'!D1062,'Master List'!$B$42:$E$129,4,FALSE),"Reported_BUG"))</f>
        <v/>
      </c>
      <c r="M1062" t="str">
        <f>IF('Reported Performance Table'!D1062="","",IF(AND('Reported Performance Table'!$E1062="Yes",OR('Reported Performance Table'!$D1062='Master List'!$B$42,'Reported Performance Table'!$D1062='Master List'!$B$43,'Reported Performance Table'!$D1062='Master List'!$B$44,'Reported Performance Table'!$D1062='Master List'!$B$46,'Reported Performance Table'!$D1062='Master List'!$B$48,'Reported Performance Table'!$D1062='Master List'!$B$104,'Reported Performance Table'!$D1062='Master List'!$B$106,'Reported Performance Table'!$D1062='Master List'!$B$126)),"LUNA_Dimming","Dimming_Capability_and_Range"))</f>
        <v/>
      </c>
      <c r="N1062" s="179">
        <f>'Reported Performance Table'!BE1062</f>
        <v>0</v>
      </c>
      <c r="O1062" s="179">
        <f>'Reported Performance Table'!BF1062</f>
        <v>0</v>
      </c>
      <c r="P1062" s="179">
        <f>'Reported Performance Table'!BG1062</f>
        <v>0</v>
      </c>
      <c r="Q1062" t="str">
        <f t="shared" si="33"/>
        <v>No</v>
      </c>
    </row>
    <row r="1063" spans="1:17" x14ac:dyDescent="0.25">
      <c r="A1063" s="75">
        <v>1070</v>
      </c>
      <c r="B1063" s="76" t="str">
        <f>IF('Reported Performance Table'!$A1070="","",IF(OR('Reported Performance Table'!$B1070="",'Reported Performance Table'!$C1070="",'Reported Performance Table'!$D1070="",'Reported Performance Table'!$F1070="",'Reported Performance Table'!$G1070="",'Reported Performance Table'!$H1070="",'Reported Performance Table'!$I1070="",'Reported Performance Table'!$K1070="",'Reported Performance Table'!$N1070="",'Reported Performance Table'!$O1070="",'Reported Performance Table'!$P1070="",'Reported Performance Table'!$Q1070="",'Reported Performance Table'!$R1070="",'Reported Performance Table'!$S1070="",'Reported Performance Table'!$T1070="",'Reported Performance Table'!$U1070="",'Reported Performance Table'!$V1070="",'Reported Performance Table'!$W1070="",'Reported Performance Table'!$X1070="",'Reported Performance Table'!$AF1070="",'Reported Performance Table'!$AG1070="",'Reported Performance Table'!$AI1070="",'Reported Performance Table'!$AJ1070="",'Reported Performance Table'!$AL1070="",'Reported Performance Table'!$AN1070="",'Reported Performance Table'!$AR1070=""),$A1063&amp;", ",""))</f>
        <v/>
      </c>
      <c r="D1063" s="35" t="e">
        <f>VLOOKUP('Reported Performance Table'!C1063,'Master List'!$B$20:$C$39,2,FALSE)</f>
        <v>#N/A</v>
      </c>
      <c r="E1063" t="e">
        <f>VLOOKUP('Reported Performance Table'!D1063,'Master List'!$B$42:$C$129,2,FALSE)</f>
        <v>#N/A</v>
      </c>
      <c r="F1063" t="e">
        <f>VLOOKUP('Reported Performance Table'!C1063,'Master List'!$B$20:$D$39,3,FALSE)</f>
        <v>#N/A</v>
      </c>
      <c r="G1063" s="3" t="e">
        <f>VLOOKUP('Reported Performance Table'!B1063,'Master List'!$B$11:$D$17,3,FALSE)</f>
        <v>#N/A</v>
      </c>
      <c r="H1063" t="e">
        <f t="shared" si="32"/>
        <v>#N/A</v>
      </c>
      <c r="I1063" t="e">
        <f>IF(VLOOKUP('Reported Performance Table'!D1063,'Master List'!$B$42:$D$129,3,FALSE)="","No",VLOOKUP('Reported Performance Table'!D1063,'Master List'!$B$42:$D$129,3,FALSE))</f>
        <v>#N/A</v>
      </c>
      <c r="J1063" t="e">
        <f>IF(AND(I1063="Yes_No",'Reported Performance Table'!E1063="Yes"),"No","Yes_No")</f>
        <v>#N/A</v>
      </c>
      <c r="K1063" t="str">
        <f>IF('Reported Performance Table'!D1063="","",IF('Reported Performance Table'!E1063="Yes","LUNA_CCT","Reported_CCT"))</f>
        <v/>
      </c>
      <c r="L1063" t="str">
        <f>IF('Reported Performance Table'!D1063="","",IF(K1063="LUNA_CCT",VLOOKUP('Reported Performance Table'!D1063,'Master List'!$B$42:$E$129,4,FALSE),"Reported_BUG"))</f>
        <v/>
      </c>
      <c r="M1063" t="str">
        <f>IF('Reported Performance Table'!D1063="","",IF(AND('Reported Performance Table'!$E1063="Yes",OR('Reported Performance Table'!$D1063='Master List'!$B$42,'Reported Performance Table'!$D1063='Master List'!$B$43,'Reported Performance Table'!$D1063='Master List'!$B$44,'Reported Performance Table'!$D1063='Master List'!$B$46,'Reported Performance Table'!$D1063='Master List'!$B$48,'Reported Performance Table'!$D1063='Master List'!$B$104,'Reported Performance Table'!$D1063='Master List'!$B$106,'Reported Performance Table'!$D1063='Master List'!$B$126)),"LUNA_Dimming","Dimming_Capability_and_Range"))</f>
        <v/>
      </c>
      <c r="N1063" s="179">
        <f>'Reported Performance Table'!BE1063</f>
        <v>0</v>
      </c>
      <c r="O1063" s="179">
        <f>'Reported Performance Table'!BF1063</f>
        <v>0</v>
      </c>
      <c r="P1063" s="179">
        <f>'Reported Performance Table'!BG1063</f>
        <v>0</v>
      </c>
      <c r="Q1063" t="str">
        <f t="shared" si="33"/>
        <v>No</v>
      </c>
    </row>
    <row r="1064" spans="1:17" x14ac:dyDescent="0.25">
      <c r="A1064" s="75">
        <v>1071</v>
      </c>
      <c r="B1064" s="76" t="str">
        <f>IF('Reported Performance Table'!$A1071="","",IF(OR('Reported Performance Table'!$B1071="",'Reported Performance Table'!$C1071="",'Reported Performance Table'!$D1071="",'Reported Performance Table'!$F1071="",'Reported Performance Table'!$G1071="",'Reported Performance Table'!$H1071="",'Reported Performance Table'!$I1071="",'Reported Performance Table'!$K1071="",'Reported Performance Table'!$N1071="",'Reported Performance Table'!$O1071="",'Reported Performance Table'!$P1071="",'Reported Performance Table'!$Q1071="",'Reported Performance Table'!$R1071="",'Reported Performance Table'!$S1071="",'Reported Performance Table'!$T1071="",'Reported Performance Table'!$U1071="",'Reported Performance Table'!$V1071="",'Reported Performance Table'!$W1071="",'Reported Performance Table'!$X1071="",'Reported Performance Table'!$AF1071="",'Reported Performance Table'!$AG1071="",'Reported Performance Table'!$AI1071="",'Reported Performance Table'!$AJ1071="",'Reported Performance Table'!$AL1071="",'Reported Performance Table'!$AN1071="",'Reported Performance Table'!$AR1071=""),$A1064&amp;", ",""))</f>
        <v/>
      </c>
      <c r="D1064" s="35" t="e">
        <f>VLOOKUP('Reported Performance Table'!C1064,'Master List'!$B$20:$C$39,2,FALSE)</f>
        <v>#N/A</v>
      </c>
      <c r="E1064" t="e">
        <f>VLOOKUP('Reported Performance Table'!D1064,'Master List'!$B$42:$C$129,2,FALSE)</f>
        <v>#N/A</v>
      </c>
      <c r="F1064" t="e">
        <f>VLOOKUP('Reported Performance Table'!C1064,'Master List'!$B$20:$D$39,3,FALSE)</f>
        <v>#N/A</v>
      </c>
      <c r="G1064" s="3" t="e">
        <f>VLOOKUP('Reported Performance Table'!B1064,'Master List'!$B$11:$D$17,3,FALSE)</f>
        <v>#N/A</v>
      </c>
      <c r="H1064" t="e">
        <f t="shared" si="32"/>
        <v>#N/A</v>
      </c>
      <c r="I1064" t="e">
        <f>IF(VLOOKUP('Reported Performance Table'!D1064,'Master List'!$B$42:$D$129,3,FALSE)="","No",VLOOKUP('Reported Performance Table'!D1064,'Master List'!$B$42:$D$129,3,FALSE))</f>
        <v>#N/A</v>
      </c>
      <c r="J1064" t="e">
        <f>IF(AND(I1064="Yes_No",'Reported Performance Table'!E1064="Yes"),"No","Yes_No")</f>
        <v>#N/A</v>
      </c>
      <c r="K1064" t="str">
        <f>IF('Reported Performance Table'!D1064="","",IF('Reported Performance Table'!E1064="Yes","LUNA_CCT","Reported_CCT"))</f>
        <v/>
      </c>
      <c r="L1064" t="str">
        <f>IF('Reported Performance Table'!D1064="","",IF(K1064="LUNA_CCT",VLOOKUP('Reported Performance Table'!D1064,'Master List'!$B$42:$E$129,4,FALSE),"Reported_BUG"))</f>
        <v/>
      </c>
      <c r="M1064" t="str">
        <f>IF('Reported Performance Table'!D1064="","",IF(AND('Reported Performance Table'!$E1064="Yes",OR('Reported Performance Table'!$D1064='Master List'!$B$42,'Reported Performance Table'!$D1064='Master List'!$B$43,'Reported Performance Table'!$D1064='Master List'!$B$44,'Reported Performance Table'!$D1064='Master List'!$B$46,'Reported Performance Table'!$D1064='Master List'!$B$48,'Reported Performance Table'!$D1064='Master List'!$B$104,'Reported Performance Table'!$D1064='Master List'!$B$106,'Reported Performance Table'!$D1064='Master List'!$B$126)),"LUNA_Dimming","Dimming_Capability_and_Range"))</f>
        <v/>
      </c>
      <c r="N1064" s="179">
        <f>'Reported Performance Table'!BE1064</f>
        <v>0</v>
      </c>
      <c r="O1064" s="179">
        <f>'Reported Performance Table'!BF1064</f>
        <v>0</v>
      </c>
      <c r="P1064" s="179">
        <f>'Reported Performance Table'!BG1064</f>
        <v>0</v>
      </c>
      <c r="Q1064" t="str">
        <f t="shared" si="33"/>
        <v>No</v>
      </c>
    </row>
    <row r="1065" spans="1:17" x14ac:dyDescent="0.25">
      <c r="A1065" s="75">
        <v>1072</v>
      </c>
      <c r="B1065" s="76" t="str">
        <f>IF('Reported Performance Table'!$A1072="","",IF(OR('Reported Performance Table'!$B1072="",'Reported Performance Table'!$C1072="",'Reported Performance Table'!$D1072="",'Reported Performance Table'!$F1072="",'Reported Performance Table'!$G1072="",'Reported Performance Table'!$H1072="",'Reported Performance Table'!$I1072="",'Reported Performance Table'!$K1072="",'Reported Performance Table'!$N1072="",'Reported Performance Table'!$O1072="",'Reported Performance Table'!$P1072="",'Reported Performance Table'!$Q1072="",'Reported Performance Table'!$R1072="",'Reported Performance Table'!$S1072="",'Reported Performance Table'!$T1072="",'Reported Performance Table'!$U1072="",'Reported Performance Table'!$V1072="",'Reported Performance Table'!$W1072="",'Reported Performance Table'!$X1072="",'Reported Performance Table'!$AF1072="",'Reported Performance Table'!$AG1072="",'Reported Performance Table'!$AI1072="",'Reported Performance Table'!$AJ1072="",'Reported Performance Table'!$AL1072="",'Reported Performance Table'!$AN1072="",'Reported Performance Table'!$AR1072=""),$A1065&amp;", ",""))</f>
        <v/>
      </c>
      <c r="D1065" s="35" t="e">
        <f>VLOOKUP('Reported Performance Table'!C1065,'Master List'!$B$20:$C$39,2,FALSE)</f>
        <v>#N/A</v>
      </c>
      <c r="E1065" t="e">
        <f>VLOOKUP('Reported Performance Table'!D1065,'Master List'!$B$42:$C$129,2,FALSE)</f>
        <v>#N/A</v>
      </c>
      <c r="F1065" t="e">
        <f>VLOOKUP('Reported Performance Table'!C1065,'Master List'!$B$20:$D$39,3,FALSE)</f>
        <v>#N/A</v>
      </c>
      <c r="G1065" s="3" t="e">
        <f>VLOOKUP('Reported Performance Table'!B1065,'Master List'!$B$11:$D$17,3,FALSE)</f>
        <v>#N/A</v>
      </c>
      <c r="H1065" t="e">
        <f t="shared" si="32"/>
        <v>#N/A</v>
      </c>
      <c r="I1065" t="e">
        <f>IF(VLOOKUP('Reported Performance Table'!D1065,'Master List'!$B$42:$D$129,3,FALSE)="","No",VLOOKUP('Reported Performance Table'!D1065,'Master List'!$B$42:$D$129,3,FALSE))</f>
        <v>#N/A</v>
      </c>
      <c r="J1065" t="e">
        <f>IF(AND(I1065="Yes_No",'Reported Performance Table'!E1065="Yes"),"No","Yes_No")</f>
        <v>#N/A</v>
      </c>
      <c r="K1065" t="str">
        <f>IF('Reported Performance Table'!D1065="","",IF('Reported Performance Table'!E1065="Yes","LUNA_CCT","Reported_CCT"))</f>
        <v/>
      </c>
      <c r="L1065" t="str">
        <f>IF('Reported Performance Table'!D1065="","",IF(K1065="LUNA_CCT",VLOOKUP('Reported Performance Table'!D1065,'Master List'!$B$42:$E$129,4,FALSE),"Reported_BUG"))</f>
        <v/>
      </c>
      <c r="M1065" t="str">
        <f>IF('Reported Performance Table'!D1065="","",IF(AND('Reported Performance Table'!$E1065="Yes",OR('Reported Performance Table'!$D1065='Master List'!$B$42,'Reported Performance Table'!$D1065='Master List'!$B$43,'Reported Performance Table'!$D1065='Master List'!$B$44,'Reported Performance Table'!$D1065='Master List'!$B$46,'Reported Performance Table'!$D1065='Master List'!$B$48,'Reported Performance Table'!$D1065='Master List'!$B$104,'Reported Performance Table'!$D1065='Master List'!$B$106,'Reported Performance Table'!$D1065='Master List'!$B$126)),"LUNA_Dimming","Dimming_Capability_and_Range"))</f>
        <v/>
      </c>
      <c r="N1065" s="179">
        <f>'Reported Performance Table'!BE1065</f>
        <v>0</v>
      </c>
      <c r="O1065" s="179">
        <f>'Reported Performance Table'!BF1065</f>
        <v>0</v>
      </c>
      <c r="P1065" s="179">
        <f>'Reported Performance Table'!BG1065</f>
        <v>0</v>
      </c>
      <c r="Q1065" t="str">
        <f t="shared" si="33"/>
        <v>No</v>
      </c>
    </row>
    <row r="1066" spans="1:17" x14ac:dyDescent="0.25">
      <c r="A1066" s="75">
        <v>1073</v>
      </c>
      <c r="B1066" s="76" t="str">
        <f>IF('Reported Performance Table'!$A1073="","",IF(OR('Reported Performance Table'!$B1073="",'Reported Performance Table'!$C1073="",'Reported Performance Table'!$D1073="",'Reported Performance Table'!$F1073="",'Reported Performance Table'!$G1073="",'Reported Performance Table'!$H1073="",'Reported Performance Table'!$I1073="",'Reported Performance Table'!$K1073="",'Reported Performance Table'!$N1073="",'Reported Performance Table'!$O1073="",'Reported Performance Table'!$P1073="",'Reported Performance Table'!$Q1073="",'Reported Performance Table'!$R1073="",'Reported Performance Table'!$S1073="",'Reported Performance Table'!$T1073="",'Reported Performance Table'!$U1073="",'Reported Performance Table'!$V1073="",'Reported Performance Table'!$W1073="",'Reported Performance Table'!$X1073="",'Reported Performance Table'!$AF1073="",'Reported Performance Table'!$AG1073="",'Reported Performance Table'!$AI1073="",'Reported Performance Table'!$AJ1073="",'Reported Performance Table'!$AL1073="",'Reported Performance Table'!$AN1073="",'Reported Performance Table'!$AR1073=""),$A1066&amp;", ",""))</f>
        <v/>
      </c>
      <c r="D1066" s="35" t="e">
        <f>VLOOKUP('Reported Performance Table'!C1066,'Master List'!$B$20:$C$39,2,FALSE)</f>
        <v>#N/A</v>
      </c>
      <c r="E1066" t="e">
        <f>VLOOKUP('Reported Performance Table'!D1066,'Master List'!$B$42:$C$129,2,FALSE)</f>
        <v>#N/A</v>
      </c>
      <c r="F1066" t="e">
        <f>VLOOKUP('Reported Performance Table'!C1066,'Master List'!$B$20:$D$39,3,FALSE)</f>
        <v>#N/A</v>
      </c>
      <c r="G1066" s="3" t="e">
        <f>VLOOKUP('Reported Performance Table'!B1066,'Master List'!$B$11:$D$17,3,FALSE)</f>
        <v>#N/A</v>
      </c>
      <c r="H1066" t="e">
        <f t="shared" si="32"/>
        <v>#N/A</v>
      </c>
      <c r="I1066" t="e">
        <f>IF(VLOOKUP('Reported Performance Table'!D1066,'Master List'!$B$42:$D$129,3,FALSE)="","No",VLOOKUP('Reported Performance Table'!D1066,'Master List'!$B$42:$D$129,3,FALSE))</f>
        <v>#N/A</v>
      </c>
      <c r="J1066" t="e">
        <f>IF(AND(I1066="Yes_No",'Reported Performance Table'!E1066="Yes"),"No","Yes_No")</f>
        <v>#N/A</v>
      </c>
      <c r="K1066" t="str">
        <f>IF('Reported Performance Table'!D1066="","",IF('Reported Performance Table'!E1066="Yes","LUNA_CCT","Reported_CCT"))</f>
        <v/>
      </c>
      <c r="L1066" t="str">
        <f>IF('Reported Performance Table'!D1066="","",IF(K1066="LUNA_CCT",VLOOKUP('Reported Performance Table'!D1066,'Master List'!$B$42:$E$129,4,FALSE),"Reported_BUG"))</f>
        <v/>
      </c>
      <c r="M1066" t="str">
        <f>IF('Reported Performance Table'!D1066="","",IF(AND('Reported Performance Table'!$E1066="Yes",OR('Reported Performance Table'!$D1066='Master List'!$B$42,'Reported Performance Table'!$D1066='Master List'!$B$43,'Reported Performance Table'!$D1066='Master List'!$B$44,'Reported Performance Table'!$D1066='Master List'!$B$46,'Reported Performance Table'!$D1066='Master List'!$B$48,'Reported Performance Table'!$D1066='Master List'!$B$104,'Reported Performance Table'!$D1066='Master List'!$B$106,'Reported Performance Table'!$D1066='Master List'!$B$126)),"LUNA_Dimming","Dimming_Capability_and_Range"))</f>
        <v/>
      </c>
      <c r="N1066" s="179">
        <f>'Reported Performance Table'!BE1066</f>
        <v>0</v>
      </c>
      <c r="O1066" s="179">
        <f>'Reported Performance Table'!BF1066</f>
        <v>0</v>
      </c>
      <c r="P1066" s="179">
        <f>'Reported Performance Table'!BG1066</f>
        <v>0</v>
      </c>
      <c r="Q1066" t="str">
        <f t="shared" si="33"/>
        <v>No</v>
      </c>
    </row>
    <row r="1067" spans="1:17" x14ac:dyDescent="0.25">
      <c r="A1067" s="75">
        <v>1074</v>
      </c>
      <c r="B1067" s="76" t="str">
        <f>IF('Reported Performance Table'!$A1074="","",IF(OR('Reported Performance Table'!$B1074="",'Reported Performance Table'!$C1074="",'Reported Performance Table'!$D1074="",'Reported Performance Table'!$F1074="",'Reported Performance Table'!$G1074="",'Reported Performance Table'!$H1074="",'Reported Performance Table'!$I1074="",'Reported Performance Table'!$K1074="",'Reported Performance Table'!$N1074="",'Reported Performance Table'!$O1074="",'Reported Performance Table'!$P1074="",'Reported Performance Table'!$Q1074="",'Reported Performance Table'!$R1074="",'Reported Performance Table'!$S1074="",'Reported Performance Table'!$T1074="",'Reported Performance Table'!$U1074="",'Reported Performance Table'!$V1074="",'Reported Performance Table'!$W1074="",'Reported Performance Table'!$X1074="",'Reported Performance Table'!$AF1074="",'Reported Performance Table'!$AG1074="",'Reported Performance Table'!$AI1074="",'Reported Performance Table'!$AJ1074="",'Reported Performance Table'!$AL1074="",'Reported Performance Table'!$AN1074="",'Reported Performance Table'!$AR1074=""),$A1067&amp;", ",""))</f>
        <v/>
      </c>
      <c r="D1067" s="35" t="e">
        <f>VLOOKUP('Reported Performance Table'!C1067,'Master List'!$B$20:$C$39,2,FALSE)</f>
        <v>#N/A</v>
      </c>
      <c r="E1067" t="e">
        <f>VLOOKUP('Reported Performance Table'!D1067,'Master List'!$B$42:$C$129,2,FALSE)</f>
        <v>#N/A</v>
      </c>
      <c r="F1067" t="e">
        <f>VLOOKUP('Reported Performance Table'!C1067,'Master List'!$B$20:$D$39,3,FALSE)</f>
        <v>#N/A</v>
      </c>
      <c r="G1067" s="3" t="e">
        <f>VLOOKUP('Reported Performance Table'!B1067,'Master List'!$B$11:$D$17,3,FALSE)</f>
        <v>#N/A</v>
      </c>
      <c r="H1067" t="e">
        <f t="shared" si="32"/>
        <v>#N/A</v>
      </c>
      <c r="I1067" t="e">
        <f>IF(VLOOKUP('Reported Performance Table'!D1067,'Master List'!$B$42:$D$129,3,FALSE)="","No",VLOOKUP('Reported Performance Table'!D1067,'Master List'!$B$42:$D$129,3,FALSE))</f>
        <v>#N/A</v>
      </c>
      <c r="J1067" t="e">
        <f>IF(AND(I1067="Yes_No",'Reported Performance Table'!E1067="Yes"),"No","Yes_No")</f>
        <v>#N/A</v>
      </c>
      <c r="K1067" t="str">
        <f>IF('Reported Performance Table'!D1067="","",IF('Reported Performance Table'!E1067="Yes","LUNA_CCT","Reported_CCT"))</f>
        <v/>
      </c>
      <c r="L1067" t="str">
        <f>IF('Reported Performance Table'!D1067="","",IF(K1067="LUNA_CCT",VLOOKUP('Reported Performance Table'!D1067,'Master List'!$B$42:$E$129,4,FALSE),"Reported_BUG"))</f>
        <v/>
      </c>
      <c r="M1067" t="str">
        <f>IF('Reported Performance Table'!D1067="","",IF(AND('Reported Performance Table'!$E1067="Yes",OR('Reported Performance Table'!$D1067='Master List'!$B$42,'Reported Performance Table'!$D1067='Master List'!$B$43,'Reported Performance Table'!$D1067='Master List'!$B$44,'Reported Performance Table'!$D1067='Master List'!$B$46,'Reported Performance Table'!$D1067='Master List'!$B$48,'Reported Performance Table'!$D1067='Master List'!$B$104,'Reported Performance Table'!$D1067='Master List'!$B$106,'Reported Performance Table'!$D1067='Master List'!$B$126)),"LUNA_Dimming","Dimming_Capability_and_Range"))</f>
        <v/>
      </c>
      <c r="N1067" s="179">
        <f>'Reported Performance Table'!BE1067</f>
        <v>0</v>
      </c>
      <c r="O1067" s="179">
        <f>'Reported Performance Table'!BF1067</f>
        <v>0</v>
      </c>
      <c r="P1067" s="179">
        <f>'Reported Performance Table'!BG1067</f>
        <v>0</v>
      </c>
      <c r="Q1067" t="str">
        <f t="shared" si="33"/>
        <v>No</v>
      </c>
    </row>
    <row r="1068" spans="1:17" x14ac:dyDescent="0.25">
      <c r="A1068" s="75">
        <v>1075</v>
      </c>
      <c r="B1068" s="76" t="str">
        <f>IF('Reported Performance Table'!$A1075="","",IF(OR('Reported Performance Table'!$B1075="",'Reported Performance Table'!$C1075="",'Reported Performance Table'!$D1075="",'Reported Performance Table'!$F1075="",'Reported Performance Table'!$G1075="",'Reported Performance Table'!$H1075="",'Reported Performance Table'!$I1075="",'Reported Performance Table'!$K1075="",'Reported Performance Table'!$N1075="",'Reported Performance Table'!$O1075="",'Reported Performance Table'!$P1075="",'Reported Performance Table'!$Q1075="",'Reported Performance Table'!$R1075="",'Reported Performance Table'!$S1075="",'Reported Performance Table'!$T1075="",'Reported Performance Table'!$U1075="",'Reported Performance Table'!$V1075="",'Reported Performance Table'!$W1075="",'Reported Performance Table'!$X1075="",'Reported Performance Table'!$AF1075="",'Reported Performance Table'!$AG1075="",'Reported Performance Table'!$AI1075="",'Reported Performance Table'!$AJ1075="",'Reported Performance Table'!$AL1075="",'Reported Performance Table'!$AN1075="",'Reported Performance Table'!$AR1075=""),$A1068&amp;", ",""))</f>
        <v/>
      </c>
      <c r="D1068" s="35" t="e">
        <f>VLOOKUP('Reported Performance Table'!C1068,'Master List'!$B$20:$C$39,2,FALSE)</f>
        <v>#N/A</v>
      </c>
      <c r="E1068" t="e">
        <f>VLOOKUP('Reported Performance Table'!D1068,'Master List'!$B$42:$C$129,2,FALSE)</f>
        <v>#N/A</v>
      </c>
      <c r="F1068" t="e">
        <f>VLOOKUP('Reported Performance Table'!C1068,'Master List'!$B$20:$D$39,3,FALSE)</f>
        <v>#N/A</v>
      </c>
      <c r="G1068" s="3" t="e">
        <f>VLOOKUP('Reported Performance Table'!B1068,'Master List'!$B$11:$D$17,3,FALSE)</f>
        <v>#N/A</v>
      </c>
      <c r="H1068" t="e">
        <f t="shared" si="32"/>
        <v>#N/A</v>
      </c>
      <c r="I1068" t="e">
        <f>IF(VLOOKUP('Reported Performance Table'!D1068,'Master List'!$B$42:$D$129,3,FALSE)="","No",VLOOKUP('Reported Performance Table'!D1068,'Master List'!$B$42:$D$129,3,FALSE))</f>
        <v>#N/A</v>
      </c>
      <c r="J1068" t="e">
        <f>IF(AND(I1068="Yes_No",'Reported Performance Table'!E1068="Yes"),"No","Yes_No")</f>
        <v>#N/A</v>
      </c>
      <c r="K1068" t="str">
        <f>IF('Reported Performance Table'!D1068="","",IF('Reported Performance Table'!E1068="Yes","LUNA_CCT","Reported_CCT"))</f>
        <v/>
      </c>
      <c r="L1068" t="str">
        <f>IF('Reported Performance Table'!D1068="","",IF(K1068="LUNA_CCT",VLOOKUP('Reported Performance Table'!D1068,'Master List'!$B$42:$E$129,4,FALSE),"Reported_BUG"))</f>
        <v/>
      </c>
      <c r="M1068" t="str">
        <f>IF('Reported Performance Table'!D1068="","",IF(AND('Reported Performance Table'!$E1068="Yes",OR('Reported Performance Table'!$D1068='Master List'!$B$42,'Reported Performance Table'!$D1068='Master List'!$B$43,'Reported Performance Table'!$D1068='Master List'!$B$44,'Reported Performance Table'!$D1068='Master List'!$B$46,'Reported Performance Table'!$D1068='Master List'!$B$48,'Reported Performance Table'!$D1068='Master List'!$B$104,'Reported Performance Table'!$D1068='Master List'!$B$106,'Reported Performance Table'!$D1068='Master List'!$B$126)),"LUNA_Dimming","Dimming_Capability_and_Range"))</f>
        <v/>
      </c>
      <c r="N1068" s="179">
        <f>'Reported Performance Table'!BE1068</f>
        <v>0</v>
      </c>
      <c r="O1068" s="179">
        <f>'Reported Performance Table'!BF1068</f>
        <v>0</v>
      </c>
      <c r="P1068" s="179">
        <f>'Reported Performance Table'!BG1068</f>
        <v>0</v>
      </c>
      <c r="Q1068" t="str">
        <f t="shared" si="33"/>
        <v>No</v>
      </c>
    </row>
    <row r="1069" spans="1:17" x14ac:dyDescent="0.25">
      <c r="A1069" s="75">
        <v>1076</v>
      </c>
      <c r="B1069" s="76" t="str">
        <f>IF('Reported Performance Table'!$A1076="","",IF(OR('Reported Performance Table'!$B1076="",'Reported Performance Table'!$C1076="",'Reported Performance Table'!$D1076="",'Reported Performance Table'!$F1076="",'Reported Performance Table'!$G1076="",'Reported Performance Table'!$H1076="",'Reported Performance Table'!$I1076="",'Reported Performance Table'!$K1076="",'Reported Performance Table'!$N1076="",'Reported Performance Table'!$O1076="",'Reported Performance Table'!$P1076="",'Reported Performance Table'!$Q1076="",'Reported Performance Table'!$R1076="",'Reported Performance Table'!$S1076="",'Reported Performance Table'!$T1076="",'Reported Performance Table'!$U1076="",'Reported Performance Table'!$V1076="",'Reported Performance Table'!$W1076="",'Reported Performance Table'!$X1076="",'Reported Performance Table'!$AF1076="",'Reported Performance Table'!$AG1076="",'Reported Performance Table'!$AI1076="",'Reported Performance Table'!$AJ1076="",'Reported Performance Table'!$AL1076="",'Reported Performance Table'!$AN1076="",'Reported Performance Table'!$AR1076=""),$A1069&amp;", ",""))</f>
        <v/>
      </c>
      <c r="D1069" s="35" t="e">
        <f>VLOOKUP('Reported Performance Table'!C1069,'Master List'!$B$20:$C$39,2,FALSE)</f>
        <v>#N/A</v>
      </c>
      <c r="E1069" t="e">
        <f>VLOOKUP('Reported Performance Table'!D1069,'Master List'!$B$42:$C$129,2,FALSE)</f>
        <v>#N/A</v>
      </c>
      <c r="F1069" t="e">
        <f>VLOOKUP('Reported Performance Table'!C1069,'Master List'!$B$20:$D$39,3,FALSE)</f>
        <v>#N/A</v>
      </c>
      <c r="G1069" s="3" t="e">
        <f>VLOOKUP('Reported Performance Table'!B1069,'Master List'!$B$11:$D$17,3,FALSE)</f>
        <v>#N/A</v>
      </c>
      <c r="H1069" t="e">
        <f t="shared" si="32"/>
        <v>#N/A</v>
      </c>
      <c r="I1069" t="e">
        <f>IF(VLOOKUP('Reported Performance Table'!D1069,'Master List'!$B$42:$D$129,3,FALSE)="","No",VLOOKUP('Reported Performance Table'!D1069,'Master List'!$B$42:$D$129,3,FALSE))</f>
        <v>#N/A</v>
      </c>
      <c r="J1069" t="e">
        <f>IF(AND(I1069="Yes_No",'Reported Performance Table'!E1069="Yes"),"No","Yes_No")</f>
        <v>#N/A</v>
      </c>
      <c r="K1069" t="str">
        <f>IF('Reported Performance Table'!D1069="","",IF('Reported Performance Table'!E1069="Yes","LUNA_CCT","Reported_CCT"))</f>
        <v/>
      </c>
      <c r="L1069" t="str">
        <f>IF('Reported Performance Table'!D1069="","",IF(K1069="LUNA_CCT",VLOOKUP('Reported Performance Table'!D1069,'Master List'!$B$42:$E$129,4,FALSE),"Reported_BUG"))</f>
        <v/>
      </c>
      <c r="M1069" t="str">
        <f>IF('Reported Performance Table'!D1069="","",IF(AND('Reported Performance Table'!$E1069="Yes",OR('Reported Performance Table'!$D1069='Master List'!$B$42,'Reported Performance Table'!$D1069='Master List'!$B$43,'Reported Performance Table'!$D1069='Master List'!$B$44,'Reported Performance Table'!$D1069='Master List'!$B$46,'Reported Performance Table'!$D1069='Master List'!$B$48,'Reported Performance Table'!$D1069='Master List'!$B$104,'Reported Performance Table'!$D1069='Master List'!$B$106,'Reported Performance Table'!$D1069='Master List'!$B$126)),"LUNA_Dimming","Dimming_Capability_and_Range"))</f>
        <v/>
      </c>
      <c r="N1069" s="179">
        <f>'Reported Performance Table'!BE1069</f>
        <v>0</v>
      </c>
      <c r="O1069" s="179">
        <f>'Reported Performance Table'!BF1069</f>
        <v>0</v>
      </c>
      <c r="P1069" s="179">
        <f>'Reported Performance Table'!BG1069</f>
        <v>0</v>
      </c>
      <c r="Q1069" t="str">
        <f t="shared" si="33"/>
        <v>No</v>
      </c>
    </row>
    <row r="1070" spans="1:17" x14ac:dyDescent="0.25">
      <c r="A1070" s="75">
        <v>1077</v>
      </c>
      <c r="B1070" s="76" t="str">
        <f>IF('Reported Performance Table'!$A1077="","",IF(OR('Reported Performance Table'!$B1077="",'Reported Performance Table'!$C1077="",'Reported Performance Table'!$D1077="",'Reported Performance Table'!$F1077="",'Reported Performance Table'!$G1077="",'Reported Performance Table'!$H1077="",'Reported Performance Table'!$I1077="",'Reported Performance Table'!$K1077="",'Reported Performance Table'!$N1077="",'Reported Performance Table'!$O1077="",'Reported Performance Table'!$P1077="",'Reported Performance Table'!$Q1077="",'Reported Performance Table'!$R1077="",'Reported Performance Table'!$S1077="",'Reported Performance Table'!$T1077="",'Reported Performance Table'!$U1077="",'Reported Performance Table'!$V1077="",'Reported Performance Table'!$W1077="",'Reported Performance Table'!$X1077="",'Reported Performance Table'!$AF1077="",'Reported Performance Table'!$AG1077="",'Reported Performance Table'!$AI1077="",'Reported Performance Table'!$AJ1077="",'Reported Performance Table'!$AL1077="",'Reported Performance Table'!$AN1077="",'Reported Performance Table'!$AR1077=""),$A1070&amp;", ",""))</f>
        <v/>
      </c>
      <c r="D1070" s="35" t="e">
        <f>VLOOKUP('Reported Performance Table'!C1070,'Master List'!$B$20:$C$39,2,FALSE)</f>
        <v>#N/A</v>
      </c>
      <c r="E1070" t="e">
        <f>VLOOKUP('Reported Performance Table'!D1070,'Master List'!$B$42:$C$129,2,FALSE)</f>
        <v>#N/A</v>
      </c>
      <c r="F1070" t="e">
        <f>VLOOKUP('Reported Performance Table'!C1070,'Master List'!$B$20:$D$39,3,FALSE)</f>
        <v>#N/A</v>
      </c>
      <c r="G1070" s="3" t="e">
        <f>VLOOKUP('Reported Performance Table'!B1070,'Master List'!$B$11:$D$17,3,FALSE)</f>
        <v>#N/A</v>
      </c>
      <c r="H1070" t="e">
        <f t="shared" si="32"/>
        <v>#N/A</v>
      </c>
      <c r="I1070" t="e">
        <f>IF(VLOOKUP('Reported Performance Table'!D1070,'Master List'!$B$42:$D$129,3,FALSE)="","No",VLOOKUP('Reported Performance Table'!D1070,'Master List'!$B$42:$D$129,3,FALSE))</f>
        <v>#N/A</v>
      </c>
      <c r="J1070" t="e">
        <f>IF(AND(I1070="Yes_No",'Reported Performance Table'!E1070="Yes"),"No","Yes_No")</f>
        <v>#N/A</v>
      </c>
      <c r="K1070" t="str">
        <f>IF('Reported Performance Table'!D1070="","",IF('Reported Performance Table'!E1070="Yes","LUNA_CCT","Reported_CCT"))</f>
        <v/>
      </c>
      <c r="L1070" t="str">
        <f>IF('Reported Performance Table'!D1070="","",IF(K1070="LUNA_CCT",VLOOKUP('Reported Performance Table'!D1070,'Master List'!$B$42:$E$129,4,FALSE),"Reported_BUG"))</f>
        <v/>
      </c>
      <c r="M1070" t="str">
        <f>IF('Reported Performance Table'!D1070="","",IF(AND('Reported Performance Table'!$E1070="Yes",OR('Reported Performance Table'!$D1070='Master List'!$B$42,'Reported Performance Table'!$D1070='Master List'!$B$43,'Reported Performance Table'!$D1070='Master List'!$B$44,'Reported Performance Table'!$D1070='Master List'!$B$46,'Reported Performance Table'!$D1070='Master List'!$B$48,'Reported Performance Table'!$D1070='Master List'!$B$104,'Reported Performance Table'!$D1070='Master List'!$B$106,'Reported Performance Table'!$D1070='Master List'!$B$126)),"LUNA_Dimming","Dimming_Capability_and_Range"))</f>
        <v/>
      </c>
      <c r="N1070" s="179">
        <f>'Reported Performance Table'!BE1070</f>
        <v>0</v>
      </c>
      <c r="O1070" s="179">
        <f>'Reported Performance Table'!BF1070</f>
        <v>0</v>
      </c>
      <c r="P1070" s="179">
        <f>'Reported Performance Table'!BG1070</f>
        <v>0</v>
      </c>
      <c r="Q1070" t="str">
        <f t="shared" si="33"/>
        <v>No</v>
      </c>
    </row>
    <row r="1071" spans="1:17" x14ac:dyDescent="0.25">
      <c r="A1071" s="75">
        <v>1078</v>
      </c>
      <c r="B1071" s="76" t="str">
        <f>IF('Reported Performance Table'!$A1078="","",IF(OR('Reported Performance Table'!$B1078="",'Reported Performance Table'!$C1078="",'Reported Performance Table'!$D1078="",'Reported Performance Table'!$F1078="",'Reported Performance Table'!$G1078="",'Reported Performance Table'!$H1078="",'Reported Performance Table'!$I1078="",'Reported Performance Table'!$K1078="",'Reported Performance Table'!$N1078="",'Reported Performance Table'!$O1078="",'Reported Performance Table'!$P1078="",'Reported Performance Table'!$Q1078="",'Reported Performance Table'!$R1078="",'Reported Performance Table'!$S1078="",'Reported Performance Table'!$T1078="",'Reported Performance Table'!$U1078="",'Reported Performance Table'!$V1078="",'Reported Performance Table'!$W1078="",'Reported Performance Table'!$X1078="",'Reported Performance Table'!$AF1078="",'Reported Performance Table'!$AG1078="",'Reported Performance Table'!$AI1078="",'Reported Performance Table'!$AJ1078="",'Reported Performance Table'!$AL1078="",'Reported Performance Table'!$AN1078="",'Reported Performance Table'!$AR1078=""),$A1071&amp;", ",""))</f>
        <v/>
      </c>
      <c r="D1071" s="35" t="e">
        <f>VLOOKUP('Reported Performance Table'!C1071,'Master List'!$B$20:$C$39,2,FALSE)</f>
        <v>#N/A</v>
      </c>
      <c r="E1071" t="e">
        <f>VLOOKUP('Reported Performance Table'!D1071,'Master List'!$B$42:$C$129,2,FALSE)</f>
        <v>#N/A</v>
      </c>
      <c r="F1071" t="e">
        <f>VLOOKUP('Reported Performance Table'!C1071,'Master List'!$B$20:$D$39,3,FALSE)</f>
        <v>#N/A</v>
      </c>
      <c r="G1071" s="3" t="e">
        <f>VLOOKUP('Reported Performance Table'!B1071,'Master List'!$B$11:$D$17,3,FALSE)</f>
        <v>#N/A</v>
      </c>
      <c r="H1071" t="e">
        <f t="shared" si="32"/>
        <v>#N/A</v>
      </c>
      <c r="I1071" t="e">
        <f>IF(VLOOKUP('Reported Performance Table'!D1071,'Master List'!$B$42:$D$129,3,FALSE)="","No",VLOOKUP('Reported Performance Table'!D1071,'Master List'!$B$42:$D$129,3,FALSE))</f>
        <v>#N/A</v>
      </c>
      <c r="J1071" t="e">
        <f>IF(AND(I1071="Yes_No",'Reported Performance Table'!E1071="Yes"),"No","Yes_No")</f>
        <v>#N/A</v>
      </c>
      <c r="K1071" t="str">
        <f>IF('Reported Performance Table'!D1071="","",IF('Reported Performance Table'!E1071="Yes","LUNA_CCT","Reported_CCT"))</f>
        <v/>
      </c>
      <c r="L1071" t="str">
        <f>IF('Reported Performance Table'!D1071="","",IF(K1071="LUNA_CCT",VLOOKUP('Reported Performance Table'!D1071,'Master List'!$B$42:$E$129,4,FALSE),"Reported_BUG"))</f>
        <v/>
      </c>
      <c r="M1071" t="str">
        <f>IF('Reported Performance Table'!D1071="","",IF(AND('Reported Performance Table'!$E1071="Yes",OR('Reported Performance Table'!$D1071='Master List'!$B$42,'Reported Performance Table'!$D1071='Master List'!$B$43,'Reported Performance Table'!$D1071='Master List'!$B$44,'Reported Performance Table'!$D1071='Master List'!$B$46,'Reported Performance Table'!$D1071='Master List'!$B$48,'Reported Performance Table'!$D1071='Master List'!$B$104,'Reported Performance Table'!$D1071='Master List'!$B$106,'Reported Performance Table'!$D1071='Master List'!$B$126)),"LUNA_Dimming","Dimming_Capability_and_Range"))</f>
        <v/>
      </c>
      <c r="N1071" s="179">
        <f>'Reported Performance Table'!BE1071</f>
        <v>0</v>
      </c>
      <c r="O1071" s="179">
        <f>'Reported Performance Table'!BF1071</f>
        <v>0</v>
      </c>
      <c r="P1071" s="179">
        <f>'Reported Performance Table'!BG1071</f>
        <v>0</v>
      </c>
      <c r="Q1071" t="str">
        <f t="shared" si="33"/>
        <v>No</v>
      </c>
    </row>
    <row r="1072" spans="1:17" x14ac:dyDescent="0.25">
      <c r="A1072" s="75">
        <v>1079</v>
      </c>
      <c r="B1072" s="76" t="str">
        <f>IF('Reported Performance Table'!$A1079="","",IF(OR('Reported Performance Table'!$B1079="",'Reported Performance Table'!$C1079="",'Reported Performance Table'!$D1079="",'Reported Performance Table'!$F1079="",'Reported Performance Table'!$G1079="",'Reported Performance Table'!$H1079="",'Reported Performance Table'!$I1079="",'Reported Performance Table'!$K1079="",'Reported Performance Table'!$N1079="",'Reported Performance Table'!$O1079="",'Reported Performance Table'!$P1079="",'Reported Performance Table'!$Q1079="",'Reported Performance Table'!$R1079="",'Reported Performance Table'!$S1079="",'Reported Performance Table'!$T1079="",'Reported Performance Table'!$U1079="",'Reported Performance Table'!$V1079="",'Reported Performance Table'!$W1079="",'Reported Performance Table'!$X1079="",'Reported Performance Table'!$AF1079="",'Reported Performance Table'!$AG1079="",'Reported Performance Table'!$AI1079="",'Reported Performance Table'!$AJ1079="",'Reported Performance Table'!$AL1079="",'Reported Performance Table'!$AN1079="",'Reported Performance Table'!$AR1079=""),$A1072&amp;", ",""))</f>
        <v/>
      </c>
      <c r="D1072" s="35" t="e">
        <f>VLOOKUP('Reported Performance Table'!C1072,'Master List'!$B$20:$C$39,2,FALSE)</f>
        <v>#N/A</v>
      </c>
      <c r="E1072" t="e">
        <f>VLOOKUP('Reported Performance Table'!D1072,'Master List'!$B$42:$C$129,2,FALSE)</f>
        <v>#N/A</v>
      </c>
      <c r="F1072" t="e">
        <f>VLOOKUP('Reported Performance Table'!C1072,'Master List'!$B$20:$D$39,3,FALSE)</f>
        <v>#N/A</v>
      </c>
      <c r="G1072" s="3" t="e">
        <f>VLOOKUP('Reported Performance Table'!B1072,'Master List'!$B$11:$D$17,3,FALSE)</f>
        <v>#N/A</v>
      </c>
      <c r="H1072" t="e">
        <f t="shared" si="32"/>
        <v>#N/A</v>
      </c>
      <c r="I1072" t="e">
        <f>IF(VLOOKUP('Reported Performance Table'!D1072,'Master List'!$B$42:$D$129,3,FALSE)="","No",VLOOKUP('Reported Performance Table'!D1072,'Master List'!$B$42:$D$129,3,FALSE))</f>
        <v>#N/A</v>
      </c>
      <c r="J1072" t="e">
        <f>IF(AND(I1072="Yes_No",'Reported Performance Table'!E1072="Yes"),"No","Yes_No")</f>
        <v>#N/A</v>
      </c>
      <c r="K1072" t="str">
        <f>IF('Reported Performance Table'!D1072="","",IF('Reported Performance Table'!E1072="Yes","LUNA_CCT","Reported_CCT"))</f>
        <v/>
      </c>
      <c r="L1072" t="str">
        <f>IF('Reported Performance Table'!D1072="","",IF(K1072="LUNA_CCT",VLOOKUP('Reported Performance Table'!D1072,'Master List'!$B$42:$E$129,4,FALSE),"Reported_BUG"))</f>
        <v/>
      </c>
      <c r="M1072" t="str">
        <f>IF('Reported Performance Table'!D1072="","",IF(AND('Reported Performance Table'!$E1072="Yes",OR('Reported Performance Table'!$D1072='Master List'!$B$42,'Reported Performance Table'!$D1072='Master List'!$B$43,'Reported Performance Table'!$D1072='Master List'!$B$44,'Reported Performance Table'!$D1072='Master List'!$B$46,'Reported Performance Table'!$D1072='Master List'!$B$48,'Reported Performance Table'!$D1072='Master List'!$B$104,'Reported Performance Table'!$D1072='Master List'!$B$106,'Reported Performance Table'!$D1072='Master List'!$B$126)),"LUNA_Dimming","Dimming_Capability_and_Range"))</f>
        <v/>
      </c>
      <c r="N1072" s="179">
        <f>'Reported Performance Table'!BE1072</f>
        <v>0</v>
      </c>
      <c r="O1072" s="179">
        <f>'Reported Performance Table'!BF1072</f>
        <v>0</v>
      </c>
      <c r="P1072" s="179">
        <f>'Reported Performance Table'!BG1072</f>
        <v>0</v>
      </c>
      <c r="Q1072" t="str">
        <f t="shared" si="33"/>
        <v>No</v>
      </c>
    </row>
    <row r="1073" spans="1:17" x14ac:dyDescent="0.25">
      <c r="A1073" s="75">
        <v>1080</v>
      </c>
      <c r="B1073" s="76" t="str">
        <f>IF('Reported Performance Table'!$A1080="","",IF(OR('Reported Performance Table'!$B1080="",'Reported Performance Table'!$C1080="",'Reported Performance Table'!$D1080="",'Reported Performance Table'!$F1080="",'Reported Performance Table'!$G1080="",'Reported Performance Table'!$H1080="",'Reported Performance Table'!$I1080="",'Reported Performance Table'!$K1080="",'Reported Performance Table'!$N1080="",'Reported Performance Table'!$O1080="",'Reported Performance Table'!$P1080="",'Reported Performance Table'!$Q1080="",'Reported Performance Table'!$R1080="",'Reported Performance Table'!$S1080="",'Reported Performance Table'!$T1080="",'Reported Performance Table'!$U1080="",'Reported Performance Table'!$V1080="",'Reported Performance Table'!$W1080="",'Reported Performance Table'!$X1080="",'Reported Performance Table'!$AF1080="",'Reported Performance Table'!$AG1080="",'Reported Performance Table'!$AI1080="",'Reported Performance Table'!$AJ1080="",'Reported Performance Table'!$AL1080="",'Reported Performance Table'!$AN1080="",'Reported Performance Table'!$AR1080=""),$A1073&amp;", ",""))</f>
        <v/>
      </c>
      <c r="D1073" s="35" t="e">
        <f>VLOOKUP('Reported Performance Table'!C1073,'Master List'!$B$20:$C$39,2,FALSE)</f>
        <v>#N/A</v>
      </c>
      <c r="E1073" t="e">
        <f>VLOOKUP('Reported Performance Table'!D1073,'Master List'!$B$42:$C$129,2,FALSE)</f>
        <v>#N/A</v>
      </c>
      <c r="F1073" t="e">
        <f>VLOOKUP('Reported Performance Table'!C1073,'Master List'!$B$20:$D$39,3,FALSE)</f>
        <v>#N/A</v>
      </c>
      <c r="G1073" s="3" t="e">
        <f>VLOOKUP('Reported Performance Table'!B1073,'Master List'!$B$11:$D$17,3,FALSE)</f>
        <v>#N/A</v>
      </c>
      <c r="H1073" t="e">
        <f t="shared" si="32"/>
        <v>#N/A</v>
      </c>
      <c r="I1073" t="e">
        <f>IF(VLOOKUP('Reported Performance Table'!D1073,'Master List'!$B$42:$D$129,3,FALSE)="","No",VLOOKUP('Reported Performance Table'!D1073,'Master List'!$B$42:$D$129,3,FALSE))</f>
        <v>#N/A</v>
      </c>
      <c r="J1073" t="e">
        <f>IF(AND(I1073="Yes_No",'Reported Performance Table'!E1073="Yes"),"No","Yes_No")</f>
        <v>#N/A</v>
      </c>
      <c r="K1073" t="str">
        <f>IF('Reported Performance Table'!D1073="","",IF('Reported Performance Table'!E1073="Yes","LUNA_CCT","Reported_CCT"))</f>
        <v/>
      </c>
      <c r="L1073" t="str">
        <f>IF('Reported Performance Table'!D1073="","",IF(K1073="LUNA_CCT",VLOOKUP('Reported Performance Table'!D1073,'Master List'!$B$42:$E$129,4,FALSE),"Reported_BUG"))</f>
        <v/>
      </c>
      <c r="M1073" t="str">
        <f>IF('Reported Performance Table'!D1073="","",IF(AND('Reported Performance Table'!$E1073="Yes",OR('Reported Performance Table'!$D1073='Master List'!$B$42,'Reported Performance Table'!$D1073='Master List'!$B$43,'Reported Performance Table'!$D1073='Master List'!$B$44,'Reported Performance Table'!$D1073='Master List'!$B$46,'Reported Performance Table'!$D1073='Master List'!$B$48,'Reported Performance Table'!$D1073='Master List'!$B$104,'Reported Performance Table'!$D1073='Master List'!$B$106,'Reported Performance Table'!$D1073='Master List'!$B$126)),"LUNA_Dimming","Dimming_Capability_and_Range"))</f>
        <v/>
      </c>
      <c r="N1073" s="179">
        <f>'Reported Performance Table'!BE1073</f>
        <v>0</v>
      </c>
      <c r="O1073" s="179">
        <f>'Reported Performance Table'!BF1073</f>
        <v>0</v>
      </c>
      <c r="P1073" s="179">
        <f>'Reported Performance Table'!BG1073</f>
        <v>0</v>
      </c>
      <c r="Q1073" t="str">
        <f t="shared" si="33"/>
        <v>No</v>
      </c>
    </row>
    <row r="1074" spans="1:17" x14ac:dyDescent="0.25">
      <c r="A1074" s="75">
        <v>1081</v>
      </c>
      <c r="B1074" s="76" t="str">
        <f>IF('Reported Performance Table'!$A1081="","",IF(OR('Reported Performance Table'!$B1081="",'Reported Performance Table'!$C1081="",'Reported Performance Table'!$D1081="",'Reported Performance Table'!$F1081="",'Reported Performance Table'!$G1081="",'Reported Performance Table'!$H1081="",'Reported Performance Table'!$I1081="",'Reported Performance Table'!$K1081="",'Reported Performance Table'!$N1081="",'Reported Performance Table'!$O1081="",'Reported Performance Table'!$P1081="",'Reported Performance Table'!$Q1081="",'Reported Performance Table'!$R1081="",'Reported Performance Table'!$S1081="",'Reported Performance Table'!$T1081="",'Reported Performance Table'!$U1081="",'Reported Performance Table'!$V1081="",'Reported Performance Table'!$W1081="",'Reported Performance Table'!$X1081="",'Reported Performance Table'!$AF1081="",'Reported Performance Table'!$AG1081="",'Reported Performance Table'!$AI1081="",'Reported Performance Table'!$AJ1081="",'Reported Performance Table'!$AL1081="",'Reported Performance Table'!$AN1081="",'Reported Performance Table'!$AR1081=""),$A1074&amp;", ",""))</f>
        <v/>
      </c>
      <c r="D1074" s="35" t="e">
        <f>VLOOKUP('Reported Performance Table'!C1074,'Master List'!$B$20:$C$39,2,FALSE)</f>
        <v>#N/A</v>
      </c>
      <c r="E1074" t="e">
        <f>VLOOKUP('Reported Performance Table'!D1074,'Master List'!$B$42:$C$129,2,FALSE)</f>
        <v>#N/A</v>
      </c>
      <c r="F1074" t="e">
        <f>VLOOKUP('Reported Performance Table'!C1074,'Master List'!$B$20:$D$39,3,FALSE)</f>
        <v>#N/A</v>
      </c>
      <c r="G1074" s="3" t="e">
        <f>VLOOKUP('Reported Performance Table'!B1074,'Master List'!$B$11:$D$17,3,FALSE)</f>
        <v>#N/A</v>
      </c>
      <c r="H1074" t="e">
        <f t="shared" si="32"/>
        <v>#N/A</v>
      </c>
      <c r="I1074" t="e">
        <f>IF(VLOOKUP('Reported Performance Table'!D1074,'Master List'!$B$42:$D$129,3,FALSE)="","No",VLOOKUP('Reported Performance Table'!D1074,'Master List'!$B$42:$D$129,3,FALSE))</f>
        <v>#N/A</v>
      </c>
      <c r="J1074" t="e">
        <f>IF(AND(I1074="Yes_No",'Reported Performance Table'!E1074="Yes"),"No","Yes_No")</f>
        <v>#N/A</v>
      </c>
      <c r="K1074" t="str">
        <f>IF('Reported Performance Table'!D1074="","",IF('Reported Performance Table'!E1074="Yes","LUNA_CCT","Reported_CCT"))</f>
        <v/>
      </c>
      <c r="L1074" t="str">
        <f>IF('Reported Performance Table'!D1074="","",IF(K1074="LUNA_CCT",VLOOKUP('Reported Performance Table'!D1074,'Master List'!$B$42:$E$129,4,FALSE),"Reported_BUG"))</f>
        <v/>
      </c>
      <c r="M1074" t="str">
        <f>IF('Reported Performance Table'!D1074="","",IF(AND('Reported Performance Table'!$E1074="Yes",OR('Reported Performance Table'!$D1074='Master List'!$B$42,'Reported Performance Table'!$D1074='Master List'!$B$43,'Reported Performance Table'!$D1074='Master List'!$B$44,'Reported Performance Table'!$D1074='Master List'!$B$46,'Reported Performance Table'!$D1074='Master List'!$B$48,'Reported Performance Table'!$D1074='Master List'!$B$104,'Reported Performance Table'!$D1074='Master List'!$B$106,'Reported Performance Table'!$D1074='Master List'!$B$126)),"LUNA_Dimming","Dimming_Capability_and_Range"))</f>
        <v/>
      </c>
      <c r="N1074" s="179">
        <f>'Reported Performance Table'!BE1074</f>
        <v>0</v>
      </c>
      <c r="O1074" s="179">
        <f>'Reported Performance Table'!BF1074</f>
        <v>0</v>
      </c>
      <c r="P1074" s="179">
        <f>'Reported Performance Table'!BG1074</f>
        <v>0</v>
      </c>
      <c r="Q1074" t="str">
        <f t="shared" si="33"/>
        <v>No</v>
      </c>
    </row>
    <row r="1075" spans="1:17" x14ac:dyDescent="0.25">
      <c r="A1075" s="75">
        <v>1082</v>
      </c>
      <c r="B1075" s="76" t="str">
        <f>IF('Reported Performance Table'!$A1082="","",IF(OR('Reported Performance Table'!$B1082="",'Reported Performance Table'!$C1082="",'Reported Performance Table'!$D1082="",'Reported Performance Table'!$F1082="",'Reported Performance Table'!$G1082="",'Reported Performance Table'!$H1082="",'Reported Performance Table'!$I1082="",'Reported Performance Table'!$K1082="",'Reported Performance Table'!$N1082="",'Reported Performance Table'!$O1082="",'Reported Performance Table'!$P1082="",'Reported Performance Table'!$Q1082="",'Reported Performance Table'!$R1082="",'Reported Performance Table'!$S1082="",'Reported Performance Table'!$T1082="",'Reported Performance Table'!$U1082="",'Reported Performance Table'!$V1082="",'Reported Performance Table'!$W1082="",'Reported Performance Table'!$X1082="",'Reported Performance Table'!$AF1082="",'Reported Performance Table'!$AG1082="",'Reported Performance Table'!$AI1082="",'Reported Performance Table'!$AJ1082="",'Reported Performance Table'!$AL1082="",'Reported Performance Table'!$AN1082="",'Reported Performance Table'!$AR1082=""),$A1075&amp;", ",""))</f>
        <v/>
      </c>
      <c r="D1075" s="35" t="e">
        <f>VLOOKUP('Reported Performance Table'!C1075,'Master List'!$B$20:$C$39,2,FALSE)</f>
        <v>#N/A</v>
      </c>
      <c r="E1075" t="e">
        <f>VLOOKUP('Reported Performance Table'!D1075,'Master List'!$B$42:$C$129,2,FALSE)</f>
        <v>#N/A</v>
      </c>
      <c r="F1075" t="e">
        <f>VLOOKUP('Reported Performance Table'!C1075,'Master List'!$B$20:$D$39,3,FALSE)</f>
        <v>#N/A</v>
      </c>
      <c r="G1075" s="3" t="e">
        <f>VLOOKUP('Reported Performance Table'!B1075,'Master List'!$B$11:$D$17,3,FALSE)</f>
        <v>#N/A</v>
      </c>
      <c r="H1075" t="e">
        <f t="shared" si="32"/>
        <v>#N/A</v>
      </c>
      <c r="I1075" t="e">
        <f>IF(VLOOKUP('Reported Performance Table'!D1075,'Master List'!$B$42:$D$129,3,FALSE)="","No",VLOOKUP('Reported Performance Table'!D1075,'Master List'!$B$42:$D$129,3,FALSE))</f>
        <v>#N/A</v>
      </c>
      <c r="J1075" t="e">
        <f>IF(AND(I1075="Yes_No",'Reported Performance Table'!E1075="Yes"),"No","Yes_No")</f>
        <v>#N/A</v>
      </c>
      <c r="K1075" t="str">
        <f>IF('Reported Performance Table'!D1075="","",IF('Reported Performance Table'!E1075="Yes","LUNA_CCT","Reported_CCT"))</f>
        <v/>
      </c>
      <c r="L1075" t="str">
        <f>IF('Reported Performance Table'!D1075="","",IF(K1075="LUNA_CCT",VLOOKUP('Reported Performance Table'!D1075,'Master List'!$B$42:$E$129,4,FALSE),"Reported_BUG"))</f>
        <v/>
      </c>
      <c r="M1075" t="str">
        <f>IF('Reported Performance Table'!D1075="","",IF(AND('Reported Performance Table'!$E1075="Yes",OR('Reported Performance Table'!$D1075='Master List'!$B$42,'Reported Performance Table'!$D1075='Master List'!$B$43,'Reported Performance Table'!$D1075='Master List'!$B$44,'Reported Performance Table'!$D1075='Master List'!$B$46,'Reported Performance Table'!$D1075='Master List'!$B$48,'Reported Performance Table'!$D1075='Master List'!$B$104,'Reported Performance Table'!$D1075='Master List'!$B$106,'Reported Performance Table'!$D1075='Master List'!$B$126)),"LUNA_Dimming","Dimming_Capability_and_Range"))</f>
        <v/>
      </c>
      <c r="N1075" s="179">
        <f>'Reported Performance Table'!BE1075</f>
        <v>0</v>
      </c>
      <c r="O1075" s="179">
        <f>'Reported Performance Table'!BF1075</f>
        <v>0</v>
      </c>
      <c r="P1075" s="179">
        <f>'Reported Performance Table'!BG1075</f>
        <v>0</v>
      </c>
      <c r="Q1075" t="str">
        <f t="shared" si="33"/>
        <v>No</v>
      </c>
    </row>
    <row r="1076" spans="1:17" x14ac:dyDescent="0.25">
      <c r="A1076" s="75">
        <v>1083</v>
      </c>
      <c r="B1076" s="76" t="str">
        <f>IF('Reported Performance Table'!$A1083="","",IF(OR('Reported Performance Table'!$B1083="",'Reported Performance Table'!$C1083="",'Reported Performance Table'!$D1083="",'Reported Performance Table'!$F1083="",'Reported Performance Table'!$G1083="",'Reported Performance Table'!$H1083="",'Reported Performance Table'!$I1083="",'Reported Performance Table'!$K1083="",'Reported Performance Table'!$N1083="",'Reported Performance Table'!$O1083="",'Reported Performance Table'!$P1083="",'Reported Performance Table'!$Q1083="",'Reported Performance Table'!$R1083="",'Reported Performance Table'!$S1083="",'Reported Performance Table'!$T1083="",'Reported Performance Table'!$U1083="",'Reported Performance Table'!$V1083="",'Reported Performance Table'!$W1083="",'Reported Performance Table'!$X1083="",'Reported Performance Table'!$AF1083="",'Reported Performance Table'!$AG1083="",'Reported Performance Table'!$AI1083="",'Reported Performance Table'!$AJ1083="",'Reported Performance Table'!$AL1083="",'Reported Performance Table'!$AN1083="",'Reported Performance Table'!$AR1083=""),$A1076&amp;", ",""))</f>
        <v/>
      </c>
      <c r="D1076" s="35" t="e">
        <f>VLOOKUP('Reported Performance Table'!C1076,'Master List'!$B$20:$C$39,2,FALSE)</f>
        <v>#N/A</v>
      </c>
      <c r="E1076" t="e">
        <f>VLOOKUP('Reported Performance Table'!D1076,'Master List'!$B$42:$C$129,2,FALSE)</f>
        <v>#N/A</v>
      </c>
      <c r="F1076" t="e">
        <f>VLOOKUP('Reported Performance Table'!C1076,'Master List'!$B$20:$D$39,3,FALSE)</f>
        <v>#N/A</v>
      </c>
      <c r="G1076" s="3" t="e">
        <f>VLOOKUP('Reported Performance Table'!B1076,'Master List'!$B$11:$D$17,3,FALSE)</f>
        <v>#N/A</v>
      </c>
      <c r="H1076" t="e">
        <f t="shared" si="32"/>
        <v>#N/A</v>
      </c>
      <c r="I1076" t="e">
        <f>IF(VLOOKUP('Reported Performance Table'!D1076,'Master List'!$B$42:$D$129,3,FALSE)="","No",VLOOKUP('Reported Performance Table'!D1076,'Master List'!$B$42:$D$129,3,FALSE))</f>
        <v>#N/A</v>
      </c>
      <c r="J1076" t="e">
        <f>IF(AND(I1076="Yes_No",'Reported Performance Table'!E1076="Yes"),"No","Yes_No")</f>
        <v>#N/A</v>
      </c>
      <c r="K1076" t="str">
        <f>IF('Reported Performance Table'!D1076="","",IF('Reported Performance Table'!E1076="Yes","LUNA_CCT","Reported_CCT"))</f>
        <v/>
      </c>
      <c r="L1076" t="str">
        <f>IF('Reported Performance Table'!D1076="","",IF(K1076="LUNA_CCT",VLOOKUP('Reported Performance Table'!D1076,'Master List'!$B$42:$E$129,4,FALSE),"Reported_BUG"))</f>
        <v/>
      </c>
      <c r="M1076" t="str">
        <f>IF('Reported Performance Table'!D1076="","",IF(AND('Reported Performance Table'!$E1076="Yes",OR('Reported Performance Table'!$D1076='Master List'!$B$42,'Reported Performance Table'!$D1076='Master List'!$B$43,'Reported Performance Table'!$D1076='Master List'!$B$44,'Reported Performance Table'!$D1076='Master List'!$B$46,'Reported Performance Table'!$D1076='Master List'!$B$48,'Reported Performance Table'!$D1076='Master List'!$B$104,'Reported Performance Table'!$D1076='Master List'!$B$106,'Reported Performance Table'!$D1076='Master List'!$B$126)),"LUNA_Dimming","Dimming_Capability_and_Range"))</f>
        <v/>
      </c>
      <c r="N1076" s="179">
        <f>'Reported Performance Table'!BE1076</f>
        <v>0</v>
      </c>
      <c r="O1076" s="179">
        <f>'Reported Performance Table'!BF1076</f>
        <v>0</v>
      </c>
      <c r="P1076" s="179">
        <f>'Reported Performance Table'!BG1076</f>
        <v>0</v>
      </c>
      <c r="Q1076" t="str">
        <f t="shared" si="33"/>
        <v>No</v>
      </c>
    </row>
    <row r="1077" spans="1:17" x14ac:dyDescent="0.25">
      <c r="A1077" s="75">
        <v>1084</v>
      </c>
      <c r="B1077" s="76" t="str">
        <f>IF('Reported Performance Table'!$A1084="","",IF(OR('Reported Performance Table'!$B1084="",'Reported Performance Table'!$C1084="",'Reported Performance Table'!$D1084="",'Reported Performance Table'!$F1084="",'Reported Performance Table'!$G1084="",'Reported Performance Table'!$H1084="",'Reported Performance Table'!$I1084="",'Reported Performance Table'!$K1084="",'Reported Performance Table'!$N1084="",'Reported Performance Table'!$O1084="",'Reported Performance Table'!$P1084="",'Reported Performance Table'!$Q1084="",'Reported Performance Table'!$R1084="",'Reported Performance Table'!$S1084="",'Reported Performance Table'!$T1084="",'Reported Performance Table'!$U1084="",'Reported Performance Table'!$V1084="",'Reported Performance Table'!$W1084="",'Reported Performance Table'!$X1084="",'Reported Performance Table'!$AF1084="",'Reported Performance Table'!$AG1084="",'Reported Performance Table'!$AI1084="",'Reported Performance Table'!$AJ1084="",'Reported Performance Table'!$AL1084="",'Reported Performance Table'!$AN1084="",'Reported Performance Table'!$AR1084=""),$A1077&amp;", ",""))</f>
        <v/>
      </c>
      <c r="D1077" s="35" t="e">
        <f>VLOOKUP('Reported Performance Table'!C1077,'Master List'!$B$20:$C$39,2,FALSE)</f>
        <v>#N/A</v>
      </c>
      <c r="E1077" t="e">
        <f>VLOOKUP('Reported Performance Table'!D1077,'Master List'!$B$42:$C$129,2,FALSE)</f>
        <v>#N/A</v>
      </c>
      <c r="F1077" t="e">
        <f>VLOOKUP('Reported Performance Table'!C1077,'Master List'!$B$20:$D$39,3,FALSE)</f>
        <v>#N/A</v>
      </c>
      <c r="G1077" s="3" t="e">
        <f>VLOOKUP('Reported Performance Table'!B1077,'Master List'!$B$11:$D$17,3,FALSE)</f>
        <v>#N/A</v>
      </c>
      <c r="H1077" t="e">
        <f t="shared" si="32"/>
        <v>#N/A</v>
      </c>
      <c r="I1077" t="e">
        <f>IF(VLOOKUP('Reported Performance Table'!D1077,'Master List'!$B$42:$D$129,3,FALSE)="","No",VLOOKUP('Reported Performance Table'!D1077,'Master List'!$B$42:$D$129,3,FALSE))</f>
        <v>#N/A</v>
      </c>
      <c r="J1077" t="e">
        <f>IF(AND(I1077="Yes_No",'Reported Performance Table'!E1077="Yes"),"No","Yes_No")</f>
        <v>#N/A</v>
      </c>
      <c r="K1077" t="str">
        <f>IF('Reported Performance Table'!D1077="","",IF('Reported Performance Table'!E1077="Yes","LUNA_CCT","Reported_CCT"))</f>
        <v/>
      </c>
      <c r="L1077" t="str">
        <f>IF('Reported Performance Table'!D1077="","",IF(K1077="LUNA_CCT",VLOOKUP('Reported Performance Table'!D1077,'Master List'!$B$42:$E$129,4,FALSE),"Reported_BUG"))</f>
        <v/>
      </c>
      <c r="M1077" t="str">
        <f>IF('Reported Performance Table'!D1077="","",IF(AND('Reported Performance Table'!$E1077="Yes",OR('Reported Performance Table'!$D1077='Master List'!$B$42,'Reported Performance Table'!$D1077='Master List'!$B$43,'Reported Performance Table'!$D1077='Master List'!$B$44,'Reported Performance Table'!$D1077='Master List'!$B$46,'Reported Performance Table'!$D1077='Master List'!$B$48,'Reported Performance Table'!$D1077='Master List'!$B$104,'Reported Performance Table'!$D1077='Master List'!$B$106,'Reported Performance Table'!$D1077='Master List'!$B$126)),"LUNA_Dimming","Dimming_Capability_and_Range"))</f>
        <v/>
      </c>
      <c r="N1077" s="179">
        <f>'Reported Performance Table'!BE1077</f>
        <v>0</v>
      </c>
      <c r="O1077" s="179">
        <f>'Reported Performance Table'!BF1077</f>
        <v>0</v>
      </c>
      <c r="P1077" s="179">
        <f>'Reported Performance Table'!BG1077</f>
        <v>0</v>
      </c>
      <c r="Q1077" t="str">
        <f t="shared" si="33"/>
        <v>No</v>
      </c>
    </row>
    <row r="1078" spans="1:17" x14ac:dyDescent="0.25">
      <c r="A1078" s="75">
        <v>1085</v>
      </c>
      <c r="B1078" s="76" t="str">
        <f>IF('Reported Performance Table'!$A1085="","",IF(OR('Reported Performance Table'!$B1085="",'Reported Performance Table'!$C1085="",'Reported Performance Table'!$D1085="",'Reported Performance Table'!$F1085="",'Reported Performance Table'!$G1085="",'Reported Performance Table'!$H1085="",'Reported Performance Table'!$I1085="",'Reported Performance Table'!$K1085="",'Reported Performance Table'!$N1085="",'Reported Performance Table'!$O1085="",'Reported Performance Table'!$P1085="",'Reported Performance Table'!$Q1085="",'Reported Performance Table'!$R1085="",'Reported Performance Table'!$S1085="",'Reported Performance Table'!$T1085="",'Reported Performance Table'!$U1085="",'Reported Performance Table'!$V1085="",'Reported Performance Table'!$W1085="",'Reported Performance Table'!$X1085="",'Reported Performance Table'!$AF1085="",'Reported Performance Table'!$AG1085="",'Reported Performance Table'!$AI1085="",'Reported Performance Table'!$AJ1085="",'Reported Performance Table'!$AL1085="",'Reported Performance Table'!$AN1085="",'Reported Performance Table'!$AR1085=""),$A1078&amp;", ",""))</f>
        <v/>
      </c>
      <c r="D1078" s="35" t="e">
        <f>VLOOKUP('Reported Performance Table'!C1078,'Master List'!$B$20:$C$39,2,FALSE)</f>
        <v>#N/A</v>
      </c>
      <c r="E1078" t="e">
        <f>VLOOKUP('Reported Performance Table'!D1078,'Master List'!$B$42:$C$129,2,FALSE)</f>
        <v>#N/A</v>
      </c>
      <c r="F1078" t="e">
        <f>VLOOKUP('Reported Performance Table'!C1078,'Master List'!$B$20:$D$39,3,FALSE)</f>
        <v>#N/A</v>
      </c>
      <c r="G1078" s="3" t="e">
        <f>VLOOKUP('Reported Performance Table'!B1078,'Master List'!$B$11:$D$17,3,FALSE)</f>
        <v>#N/A</v>
      </c>
      <c r="H1078" t="e">
        <f t="shared" si="32"/>
        <v>#N/A</v>
      </c>
      <c r="I1078" t="e">
        <f>IF(VLOOKUP('Reported Performance Table'!D1078,'Master List'!$B$42:$D$129,3,FALSE)="","No",VLOOKUP('Reported Performance Table'!D1078,'Master List'!$B$42:$D$129,3,FALSE))</f>
        <v>#N/A</v>
      </c>
      <c r="J1078" t="e">
        <f>IF(AND(I1078="Yes_No",'Reported Performance Table'!E1078="Yes"),"No","Yes_No")</f>
        <v>#N/A</v>
      </c>
      <c r="K1078" t="str">
        <f>IF('Reported Performance Table'!D1078="","",IF('Reported Performance Table'!E1078="Yes","LUNA_CCT","Reported_CCT"))</f>
        <v/>
      </c>
      <c r="L1078" t="str">
        <f>IF('Reported Performance Table'!D1078="","",IF(K1078="LUNA_CCT",VLOOKUP('Reported Performance Table'!D1078,'Master List'!$B$42:$E$129,4,FALSE),"Reported_BUG"))</f>
        <v/>
      </c>
      <c r="M1078" t="str">
        <f>IF('Reported Performance Table'!D1078="","",IF(AND('Reported Performance Table'!$E1078="Yes",OR('Reported Performance Table'!$D1078='Master List'!$B$42,'Reported Performance Table'!$D1078='Master List'!$B$43,'Reported Performance Table'!$D1078='Master List'!$B$44,'Reported Performance Table'!$D1078='Master List'!$B$46,'Reported Performance Table'!$D1078='Master List'!$B$48,'Reported Performance Table'!$D1078='Master List'!$B$104,'Reported Performance Table'!$D1078='Master List'!$B$106,'Reported Performance Table'!$D1078='Master List'!$B$126)),"LUNA_Dimming","Dimming_Capability_and_Range"))</f>
        <v/>
      </c>
      <c r="N1078" s="179">
        <f>'Reported Performance Table'!BE1078</f>
        <v>0</v>
      </c>
      <c r="O1078" s="179">
        <f>'Reported Performance Table'!BF1078</f>
        <v>0</v>
      </c>
      <c r="P1078" s="179">
        <f>'Reported Performance Table'!BG1078</f>
        <v>0</v>
      </c>
      <c r="Q1078" t="str">
        <f t="shared" si="33"/>
        <v>No</v>
      </c>
    </row>
    <row r="1079" spans="1:17" x14ac:dyDescent="0.25">
      <c r="A1079" s="75">
        <v>1086</v>
      </c>
      <c r="B1079" s="76" t="str">
        <f>IF('Reported Performance Table'!$A1086="","",IF(OR('Reported Performance Table'!$B1086="",'Reported Performance Table'!$C1086="",'Reported Performance Table'!$D1086="",'Reported Performance Table'!$F1086="",'Reported Performance Table'!$G1086="",'Reported Performance Table'!$H1086="",'Reported Performance Table'!$I1086="",'Reported Performance Table'!$K1086="",'Reported Performance Table'!$N1086="",'Reported Performance Table'!$O1086="",'Reported Performance Table'!$P1086="",'Reported Performance Table'!$Q1086="",'Reported Performance Table'!$R1086="",'Reported Performance Table'!$S1086="",'Reported Performance Table'!$T1086="",'Reported Performance Table'!$U1086="",'Reported Performance Table'!$V1086="",'Reported Performance Table'!$W1086="",'Reported Performance Table'!$X1086="",'Reported Performance Table'!$AF1086="",'Reported Performance Table'!$AG1086="",'Reported Performance Table'!$AI1086="",'Reported Performance Table'!$AJ1086="",'Reported Performance Table'!$AL1086="",'Reported Performance Table'!$AN1086="",'Reported Performance Table'!$AR1086=""),$A1079&amp;", ",""))</f>
        <v/>
      </c>
      <c r="D1079" s="35" t="e">
        <f>VLOOKUP('Reported Performance Table'!C1079,'Master List'!$B$20:$C$39,2,FALSE)</f>
        <v>#N/A</v>
      </c>
      <c r="E1079" t="e">
        <f>VLOOKUP('Reported Performance Table'!D1079,'Master List'!$B$42:$C$129,2,FALSE)</f>
        <v>#N/A</v>
      </c>
      <c r="F1079" t="e">
        <f>VLOOKUP('Reported Performance Table'!C1079,'Master List'!$B$20:$D$39,3,FALSE)</f>
        <v>#N/A</v>
      </c>
      <c r="G1079" s="3" t="e">
        <f>VLOOKUP('Reported Performance Table'!B1079,'Master List'!$B$11:$D$17,3,FALSE)</f>
        <v>#N/A</v>
      </c>
      <c r="H1079" t="e">
        <f t="shared" si="32"/>
        <v>#N/A</v>
      </c>
      <c r="I1079" t="e">
        <f>IF(VLOOKUP('Reported Performance Table'!D1079,'Master List'!$B$42:$D$129,3,FALSE)="","No",VLOOKUP('Reported Performance Table'!D1079,'Master List'!$B$42:$D$129,3,FALSE))</f>
        <v>#N/A</v>
      </c>
      <c r="J1079" t="e">
        <f>IF(AND(I1079="Yes_No",'Reported Performance Table'!E1079="Yes"),"No","Yes_No")</f>
        <v>#N/A</v>
      </c>
      <c r="K1079" t="str">
        <f>IF('Reported Performance Table'!D1079="","",IF('Reported Performance Table'!E1079="Yes","LUNA_CCT","Reported_CCT"))</f>
        <v/>
      </c>
      <c r="L1079" t="str">
        <f>IF('Reported Performance Table'!D1079="","",IF(K1079="LUNA_CCT",VLOOKUP('Reported Performance Table'!D1079,'Master List'!$B$42:$E$129,4,FALSE),"Reported_BUG"))</f>
        <v/>
      </c>
      <c r="M1079" t="str">
        <f>IF('Reported Performance Table'!D1079="","",IF(AND('Reported Performance Table'!$E1079="Yes",OR('Reported Performance Table'!$D1079='Master List'!$B$42,'Reported Performance Table'!$D1079='Master List'!$B$43,'Reported Performance Table'!$D1079='Master List'!$B$44,'Reported Performance Table'!$D1079='Master List'!$B$46,'Reported Performance Table'!$D1079='Master List'!$B$48,'Reported Performance Table'!$D1079='Master List'!$B$104,'Reported Performance Table'!$D1079='Master List'!$B$106,'Reported Performance Table'!$D1079='Master List'!$B$126)),"LUNA_Dimming","Dimming_Capability_and_Range"))</f>
        <v/>
      </c>
      <c r="N1079" s="179">
        <f>'Reported Performance Table'!BE1079</f>
        <v>0</v>
      </c>
      <c r="O1079" s="179">
        <f>'Reported Performance Table'!BF1079</f>
        <v>0</v>
      </c>
      <c r="P1079" s="179">
        <f>'Reported Performance Table'!BG1079</f>
        <v>0</v>
      </c>
      <c r="Q1079" t="str">
        <f t="shared" si="33"/>
        <v>No</v>
      </c>
    </row>
    <row r="1080" spans="1:17" x14ac:dyDescent="0.25">
      <c r="A1080" s="75">
        <v>1087</v>
      </c>
      <c r="B1080" s="76" t="str">
        <f>IF('Reported Performance Table'!$A1087="","",IF(OR('Reported Performance Table'!$B1087="",'Reported Performance Table'!$C1087="",'Reported Performance Table'!$D1087="",'Reported Performance Table'!$F1087="",'Reported Performance Table'!$G1087="",'Reported Performance Table'!$H1087="",'Reported Performance Table'!$I1087="",'Reported Performance Table'!$K1087="",'Reported Performance Table'!$N1087="",'Reported Performance Table'!$O1087="",'Reported Performance Table'!$P1087="",'Reported Performance Table'!$Q1087="",'Reported Performance Table'!$R1087="",'Reported Performance Table'!$S1087="",'Reported Performance Table'!$T1087="",'Reported Performance Table'!$U1087="",'Reported Performance Table'!$V1087="",'Reported Performance Table'!$W1087="",'Reported Performance Table'!$X1087="",'Reported Performance Table'!$AF1087="",'Reported Performance Table'!$AG1087="",'Reported Performance Table'!$AI1087="",'Reported Performance Table'!$AJ1087="",'Reported Performance Table'!$AL1087="",'Reported Performance Table'!$AN1087="",'Reported Performance Table'!$AR1087=""),$A1080&amp;", ",""))</f>
        <v/>
      </c>
      <c r="D1080" s="35" t="e">
        <f>VLOOKUP('Reported Performance Table'!C1080,'Master List'!$B$20:$C$39,2,FALSE)</f>
        <v>#N/A</v>
      </c>
      <c r="E1080" t="e">
        <f>VLOOKUP('Reported Performance Table'!D1080,'Master List'!$B$42:$C$129,2,FALSE)</f>
        <v>#N/A</v>
      </c>
      <c r="F1080" t="e">
        <f>VLOOKUP('Reported Performance Table'!C1080,'Master List'!$B$20:$D$39,3,FALSE)</f>
        <v>#N/A</v>
      </c>
      <c r="G1080" s="3" t="e">
        <f>VLOOKUP('Reported Performance Table'!B1080,'Master List'!$B$11:$D$17,3,FALSE)</f>
        <v>#N/A</v>
      </c>
      <c r="H1080" t="e">
        <f t="shared" si="32"/>
        <v>#N/A</v>
      </c>
      <c r="I1080" t="e">
        <f>IF(VLOOKUP('Reported Performance Table'!D1080,'Master List'!$B$42:$D$129,3,FALSE)="","No",VLOOKUP('Reported Performance Table'!D1080,'Master List'!$B$42:$D$129,3,FALSE))</f>
        <v>#N/A</v>
      </c>
      <c r="J1080" t="e">
        <f>IF(AND(I1080="Yes_No",'Reported Performance Table'!E1080="Yes"),"No","Yes_No")</f>
        <v>#N/A</v>
      </c>
      <c r="K1080" t="str">
        <f>IF('Reported Performance Table'!D1080="","",IF('Reported Performance Table'!E1080="Yes","LUNA_CCT","Reported_CCT"))</f>
        <v/>
      </c>
      <c r="L1080" t="str">
        <f>IF('Reported Performance Table'!D1080="","",IF(K1080="LUNA_CCT",VLOOKUP('Reported Performance Table'!D1080,'Master List'!$B$42:$E$129,4,FALSE),"Reported_BUG"))</f>
        <v/>
      </c>
      <c r="M1080" t="str">
        <f>IF('Reported Performance Table'!D1080="","",IF(AND('Reported Performance Table'!$E1080="Yes",OR('Reported Performance Table'!$D1080='Master List'!$B$42,'Reported Performance Table'!$D1080='Master List'!$B$43,'Reported Performance Table'!$D1080='Master List'!$B$44,'Reported Performance Table'!$D1080='Master List'!$B$46,'Reported Performance Table'!$D1080='Master List'!$B$48,'Reported Performance Table'!$D1080='Master List'!$B$104,'Reported Performance Table'!$D1080='Master List'!$B$106,'Reported Performance Table'!$D1080='Master List'!$B$126)),"LUNA_Dimming","Dimming_Capability_and_Range"))</f>
        <v/>
      </c>
      <c r="N1080" s="179">
        <f>'Reported Performance Table'!BE1080</f>
        <v>0</v>
      </c>
      <c r="O1080" s="179">
        <f>'Reported Performance Table'!BF1080</f>
        <v>0</v>
      </c>
      <c r="P1080" s="179">
        <f>'Reported Performance Table'!BG1080</f>
        <v>0</v>
      </c>
      <c r="Q1080" t="str">
        <f t="shared" si="33"/>
        <v>No</v>
      </c>
    </row>
    <row r="1081" spans="1:17" x14ac:dyDescent="0.25">
      <c r="A1081" s="75">
        <v>1088</v>
      </c>
      <c r="B1081" s="76" t="str">
        <f>IF('Reported Performance Table'!$A1088="","",IF(OR('Reported Performance Table'!$B1088="",'Reported Performance Table'!$C1088="",'Reported Performance Table'!$D1088="",'Reported Performance Table'!$F1088="",'Reported Performance Table'!$G1088="",'Reported Performance Table'!$H1088="",'Reported Performance Table'!$I1088="",'Reported Performance Table'!$K1088="",'Reported Performance Table'!$N1088="",'Reported Performance Table'!$O1088="",'Reported Performance Table'!$P1088="",'Reported Performance Table'!$Q1088="",'Reported Performance Table'!$R1088="",'Reported Performance Table'!$S1088="",'Reported Performance Table'!$T1088="",'Reported Performance Table'!$U1088="",'Reported Performance Table'!$V1088="",'Reported Performance Table'!$W1088="",'Reported Performance Table'!$X1088="",'Reported Performance Table'!$AF1088="",'Reported Performance Table'!$AG1088="",'Reported Performance Table'!$AI1088="",'Reported Performance Table'!$AJ1088="",'Reported Performance Table'!$AL1088="",'Reported Performance Table'!$AN1088="",'Reported Performance Table'!$AR1088=""),$A1081&amp;", ",""))</f>
        <v/>
      </c>
      <c r="D1081" s="35" t="e">
        <f>VLOOKUP('Reported Performance Table'!C1081,'Master List'!$B$20:$C$39,2,FALSE)</f>
        <v>#N/A</v>
      </c>
      <c r="E1081" t="e">
        <f>VLOOKUP('Reported Performance Table'!D1081,'Master List'!$B$42:$C$129,2,FALSE)</f>
        <v>#N/A</v>
      </c>
      <c r="F1081" t="e">
        <f>VLOOKUP('Reported Performance Table'!C1081,'Master List'!$B$20:$D$39,3,FALSE)</f>
        <v>#N/A</v>
      </c>
      <c r="G1081" s="3" t="e">
        <f>VLOOKUP('Reported Performance Table'!B1081,'Master List'!$B$11:$D$17,3,FALSE)</f>
        <v>#N/A</v>
      </c>
      <c r="H1081" t="e">
        <f t="shared" si="32"/>
        <v>#N/A</v>
      </c>
      <c r="I1081" t="e">
        <f>IF(VLOOKUP('Reported Performance Table'!D1081,'Master List'!$B$42:$D$129,3,FALSE)="","No",VLOOKUP('Reported Performance Table'!D1081,'Master List'!$B$42:$D$129,3,FALSE))</f>
        <v>#N/A</v>
      </c>
      <c r="J1081" t="e">
        <f>IF(AND(I1081="Yes_No",'Reported Performance Table'!E1081="Yes"),"No","Yes_No")</f>
        <v>#N/A</v>
      </c>
      <c r="K1081" t="str">
        <f>IF('Reported Performance Table'!D1081="","",IF('Reported Performance Table'!E1081="Yes","LUNA_CCT","Reported_CCT"))</f>
        <v/>
      </c>
      <c r="L1081" t="str">
        <f>IF('Reported Performance Table'!D1081="","",IF(K1081="LUNA_CCT",VLOOKUP('Reported Performance Table'!D1081,'Master List'!$B$42:$E$129,4,FALSE),"Reported_BUG"))</f>
        <v/>
      </c>
      <c r="M1081" t="str">
        <f>IF('Reported Performance Table'!D1081="","",IF(AND('Reported Performance Table'!$E1081="Yes",OR('Reported Performance Table'!$D1081='Master List'!$B$42,'Reported Performance Table'!$D1081='Master List'!$B$43,'Reported Performance Table'!$D1081='Master List'!$B$44,'Reported Performance Table'!$D1081='Master List'!$B$46,'Reported Performance Table'!$D1081='Master List'!$B$48,'Reported Performance Table'!$D1081='Master List'!$B$104,'Reported Performance Table'!$D1081='Master List'!$B$106,'Reported Performance Table'!$D1081='Master List'!$B$126)),"LUNA_Dimming","Dimming_Capability_and_Range"))</f>
        <v/>
      </c>
      <c r="N1081" s="179">
        <f>'Reported Performance Table'!BE1081</f>
        <v>0</v>
      </c>
      <c r="O1081" s="179">
        <f>'Reported Performance Table'!BF1081</f>
        <v>0</v>
      </c>
      <c r="P1081" s="179">
        <f>'Reported Performance Table'!BG1081</f>
        <v>0</v>
      </c>
      <c r="Q1081" t="str">
        <f t="shared" si="33"/>
        <v>No</v>
      </c>
    </row>
    <row r="1082" spans="1:17" x14ac:dyDescent="0.25">
      <c r="A1082" s="75">
        <v>1089</v>
      </c>
      <c r="B1082" s="76" t="str">
        <f>IF('Reported Performance Table'!$A1089="","",IF(OR('Reported Performance Table'!$B1089="",'Reported Performance Table'!$C1089="",'Reported Performance Table'!$D1089="",'Reported Performance Table'!$F1089="",'Reported Performance Table'!$G1089="",'Reported Performance Table'!$H1089="",'Reported Performance Table'!$I1089="",'Reported Performance Table'!$K1089="",'Reported Performance Table'!$N1089="",'Reported Performance Table'!$O1089="",'Reported Performance Table'!$P1089="",'Reported Performance Table'!$Q1089="",'Reported Performance Table'!$R1089="",'Reported Performance Table'!$S1089="",'Reported Performance Table'!$T1089="",'Reported Performance Table'!$U1089="",'Reported Performance Table'!$V1089="",'Reported Performance Table'!$W1089="",'Reported Performance Table'!$X1089="",'Reported Performance Table'!$AF1089="",'Reported Performance Table'!$AG1089="",'Reported Performance Table'!$AI1089="",'Reported Performance Table'!$AJ1089="",'Reported Performance Table'!$AL1089="",'Reported Performance Table'!$AN1089="",'Reported Performance Table'!$AR1089=""),$A1082&amp;", ",""))</f>
        <v/>
      </c>
      <c r="D1082" s="35" t="e">
        <f>VLOOKUP('Reported Performance Table'!C1082,'Master List'!$B$20:$C$39,2,FALSE)</f>
        <v>#N/A</v>
      </c>
      <c r="E1082" t="e">
        <f>VLOOKUP('Reported Performance Table'!D1082,'Master List'!$B$42:$C$129,2,FALSE)</f>
        <v>#N/A</v>
      </c>
      <c r="F1082" t="e">
        <f>VLOOKUP('Reported Performance Table'!C1082,'Master List'!$B$20:$D$39,3,FALSE)</f>
        <v>#N/A</v>
      </c>
      <c r="G1082" s="3" t="e">
        <f>VLOOKUP('Reported Performance Table'!B1082,'Master List'!$B$11:$D$17,3,FALSE)</f>
        <v>#N/A</v>
      </c>
      <c r="H1082" t="e">
        <f t="shared" si="32"/>
        <v>#N/A</v>
      </c>
      <c r="I1082" t="e">
        <f>IF(VLOOKUP('Reported Performance Table'!D1082,'Master List'!$B$42:$D$129,3,FALSE)="","No",VLOOKUP('Reported Performance Table'!D1082,'Master List'!$B$42:$D$129,3,FALSE))</f>
        <v>#N/A</v>
      </c>
      <c r="J1082" t="e">
        <f>IF(AND(I1082="Yes_No",'Reported Performance Table'!E1082="Yes"),"No","Yes_No")</f>
        <v>#N/A</v>
      </c>
      <c r="K1082" t="str">
        <f>IF('Reported Performance Table'!D1082="","",IF('Reported Performance Table'!E1082="Yes","LUNA_CCT","Reported_CCT"))</f>
        <v/>
      </c>
      <c r="L1082" t="str">
        <f>IF('Reported Performance Table'!D1082="","",IF(K1082="LUNA_CCT",VLOOKUP('Reported Performance Table'!D1082,'Master List'!$B$42:$E$129,4,FALSE),"Reported_BUG"))</f>
        <v/>
      </c>
      <c r="M1082" t="str">
        <f>IF('Reported Performance Table'!D1082="","",IF(AND('Reported Performance Table'!$E1082="Yes",OR('Reported Performance Table'!$D1082='Master List'!$B$42,'Reported Performance Table'!$D1082='Master List'!$B$43,'Reported Performance Table'!$D1082='Master List'!$B$44,'Reported Performance Table'!$D1082='Master List'!$B$46,'Reported Performance Table'!$D1082='Master List'!$B$48,'Reported Performance Table'!$D1082='Master List'!$B$104,'Reported Performance Table'!$D1082='Master List'!$B$106,'Reported Performance Table'!$D1082='Master List'!$B$126)),"LUNA_Dimming","Dimming_Capability_and_Range"))</f>
        <v/>
      </c>
      <c r="N1082" s="179">
        <f>'Reported Performance Table'!BE1082</f>
        <v>0</v>
      </c>
      <c r="O1082" s="179">
        <f>'Reported Performance Table'!BF1082</f>
        <v>0</v>
      </c>
      <c r="P1082" s="179">
        <f>'Reported Performance Table'!BG1082</f>
        <v>0</v>
      </c>
      <c r="Q1082" t="str">
        <f t="shared" si="33"/>
        <v>No</v>
      </c>
    </row>
    <row r="1083" spans="1:17" x14ac:dyDescent="0.25">
      <c r="A1083" s="75">
        <v>1090</v>
      </c>
      <c r="B1083" s="76" t="str">
        <f>IF('Reported Performance Table'!$A1090="","",IF(OR('Reported Performance Table'!$B1090="",'Reported Performance Table'!$C1090="",'Reported Performance Table'!$D1090="",'Reported Performance Table'!$F1090="",'Reported Performance Table'!$G1090="",'Reported Performance Table'!$H1090="",'Reported Performance Table'!$I1090="",'Reported Performance Table'!$K1090="",'Reported Performance Table'!$N1090="",'Reported Performance Table'!$O1090="",'Reported Performance Table'!$P1090="",'Reported Performance Table'!$Q1090="",'Reported Performance Table'!$R1090="",'Reported Performance Table'!$S1090="",'Reported Performance Table'!$T1090="",'Reported Performance Table'!$U1090="",'Reported Performance Table'!$V1090="",'Reported Performance Table'!$W1090="",'Reported Performance Table'!$X1090="",'Reported Performance Table'!$AF1090="",'Reported Performance Table'!$AG1090="",'Reported Performance Table'!$AI1090="",'Reported Performance Table'!$AJ1090="",'Reported Performance Table'!$AL1090="",'Reported Performance Table'!$AN1090="",'Reported Performance Table'!$AR1090=""),$A1083&amp;", ",""))</f>
        <v/>
      </c>
      <c r="D1083" s="35" t="e">
        <f>VLOOKUP('Reported Performance Table'!C1083,'Master List'!$B$20:$C$39,2,FALSE)</f>
        <v>#N/A</v>
      </c>
      <c r="E1083" t="e">
        <f>VLOOKUP('Reported Performance Table'!D1083,'Master List'!$B$42:$C$129,2,FALSE)</f>
        <v>#N/A</v>
      </c>
      <c r="F1083" t="e">
        <f>VLOOKUP('Reported Performance Table'!C1083,'Master List'!$B$20:$D$39,3,FALSE)</f>
        <v>#N/A</v>
      </c>
      <c r="G1083" s="3" t="e">
        <f>VLOOKUP('Reported Performance Table'!B1083,'Master List'!$B$11:$D$17,3,FALSE)</f>
        <v>#N/A</v>
      </c>
      <c r="H1083" t="e">
        <f t="shared" si="32"/>
        <v>#N/A</v>
      </c>
      <c r="I1083" t="e">
        <f>IF(VLOOKUP('Reported Performance Table'!D1083,'Master List'!$B$42:$D$129,3,FALSE)="","No",VLOOKUP('Reported Performance Table'!D1083,'Master List'!$B$42:$D$129,3,FALSE))</f>
        <v>#N/A</v>
      </c>
      <c r="J1083" t="e">
        <f>IF(AND(I1083="Yes_No",'Reported Performance Table'!E1083="Yes"),"No","Yes_No")</f>
        <v>#N/A</v>
      </c>
      <c r="K1083" t="str">
        <f>IF('Reported Performance Table'!D1083="","",IF('Reported Performance Table'!E1083="Yes","LUNA_CCT","Reported_CCT"))</f>
        <v/>
      </c>
      <c r="L1083" t="str">
        <f>IF('Reported Performance Table'!D1083="","",IF(K1083="LUNA_CCT",VLOOKUP('Reported Performance Table'!D1083,'Master List'!$B$42:$E$129,4,FALSE),"Reported_BUG"))</f>
        <v/>
      </c>
      <c r="M1083" t="str">
        <f>IF('Reported Performance Table'!D1083="","",IF(AND('Reported Performance Table'!$E1083="Yes",OR('Reported Performance Table'!$D1083='Master List'!$B$42,'Reported Performance Table'!$D1083='Master List'!$B$43,'Reported Performance Table'!$D1083='Master List'!$B$44,'Reported Performance Table'!$D1083='Master List'!$B$46,'Reported Performance Table'!$D1083='Master List'!$B$48,'Reported Performance Table'!$D1083='Master List'!$B$104,'Reported Performance Table'!$D1083='Master List'!$B$106,'Reported Performance Table'!$D1083='Master List'!$B$126)),"LUNA_Dimming","Dimming_Capability_and_Range"))</f>
        <v/>
      </c>
      <c r="N1083" s="179">
        <f>'Reported Performance Table'!BE1083</f>
        <v>0</v>
      </c>
      <c r="O1083" s="179">
        <f>'Reported Performance Table'!BF1083</f>
        <v>0</v>
      </c>
      <c r="P1083" s="179">
        <f>'Reported Performance Table'!BG1083</f>
        <v>0</v>
      </c>
      <c r="Q1083" t="str">
        <f t="shared" si="33"/>
        <v>No</v>
      </c>
    </row>
    <row r="1084" spans="1:17" x14ac:dyDescent="0.25">
      <c r="A1084" s="75">
        <v>1091</v>
      </c>
      <c r="B1084" s="76" t="str">
        <f>IF('Reported Performance Table'!$A1091="","",IF(OR('Reported Performance Table'!$B1091="",'Reported Performance Table'!$C1091="",'Reported Performance Table'!$D1091="",'Reported Performance Table'!$F1091="",'Reported Performance Table'!$G1091="",'Reported Performance Table'!$H1091="",'Reported Performance Table'!$I1091="",'Reported Performance Table'!$K1091="",'Reported Performance Table'!$N1091="",'Reported Performance Table'!$O1091="",'Reported Performance Table'!$P1091="",'Reported Performance Table'!$Q1091="",'Reported Performance Table'!$R1091="",'Reported Performance Table'!$S1091="",'Reported Performance Table'!$T1091="",'Reported Performance Table'!$U1091="",'Reported Performance Table'!$V1091="",'Reported Performance Table'!$W1091="",'Reported Performance Table'!$X1091="",'Reported Performance Table'!$AF1091="",'Reported Performance Table'!$AG1091="",'Reported Performance Table'!$AI1091="",'Reported Performance Table'!$AJ1091="",'Reported Performance Table'!$AL1091="",'Reported Performance Table'!$AN1091="",'Reported Performance Table'!$AR1091=""),$A1084&amp;", ",""))</f>
        <v/>
      </c>
      <c r="D1084" s="35" t="e">
        <f>VLOOKUP('Reported Performance Table'!C1084,'Master List'!$B$20:$C$39,2,FALSE)</f>
        <v>#N/A</v>
      </c>
      <c r="E1084" t="e">
        <f>VLOOKUP('Reported Performance Table'!D1084,'Master List'!$B$42:$C$129,2,FALSE)</f>
        <v>#N/A</v>
      </c>
      <c r="F1084" t="e">
        <f>VLOOKUP('Reported Performance Table'!C1084,'Master List'!$B$20:$D$39,3,FALSE)</f>
        <v>#N/A</v>
      </c>
      <c r="G1084" s="3" t="e">
        <f>VLOOKUP('Reported Performance Table'!B1084,'Master List'!$B$11:$D$17,3,FALSE)</f>
        <v>#N/A</v>
      </c>
      <c r="H1084" t="e">
        <f t="shared" si="32"/>
        <v>#N/A</v>
      </c>
      <c r="I1084" t="e">
        <f>IF(VLOOKUP('Reported Performance Table'!D1084,'Master List'!$B$42:$D$129,3,FALSE)="","No",VLOOKUP('Reported Performance Table'!D1084,'Master List'!$B$42:$D$129,3,FALSE))</f>
        <v>#N/A</v>
      </c>
      <c r="J1084" t="e">
        <f>IF(AND(I1084="Yes_No",'Reported Performance Table'!E1084="Yes"),"No","Yes_No")</f>
        <v>#N/A</v>
      </c>
      <c r="K1084" t="str">
        <f>IF('Reported Performance Table'!D1084="","",IF('Reported Performance Table'!E1084="Yes","LUNA_CCT","Reported_CCT"))</f>
        <v/>
      </c>
      <c r="L1084" t="str">
        <f>IF('Reported Performance Table'!D1084="","",IF(K1084="LUNA_CCT",VLOOKUP('Reported Performance Table'!D1084,'Master List'!$B$42:$E$129,4,FALSE),"Reported_BUG"))</f>
        <v/>
      </c>
      <c r="M1084" t="str">
        <f>IF('Reported Performance Table'!D1084="","",IF(AND('Reported Performance Table'!$E1084="Yes",OR('Reported Performance Table'!$D1084='Master List'!$B$42,'Reported Performance Table'!$D1084='Master List'!$B$43,'Reported Performance Table'!$D1084='Master List'!$B$44,'Reported Performance Table'!$D1084='Master List'!$B$46,'Reported Performance Table'!$D1084='Master List'!$B$48,'Reported Performance Table'!$D1084='Master List'!$B$104,'Reported Performance Table'!$D1084='Master List'!$B$106,'Reported Performance Table'!$D1084='Master List'!$B$126)),"LUNA_Dimming","Dimming_Capability_and_Range"))</f>
        <v/>
      </c>
      <c r="N1084" s="179">
        <f>'Reported Performance Table'!BE1084</f>
        <v>0</v>
      </c>
      <c r="O1084" s="179">
        <f>'Reported Performance Table'!BF1084</f>
        <v>0</v>
      </c>
      <c r="P1084" s="179">
        <f>'Reported Performance Table'!BG1084</f>
        <v>0</v>
      </c>
      <c r="Q1084" t="str">
        <f t="shared" si="33"/>
        <v>No</v>
      </c>
    </row>
    <row r="1085" spans="1:17" x14ac:dyDescent="0.25">
      <c r="A1085" s="75">
        <v>1092</v>
      </c>
      <c r="B1085" s="76" t="str">
        <f>IF('Reported Performance Table'!$A1092="","",IF(OR('Reported Performance Table'!$B1092="",'Reported Performance Table'!$C1092="",'Reported Performance Table'!$D1092="",'Reported Performance Table'!$F1092="",'Reported Performance Table'!$G1092="",'Reported Performance Table'!$H1092="",'Reported Performance Table'!$I1092="",'Reported Performance Table'!$K1092="",'Reported Performance Table'!$N1092="",'Reported Performance Table'!$O1092="",'Reported Performance Table'!$P1092="",'Reported Performance Table'!$Q1092="",'Reported Performance Table'!$R1092="",'Reported Performance Table'!$S1092="",'Reported Performance Table'!$T1092="",'Reported Performance Table'!$U1092="",'Reported Performance Table'!$V1092="",'Reported Performance Table'!$W1092="",'Reported Performance Table'!$X1092="",'Reported Performance Table'!$AF1092="",'Reported Performance Table'!$AG1092="",'Reported Performance Table'!$AI1092="",'Reported Performance Table'!$AJ1092="",'Reported Performance Table'!$AL1092="",'Reported Performance Table'!$AN1092="",'Reported Performance Table'!$AR1092=""),$A1085&amp;", ",""))</f>
        <v/>
      </c>
      <c r="D1085" s="35" t="e">
        <f>VLOOKUP('Reported Performance Table'!C1085,'Master List'!$B$20:$C$39,2,FALSE)</f>
        <v>#N/A</v>
      </c>
      <c r="E1085" t="e">
        <f>VLOOKUP('Reported Performance Table'!D1085,'Master List'!$B$42:$C$129,2,FALSE)</f>
        <v>#N/A</v>
      </c>
      <c r="F1085" t="e">
        <f>VLOOKUP('Reported Performance Table'!C1085,'Master List'!$B$20:$D$39,3,FALSE)</f>
        <v>#N/A</v>
      </c>
      <c r="G1085" s="3" t="e">
        <f>VLOOKUP('Reported Performance Table'!B1085,'Master List'!$B$11:$D$17,3,FALSE)</f>
        <v>#N/A</v>
      </c>
      <c r="H1085" t="e">
        <f t="shared" si="32"/>
        <v>#N/A</v>
      </c>
      <c r="I1085" t="e">
        <f>IF(VLOOKUP('Reported Performance Table'!D1085,'Master List'!$B$42:$D$129,3,FALSE)="","No",VLOOKUP('Reported Performance Table'!D1085,'Master List'!$B$42:$D$129,3,FALSE))</f>
        <v>#N/A</v>
      </c>
      <c r="J1085" t="e">
        <f>IF(AND(I1085="Yes_No",'Reported Performance Table'!E1085="Yes"),"No","Yes_No")</f>
        <v>#N/A</v>
      </c>
      <c r="K1085" t="str">
        <f>IF('Reported Performance Table'!D1085="","",IF('Reported Performance Table'!E1085="Yes","LUNA_CCT","Reported_CCT"))</f>
        <v/>
      </c>
      <c r="L1085" t="str">
        <f>IF('Reported Performance Table'!D1085="","",IF(K1085="LUNA_CCT",VLOOKUP('Reported Performance Table'!D1085,'Master List'!$B$42:$E$129,4,FALSE),"Reported_BUG"))</f>
        <v/>
      </c>
      <c r="M1085" t="str">
        <f>IF('Reported Performance Table'!D1085="","",IF(AND('Reported Performance Table'!$E1085="Yes",OR('Reported Performance Table'!$D1085='Master List'!$B$42,'Reported Performance Table'!$D1085='Master List'!$B$43,'Reported Performance Table'!$D1085='Master List'!$B$44,'Reported Performance Table'!$D1085='Master List'!$B$46,'Reported Performance Table'!$D1085='Master List'!$B$48,'Reported Performance Table'!$D1085='Master List'!$B$104,'Reported Performance Table'!$D1085='Master List'!$B$106,'Reported Performance Table'!$D1085='Master List'!$B$126)),"LUNA_Dimming","Dimming_Capability_and_Range"))</f>
        <v/>
      </c>
      <c r="N1085" s="179">
        <f>'Reported Performance Table'!BE1085</f>
        <v>0</v>
      </c>
      <c r="O1085" s="179">
        <f>'Reported Performance Table'!BF1085</f>
        <v>0</v>
      </c>
      <c r="P1085" s="179">
        <f>'Reported Performance Table'!BG1085</f>
        <v>0</v>
      </c>
      <c r="Q1085" t="str">
        <f t="shared" si="33"/>
        <v>No</v>
      </c>
    </row>
    <row r="1086" spans="1:17" x14ac:dyDescent="0.25">
      <c r="A1086" s="75">
        <v>1093</v>
      </c>
      <c r="B1086" s="76" t="str">
        <f>IF('Reported Performance Table'!$A1093="","",IF(OR('Reported Performance Table'!$B1093="",'Reported Performance Table'!$C1093="",'Reported Performance Table'!$D1093="",'Reported Performance Table'!$F1093="",'Reported Performance Table'!$G1093="",'Reported Performance Table'!$H1093="",'Reported Performance Table'!$I1093="",'Reported Performance Table'!$K1093="",'Reported Performance Table'!$N1093="",'Reported Performance Table'!$O1093="",'Reported Performance Table'!$P1093="",'Reported Performance Table'!$Q1093="",'Reported Performance Table'!$R1093="",'Reported Performance Table'!$S1093="",'Reported Performance Table'!$T1093="",'Reported Performance Table'!$U1093="",'Reported Performance Table'!$V1093="",'Reported Performance Table'!$W1093="",'Reported Performance Table'!$X1093="",'Reported Performance Table'!$AF1093="",'Reported Performance Table'!$AG1093="",'Reported Performance Table'!$AI1093="",'Reported Performance Table'!$AJ1093="",'Reported Performance Table'!$AL1093="",'Reported Performance Table'!$AN1093="",'Reported Performance Table'!$AR1093=""),$A1086&amp;", ",""))</f>
        <v/>
      </c>
      <c r="D1086" s="35" t="e">
        <f>VLOOKUP('Reported Performance Table'!C1086,'Master List'!$B$20:$C$39,2,FALSE)</f>
        <v>#N/A</v>
      </c>
      <c r="E1086" t="e">
        <f>VLOOKUP('Reported Performance Table'!D1086,'Master List'!$B$42:$C$129,2,FALSE)</f>
        <v>#N/A</v>
      </c>
      <c r="F1086" t="e">
        <f>VLOOKUP('Reported Performance Table'!C1086,'Master List'!$B$20:$D$39,3,FALSE)</f>
        <v>#N/A</v>
      </c>
      <c r="G1086" s="3" t="e">
        <f>VLOOKUP('Reported Performance Table'!B1086,'Master List'!$B$11:$D$17,3,FALSE)</f>
        <v>#N/A</v>
      </c>
      <c r="H1086" t="e">
        <f t="shared" si="32"/>
        <v>#N/A</v>
      </c>
      <c r="I1086" t="e">
        <f>IF(VLOOKUP('Reported Performance Table'!D1086,'Master List'!$B$42:$D$129,3,FALSE)="","No",VLOOKUP('Reported Performance Table'!D1086,'Master List'!$B$42:$D$129,3,FALSE))</f>
        <v>#N/A</v>
      </c>
      <c r="J1086" t="e">
        <f>IF(AND(I1086="Yes_No",'Reported Performance Table'!E1086="Yes"),"No","Yes_No")</f>
        <v>#N/A</v>
      </c>
      <c r="K1086" t="str">
        <f>IF('Reported Performance Table'!D1086="","",IF('Reported Performance Table'!E1086="Yes","LUNA_CCT","Reported_CCT"))</f>
        <v/>
      </c>
      <c r="L1086" t="str">
        <f>IF('Reported Performance Table'!D1086="","",IF(K1086="LUNA_CCT",VLOOKUP('Reported Performance Table'!D1086,'Master List'!$B$42:$E$129,4,FALSE),"Reported_BUG"))</f>
        <v/>
      </c>
      <c r="M1086" t="str">
        <f>IF('Reported Performance Table'!D1086="","",IF(AND('Reported Performance Table'!$E1086="Yes",OR('Reported Performance Table'!$D1086='Master List'!$B$42,'Reported Performance Table'!$D1086='Master List'!$B$43,'Reported Performance Table'!$D1086='Master List'!$B$44,'Reported Performance Table'!$D1086='Master List'!$B$46,'Reported Performance Table'!$D1086='Master List'!$B$48,'Reported Performance Table'!$D1086='Master List'!$B$104,'Reported Performance Table'!$D1086='Master List'!$B$106,'Reported Performance Table'!$D1086='Master List'!$B$126)),"LUNA_Dimming","Dimming_Capability_and_Range"))</f>
        <v/>
      </c>
      <c r="N1086" s="179">
        <f>'Reported Performance Table'!BE1086</f>
        <v>0</v>
      </c>
      <c r="O1086" s="179">
        <f>'Reported Performance Table'!BF1086</f>
        <v>0</v>
      </c>
      <c r="P1086" s="179">
        <f>'Reported Performance Table'!BG1086</f>
        <v>0</v>
      </c>
      <c r="Q1086" t="str">
        <f t="shared" si="33"/>
        <v>No</v>
      </c>
    </row>
    <row r="1087" spans="1:17" x14ac:dyDescent="0.25">
      <c r="A1087" s="75">
        <v>1094</v>
      </c>
      <c r="B1087" s="76" t="str">
        <f>IF('Reported Performance Table'!$A1094="","",IF(OR('Reported Performance Table'!$B1094="",'Reported Performance Table'!$C1094="",'Reported Performance Table'!$D1094="",'Reported Performance Table'!$F1094="",'Reported Performance Table'!$G1094="",'Reported Performance Table'!$H1094="",'Reported Performance Table'!$I1094="",'Reported Performance Table'!$K1094="",'Reported Performance Table'!$N1094="",'Reported Performance Table'!$O1094="",'Reported Performance Table'!$P1094="",'Reported Performance Table'!$Q1094="",'Reported Performance Table'!$R1094="",'Reported Performance Table'!$S1094="",'Reported Performance Table'!$T1094="",'Reported Performance Table'!$U1094="",'Reported Performance Table'!$V1094="",'Reported Performance Table'!$W1094="",'Reported Performance Table'!$X1094="",'Reported Performance Table'!$AF1094="",'Reported Performance Table'!$AG1094="",'Reported Performance Table'!$AI1094="",'Reported Performance Table'!$AJ1094="",'Reported Performance Table'!$AL1094="",'Reported Performance Table'!$AN1094="",'Reported Performance Table'!$AR1094=""),$A1087&amp;", ",""))</f>
        <v/>
      </c>
      <c r="D1087" s="35" t="e">
        <f>VLOOKUP('Reported Performance Table'!C1087,'Master List'!$B$20:$C$39,2,FALSE)</f>
        <v>#N/A</v>
      </c>
      <c r="E1087" t="e">
        <f>VLOOKUP('Reported Performance Table'!D1087,'Master List'!$B$42:$C$129,2,FALSE)</f>
        <v>#N/A</v>
      </c>
      <c r="F1087" t="e">
        <f>VLOOKUP('Reported Performance Table'!C1087,'Master List'!$B$20:$D$39,3,FALSE)</f>
        <v>#N/A</v>
      </c>
      <c r="G1087" s="3" t="e">
        <f>VLOOKUP('Reported Performance Table'!B1087,'Master List'!$B$11:$D$17,3,FALSE)</f>
        <v>#N/A</v>
      </c>
      <c r="H1087" t="e">
        <f t="shared" si="32"/>
        <v>#N/A</v>
      </c>
      <c r="I1087" t="e">
        <f>IF(VLOOKUP('Reported Performance Table'!D1087,'Master List'!$B$42:$D$129,3,FALSE)="","No",VLOOKUP('Reported Performance Table'!D1087,'Master List'!$B$42:$D$129,3,FALSE))</f>
        <v>#N/A</v>
      </c>
      <c r="J1087" t="e">
        <f>IF(AND(I1087="Yes_No",'Reported Performance Table'!E1087="Yes"),"No","Yes_No")</f>
        <v>#N/A</v>
      </c>
      <c r="K1087" t="str">
        <f>IF('Reported Performance Table'!D1087="","",IF('Reported Performance Table'!E1087="Yes","LUNA_CCT","Reported_CCT"))</f>
        <v/>
      </c>
      <c r="L1087" t="str">
        <f>IF('Reported Performance Table'!D1087="","",IF(K1087="LUNA_CCT",VLOOKUP('Reported Performance Table'!D1087,'Master List'!$B$42:$E$129,4,FALSE),"Reported_BUG"))</f>
        <v/>
      </c>
      <c r="M1087" t="str">
        <f>IF('Reported Performance Table'!D1087="","",IF(AND('Reported Performance Table'!$E1087="Yes",OR('Reported Performance Table'!$D1087='Master List'!$B$42,'Reported Performance Table'!$D1087='Master List'!$B$43,'Reported Performance Table'!$D1087='Master List'!$B$44,'Reported Performance Table'!$D1087='Master List'!$B$46,'Reported Performance Table'!$D1087='Master List'!$B$48,'Reported Performance Table'!$D1087='Master List'!$B$104,'Reported Performance Table'!$D1087='Master List'!$B$106,'Reported Performance Table'!$D1087='Master List'!$B$126)),"LUNA_Dimming","Dimming_Capability_and_Range"))</f>
        <v/>
      </c>
      <c r="N1087" s="179">
        <f>'Reported Performance Table'!BE1087</f>
        <v>0</v>
      </c>
      <c r="O1087" s="179">
        <f>'Reported Performance Table'!BF1087</f>
        <v>0</v>
      </c>
      <c r="P1087" s="179">
        <f>'Reported Performance Table'!BG1087</f>
        <v>0</v>
      </c>
      <c r="Q1087" t="str">
        <f t="shared" si="33"/>
        <v>No</v>
      </c>
    </row>
    <row r="1088" spans="1:17" x14ac:dyDescent="0.25">
      <c r="A1088" s="75">
        <v>1095</v>
      </c>
      <c r="B1088" s="76" t="str">
        <f>IF('Reported Performance Table'!$A1095="","",IF(OR('Reported Performance Table'!$B1095="",'Reported Performance Table'!$C1095="",'Reported Performance Table'!$D1095="",'Reported Performance Table'!$F1095="",'Reported Performance Table'!$G1095="",'Reported Performance Table'!$H1095="",'Reported Performance Table'!$I1095="",'Reported Performance Table'!$K1095="",'Reported Performance Table'!$N1095="",'Reported Performance Table'!$O1095="",'Reported Performance Table'!$P1095="",'Reported Performance Table'!$Q1095="",'Reported Performance Table'!$R1095="",'Reported Performance Table'!$S1095="",'Reported Performance Table'!$T1095="",'Reported Performance Table'!$U1095="",'Reported Performance Table'!$V1095="",'Reported Performance Table'!$W1095="",'Reported Performance Table'!$X1095="",'Reported Performance Table'!$AF1095="",'Reported Performance Table'!$AG1095="",'Reported Performance Table'!$AI1095="",'Reported Performance Table'!$AJ1095="",'Reported Performance Table'!$AL1095="",'Reported Performance Table'!$AN1095="",'Reported Performance Table'!$AR1095=""),$A1088&amp;", ",""))</f>
        <v/>
      </c>
      <c r="D1088" s="35" t="e">
        <f>VLOOKUP('Reported Performance Table'!C1088,'Master List'!$B$20:$C$39,2,FALSE)</f>
        <v>#N/A</v>
      </c>
      <c r="E1088" t="e">
        <f>VLOOKUP('Reported Performance Table'!D1088,'Master List'!$B$42:$C$129,2,FALSE)</f>
        <v>#N/A</v>
      </c>
      <c r="F1088" t="e">
        <f>VLOOKUP('Reported Performance Table'!C1088,'Master List'!$B$20:$D$39,3,FALSE)</f>
        <v>#N/A</v>
      </c>
      <c r="G1088" s="3" t="e">
        <f>VLOOKUP('Reported Performance Table'!B1088,'Master List'!$B$11:$D$17,3,FALSE)</f>
        <v>#N/A</v>
      </c>
      <c r="H1088" t="e">
        <f t="shared" si="32"/>
        <v>#N/A</v>
      </c>
      <c r="I1088" t="e">
        <f>IF(VLOOKUP('Reported Performance Table'!D1088,'Master List'!$B$42:$D$129,3,FALSE)="","No",VLOOKUP('Reported Performance Table'!D1088,'Master List'!$B$42:$D$129,3,FALSE))</f>
        <v>#N/A</v>
      </c>
      <c r="J1088" t="e">
        <f>IF(AND(I1088="Yes_No",'Reported Performance Table'!E1088="Yes"),"No","Yes_No")</f>
        <v>#N/A</v>
      </c>
      <c r="K1088" t="str">
        <f>IF('Reported Performance Table'!D1088="","",IF('Reported Performance Table'!E1088="Yes","LUNA_CCT","Reported_CCT"))</f>
        <v/>
      </c>
      <c r="L1088" t="str">
        <f>IF('Reported Performance Table'!D1088="","",IF(K1088="LUNA_CCT",VLOOKUP('Reported Performance Table'!D1088,'Master List'!$B$42:$E$129,4,FALSE),"Reported_BUG"))</f>
        <v/>
      </c>
      <c r="M1088" t="str">
        <f>IF('Reported Performance Table'!D1088="","",IF(AND('Reported Performance Table'!$E1088="Yes",OR('Reported Performance Table'!$D1088='Master List'!$B$42,'Reported Performance Table'!$D1088='Master List'!$B$43,'Reported Performance Table'!$D1088='Master List'!$B$44,'Reported Performance Table'!$D1088='Master List'!$B$46,'Reported Performance Table'!$D1088='Master List'!$B$48,'Reported Performance Table'!$D1088='Master List'!$B$104,'Reported Performance Table'!$D1088='Master List'!$B$106,'Reported Performance Table'!$D1088='Master List'!$B$126)),"LUNA_Dimming","Dimming_Capability_and_Range"))</f>
        <v/>
      </c>
      <c r="N1088" s="179">
        <f>'Reported Performance Table'!BE1088</f>
        <v>0</v>
      </c>
      <c r="O1088" s="179">
        <f>'Reported Performance Table'!BF1088</f>
        <v>0</v>
      </c>
      <c r="P1088" s="179">
        <f>'Reported Performance Table'!BG1088</f>
        <v>0</v>
      </c>
      <c r="Q1088" t="str">
        <f t="shared" si="33"/>
        <v>No</v>
      </c>
    </row>
    <row r="1089" spans="1:17" x14ac:dyDescent="0.25">
      <c r="A1089" s="75">
        <v>1096</v>
      </c>
      <c r="B1089" s="76" t="str">
        <f>IF('Reported Performance Table'!$A1096="","",IF(OR('Reported Performance Table'!$B1096="",'Reported Performance Table'!$C1096="",'Reported Performance Table'!$D1096="",'Reported Performance Table'!$F1096="",'Reported Performance Table'!$G1096="",'Reported Performance Table'!$H1096="",'Reported Performance Table'!$I1096="",'Reported Performance Table'!$K1096="",'Reported Performance Table'!$N1096="",'Reported Performance Table'!$O1096="",'Reported Performance Table'!$P1096="",'Reported Performance Table'!$Q1096="",'Reported Performance Table'!$R1096="",'Reported Performance Table'!$S1096="",'Reported Performance Table'!$T1096="",'Reported Performance Table'!$U1096="",'Reported Performance Table'!$V1096="",'Reported Performance Table'!$W1096="",'Reported Performance Table'!$X1096="",'Reported Performance Table'!$AF1096="",'Reported Performance Table'!$AG1096="",'Reported Performance Table'!$AI1096="",'Reported Performance Table'!$AJ1096="",'Reported Performance Table'!$AL1096="",'Reported Performance Table'!$AN1096="",'Reported Performance Table'!$AR1096=""),$A1089&amp;", ",""))</f>
        <v/>
      </c>
      <c r="D1089" s="35" t="e">
        <f>VLOOKUP('Reported Performance Table'!C1089,'Master List'!$B$20:$C$39,2,FALSE)</f>
        <v>#N/A</v>
      </c>
      <c r="E1089" t="e">
        <f>VLOOKUP('Reported Performance Table'!D1089,'Master List'!$B$42:$C$129,2,FALSE)</f>
        <v>#N/A</v>
      </c>
      <c r="F1089" t="e">
        <f>VLOOKUP('Reported Performance Table'!C1089,'Master List'!$B$20:$D$39,3,FALSE)</f>
        <v>#N/A</v>
      </c>
      <c r="G1089" s="3" t="e">
        <f>VLOOKUP('Reported Performance Table'!B1089,'Master List'!$B$11:$D$17,3,FALSE)</f>
        <v>#N/A</v>
      </c>
      <c r="H1089" t="e">
        <f t="shared" si="32"/>
        <v>#N/A</v>
      </c>
      <c r="I1089" t="e">
        <f>IF(VLOOKUP('Reported Performance Table'!D1089,'Master List'!$B$42:$D$129,3,FALSE)="","No",VLOOKUP('Reported Performance Table'!D1089,'Master List'!$B$42:$D$129,3,FALSE))</f>
        <v>#N/A</v>
      </c>
      <c r="J1089" t="e">
        <f>IF(AND(I1089="Yes_No",'Reported Performance Table'!E1089="Yes"),"No","Yes_No")</f>
        <v>#N/A</v>
      </c>
      <c r="K1089" t="str">
        <f>IF('Reported Performance Table'!D1089="","",IF('Reported Performance Table'!E1089="Yes","LUNA_CCT","Reported_CCT"))</f>
        <v/>
      </c>
      <c r="L1089" t="str">
        <f>IF('Reported Performance Table'!D1089="","",IF(K1089="LUNA_CCT",VLOOKUP('Reported Performance Table'!D1089,'Master List'!$B$42:$E$129,4,FALSE),"Reported_BUG"))</f>
        <v/>
      </c>
      <c r="M1089" t="str">
        <f>IF('Reported Performance Table'!D1089="","",IF(AND('Reported Performance Table'!$E1089="Yes",OR('Reported Performance Table'!$D1089='Master List'!$B$42,'Reported Performance Table'!$D1089='Master List'!$B$43,'Reported Performance Table'!$D1089='Master List'!$B$44,'Reported Performance Table'!$D1089='Master List'!$B$46,'Reported Performance Table'!$D1089='Master List'!$B$48,'Reported Performance Table'!$D1089='Master List'!$B$104,'Reported Performance Table'!$D1089='Master List'!$B$106,'Reported Performance Table'!$D1089='Master List'!$B$126)),"LUNA_Dimming","Dimming_Capability_and_Range"))</f>
        <v/>
      </c>
      <c r="N1089" s="179">
        <f>'Reported Performance Table'!BE1089</f>
        <v>0</v>
      </c>
      <c r="O1089" s="179">
        <f>'Reported Performance Table'!BF1089</f>
        <v>0</v>
      </c>
      <c r="P1089" s="179">
        <f>'Reported Performance Table'!BG1089</f>
        <v>0</v>
      </c>
      <c r="Q1089" t="str">
        <f t="shared" si="33"/>
        <v>No</v>
      </c>
    </row>
    <row r="1090" spans="1:17" x14ac:dyDescent="0.25">
      <c r="A1090" s="75">
        <v>1097</v>
      </c>
      <c r="B1090" s="76" t="str">
        <f>IF('Reported Performance Table'!$A1097="","",IF(OR('Reported Performance Table'!$B1097="",'Reported Performance Table'!$C1097="",'Reported Performance Table'!$D1097="",'Reported Performance Table'!$F1097="",'Reported Performance Table'!$G1097="",'Reported Performance Table'!$H1097="",'Reported Performance Table'!$I1097="",'Reported Performance Table'!$K1097="",'Reported Performance Table'!$N1097="",'Reported Performance Table'!$O1097="",'Reported Performance Table'!$P1097="",'Reported Performance Table'!$Q1097="",'Reported Performance Table'!$R1097="",'Reported Performance Table'!$S1097="",'Reported Performance Table'!$T1097="",'Reported Performance Table'!$U1097="",'Reported Performance Table'!$V1097="",'Reported Performance Table'!$W1097="",'Reported Performance Table'!$X1097="",'Reported Performance Table'!$AF1097="",'Reported Performance Table'!$AG1097="",'Reported Performance Table'!$AI1097="",'Reported Performance Table'!$AJ1097="",'Reported Performance Table'!$AL1097="",'Reported Performance Table'!$AN1097="",'Reported Performance Table'!$AR1097=""),$A1090&amp;", ",""))</f>
        <v/>
      </c>
      <c r="D1090" s="35" t="e">
        <f>VLOOKUP('Reported Performance Table'!C1090,'Master List'!$B$20:$C$39,2,FALSE)</f>
        <v>#N/A</v>
      </c>
      <c r="E1090" t="e">
        <f>VLOOKUP('Reported Performance Table'!D1090,'Master List'!$B$42:$C$129,2,FALSE)</f>
        <v>#N/A</v>
      </c>
      <c r="F1090" t="e">
        <f>VLOOKUP('Reported Performance Table'!C1090,'Master List'!$B$20:$D$39,3,FALSE)</f>
        <v>#N/A</v>
      </c>
      <c r="G1090" s="3" t="e">
        <f>VLOOKUP('Reported Performance Table'!B1090,'Master List'!$B$11:$D$17,3,FALSE)</f>
        <v>#N/A</v>
      </c>
      <c r="H1090" t="e">
        <f t="shared" si="32"/>
        <v>#N/A</v>
      </c>
      <c r="I1090" t="e">
        <f>IF(VLOOKUP('Reported Performance Table'!D1090,'Master List'!$B$42:$D$129,3,FALSE)="","No",VLOOKUP('Reported Performance Table'!D1090,'Master List'!$B$42:$D$129,3,FALSE))</f>
        <v>#N/A</v>
      </c>
      <c r="J1090" t="e">
        <f>IF(AND(I1090="Yes_No",'Reported Performance Table'!E1090="Yes"),"No","Yes_No")</f>
        <v>#N/A</v>
      </c>
      <c r="K1090" t="str">
        <f>IF('Reported Performance Table'!D1090="","",IF('Reported Performance Table'!E1090="Yes","LUNA_CCT","Reported_CCT"))</f>
        <v/>
      </c>
      <c r="L1090" t="str">
        <f>IF('Reported Performance Table'!D1090="","",IF(K1090="LUNA_CCT",VLOOKUP('Reported Performance Table'!D1090,'Master List'!$B$42:$E$129,4,FALSE),"Reported_BUG"))</f>
        <v/>
      </c>
      <c r="M1090" t="str">
        <f>IF('Reported Performance Table'!D1090="","",IF(AND('Reported Performance Table'!$E1090="Yes",OR('Reported Performance Table'!$D1090='Master List'!$B$42,'Reported Performance Table'!$D1090='Master List'!$B$43,'Reported Performance Table'!$D1090='Master List'!$B$44,'Reported Performance Table'!$D1090='Master List'!$B$46,'Reported Performance Table'!$D1090='Master List'!$B$48,'Reported Performance Table'!$D1090='Master List'!$B$104,'Reported Performance Table'!$D1090='Master List'!$B$106,'Reported Performance Table'!$D1090='Master List'!$B$126)),"LUNA_Dimming","Dimming_Capability_and_Range"))</f>
        <v/>
      </c>
      <c r="N1090" s="179">
        <f>'Reported Performance Table'!BE1090</f>
        <v>0</v>
      </c>
      <c r="O1090" s="179">
        <f>'Reported Performance Table'!BF1090</f>
        <v>0</v>
      </c>
      <c r="P1090" s="179">
        <f>'Reported Performance Table'!BG1090</f>
        <v>0</v>
      </c>
      <c r="Q1090" t="str">
        <f t="shared" si="33"/>
        <v>No</v>
      </c>
    </row>
    <row r="1091" spans="1:17" x14ac:dyDescent="0.25">
      <c r="A1091" s="75">
        <v>1098</v>
      </c>
      <c r="B1091" s="76" t="str">
        <f>IF('Reported Performance Table'!$A1098="","",IF(OR('Reported Performance Table'!$B1098="",'Reported Performance Table'!$C1098="",'Reported Performance Table'!$D1098="",'Reported Performance Table'!$F1098="",'Reported Performance Table'!$G1098="",'Reported Performance Table'!$H1098="",'Reported Performance Table'!$I1098="",'Reported Performance Table'!$K1098="",'Reported Performance Table'!$N1098="",'Reported Performance Table'!$O1098="",'Reported Performance Table'!$P1098="",'Reported Performance Table'!$Q1098="",'Reported Performance Table'!$R1098="",'Reported Performance Table'!$S1098="",'Reported Performance Table'!$T1098="",'Reported Performance Table'!$U1098="",'Reported Performance Table'!$V1098="",'Reported Performance Table'!$W1098="",'Reported Performance Table'!$X1098="",'Reported Performance Table'!$AF1098="",'Reported Performance Table'!$AG1098="",'Reported Performance Table'!$AI1098="",'Reported Performance Table'!$AJ1098="",'Reported Performance Table'!$AL1098="",'Reported Performance Table'!$AN1098="",'Reported Performance Table'!$AR1098=""),$A1091&amp;", ",""))</f>
        <v/>
      </c>
      <c r="D1091" s="35" t="e">
        <f>VLOOKUP('Reported Performance Table'!C1091,'Master List'!$B$20:$C$39,2,FALSE)</f>
        <v>#N/A</v>
      </c>
      <c r="E1091" t="e">
        <f>VLOOKUP('Reported Performance Table'!D1091,'Master List'!$B$42:$C$129,2,FALSE)</f>
        <v>#N/A</v>
      </c>
      <c r="F1091" t="e">
        <f>VLOOKUP('Reported Performance Table'!C1091,'Master List'!$B$20:$D$39,3,FALSE)</f>
        <v>#N/A</v>
      </c>
      <c r="G1091" s="3" t="e">
        <f>VLOOKUP('Reported Performance Table'!B1091,'Master List'!$B$11:$D$17,3,FALSE)</f>
        <v>#N/A</v>
      </c>
      <c r="H1091" t="e">
        <f t="shared" si="32"/>
        <v>#N/A</v>
      </c>
      <c r="I1091" t="e">
        <f>IF(VLOOKUP('Reported Performance Table'!D1091,'Master List'!$B$42:$D$129,3,FALSE)="","No",VLOOKUP('Reported Performance Table'!D1091,'Master List'!$B$42:$D$129,3,FALSE))</f>
        <v>#N/A</v>
      </c>
      <c r="J1091" t="e">
        <f>IF(AND(I1091="Yes_No",'Reported Performance Table'!E1091="Yes"),"No","Yes_No")</f>
        <v>#N/A</v>
      </c>
      <c r="K1091" t="str">
        <f>IF('Reported Performance Table'!D1091="","",IF('Reported Performance Table'!E1091="Yes","LUNA_CCT","Reported_CCT"))</f>
        <v/>
      </c>
      <c r="L1091" t="str">
        <f>IF('Reported Performance Table'!D1091="","",IF(K1091="LUNA_CCT",VLOOKUP('Reported Performance Table'!D1091,'Master List'!$B$42:$E$129,4,FALSE),"Reported_BUG"))</f>
        <v/>
      </c>
      <c r="M1091" t="str">
        <f>IF('Reported Performance Table'!D1091="","",IF(AND('Reported Performance Table'!$E1091="Yes",OR('Reported Performance Table'!$D1091='Master List'!$B$42,'Reported Performance Table'!$D1091='Master List'!$B$43,'Reported Performance Table'!$D1091='Master List'!$B$44,'Reported Performance Table'!$D1091='Master List'!$B$46,'Reported Performance Table'!$D1091='Master List'!$B$48,'Reported Performance Table'!$D1091='Master List'!$B$104,'Reported Performance Table'!$D1091='Master List'!$B$106,'Reported Performance Table'!$D1091='Master List'!$B$126)),"LUNA_Dimming","Dimming_Capability_and_Range"))</f>
        <v/>
      </c>
      <c r="N1091" s="179">
        <f>'Reported Performance Table'!BE1091</f>
        <v>0</v>
      </c>
      <c r="O1091" s="179">
        <f>'Reported Performance Table'!BF1091</f>
        <v>0</v>
      </c>
      <c r="P1091" s="179">
        <f>'Reported Performance Table'!BG1091</f>
        <v>0</v>
      </c>
      <c r="Q1091" t="str">
        <f t="shared" si="33"/>
        <v>No</v>
      </c>
    </row>
    <row r="1092" spans="1:17" x14ac:dyDescent="0.25">
      <c r="A1092" s="75">
        <v>1099</v>
      </c>
      <c r="B1092" s="76" t="str">
        <f>IF('Reported Performance Table'!$A1099="","",IF(OR('Reported Performance Table'!$B1099="",'Reported Performance Table'!$C1099="",'Reported Performance Table'!$D1099="",'Reported Performance Table'!$F1099="",'Reported Performance Table'!$G1099="",'Reported Performance Table'!$H1099="",'Reported Performance Table'!$I1099="",'Reported Performance Table'!$K1099="",'Reported Performance Table'!$N1099="",'Reported Performance Table'!$O1099="",'Reported Performance Table'!$P1099="",'Reported Performance Table'!$Q1099="",'Reported Performance Table'!$R1099="",'Reported Performance Table'!$S1099="",'Reported Performance Table'!$T1099="",'Reported Performance Table'!$U1099="",'Reported Performance Table'!$V1099="",'Reported Performance Table'!$W1099="",'Reported Performance Table'!$X1099="",'Reported Performance Table'!$AF1099="",'Reported Performance Table'!$AG1099="",'Reported Performance Table'!$AI1099="",'Reported Performance Table'!$AJ1099="",'Reported Performance Table'!$AL1099="",'Reported Performance Table'!$AN1099="",'Reported Performance Table'!$AR1099=""),$A1092&amp;", ",""))</f>
        <v/>
      </c>
      <c r="D1092" s="35" t="e">
        <f>VLOOKUP('Reported Performance Table'!C1092,'Master List'!$B$20:$C$39,2,FALSE)</f>
        <v>#N/A</v>
      </c>
      <c r="E1092" t="e">
        <f>VLOOKUP('Reported Performance Table'!D1092,'Master List'!$B$42:$C$129,2,FALSE)</f>
        <v>#N/A</v>
      </c>
      <c r="F1092" t="e">
        <f>VLOOKUP('Reported Performance Table'!C1092,'Master List'!$B$20:$D$39,3,FALSE)</f>
        <v>#N/A</v>
      </c>
      <c r="G1092" s="3" t="e">
        <f>VLOOKUP('Reported Performance Table'!B1092,'Master List'!$B$11:$D$17,3,FALSE)</f>
        <v>#N/A</v>
      </c>
      <c r="H1092" t="e">
        <f t="shared" si="32"/>
        <v>#N/A</v>
      </c>
      <c r="I1092" t="e">
        <f>IF(VLOOKUP('Reported Performance Table'!D1092,'Master List'!$B$42:$D$129,3,FALSE)="","No",VLOOKUP('Reported Performance Table'!D1092,'Master List'!$B$42:$D$129,3,FALSE))</f>
        <v>#N/A</v>
      </c>
      <c r="J1092" t="e">
        <f>IF(AND(I1092="Yes_No",'Reported Performance Table'!E1092="Yes"),"No","Yes_No")</f>
        <v>#N/A</v>
      </c>
      <c r="K1092" t="str">
        <f>IF('Reported Performance Table'!D1092="","",IF('Reported Performance Table'!E1092="Yes","LUNA_CCT","Reported_CCT"))</f>
        <v/>
      </c>
      <c r="L1092" t="str">
        <f>IF('Reported Performance Table'!D1092="","",IF(K1092="LUNA_CCT",VLOOKUP('Reported Performance Table'!D1092,'Master List'!$B$42:$E$129,4,FALSE),"Reported_BUG"))</f>
        <v/>
      </c>
      <c r="M1092" t="str">
        <f>IF('Reported Performance Table'!D1092="","",IF(AND('Reported Performance Table'!$E1092="Yes",OR('Reported Performance Table'!$D1092='Master List'!$B$42,'Reported Performance Table'!$D1092='Master List'!$B$43,'Reported Performance Table'!$D1092='Master List'!$B$44,'Reported Performance Table'!$D1092='Master List'!$B$46,'Reported Performance Table'!$D1092='Master List'!$B$48,'Reported Performance Table'!$D1092='Master List'!$B$104,'Reported Performance Table'!$D1092='Master List'!$B$106,'Reported Performance Table'!$D1092='Master List'!$B$126)),"LUNA_Dimming","Dimming_Capability_and_Range"))</f>
        <v/>
      </c>
      <c r="N1092" s="179">
        <f>'Reported Performance Table'!BE1092</f>
        <v>0</v>
      </c>
      <c r="O1092" s="179">
        <f>'Reported Performance Table'!BF1092</f>
        <v>0</v>
      </c>
      <c r="P1092" s="179">
        <f>'Reported Performance Table'!BG1092</f>
        <v>0</v>
      </c>
      <c r="Q1092" t="str">
        <f t="shared" si="33"/>
        <v>No</v>
      </c>
    </row>
    <row r="1093" spans="1:17" x14ac:dyDescent="0.25">
      <c r="A1093" s="75">
        <v>1100</v>
      </c>
      <c r="B1093" s="76" t="str">
        <f>IF('Reported Performance Table'!$A1100="","",IF(OR('Reported Performance Table'!$B1100="",'Reported Performance Table'!$C1100="",'Reported Performance Table'!$D1100="",'Reported Performance Table'!$F1100="",'Reported Performance Table'!$G1100="",'Reported Performance Table'!$H1100="",'Reported Performance Table'!$I1100="",'Reported Performance Table'!$K1100="",'Reported Performance Table'!$N1100="",'Reported Performance Table'!$O1100="",'Reported Performance Table'!$P1100="",'Reported Performance Table'!$Q1100="",'Reported Performance Table'!$R1100="",'Reported Performance Table'!$S1100="",'Reported Performance Table'!$T1100="",'Reported Performance Table'!$U1100="",'Reported Performance Table'!$V1100="",'Reported Performance Table'!$W1100="",'Reported Performance Table'!$X1100="",'Reported Performance Table'!$AF1100="",'Reported Performance Table'!$AG1100="",'Reported Performance Table'!$AI1100="",'Reported Performance Table'!$AJ1100="",'Reported Performance Table'!$AL1100="",'Reported Performance Table'!$AN1100="",'Reported Performance Table'!$AR1100=""),$A1093&amp;", ",""))</f>
        <v/>
      </c>
      <c r="D1093" s="35" t="e">
        <f>VLOOKUP('Reported Performance Table'!C1093,'Master List'!$B$20:$C$39,2,FALSE)</f>
        <v>#N/A</v>
      </c>
      <c r="E1093" t="e">
        <f>VLOOKUP('Reported Performance Table'!D1093,'Master List'!$B$42:$C$129,2,FALSE)</f>
        <v>#N/A</v>
      </c>
      <c r="F1093" t="e">
        <f>VLOOKUP('Reported Performance Table'!C1093,'Master List'!$B$20:$D$39,3,FALSE)</f>
        <v>#N/A</v>
      </c>
      <c r="G1093" s="3" t="e">
        <f>VLOOKUP('Reported Performance Table'!B1093,'Master List'!$B$11:$D$17,3,FALSE)</f>
        <v>#N/A</v>
      </c>
      <c r="H1093" t="e">
        <f t="shared" si="32"/>
        <v>#N/A</v>
      </c>
      <c r="I1093" t="e">
        <f>IF(VLOOKUP('Reported Performance Table'!D1093,'Master List'!$B$42:$D$129,3,FALSE)="","No",VLOOKUP('Reported Performance Table'!D1093,'Master List'!$B$42:$D$129,3,FALSE))</f>
        <v>#N/A</v>
      </c>
      <c r="J1093" t="e">
        <f>IF(AND(I1093="Yes_No",'Reported Performance Table'!E1093="Yes"),"No","Yes_No")</f>
        <v>#N/A</v>
      </c>
      <c r="K1093" t="str">
        <f>IF('Reported Performance Table'!D1093="","",IF('Reported Performance Table'!E1093="Yes","LUNA_CCT","Reported_CCT"))</f>
        <v/>
      </c>
      <c r="L1093" t="str">
        <f>IF('Reported Performance Table'!D1093="","",IF(K1093="LUNA_CCT",VLOOKUP('Reported Performance Table'!D1093,'Master List'!$B$42:$E$129,4,FALSE),"Reported_BUG"))</f>
        <v/>
      </c>
      <c r="M1093" t="str">
        <f>IF('Reported Performance Table'!D1093="","",IF(AND('Reported Performance Table'!$E1093="Yes",OR('Reported Performance Table'!$D1093='Master List'!$B$42,'Reported Performance Table'!$D1093='Master List'!$B$43,'Reported Performance Table'!$D1093='Master List'!$B$44,'Reported Performance Table'!$D1093='Master List'!$B$46,'Reported Performance Table'!$D1093='Master List'!$B$48,'Reported Performance Table'!$D1093='Master List'!$B$104,'Reported Performance Table'!$D1093='Master List'!$B$106,'Reported Performance Table'!$D1093='Master List'!$B$126)),"LUNA_Dimming","Dimming_Capability_and_Range"))</f>
        <v/>
      </c>
      <c r="N1093" s="179">
        <f>'Reported Performance Table'!BE1093</f>
        <v>0</v>
      </c>
      <c r="O1093" s="179">
        <f>'Reported Performance Table'!BF1093</f>
        <v>0</v>
      </c>
      <c r="P1093" s="179">
        <f>'Reported Performance Table'!BG1093</f>
        <v>0</v>
      </c>
      <c r="Q1093" t="str">
        <f t="shared" si="33"/>
        <v>No</v>
      </c>
    </row>
    <row r="1094" spans="1:17" x14ac:dyDescent="0.25">
      <c r="A1094" s="75">
        <v>1101</v>
      </c>
      <c r="B1094" s="76" t="str">
        <f>IF('Reported Performance Table'!$A1101="","",IF(OR('Reported Performance Table'!$B1101="",'Reported Performance Table'!$C1101="",'Reported Performance Table'!$D1101="",'Reported Performance Table'!$F1101="",'Reported Performance Table'!$G1101="",'Reported Performance Table'!$H1101="",'Reported Performance Table'!$I1101="",'Reported Performance Table'!$K1101="",'Reported Performance Table'!$N1101="",'Reported Performance Table'!$O1101="",'Reported Performance Table'!$P1101="",'Reported Performance Table'!$Q1101="",'Reported Performance Table'!$R1101="",'Reported Performance Table'!$S1101="",'Reported Performance Table'!$T1101="",'Reported Performance Table'!$U1101="",'Reported Performance Table'!$V1101="",'Reported Performance Table'!$W1101="",'Reported Performance Table'!$X1101="",'Reported Performance Table'!$AF1101="",'Reported Performance Table'!$AG1101="",'Reported Performance Table'!$AI1101="",'Reported Performance Table'!$AJ1101="",'Reported Performance Table'!$AL1101="",'Reported Performance Table'!$AN1101="",'Reported Performance Table'!$AR1101=""),$A1094&amp;", ",""))</f>
        <v/>
      </c>
      <c r="D1094" s="35" t="e">
        <f>VLOOKUP('Reported Performance Table'!C1094,'Master List'!$B$20:$C$39,2,FALSE)</f>
        <v>#N/A</v>
      </c>
      <c r="E1094" t="e">
        <f>VLOOKUP('Reported Performance Table'!D1094,'Master List'!$B$42:$C$129,2,FALSE)</f>
        <v>#N/A</v>
      </c>
      <c r="F1094" t="e">
        <f>VLOOKUP('Reported Performance Table'!C1094,'Master List'!$B$20:$D$39,3,FALSE)</f>
        <v>#N/A</v>
      </c>
      <c r="G1094" s="3" t="e">
        <f>VLOOKUP('Reported Performance Table'!B1094,'Master List'!$B$11:$D$17,3,FALSE)</f>
        <v>#N/A</v>
      </c>
      <c r="H1094" t="e">
        <f t="shared" si="32"/>
        <v>#N/A</v>
      </c>
      <c r="I1094" t="e">
        <f>IF(VLOOKUP('Reported Performance Table'!D1094,'Master List'!$B$42:$D$129,3,FALSE)="","No",VLOOKUP('Reported Performance Table'!D1094,'Master List'!$B$42:$D$129,3,FALSE))</f>
        <v>#N/A</v>
      </c>
      <c r="J1094" t="e">
        <f>IF(AND(I1094="Yes_No",'Reported Performance Table'!E1094="Yes"),"No","Yes_No")</f>
        <v>#N/A</v>
      </c>
      <c r="K1094" t="str">
        <f>IF('Reported Performance Table'!D1094="","",IF('Reported Performance Table'!E1094="Yes","LUNA_CCT","Reported_CCT"))</f>
        <v/>
      </c>
      <c r="L1094" t="str">
        <f>IF('Reported Performance Table'!D1094="","",IF(K1094="LUNA_CCT",VLOOKUP('Reported Performance Table'!D1094,'Master List'!$B$42:$E$129,4,FALSE),"Reported_BUG"))</f>
        <v/>
      </c>
      <c r="M1094" t="str">
        <f>IF('Reported Performance Table'!D1094="","",IF(AND('Reported Performance Table'!$E1094="Yes",OR('Reported Performance Table'!$D1094='Master List'!$B$42,'Reported Performance Table'!$D1094='Master List'!$B$43,'Reported Performance Table'!$D1094='Master List'!$B$44,'Reported Performance Table'!$D1094='Master List'!$B$46,'Reported Performance Table'!$D1094='Master List'!$B$48,'Reported Performance Table'!$D1094='Master List'!$B$104,'Reported Performance Table'!$D1094='Master List'!$B$106,'Reported Performance Table'!$D1094='Master List'!$B$126)),"LUNA_Dimming","Dimming_Capability_and_Range"))</f>
        <v/>
      </c>
      <c r="N1094" s="179">
        <f>'Reported Performance Table'!BE1094</f>
        <v>0</v>
      </c>
      <c r="O1094" s="179">
        <f>'Reported Performance Table'!BF1094</f>
        <v>0</v>
      </c>
      <c r="P1094" s="179">
        <f>'Reported Performance Table'!BG1094</f>
        <v>0</v>
      </c>
      <c r="Q1094" t="str">
        <f t="shared" si="33"/>
        <v>No</v>
      </c>
    </row>
    <row r="1095" spans="1:17" x14ac:dyDescent="0.25">
      <c r="A1095" s="75">
        <v>1102</v>
      </c>
      <c r="B1095" s="76" t="str">
        <f>IF('Reported Performance Table'!$A1102="","",IF(OR('Reported Performance Table'!$B1102="",'Reported Performance Table'!$C1102="",'Reported Performance Table'!$D1102="",'Reported Performance Table'!$F1102="",'Reported Performance Table'!$G1102="",'Reported Performance Table'!$H1102="",'Reported Performance Table'!$I1102="",'Reported Performance Table'!$K1102="",'Reported Performance Table'!$N1102="",'Reported Performance Table'!$O1102="",'Reported Performance Table'!$P1102="",'Reported Performance Table'!$Q1102="",'Reported Performance Table'!$R1102="",'Reported Performance Table'!$S1102="",'Reported Performance Table'!$T1102="",'Reported Performance Table'!$U1102="",'Reported Performance Table'!$V1102="",'Reported Performance Table'!$W1102="",'Reported Performance Table'!$X1102="",'Reported Performance Table'!$AF1102="",'Reported Performance Table'!$AG1102="",'Reported Performance Table'!$AI1102="",'Reported Performance Table'!$AJ1102="",'Reported Performance Table'!$AL1102="",'Reported Performance Table'!$AN1102="",'Reported Performance Table'!$AR1102=""),$A1095&amp;", ",""))</f>
        <v/>
      </c>
      <c r="D1095" s="35" t="e">
        <f>VLOOKUP('Reported Performance Table'!C1095,'Master List'!$B$20:$C$39,2,FALSE)</f>
        <v>#N/A</v>
      </c>
      <c r="E1095" t="e">
        <f>VLOOKUP('Reported Performance Table'!D1095,'Master List'!$B$42:$C$129,2,FALSE)</f>
        <v>#N/A</v>
      </c>
      <c r="F1095" t="e">
        <f>VLOOKUP('Reported Performance Table'!C1095,'Master List'!$B$20:$D$39,3,FALSE)</f>
        <v>#N/A</v>
      </c>
      <c r="G1095" s="3" t="e">
        <f>VLOOKUP('Reported Performance Table'!B1095,'Master List'!$B$11:$D$17,3,FALSE)</f>
        <v>#N/A</v>
      </c>
      <c r="H1095" t="e">
        <f t="shared" si="32"/>
        <v>#N/A</v>
      </c>
      <c r="I1095" t="e">
        <f>IF(VLOOKUP('Reported Performance Table'!D1095,'Master List'!$B$42:$D$129,3,FALSE)="","No",VLOOKUP('Reported Performance Table'!D1095,'Master List'!$B$42:$D$129,3,FALSE))</f>
        <v>#N/A</v>
      </c>
      <c r="J1095" t="e">
        <f>IF(AND(I1095="Yes_No",'Reported Performance Table'!E1095="Yes"),"No","Yes_No")</f>
        <v>#N/A</v>
      </c>
      <c r="K1095" t="str">
        <f>IF('Reported Performance Table'!D1095="","",IF('Reported Performance Table'!E1095="Yes","LUNA_CCT","Reported_CCT"))</f>
        <v/>
      </c>
      <c r="L1095" t="str">
        <f>IF('Reported Performance Table'!D1095="","",IF(K1095="LUNA_CCT",VLOOKUP('Reported Performance Table'!D1095,'Master List'!$B$42:$E$129,4,FALSE),"Reported_BUG"))</f>
        <v/>
      </c>
      <c r="M1095" t="str">
        <f>IF('Reported Performance Table'!D1095="","",IF(AND('Reported Performance Table'!$E1095="Yes",OR('Reported Performance Table'!$D1095='Master List'!$B$42,'Reported Performance Table'!$D1095='Master List'!$B$43,'Reported Performance Table'!$D1095='Master List'!$B$44,'Reported Performance Table'!$D1095='Master List'!$B$46,'Reported Performance Table'!$D1095='Master List'!$B$48,'Reported Performance Table'!$D1095='Master List'!$B$104,'Reported Performance Table'!$D1095='Master List'!$B$106,'Reported Performance Table'!$D1095='Master List'!$B$126)),"LUNA_Dimming","Dimming_Capability_and_Range"))</f>
        <v/>
      </c>
      <c r="N1095" s="179">
        <f>'Reported Performance Table'!BE1095</f>
        <v>0</v>
      </c>
      <c r="O1095" s="179">
        <f>'Reported Performance Table'!BF1095</f>
        <v>0</v>
      </c>
      <c r="P1095" s="179">
        <f>'Reported Performance Table'!BG1095</f>
        <v>0</v>
      </c>
      <c r="Q1095" t="str">
        <f t="shared" si="33"/>
        <v>No</v>
      </c>
    </row>
    <row r="1096" spans="1:17" x14ac:dyDescent="0.25">
      <c r="A1096" s="75">
        <v>1103</v>
      </c>
      <c r="B1096" s="76" t="str">
        <f>IF('Reported Performance Table'!$A1103="","",IF(OR('Reported Performance Table'!$B1103="",'Reported Performance Table'!$C1103="",'Reported Performance Table'!$D1103="",'Reported Performance Table'!$F1103="",'Reported Performance Table'!$G1103="",'Reported Performance Table'!$H1103="",'Reported Performance Table'!$I1103="",'Reported Performance Table'!$K1103="",'Reported Performance Table'!$N1103="",'Reported Performance Table'!$O1103="",'Reported Performance Table'!$P1103="",'Reported Performance Table'!$Q1103="",'Reported Performance Table'!$R1103="",'Reported Performance Table'!$S1103="",'Reported Performance Table'!$T1103="",'Reported Performance Table'!$U1103="",'Reported Performance Table'!$V1103="",'Reported Performance Table'!$W1103="",'Reported Performance Table'!$X1103="",'Reported Performance Table'!$AF1103="",'Reported Performance Table'!$AG1103="",'Reported Performance Table'!$AI1103="",'Reported Performance Table'!$AJ1103="",'Reported Performance Table'!$AL1103="",'Reported Performance Table'!$AN1103="",'Reported Performance Table'!$AR1103=""),$A1096&amp;", ",""))</f>
        <v/>
      </c>
      <c r="D1096" s="35" t="e">
        <f>VLOOKUP('Reported Performance Table'!C1096,'Master List'!$B$20:$C$39,2,FALSE)</f>
        <v>#N/A</v>
      </c>
      <c r="E1096" t="e">
        <f>VLOOKUP('Reported Performance Table'!D1096,'Master List'!$B$42:$C$129,2,FALSE)</f>
        <v>#N/A</v>
      </c>
      <c r="F1096" t="e">
        <f>VLOOKUP('Reported Performance Table'!C1096,'Master List'!$B$20:$D$39,3,FALSE)</f>
        <v>#N/A</v>
      </c>
      <c r="G1096" s="3" t="e">
        <f>VLOOKUP('Reported Performance Table'!B1096,'Master List'!$B$11:$D$17,3,FALSE)</f>
        <v>#N/A</v>
      </c>
      <c r="H1096" t="e">
        <f t="shared" si="32"/>
        <v>#N/A</v>
      </c>
      <c r="I1096" t="e">
        <f>IF(VLOOKUP('Reported Performance Table'!D1096,'Master List'!$B$42:$D$129,3,FALSE)="","No",VLOOKUP('Reported Performance Table'!D1096,'Master List'!$B$42:$D$129,3,FALSE))</f>
        <v>#N/A</v>
      </c>
      <c r="J1096" t="e">
        <f>IF(AND(I1096="Yes_No",'Reported Performance Table'!E1096="Yes"),"No","Yes_No")</f>
        <v>#N/A</v>
      </c>
      <c r="K1096" t="str">
        <f>IF('Reported Performance Table'!D1096="","",IF('Reported Performance Table'!E1096="Yes","LUNA_CCT","Reported_CCT"))</f>
        <v/>
      </c>
      <c r="L1096" t="str">
        <f>IF('Reported Performance Table'!D1096="","",IF(K1096="LUNA_CCT",VLOOKUP('Reported Performance Table'!D1096,'Master List'!$B$42:$E$129,4,FALSE),"Reported_BUG"))</f>
        <v/>
      </c>
      <c r="M1096" t="str">
        <f>IF('Reported Performance Table'!D1096="","",IF(AND('Reported Performance Table'!$E1096="Yes",OR('Reported Performance Table'!$D1096='Master List'!$B$42,'Reported Performance Table'!$D1096='Master List'!$B$43,'Reported Performance Table'!$D1096='Master List'!$B$44,'Reported Performance Table'!$D1096='Master List'!$B$46,'Reported Performance Table'!$D1096='Master List'!$B$48,'Reported Performance Table'!$D1096='Master List'!$B$104,'Reported Performance Table'!$D1096='Master List'!$B$106,'Reported Performance Table'!$D1096='Master List'!$B$126)),"LUNA_Dimming","Dimming_Capability_and_Range"))</f>
        <v/>
      </c>
      <c r="N1096" s="179">
        <f>'Reported Performance Table'!BE1096</f>
        <v>0</v>
      </c>
      <c r="O1096" s="179">
        <f>'Reported Performance Table'!BF1096</f>
        <v>0</v>
      </c>
      <c r="P1096" s="179">
        <f>'Reported Performance Table'!BG1096</f>
        <v>0</v>
      </c>
      <c r="Q1096" t="str">
        <f t="shared" si="33"/>
        <v>No</v>
      </c>
    </row>
    <row r="1097" spans="1:17" x14ac:dyDescent="0.25">
      <c r="A1097" s="75">
        <v>1104</v>
      </c>
      <c r="B1097" s="76" t="str">
        <f>IF('Reported Performance Table'!$A1104="","",IF(OR('Reported Performance Table'!$B1104="",'Reported Performance Table'!$C1104="",'Reported Performance Table'!$D1104="",'Reported Performance Table'!$F1104="",'Reported Performance Table'!$G1104="",'Reported Performance Table'!$H1104="",'Reported Performance Table'!$I1104="",'Reported Performance Table'!$K1104="",'Reported Performance Table'!$N1104="",'Reported Performance Table'!$O1104="",'Reported Performance Table'!$P1104="",'Reported Performance Table'!$Q1104="",'Reported Performance Table'!$R1104="",'Reported Performance Table'!$S1104="",'Reported Performance Table'!$T1104="",'Reported Performance Table'!$U1104="",'Reported Performance Table'!$V1104="",'Reported Performance Table'!$W1104="",'Reported Performance Table'!$X1104="",'Reported Performance Table'!$AF1104="",'Reported Performance Table'!$AG1104="",'Reported Performance Table'!$AI1104="",'Reported Performance Table'!$AJ1104="",'Reported Performance Table'!$AL1104="",'Reported Performance Table'!$AN1104="",'Reported Performance Table'!$AR1104=""),$A1097&amp;", ",""))</f>
        <v/>
      </c>
      <c r="D1097" s="35" t="e">
        <f>VLOOKUP('Reported Performance Table'!C1097,'Master List'!$B$20:$C$39,2,FALSE)</f>
        <v>#N/A</v>
      </c>
      <c r="E1097" t="e">
        <f>VLOOKUP('Reported Performance Table'!D1097,'Master List'!$B$42:$C$129,2,FALSE)</f>
        <v>#N/A</v>
      </c>
      <c r="F1097" t="e">
        <f>VLOOKUP('Reported Performance Table'!C1097,'Master List'!$B$20:$D$39,3,FALSE)</f>
        <v>#N/A</v>
      </c>
      <c r="G1097" s="3" t="e">
        <f>VLOOKUP('Reported Performance Table'!B1097,'Master List'!$B$11:$D$17,3,FALSE)</f>
        <v>#N/A</v>
      </c>
      <c r="H1097" t="e">
        <f t="shared" si="32"/>
        <v>#N/A</v>
      </c>
      <c r="I1097" t="e">
        <f>IF(VLOOKUP('Reported Performance Table'!D1097,'Master List'!$B$42:$D$129,3,FALSE)="","No",VLOOKUP('Reported Performance Table'!D1097,'Master List'!$B$42:$D$129,3,FALSE))</f>
        <v>#N/A</v>
      </c>
      <c r="J1097" t="e">
        <f>IF(AND(I1097="Yes_No",'Reported Performance Table'!E1097="Yes"),"No","Yes_No")</f>
        <v>#N/A</v>
      </c>
      <c r="K1097" t="str">
        <f>IF('Reported Performance Table'!D1097="","",IF('Reported Performance Table'!E1097="Yes","LUNA_CCT","Reported_CCT"))</f>
        <v/>
      </c>
      <c r="L1097" t="str">
        <f>IF('Reported Performance Table'!D1097="","",IF(K1097="LUNA_CCT",VLOOKUP('Reported Performance Table'!D1097,'Master List'!$B$42:$E$129,4,FALSE),"Reported_BUG"))</f>
        <v/>
      </c>
      <c r="M1097" t="str">
        <f>IF('Reported Performance Table'!D1097="","",IF(AND('Reported Performance Table'!$E1097="Yes",OR('Reported Performance Table'!$D1097='Master List'!$B$42,'Reported Performance Table'!$D1097='Master List'!$B$43,'Reported Performance Table'!$D1097='Master List'!$B$44,'Reported Performance Table'!$D1097='Master List'!$B$46,'Reported Performance Table'!$D1097='Master List'!$B$48,'Reported Performance Table'!$D1097='Master List'!$B$104,'Reported Performance Table'!$D1097='Master List'!$B$106,'Reported Performance Table'!$D1097='Master List'!$B$126)),"LUNA_Dimming","Dimming_Capability_and_Range"))</f>
        <v/>
      </c>
      <c r="N1097" s="179">
        <f>'Reported Performance Table'!BE1097</f>
        <v>0</v>
      </c>
      <c r="O1097" s="179">
        <f>'Reported Performance Table'!BF1097</f>
        <v>0</v>
      </c>
      <c r="P1097" s="179">
        <f>'Reported Performance Table'!BG1097</f>
        <v>0</v>
      </c>
      <c r="Q1097" t="str">
        <f t="shared" si="33"/>
        <v>No</v>
      </c>
    </row>
    <row r="1098" spans="1:17" x14ac:dyDescent="0.25">
      <c r="A1098" s="75">
        <v>1105</v>
      </c>
      <c r="B1098" s="76" t="str">
        <f>IF('Reported Performance Table'!$A1105="","",IF(OR('Reported Performance Table'!$B1105="",'Reported Performance Table'!$C1105="",'Reported Performance Table'!$D1105="",'Reported Performance Table'!$F1105="",'Reported Performance Table'!$G1105="",'Reported Performance Table'!$H1105="",'Reported Performance Table'!$I1105="",'Reported Performance Table'!$K1105="",'Reported Performance Table'!$N1105="",'Reported Performance Table'!$O1105="",'Reported Performance Table'!$P1105="",'Reported Performance Table'!$Q1105="",'Reported Performance Table'!$R1105="",'Reported Performance Table'!$S1105="",'Reported Performance Table'!$T1105="",'Reported Performance Table'!$U1105="",'Reported Performance Table'!$V1105="",'Reported Performance Table'!$W1105="",'Reported Performance Table'!$X1105="",'Reported Performance Table'!$AF1105="",'Reported Performance Table'!$AG1105="",'Reported Performance Table'!$AI1105="",'Reported Performance Table'!$AJ1105="",'Reported Performance Table'!$AL1105="",'Reported Performance Table'!$AN1105="",'Reported Performance Table'!$AR1105=""),$A1098&amp;", ",""))</f>
        <v/>
      </c>
      <c r="D1098" s="35" t="e">
        <f>VLOOKUP('Reported Performance Table'!C1098,'Master List'!$B$20:$C$39,2,FALSE)</f>
        <v>#N/A</v>
      </c>
      <c r="E1098" t="e">
        <f>VLOOKUP('Reported Performance Table'!D1098,'Master List'!$B$42:$C$129,2,FALSE)</f>
        <v>#N/A</v>
      </c>
      <c r="F1098" t="e">
        <f>VLOOKUP('Reported Performance Table'!C1098,'Master List'!$B$20:$D$39,3,FALSE)</f>
        <v>#N/A</v>
      </c>
      <c r="G1098" s="3" t="e">
        <f>VLOOKUP('Reported Performance Table'!B1098,'Master List'!$B$11:$D$17,3,FALSE)</f>
        <v>#N/A</v>
      </c>
      <c r="H1098" t="e">
        <f t="shared" si="32"/>
        <v>#N/A</v>
      </c>
      <c r="I1098" t="e">
        <f>IF(VLOOKUP('Reported Performance Table'!D1098,'Master List'!$B$42:$D$129,3,FALSE)="","No",VLOOKUP('Reported Performance Table'!D1098,'Master List'!$B$42:$D$129,3,FALSE))</f>
        <v>#N/A</v>
      </c>
      <c r="J1098" t="e">
        <f>IF(AND(I1098="Yes_No",'Reported Performance Table'!E1098="Yes"),"No","Yes_No")</f>
        <v>#N/A</v>
      </c>
      <c r="K1098" t="str">
        <f>IF('Reported Performance Table'!D1098="","",IF('Reported Performance Table'!E1098="Yes","LUNA_CCT","Reported_CCT"))</f>
        <v/>
      </c>
      <c r="L1098" t="str">
        <f>IF('Reported Performance Table'!D1098="","",IF(K1098="LUNA_CCT",VLOOKUP('Reported Performance Table'!D1098,'Master List'!$B$42:$E$129,4,FALSE),"Reported_BUG"))</f>
        <v/>
      </c>
      <c r="M1098" t="str">
        <f>IF('Reported Performance Table'!D1098="","",IF(AND('Reported Performance Table'!$E1098="Yes",OR('Reported Performance Table'!$D1098='Master List'!$B$42,'Reported Performance Table'!$D1098='Master List'!$B$43,'Reported Performance Table'!$D1098='Master List'!$B$44,'Reported Performance Table'!$D1098='Master List'!$B$46,'Reported Performance Table'!$D1098='Master List'!$B$48,'Reported Performance Table'!$D1098='Master List'!$B$104,'Reported Performance Table'!$D1098='Master List'!$B$106,'Reported Performance Table'!$D1098='Master List'!$B$126)),"LUNA_Dimming","Dimming_Capability_and_Range"))</f>
        <v/>
      </c>
      <c r="N1098" s="179">
        <f>'Reported Performance Table'!BE1098</f>
        <v>0</v>
      </c>
      <c r="O1098" s="179">
        <f>'Reported Performance Table'!BF1098</f>
        <v>0</v>
      </c>
      <c r="P1098" s="179">
        <f>'Reported Performance Table'!BG1098</f>
        <v>0</v>
      </c>
      <c r="Q1098" t="str">
        <f t="shared" si="33"/>
        <v>No</v>
      </c>
    </row>
    <row r="1099" spans="1:17" x14ac:dyDescent="0.25">
      <c r="A1099" s="75">
        <v>1106</v>
      </c>
      <c r="B1099" s="76" t="str">
        <f>IF('Reported Performance Table'!$A1106="","",IF(OR('Reported Performance Table'!$B1106="",'Reported Performance Table'!$C1106="",'Reported Performance Table'!$D1106="",'Reported Performance Table'!$F1106="",'Reported Performance Table'!$G1106="",'Reported Performance Table'!$H1106="",'Reported Performance Table'!$I1106="",'Reported Performance Table'!$K1106="",'Reported Performance Table'!$N1106="",'Reported Performance Table'!$O1106="",'Reported Performance Table'!$P1106="",'Reported Performance Table'!$Q1106="",'Reported Performance Table'!$R1106="",'Reported Performance Table'!$S1106="",'Reported Performance Table'!$T1106="",'Reported Performance Table'!$U1106="",'Reported Performance Table'!$V1106="",'Reported Performance Table'!$W1106="",'Reported Performance Table'!$X1106="",'Reported Performance Table'!$AF1106="",'Reported Performance Table'!$AG1106="",'Reported Performance Table'!$AI1106="",'Reported Performance Table'!$AJ1106="",'Reported Performance Table'!$AL1106="",'Reported Performance Table'!$AN1106="",'Reported Performance Table'!$AR1106=""),$A1099&amp;", ",""))</f>
        <v/>
      </c>
      <c r="D1099" s="35" t="e">
        <f>VLOOKUP('Reported Performance Table'!C1099,'Master List'!$B$20:$C$39,2,FALSE)</f>
        <v>#N/A</v>
      </c>
      <c r="E1099" t="e">
        <f>VLOOKUP('Reported Performance Table'!D1099,'Master List'!$B$42:$C$129,2,FALSE)</f>
        <v>#N/A</v>
      </c>
      <c r="F1099" t="e">
        <f>VLOOKUP('Reported Performance Table'!C1099,'Master List'!$B$20:$D$39,3,FALSE)</f>
        <v>#N/A</v>
      </c>
      <c r="G1099" s="3" t="e">
        <f>VLOOKUP('Reported Performance Table'!B1099,'Master List'!$B$11:$D$17,3,FALSE)</f>
        <v>#N/A</v>
      </c>
      <c r="H1099" t="e">
        <f t="shared" ref="H1099:H1162" si="34">CONCATENATE(F1099,G1099)</f>
        <v>#N/A</v>
      </c>
      <c r="I1099" t="e">
        <f>IF(VLOOKUP('Reported Performance Table'!D1099,'Master List'!$B$42:$D$129,3,FALSE)="","No",VLOOKUP('Reported Performance Table'!D1099,'Master List'!$B$42:$D$129,3,FALSE))</f>
        <v>#N/A</v>
      </c>
      <c r="J1099" t="e">
        <f>IF(AND(I1099="Yes_No",'Reported Performance Table'!E1099="Yes"),"No","Yes_No")</f>
        <v>#N/A</v>
      </c>
      <c r="K1099" t="str">
        <f>IF('Reported Performance Table'!D1099="","",IF('Reported Performance Table'!E1099="Yes","LUNA_CCT","Reported_CCT"))</f>
        <v/>
      </c>
      <c r="L1099" t="str">
        <f>IF('Reported Performance Table'!D1099="","",IF(K1099="LUNA_CCT",VLOOKUP('Reported Performance Table'!D1099,'Master List'!$B$42:$E$129,4,FALSE),"Reported_BUG"))</f>
        <v/>
      </c>
      <c r="M1099" t="str">
        <f>IF('Reported Performance Table'!D1099="","",IF(AND('Reported Performance Table'!$E1099="Yes",OR('Reported Performance Table'!$D1099='Master List'!$B$42,'Reported Performance Table'!$D1099='Master List'!$B$43,'Reported Performance Table'!$D1099='Master List'!$B$44,'Reported Performance Table'!$D1099='Master List'!$B$46,'Reported Performance Table'!$D1099='Master List'!$B$48,'Reported Performance Table'!$D1099='Master List'!$B$104,'Reported Performance Table'!$D1099='Master List'!$B$106,'Reported Performance Table'!$D1099='Master List'!$B$126)),"LUNA_Dimming","Dimming_Capability_and_Range"))</f>
        <v/>
      </c>
      <c r="N1099" s="179">
        <f>'Reported Performance Table'!BE1099</f>
        <v>0</v>
      </c>
      <c r="O1099" s="179">
        <f>'Reported Performance Table'!BF1099</f>
        <v>0</v>
      </c>
      <c r="P1099" s="179">
        <f>'Reported Performance Table'!BG1099</f>
        <v>0</v>
      </c>
      <c r="Q1099" t="str">
        <f t="shared" si="33"/>
        <v>No</v>
      </c>
    </row>
    <row r="1100" spans="1:17" x14ac:dyDescent="0.25">
      <c r="A1100" s="75">
        <v>1107</v>
      </c>
      <c r="B1100" s="76" t="str">
        <f>IF('Reported Performance Table'!$A1107="","",IF(OR('Reported Performance Table'!$B1107="",'Reported Performance Table'!$C1107="",'Reported Performance Table'!$D1107="",'Reported Performance Table'!$F1107="",'Reported Performance Table'!$G1107="",'Reported Performance Table'!$H1107="",'Reported Performance Table'!$I1107="",'Reported Performance Table'!$K1107="",'Reported Performance Table'!$N1107="",'Reported Performance Table'!$O1107="",'Reported Performance Table'!$P1107="",'Reported Performance Table'!$Q1107="",'Reported Performance Table'!$R1107="",'Reported Performance Table'!$S1107="",'Reported Performance Table'!$T1107="",'Reported Performance Table'!$U1107="",'Reported Performance Table'!$V1107="",'Reported Performance Table'!$W1107="",'Reported Performance Table'!$X1107="",'Reported Performance Table'!$AF1107="",'Reported Performance Table'!$AG1107="",'Reported Performance Table'!$AI1107="",'Reported Performance Table'!$AJ1107="",'Reported Performance Table'!$AL1107="",'Reported Performance Table'!$AN1107="",'Reported Performance Table'!$AR1107=""),$A1100&amp;", ",""))</f>
        <v/>
      </c>
      <c r="D1100" s="35" t="e">
        <f>VLOOKUP('Reported Performance Table'!C1100,'Master List'!$B$20:$C$39,2,FALSE)</f>
        <v>#N/A</v>
      </c>
      <c r="E1100" t="e">
        <f>VLOOKUP('Reported Performance Table'!D1100,'Master List'!$B$42:$C$129,2,FALSE)</f>
        <v>#N/A</v>
      </c>
      <c r="F1100" t="e">
        <f>VLOOKUP('Reported Performance Table'!C1100,'Master List'!$B$20:$D$39,3,FALSE)</f>
        <v>#N/A</v>
      </c>
      <c r="G1100" s="3" t="e">
        <f>VLOOKUP('Reported Performance Table'!B1100,'Master List'!$B$11:$D$17,3,FALSE)</f>
        <v>#N/A</v>
      </c>
      <c r="H1100" t="e">
        <f t="shared" si="34"/>
        <v>#N/A</v>
      </c>
      <c r="I1100" t="e">
        <f>IF(VLOOKUP('Reported Performance Table'!D1100,'Master List'!$B$42:$D$129,3,FALSE)="","No",VLOOKUP('Reported Performance Table'!D1100,'Master List'!$B$42:$D$129,3,FALSE))</f>
        <v>#N/A</v>
      </c>
      <c r="J1100" t="e">
        <f>IF(AND(I1100="Yes_No",'Reported Performance Table'!E1100="Yes"),"No","Yes_No")</f>
        <v>#N/A</v>
      </c>
      <c r="K1100" t="str">
        <f>IF('Reported Performance Table'!D1100="","",IF('Reported Performance Table'!E1100="Yes","LUNA_CCT","Reported_CCT"))</f>
        <v/>
      </c>
      <c r="L1100" t="str">
        <f>IF('Reported Performance Table'!D1100="","",IF(K1100="LUNA_CCT",VLOOKUP('Reported Performance Table'!D1100,'Master List'!$B$42:$E$129,4,FALSE),"Reported_BUG"))</f>
        <v/>
      </c>
      <c r="M1100" t="str">
        <f>IF('Reported Performance Table'!D1100="","",IF(AND('Reported Performance Table'!$E1100="Yes",OR('Reported Performance Table'!$D1100='Master List'!$B$42,'Reported Performance Table'!$D1100='Master List'!$B$43,'Reported Performance Table'!$D1100='Master List'!$B$44,'Reported Performance Table'!$D1100='Master List'!$B$46,'Reported Performance Table'!$D1100='Master List'!$B$48,'Reported Performance Table'!$D1100='Master List'!$B$104,'Reported Performance Table'!$D1100='Master List'!$B$106,'Reported Performance Table'!$D1100='Master List'!$B$126)),"LUNA_Dimming","Dimming_Capability_and_Range"))</f>
        <v/>
      </c>
      <c r="N1100" s="179">
        <f>'Reported Performance Table'!BE1100</f>
        <v>0</v>
      </c>
      <c r="O1100" s="179">
        <f>'Reported Performance Table'!BF1100</f>
        <v>0</v>
      </c>
      <c r="P1100" s="179">
        <f>'Reported Performance Table'!BG1100</f>
        <v>0</v>
      </c>
      <c r="Q1100" t="str">
        <f t="shared" ref="Q1100:Q1163" si="35">IF(COUNTIF(N1100:P1100,"Yes")=3,"Yes","No")</f>
        <v>No</v>
      </c>
    </row>
    <row r="1101" spans="1:17" x14ac:dyDescent="0.25">
      <c r="A1101" s="75">
        <v>1108</v>
      </c>
      <c r="B1101" s="76" t="str">
        <f>IF('Reported Performance Table'!$A1108="","",IF(OR('Reported Performance Table'!$B1108="",'Reported Performance Table'!$C1108="",'Reported Performance Table'!$D1108="",'Reported Performance Table'!$F1108="",'Reported Performance Table'!$G1108="",'Reported Performance Table'!$H1108="",'Reported Performance Table'!$I1108="",'Reported Performance Table'!$K1108="",'Reported Performance Table'!$N1108="",'Reported Performance Table'!$O1108="",'Reported Performance Table'!$P1108="",'Reported Performance Table'!$Q1108="",'Reported Performance Table'!$R1108="",'Reported Performance Table'!$S1108="",'Reported Performance Table'!$T1108="",'Reported Performance Table'!$U1108="",'Reported Performance Table'!$V1108="",'Reported Performance Table'!$W1108="",'Reported Performance Table'!$X1108="",'Reported Performance Table'!$AF1108="",'Reported Performance Table'!$AG1108="",'Reported Performance Table'!$AI1108="",'Reported Performance Table'!$AJ1108="",'Reported Performance Table'!$AL1108="",'Reported Performance Table'!$AN1108="",'Reported Performance Table'!$AR1108=""),$A1101&amp;", ",""))</f>
        <v/>
      </c>
      <c r="D1101" s="35" t="e">
        <f>VLOOKUP('Reported Performance Table'!C1101,'Master List'!$B$20:$C$39,2,FALSE)</f>
        <v>#N/A</v>
      </c>
      <c r="E1101" t="e">
        <f>VLOOKUP('Reported Performance Table'!D1101,'Master List'!$B$42:$C$129,2,FALSE)</f>
        <v>#N/A</v>
      </c>
      <c r="F1101" t="e">
        <f>VLOOKUP('Reported Performance Table'!C1101,'Master List'!$B$20:$D$39,3,FALSE)</f>
        <v>#N/A</v>
      </c>
      <c r="G1101" s="3" t="e">
        <f>VLOOKUP('Reported Performance Table'!B1101,'Master List'!$B$11:$D$17,3,FALSE)</f>
        <v>#N/A</v>
      </c>
      <c r="H1101" t="e">
        <f t="shared" si="34"/>
        <v>#N/A</v>
      </c>
      <c r="I1101" t="e">
        <f>IF(VLOOKUP('Reported Performance Table'!D1101,'Master List'!$B$42:$D$129,3,FALSE)="","No",VLOOKUP('Reported Performance Table'!D1101,'Master List'!$B$42:$D$129,3,FALSE))</f>
        <v>#N/A</v>
      </c>
      <c r="J1101" t="e">
        <f>IF(AND(I1101="Yes_No",'Reported Performance Table'!E1101="Yes"),"No","Yes_No")</f>
        <v>#N/A</v>
      </c>
      <c r="K1101" t="str">
        <f>IF('Reported Performance Table'!D1101="","",IF('Reported Performance Table'!E1101="Yes","LUNA_CCT","Reported_CCT"))</f>
        <v/>
      </c>
      <c r="L1101" t="str">
        <f>IF('Reported Performance Table'!D1101="","",IF(K1101="LUNA_CCT",VLOOKUP('Reported Performance Table'!D1101,'Master List'!$B$42:$E$129,4,FALSE),"Reported_BUG"))</f>
        <v/>
      </c>
      <c r="M1101" t="str">
        <f>IF('Reported Performance Table'!D1101="","",IF(AND('Reported Performance Table'!$E1101="Yes",OR('Reported Performance Table'!$D1101='Master List'!$B$42,'Reported Performance Table'!$D1101='Master List'!$B$43,'Reported Performance Table'!$D1101='Master List'!$B$44,'Reported Performance Table'!$D1101='Master List'!$B$46,'Reported Performance Table'!$D1101='Master List'!$B$48,'Reported Performance Table'!$D1101='Master List'!$B$104,'Reported Performance Table'!$D1101='Master List'!$B$106,'Reported Performance Table'!$D1101='Master List'!$B$126)),"LUNA_Dimming","Dimming_Capability_and_Range"))</f>
        <v/>
      </c>
      <c r="N1101" s="179">
        <f>'Reported Performance Table'!BE1101</f>
        <v>0</v>
      </c>
      <c r="O1101" s="179">
        <f>'Reported Performance Table'!BF1101</f>
        <v>0</v>
      </c>
      <c r="P1101" s="179">
        <f>'Reported Performance Table'!BG1101</f>
        <v>0</v>
      </c>
      <c r="Q1101" t="str">
        <f t="shared" si="35"/>
        <v>No</v>
      </c>
    </row>
    <row r="1102" spans="1:17" x14ac:dyDescent="0.25">
      <c r="A1102" s="75">
        <v>1109</v>
      </c>
      <c r="B1102" s="76" t="str">
        <f>IF('Reported Performance Table'!$A1109="","",IF(OR('Reported Performance Table'!$B1109="",'Reported Performance Table'!$C1109="",'Reported Performance Table'!$D1109="",'Reported Performance Table'!$F1109="",'Reported Performance Table'!$G1109="",'Reported Performance Table'!$H1109="",'Reported Performance Table'!$I1109="",'Reported Performance Table'!$K1109="",'Reported Performance Table'!$N1109="",'Reported Performance Table'!$O1109="",'Reported Performance Table'!$P1109="",'Reported Performance Table'!$Q1109="",'Reported Performance Table'!$R1109="",'Reported Performance Table'!$S1109="",'Reported Performance Table'!$T1109="",'Reported Performance Table'!$U1109="",'Reported Performance Table'!$V1109="",'Reported Performance Table'!$W1109="",'Reported Performance Table'!$X1109="",'Reported Performance Table'!$AF1109="",'Reported Performance Table'!$AG1109="",'Reported Performance Table'!$AI1109="",'Reported Performance Table'!$AJ1109="",'Reported Performance Table'!$AL1109="",'Reported Performance Table'!$AN1109="",'Reported Performance Table'!$AR1109=""),$A1102&amp;", ",""))</f>
        <v/>
      </c>
      <c r="D1102" s="35" t="e">
        <f>VLOOKUP('Reported Performance Table'!C1102,'Master List'!$B$20:$C$39,2,FALSE)</f>
        <v>#N/A</v>
      </c>
      <c r="E1102" t="e">
        <f>VLOOKUP('Reported Performance Table'!D1102,'Master List'!$B$42:$C$129,2,FALSE)</f>
        <v>#N/A</v>
      </c>
      <c r="F1102" t="e">
        <f>VLOOKUP('Reported Performance Table'!C1102,'Master List'!$B$20:$D$39,3,FALSE)</f>
        <v>#N/A</v>
      </c>
      <c r="G1102" s="3" t="e">
        <f>VLOOKUP('Reported Performance Table'!B1102,'Master List'!$B$11:$D$17,3,FALSE)</f>
        <v>#N/A</v>
      </c>
      <c r="H1102" t="e">
        <f t="shared" si="34"/>
        <v>#N/A</v>
      </c>
      <c r="I1102" t="e">
        <f>IF(VLOOKUP('Reported Performance Table'!D1102,'Master List'!$B$42:$D$129,3,FALSE)="","No",VLOOKUP('Reported Performance Table'!D1102,'Master List'!$B$42:$D$129,3,FALSE))</f>
        <v>#N/A</v>
      </c>
      <c r="J1102" t="e">
        <f>IF(AND(I1102="Yes_No",'Reported Performance Table'!E1102="Yes"),"No","Yes_No")</f>
        <v>#N/A</v>
      </c>
      <c r="K1102" t="str">
        <f>IF('Reported Performance Table'!D1102="","",IF('Reported Performance Table'!E1102="Yes","LUNA_CCT","Reported_CCT"))</f>
        <v/>
      </c>
      <c r="L1102" t="str">
        <f>IF('Reported Performance Table'!D1102="","",IF(K1102="LUNA_CCT",VLOOKUP('Reported Performance Table'!D1102,'Master List'!$B$42:$E$129,4,FALSE),"Reported_BUG"))</f>
        <v/>
      </c>
      <c r="M1102" t="str">
        <f>IF('Reported Performance Table'!D1102="","",IF(AND('Reported Performance Table'!$E1102="Yes",OR('Reported Performance Table'!$D1102='Master List'!$B$42,'Reported Performance Table'!$D1102='Master List'!$B$43,'Reported Performance Table'!$D1102='Master List'!$B$44,'Reported Performance Table'!$D1102='Master List'!$B$46,'Reported Performance Table'!$D1102='Master List'!$B$48,'Reported Performance Table'!$D1102='Master List'!$B$104,'Reported Performance Table'!$D1102='Master List'!$B$106,'Reported Performance Table'!$D1102='Master List'!$B$126)),"LUNA_Dimming","Dimming_Capability_and_Range"))</f>
        <v/>
      </c>
      <c r="N1102" s="179">
        <f>'Reported Performance Table'!BE1102</f>
        <v>0</v>
      </c>
      <c r="O1102" s="179">
        <f>'Reported Performance Table'!BF1102</f>
        <v>0</v>
      </c>
      <c r="P1102" s="179">
        <f>'Reported Performance Table'!BG1102</f>
        <v>0</v>
      </c>
      <c r="Q1102" t="str">
        <f t="shared" si="35"/>
        <v>No</v>
      </c>
    </row>
    <row r="1103" spans="1:17" x14ac:dyDescent="0.25">
      <c r="A1103" s="75">
        <v>1110</v>
      </c>
      <c r="B1103" s="76" t="str">
        <f>IF('Reported Performance Table'!$A1110="","",IF(OR('Reported Performance Table'!$B1110="",'Reported Performance Table'!$C1110="",'Reported Performance Table'!$D1110="",'Reported Performance Table'!$F1110="",'Reported Performance Table'!$G1110="",'Reported Performance Table'!$H1110="",'Reported Performance Table'!$I1110="",'Reported Performance Table'!$K1110="",'Reported Performance Table'!$N1110="",'Reported Performance Table'!$O1110="",'Reported Performance Table'!$P1110="",'Reported Performance Table'!$Q1110="",'Reported Performance Table'!$R1110="",'Reported Performance Table'!$S1110="",'Reported Performance Table'!$T1110="",'Reported Performance Table'!$U1110="",'Reported Performance Table'!$V1110="",'Reported Performance Table'!$W1110="",'Reported Performance Table'!$X1110="",'Reported Performance Table'!$AF1110="",'Reported Performance Table'!$AG1110="",'Reported Performance Table'!$AI1110="",'Reported Performance Table'!$AJ1110="",'Reported Performance Table'!$AL1110="",'Reported Performance Table'!$AN1110="",'Reported Performance Table'!$AR1110=""),$A1103&amp;", ",""))</f>
        <v/>
      </c>
      <c r="D1103" s="35" t="e">
        <f>VLOOKUP('Reported Performance Table'!C1103,'Master List'!$B$20:$C$39,2,FALSE)</f>
        <v>#N/A</v>
      </c>
      <c r="E1103" t="e">
        <f>VLOOKUP('Reported Performance Table'!D1103,'Master List'!$B$42:$C$129,2,FALSE)</f>
        <v>#N/A</v>
      </c>
      <c r="F1103" t="e">
        <f>VLOOKUP('Reported Performance Table'!C1103,'Master List'!$B$20:$D$39,3,FALSE)</f>
        <v>#N/A</v>
      </c>
      <c r="G1103" s="3" t="e">
        <f>VLOOKUP('Reported Performance Table'!B1103,'Master List'!$B$11:$D$17,3,FALSE)</f>
        <v>#N/A</v>
      </c>
      <c r="H1103" t="e">
        <f t="shared" si="34"/>
        <v>#N/A</v>
      </c>
      <c r="I1103" t="e">
        <f>IF(VLOOKUP('Reported Performance Table'!D1103,'Master List'!$B$42:$D$129,3,FALSE)="","No",VLOOKUP('Reported Performance Table'!D1103,'Master List'!$B$42:$D$129,3,FALSE))</f>
        <v>#N/A</v>
      </c>
      <c r="J1103" t="e">
        <f>IF(AND(I1103="Yes_No",'Reported Performance Table'!E1103="Yes"),"No","Yes_No")</f>
        <v>#N/A</v>
      </c>
      <c r="K1103" t="str">
        <f>IF('Reported Performance Table'!D1103="","",IF('Reported Performance Table'!E1103="Yes","LUNA_CCT","Reported_CCT"))</f>
        <v/>
      </c>
      <c r="L1103" t="str">
        <f>IF('Reported Performance Table'!D1103="","",IF(K1103="LUNA_CCT",VLOOKUP('Reported Performance Table'!D1103,'Master List'!$B$42:$E$129,4,FALSE),"Reported_BUG"))</f>
        <v/>
      </c>
      <c r="M1103" t="str">
        <f>IF('Reported Performance Table'!D1103="","",IF(AND('Reported Performance Table'!$E1103="Yes",OR('Reported Performance Table'!$D1103='Master List'!$B$42,'Reported Performance Table'!$D1103='Master List'!$B$43,'Reported Performance Table'!$D1103='Master List'!$B$44,'Reported Performance Table'!$D1103='Master List'!$B$46,'Reported Performance Table'!$D1103='Master List'!$B$48,'Reported Performance Table'!$D1103='Master List'!$B$104,'Reported Performance Table'!$D1103='Master List'!$B$106,'Reported Performance Table'!$D1103='Master List'!$B$126)),"LUNA_Dimming","Dimming_Capability_and_Range"))</f>
        <v/>
      </c>
      <c r="N1103" s="179">
        <f>'Reported Performance Table'!BE1103</f>
        <v>0</v>
      </c>
      <c r="O1103" s="179">
        <f>'Reported Performance Table'!BF1103</f>
        <v>0</v>
      </c>
      <c r="P1103" s="179">
        <f>'Reported Performance Table'!BG1103</f>
        <v>0</v>
      </c>
      <c r="Q1103" t="str">
        <f t="shared" si="35"/>
        <v>No</v>
      </c>
    </row>
    <row r="1104" spans="1:17" x14ac:dyDescent="0.25">
      <c r="A1104" s="75">
        <v>1111</v>
      </c>
      <c r="B1104" s="76" t="str">
        <f>IF('Reported Performance Table'!$A1111="","",IF(OR('Reported Performance Table'!$B1111="",'Reported Performance Table'!$C1111="",'Reported Performance Table'!$D1111="",'Reported Performance Table'!$F1111="",'Reported Performance Table'!$G1111="",'Reported Performance Table'!$H1111="",'Reported Performance Table'!$I1111="",'Reported Performance Table'!$K1111="",'Reported Performance Table'!$N1111="",'Reported Performance Table'!$O1111="",'Reported Performance Table'!$P1111="",'Reported Performance Table'!$Q1111="",'Reported Performance Table'!$R1111="",'Reported Performance Table'!$S1111="",'Reported Performance Table'!$T1111="",'Reported Performance Table'!$U1111="",'Reported Performance Table'!$V1111="",'Reported Performance Table'!$W1111="",'Reported Performance Table'!$X1111="",'Reported Performance Table'!$AF1111="",'Reported Performance Table'!$AG1111="",'Reported Performance Table'!$AI1111="",'Reported Performance Table'!$AJ1111="",'Reported Performance Table'!$AL1111="",'Reported Performance Table'!$AN1111="",'Reported Performance Table'!$AR1111=""),$A1104&amp;", ",""))</f>
        <v/>
      </c>
      <c r="D1104" s="35" t="e">
        <f>VLOOKUP('Reported Performance Table'!C1104,'Master List'!$B$20:$C$39,2,FALSE)</f>
        <v>#N/A</v>
      </c>
      <c r="E1104" t="e">
        <f>VLOOKUP('Reported Performance Table'!D1104,'Master List'!$B$42:$C$129,2,FALSE)</f>
        <v>#N/A</v>
      </c>
      <c r="F1104" t="e">
        <f>VLOOKUP('Reported Performance Table'!C1104,'Master List'!$B$20:$D$39,3,FALSE)</f>
        <v>#N/A</v>
      </c>
      <c r="G1104" s="3" t="e">
        <f>VLOOKUP('Reported Performance Table'!B1104,'Master List'!$B$11:$D$17,3,FALSE)</f>
        <v>#N/A</v>
      </c>
      <c r="H1104" t="e">
        <f t="shared" si="34"/>
        <v>#N/A</v>
      </c>
      <c r="I1104" t="e">
        <f>IF(VLOOKUP('Reported Performance Table'!D1104,'Master List'!$B$42:$D$129,3,FALSE)="","No",VLOOKUP('Reported Performance Table'!D1104,'Master List'!$B$42:$D$129,3,FALSE))</f>
        <v>#N/A</v>
      </c>
      <c r="J1104" t="e">
        <f>IF(AND(I1104="Yes_No",'Reported Performance Table'!E1104="Yes"),"No","Yes_No")</f>
        <v>#N/A</v>
      </c>
      <c r="K1104" t="str">
        <f>IF('Reported Performance Table'!D1104="","",IF('Reported Performance Table'!E1104="Yes","LUNA_CCT","Reported_CCT"))</f>
        <v/>
      </c>
      <c r="L1104" t="str">
        <f>IF('Reported Performance Table'!D1104="","",IF(K1104="LUNA_CCT",VLOOKUP('Reported Performance Table'!D1104,'Master List'!$B$42:$E$129,4,FALSE),"Reported_BUG"))</f>
        <v/>
      </c>
      <c r="M1104" t="str">
        <f>IF('Reported Performance Table'!D1104="","",IF(AND('Reported Performance Table'!$E1104="Yes",OR('Reported Performance Table'!$D1104='Master List'!$B$42,'Reported Performance Table'!$D1104='Master List'!$B$43,'Reported Performance Table'!$D1104='Master List'!$B$44,'Reported Performance Table'!$D1104='Master List'!$B$46,'Reported Performance Table'!$D1104='Master List'!$B$48,'Reported Performance Table'!$D1104='Master List'!$B$104,'Reported Performance Table'!$D1104='Master List'!$B$106,'Reported Performance Table'!$D1104='Master List'!$B$126)),"LUNA_Dimming","Dimming_Capability_and_Range"))</f>
        <v/>
      </c>
      <c r="N1104" s="179">
        <f>'Reported Performance Table'!BE1104</f>
        <v>0</v>
      </c>
      <c r="O1104" s="179">
        <f>'Reported Performance Table'!BF1104</f>
        <v>0</v>
      </c>
      <c r="P1104" s="179">
        <f>'Reported Performance Table'!BG1104</f>
        <v>0</v>
      </c>
      <c r="Q1104" t="str">
        <f t="shared" si="35"/>
        <v>No</v>
      </c>
    </row>
    <row r="1105" spans="1:17" x14ac:dyDescent="0.25">
      <c r="A1105" s="75">
        <v>1112</v>
      </c>
      <c r="B1105" s="76" t="str">
        <f>IF('Reported Performance Table'!$A1112="","",IF(OR('Reported Performance Table'!$B1112="",'Reported Performance Table'!$C1112="",'Reported Performance Table'!$D1112="",'Reported Performance Table'!$F1112="",'Reported Performance Table'!$G1112="",'Reported Performance Table'!$H1112="",'Reported Performance Table'!$I1112="",'Reported Performance Table'!$K1112="",'Reported Performance Table'!$N1112="",'Reported Performance Table'!$O1112="",'Reported Performance Table'!$P1112="",'Reported Performance Table'!$Q1112="",'Reported Performance Table'!$R1112="",'Reported Performance Table'!$S1112="",'Reported Performance Table'!$T1112="",'Reported Performance Table'!$U1112="",'Reported Performance Table'!$V1112="",'Reported Performance Table'!$W1112="",'Reported Performance Table'!$X1112="",'Reported Performance Table'!$AF1112="",'Reported Performance Table'!$AG1112="",'Reported Performance Table'!$AI1112="",'Reported Performance Table'!$AJ1112="",'Reported Performance Table'!$AL1112="",'Reported Performance Table'!$AN1112="",'Reported Performance Table'!$AR1112=""),$A1105&amp;", ",""))</f>
        <v/>
      </c>
      <c r="D1105" s="35" t="e">
        <f>VLOOKUP('Reported Performance Table'!C1105,'Master List'!$B$20:$C$39,2,FALSE)</f>
        <v>#N/A</v>
      </c>
      <c r="E1105" t="e">
        <f>VLOOKUP('Reported Performance Table'!D1105,'Master List'!$B$42:$C$129,2,FALSE)</f>
        <v>#N/A</v>
      </c>
      <c r="F1105" t="e">
        <f>VLOOKUP('Reported Performance Table'!C1105,'Master List'!$B$20:$D$39,3,FALSE)</f>
        <v>#N/A</v>
      </c>
      <c r="G1105" s="3" t="e">
        <f>VLOOKUP('Reported Performance Table'!B1105,'Master List'!$B$11:$D$17,3,FALSE)</f>
        <v>#N/A</v>
      </c>
      <c r="H1105" t="e">
        <f t="shared" si="34"/>
        <v>#N/A</v>
      </c>
      <c r="I1105" t="e">
        <f>IF(VLOOKUP('Reported Performance Table'!D1105,'Master List'!$B$42:$D$129,3,FALSE)="","No",VLOOKUP('Reported Performance Table'!D1105,'Master List'!$B$42:$D$129,3,FALSE))</f>
        <v>#N/A</v>
      </c>
      <c r="J1105" t="e">
        <f>IF(AND(I1105="Yes_No",'Reported Performance Table'!E1105="Yes"),"No","Yes_No")</f>
        <v>#N/A</v>
      </c>
      <c r="K1105" t="str">
        <f>IF('Reported Performance Table'!D1105="","",IF('Reported Performance Table'!E1105="Yes","LUNA_CCT","Reported_CCT"))</f>
        <v/>
      </c>
      <c r="L1105" t="str">
        <f>IF('Reported Performance Table'!D1105="","",IF(K1105="LUNA_CCT",VLOOKUP('Reported Performance Table'!D1105,'Master List'!$B$42:$E$129,4,FALSE),"Reported_BUG"))</f>
        <v/>
      </c>
      <c r="M1105" t="str">
        <f>IF('Reported Performance Table'!D1105="","",IF(AND('Reported Performance Table'!$E1105="Yes",OR('Reported Performance Table'!$D1105='Master List'!$B$42,'Reported Performance Table'!$D1105='Master List'!$B$43,'Reported Performance Table'!$D1105='Master List'!$B$44,'Reported Performance Table'!$D1105='Master List'!$B$46,'Reported Performance Table'!$D1105='Master List'!$B$48,'Reported Performance Table'!$D1105='Master List'!$B$104,'Reported Performance Table'!$D1105='Master List'!$B$106,'Reported Performance Table'!$D1105='Master List'!$B$126)),"LUNA_Dimming","Dimming_Capability_and_Range"))</f>
        <v/>
      </c>
      <c r="N1105" s="179">
        <f>'Reported Performance Table'!BE1105</f>
        <v>0</v>
      </c>
      <c r="O1105" s="179">
        <f>'Reported Performance Table'!BF1105</f>
        <v>0</v>
      </c>
      <c r="P1105" s="179">
        <f>'Reported Performance Table'!BG1105</f>
        <v>0</v>
      </c>
      <c r="Q1105" t="str">
        <f t="shared" si="35"/>
        <v>No</v>
      </c>
    </row>
    <row r="1106" spans="1:17" x14ac:dyDescent="0.25">
      <c r="A1106" s="75">
        <v>1113</v>
      </c>
      <c r="B1106" s="76" t="str">
        <f>IF('Reported Performance Table'!$A1113="","",IF(OR('Reported Performance Table'!$B1113="",'Reported Performance Table'!$C1113="",'Reported Performance Table'!$D1113="",'Reported Performance Table'!$F1113="",'Reported Performance Table'!$G1113="",'Reported Performance Table'!$H1113="",'Reported Performance Table'!$I1113="",'Reported Performance Table'!$K1113="",'Reported Performance Table'!$N1113="",'Reported Performance Table'!$O1113="",'Reported Performance Table'!$P1113="",'Reported Performance Table'!$Q1113="",'Reported Performance Table'!$R1113="",'Reported Performance Table'!$S1113="",'Reported Performance Table'!$T1113="",'Reported Performance Table'!$U1113="",'Reported Performance Table'!$V1113="",'Reported Performance Table'!$W1113="",'Reported Performance Table'!$X1113="",'Reported Performance Table'!$AF1113="",'Reported Performance Table'!$AG1113="",'Reported Performance Table'!$AI1113="",'Reported Performance Table'!$AJ1113="",'Reported Performance Table'!$AL1113="",'Reported Performance Table'!$AN1113="",'Reported Performance Table'!$AR1113=""),$A1106&amp;", ",""))</f>
        <v/>
      </c>
      <c r="D1106" s="35" t="e">
        <f>VLOOKUP('Reported Performance Table'!C1106,'Master List'!$B$20:$C$39,2,FALSE)</f>
        <v>#N/A</v>
      </c>
      <c r="E1106" t="e">
        <f>VLOOKUP('Reported Performance Table'!D1106,'Master List'!$B$42:$C$129,2,FALSE)</f>
        <v>#N/A</v>
      </c>
      <c r="F1106" t="e">
        <f>VLOOKUP('Reported Performance Table'!C1106,'Master List'!$B$20:$D$39,3,FALSE)</f>
        <v>#N/A</v>
      </c>
      <c r="G1106" s="3" t="e">
        <f>VLOOKUP('Reported Performance Table'!B1106,'Master List'!$B$11:$D$17,3,FALSE)</f>
        <v>#N/A</v>
      </c>
      <c r="H1106" t="e">
        <f t="shared" si="34"/>
        <v>#N/A</v>
      </c>
      <c r="I1106" t="e">
        <f>IF(VLOOKUP('Reported Performance Table'!D1106,'Master List'!$B$42:$D$129,3,FALSE)="","No",VLOOKUP('Reported Performance Table'!D1106,'Master List'!$B$42:$D$129,3,FALSE))</f>
        <v>#N/A</v>
      </c>
      <c r="J1106" t="e">
        <f>IF(AND(I1106="Yes_No",'Reported Performance Table'!E1106="Yes"),"No","Yes_No")</f>
        <v>#N/A</v>
      </c>
      <c r="K1106" t="str">
        <f>IF('Reported Performance Table'!D1106="","",IF('Reported Performance Table'!E1106="Yes","LUNA_CCT","Reported_CCT"))</f>
        <v/>
      </c>
      <c r="L1106" t="str">
        <f>IF('Reported Performance Table'!D1106="","",IF(K1106="LUNA_CCT",VLOOKUP('Reported Performance Table'!D1106,'Master List'!$B$42:$E$129,4,FALSE),"Reported_BUG"))</f>
        <v/>
      </c>
      <c r="M1106" t="str">
        <f>IF('Reported Performance Table'!D1106="","",IF(AND('Reported Performance Table'!$E1106="Yes",OR('Reported Performance Table'!$D1106='Master List'!$B$42,'Reported Performance Table'!$D1106='Master List'!$B$43,'Reported Performance Table'!$D1106='Master List'!$B$44,'Reported Performance Table'!$D1106='Master List'!$B$46,'Reported Performance Table'!$D1106='Master List'!$B$48,'Reported Performance Table'!$D1106='Master List'!$B$104,'Reported Performance Table'!$D1106='Master List'!$B$106,'Reported Performance Table'!$D1106='Master List'!$B$126)),"LUNA_Dimming","Dimming_Capability_and_Range"))</f>
        <v/>
      </c>
      <c r="N1106" s="179">
        <f>'Reported Performance Table'!BE1106</f>
        <v>0</v>
      </c>
      <c r="O1106" s="179">
        <f>'Reported Performance Table'!BF1106</f>
        <v>0</v>
      </c>
      <c r="P1106" s="179">
        <f>'Reported Performance Table'!BG1106</f>
        <v>0</v>
      </c>
      <c r="Q1106" t="str">
        <f t="shared" si="35"/>
        <v>No</v>
      </c>
    </row>
    <row r="1107" spans="1:17" x14ac:dyDescent="0.25">
      <c r="A1107" s="75">
        <v>1114</v>
      </c>
      <c r="B1107" s="76" t="str">
        <f>IF('Reported Performance Table'!$A1114="","",IF(OR('Reported Performance Table'!$B1114="",'Reported Performance Table'!$C1114="",'Reported Performance Table'!$D1114="",'Reported Performance Table'!$F1114="",'Reported Performance Table'!$G1114="",'Reported Performance Table'!$H1114="",'Reported Performance Table'!$I1114="",'Reported Performance Table'!$K1114="",'Reported Performance Table'!$N1114="",'Reported Performance Table'!$O1114="",'Reported Performance Table'!$P1114="",'Reported Performance Table'!$Q1114="",'Reported Performance Table'!$R1114="",'Reported Performance Table'!$S1114="",'Reported Performance Table'!$T1114="",'Reported Performance Table'!$U1114="",'Reported Performance Table'!$V1114="",'Reported Performance Table'!$W1114="",'Reported Performance Table'!$X1114="",'Reported Performance Table'!$AF1114="",'Reported Performance Table'!$AG1114="",'Reported Performance Table'!$AI1114="",'Reported Performance Table'!$AJ1114="",'Reported Performance Table'!$AL1114="",'Reported Performance Table'!$AN1114="",'Reported Performance Table'!$AR1114=""),$A1107&amp;", ",""))</f>
        <v/>
      </c>
      <c r="D1107" s="35" t="e">
        <f>VLOOKUP('Reported Performance Table'!C1107,'Master List'!$B$20:$C$39,2,FALSE)</f>
        <v>#N/A</v>
      </c>
      <c r="E1107" t="e">
        <f>VLOOKUP('Reported Performance Table'!D1107,'Master List'!$B$42:$C$129,2,FALSE)</f>
        <v>#N/A</v>
      </c>
      <c r="F1107" t="e">
        <f>VLOOKUP('Reported Performance Table'!C1107,'Master List'!$B$20:$D$39,3,FALSE)</f>
        <v>#N/A</v>
      </c>
      <c r="G1107" s="3" t="e">
        <f>VLOOKUP('Reported Performance Table'!B1107,'Master List'!$B$11:$D$17,3,FALSE)</f>
        <v>#N/A</v>
      </c>
      <c r="H1107" t="e">
        <f t="shared" si="34"/>
        <v>#N/A</v>
      </c>
      <c r="I1107" t="e">
        <f>IF(VLOOKUP('Reported Performance Table'!D1107,'Master List'!$B$42:$D$129,3,FALSE)="","No",VLOOKUP('Reported Performance Table'!D1107,'Master List'!$B$42:$D$129,3,FALSE))</f>
        <v>#N/A</v>
      </c>
      <c r="J1107" t="e">
        <f>IF(AND(I1107="Yes_No",'Reported Performance Table'!E1107="Yes"),"No","Yes_No")</f>
        <v>#N/A</v>
      </c>
      <c r="K1107" t="str">
        <f>IF('Reported Performance Table'!D1107="","",IF('Reported Performance Table'!E1107="Yes","LUNA_CCT","Reported_CCT"))</f>
        <v/>
      </c>
      <c r="L1107" t="str">
        <f>IF('Reported Performance Table'!D1107="","",IF(K1107="LUNA_CCT",VLOOKUP('Reported Performance Table'!D1107,'Master List'!$B$42:$E$129,4,FALSE),"Reported_BUG"))</f>
        <v/>
      </c>
      <c r="M1107" t="str">
        <f>IF('Reported Performance Table'!D1107="","",IF(AND('Reported Performance Table'!$E1107="Yes",OR('Reported Performance Table'!$D1107='Master List'!$B$42,'Reported Performance Table'!$D1107='Master List'!$B$43,'Reported Performance Table'!$D1107='Master List'!$B$44,'Reported Performance Table'!$D1107='Master List'!$B$46,'Reported Performance Table'!$D1107='Master List'!$B$48,'Reported Performance Table'!$D1107='Master List'!$B$104,'Reported Performance Table'!$D1107='Master List'!$B$106,'Reported Performance Table'!$D1107='Master List'!$B$126)),"LUNA_Dimming","Dimming_Capability_and_Range"))</f>
        <v/>
      </c>
      <c r="N1107" s="179">
        <f>'Reported Performance Table'!BE1107</f>
        <v>0</v>
      </c>
      <c r="O1107" s="179">
        <f>'Reported Performance Table'!BF1107</f>
        <v>0</v>
      </c>
      <c r="P1107" s="179">
        <f>'Reported Performance Table'!BG1107</f>
        <v>0</v>
      </c>
      <c r="Q1107" t="str">
        <f t="shared" si="35"/>
        <v>No</v>
      </c>
    </row>
    <row r="1108" spans="1:17" x14ac:dyDescent="0.25">
      <c r="A1108" s="75">
        <v>1115</v>
      </c>
      <c r="B1108" s="76" t="str">
        <f>IF('Reported Performance Table'!$A1115="","",IF(OR('Reported Performance Table'!$B1115="",'Reported Performance Table'!$C1115="",'Reported Performance Table'!$D1115="",'Reported Performance Table'!$F1115="",'Reported Performance Table'!$G1115="",'Reported Performance Table'!$H1115="",'Reported Performance Table'!$I1115="",'Reported Performance Table'!$K1115="",'Reported Performance Table'!$N1115="",'Reported Performance Table'!$O1115="",'Reported Performance Table'!$P1115="",'Reported Performance Table'!$Q1115="",'Reported Performance Table'!$R1115="",'Reported Performance Table'!$S1115="",'Reported Performance Table'!$T1115="",'Reported Performance Table'!$U1115="",'Reported Performance Table'!$V1115="",'Reported Performance Table'!$W1115="",'Reported Performance Table'!$X1115="",'Reported Performance Table'!$AF1115="",'Reported Performance Table'!$AG1115="",'Reported Performance Table'!$AI1115="",'Reported Performance Table'!$AJ1115="",'Reported Performance Table'!$AL1115="",'Reported Performance Table'!$AN1115="",'Reported Performance Table'!$AR1115=""),$A1108&amp;", ",""))</f>
        <v/>
      </c>
      <c r="D1108" s="35" t="e">
        <f>VLOOKUP('Reported Performance Table'!C1108,'Master List'!$B$20:$C$39,2,FALSE)</f>
        <v>#N/A</v>
      </c>
      <c r="E1108" t="e">
        <f>VLOOKUP('Reported Performance Table'!D1108,'Master List'!$B$42:$C$129,2,FALSE)</f>
        <v>#N/A</v>
      </c>
      <c r="F1108" t="e">
        <f>VLOOKUP('Reported Performance Table'!C1108,'Master List'!$B$20:$D$39,3,FALSE)</f>
        <v>#N/A</v>
      </c>
      <c r="G1108" s="3" t="e">
        <f>VLOOKUP('Reported Performance Table'!B1108,'Master List'!$B$11:$D$17,3,FALSE)</f>
        <v>#N/A</v>
      </c>
      <c r="H1108" t="e">
        <f t="shared" si="34"/>
        <v>#N/A</v>
      </c>
      <c r="I1108" t="e">
        <f>IF(VLOOKUP('Reported Performance Table'!D1108,'Master List'!$B$42:$D$129,3,FALSE)="","No",VLOOKUP('Reported Performance Table'!D1108,'Master List'!$B$42:$D$129,3,FALSE))</f>
        <v>#N/A</v>
      </c>
      <c r="J1108" t="e">
        <f>IF(AND(I1108="Yes_No",'Reported Performance Table'!E1108="Yes"),"No","Yes_No")</f>
        <v>#N/A</v>
      </c>
      <c r="K1108" t="str">
        <f>IF('Reported Performance Table'!D1108="","",IF('Reported Performance Table'!E1108="Yes","LUNA_CCT","Reported_CCT"))</f>
        <v/>
      </c>
      <c r="L1108" t="str">
        <f>IF('Reported Performance Table'!D1108="","",IF(K1108="LUNA_CCT",VLOOKUP('Reported Performance Table'!D1108,'Master List'!$B$42:$E$129,4,FALSE),"Reported_BUG"))</f>
        <v/>
      </c>
      <c r="M1108" t="str">
        <f>IF('Reported Performance Table'!D1108="","",IF(AND('Reported Performance Table'!$E1108="Yes",OR('Reported Performance Table'!$D1108='Master List'!$B$42,'Reported Performance Table'!$D1108='Master List'!$B$43,'Reported Performance Table'!$D1108='Master List'!$B$44,'Reported Performance Table'!$D1108='Master List'!$B$46,'Reported Performance Table'!$D1108='Master List'!$B$48,'Reported Performance Table'!$D1108='Master List'!$B$104,'Reported Performance Table'!$D1108='Master List'!$B$106,'Reported Performance Table'!$D1108='Master List'!$B$126)),"LUNA_Dimming","Dimming_Capability_and_Range"))</f>
        <v/>
      </c>
      <c r="N1108" s="179">
        <f>'Reported Performance Table'!BE1108</f>
        <v>0</v>
      </c>
      <c r="O1108" s="179">
        <f>'Reported Performance Table'!BF1108</f>
        <v>0</v>
      </c>
      <c r="P1108" s="179">
        <f>'Reported Performance Table'!BG1108</f>
        <v>0</v>
      </c>
      <c r="Q1108" t="str">
        <f t="shared" si="35"/>
        <v>No</v>
      </c>
    </row>
    <row r="1109" spans="1:17" x14ac:dyDescent="0.25">
      <c r="A1109" s="75">
        <v>1116</v>
      </c>
      <c r="B1109" s="76" t="str">
        <f>IF('Reported Performance Table'!$A1116="","",IF(OR('Reported Performance Table'!$B1116="",'Reported Performance Table'!$C1116="",'Reported Performance Table'!$D1116="",'Reported Performance Table'!$F1116="",'Reported Performance Table'!$G1116="",'Reported Performance Table'!$H1116="",'Reported Performance Table'!$I1116="",'Reported Performance Table'!$K1116="",'Reported Performance Table'!$N1116="",'Reported Performance Table'!$O1116="",'Reported Performance Table'!$P1116="",'Reported Performance Table'!$Q1116="",'Reported Performance Table'!$R1116="",'Reported Performance Table'!$S1116="",'Reported Performance Table'!$T1116="",'Reported Performance Table'!$U1116="",'Reported Performance Table'!$V1116="",'Reported Performance Table'!$W1116="",'Reported Performance Table'!$X1116="",'Reported Performance Table'!$AF1116="",'Reported Performance Table'!$AG1116="",'Reported Performance Table'!$AI1116="",'Reported Performance Table'!$AJ1116="",'Reported Performance Table'!$AL1116="",'Reported Performance Table'!$AN1116="",'Reported Performance Table'!$AR1116=""),$A1109&amp;", ",""))</f>
        <v/>
      </c>
      <c r="D1109" s="35" t="e">
        <f>VLOOKUP('Reported Performance Table'!C1109,'Master List'!$B$20:$C$39,2,FALSE)</f>
        <v>#N/A</v>
      </c>
      <c r="E1109" t="e">
        <f>VLOOKUP('Reported Performance Table'!D1109,'Master List'!$B$42:$C$129,2,FALSE)</f>
        <v>#N/A</v>
      </c>
      <c r="F1109" t="e">
        <f>VLOOKUP('Reported Performance Table'!C1109,'Master List'!$B$20:$D$39,3,FALSE)</f>
        <v>#N/A</v>
      </c>
      <c r="G1109" s="3" t="e">
        <f>VLOOKUP('Reported Performance Table'!B1109,'Master List'!$B$11:$D$17,3,FALSE)</f>
        <v>#N/A</v>
      </c>
      <c r="H1109" t="e">
        <f t="shared" si="34"/>
        <v>#N/A</v>
      </c>
      <c r="I1109" t="e">
        <f>IF(VLOOKUP('Reported Performance Table'!D1109,'Master List'!$B$42:$D$129,3,FALSE)="","No",VLOOKUP('Reported Performance Table'!D1109,'Master List'!$B$42:$D$129,3,FALSE))</f>
        <v>#N/A</v>
      </c>
      <c r="J1109" t="e">
        <f>IF(AND(I1109="Yes_No",'Reported Performance Table'!E1109="Yes"),"No","Yes_No")</f>
        <v>#N/A</v>
      </c>
      <c r="K1109" t="str">
        <f>IF('Reported Performance Table'!D1109="","",IF('Reported Performance Table'!E1109="Yes","LUNA_CCT","Reported_CCT"))</f>
        <v/>
      </c>
      <c r="L1109" t="str">
        <f>IF('Reported Performance Table'!D1109="","",IF(K1109="LUNA_CCT",VLOOKUP('Reported Performance Table'!D1109,'Master List'!$B$42:$E$129,4,FALSE),"Reported_BUG"))</f>
        <v/>
      </c>
      <c r="M1109" t="str">
        <f>IF('Reported Performance Table'!D1109="","",IF(AND('Reported Performance Table'!$E1109="Yes",OR('Reported Performance Table'!$D1109='Master List'!$B$42,'Reported Performance Table'!$D1109='Master List'!$B$43,'Reported Performance Table'!$D1109='Master List'!$B$44,'Reported Performance Table'!$D1109='Master List'!$B$46,'Reported Performance Table'!$D1109='Master List'!$B$48,'Reported Performance Table'!$D1109='Master List'!$B$104,'Reported Performance Table'!$D1109='Master List'!$B$106,'Reported Performance Table'!$D1109='Master List'!$B$126)),"LUNA_Dimming","Dimming_Capability_and_Range"))</f>
        <v/>
      </c>
      <c r="N1109" s="179">
        <f>'Reported Performance Table'!BE1109</f>
        <v>0</v>
      </c>
      <c r="O1109" s="179">
        <f>'Reported Performance Table'!BF1109</f>
        <v>0</v>
      </c>
      <c r="P1109" s="179">
        <f>'Reported Performance Table'!BG1109</f>
        <v>0</v>
      </c>
      <c r="Q1109" t="str">
        <f t="shared" si="35"/>
        <v>No</v>
      </c>
    </row>
    <row r="1110" spans="1:17" x14ac:dyDescent="0.25">
      <c r="A1110" s="75">
        <v>1117</v>
      </c>
      <c r="B1110" s="76" t="str">
        <f>IF('Reported Performance Table'!$A1117="","",IF(OR('Reported Performance Table'!$B1117="",'Reported Performance Table'!$C1117="",'Reported Performance Table'!$D1117="",'Reported Performance Table'!$F1117="",'Reported Performance Table'!$G1117="",'Reported Performance Table'!$H1117="",'Reported Performance Table'!$I1117="",'Reported Performance Table'!$K1117="",'Reported Performance Table'!$N1117="",'Reported Performance Table'!$O1117="",'Reported Performance Table'!$P1117="",'Reported Performance Table'!$Q1117="",'Reported Performance Table'!$R1117="",'Reported Performance Table'!$S1117="",'Reported Performance Table'!$T1117="",'Reported Performance Table'!$U1117="",'Reported Performance Table'!$V1117="",'Reported Performance Table'!$W1117="",'Reported Performance Table'!$X1117="",'Reported Performance Table'!$AF1117="",'Reported Performance Table'!$AG1117="",'Reported Performance Table'!$AI1117="",'Reported Performance Table'!$AJ1117="",'Reported Performance Table'!$AL1117="",'Reported Performance Table'!$AN1117="",'Reported Performance Table'!$AR1117=""),$A1110&amp;", ",""))</f>
        <v/>
      </c>
      <c r="D1110" s="35" t="e">
        <f>VLOOKUP('Reported Performance Table'!C1110,'Master List'!$B$20:$C$39,2,FALSE)</f>
        <v>#N/A</v>
      </c>
      <c r="E1110" t="e">
        <f>VLOOKUP('Reported Performance Table'!D1110,'Master List'!$B$42:$C$129,2,FALSE)</f>
        <v>#N/A</v>
      </c>
      <c r="F1110" t="e">
        <f>VLOOKUP('Reported Performance Table'!C1110,'Master List'!$B$20:$D$39,3,FALSE)</f>
        <v>#N/A</v>
      </c>
      <c r="G1110" s="3" t="e">
        <f>VLOOKUP('Reported Performance Table'!B1110,'Master List'!$B$11:$D$17,3,FALSE)</f>
        <v>#N/A</v>
      </c>
      <c r="H1110" t="e">
        <f t="shared" si="34"/>
        <v>#N/A</v>
      </c>
      <c r="I1110" t="e">
        <f>IF(VLOOKUP('Reported Performance Table'!D1110,'Master List'!$B$42:$D$129,3,FALSE)="","No",VLOOKUP('Reported Performance Table'!D1110,'Master List'!$B$42:$D$129,3,FALSE))</f>
        <v>#N/A</v>
      </c>
      <c r="J1110" t="e">
        <f>IF(AND(I1110="Yes_No",'Reported Performance Table'!E1110="Yes"),"No","Yes_No")</f>
        <v>#N/A</v>
      </c>
      <c r="K1110" t="str">
        <f>IF('Reported Performance Table'!D1110="","",IF('Reported Performance Table'!E1110="Yes","LUNA_CCT","Reported_CCT"))</f>
        <v/>
      </c>
      <c r="L1110" t="str">
        <f>IF('Reported Performance Table'!D1110="","",IF(K1110="LUNA_CCT",VLOOKUP('Reported Performance Table'!D1110,'Master List'!$B$42:$E$129,4,FALSE),"Reported_BUG"))</f>
        <v/>
      </c>
      <c r="M1110" t="str">
        <f>IF('Reported Performance Table'!D1110="","",IF(AND('Reported Performance Table'!$E1110="Yes",OR('Reported Performance Table'!$D1110='Master List'!$B$42,'Reported Performance Table'!$D1110='Master List'!$B$43,'Reported Performance Table'!$D1110='Master List'!$B$44,'Reported Performance Table'!$D1110='Master List'!$B$46,'Reported Performance Table'!$D1110='Master List'!$B$48,'Reported Performance Table'!$D1110='Master List'!$B$104,'Reported Performance Table'!$D1110='Master List'!$B$106,'Reported Performance Table'!$D1110='Master List'!$B$126)),"LUNA_Dimming","Dimming_Capability_and_Range"))</f>
        <v/>
      </c>
      <c r="N1110" s="179">
        <f>'Reported Performance Table'!BE1110</f>
        <v>0</v>
      </c>
      <c r="O1110" s="179">
        <f>'Reported Performance Table'!BF1110</f>
        <v>0</v>
      </c>
      <c r="P1110" s="179">
        <f>'Reported Performance Table'!BG1110</f>
        <v>0</v>
      </c>
      <c r="Q1110" t="str">
        <f t="shared" si="35"/>
        <v>No</v>
      </c>
    </row>
    <row r="1111" spans="1:17" x14ac:dyDescent="0.25">
      <c r="A1111" s="75">
        <v>1118</v>
      </c>
      <c r="B1111" s="76" t="str">
        <f>IF('Reported Performance Table'!$A1118="","",IF(OR('Reported Performance Table'!$B1118="",'Reported Performance Table'!$C1118="",'Reported Performance Table'!$D1118="",'Reported Performance Table'!$F1118="",'Reported Performance Table'!$G1118="",'Reported Performance Table'!$H1118="",'Reported Performance Table'!$I1118="",'Reported Performance Table'!$K1118="",'Reported Performance Table'!$N1118="",'Reported Performance Table'!$O1118="",'Reported Performance Table'!$P1118="",'Reported Performance Table'!$Q1118="",'Reported Performance Table'!$R1118="",'Reported Performance Table'!$S1118="",'Reported Performance Table'!$T1118="",'Reported Performance Table'!$U1118="",'Reported Performance Table'!$V1118="",'Reported Performance Table'!$W1118="",'Reported Performance Table'!$X1118="",'Reported Performance Table'!$AF1118="",'Reported Performance Table'!$AG1118="",'Reported Performance Table'!$AI1118="",'Reported Performance Table'!$AJ1118="",'Reported Performance Table'!$AL1118="",'Reported Performance Table'!$AN1118="",'Reported Performance Table'!$AR1118=""),$A1111&amp;", ",""))</f>
        <v/>
      </c>
      <c r="D1111" s="35" t="e">
        <f>VLOOKUP('Reported Performance Table'!C1111,'Master List'!$B$20:$C$39,2,FALSE)</f>
        <v>#N/A</v>
      </c>
      <c r="E1111" t="e">
        <f>VLOOKUP('Reported Performance Table'!D1111,'Master List'!$B$42:$C$129,2,FALSE)</f>
        <v>#N/A</v>
      </c>
      <c r="F1111" t="e">
        <f>VLOOKUP('Reported Performance Table'!C1111,'Master List'!$B$20:$D$39,3,FALSE)</f>
        <v>#N/A</v>
      </c>
      <c r="G1111" s="3" t="e">
        <f>VLOOKUP('Reported Performance Table'!B1111,'Master List'!$B$11:$D$17,3,FALSE)</f>
        <v>#N/A</v>
      </c>
      <c r="H1111" t="e">
        <f t="shared" si="34"/>
        <v>#N/A</v>
      </c>
      <c r="I1111" t="e">
        <f>IF(VLOOKUP('Reported Performance Table'!D1111,'Master List'!$B$42:$D$129,3,FALSE)="","No",VLOOKUP('Reported Performance Table'!D1111,'Master List'!$B$42:$D$129,3,FALSE))</f>
        <v>#N/A</v>
      </c>
      <c r="J1111" t="e">
        <f>IF(AND(I1111="Yes_No",'Reported Performance Table'!E1111="Yes"),"No","Yes_No")</f>
        <v>#N/A</v>
      </c>
      <c r="K1111" t="str">
        <f>IF('Reported Performance Table'!D1111="","",IF('Reported Performance Table'!E1111="Yes","LUNA_CCT","Reported_CCT"))</f>
        <v/>
      </c>
      <c r="L1111" t="str">
        <f>IF('Reported Performance Table'!D1111="","",IF(K1111="LUNA_CCT",VLOOKUP('Reported Performance Table'!D1111,'Master List'!$B$42:$E$129,4,FALSE),"Reported_BUG"))</f>
        <v/>
      </c>
      <c r="M1111" t="str">
        <f>IF('Reported Performance Table'!D1111="","",IF(AND('Reported Performance Table'!$E1111="Yes",OR('Reported Performance Table'!$D1111='Master List'!$B$42,'Reported Performance Table'!$D1111='Master List'!$B$43,'Reported Performance Table'!$D1111='Master List'!$B$44,'Reported Performance Table'!$D1111='Master List'!$B$46,'Reported Performance Table'!$D1111='Master List'!$B$48,'Reported Performance Table'!$D1111='Master List'!$B$104,'Reported Performance Table'!$D1111='Master List'!$B$106,'Reported Performance Table'!$D1111='Master List'!$B$126)),"LUNA_Dimming","Dimming_Capability_and_Range"))</f>
        <v/>
      </c>
      <c r="N1111" s="179">
        <f>'Reported Performance Table'!BE1111</f>
        <v>0</v>
      </c>
      <c r="O1111" s="179">
        <f>'Reported Performance Table'!BF1111</f>
        <v>0</v>
      </c>
      <c r="P1111" s="179">
        <f>'Reported Performance Table'!BG1111</f>
        <v>0</v>
      </c>
      <c r="Q1111" t="str">
        <f t="shared" si="35"/>
        <v>No</v>
      </c>
    </row>
    <row r="1112" spans="1:17" x14ac:dyDescent="0.25">
      <c r="A1112" s="75">
        <v>1119</v>
      </c>
      <c r="B1112" s="76" t="str">
        <f>IF('Reported Performance Table'!$A1119="","",IF(OR('Reported Performance Table'!$B1119="",'Reported Performance Table'!$C1119="",'Reported Performance Table'!$D1119="",'Reported Performance Table'!$F1119="",'Reported Performance Table'!$G1119="",'Reported Performance Table'!$H1119="",'Reported Performance Table'!$I1119="",'Reported Performance Table'!$K1119="",'Reported Performance Table'!$N1119="",'Reported Performance Table'!$O1119="",'Reported Performance Table'!$P1119="",'Reported Performance Table'!$Q1119="",'Reported Performance Table'!$R1119="",'Reported Performance Table'!$S1119="",'Reported Performance Table'!$T1119="",'Reported Performance Table'!$U1119="",'Reported Performance Table'!$V1119="",'Reported Performance Table'!$W1119="",'Reported Performance Table'!$X1119="",'Reported Performance Table'!$AF1119="",'Reported Performance Table'!$AG1119="",'Reported Performance Table'!$AI1119="",'Reported Performance Table'!$AJ1119="",'Reported Performance Table'!$AL1119="",'Reported Performance Table'!$AN1119="",'Reported Performance Table'!$AR1119=""),$A1112&amp;", ",""))</f>
        <v/>
      </c>
      <c r="D1112" s="35" t="e">
        <f>VLOOKUP('Reported Performance Table'!C1112,'Master List'!$B$20:$C$39,2,FALSE)</f>
        <v>#N/A</v>
      </c>
      <c r="E1112" t="e">
        <f>VLOOKUP('Reported Performance Table'!D1112,'Master List'!$B$42:$C$129,2,FALSE)</f>
        <v>#N/A</v>
      </c>
      <c r="F1112" t="e">
        <f>VLOOKUP('Reported Performance Table'!C1112,'Master List'!$B$20:$D$39,3,FALSE)</f>
        <v>#N/A</v>
      </c>
      <c r="G1112" s="3" t="e">
        <f>VLOOKUP('Reported Performance Table'!B1112,'Master List'!$B$11:$D$17,3,FALSE)</f>
        <v>#N/A</v>
      </c>
      <c r="H1112" t="e">
        <f t="shared" si="34"/>
        <v>#N/A</v>
      </c>
      <c r="I1112" t="e">
        <f>IF(VLOOKUP('Reported Performance Table'!D1112,'Master List'!$B$42:$D$129,3,FALSE)="","No",VLOOKUP('Reported Performance Table'!D1112,'Master List'!$B$42:$D$129,3,FALSE))</f>
        <v>#N/A</v>
      </c>
      <c r="J1112" t="e">
        <f>IF(AND(I1112="Yes_No",'Reported Performance Table'!E1112="Yes"),"No","Yes_No")</f>
        <v>#N/A</v>
      </c>
      <c r="K1112" t="str">
        <f>IF('Reported Performance Table'!D1112="","",IF('Reported Performance Table'!E1112="Yes","LUNA_CCT","Reported_CCT"))</f>
        <v/>
      </c>
      <c r="L1112" t="str">
        <f>IF('Reported Performance Table'!D1112="","",IF(K1112="LUNA_CCT",VLOOKUP('Reported Performance Table'!D1112,'Master List'!$B$42:$E$129,4,FALSE),"Reported_BUG"))</f>
        <v/>
      </c>
      <c r="M1112" t="str">
        <f>IF('Reported Performance Table'!D1112="","",IF(AND('Reported Performance Table'!$E1112="Yes",OR('Reported Performance Table'!$D1112='Master List'!$B$42,'Reported Performance Table'!$D1112='Master List'!$B$43,'Reported Performance Table'!$D1112='Master List'!$B$44,'Reported Performance Table'!$D1112='Master List'!$B$46,'Reported Performance Table'!$D1112='Master List'!$B$48,'Reported Performance Table'!$D1112='Master List'!$B$104,'Reported Performance Table'!$D1112='Master List'!$B$106,'Reported Performance Table'!$D1112='Master List'!$B$126)),"LUNA_Dimming","Dimming_Capability_and_Range"))</f>
        <v/>
      </c>
      <c r="N1112" s="179">
        <f>'Reported Performance Table'!BE1112</f>
        <v>0</v>
      </c>
      <c r="O1112" s="179">
        <f>'Reported Performance Table'!BF1112</f>
        <v>0</v>
      </c>
      <c r="P1112" s="179">
        <f>'Reported Performance Table'!BG1112</f>
        <v>0</v>
      </c>
      <c r="Q1112" t="str">
        <f t="shared" si="35"/>
        <v>No</v>
      </c>
    </row>
    <row r="1113" spans="1:17" x14ac:dyDescent="0.25">
      <c r="A1113" s="75">
        <v>1120</v>
      </c>
      <c r="B1113" s="76" t="str">
        <f>IF('Reported Performance Table'!$A1120="","",IF(OR('Reported Performance Table'!$B1120="",'Reported Performance Table'!$C1120="",'Reported Performance Table'!$D1120="",'Reported Performance Table'!$F1120="",'Reported Performance Table'!$G1120="",'Reported Performance Table'!$H1120="",'Reported Performance Table'!$I1120="",'Reported Performance Table'!$K1120="",'Reported Performance Table'!$N1120="",'Reported Performance Table'!$O1120="",'Reported Performance Table'!$P1120="",'Reported Performance Table'!$Q1120="",'Reported Performance Table'!$R1120="",'Reported Performance Table'!$S1120="",'Reported Performance Table'!$T1120="",'Reported Performance Table'!$U1120="",'Reported Performance Table'!$V1120="",'Reported Performance Table'!$W1120="",'Reported Performance Table'!$X1120="",'Reported Performance Table'!$AF1120="",'Reported Performance Table'!$AG1120="",'Reported Performance Table'!$AI1120="",'Reported Performance Table'!$AJ1120="",'Reported Performance Table'!$AL1120="",'Reported Performance Table'!$AN1120="",'Reported Performance Table'!$AR1120=""),$A1113&amp;", ",""))</f>
        <v/>
      </c>
      <c r="D1113" s="35" t="e">
        <f>VLOOKUP('Reported Performance Table'!C1113,'Master List'!$B$20:$C$39,2,FALSE)</f>
        <v>#N/A</v>
      </c>
      <c r="E1113" t="e">
        <f>VLOOKUP('Reported Performance Table'!D1113,'Master List'!$B$42:$C$129,2,FALSE)</f>
        <v>#N/A</v>
      </c>
      <c r="F1113" t="e">
        <f>VLOOKUP('Reported Performance Table'!C1113,'Master List'!$B$20:$D$39,3,FALSE)</f>
        <v>#N/A</v>
      </c>
      <c r="G1113" s="3" t="e">
        <f>VLOOKUP('Reported Performance Table'!B1113,'Master List'!$B$11:$D$17,3,FALSE)</f>
        <v>#N/A</v>
      </c>
      <c r="H1113" t="e">
        <f t="shared" si="34"/>
        <v>#N/A</v>
      </c>
      <c r="I1113" t="e">
        <f>IF(VLOOKUP('Reported Performance Table'!D1113,'Master List'!$B$42:$D$129,3,FALSE)="","No",VLOOKUP('Reported Performance Table'!D1113,'Master List'!$B$42:$D$129,3,FALSE))</f>
        <v>#N/A</v>
      </c>
      <c r="J1113" t="e">
        <f>IF(AND(I1113="Yes_No",'Reported Performance Table'!E1113="Yes"),"No","Yes_No")</f>
        <v>#N/A</v>
      </c>
      <c r="K1113" t="str">
        <f>IF('Reported Performance Table'!D1113="","",IF('Reported Performance Table'!E1113="Yes","LUNA_CCT","Reported_CCT"))</f>
        <v/>
      </c>
      <c r="L1113" t="str">
        <f>IF('Reported Performance Table'!D1113="","",IF(K1113="LUNA_CCT",VLOOKUP('Reported Performance Table'!D1113,'Master List'!$B$42:$E$129,4,FALSE),"Reported_BUG"))</f>
        <v/>
      </c>
      <c r="M1113" t="str">
        <f>IF('Reported Performance Table'!D1113="","",IF(AND('Reported Performance Table'!$E1113="Yes",OR('Reported Performance Table'!$D1113='Master List'!$B$42,'Reported Performance Table'!$D1113='Master List'!$B$43,'Reported Performance Table'!$D1113='Master List'!$B$44,'Reported Performance Table'!$D1113='Master List'!$B$46,'Reported Performance Table'!$D1113='Master List'!$B$48,'Reported Performance Table'!$D1113='Master List'!$B$104,'Reported Performance Table'!$D1113='Master List'!$B$106,'Reported Performance Table'!$D1113='Master List'!$B$126)),"LUNA_Dimming","Dimming_Capability_and_Range"))</f>
        <v/>
      </c>
      <c r="N1113" s="179">
        <f>'Reported Performance Table'!BE1113</f>
        <v>0</v>
      </c>
      <c r="O1113" s="179">
        <f>'Reported Performance Table'!BF1113</f>
        <v>0</v>
      </c>
      <c r="P1113" s="179">
        <f>'Reported Performance Table'!BG1113</f>
        <v>0</v>
      </c>
      <c r="Q1113" t="str">
        <f t="shared" si="35"/>
        <v>No</v>
      </c>
    </row>
    <row r="1114" spans="1:17" x14ac:dyDescent="0.25">
      <c r="A1114" s="75">
        <v>1121</v>
      </c>
      <c r="B1114" s="76" t="str">
        <f>IF('Reported Performance Table'!$A1121="","",IF(OR('Reported Performance Table'!$B1121="",'Reported Performance Table'!$C1121="",'Reported Performance Table'!$D1121="",'Reported Performance Table'!$F1121="",'Reported Performance Table'!$G1121="",'Reported Performance Table'!$H1121="",'Reported Performance Table'!$I1121="",'Reported Performance Table'!$K1121="",'Reported Performance Table'!$N1121="",'Reported Performance Table'!$O1121="",'Reported Performance Table'!$P1121="",'Reported Performance Table'!$Q1121="",'Reported Performance Table'!$R1121="",'Reported Performance Table'!$S1121="",'Reported Performance Table'!$T1121="",'Reported Performance Table'!$U1121="",'Reported Performance Table'!$V1121="",'Reported Performance Table'!$W1121="",'Reported Performance Table'!$X1121="",'Reported Performance Table'!$AF1121="",'Reported Performance Table'!$AG1121="",'Reported Performance Table'!$AI1121="",'Reported Performance Table'!$AJ1121="",'Reported Performance Table'!$AL1121="",'Reported Performance Table'!$AN1121="",'Reported Performance Table'!$AR1121=""),$A1114&amp;", ",""))</f>
        <v/>
      </c>
      <c r="D1114" s="35" t="e">
        <f>VLOOKUP('Reported Performance Table'!C1114,'Master List'!$B$20:$C$39,2,FALSE)</f>
        <v>#N/A</v>
      </c>
      <c r="E1114" t="e">
        <f>VLOOKUP('Reported Performance Table'!D1114,'Master List'!$B$42:$C$129,2,FALSE)</f>
        <v>#N/A</v>
      </c>
      <c r="F1114" t="e">
        <f>VLOOKUP('Reported Performance Table'!C1114,'Master List'!$B$20:$D$39,3,FALSE)</f>
        <v>#N/A</v>
      </c>
      <c r="G1114" s="3" t="e">
        <f>VLOOKUP('Reported Performance Table'!B1114,'Master List'!$B$11:$D$17,3,FALSE)</f>
        <v>#N/A</v>
      </c>
      <c r="H1114" t="e">
        <f t="shared" si="34"/>
        <v>#N/A</v>
      </c>
      <c r="I1114" t="e">
        <f>IF(VLOOKUP('Reported Performance Table'!D1114,'Master List'!$B$42:$D$129,3,FALSE)="","No",VLOOKUP('Reported Performance Table'!D1114,'Master List'!$B$42:$D$129,3,FALSE))</f>
        <v>#N/A</v>
      </c>
      <c r="J1114" t="e">
        <f>IF(AND(I1114="Yes_No",'Reported Performance Table'!E1114="Yes"),"No","Yes_No")</f>
        <v>#N/A</v>
      </c>
      <c r="K1114" t="str">
        <f>IF('Reported Performance Table'!D1114="","",IF('Reported Performance Table'!E1114="Yes","LUNA_CCT","Reported_CCT"))</f>
        <v/>
      </c>
      <c r="L1114" t="str">
        <f>IF('Reported Performance Table'!D1114="","",IF(K1114="LUNA_CCT",VLOOKUP('Reported Performance Table'!D1114,'Master List'!$B$42:$E$129,4,FALSE),"Reported_BUG"))</f>
        <v/>
      </c>
      <c r="M1114" t="str">
        <f>IF('Reported Performance Table'!D1114="","",IF(AND('Reported Performance Table'!$E1114="Yes",OR('Reported Performance Table'!$D1114='Master List'!$B$42,'Reported Performance Table'!$D1114='Master List'!$B$43,'Reported Performance Table'!$D1114='Master List'!$B$44,'Reported Performance Table'!$D1114='Master List'!$B$46,'Reported Performance Table'!$D1114='Master List'!$B$48,'Reported Performance Table'!$D1114='Master List'!$B$104,'Reported Performance Table'!$D1114='Master List'!$B$106,'Reported Performance Table'!$D1114='Master List'!$B$126)),"LUNA_Dimming","Dimming_Capability_and_Range"))</f>
        <v/>
      </c>
      <c r="N1114" s="179">
        <f>'Reported Performance Table'!BE1114</f>
        <v>0</v>
      </c>
      <c r="O1114" s="179">
        <f>'Reported Performance Table'!BF1114</f>
        <v>0</v>
      </c>
      <c r="P1114" s="179">
        <f>'Reported Performance Table'!BG1114</f>
        <v>0</v>
      </c>
      <c r="Q1114" t="str">
        <f t="shared" si="35"/>
        <v>No</v>
      </c>
    </row>
    <row r="1115" spans="1:17" x14ac:dyDescent="0.25">
      <c r="A1115" s="75">
        <v>1122</v>
      </c>
      <c r="B1115" s="76" t="str">
        <f>IF('Reported Performance Table'!$A1122="","",IF(OR('Reported Performance Table'!$B1122="",'Reported Performance Table'!$C1122="",'Reported Performance Table'!$D1122="",'Reported Performance Table'!$F1122="",'Reported Performance Table'!$G1122="",'Reported Performance Table'!$H1122="",'Reported Performance Table'!$I1122="",'Reported Performance Table'!$K1122="",'Reported Performance Table'!$N1122="",'Reported Performance Table'!$O1122="",'Reported Performance Table'!$P1122="",'Reported Performance Table'!$Q1122="",'Reported Performance Table'!$R1122="",'Reported Performance Table'!$S1122="",'Reported Performance Table'!$T1122="",'Reported Performance Table'!$U1122="",'Reported Performance Table'!$V1122="",'Reported Performance Table'!$W1122="",'Reported Performance Table'!$X1122="",'Reported Performance Table'!$AF1122="",'Reported Performance Table'!$AG1122="",'Reported Performance Table'!$AI1122="",'Reported Performance Table'!$AJ1122="",'Reported Performance Table'!$AL1122="",'Reported Performance Table'!$AN1122="",'Reported Performance Table'!$AR1122=""),$A1115&amp;", ",""))</f>
        <v/>
      </c>
      <c r="D1115" s="35" t="e">
        <f>VLOOKUP('Reported Performance Table'!C1115,'Master List'!$B$20:$C$39,2,FALSE)</f>
        <v>#N/A</v>
      </c>
      <c r="E1115" t="e">
        <f>VLOOKUP('Reported Performance Table'!D1115,'Master List'!$B$42:$C$129,2,FALSE)</f>
        <v>#N/A</v>
      </c>
      <c r="F1115" t="e">
        <f>VLOOKUP('Reported Performance Table'!C1115,'Master List'!$B$20:$D$39,3,FALSE)</f>
        <v>#N/A</v>
      </c>
      <c r="G1115" s="3" t="e">
        <f>VLOOKUP('Reported Performance Table'!B1115,'Master List'!$B$11:$D$17,3,FALSE)</f>
        <v>#N/A</v>
      </c>
      <c r="H1115" t="e">
        <f t="shared" si="34"/>
        <v>#N/A</v>
      </c>
      <c r="I1115" t="e">
        <f>IF(VLOOKUP('Reported Performance Table'!D1115,'Master List'!$B$42:$D$129,3,FALSE)="","No",VLOOKUP('Reported Performance Table'!D1115,'Master List'!$B$42:$D$129,3,FALSE))</f>
        <v>#N/A</v>
      </c>
      <c r="J1115" t="e">
        <f>IF(AND(I1115="Yes_No",'Reported Performance Table'!E1115="Yes"),"No","Yes_No")</f>
        <v>#N/A</v>
      </c>
      <c r="K1115" t="str">
        <f>IF('Reported Performance Table'!D1115="","",IF('Reported Performance Table'!E1115="Yes","LUNA_CCT","Reported_CCT"))</f>
        <v/>
      </c>
      <c r="L1115" t="str">
        <f>IF('Reported Performance Table'!D1115="","",IF(K1115="LUNA_CCT",VLOOKUP('Reported Performance Table'!D1115,'Master List'!$B$42:$E$129,4,FALSE),"Reported_BUG"))</f>
        <v/>
      </c>
      <c r="M1115" t="str">
        <f>IF('Reported Performance Table'!D1115="","",IF(AND('Reported Performance Table'!$E1115="Yes",OR('Reported Performance Table'!$D1115='Master List'!$B$42,'Reported Performance Table'!$D1115='Master List'!$B$43,'Reported Performance Table'!$D1115='Master List'!$B$44,'Reported Performance Table'!$D1115='Master List'!$B$46,'Reported Performance Table'!$D1115='Master List'!$B$48,'Reported Performance Table'!$D1115='Master List'!$B$104,'Reported Performance Table'!$D1115='Master List'!$B$106,'Reported Performance Table'!$D1115='Master List'!$B$126)),"LUNA_Dimming","Dimming_Capability_and_Range"))</f>
        <v/>
      </c>
      <c r="N1115" s="179">
        <f>'Reported Performance Table'!BE1115</f>
        <v>0</v>
      </c>
      <c r="O1115" s="179">
        <f>'Reported Performance Table'!BF1115</f>
        <v>0</v>
      </c>
      <c r="P1115" s="179">
        <f>'Reported Performance Table'!BG1115</f>
        <v>0</v>
      </c>
      <c r="Q1115" t="str">
        <f t="shared" si="35"/>
        <v>No</v>
      </c>
    </row>
    <row r="1116" spans="1:17" x14ac:dyDescent="0.25">
      <c r="A1116" s="75">
        <v>1123</v>
      </c>
      <c r="B1116" s="76" t="str">
        <f>IF('Reported Performance Table'!$A1123="","",IF(OR('Reported Performance Table'!$B1123="",'Reported Performance Table'!$C1123="",'Reported Performance Table'!$D1123="",'Reported Performance Table'!$F1123="",'Reported Performance Table'!$G1123="",'Reported Performance Table'!$H1123="",'Reported Performance Table'!$I1123="",'Reported Performance Table'!$K1123="",'Reported Performance Table'!$N1123="",'Reported Performance Table'!$O1123="",'Reported Performance Table'!$P1123="",'Reported Performance Table'!$Q1123="",'Reported Performance Table'!$R1123="",'Reported Performance Table'!$S1123="",'Reported Performance Table'!$T1123="",'Reported Performance Table'!$U1123="",'Reported Performance Table'!$V1123="",'Reported Performance Table'!$W1123="",'Reported Performance Table'!$X1123="",'Reported Performance Table'!$AF1123="",'Reported Performance Table'!$AG1123="",'Reported Performance Table'!$AI1123="",'Reported Performance Table'!$AJ1123="",'Reported Performance Table'!$AL1123="",'Reported Performance Table'!$AN1123="",'Reported Performance Table'!$AR1123=""),$A1116&amp;", ",""))</f>
        <v/>
      </c>
      <c r="D1116" s="35" t="e">
        <f>VLOOKUP('Reported Performance Table'!C1116,'Master List'!$B$20:$C$39,2,FALSE)</f>
        <v>#N/A</v>
      </c>
      <c r="E1116" t="e">
        <f>VLOOKUP('Reported Performance Table'!D1116,'Master List'!$B$42:$C$129,2,FALSE)</f>
        <v>#N/A</v>
      </c>
      <c r="F1116" t="e">
        <f>VLOOKUP('Reported Performance Table'!C1116,'Master List'!$B$20:$D$39,3,FALSE)</f>
        <v>#N/A</v>
      </c>
      <c r="G1116" s="3" t="e">
        <f>VLOOKUP('Reported Performance Table'!B1116,'Master List'!$B$11:$D$17,3,FALSE)</f>
        <v>#N/A</v>
      </c>
      <c r="H1116" t="e">
        <f t="shared" si="34"/>
        <v>#N/A</v>
      </c>
      <c r="I1116" t="e">
        <f>IF(VLOOKUP('Reported Performance Table'!D1116,'Master List'!$B$42:$D$129,3,FALSE)="","No",VLOOKUP('Reported Performance Table'!D1116,'Master List'!$B$42:$D$129,3,FALSE))</f>
        <v>#N/A</v>
      </c>
      <c r="J1116" t="e">
        <f>IF(AND(I1116="Yes_No",'Reported Performance Table'!E1116="Yes"),"No","Yes_No")</f>
        <v>#N/A</v>
      </c>
      <c r="K1116" t="str">
        <f>IF('Reported Performance Table'!D1116="","",IF('Reported Performance Table'!E1116="Yes","LUNA_CCT","Reported_CCT"))</f>
        <v/>
      </c>
      <c r="L1116" t="str">
        <f>IF('Reported Performance Table'!D1116="","",IF(K1116="LUNA_CCT",VLOOKUP('Reported Performance Table'!D1116,'Master List'!$B$42:$E$129,4,FALSE),"Reported_BUG"))</f>
        <v/>
      </c>
      <c r="M1116" t="str">
        <f>IF('Reported Performance Table'!D1116="","",IF(AND('Reported Performance Table'!$E1116="Yes",OR('Reported Performance Table'!$D1116='Master List'!$B$42,'Reported Performance Table'!$D1116='Master List'!$B$43,'Reported Performance Table'!$D1116='Master List'!$B$44,'Reported Performance Table'!$D1116='Master List'!$B$46,'Reported Performance Table'!$D1116='Master List'!$B$48,'Reported Performance Table'!$D1116='Master List'!$B$104,'Reported Performance Table'!$D1116='Master List'!$B$106,'Reported Performance Table'!$D1116='Master List'!$B$126)),"LUNA_Dimming","Dimming_Capability_and_Range"))</f>
        <v/>
      </c>
      <c r="N1116" s="179">
        <f>'Reported Performance Table'!BE1116</f>
        <v>0</v>
      </c>
      <c r="O1116" s="179">
        <f>'Reported Performance Table'!BF1116</f>
        <v>0</v>
      </c>
      <c r="P1116" s="179">
        <f>'Reported Performance Table'!BG1116</f>
        <v>0</v>
      </c>
      <c r="Q1116" t="str">
        <f t="shared" si="35"/>
        <v>No</v>
      </c>
    </row>
    <row r="1117" spans="1:17" x14ac:dyDescent="0.25">
      <c r="A1117" s="75">
        <v>1124</v>
      </c>
      <c r="B1117" s="76" t="str">
        <f>IF('Reported Performance Table'!$A1124="","",IF(OR('Reported Performance Table'!$B1124="",'Reported Performance Table'!$C1124="",'Reported Performance Table'!$D1124="",'Reported Performance Table'!$F1124="",'Reported Performance Table'!$G1124="",'Reported Performance Table'!$H1124="",'Reported Performance Table'!$I1124="",'Reported Performance Table'!$K1124="",'Reported Performance Table'!$N1124="",'Reported Performance Table'!$O1124="",'Reported Performance Table'!$P1124="",'Reported Performance Table'!$Q1124="",'Reported Performance Table'!$R1124="",'Reported Performance Table'!$S1124="",'Reported Performance Table'!$T1124="",'Reported Performance Table'!$U1124="",'Reported Performance Table'!$V1124="",'Reported Performance Table'!$W1124="",'Reported Performance Table'!$X1124="",'Reported Performance Table'!$AF1124="",'Reported Performance Table'!$AG1124="",'Reported Performance Table'!$AI1124="",'Reported Performance Table'!$AJ1124="",'Reported Performance Table'!$AL1124="",'Reported Performance Table'!$AN1124="",'Reported Performance Table'!$AR1124=""),$A1117&amp;", ",""))</f>
        <v/>
      </c>
      <c r="D1117" s="35" t="e">
        <f>VLOOKUP('Reported Performance Table'!C1117,'Master List'!$B$20:$C$39,2,FALSE)</f>
        <v>#N/A</v>
      </c>
      <c r="E1117" t="e">
        <f>VLOOKUP('Reported Performance Table'!D1117,'Master List'!$B$42:$C$129,2,FALSE)</f>
        <v>#N/A</v>
      </c>
      <c r="F1117" t="e">
        <f>VLOOKUP('Reported Performance Table'!C1117,'Master List'!$B$20:$D$39,3,FALSE)</f>
        <v>#N/A</v>
      </c>
      <c r="G1117" s="3" t="e">
        <f>VLOOKUP('Reported Performance Table'!B1117,'Master List'!$B$11:$D$17,3,FALSE)</f>
        <v>#N/A</v>
      </c>
      <c r="H1117" t="e">
        <f t="shared" si="34"/>
        <v>#N/A</v>
      </c>
      <c r="I1117" t="e">
        <f>IF(VLOOKUP('Reported Performance Table'!D1117,'Master List'!$B$42:$D$129,3,FALSE)="","No",VLOOKUP('Reported Performance Table'!D1117,'Master List'!$B$42:$D$129,3,FALSE))</f>
        <v>#N/A</v>
      </c>
      <c r="J1117" t="e">
        <f>IF(AND(I1117="Yes_No",'Reported Performance Table'!E1117="Yes"),"No","Yes_No")</f>
        <v>#N/A</v>
      </c>
      <c r="K1117" t="str">
        <f>IF('Reported Performance Table'!D1117="","",IF('Reported Performance Table'!E1117="Yes","LUNA_CCT","Reported_CCT"))</f>
        <v/>
      </c>
      <c r="L1117" t="str">
        <f>IF('Reported Performance Table'!D1117="","",IF(K1117="LUNA_CCT",VLOOKUP('Reported Performance Table'!D1117,'Master List'!$B$42:$E$129,4,FALSE),"Reported_BUG"))</f>
        <v/>
      </c>
      <c r="M1117" t="str">
        <f>IF('Reported Performance Table'!D1117="","",IF(AND('Reported Performance Table'!$E1117="Yes",OR('Reported Performance Table'!$D1117='Master List'!$B$42,'Reported Performance Table'!$D1117='Master List'!$B$43,'Reported Performance Table'!$D1117='Master List'!$B$44,'Reported Performance Table'!$D1117='Master List'!$B$46,'Reported Performance Table'!$D1117='Master List'!$B$48,'Reported Performance Table'!$D1117='Master List'!$B$104,'Reported Performance Table'!$D1117='Master List'!$B$106,'Reported Performance Table'!$D1117='Master List'!$B$126)),"LUNA_Dimming","Dimming_Capability_and_Range"))</f>
        <v/>
      </c>
      <c r="N1117" s="179">
        <f>'Reported Performance Table'!BE1117</f>
        <v>0</v>
      </c>
      <c r="O1117" s="179">
        <f>'Reported Performance Table'!BF1117</f>
        <v>0</v>
      </c>
      <c r="P1117" s="179">
        <f>'Reported Performance Table'!BG1117</f>
        <v>0</v>
      </c>
      <c r="Q1117" t="str">
        <f t="shared" si="35"/>
        <v>No</v>
      </c>
    </row>
    <row r="1118" spans="1:17" x14ac:dyDescent="0.25">
      <c r="A1118" s="75">
        <v>1125</v>
      </c>
      <c r="B1118" s="76" t="str">
        <f>IF('Reported Performance Table'!$A1125="","",IF(OR('Reported Performance Table'!$B1125="",'Reported Performance Table'!$C1125="",'Reported Performance Table'!$D1125="",'Reported Performance Table'!$F1125="",'Reported Performance Table'!$G1125="",'Reported Performance Table'!$H1125="",'Reported Performance Table'!$I1125="",'Reported Performance Table'!$K1125="",'Reported Performance Table'!$N1125="",'Reported Performance Table'!$O1125="",'Reported Performance Table'!$P1125="",'Reported Performance Table'!$Q1125="",'Reported Performance Table'!$R1125="",'Reported Performance Table'!$S1125="",'Reported Performance Table'!$T1125="",'Reported Performance Table'!$U1125="",'Reported Performance Table'!$V1125="",'Reported Performance Table'!$W1125="",'Reported Performance Table'!$X1125="",'Reported Performance Table'!$AF1125="",'Reported Performance Table'!$AG1125="",'Reported Performance Table'!$AI1125="",'Reported Performance Table'!$AJ1125="",'Reported Performance Table'!$AL1125="",'Reported Performance Table'!$AN1125="",'Reported Performance Table'!$AR1125=""),$A1118&amp;", ",""))</f>
        <v/>
      </c>
      <c r="D1118" s="35" t="e">
        <f>VLOOKUP('Reported Performance Table'!C1118,'Master List'!$B$20:$C$39,2,FALSE)</f>
        <v>#N/A</v>
      </c>
      <c r="E1118" t="e">
        <f>VLOOKUP('Reported Performance Table'!D1118,'Master List'!$B$42:$C$129,2,FALSE)</f>
        <v>#N/A</v>
      </c>
      <c r="F1118" t="e">
        <f>VLOOKUP('Reported Performance Table'!C1118,'Master List'!$B$20:$D$39,3,FALSE)</f>
        <v>#N/A</v>
      </c>
      <c r="G1118" s="3" t="e">
        <f>VLOOKUP('Reported Performance Table'!B1118,'Master List'!$B$11:$D$17,3,FALSE)</f>
        <v>#N/A</v>
      </c>
      <c r="H1118" t="e">
        <f t="shared" si="34"/>
        <v>#N/A</v>
      </c>
      <c r="I1118" t="e">
        <f>IF(VLOOKUP('Reported Performance Table'!D1118,'Master List'!$B$42:$D$129,3,FALSE)="","No",VLOOKUP('Reported Performance Table'!D1118,'Master List'!$B$42:$D$129,3,FALSE))</f>
        <v>#N/A</v>
      </c>
      <c r="J1118" t="e">
        <f>IF(AND(I1118="Yes_No",'Reported Performance Table'!E1118="Yes"),"No","Yes_No")</f>
        <v>#N/A</v>
      </c>
      <c r="K1118" t="str">
        <f>IF('Reported Performance Table'!D1118="","",IF('Reported Performance Table'!E1118="Yes","LUNA_CCT","Reported_CCT"))</f>
        <v/>
      </c>
      <c r="L1118" t="str">
        <f>IF('Reported Performance Table'!D1118="","",IF(K1118="LUNA_CCT",VLOOKUP('Reported Performance Table'!D1118,'Master List'!$B$42:$E$129,4,FALSE),"Reported_BUG"))</f>
        <v/>
      </c>
      <c r="M1118" t="str">
        <f>IF('Reported Performance Table'!D1118="","",IF(AND('Reported Performance Table'!$E1118="Yes",OR('Reported Performance Table'!$D1118='Master List'!$B$42,'Reported Performance Table'!$D1118='Master List'!$B$43,'Reported Performance Table'!$D1118='Master List'!$B$44,'Reported Performance Table'!$D1118='Master List'!$B$46,'Reported Performance Table'!$D1118='Master List'!$B$48,'Reported Performance Table'!$D1118='Master List'!$B$104,'Reported Performance Table'!$D1118='Master List'!$B$106,'Reported Performance Table'!$D1118='Master List'!$B$126)),"LUNA_Dimming","Dimming_Capability_and_Range"))</f>
        <v/>
      </c>
      <c r="N1118" s="179">
        <f>'Reported Performance Table'!BE1118</f>
        <v>0</v>
      </c>
      <c r="O1118" s="179">
        <f>'Reported Performance Table'!BF1118</f>
        <v>0</v>
      </c>
      <c r="P1118" s="179">
        <f>'Reported Performance Table'!BG1118</f>
        <v>0</v>
      </c>
      <c r="Q1118" t="str">
        <f t="shared" si="35"/>
        <v>No</v>
      </c>
    </row>
    <row r="1119" spans="1:17" x14ac:dyDescent="0.25">
      <c r="A1119" s="75">
        <v>1126</v>
      </c>
      <c r="B1119" s="76" t="str">
        <f>IF('Reported Performance Table'!$A1126="","",IF(OR('Reported Performance Table'!$B1126="",'Reported Performance Table'!$C1126="",'Reported Performance Table'!$D1126="",'Reported Performance Table'!$F1126="",'Reported Performance Table'!$G1126="",'Reported Performance Table'!$H1126="",'Reported Performance Table'!$I1126="",'Reported Performance Table'!$K1126="",'Reported Performance Table'!$N1126="",'Reported Performance Table'!$O1126="",'Reported Performance Table'!$P1126="",'Reported Performance Table'!$Q1126="",'Reported Performance Table'!$R1126="",'Reported Performance Table'!$S1126="",'Reported Performance Table'!$T1126="",'Reported Performance Table'!$U1126="",'Reported Performance Table'!$V1126="",'Reported Performance Table'!$W1126="",'Reported Performance Table'!$X1126="",'Reported Performance Table'!$AF1126="",'Reported Performance Table'!$AG1126="",'Reported Performance Table'!$AI1126="",'Reported Performance Table'!$AJ1126="",'Reported Performance Table'!$AL1126="",'Reported Performance Table'!$AN1126="",'Reported Performance Table'!$AR1126=""),$A1119&amp;", ",""))</f>
        <v/>
      </c>
      <c r="D1119" s="35" t="e">
        <f>VLOOKUP('Reported Performance Table'!C1119,'Master List'!$B$20:$C$39,2,FALSE)</f>
        <v>#N/A</v>
      </c>
      <c r="E1119" t="e">
        <f>VLOOKUP('Reported Performance Table'!D1119,'Master List'!$B$42:$C$129,2,FALSE)</f>
        <v>#N/A</v>
      </c>
      <c r="F1119" t="e">
        <f>VLOOKUP('Reported Performance Table'!C1119,'Master List'!$B$20:$D$39,3,FALSE)</f>
        <v>#N/A</v>
      </c>
      <c r="G1119" s="3" t="e">
        <f>VLOOKUP('Reported Performance Table'!B1119,'Master List'!$B$11:$D$17,3,FALSE)</f>
        <v>#N/A</v>
      </c>
      <c r="H1119" t="e">
        <f t="shared" si="34"/>
        <v>#N/A</v>
      </c>
      <c r="I1119" t="e">
        <f>IF(VLOOKUP('Reported Performance Table'!D1119,'Master List'!$B$42:$D$129,3,FALSE)="","No",VLOOKUP('Reported Performance Table'!D1119,'Master List'!$B$42:$D$129,3,FALSE))</f>
        <v>#N/A</v>
      </c>
      <c r="J1119" t="e">
        <f>IF(AND(I1119="Yes_No",'Reported Performance Table'!E1119="Yes"),"No","Yes_No")</f>
        <v>#N/A</v>
      </c>
      <c r="K1119" t="str">
        <f>IF('Reported Performance Table'!D1119="","",IF('Reported Performance Table'!E1119="Yes","LUNA_CCT","Reported_CCT"))</f>
        <v/>
      </c>
      <c r="L1119" t="str">
        <f>IF('Reported Performance Table'!D1119="","",IF(K1119="LUNA_CCT",VLOOKUP('Reported Performance Table'!D1119,'Master List'!$B$42:$E$129,4,FALSE),"Reported_BUG"))</f>
        <v/>
      </c>
      <c r="M1119" t="str">
        <f>IF('Reported Performance Table'!D1119="","",IF(AND('Reported Performance Table'!$E1119="Yes",OR('Reported Performance Table'!$D1119='Master List'!$B$42,'Reported Performance Table'!$D1119='Master List'!$B$43,'Reported Performance Table'!$D1119='Master List'!$B$44,'Reported Performance Table'!$D1119='Master List'!$B$46,'Reported Performance Table'!$D1119='Master List'!$B$48,'Reported Performance Table'!$D1119='Master List'!$B$104,'Reported Performance Table'!$D1119='Master List'!$B$106,'Reported Performance Table'!$D1119='Master List'!$B$126)),"LUNA_Dimming","Dimming_Capability_and_Range"))</f>
        <v/>
      </c>
      <c r="N1119" s="179">
        <f>'Reported Performance Table'!BE1119</f>
        <v>0</v>
      </c>
      <c r="O1119" s="179">
        <f>'Reported Performance Table'!BF1119</f>
        <v>0</v>
      </c>
      <c r="P1119" s="179">
        <f>'Reported Performance Table'!BG1119</f>
        <v>0</v>
      </c>
      <c r="Q1119" t="str">
        <f t="shared" si="35"/>
        <v>No</v>
      </c>
    </row>
    <row r="1120" spans="1:17" x14ac:dyDescent="0.25">
      <c r="A1120" s="75">
        <v>1127</v>
      </c>
      <c r="B1120" s="76" t="str">
        <f>IF('Reported Performance Table'!$A1127="","",IF(OR('Reported Performance Table'!$B1127="",'Reported Performance Table'!$C1127="",'Reported Performance Table'!$D1127="",'Reported Performance Table'!$F1127="",'Reported Performance Table'!$G1127="",'Reported Performance Table'!$H1127="",'Reported Performance Table'!$I1127="",'Reported Performance Table'!$K1127="",'Reported Performance Table'!$N1127="",'Reported Performance Table'!$O1127="",'Reported Performance Table'!$P1127="",'Reported Performance Table'!$Q1127="",'Reported Performance Table'!$R1127="",'Reported Performance Table'!$S1127="",'Reported Performance Table'!$T1127="",'Reported Performance Table'!$U1127="",'Reported Performance Table'!$V1127="",'Reported Performance Table'!$W1127="",'Reported Performance Table'!$X1127="",'Reported Performance Table'!$AF1127="",'Reported Performance Table'!$AG1127="",'Reported Performance Table'!$AI1127="",'Reported Performance Table'!$AJ1127="",'Reported Performance Table'!$AL1127="",'Reported Performance Table'!$AN1127="",'Reported Performance Table'!$AR1127=""),$A1120&amp;", ",""))</f>
        <v/>
      </c>
      <c r="D1120" s="35" t="e">
        <f>VLOOKUP('Reported Performance Table'!C1120,'Master List'!$B$20:$C$39,2,FALSE)</f>
        <v>#N/A</v>
      </c>
      <c r="E1120" t="e">
        <f>VLOOKUP('Reported Performance Table'!D1120,'Master List'!$B$42:$C$129,2,FALSE)</f>
        <v>#N/A</v>
      </c>
      <c r="F1120" t="e">
        <f>VLOOKUP('Reported Performance Table'!C1120,'Master List'!$B$20:$D$39,3,FALSE)</f>
        <v>#N/A</v>
      </c>
      <c r="G1120" s="3" t="e">
        <f>VLOOKUP('Reported Performance Table'!B1120,'Master List'!$B$11:$D$17,3,FALSE)</f>
        <v>#N/A</v>
      </c>
      <c r="H1120" t="e">
        <f t="shared" si="34"/>
        <v>#N/A</v>
      </c>
      <c r="I1120" t="e">
        <f>IF(VLOOKUP('Reported Performance Table'!D1120,'Master List'!$B$42:$D$129,3,FALSE)="","No",VLOOKUP('Reported Performance Table'!D1120,'Master List'!$B$42:$D$129,3,FALSE))</f>
        <v>#N/A</v>
      </c>
      <c r="J1120" t="e">
        <f>IF(AND(I1120="Yes_No",'Reported Performance Table'!E1120="Yes"),"No","Yes_No")</f>
        <v>#N/A</v>
      </c>
      <c r="K1120" t="str">
        <f>IF('Reported Performance Table'!D1120="","",IF('Reported Performance Table'!E1120="Yes","LUNA_CCT","Reported_CCT"))</f>
        <v/>
      </c>
      <c r="L1120" t="str">
        <f>IF('Reported Performance Table'!D1120="","",IF(K1120="LUNA_CCT",VLOOKUP('Reported Performance Table'!D1120,'Master List'!$B$42:$E$129,4,FALSE),"Reported_BUG"))</f>
        <v/>
      </c>
      <c r="M1120" t="str">
        <f>IF('Reported Performance Table'!D1120="","",IF(AND('Reported Performance Table'!$E1120="Yes",OR('Reported Performance Table'!$D1120='Master List'!$B$42,'Reported Performance Table'!$D1120='Master List'!$B$43,'Reported Performance Table'!$D1120='Master List'!$B$44,'Reported Performance Table'!$D1120='Master List'!$B$46,'Reported Performance Table'!$D1120='Master List'!$B$48,'Reported Performance Table'!$D1120='Master List'!$B$104,'Reported Performance Table'!$D1120='Master List'!$B$106,'Reported Performance Table'!$D1120='Master List'!$B$126)),"LUNA_Dimming","Dimming_Capability_and_Range"))</f>
        <v/>
      </c>
      <c r="N1120" s="179">
        <f>'Reported Performance Table'!BE1120</f>
        <v>0</v>
      </c>
      <c r="O1120" s="179">
        <f>'Reported Performance Table'!BF1120</f>
        <v>0</v>
      </c>
      <c r="P1120" s="179">
        <f>'Reported Performance Table'!BG1120</f>
        <v>0</v>
      </c>
      <c r="Q1120" t="str">
        <f t="shared" si="35"/>
        <v>No</v>
      </c>
    </row>
    <row r="1121" spans="1:17" x14ac:dyDescent="0.25">
      <c r="A1121" s="75">
        <v>1128</v>
      </c>
      <c r="B1121" s="76" t="str">
        <f>IF('Reported Performance Table'!$A1128="","",IF(OR('Reported Performance Table'!$B1128="",'Reported Performance Table'!$C1128="",'Reported Performance Table'!$D1128="",'Reported Performance Table'!$F1128="",'Reported Performance Table'!$G1128="",'Reported Performance Table'!$H1128="",'Reported Performance Table'!$I1128="",'Reported Performance Table'!$K1128="",'Reported Performance Table'!$N1128="",'Reported Performance Table'!$O1128="",'Reported Performance Table'!$P1128="",'Reported Performance Table'!$Q1128="",'Reported Performance Table'!$R1128="",'Reported Performance Table'!$S1128="",'Reported Performance Table'!$T1128="",'Reported Performance Table'!$U1128="",'Reported Performance Table'!$V1128="",'Reported Performance Table'!$W1128="",'Reported Performance Table'!$X1128="",'Reported Performance Table'!$AF1128="",'Reported Performance Table'!$AG1128="",'Reported Performance Table'!$AI1128="",'Reported Performance Table'!$AJ1128="",'Reported Performance Table'!$AL1128="",'Reported Performance Table'!$AN1128="",'Reported Performance Table'!$AR1128=""),$A1121&amp;", ",""))</f>
        <v/>
      </c>
      <c r="D1121" s="35" t="e">
        <f>VLOOKUP('Reported Performance Table'!C1121,'Master List'!$B$20:$C$39,2,FALSE)</f>
        <v>#N/A</v>
      </c>
      <c r="E1121" t="e">
        <f>VLOOKUP('Reported Performance Table'!D1121,'Master List'!$B$42:$C$129,2,FALSE)</f>
        <v>#N/A</v>
      </c>
      <c r="F1121" t="e">
        <f>VLOOKUP('Reported Performance Table'!C1121,'Master List'!$B$20:$D$39,3,FALSE)</f>
        <v>#N/A</v>
      </c>
      <c r="G1121" s="3" t="e">
        <f>VLOOKUP('Reported Performance Table'!B1121,'Master List'!$B$11:$D$17,3,FALSE)</f>
        <v>#N/A</v>
      </c>
      <c r="H1121" t="e">
        <f t="shared" si="34"/>
        <v>#N/A</v>
      </c>
      <c r="I1121" t="e">
        <f>IF(VLOOKUP('Reported Performance Table'!D1121,'Master List'!$B$42:$D$129,3,FALSE)="","No",VLOOKUP('Reported Performance Table'!D1121,'Master List'!$B$42:$D$129,3,FALSE))</f>
        <v>#N/A</v>
      </c>
      <c r="J1121" t="e">
        <f>IF(AND(I1121="Yes_No",'Reported Performance Table'!E1121="Yes"),"No","Yes_No")</f>
        <v>#N/A</v>
      </c>
      <c r="K1121" t="str">
        <f>IF('Reported Performance Table'!D1121="","",IF('Reported Performance Table'!E1121="Yes","LUNA_CCT","Reported_CCT"))</f>
        <v/>
      </c>
      <c r="L1121" t="str">
        <f>IF('Reported Performance Table'!D1121="","",IF(K1121="LUNA_CCT",VLOOKUP('Reported Performance Table'!D1121,'Master List'!$B$42:$E$129,4,FALSE),"Reported_BUG"))</f>
        <v/>
      </c>
      <c r="M1121" t="str">
        <f>IF('Reported Performance Table'!D1121="","",IF(AND('Reported Performance Table'!$E1121="Yes",OR('Reported Performance Table'!$D1121='Master List'!$B$42,'Reported Performance Table'!$D1121='Master List'!$B$43,'Reported Performance Table'!$D1121='Master List'!$B$44,'Reported Performance Table'!$D1121='Master List'!$B$46,'Reported Performance Table'!$D1121='Master List'!$B$48,'Reported Performance Table'!$D1121='Master List'!$B$104,'Reported Performance Table'!$D1121='Master List'!$B$106,'Reported Performance Table'!$D1121='Master List'!$B$126)),"LUNA_Dimming","Dimming_Capability_and_Range"))</f>
        <v/>
      </c>
      <c r="N1121" s="179">
        <f>'Reported Performance Table'!BE1121</f>
        <v>0</v>
      </c>
      <c r="O1121" s="179">
        <f>'Reported Performance Table'!BF1121</f>
        <v>0</v>
      </c>
      <c r="P1121" s="179">
        <f>'Reported Performance Table'!BG1121</f>
        <v>0</v>
      </c>
      <c r="Q1121" t="str">
        <f t="shared" si="35"/>
        <v>No</v>
      </c>
    </row>
    <row r="1122" spans="1:17" x14ac:dyDescent="0.25">
      <c r="A1122" s="75">
        <v>1129</v>
      </c>
      <c r="B1122" s="76" t="str">
        <f>IF('Reported Performance Table'!$A1129="","",IF(OR('Reported Performance Table'!$B1129="",'Reported Performance Table'!$C1129="",'Reported Performance Table'!$D1129="",'Reported Performance Table'!$F1129="",'Reported Performance Table'!$G1129="",'Reported Performance Table'!$H1129="",'Reported Performance Table'!$I1129="",'Reported Performance Table'!$K1129="",'Reported Performance Table'!$N1129="",'Reported Performance Table'!$O1129="",'Reported Performance Table'!$P1129="",'Reported Performance Table'!$Q1129="",'Reported Performance Table'!$R1129="",'Reported Performance Table'!$S1129="",'Reported Performance Table'!$T1129="",'Reported Performance Table'!$U1129="",'Reported Performance Table'!$V1129="",'Reported Performance Table'!$W1129="",'Reported Performance Table'!$X1129="",'Reported Performance Table'!$AF1129="",'Reported Performance Table'!$AG1129="",'Reported Performance Table'!$AI1129="",'Reported Performance Table'!$AJ1129="",'Reported Performance Table'!$AL1129="",'Reported Performance Table'!$AN1129="",'Reported Performance Table'!$AR1129=""),$A1122&amp;", ",""))</f>
        <v/>
      </c>
      <c r="D1122" s="35" t="e">
        <f>VLOOKUP('Reported Performance Table'!C1122,'Master List'!$B$20:$C$39,2,FALSE)</f>
        <v>#N/A</v>
      </c>
      <c r="E1122" t="e">
        <f>VLOOKUP('Reported Performance Table'!D1122,'Master List'!$B$42:$C$129,2,FALSE)</f>
        <v>#N/A</v>
      </c>
      <c r="F1122" t="e">
        <f>VLOOKUP('Reported Performance Table'!C1122,'Master List'!$B$20:$D$39,3,FALSE)</f>
        <v>#N/A</v>
      </c>
      <c r="G1122" s="3" t="e">
        <f>VLOOKUP('Reported Performance Table'!B1122,'Master List'!$B$11:$D$17,3,FALSE)</f>
        <v>#N/A</v>
      </c>
      <c r="H1122" t="e">
        <f t="shared" si="34"/>
        <v>#N/A</v>
      </c>
      <c r="I1122" t="e">
        <f>IF(VLOOKUP('Reported Performance Table'!D1122,'Master List'!$B$42:$D$129,3,FALSE)="","No",VLOOKUP('Reported Performance Table'!D1122,'Master List'!$B$42:$D$129,3,FALSE))</f>
        <v>#N/A</v>
      </c>
      <c r="J1122" t="e">
        <f>IF(AND(I1122="Yes_No",'Reported Performance Table'!E1122="Yes"),"No","Yes_No")</f>
        <v>#N/A</v>
      </c>
      <c r="K1122" t="str">
        <f>IF('Reported Performance Table'!D1122="","",IF('Reported Performance Table'!E1122="Yes","LUNA_CCT","Reported_CCT"))</f>
        <v/>
      </c>
      <c r="L1122" t="str">
        <f>IF('Reported Performance Table'!D1122="","",IF(K1122="LUNA_CCT",VLOOKUP('Reported Performance Table'!D1122,'Master List'!$B$42:$E$129,4,FALSE),"Reported_BUG"))</f>
        <v/>
      </c>
      <c r="M1122" t="str">
        <f>IF('Reported Performance Table'!D1122="","",IF(AND('Reported Performance Table'!$E1122="Yes",OR('Reported Performance Table'!$D1122='Master List'!$B$42,'Reported Performance Table'!$D1122='Master List'!$B$43,'Reported Performance Table'!$D1122='Master List'!$B$44,'Reported Performance Table'!$D1122='Master List'!$B$46,'Reported Performance Table'!$D1122='Master List'!$B$48,'Reported Performance Table'!$D1122='Master List'!$B$104,'Reported Performance Table'!$D1122='Master List'!$B$106,'Reported Performance Table'!$D1122='Master List'!$B$126)),"LUNA_Dimming","Dimming_Capability_and_Range"))</f>
        <v/>
      </c>
      <c r="N1122" s="179">
        <f>'Reported Performance Table'!BE1122</f>
        <v>0</v>
      </c>
      <c r="O1122" s="179">
        <f>'Reported Performance Table'!BF1122</f>
        <v>0</v>
      </c>
      <c r="P1122" s="179">
        <f>'Reported Performance Table'!BG1122</f>
        <v>0</v>
      </c>
      <c r="Q1122" t="str">
        <f t="shared" si="35"/>
        <v>No</v>
      </c>
    </row>
    <row r="1123" spans="1:17" x14ac:dyDescent="0.25">
      <c r="A1123" s="75">
        <v>1130</v>
      </c>
      <c r="B1123" s="76" t="str">
        <f>IF('Reported Performance Table'!$A1130="","",IF(OR('Reported Performance Table'!$B1130="",'Reported Performance Table'!$C1130="",'Reported Performance Table'!$D1130="",'Reported Performance Table'!$F1130="",'Reported Performance Table'!$G1130="",'Reported Performance Table'!$H1130="",'Reported Performance Table'!$I1130="",'Reported Performance Table'!$K1130="",'Reported Performance Table'!$N1130="",'Reported Performance Table'!$O1130="",'Reported Performance Table'!$P1130="",'Reported Performance Table'!$Q1130="",'Reported Performance Table'!$R1130="",'Reported Performance Table'!$S1130="",'Reported Performance Table'!$T1130="",'Reported Performance Table'!$U1130="",'Reported Performance Table'!$V1130="",'Reported Performance Table'!$W1130="",'Reported Performance Table'!$X1130="",'Reported Performance Table'!$AF1130="",'Reported Performance Table'!$AG1130="",'Reported Performance Table'!$AI1130="",'Reported Performance Table'!$AJ1130="",'Reported Performance Table'!$AL1130="",'Reported Performance Table'!$AN1130="",'Reported Performance Table'!$AR1130=""),$A1123&amp;", ",""))</f>
        <v/>
      </c>
      <c r="D1123" s="35" t="e">
        <f>VLOOKUP('Reported Performance Table'!C1123,'Master List'!$B$20:$C$39,2,FALSE)</f>
        <v>#N/A</v>
      </c>
      <c r="E1123" t="e">
        <f>VLOOKUP('Reported Performance Table'!D1123,'Master List'!$B$42:$C$129,2,FALSE)</f>
        <v>#N/A</v>
      </c>
      <c r="F1123" t="e">
        <f>VLOOKUP('Reported Performance Table'!C1123,'Master List'!$B$20:$D$39,3,FALSE)</f>
        <v>#N/A</v>
      </c>
      <c r="G1123" s="3" t="e">
        <f>VLOOKUP('Reported Performance Table'!B1123,'Master List'!$B$11:$D$17,3,FALSE)</f>
        <v>#N/A</v>
      </c>
      <c r="H1123" t="e">
        <f t="shared" si="34"/>
        <v>#N/A</v>
      </c>
      <c r="I1123" t="e">
        <f>IF(VLOOKUP('Reported Performance Table'!D1123,'Master List'!$B$42:$D$129,3,FALSE)="","No",VLOOKUP('Reported Performance Table'!D1123,'Master List'!$B$42:$D$129,3,FALSE))</f>
        <v>#N/A</v>
      </c>
      <c r="J1123" t="e">
        <f>IF(AND(I1123="Yes_No",'Reported Performance Table'!E1123="Yes"),"No","Yes_No")</f>
        <v>#N/A</v>
      </c>
      <c r="K1123" t="str">
        <f>IF('Reported Performance Table'!D1123="","",IF('Reported Performance Table'!E1123="Yes","LUNA_CCT","Reported_CCT"))</f>
        <v/>
      </c>
      <c r="L1123" t="str">
        <f>IF('Reported Performance Table'!D1123="","",IF(K1123="LUNA_CCT",VLOOKUP('Reported Performance Table'!D1123,'Master List'!$B$42:$E$129,4,FALSE),"Reported_BUG"))</f>
        <v/>
      </c>
      <c r="M1123" t="str">
        <f>IF('Reported Performance Table'!D1123="","",IF(AND('Reported Performance Table'!$E1123="Yes",OR('Reported Performance Table'!$D1123='Master List'!$B$42,'Reported Performance Table'!$D1123='Master List'!$B$43,'Reported Performance Table'!$D1123='Master List'!$B$44,'Reported Performance Table'!$D1123='Master List'!$B$46,'Reported Performance Table'!$D1123='Master List'!$B$48,'Reported Performance Table'!$D1123='Master List'!$B$104,'Reported Performance Table'!$D1123='Master List'!$B$106,'Reported Performance Table'!$D1123='Master List'!$B$126)),"LUNA_Dimming","Dimming_Capability_and_Range"))</f>
        <v/>
      </c>
      <c r="N1123" s="179">
        <f>'Reported Performance Table'!BE1123</f>
        <v>0</v>
      </c>
      <c r="O1123" s="179">
        <f>'Reported Performance Table'!BF1123</f>
        <v>0</v>
      </c>
      <c r="P1123" s="179">
        <f>'Reported Performance Table'!BG1123</f>
        <v>0</v>
      </c>
      <c r="Q1123" t="str">
        <f t="shared" si="35"/>
        <v>No</v>
      </c>
    </row>
    <row r="1124" spans="1:17" x14ac:dyDescent="0.25">
      <c r="A1124" s="75">
        <v>1131</v>
      </c>
      <c r="B1124" s="76" t="str">
        <f>IF('Reported Performance Table'!$A1131="","",IF(OR('Reported Performance Table'!$B1131="",'Reported Performance Table'!$C1131="",'Reported Performance Table'!$D1131="",'Reported Performance Table'!$F1131="",'Reported Performance Table'!$G1131="",'Reported Performance Table'!$H1131="",'Reported Performance Table'!$I1131="",'Reported Performance Table'!$K1131="",'Reported Performance Table'!$N1131="",'Reported Performance Table'!$O1131="",'Reported Performance Table'!$P1131="",'Reported Performance Table'!$Q1131="",'Reported Performance Table'!$R1131="",'Reported Performance Table'!$S1131="",'Reported Performance Table'!$T1131="",'Reported Performance Table'!$U1131="",'Reported Performance Table'!$V1131="",'Reported Performance Table'!$W1131="",'Reported Performance Table'!$X1131="",'Reported Performance Table'!$AF1131="",'Reported Performance Table'!$AG1131="",'Reported Performance Table'!$AI1131="",'Reported Performance Table'!$AJ1131="",'Reported Performance Table'!$AL1131="",'Reported Performance Table'!$AN1131="",'Reported Performance Table'!$AR1131=""),$A1124&amp;", ",""))</f>
        <v/>
      </c>
      <c r="D1124" s="35" t="e">
        <f>VLOOKUP('Reported Performance Table'!C1124,'Master List'!$B$20:$C$39,2,FALSE)</f>
        <v>#N/A</v>
      </c>
      <c r="E1124" t="e">
        <f>VLOOKUP('Reported Performance Table'!D1124,'Master List'!$B$42:$C$129,2,FALSE)</f>
        <v>#N/A</v>
      </c>
      <c r="F1124" t="e">
        <f>VLOOKUP('Reported Performance Table'!C1124,'Master List'!$B$20:$D$39,3,FALSE)</f>
        <v>#N/A</v>
      </c>
      <c r="G1124" s="3" t="e">
        <f>VLOOKUP('Reported Performance Table'!B1124,'Master List'!$B$11:$D$17,3,FALSE)</f>
        <v>#N/A</v>
      </c>
      <c r="H1124" t="e">
        <f t="shared" si="34"/>
        <v>#N/A</v>
      </c>
      <c r="I1124" t="e">
        <f>IF(VLOOKUP('Reported Performance Table'!D1124,'Master List'!$B$42:$D$129,3,FALSE)="","No",VLOOKUP('Reported Performance Table'!D1124,'Master List'!$B$42:$D$129,3,FALSE))</f>
        <v>#N/A</v>
      </c>
      <c r="J1124" t="e">
        <f>IF(AND(I1124="Yes_No",'Reported Performance Table'!E1124="Yes"),"No","Yes_No")</f>
        <v>#N/A</v>
      </c>
      <c r="K1124" t="str">
        <f>IF('Reported Performance Table'!D1124="","",IF('Reported Performance Table'!E1124="Yes","LUNA_CCT","Reported_CCT"))</f>
        <v/>
      </c>
      <c r="L1124" t="str">
        <f>IF('Reported Performance Table'!D1124="","",IF(K1124="LUNA_CCT",VLOOKUP('Reported Performance Table'!D1124,'Master List'!$B$42:$E$129,4,FALSE),"Reported_BUG"))</f>
        <v/>
      </c>
      <c r="M1124" t="str">
        <f>IF('Reported Performance Table'!D1124="","",IF(AND('Reported Performance Table'!$E1124="Yes",OR('Reported Performance Table'!$D1124='Master List'!$B$42,'Reported Performance Table'!$D1124='Master List'!$B$43,'Reported Performance Table'!$D1124='Master List'!$B$44,'Reported Performance Table'!$D1124='Master List'!$B$46,'Reported Performance Table'!$D1124='Master List'!$B$48,'Reported Performance Table'!$D1124='Master List'!$B$104,'Reported Performance Table'!$D1124='Master List'!$B$106,'Reported Performance Table'!$D1124='Master List'!$B$126)),"LUNA_Dimming","Dimming_Capability_and_Range"))</f>
        <v/>
      </c>
      <c r="N1124" s="179">
        <f>'Reported Performance Table'!BE1124</f>
        <v>0</v>
      </c>
      <c r="O1124" s="179">
        <f>'Reported Performance Table'!BF1124</f>
        <v>0</v>
      </c>
      <c r="P1124" s="179">
        <f>'Reported Performance Table'!BG1124</f>
        <v>0</v>
      </c>
      <c r="Q1124" t="str">
        <f t="shared" si="35"/>
        <v>No</v>
      </c>
    </row>
    <row r="1125" spans="1:17" x14ac:dyDescent="0.25">
      <c r="A1125" s="75">
        <v>1132</v>
      </c>
      <c r="B1125" s="76" t="str">
        <f>IF('Reported Performance Table'!$A1132="","",IF(OR('Reported Performance Table'!$B1132="",'Reported Performance Table'!$C1132="",'Reported Performance Table'!$D1132="",'Reported Performance Table'!$F1132="",'Reported Performance Table'!$G1132="",'Reported Performance Table'!$H1132="",'Reported Performance Table'!$I1132="",'Reported Performance Table'!$K1132="",'Reported Performance Table'!$N1132="",'Reported Performance Table'!$O1132="",'Reported Performance Table'!$P1132="",'Reported Performance Table'!$Q1132="",'Reported Performance Table'!$R1132="",'Reported Performance Table'!$S1132="",'Reported Performance Table'!$T1132="",'Reported Performance Table'!$U1132="",'Reported Performance Table'!$V1132="",'Reported Performance Table'!$W1132="",'Reported Performance Table'!$X1132="",'Reported Performance Table'!$AF1132="",'Reported Performance Table'!$AG1132="",'Reported Performance Table'!$AI1132="",'Reported Performance Table'!$AJ1132="",'Reported Performance Table'!$AL1132="",'Reported Performance Table'!$AN1132="",'Reported Performance Table'!$AR1132=""),$A1125&amp;", ",""))</f>
        <v/>
      </c>
      <c r="D1125" s="35" t="e">
        <f>VLOOKUP('Reported Performance Table'!C1125,'Master List'!$B$20:$C$39,2,FALSE)</f>
        <v>#N/A</v>
      </c>
      <c r="E1125" t="e">
        <f>VLOOKUP('Reported Performance Table'!D1125,'Master List'!$B$42:$C$129,2,FALSE)</f>
        <v>#N/A</v>
      </c>
      <c r="F1125" t="e">
        <f>VLOOKUP('Reported Performance Table'!C1125,'Master List'!$B$20:$D$39,3,FALSE)</f>
        <v>#N/A</v>
      </c>
      <c r="G1125" s="3" t="e">
        <f>VLOOKUP('Reported Performance Table'!B1125,'Master List'!$B$11:$D$17,3,FALSE)</f>
        <v>#N/A</v>
      </c>
      <c r="H1125" t="e">
        <f t="shared" si="34"/>
        <v>#N/A</v>
      </c>
      <c r="I1125" t="e">
        <f>IF(VLOOKUP('Reported Performance Table'!D1125,'Master List'!$B$42:$D$129,3,FALSE)="","No",VLOOKUP('Reported Performance Table'!D1125,'Master List'!$B$42:$D$129,3,FALSE))</f>
        <v>#N/A</v>
      </c>
      <c r="J1125" t="e">
        <f>IF(AND(I1125="Yes_No",'Reported Performance Table'!E1125="Yes"),"No","Yes_No")</f>
        <v>#N/A</v>
      </c>
      <c r="K1125" t="str">
        <f>IF('Reported Performance Table'!D1125="","",IF('Reported Performance Table'!E1125="Yes","LUNA_CCT","Reported_CCT"))</f>
        <v/>
      </c>
      <c r="L1125" t="str">
        <f>IF('Reported Performance Table'!D1125="","",IF(K1125="LUNA_CCT",VLOOKUP('Reported Performance Table'!D1125,'Master List'!$B$42:$E$129,4,FALSE),"Reported_BUG"))</f>
        <v/>
      </c>
      <c r="M1125" t="str">
        <f>IF('Reported Performance Table'!D1125="","",IF(AND('Reported Performance Table'!$E1125="Yes",OR('Reported Performance Table'!$D1125='Master List'!$B$42,'Reported Performance Table'!$D1125='Master List'!$B$43,'Reported Performance Table'!$D1125='Master List'!$B$44,'Reported Performance Table'!$D1125='Master List'!$B$46,'Reported Performance Table'!$D1125='Master List'!$B$48,'Reported Performance Table'!$D1125='Master List'!$B$104,'Reported Performance Table'!$D1125='Master List'!$B$106,'Reported Performance Table'!$D1125='Master List'!$B$126)),"LUNA_Dimming","Dimming_Capability_and_Range"))</f>
        <v/>
      </c>
      <c r="N1125" s="179">
        <f>'Reported Performance Table'!BE1125</f>
        <v>0</v>
      </c>
      <c r="O1125" s="179">
        <f>'Reported Performance Table'!BF1125</f>
        <v>0</v>
      </c>
      <c r="P1125" s="179">
        <f>'Reported Performance Table'!BG1125</f>
        <v>0</v>
      </c>
      <c r="Q1125" t="str">
        <f t="shared" si="35"/>
        <v>No</v>
      </c>
    </row>
    <row r="1126" spans="1:17" x14ac:dyDescent="0.25">
      <c r="A1126" s="75">
        <v>1133</v>
      </c>
      <c r="B1126" s="76" t="str">
        <f>IF('Reported Performance Table'!$A1133="","",IF(OR('Reported Performance Table'!$B1133="",'Reported Performance Table'!$C1133="",'Reported Performance Table'!$D1133="",'Reported Performance Table'!$F1133="",'Reported Performance Table'!$G1133="",'Reported Performance Table'!$H1133="",'Reported Performance Table'!$I1133="",'Reported Performance Table'!$K1133="",'Reported Performance Table'!$N1133="",'Reported Performance Table'!$O1133="",'Reported Performance Table'!$P1133="",'Reported Performance Table'!$Q1133="",'Reported Performance Table'!$R1133="",'Reported Performance Table'!$S1133="",'Reported Performance Table'!$T1133="",'Reported Performance Table'!$U1133="",'Reported Performance Table'!$V1133="",'Reported Performance Table'!$W1133="",'Reported Performance Table'!$X1133="",'Reported Performance Table'!$AF1133="",'Reported Performance Table'!$AG1133="",'Reported Performance Table'!$AI1133="",'Reported Performance Table'!$AJ1133="",'Reported Performance Table'!$AL1133="",'Reported Performance Table'!$AN1133="",'Reported Performance Table'!$AR1133=""),$A1126&amp;", ",""))</f>
        <v/>
      </c>
      <c r="D1126" s="35" t="e">
        <f>VLOOKUP('Reported Performance Table'!C1126,'Master List'!$B$20:$C$39,2,FALSE)</f>
        <v>#N/A</v>
      </c>
      <c r="E1126" t="e">
        <f>VLOOKUP('Reported Performance Table'!D1126,'Master List'!$B$42:$C$129,2,FALSE)</f>
        <v>#N/A</v>
      </c>
      <c r="F1126" t="e">
        <f>VLOOKUP('Reported Performance Table'!C1126,'Master List'!$B$20:$D$39,3,FALSE)</f>
        <v>#N/A</v>
      </c>
      <c r="G1126" s="3" t="e">
        <f>VLOOKUP('Reported Performance Table'!B1126,'Master List'!$B$11:$D$17,3,FALSE)</f>
        <v>#N/A</v>
      </c>
      <c r="H1126" t="e">
        <f t="shared" si="34"/>
        <v>#N/A</v>
      </c>
      <c r="I1126" t="e">
        <f>IF(VLOOKUP('Reported Performance Table'!D1126,'Master List'!$B$42:$D$129,3,FALSE)="","No",VLOOKUP('Reported Performance Table'!D1126,'Master List'!$B$42:$D$129,3,FALSE))</f>
        <v>#N/A</v>
      </c>
      <c r="J1126" t="e">
        <f>IF(AND(I1126="Yes_No",'Reported Performance Table'!E1126="Yes"),"No","Yes_No")</f>
        <v>#N/A</v>
      </c>
      <c r="K1126" t="str">
        <f>IF('Reported Performance Table'!D1126="","",IF('Reported Performance Table'!E1126="Yes","LUNA_CCT","Reported_CCT"))</f>
        <v/>
      </c>
      <c r="L1126" t="str">
        <f>IF('Reported Performance Table'!D1126="","",IF(K1126="LUNA_CCT",VLOOKUP('Reported Performance Table'!D1126,'Master List'!$B$42:$E$129,4,FALSE),"Reported_BUG"))</f>
        <v/>
      </c>
      <c r="M1126" t="str">
        <f>IF('Reported Performance Table'!D1126="","",IF(AND('Reported Performance Table'!$E1126="Yes",OR('Reported Performance Table'!$D1126='Master List'!$B$42,'Reported Performance Table'!$D1126='Master List'!$B$43,'Reported Performance Table'!$D1126='Master List'!$B$44,'Reported Performance Table'!$D1126='Master List'!$B$46,'Reported Performance Table'!$D1126='Master List'!$B$48,'Reported Performance Table'!$D1126='Master List'!$B$104,'Reported Performance Table'!$D1126='Master List'!$B$106,'Reported Performance Table'!$D1126='Master List'!$B$126)),"LUNA_Dimming","Dimming_Capability_and_Range"))</f>
        <v/>
      </c>
      <c r="N1126" s="179">
        <f>'Reported Performance Table'!BE1126</f>
        <v>0</v>
      </c>
      <c r="O1126" s="179">
        <f>'Reported Performance Table'!BF1126</f>
        <v>0</v>
      </c>
      <c r="P1126" s="179">
        <f>'Reported Performance Table'!BG1126</f>
        <v>0</v>
      </c>
      <c r="Q1126" t="str">
        <f t="shared" si="35"/>
        <v>No</v>
      </c>
    </row>
    <row r="1127" spans="1:17" x14ac:dyDescent="0.25">
      <c r="A1127" s="75">
        <v>1134</v>
      </c>
      <c r="B1127" s="76" t="str">
        <f>IF('Reported Performance Table'!$A1134="","",IF(OR('Reported Performance Table'!$B1134="",'Reported Performance Table'!$C1134="",'Reported Performance Table'!$D1134="",'Reported Performance Table'!$F1134="",'Reported Performance Table'!$G1134="",'Reported Performance Table'!$H1134="",'Reported Performance Table'!$I1134="",'Reported Performance Table'!$K1134="",'Reported Performance Table'!$N1134="",'Reported Performance Table'!$O1134="",'Reported Performance Table'!$P1134="",'Reported Performance Table'!$Q1134="",'Reported Performance Table'!$R1134="",'Reported Performance Table'!$S1134="",'Reported Performance Table'!$T1134="",'Reported Performance Table'!$U1134="",'Reported Performance Table'!$V1134="",'Reported Performance Table'!$W1134="",'Reported Performance Table'!$X1134="",'Reported Performance Table'!$AF1134="",'Reported Performance Table'!$AG1134="",'Reported Performance Table'!$AI1134="",'Reported Performance Table'!$AJ1134="",'Reported Performance Table'!$AL1134="",'Reported Performance Table'!$AN1134="",'Reported Performance Table'!$AR1134=""),$A1127&amp;", ",""))</f>
        <v/>
      </c>
      <c r="D1127" s="35" t="e">
        <f>VLOOKUP('Reported Performance Table'!C1127,'Master List'!$B$20:$C$39,2,FALSE)</f>
        <v>#N/A</v>
      </c>
      <c r="E1127" t="e">
        <f>VLOOKUP('Reported Performance Table'!D1127,'Master List'!$B$42:$C$129,2,FALSE)</f>
        <v>#N/A</v>
      </c>
      <c r="F1127" t="e">
        <f>VLOOKUP('Reported Performance Table'!C1127,'Master List'!$B$20:$D$39,3,FALSE)</f>
        <v>#N/A</v>
      </c>
      <c r="G1127" s="3" t="e">
        <f>VLOOKUP('Reported Performance Table'!B1127,'Master List'!$B$11:$D$17,3,FALSE)</f>
        <v>#N/A</v>
      </c>
      <c r="H1127" t="e">
        <f t="shared" si="34"/>
        <v>#N/A</v>
      </c>
      <c r="I1127" t="e">
        <f>IF(VLOOKUP('Reported Performance Table'!D1127,'Master List'!$B$42:$D$129,3,FALSE)="","No",VLOOKUP('Reported Performance Table'!D1127,'Master List'!$B$42:$D$129,3,FALSE))</f>
        <v>#N/A</v>
      </c>
      <c r="J1127" t="e">
        <f>IF(AND(I1127="Yes_No",'Reported Performance Table'!E1127="Yes"),"No","Yes_No")</f>
        <v>#N/A</v>
      </c>
      <c r="K1127" t="str">
        <f>IF('Reported Performance Table'!D1127="","",IF('Reported Performance Table'!E1127="Yes","LUNA_CCT","Reported_CCT"))</f>
        <v/>
      </c>
      <c r="L1127" t="str">
        <f>IF('Reported Performance Table'!D1127="","",IF(K1127="LUNA_CCT",VLOOKUP('Reported Performance Table'!D1127,'Master List'!$B$42:$E$129,4,FALSE),"Reported_BUG"))</f>
        <v/>
      </c>
      <c r="M1127" t="str">
        <f>IF('Reported Performance Table'!D1127="","",IF(AND('Reported Performance Table'!$E1127="Yes",OR('Reported Performance Table'!$D1127='Master List'!$B$42,'Reported Performance Table'!$D1127='Master List'!$B$43,'Reported Performance Table'!$D1127='Master List'!$B$44,'Reported Performance Table'!$D1127='Master List'!$B$46,'Reported Performance Table'!$D1127='Master List'!$B$48,'Reported Performance Table'!$D1127='Master List'!$B$104,'Reported Performance Table'!$D1127='Master List'!$B$106,'Reported Performance Table'!$D1127='Master List'!$B$126)),"LUNA_Dimming","Dimming_Capability_and_Range"))</f>
        <v/>
      </c>
      <c r="N1127" s="179">
        <f>'Reported Performance Table'!BE1127</f>
        <v>0</v>
      </c>
      <c r="O1127" s="179">
        <f>'Reported Performance Table'!BF1127</f>
        <v>0</v>
      </c>
      <c r="P1127" s="179">
        <f>'Reported Performance Table'!BG1127</f>
        <v>0</v>
      </c>
      <c r="Q1127" t="str">
        <f t="shared" si="35"/>
        <v>No</v>
      </c>
    </row>
    <row r="1128" spans="1:17" x14ac:dyDescent="0.25">
      <c r="A1128" s="75">
        <v>1135</v>
      </c>
      <c r="B1128" s="76" t="str">
        <f>IF('Reported Performance Table'!$A1135="","",IF(OR('Reported Performance Table'!$B1135="",'Reported Performance Table'!$C1135="",'Reported Performance Table'!$D1135="",'Reported Performance Table'!$F1135="",'Reported Performance Table'!$G1135="",'Reported Performance Table'!$H1135="",'Reported Performance Table'!$I1135="",'Reported Performance Table'!$K1135="",'Reported Performance Table'!$N1135="",'Reported Performance Table'!$O1135="",'Reported Performance Table'!$P1135="",'Reported Performance Table'!$Q1135="",'Reported Performance Table'!$R1135="",'Reported Performance Table'!$S1135="",'Reported Performance Table'!$T1135="",'Reported Performance Table'!$U1135="",'Reported Performance Table'!$V1135="",'Reported Performance Table'!$W1135="",'Reported Performance Table'!$X1135="",'Reported Performance Table'!$AF1135="",'Reported Performance Table'!$AG1135="",'Reported Performance Table'!$AI1135="",'Reported Performance Table'!$AJ1135="",'Reported Performance Table'!$AL1135="",'Reported Performance Table'!$AN1135="",'Reported Performance Table'!$AR1135=""),$A1128&amp;", ",""))</f>
        <v/>
      </c>
      <c r="D1128" s="35" t="e">
        <f>VLOOKUP('Reported Performance Table'!C1128,'Master List'!$B$20:$C$39,2,FALSE)</f>
        <v>#N/A</v>
      </c>
      <c r="E1128" t="e">
        <f>VLOOKUP('Reported Performance Table'!D1128,'Master List'!$B$42:$C$129,2,FALSE)</f>
        <v>#N/A</v>
      </c>
      <c r="F1128" t="e">
        <f>VLOOKUP('Reported Performance Table'!C1128,'Master List'!$B$20:$D$39,3,FALSE)</f>
        <v>#N/A</v>
      </c>
      <c r="G1128" s="3" t="e">
        <f>VLOOKUP('Reported Performance Table'!B1128,'Master List'!$B$11:$D$17,3,FALSE)</f>
        <v>#N/A</v>
      </c>
      <c r="H1128" t="e">
        <f t="shared" si="34"/>
        <v>#N/A</v>
      </c>
      <c r="I1128" t="e">
        <f>IF(VLOOKUP('Reported Performance Table'!D1128,'Master List'!$B$42:$D$129,3,FALSE)="","No",VLOOKUP('Reported Performance Table'!D1128,'Master List'!$B$42:$D$129,3,FALSE))</f>
        <v>#N/A</v>
      </c>
      <c r="J1128" t="e">
        <f>IF(AND(I1128="Yes_No",'Reported Performance Table'!E1128="Yes"),"No","Yes_No")</f>
        <v>#N/A</v>
      </c>
      <c r="K1128" t="str">
        <f>IF('Reported Performance Table'!D1128="","",IF('Reported Performance Table'!E1128="Yes","LUNA_CCT","Reported_CCT"))</f>
        <v/>
      </c>
      <c r="L1128" t="str">
        <f>IF('Reported Performance Table'!D1128="","",IF(K1128="LUNA_CCT",VLOOKUP('Reported Performance Table'!D1128,'Master List'!$B$42:$E$129,4,FALSE),"Reported_BUG"))</f>
        <v/>
      </c>
      <c r="M1128" t="str">
        <f>IF('Reported Performance Table'!D1128="","",IF(AND('Reported Performance Table'!$E1128="Yes",OR('Reported Performance Table'!$D1128='Master List'!$B$42,'Reported Performance Table'!$D1128='Master List'!$B$43,'Reported Performance Table'!$D1128='Master List'!$B$44,'Reported Performance Table'!$D1128='Master List'!$B$46,'Reported Performance Table'!$D1128='Master List'!$B$48,'Reported Performance Table'!$D1128='Master List'!$B$104,'Reported Performance Table'!$D1128='Master List'!$B$106,'Reported Performance Table'!$D1128='Master List'!$B$126)),"LUNA_Dimming","Dimming_Capability_and_Range"))</f>
        <v/>
      </c>
      <c r="N1128" s="179">
        <f>'Reported Performance Table'!BE1128</f>
        <v>0</v>
      </c>
      <c r="O1128" s="179">
        <f>'Reported Performance Table'!BF1128</f>
        <v>0</v>
      </c>
      <c r="P1128" s="179">
        <f>'Reported Performance Table'!BG1128</f>
        <v>0</v>
      </c>
      <c r="Q1128" t="str">
        <f t="shared" si="35"/>
        <v>No</v>
      </c>
    </row>
    <row r="1129" spans="1:17" x14ac:dyDescent="0.25">
      <c r="A1129" s="75">
        <v>1136</v>
      </c>
      <c r="B1129" s="76" t="str">
        <f>IF('Reported Performance Table'!$A1136="","",IF(OR('Reported Performance Table'!$B1136="",'Reported Performance Table'!$C1136="",'Reported Performance Table'!$D1136="",'Reported Performance Table'!$F1136="",'Reported Performance Table'!$G1136="",'Reported Performance Table'!$H1136="",'Reported Performance Table'!$I1136="",'Reported Performance Table'!$K1136="",'Reported Performance Table'!$N1136="",'Reported Performance Table'!$O1136="",'Reported Performance Table'!$P1136="",'Reported Performance Table'!$Q1136="",'Reported Performance Table'!$R1136="",'Reported Performance Table'!$S1136="",'Reported Performance Table'!$T1136="",'Reported Performance Table'!$U1136="",'Reported Performance Table'!$V1136="",'Reported Performance Table'!$W1136="",'Reported Performance Table'!$X1136="",'Reported Performance Table'!$AF1136="",'Reported Performance Table'!$AG1136="",'Reported Performance Table'!$AI1136="",'Reported Performance Table'!$AJ1136="",'Reported Performance Table'!$AL1136="",'Reported Performance Table'!$AN1136="",'Reported Performance Table'!$AR1136=""),$A1129&amp;", ",""))</f>
        <v/>
      </c>
      <c r="D1129" s="35" t="e">
        <f>VLOOKUP('Reported Performance Table'!C1129,'Master List'!$B$20:$C$39,2,FALSE)</f>
        <v>#N/A</v>
      </c>
      <c r="E1129" t="e">
        <f>VLOOKUP('Reported Performance Table'!D1129,'Master List'!$B$42:$C$129,2,FALSE)</f>
        <v>#N/A</v>
      </c>
      <c r="F1129" t="e">
        <f>VLOOKUP('Reported Performance Table'!C1129,'Master List'!$B$20:$D$39,3,FALSE)</f>
        <v>#N/A</v>
      </c>
      <c r="G1129" s="3" t="e">
        <f>VLOOKUP('Reported Performance Table'!B1129,'Master List'!$B$11:$D$17,3,FALSE)</f>
        <v>#N/A</v>
      </c>
      <c r="H1129" t="e">
        <f t="shared" si="34"/>
        <v>#N/A</v>
      </c>
      <c r="I1129" t="e">
        <f>IF(VLOOKUP('Reported Performance Table'!D1129,'Master List'!$B$42:$D$129,3,FALSE)="","No",VLOOKUP('Reported Performance Table'!D1129,'Master List'!$B$42:$D$129,3,FALSE))</f>
        <v>#N/A</v>
      </c>
      <c r="J1129" t="e">
        <f>IF(AND(I1129="Yes_No",'Reported Performance Table'!E1129="Yes"),"No","Yes_No")</f>
        <v>#N/A</v>
      </c>
      <c r="K1129" t="str">
        <f>IF('Reported Performance Table'!D1129="","",IF('Reported Performance Table'!E1129="Yes","LUNA_CCT","Reported_CCT"))</f>
        <v/>
      </c>
      <c r="L1129" t="str">
        <f>IF('Reported Performance Table'!D1129="","",IF(K1129="LUNA_CCT",VLOOKUP('Reported Performance Table'!D1129,'Master List'!$B$42:$E$129,4,FALSE),"Reported_BUG"))</f>
        <v/>
      </c>
      <c r="M1129" t="str">
        <f>IF('Reported Performance Table'!D1129="","",IF(AND('Reported Performance Table'!$E1129="Yes",OR('Reported Performance Table'!$D1129='Master List'!$B$42,'Reported Performance Table'!$D1129='Master List'!$B$43,'Reported Performance Table'!$D1129='Master List'!$B$44,'Reported Performance Table'!$D1129='Master List'!$B$46,'Reported Performance Table'!$D1129='Master List'!$B$48,'Reported Performance Table'!$D1129='Master List'!$B$104,'Reported Performance Table'!$D1129='Master List'!$B$106,'Reported Performance Table'!$D1129='Master List'!$B$126)),"LUNA_Dimming","Dimming_Capability_and_Range"))</f>
        <v/>
      </c>
      <c r="N1129" s="179">
        <f>'Reported Performance Table'!BE1129</f>
        <v>0</v>
      </c>
      <c r="O1129" s="179">
        <f>'Reported Performance Table'!BF1129</f>
        <v>0</v>
      </c>
      <c r="P1129" s="179">
        <f>'Reported Performance Table'!BG1129</f>
        <v>0</v>
      </c>
      <c r="Q1129" t="str">
        <f t="shared" si="35"/>
        <v>No</v>
      </c>
    </row>
    <row r="1130" spans="1:17" x14ac:dyDescent="0.25">
      <c r="A1130" s="75">
        <v>1137</v>
      </c>
      <c r="B1130" s="76" t="str">
        <f>IF('Reported Performance Table'!$A1137="","",IF(OR('Reported Performance Table'!$B1137="",'Reported Performance Table'!$C1137="",'Reported Performance Table'!$D1137="",'Reported Performance Table'!$F1137="",'Reported Performance Table'!$G1137="",'Reported Performance Table'!$H1137="",'Reported Performance Table'!$I1137="",'Reported Performance Table'!$K1137="",'Reported Performance Table'!$N1137="",'Reported Performance Table'!$O1137="",'Reported Performance Table'!$P1137="",'Reported Performance Table'!$Q1137="",'Reported Performance Table'!$R1137="",'Reported Performance Table'!$S1137="",'Reported Performance Table'!$T1137="",'Reported Performance Table'!$U1137="",'Reported Performance Table'!$V1137="",'Reported Performance Table'!$W1137="",'Reported Performance Table'!$X1137="",'Reported Performance Table'!$AF1137="",'Reported Performance Table'!$AG1137="",'Reported Performance Table'!$AI1137="",'Reported Performance Table'!$AJ1137="",'Reported Performance Table'!$AL1137="",'Reported Performance Table'!$AN1137="",'Reported Performance Table'!$AR1137=""),$A1130&amp;", ",""))</f>
        <v/>
      </c>
      <c r="D1130" s="35" t="e">
        <f>VLOOKUP('Reported Performance Table'!C1130,'Master List'!$B$20:$C$39,2,FALSE)</f>
        <v>#N/A</v>
      </c>
      <c r="E1130" t="e">
        <f>VLOOKUP('Reported Performance Table'!D1130,'Master List'!$B$42:$C$129,2,FALSE)</f>
        <v>#N/A</v>
      </c>
      <c r="F1130" t="e">
        <f>VLOOKUP('Reported Performance Table'!C1130,'Master List'!$B$20:$D$39,3,FALSE)</f>
        <v>#N/A</v>
      </c>
      <c r="G1130" s="3" t="e">
        <f>VLOOKUP('Reported Performance Table'!B1130,'Master List'!$B$11:$D$17,3,FALSE)</f>
        <v>#N/A</v>
      </c>
      <c r="H1130" t="e">
        <f t="shared" si="34"/>
        <v>#N/A</v>
      </c>
      <c r="I1130" t="e">
        <f>IF(VLOOKUP('Reported Performance Table'!D1130,'Master List'!$B$42:$D$129,3,FALSE)="","No",VLOOKUP('Reported Performance Table'!D1130,'Master List'!$B$42:$D$129,3,FALSE))</f>
        <v>#N/A</v>
      </c>
      <c r="J1130" t="e">
        <f>IF(AND(I1130="Yes_No",'Reported Performance Table'!E1130="Yes"),"No","Yes_No")</f>
        <v>#N/A</v>
      </c>
      <c r="K1130" t="str">
        <f>IF('Reported Performance Table'!D1130="","",IF('Reported Performance Table'!E1130="Yes","LUNA_CCT","Reported_CCT"))</f>
        <v/>
      </c>
      <c r="L1130" t="str">
        <f>IF('Reported Performance Table'!D1130="","",IF(K1130="LUNA_CCT",VLOOKUP('Reported Performance Table'!D1130,'Master List'!$B$42:$E$129,4,FALSE),"Reported_BUG"))</f>
        <v/>
      </c>
      <c r="M1130" t="str">
        <f>IF('Reported Performance Table'!D1130="","",IF(AND('Reported Performance Table'!$E1130="Yes",OR('Reported Performance Table'!$D1130='Master List'!$B$42,'Reported Performance Table'!$D1130='Master List'!$B$43,'Reported Performance Table'!$D1130='Master List'!$B$44,'Reported Performance Table'!$D1130='Master List'!$B$46,'Reported Performance Table'!$D1130='Master List'!$B$48,'Reported Performance Table'!$D1130='Master List'!$B$104,'Reported Performance Table'!$D1130='Master List'!$B$106,'Reported Performance Table'!$D1130='Master List'!$B$126)),"LUNA_Dimming","Dimming_Capability_and_Range"))</f>
        <v/>
      </c>
      <c r="N1130" s="179">
        <f>'Reported Performance Table'!BE1130</f>
        <v>0</v>
      </c>
      <c r="O1130" s="179">
        <f>'Reported Performance Table'!BF1130</f>
        <v>0</v>
      </c>
      <c r="P1130" s="179">
        <f>'Reported Performance Table'!BG1130</f>
        <v>0</v>
      </c>
      <c r="Q1130" t="str">
        <f t="shared" si="35"/>
        <v>No</v>
      </c>
    </row>
    <row r="1131" spans="1:17" x14ac:dyDescent="0.25">
      <c r="A1131" s="75">
        <v>1138</v>
      </c>
      <c r="B1131" s="76" t="str">
        <f>IF('Reported Performance Table'!$A1138="","",IF(OR('Reported Performance Table'!$B1138="",'Reported Performance Table'!$C1138="",'Reported Performance Table'!$D1138="",'Reported Performance Table'!$F1138="",'Reported Performance Table'!$G1138="",'Reported Performance Table'!$H1138="",'Reported Performance Table'!$I1138="",'Reported Performance Table'!$K1138="",'Reported Performance Table'!$N1138="",'Reported Performance Table'!$O1138="",'Reported Performance Table'!$P1138="",'Reported Performance Table'!$Q1138="",'Reported Performance Table'!$R1138="",'Reported Performance Table'!$S1138="",'Reported Performance Table'!$T1138="",'Reported Performance Table'!$U1138="",'Reported Performance Table'!$V1138="",'Reported Performance Table'!$W1138="",'Reported Performance Table'!$X1138="",'Reported Performance Table'!$AF1138="",'Reported Performance Table'!$AG1138="",'Reported Performance Table'!$AI1138="",'Reported Performance Table'!$AJ1138="",'Reported Performance Table'!$AL1138="",'Reported Performance Table'!$AN1138="",'Reported Performance Table'!$AR1138=""),$A1131&amp;", ",""))</f>
        <v/>
      </c>
      <c r="D1131" s="35" t="e">
        <f>VLOOKUP('Reported Performance Table'!C1131,'Master List'!$B$20:$C$39,2,FALSE)</f>
        <v>#N/A</v>
      </c>
      <c r="E1131" t="e">
        <f>VLOOKUP('Reported Performance Table'!D1131,'Master List'!$B$42:$C$129,2,FALSE)</f>
        <v>#N/A</v>
      </c>
      <c r="F1131" t="e">
        <f>VLOOKUP('Reported Performance Table'!C1131,'Master List'!$B$20:$D$39,3,FALSE)</f>
        <v>#N/A</v>
      </c>
      <c r="G1131" s="3" t="e">
        <f>VLOOKUP('Reported Performance Table'!B1131,'Master List'!$B$11:$D$17,3,FALSE)</f>
        <v>#N/A</v>
      </c>
      <c r="H1131" t="e">
        <f t="shared" si="34"/>
        <v>#N/A</v>
      </c>
      <c r="I1131" t="e">
        <f>IF(VLOOKUP('Reported Performance Table'!D1131,'Master List'!$B$42:$D$129,3,FALSE)="","No",VLOOKUP('Reported Performance Table'!D1131,'Master List'!$B$42:$D$129,3,FALSE))</f>
        <v>#N/A</v>
      </c>
      <c r="J1131" t="e">
        <f>IF(AND(I1131="Yes_No",'Reported Performance Table'!E1131="Yes"),"No","Yes_No")</f>
        <v>#N/A</v>
      </c>
      <c r="K1131" t="str">
        <f>IF('Reported Performance Table'!D1131="","",IF('Reported Performance Table'!E1131="Yes","LUNA_CCT","Reported_CCT"))</f>
        <v/>
      </c>
      <c r="L1131" t="str">
        <f>IF('Reported Performance Table'!D1131="","",IF(K1131="LUNA_CCT",VLOOKUP('Reported Performance Table'!D1131,'Master List'!$B$42:$E$129,4,FALSE),"Reported_BUG"))</f>
        <v/>
      </c>
      <c r="M1131" t="str">
        <f>IF('Reported Performance Table'!D1131="","",IF(AND('Reported Performance Table'!$E1131="Yes",OR('Reported Performance Table'!$D1131='Master List'!$B$42,'Reported Performance Table'!$D1131='Master List'!$B$43,'Reported Performance Table'!$D1131='Master List'!$B$44,'Reported Performance Table'!$D1131='Master List'!$B$46,'Reported Performance Table'!$D1131='Master List'!$B$48,'Reported Performance Table'!$D1131='Master List'!$B$104,'Reported Performance Table'!$D1131='Master List'!$B$106,'Reported Performance Table'!$D1131='Master List'!$B$126)),"LUNA_Dimming","Dimming_Capability_and_Range"))</f>
        <v/>
      </c>
      <c r="N1131" s="179">
        <f>'Reported Performance Table'!BE1131</f>
        <v>0</v>
      </c>
      <c r="O1131" s="179">
        <f>'Reported Performance Table'!BF1131</f>
        <v>0</v>
      </c>
      <c r="P1131" s="179">
        <f>'Reported Performance Table'!BG1131</f>
        <v>0</v>
      </c>
      <c r="Q1131" t="str">
        <f t="shared" si="35"/>
        <v>No</v>
      </c>
    </row>
    <row r="1132" spans="1:17" x14ac:dyDescent="0.25">
      <c r="A1132" s="75">
        <v>1139</v>
      </c>
      <c r="B1132" s="76" t="str">
        <f>IF('Reported Performance Table'!$A1139="","",IF(OR('Reported Performance Table'!$B1139="",'Reported Performance Table'!$C1139="",'Reported Performance Table'!$D1139="",'Reported Performance Table'!$F1139="",'Reported Performance Table'!$G1139="",'Reported Performance Table'!$H1139="",'Reported Performance Table'!$I1139="",'Reported Performance Table'!$K1139="",'Reported Performance Table'!$N1139="",'Reported Performance Table'!$O1139="",'Reported Performance Table'!$P1139="",'Reported Performance Table'!$Q1139="",'Reported Performance Table'!$R1139="",'Reported Performance Table'!$S1139="",'Reported Performance Table'!$T1139="",'Reported Performance Table'!$U1139="",'Reported Performance Table'!$V1139="",'Reported Performance Table'!$W1139="",'Reported Performance Table'!$X1139="",'Reported Performance Table'!$AF1139="",'Reported Performance Table'!$AG1139="",'Reported Performance Table'!$AI1139="",'Reported Performance Table'!$AJ1139="",'Reported Performance Table'!$AL1139="",'Reported Performance Table'!$AN1139="",'Reported Performance Table'!$AR1139=""),$A1132&amp;", ",""))</f>
        <v/>
      </c>
      <c r="D1132" s="35" t="e">
        <f>VLOOKUP('Reported Performance Table'!C1132,'Master List'!$B$20:$C$39,2,FALSE)</f>
        <v>#N/A</v>
      </c>
      <c r="E1132" t="e">
        <f>VLOOKUP('Reported Performance Table'!D1132,'Master List'!$B$42:$C$129,2,FALSE)</f>
        <v>#N/A</v>
      </c>
      <c r="F1132" t="e">
        <f>VLOOKUP('Reported Performance Table'!C1132,'Master List'!$B$20:$D$39,3,FALSE)</f>
        <v>#N/A</v>
      </c>
      <c r="G1132" s="3" t="e">
        <f>VLOOKUP('Reported Performance Table'!B1132,'Master List'!$B$11:$D$17,3,FALSE)</f>
        <v>#N/A</v>
      </c>
      <c r="H1132" t="e">
        <f t="shared" si="34"/>
        <v>#N/A</v>
      </c>
      <c r="I1132" t="e">
        <f>IF(VLOOKUP('Reported Performance Table'!D1132,'Master List'!$B$42:$D$129,3,FALSE)="","No",VLOOKUP('Reported Performance Table'!D1132,'Master List'!$B$42:$D$129,3,FALSE))</f>
        <v>#N/A</v>
      </c>
      <c r="J1132" t="e">
        <f>IF(AND(I1132="Yes_No",'Reported Performance Table'!E1132="Yes"),"No","Yes_No")</f>
        <v>#N/A</v>
      </c>
      <c r="K1132" t="str">
        <f>IF('Reported Performance Table'!D1132="","",IF('Reported Performance Table'!E1132="Yes","LUNA_CCT","Reported_CCT"))</f>
        <v/>
      </c>
      <c r="L1132" t="str">
        <f>IF('Reported Performance Table'!D1132="","",IF(K1132="LUNA_CCT",VLOOKUP('Reported Performance Table'!D1132,'Master List'!$B$42:$E$129,4,FALSE),"Reported_BUG"))</f>
        <v/>
      </c>
      <c r="M1132" t="str">
        <f>IF('Reported Performance Table'!D1132="","",IF(AND('Reported Performance Table'!$E1132="Yes",OR('Reported Performance Table'!$D1132='Master List'!$B$42,'Reported Performance Table'!$D1132='Master List'!$B$43,'Reported Performance Table'!$D1132='Master List'!$B$44,'Reported Performance Table'!$D1132='Master List'!$B$46,'Reported Performance Table'!$D1132='Master List'!$B$48,'Reported Performance Table'!$D1132='Master List'!$B$104,'Reported Performance Table'!$D1132='Master List'!$B$106,'Reported Performance Table'!$D1132='Master List'!$B$126)),"LUNA_Dimming","Dimming_Capability_and_Range"))</f>
        <v/>
      </c>
      <c r="N1132" s="179">
        <f>'Reported Performance Table'!BE1132</f>
        <v>0</v>
      </c>
      <c r="O1132" s="179">
        <f>'Reported Performance Table'!BF1132</f>
        <v>0</v>
      </c>
      <c r="P1132" s="179">
        <f>'Reported Performance Table'!BG1132</f>
        <v>0</v>
      </c>
      <c r="Q1132" t="str">
        <f t="shared" si="35"/>
        <v>No</v>
      </c>
    </row>
    <row r="1133" spans="1:17" x14ac:dyDescent="0.25">
      <c r="A1133" s="75">
        <v>1140</v>
      </c>
      <c r="B1133" s="76" t="str">
        <f>IF('Reported Performance Table'!$A1140="","",IF(OR('Reported Performance Table'!$B1140="",'Reported Performance Table'!$C1140="",'Reported Performance Table'!$D1140="",'Reported Performance Table'!$F1140="",'Reported Performance Table'!$G1140="",'Reported Performance Table'!$H1140="",'Reported Performance Table'!$I1140="",'Reported Performance Table'!$K1140="",'Reported Performance Table'!$N1140="",'Reported Performance Table'!$O1140="",'Reported Performance Table'!$P1140="",'Reported Performance Table'!$Q1140="",'Reported Performance Table'!$R1140="",'Reported Performance Table'!$S1140="",'Reported Performance Table'!$T1140="",'Reported Performance Table'!$U1140="",'Reported Performance Table'!$V1140="",'Reported Performance Table'!$W1140="",'Reported Performance Table'!$X1140="",'Reported Performance Table'!$AF1140="",'Reported Performance Table'!$AG1140="",'Reported Performance Table'!$AI1140="",'Reported Performance Table'!$AJ1140="",'Reported Performance Table'!$AL1140="",'Reported Performance Table'!$AN1140="",'Reported Performance Table'!$AR1140=""),$A1133&amp;", ",""))</f>
        <v/>
      </c>
      <c r="D1133" s="35" t="e">
        <f>VLOOKUP('Reported Performance Table'!C1133,'Master List'!$B$20:$C$39,2,FALSE)</f>
        <v>#N/A</v>
      </c>
      <c r="E1133" t="e">
        <f>VLOOKUP('Reported Performance Table'!D1133,'Master List'!$B$42:$C$129,2,FALSE)</f>
        <v>#N/A</v>
      </c>
      <c r="F1133" t="e">
        <f>VLOOKUP('Reported Performance Table'!C1133,'Master List'!$B$20:$D$39,3,FALSE)</f>
        <v>#N/A</v>
      </c>
      <c r="G1133" s="3" t="e">
        <f>VLOOKUP('Reported Performance Table'!B1133,'Master List'!$B$11:$D$17,3,FALSE)</f>
        <v>#N/A</v>
      </c>
      <c r="H1133" t="e">
        <f t="shared" si="34"/>
        <v>#N/A</v>
      </c>
      <c r="I1133" t="e">
        <f>IF(VLOOKUP('Reported Performance Table'!D1133,'Master List'!$B$42:$D$129,3,FALSE)="","No",VLOOKUP('Reported Performance Table'!D1133,'Master List'!$B$42:$D$129,3,FALSE))</f>
        <v>#N/A</v>
      </c>
      <c r="J1133" t="e">
        <f>IF(AND(I1133="Yes_No",'Reported Performance Table'!E1133="Yes"),"No","Yes_No")</f>
        <v>#N/A</v>
      </c>
      <c r="K1133" t="str">
        <f>IF('Reported Performance Table'!D1133="","",IF('Reported Performance Table'!E1133="Yes","LUNA_CCT","Reported_CCT"))</f>
        <v/>
      </c>
      <c r="L1133" t="str">
        <f>IF('Reported Performance Table'!D1133="","",IF(K1133="LUNA_CCT",VLOOKUP('Reported Performance Table'!D1133,'Master List'!$B$42:$E$129,4,FALSE),"Reported_BUG"))</f>
        <v/>
      </c>
      <c r="M1133" t="str">
        <f>IF('Reported Performance Table'!D1133="","",IF(AND('Reported Performance Table'!$E1133="Yes",OR('Reported Performance Table'!$D1133='Master List'!$B$42,'Reported Performance Table'!$D1133='Master List'!$B$43,'Reported Performance Table'!$D1133='Master List'!$B$44,'Reported Performance Table'!$D1133='Master List'!$B$46,'Reported Performance Table'!$D1133='Master List'!$B$48,'Reported Performance Table'!$D1133='Master List'!$B$104,'Reported Performance Table'!$D1133='Master List'!$B$106,'Reported Performance Table'!$D1133='Master List'!$B$126)),"LUNA_Dimming","Dimming_Capability_and_Range"))</f>
        <v/>
      </c>
      <c r="N1133" s="179">
        <f>'Reported Performance Table'!BE1133</f>
        <v>0</v>
      </c>
      <c r="O1133" s="179">
        <f>'Reported Performance Table'!BF1133</f>
        <v>0</v>
      </c>
      <c r="P1133" s="179">
        <f>'Reported Performance Table'!BG1133</f>
        <v>0</v>
      </c>
      <c r="Q1133" t="str">
        <f t="shared" si="35"/>
        <v>No</v>
      </c>
    </row>
    <row r="1134" spans="1:17" x14ac:dyDescent="0.25">
      <c r="A1134" s="75">
        <v>1141</v>
      </c>
      <c r="B1134" s="76" t="str">
        <f>IF('Reported Performance Table'!$A1141="","",IF(OR('Reported Performance Table'!$B1141="",'Reported Performance Table'!$C1141="",'Reported Performance Table'!$D1141="",'Reported Performance Table'!$F1141="",'Reported Performance Table'!$G1141="",'Reported Performance Table'!$H1141="",'Reported Performance Table'!$I1141="",'Reported Performance Table'!$K1141="",'Reported Performance Table'!$N1141="",'Reported Performance Table'!$O1141="",'Reported Performance Table'!$P1141="",'Reported Performance Table'!$Q1141="",'Reported Performance Table'!$R1141="",'Reported Performance Table'!$S1141="",'Reported Performance Table'!$T1141="",'Reported Performance Table'!$U1141="",'Reported Performance Table'!$V1141="",'Reported Performance Table'!$W1141="",'Reported Performance Table'!$X1141="",'Reported Performance Table'!$AF1141="",'Reported Performance Table'!$AG1141="",'Reported Performance Table'!$AI1141="",'Reported Performance Table'!$AJ1141="",'Reported Performance Table'!$AL1141="",'Reported Performance Table'!$AN1141="",'Reported Performance Table'!$AR1141=""),$A1134&amp;", ",""))</f>
        <v/>
      </c>
      <c r="D1134" s="35" t="e">
        <f>VLOOKUP('Reported Performance Table'!C1134,'Master List'!$B$20:$C$39,2,FALSE)</f>
        <v>#N/A</v>
      </c>
      <c r="E1134" t="e">
        <f>VLOOKUP('Reported Performance Table'!D1134,'Master List'!$B$42:$C$129,2,FALSE)</f>
        <v>#N/A</v>
      </c>
      <c r="F1134" t="e">
        <f>VLOOKUP('Reported Performance Table'!C1134,'Master List'!$B$20:$D$39,3,FALSE)</f>
        <v>#N/A</v>
      </c>
      <c r="G1134" s="3" t="e">
        <f>VLOOKUP('Reported Performance Table'!B1134,'Master List'!$B$11:$D$17,3,FALSE)</f>
        <v>#N/A</v>
      </c>
      <c r="H1134" t="e">
        <f t="shared" si="34"/>
        <v>#N/A</v>
      </c>
      <c r="I1134" t="e">
        <f>IF(VLOOKUP('Reported Performance Table'!D1134,'Master List'!$B$42:$D$129,3,FALSE)="","No",VLOOKUP('Reported Performance Table'!D1134,'Master List'!$B$42:$D$129,3,FALSE))</f>
        <v>#N/A</v>
      </c>
      <c r="J1134" t="e">
        <f>IF(AND(I1134="Yes_No",'Reported Performance Table'!E1134="Yes"),"No","Yes_No")</f>
        <v>#N/A</v>
      </c>
      <c r="K1134" t="str">
        <f>IF('Reported Performance Table'!D1134="","",IF('Reported Performance Table'!E1134="Yes","LUNA_CCT","Reported_CCT"))</f>
        <v/>
      </c>
      <c r="L1134" t="str">
        <f>IF('Reported Performance Table'!D1134="","",IF(K1134="LUNA_CCT",VLOOKUP('Reported Performance Table'!D1134,'Master List'!$B$42:$E$129,4,FALSE),"Reported_BUG"))</f>
        <v/>
      </c>
      <c r="M1134" t="str">
        <f>IF('Reported Performance Table'!D1134="","",IF(AND('Reported Performance Table'!$E1134="Yes",OR('Reported Performance Table'!$D1134='Master List'!$B$42,'Reported Performance Table'!$D1134='Master List'!$B$43,'Reported Performance Table'!$D1134='Master List'!$B$44,'Reported Performance Table'!$D1134='Master List'!$B$46,'Reported Performance Table'!$D1134='Master List'!$B$48,'Reported Performance Table'!$D1134='Master List'!$B$104,'Reported Performance Table'!$D1134='Master List'!$B$106,'Reported Performance Table'!$D1134='Master List'!$B$126)),"LUNA_Dimming","Dimming_Capability_and_Range"))</f>
        <v/>
      </c>
      <c r="N1134" s="179">
        <f>'Reported Performance Table'!BE1134</f>
        <v>0</v>
      </c>
      <c r="O1134" s="179">
        <f>'Reported Performance Table'!BF1134</f>
        <v>0</v>
      </c>
      <c r="P1134" s="179">
        <f>'Reported Performance Table'!BG1134</f>
        <v>0</v>
      </c>
      <c r="Q1134" t="str">
        <f t="shared" si="35"/>
        <v>No</v>
      </c>
    </row>
    <row r="1135" spans="1:17" x14ac:dyDescent="0.25">
      <c r="A1135" s="75">
        <v>1142</v>
      </c>
      <c r="B1135" s="76" t="str">
        <f>IF('Reported Performance Table'!$A1142="","",IF(OR('Reported Performance Table'!$B1142="",'Reported Performance Table'!$C1142="",'Reported Performance Table'!$D1142="",'Reported Performance Table'!$F1142="",'Reported Performance Table'!$G1142="",'Reported Performance Table'!$H1142="",'Reported Performance Table'!$I1142="",'Reported Performance Table'!$K1142="",'Reported Performance Table'!$N1142="",'Reported Performance Table'!$O1142="",'Reported Performance Table'!$P1142="",'Reported Performance Table'!$Q1142="",'Reported Performance Table'!$R1142="",'Reported Performance Table'!$S1142="",'Reported Performance Table'!$T1142="",'Reported Performance Table'!$U1142="",'Reported Performance Table'!$V1142="",'Reported Performance Table'!$W1142="",'Reported Performance Table'!$X1142="",'Reported Performance Table'!$AF1142="",'Reported Performance Table'!$AG1142="",'Reported Performance Table'!$AI1142="",'Reported Performance Table'!$AJ1142="",'Reported Performance Table'!$AL1142="",'Reported Performance Table'!$AN1142="",'Reported Performance Table'!$AR1142=""),$A1135&amp;", ",""))</f>
        <v/>
      </c>
      <c r="D1135" s="35" t="e">
        <f>VLOOKUP('Reported Performance Table'!C1135,'Master List'!$B$20:$C$39,2,FALSE)</f>
        <v>#N/A</v>
      </c>
      <c r="E1135" t="e">
        <f>VLOOKUP('Reported Performance Table'!D1135,'Master List'!$B$42:$C$129,2,FALSE)</f>
        <v>#N/A</v>
      </c>
      <c r="F1135" t="e">
        <f>VLOOKUP('Reported Performance Table'!C1135,'Master List'!$B$20:$D$39,3,FALSE)</f>
        <v>#N/A</v>
      </c>
      <c r="G1135" s="3" t="e">
        <f>VLOOKUP('Reported Performance Table'!B1135,'Master List'!$B$11:$D$17,3,FALSE)</f>
        <v>#N/A</v>
      </c>
      <c r="H1135" t="e">
        <f t="shared" si="34"/>
        <v>#N/A</v>
      </c>
      <c r="I1135" t="e">
        <f>IF(VLOOKUP('Reported Performance Table'!D1135,'Master List'!$B$42:$D$129,3,FALSE)="","No",VLOOKUP('Reported Performance Table'!D1135,'Master List'!$B$42:$D$129,3,FALSE))</f>
        <v>#N/A</v>
      </c>
      <c r="J1135" t="e">
        <f>IF(AND(I1135="Yes_No",'Reported Performance Table'!E1135="Yes"),"No","Yes_No")</f>
        <v>#N/A</v>
      </c>
      <c r="K1135" t="str">
        <f>IF('Reported Performance Table'!D1135="","",IF('Reported Performance Table'!E1135="Yes","LUNA_CCT","Reported_CCT"))</f>
        <v/>
      </c>
      <c r="L1135" t="str">
        <f>IF('Reported Performance Table'!D1135="","",IF(K1135="LUNA_CCT",VLOOKUP('Reported Performance Table'!D1135,'Master List'!$B$42:$E$129,4,FALSE),"Reported_BUG"))</f>
        <v/>
      </c>
      <c r="M1135" t="str">
        <f>IF('Reported Performance Table'!D1135="","",IF(AND('Reported Performance Table'!$E1135="Yes",OR('Reported Performance Table'!$D1135='Master List'!$B$42,'Reported Performance Table'!$D1135='Master List'!$B$43,'Reported Performance Table'!$D1135='Master List'!$B$44,'Reported Performance Table'!$D1135='Master List'!$B$46,'Reported Performance Table'!$D1135='Master List'!$B$48,'Reported Performance Table'!$D1135='Master List'!$B$104,'Reported Performance Table'!$D1135='Master List'!$B$106,'Reported Performance Table'!$D1135='Master List'!$B$126)),"LUNA_Dimming","Dimming_Capability_and_Range"))</f>
        <v/>
      </c>
      <c r="N1135" s="179">
        <f>'Reported Performance Table'!BE1135</f>
        <v>0</v>
      </c>
      <c r="O1135" s="179">
        <f>'Reported Performance Table'!BF1135</f>
        <v>0</v>
      </c>
      <c r="P1135" s="179">
        <f>'Reported Performance Table'!BG1135</f>
        <v>0</v>
      </c>
      <c r="Q1135" t="str">
        <f t="shared" si="35"/>
        <v>No</v>
      </c>
    </row>
    <row r="1136" spans="1:17" x14ac:dyDescent="0.25">
      <c r="A1136" s="75">
        <v>1143</v>
      </c>
      <c r="B1136" s="76" t="str">
        <f>IF('Reported Performance Table'!$A1143="","",IF(OR('Reported Performance Table'!$B1143="",'Reported Performance Table'!$C1143="",'Reported Performance Table'!$D1143="",'Reported Performance Table'!$F1143="",'Reported Performance Table'!$G1143="",'Reported Performance Table'!$H1143="",'Reported Performance Table'!$I1143="",'Reported Performance Table'!$K1143="",'Reported Performance Table'!$N1143="",'Reported Performance Table'!$O1143="",'Reported Performance Table'!$P1143="",'Reported Performance Table'!$Q1143="",'Reported Performance Table'!$R1143="",'Reported Performance Table'!$S1143="",'Reported Performance Table'!$T1143="",'Reported Performance Table'!$U1143="",'Reported Performance Table'!$V1143="",'Reported Performance Table'!$W1143="",'Reported Performance Table'!$X1143="",'Reported Performance Table'!$AF1143="",'Reported Performance Table'!$AG1143="",'Reported Performance Table'!$AI1143="",'Reported Performance Table'!$AJ1143="",'Reported Performance Table'!$AL1143="",'Reported Performance Table'!$AN1143="",'Reported Performance Table'!$AR1143=""),$A1136&amp;", ",""))</f>
        <v/>
      </c>
      <c r="D1136" s="35" t="e">
        <f>VLOOKUP('Reported Performance Table'!C1136,'Master List'!$B$20:$C$39,2,FALSE)</f>
        <v>#N/A</v>
      </c>
      <c r="E1136" t="e">
        <f>VLOOKUP('Reported Performance Table'!D1136,'Master List'!$B$42:$C$129,2,FALSE)</f>
        <v>#N/A</v>
      </c>
      <c r="F1136" t="e">
        <f>VLOOKUP('Reported Performance Table'!C1136,'Master List'!$B$20:$D$39,3,FALSE)</f>
        <v>#N/A</v>
      </c>
      <c r="G1136" s="3" t="e">
        <f>VLOOKUP('Reported Performance Table'!B1136,'Master List'!$B$11:$D$17,3,FALSE)</f>
        <v>#N/A</v>
      </c>
      <c r="H1136" t="e">
        <f t="shared" si="34"/>
        <v>#N/A</v>
      </c>
      <c r="I1136" t="e">
        <f>IF(VLOOKUP('Reported Performance Table'!D1136,'Master List'!$B$42:$D$129,3,FALSE)="","No",VLOOKUP('Reported Performance Table'!D1136,'Master List'!$B$42:$D$129,3,FALSE))</f>
        <v>#N/A</v>
      </c>
      <c r="J1136" t="e">
        <f>IF(AND(I1136="Yes_No",'Reported Performance Table'!E1136="Yes"),"No","Yes_No")</f>
        <v>#N/A</v>
      </c>
      <c r="K1136" t="str">
        <f>IF('Reported Performance Table'!D1136="","",IF('Reported Performance Table'!E1136="Yes","LUNA_CCT","Reported_CCT"))</f>
        <v/>
      </c>
      <c r="L1136" t="str">
        <f>IF('Reported Performance Table'!D1136="","",IF(K1136="LUNA_CCT",VLOOKUP('Reported Performance Table'!D1136,'Master List'!$B$42:$E$129,4,FALSE),"Reported_BUG"))</f>
        <v/>
      </c>
      <c r="M1136" t="str">
        <f>IF('Reported Performance Table'!D1136="","",IF(AND('Reported Performance Table'!$E1136="Yes",OR('Reported Performance Table'!$D1136='Master List'!$B$42,'Reported Performance Table'!$D1136='Master List'!$B$43,'Reported Performance Table'!$D1136='Master List'!$B$44,'Reported Performance Table'!$D1136='Master List'!$B$46,'Reported Performance Table'!$D1136='Master List'!$B$48,'Reported Performance Table'!$D1136='Master List'!$B$104,'Reported Performance Table'!$D1136='Master List'!$B$106,'Reported Performance Table'!$D1136='Master List'!$B$126)),"LUNA_Dimming","Dimming_Capability_and_Range"))</f>
        <v/>
      </c>
      <c r="N1136" s="179">
        <f>'Reported Performance Table'!BE1136</f>
        <v>0</v>
      </c>
      <c r="O1136" s="179">
        <f>'Reported Performance Table'!BF1136</f>
        <v>0</v>
      </c>
      <c r="P1136" s="179">
        <f>'Reported Performance Table'!BG1136</f>
        <v>0</v>
      </c>
      <c r="Q1136" t="str">
        <f t="shared" si="35"/>
        <v>No</v>
      </c>
    </row>
    <row r="1137" spans="1:17" x14ac:dyDescent="0.25">
      <c r="A1137" s="75">
        <v>1144</v>
      </c>
      <c r="B1137" s="76" t="str">
        <f>IF('Reported Performance Table'!$A1144="","",IF(OR('Reported Performance Table'!$B1144="",'Reported Performance Table'!$C1144="",'Reported Performance Table'!$D1144="",'Reported Performance Table'!$F1144="",'Reported Performance Table'!$G1144="",'Reported Performance Table'!$H1144="",'Reported Performance Table'!$I1144="",'Reported Performance Table'!$K1144="",'Reported Performance Table'!$N1144="",'Reported Performance Table'!$O1144="",'Reported Performance Table'!$P1144="",'Reported Performance Table'!$Q1144="",'Reported Performance Table'!$R1144="",'Reported Performance Table'!$S1144="",'Reported Performance Table'!$T1144="",'Reported Performance Table'!$U1144="",'Reported Performance Table'!$V1144="",'Reported Performance Table'!$W1144="",'Reported Performance Table'!$X1144="",'Reported Performance Table'!$AF1144="",'Reported Performance Table'!$AG1144="",'Reported Performance Table'!$AI1144="",'Reported Performance Table'!$AJ1144="",'Reported Performance Table'!$AL1144="",'Reported Performance Table'!$AN1144="",'Reported Performance Table'!$AR1144=""),$A1137&amp;", ",""))</f>
        <v/>
      </c>
      <c r="D1137" s="35" t="e">
        <f>VLOOKUP('Reported Performance Table'!C1137,'Master List'!$B$20:$C$39,2,FALSE)</f>
        <v>#N/A</v>
      </c>
      <c r="E1137" t="e">
        <f>VLOOKUP('Reported Performance Table'!D1137,'Master List'!$B$42:$C$129,2,FALSE)</f>
        <v>#N/A</v>
      </c>
      <c r="F1137" t="e">
        <f>VLOOKUP('Reported Performance Table'!C1137,'Master List'!$B$20:$D$39,3,FALSE)</f>
        <v>#N/A</v>
      </c>
      <c r="G1137" s="3" t="e">
        <f>VLOOKUP('Reported Performance Table'!B1137,'Master List'!$B$11:$D$17,3,FALSE)</f>
        <v>#N/A</v>
      </c>
      <c r="H1137" t="e">
        <f t="shared" si="34"/>
        <v>#N/A</v>
      </c>
      <c r="I1137" t="e">
        <f>IF(VLOOKUP('Reported Performance Table'!D1137,'Master List'!$B$42:$D$129,3,FALSE)="","No",VLOOKUP('Reported Performance Table'!D1137,'Master List'!$B$42:$D$129,3,FALSE))</f>
        <v>#N/A</v>
      </c>
      <c r="J1137" t="e">
        <f>IF(AND(I1137="Yes_No",'Reported Performance Table'!E1137="Yes"),"No","Yes_No")</f>
        <v>#N/A</v>
      </c>
      <c r="K1137" t="str">
        <f>IF('Reported Performance Table'!D1137="","",IF('Reported Performance Table'!E1137="Yes","LUNA_CCT","Reported_CCT"))</f>
        <v/>
      </c>
      <c r="L1137" t="str">
        <f>IF('Reported Performance Table'!D1137="","",IF(K1137="LUNA_CCT",VLOOKUP('Reported Performance Table'!D1137,'Master List'!$B$42:$E$129,4,FALSE),"Reported_BUG"))</f>
        <v/>
      </c>
      <c r="M1137" t="str">
        <f>IF('Reported Performance Table'!D1137="","",IF(AND('Reported Performance Table'!$E1137="Yes",OR('Reported Performance Table'!$D1137='Master List'!$B$42,'Reported Performance Table'!$D1137='Master List'!$B$43,'Reported Performance Table'!$D1137='Master List'!$B$44,'Reported Performance Table'!$D1137='Master List'!$B$46,'Reported Performance Table'!$D1137='Master List'!$B$48,'Reported Performance Table'!$D1137='Master List'!$B$104,'Reported Performance Table'!$D1137='Master List'!$B$106,'Reported Performance Table'!$D1137='Master List'!$B$126)),"LUNA_Dimming","Dimming_Capability_and_Range"))</f>
        <v/>
      </c>
      <c r="N1137" s="179">
        <f>'Reported Performance Table'!BE1137</f>
        <v>0</v>
      </c>
      <c r="O1137" s="179">
        <f>'Reported Performance Table'!BF1137</f>
        <v>0</v>
      </c>
      <c r="P1137" s="179">
        <f>'Reported Performance Table'!BG1137</f>
        <v>0</v>
      </c>
      <c r="Q1137" t="str">
        <f t="shared" si="35"/>
        <v>No</v>
      </c>
    </row>
    <row r="1138" spans="1:17" x14ac:dyDescent="0.25">
      <c r="A1138" s="75">
        <v>1145</v>
      </c>
      <c r="B1138" s="76" t="str">
        <f>IF('Reported Performance Table'!$A1145="","",IF(OR('Reported Performance Table'!$B1145="",'Reported Performance Table'!$C1145="",'Reported Performance Table'!$D1145="",'Reported Performance Table'!$F1145="",'Reported Performance Table'!$G1145="",'Reported Performance Table'!$H1145="",'Reported Performance Table'!$I1145="",'Reported Performance Table'!$K1145="",'Reported Performance Table'!$N1145="",'Reported Performance Table'!$O1145="",'Reported Performance Table'!$P1145="",'Reported Performance Table'!$Q1145="",'Reported Performance Table'!$R1145="",'Reported Performance Table'!$S1145="",'Reported Performance Table'!$T1145="",'Reported Performance Table'!$U1145="",'Reported Performance Table'!$V1145="",'Reported Performance Table'!$W1145="",'Reported Performance Table'!$X1145="",'Reported Performance Table'!$AF1145="",'Reported Performance Table'!$AG1145="",'Reported Performance Table'!$AI1145="",'Reported Performance Table'!$AJ1145="",'Reported Performance Table'!$AL1145="",'Reported Performance Table'!$AN1145="",'Reported Performance Table'!$AR1145=""),$A1138&amp;", ",""))</f>
        <v/>
      </c>
      <c r="D1138" s="35" t="e">
        <f>VLOOKUP('Reported Performance Table'!C1138,'Master List'!$B$20:$C$39,2,FALSE)</f>
        <v>#N/A</v>
      </c>
      <c r="E1138" t="e">
        <f>VLOOKUP('Reported Performance Table'!D1138,'Master List'!$B$42:$C$129,2,FALSE)</f>
        <v>#N/A</v>
      </c>
      <c r="F1138" t="e">
        <f>VLOOKUP('Reported Performance Table'!C1138,'Master List'!$B$20:$D$39,3,FALSE)</f>
        <v>#N/A</v>
      </c>
      <c r="G1138" s="3" t="e">
        <f>VLOOKUP('Reported Performance Table'!B1138,'Master List'!$B$11:$D$17,3,FALSE)</f>
        <v>#N/A</v>
      </c>
      <c r="H1138" t="e">
        <f t="shared" si="34"/>
        <v>#N/A</v>
      </c>
      <c r="I1138" t="e">
        <f>IF(VLOOKUP('Reported Performance Table'!D1138,'Master List'!$B$42:$D$129,3,FALSE)="","No",VLOOKUP('Reported Performance Table'!D1138,'Master List'!$B$42:$D$129,3,FALSE))</f>
        <v>#N/A</v>
      </c>
      <c r="J1138" t="e">
        <f>IF(AND(I1138="Yes_No",'Reported Performance Table'!E1138="Yes"),"No","Yes_No")</f>
        <v>#N/A</v>
      </c>
      <c r="K1138" t="str">
        <f>IF('Reported Performance Table'!D1138="","",IF('Reported Performance Table'!E1138="Yes","LUNA_CCT","Reported_CCT"))</f>
        <v/>
      </c>
      <c r="L1138" t="str">
        <f>IF('Reported Performance Table'!D1138="","",IF(K1138="LUNA_CCT",VLOOKUP('Reported Performance Table'!D1138,'Master List'!$B$42:$E$129,4,FALSE),"Reported_BUG"))</f>
        <v/>
      </c>
      <c r="M1138" t="str">
        <f>IF('Reported Performance Table'!D1138="","",IF(AND('Reported Performance Table'!$E1138="Yes",OR('Reported Performance Table'!$D1138='Master List'!$B$42,'Reported Performance Table'!$D1138='Master List'!$B$43,'Reported Performance Table'!$D1138='Master List'!$B$44,'Reported Performance Table'!$D1138='Master List'!$B$46,'Reported Performance Table'!$D1138='Master List'!$B$48,'Reported Performance Table'!$D1138='Master List'!$B$104,'Reported Performance Table'!$D1138='Master List'!$B$106,'Reported Performance Table'!$D1138='Master List'!$B$126)),"LUNA_Dimming","Dimming_Capability_and_Range"))</f>
        <v/>
      </c>
      <c r="N1138" s="179">
        <f>'Reported Performance Table'!BE1138</f>
        <v>0</v>
      </c>
      <c r="O1138" s="179">
        <f>'Reported Performance Table'!BF1138</f>
        <v>0</v>
      </c>
      <c r="P1138" s="179">
        <f>'Reported Performance Table'!BG1138</f>
        <v>0</v>
      </c>
      <c r="Q1138" t="str">
        <f t="shared" si="35"/>
        <v>No</v>
      </c>
    </row>
    <row r="1139" spans="1:17" x14ac:dyDescent="0.25">
      <c r="A1139" s="75">
        <v>1146</v>
      </c>
      <c r="B1139" s="76" t="str">
        <f>IF('Reported Performance Table'!$A1146="","",IF(OR('Reported Performance Table'!$B1146="",'Reported Performance Table'!$C1146="",'Reported Performance Table'!$D1146="",'Reported Performance Table'!$F1146="",'Reported Performance Table'!$G1146="",'Reported Performance Table'!$H1146="",'Reported Performance Table'!$I1146="",'Reported Performance Table'!$K1146="",'Reported Performance Table'!$N1146="",'Reported Performance Table'!$O1146="",'Reported Performance Table'!$P1146="",'Reported Performance Table'!$Q1146="",'Reported Performance Table'!$R1146="",'Reported Performance Table'!$S1146="",'Reported Performance Table'!$T1146="",'Reported Performance Table'!$U1146="",'Reported Performance Table'!$V1146="",'Reported Performance Table'!$W1146="",'Reported Performance Table'!$X1146="",'Reported Performance Table'!$AF1146="",'Reported Performance Table'!$AG1146="",'Reported Performance Table'!$AI1146="",'Reported Performance Table'!$AJ1146="",'Reported Performance Table'!$AL1146="",'Reported Performance Table'!$AN1146="",'Reported Performance Table'!$AR1146=""),$A1139&amp;", ",""))</f>
        <v/>
      </c>
      <c r="D1139" s="35" t="e">
        <f>VLOOKUP('Reported Performance Table'!C1139,'Master List'!$B$20:$C$39,2,FALSE)</f>
        <v>#N/A</v>
      </c>
      <c r="E1139" t="e">
        <f>VLOOKUP('Reported Performance Table'!D1139,'Master List'!$B$42:$C$129,2,FALSE)</f>
        <v>#N/A</v>
      </c>
      <c r="F1139" t="e">
        <f>VLOOKUP('Reported Performance Table'!C1139,'Master List'!$B$20:$D$39,3,FALSE)</f>
        <v>#N/A</v>
      </c>
      <c r="G1139" s="3" t="e">
        <f>VLOOKUP('Reported Performance Table'!B1139,'Master List'!$B$11:$D$17,3,FALSE)</f>
        <v>#N/A</v>
      </c>
      <c r="H1139" t="e">
        <f t="shared" si="34"/>
        <v>#N/A</v>
      </c>
      <c r="I1139" t="e">
        <f>IF(VLOOKUP('Reported Performance Table'!D1139,'Master List'!$B$42:$D$129,3,FALSE)="","No",VLOOKUP('Reported Performance Table'!D1139,'Master List'!$B$42:$D$129,3,FALSE))</f>
        <v>#N/A</v>
      </c>
      <c r="J1139" t="e">
        <f>IF(AND(I1139="Yes_No",'Reported Performance Table'!E1139="Yes"),"No","Yes_No")</f>
        <v>#N/A</v>
      </c>
      <c r="K1139" t="str">
        <f>IF('Reported Performance Table'!D1139="","",IF('Reported Performance Table'!E1139="Yes","LUNA_CCT","Reported_CCT"))</f>
        <v/>
      </c>
      <c r="L1139" t="str">
        <f>IF('Reported Performance Table'!D1139="","",IF(K1139="LUNA_CCT",VLOOKUP('Reported Performance Table'!D1139,'Master List'!$B$42:$E$129,4,FALSE),"Reported_BUG"))</f>
        <v/>
      </c>
      <c r="M1139" t="str">
        <f>IF('Reported Performance Table'!D1139="","",IF(AND('Reported Performance Table'!$E1139="Yes",OR('Reported Performance Table'!$D1139='Master List'!$B$42,'Reported Performance Table'!$D1139='Master List'!$B$43,'Reported Performance Table'!$D1139='Master List'!$B$44,'Reported Performance Table'!$D1139='Master List'!$B$46,'Reported Performance Table'!$D1139='Master List'!$B$48,'Reported Performance Table'!$D1139='Master List'!$B$104,'Reported Performance Table'!$D1139='Master List'!$B$106,'Reported Performance Table'!$D1139='Master List'!$B$126)),"LUNA_Dimming","Dimming_Capability_and_Range"))</f>
        <v/>
      </c>
      <c r="N1139" s="179">
        <f>'Reported Performance Table'!BE1139</f>
        <v>0</v>
      </c>
      <c r="O1139" s="179">
        <f>'Reported Performance Table'!BF1139</f>
        <v>0</v>
      </c>
      <c r="P1139" s="179">
        <f>'Reported Performance Table'!BG1139</f>
        <v>0</v>
      </c>
      <c r="Q1139" t="str">
        <f t="shared" si="35"/>
        <v>No</v>
      </c>
    </row>
    <row r="1140" spans="1:17" x14ac:dyDescent="0.25">
      <c r="A1140" s="75">
        <v>1147</v>
      </c>
      <c r="B1140" s="76" t="str">
        <f>IF('Reported Performance Table'!$A1147="","",IF(OR('Reported Performance Table'!$B1147="",'Reported Performance Table'!$C1147="",'Reported Performance Table'!$D1147="",'Reported Performance Table'!$F1147="",'Reported Performance Table'!$G1147="",'Reported Performance Table'!$H1147="",'Reported Performance Table'!$I1147="",'Reported Performance Table'!$K1147="",'Reported Performance Table'!$N1147="",'Reported Performance Table'!$O1147="",'Reported Performance Table'!$P1147="",'Reported Performance Table'!$Q1147="",'Reported Performance Table'!$R1147="",'Reported Performance Table'!$S1147="",'Reported Performance Table'!$T1147="",'Reported Performance Table'!$U1147="",'Reported Performance Table'!$V1147="",'Reported Performance Table'!$W1147="",'Reported Performance Table'!$X1147="",'Reported Performance Table'!$AF1147="",'Reported Performance Table'!$AG1147="",'Reported Performance Table'!$AI1147="",'Reported Performance Table'!$AJ1147="",'Reported Performance Table'!$AL1147="",'Reported Performance Table'!$AN1147="",'Reported Performance Table'!$AR1147=""),$A1140&amp;", ",""))</f>
        <v/>
      </c>
      <c r="D1140" s="35" t="e">
        <f>VLOOKUP('Reported Performance Table'!C1140,'Master List'!$B$20:$C$39,2,FALSE)</f>
        <v>#N/A</v>
      </c>
      <c r="E1140" t="e">
        <f>VLOOKUP('Reported Performance Table'!D1140,'Master List'!$B$42:$C$129,2,FALSE)</f>
        <v>#N/A</v>
      </c>
      <c r="F1140" t="e">
        <f>VLOOKUP('Reported Performance Table'!C1140,'Master List'!$B$20:$D$39,3,FALSE)</f>
        <v>#N/A</v>
      </c>
      <c r="G1140" s="3" t="e">
        <f>VLOOKUP('Reported Performance Table'!B1140,'Master List'!$B$11:$D$17,3,FALSE)</f>
        <v>#N/A</v>
      </c>
      <c r="H1140" t="e">
        <f t="shared" si="34"/>
        <v>#N/A</v>
      </c>
      <c r="I1140" t="e">
        <f>IF(VLOOKUP('Reported Performance Table'!D1140,'Master List'!$B$42:$D$129,3,FALSE)="","No",VLOOKUP('Reported Performance Table'!D1140,'Master List'!$B$42:$D$129,3,FALSE))</f>
        <v>#N/A</v>
      </c>
      <c r="J1140" t="e">
        <f>IF(AND(I1140="Yes_No",'Reported Performance Table'!E1140="Yes"),"No","Yes_No")</f>
        <v>#N/A</v>
      </c>
      <c r="K1140" t="str">
        <f>IF('Reported Performance Table'!D1140="","",IF('Reported Performance Table'!E1140="Yes","LUNA_CCT","Reported_CCT"))</f>
        <v/>
      </c>
      <c r="L1140" t="str">
        <f>IF('Reported Performance Table'!D1140="","",IF(K1140="LUNA_CCT",VLOOKUP('Reported Performance Table'!D1140,'Master List'!$B$42:$E$129,4,FALSE),"Reported_BUG"))</f>
        <v/>
      </c>
      <c r="M1140" t="str">
        <f>IF('Reported Performance Table'!D1140="","",IF(AND('Reported Performance Table'!$E1140="Yes",OR('Reported Performance Table'!$D1140='Master List'!$B$42,'Reported Performance Table'!$D1140='Master List'!$B$43,'Reported Performance Table'!$D1140='Master List'!$B$44,'Reported Performance Table'!$D1140='Master List'!$B$46,'Reported Performance Table'!$D1140='Master List'!$B$48,'Reported Performance Table'!$D1140='Master List'!$B$104,'Reported Performance Table'!$D1140='Master List'!$B$106,'Reported Performance Table'!$D1140='Master List'!$B$126)),"LUNA_Dimming","Dimming_Capability_and_Range"))</f>
        <v/>
      </c>
      <c r="N1140" s="179">
        <f>'Reported Performance Table'!BE1140</f>
        <v>0</v>
      </c>
      <c r="O1140" s="179">
        <f>'Reported Performance Table'!BF1140</f>
        <v>0</v>
      </c>
      <c r="P1140" s="179">
        <f>'Reported Performance Table'!BG1140</f>
        <v>0</v>
      </c>
      <c r="Q1140" t="str">
        <f t="shared" si="35"/>
        <v>No</v>
      </c>
    </row>
    <row r="1141" spans="1:17" x14ac:dyDescent="0.25">
      <c r="A1141" s="75">
        <v>1148</v>
      </c>
      <c r="B1141" s="76" t="str">
        <f>IF('Reported Performance Table'!$A1148="","",IF(OR('Reported Performance Table'!$B1148="",'Reported Performance Table'!$C1148="",'Reported Performance Table'!$D1148="",'Reported Performance Table'!$F1148="",'Reported Performance Table'!$G1148="",'Reported Performance Table'!$H1148="",'Reported Performance Table'!$I1148="",'Reported Performance Table'!$K1148="",'Reported Performance Table'!$N1148="",'Reported Performance Table'!$O1148="",'Reported Performance Table'!$P1148="",'Reported Performance Table'!$Q1148="",'Reported Performance Table'!$R1148="",'Reported Performance Table'!$S1148="",'Reported Performance Table'!$T1148="",'Reported Performance Table'!$U1148="",'Reported Performance Table'!$V1148="",'Reported Performance Table'!$W1148="",'Reported Performance Table'!$X1148="",'Reported Performance Table'!$AF1148="",'Reported Performance Table'!$AG1148="",'Reported Performance Table'!$AI1148="",'Reported Performance Table'!$AJ1148="",'Reported Performance Table'!$AL1148="",'Reported Performance Table'!$AN1148="",'Reported Performance Table'!$AR1148=""),$A1141&amp;", ",""))</f>
        <v/>
      </c>
      <c r="D1141" s="35" t="e">
        <f>VLOOKUP('Reported Performance Table'!C1141,'Master List'!$B$20:$C$39,2,FALSE)</f>
        <v>#N/A</v>
      </c>
      <c r="E1141" t="e">
        <f>VLOOKUP('Reported Performance Table'!D1141,'Master List'!$B$42:$C$129,2,FALSE)</f>
        <v>#N/A</v>
      </c>
      <c r="F1141" t="e">
        <f>VLOOKUP('Reported Performance Table'!C1141,'Master List'!$B$20:$D$39,3,FALSE)</f>
        <v>#N/A</v>
      </c>
      <c r="G1141" s="3" t="e">
        <f>VLOOKUP('Reported Performance Table'!B1141,'Master List'!$B$11:$D$17,3,FALSE)</f>
        <v>#N/A</v>
      </c>
      <c r="H1141" t="e">
        <f t="shared" si="34"/>
        <v>#N/A</v>
      </c>
      <c r="I1141" t="e">
        <f>IF(VLOOKUP('Reported Performance Table'!D1141,'Master List'!$B$42:$D$129,3,FALSE)="","No",VLOOKUP('Reported Performance Table'!D1141,'Master List'!$B$42:$D$129,3,FALSE))</f>
        <v>#N/A</v>
      </c>
      <c r="J1141" t="e">
        <f>IF(AND(I1141="Yes_No",'Reported Performance Table'!E1141="Yes"),"No","Yes_No")</f>
        <v>#N/A</v>
      </c>
      <c r="K1141" t="str">
        <f>IF('Reported Performance Table'!D1141="","",IF('Reported Performance Table'!E1141="Yes","LUNA_CCT","Reported_CCT"))</f>
        <v/>
      </c>
      <c r="L1141" t="str">
        <f>IF('Reported Performance Table'!D1141="","",IF(K1141="LUNA_CCT",VLOOKUP('Reported Performance Table'!D1141,'Master List'!$B$42:$E$129,4,FALSE),"Reported_BUG"))</f>
        <v/>
      </c>
      <c r="M1141" t="str">
        <f>IF('Reported Performance Table'!D1141="","",IF(AND('Reported Performance Table'!$E1141="Yes",OR('Reported Performance Table'!$D1141='Master List'!$B$42,'Reported Performance Table'!$D1141='Master List'!$B$43,'Reported Performance Table'!$D1141='Master List'!$B$44,'Reported Performance Table'!$D1141='Master List'!$B$46,'Reported Performance Table'!$D1141='Master List'!$B$48,'Reported Performance Table'!$D1141='Master List'!$B$104,'Reported Performance Table'!$D1141='Master List'!$B$106,'Reported Performance Table'!$D1141='Master List'!$B$126)),"LUNA_Dimming","Dimming_Capability_and_Range"))</f>
        <v/>
      </c>
      <c r="N1141" s="179">
        <f>'Reported Performance Table'!BE1141</f>
        <v>0</v>
      </c>
      <c r="O1141" s="179">
        <f>'Reported Performance Table'!BF1141</f>
        <v>0</v>
      </c>
      <c r="P1141" s="179">
        <f>'Reported Performance Table'!BG1141</f>
        <v>0</v>
      </c>
      <c r="Q1141" t="str">
        <f t="shared" si="35"/>
        <v>No</v>
      </c>
    </row>
    <row r="1142" spans="1:17" x14ac:dyDescent="0.25">
      <c r="A1142" s="75">
        <v>1149</v>
      </c>
      <c r="B1142" s="76" t="str">
        <f>IF('Reported Performance Table'!$A1149="","",IF(OR('Reported Performance Table'!$B1149="",'Reported Performance Table'!$C1149="",'Reported Performance Table'!$D1149="",'Reported Performance Table'!$F1149="",'Reported Performance Table'!$G1149="",'Reported Performance Table'!$H1149="",'Reported Performance Table'!$I1149="",'Reported Performance Table'!$K1149="",'Reported Performance Table'!$N1149="",'Reported Performance Table'!$O1149="",'Reported Performance Table'!$P1149="",'Reported Performance Table'!$Q1149="",'Reported Performance Table'!$R1149="",'Reported Performance Table'!$S1149="",'Reported Performance Table'!$T1149="",'Reported Performance Table'!$U1149="",'Reported Performance Table'!$V1149="",'Reported Performance Table'!$W1149="",'Reported Performance Table'!$X1149="",'Reported Performance Table'!$AF1149="",'Reported Performance Table'!$AG1149="",'Reported Performance Table'!$AI1149="",'Reported Performance Table'!$AJ1149="",'Reported Performance Table'!$AL1149="",'Reported Performance Table'!$AN1149="",'Reported Performance Table'!$AR1149=""),$A1142&amp;", ",""))</f>
        <v/>
      </c>
      <c r="D1142" s="35" t="e">
        <f>VLOOKUP('Reported Performance Table'!C1142,'Master List'!$B$20:$C$39,2,FALSE)</f>
        <v>#N/A</v>
      </c>
      <c r="E1142" t="e">
        <f>VLOOKUP('Reported Performance Table'!D1142,'Master List'!$B$42:$C$129,2,FALSE)</f>
        <v>#N/A</v>
      </c>
      <c r="F1142" t="e">
        <f>VLOOKUP('Reported Performance Table'!C1142,'Master List'!$B$20:$D$39,3,FALSE)</f>
        <v>#N/A</v>
      </c>
      <c r="G1142" s="3" t="e">
        <f>VLOOKUP('Reported Performance Table'!B1142,'Master List'!$B$11:$D$17,3,FALSE)</f>
        <v>#N/A</v>
      </c>
      <c r="H1142" t="e">
        <f t="shared" si="34"/>
        <v>#N/A</v>
      </c>
      <c r="I1142" t="e">
        <f>IF(VLOOKUP('Reported Performance Table'!D1142,'Master List'!$B$42:$D$129,3,FALSE)="","No",VLOOKUP('Reported Performance Table'!D1142,'Master List'!$B$42:$D$129,3,FALSE))</f>
        <v>#N/A</v>
      </c>
      <c r="J1142" t="e">
        <f>IF(AND(I1142="Yes_No",'Reported Performance Table'!E1142="Yes"),"No","Yes_No")</f>
        <v>#N/A</v>
      </c>
      <c r="K1142" t="str">
        <f>IF('Reported Performance Table'!D1142="","",IF('Reported Performance Table'!E1142="Yes","LUNA_CCT","Reported_CCT"))</f>
        <v/>
      </c>
      <c r="L1142" t="str">
        <f>IF('Reported Performance Table'!D1142="","",IF(K1142="LUNA_CCT",VLOOKUP('Reported Performance Table'!D1142,'Master List'!$B$42:$E$129,4,FALSE),"Reported_BUG"))</f>
        <v/>
      </c>
      <c r="M1142" t="str">
        <f>IF('Reported Performance Table'!D1142="","",IF(AND('Reported Performance Table'!$E1142="Yes",OR('Reported Performance Table'!$D1142='Master List'!$B$42,'Reported Performance Table'!$D1142='Master List'!$B$43,'Reported Performance Table'!$D1142='Master List'!$B$44,'Reported Performance Table'!$D1142='Master List'!$B$46,'Reported Performance Table'!$D1142='Master List'!$B$48,'Reported Performance Table'!$D1142='Master List'!$B$104,'Reported Performance Table'!$D1142='Master List'!$B$106,'Reported Performance Table'!$D1142='Master List'!$B$126)),"LUNA_Dimming","Dimming_Capability_and_Range"))</f>
        <v/>
      </c>
      <c r="N1142" s="179">
        <f>'Reported Performance Table'!BE1142</f>
        <v>0</v>
      </c>
      <c r="O1142" s="179">
        <f>'Reported Performance Table'!BF1142</f>
        <v>0</v>
      </c>
      <c r="P1142" s="179">
        <f>'Reported Performance Table'!BG1142</f>
        <v>0</v>
      </c>
      <c r="Q1142" t="str">
        <f t="shared" si="35"/>
        <v>No</v>
      </c>
    </row>
    <row r="1143" spans="1:17" x14ac:dyDescent="0.25">
      <c r="A1143" s="75">
        <v>1150</v>
      </c>
      <c r="B1143" s="76" t="str">
        <f>IF('Reported Performance Table'!$A1150="","",IF(OR('Reported Performance Table'!$B1150="",'Reported Performance Table'!$C1150="",'Reported Performance Table'!$D1150="",'Reported Performance Table'!$F1150="",'Reported Performance Table'!$G1150="",'Reported Performance Table'!$H1150="",'Reported Performance Table'!$I1150="",'Reported Performance Table'!$K1150="",'Reported Performance Table'!$N1150="",'Reported Performance Table'!$O1150="",'Reported Performance Table'!$P1150="",'Reported Performance Table'!$Q1150="",'Reported Performance Table'!$R1150="",'Reported Performance Table'!$S1150="",'Reported Performance Table'!$T1150="",'Reported Performance Table'!$U1150="",'Reported Performance Table'!$V1150="",'Reported Performance Table'!$W1150="",'Reported Performance Table'!$X1150="",'Reported Performance Table'!$AF1150="",'Reported Performance Table'!$AG1150="",'Reported Performance Table'!$AI1150="",'Reported Performance Table'!$AJ1150="",'Reported Performance Table'!$AL1150="",'Reported Performance Table'!$AN1150="",'Reported Performance Table'!$AR1150=""),$A1143&amp;", ",""))</f>
        <v/>
      </c>
      <c r="D1143" s="35" t="e">
        <f>VLOOKUP('Reported Performance Table'!C1143,'Master List'!$B$20:$C$39,2,FALSE)</f>
        <v>#N/A</v>
      </c>
      <c r="E1143" t="e">
        <f>VLOOKUP('Reported Performance Table'!D1143,'Master List'!$B$42:$C$129,2,FALSE)</f>
        <v>#N/A</v>
      </c>
      <c r="F1143" t="e">
        <f>VLOOKUP('Reported Performance Table'!C1143,'Master List'!$B$20:$D$39,3,FALSE)</f>
        <v>#N/A</v>
      </c>
      <c r="G1143" s="3" t="e">
        <f>VLOOKUP('Reported Performance Table'!B1143,'Master List'!$B$11:$D$17,3,FALSE)</f>
        <v>#N/A</v>
      </c>
      <c r="H1143" t="e">
        <f t="shared" si="34"/>
        <v>#N/A</v>
      </c>
      <c r="I1143" t="e">
        <f>IF(VLOOKUP('Reported Performance Table'!D1143,'Master List'!$B$42:$D$129,3,FALSE)="","No",VLOOKUP('Reported Performance Table'!D1143,'Master List'!$B$42:$D$129,3,FALSE))</f>
        <v>#N/A</v>
      </c>
      <c r="J1143" t="e">
        <f>IF(AND(I1143="Yes_No",'Reported Performance Table'!E1143="Yes"),"No","Yes_No")</f>
        <v>#N/A</v>
      </c>
      <c r="K1143" t="str">
        <f>IF('Reported Performance Table'!D1143="","",IF('Reported Performance Table'!E1143="Yes","LUNA_CCT","Reported_CCT"))</f>
        <v/>
      </c>
      <c r="L1143" t="str">
        <f>IF('Reported Performance Table'!D1143="","",IF(K1143="LUNA_CCT",VLOOKUP('Reported Performance Table'!D1143,'Master List'!$B$42:$E$129,4,FALSE),"Reported_BUG"))</f>
        <v/>
      </c>
      <c r="M1143" t="str">
        <f>IF('Reported Performance Table'!D1143="","",IF(AND('Reported Performance Table'!$E1143="Yes",OR('Reported Performance Table'!$D1143='Master List'!$B$42,'Reported Performance Table'!$D1143='Master List'!$B$43,'Reported Performance Table'!$D1143='Master List'!$B$44,'Reported Performance Table'!$D1143='Master List'!$B$46,'Reported Performance Table'!$D1143='Master List'!$B$48,'Reported Performance Table'!$D1143='Master List'!$B$104,'Reported Performance Table'!$D1143='Master List'!$B$106,'Reported Performance Table'!$D1143='Master List'!$B$126)),"LUNA_Dimming","Dimming_Capability_and_Range"))</f>
        <v/>
      </c>
      <c r="N1143" s="179">
        <f>'Reported Performance Table'!BE1143</f>
        <v>0</v>
      </c>
      <c r="O1143" s="179">
        <f>'Reported Performance Table'!BF1143</f>
        <v>0</v>
      </c>
      <c r="P1143" s="179">
        <f>'Reported Performance Table'!BG1143</f>
        <v>0</v>
      </c>
      <c r="Q1143" t="str">
        <f t="shared" si="35"/>
        <v>No</v>
      </c>
    </row>
    <row r="1144" spans="1:17" x14ac:dyDescent="0.25">
      <c r="A1144" s="75">
        <v>1151</v>
      </c>
      <c r="B1144" s="76" t="str">
        <f>IF('Reported Performance Table'!$A1151="","",IF(OR('Reported Performance Table'!$B1151="",'Reported Performance Table'!$C1151="",'Reported Performance Table'!$D1151="",'Reported Performance Table'!$F1151="",'Reported Performance Table'!$G1151="",'Reported Performance Table'!$H1151="",'Reported Performance Table'!$I1151="",'Reported Performance Table'!$K1151="",'Reported Performance Table'!$N1151="",'Reported Performance Table'!$O1151="",'Reported Performance Table'!$P1151="",'Reported Performance Table'!$Q1151="",'Reported Performance Table'!$R1151="",'Reported Performance Table'!$S1151="",'Reported Performance Table'!$T1151="",'Reported Performance Table'!$U1151="",'Reported Performance Table'!$V1151="",'Reported Performance Table'!$W1151="",'Reported Performance Table'!$X1151="",'Reported Performance Table'!$AF1151="",'Reported Performance Table'!$AG1151="",'Reported Performance Table'!$AI1151="",'Reported Performance Table'!$AJ1151="",'Reported Performance Table'!$AL1151="",'Reported Performance Table'!$AN1151="",'Reported Performance Table'!$AR1151=""),$A1144&amp;", ",""))</f>
        <v/>
      </c>
      <c r="D1144" s="35" t="e">
        <f>VLOOKUP('Reported Performance Table'!C1144,'Master List'!$B$20:$C$39,2,FALSE)</f>
        <v>#N/A</v>
      </c>
      <c r="E1144" t="e">
        <f>VLOOKUP('Reported Performance Table'!D1144,'Master List'!$B$42:$C$129,2,FALSE)</f>
        <v>#N/A</v>
      </c>
      <c r="F1144" t="e">
        <f>VLOOKUP('Reported Performance Table'!C1144,'Master List'!$B$20:$D$39,3,FALSE)</f>
        <v>#N/A</v>
      </c>
      <c r="G1144" s="3" t="e">
        <f>VLOOKUP('Reported Performance Table'!B1144,'Master List'!$B$11:$D$17,3,FALSE)</f>
        <v>#N/A</v>
      </c>
      <c r="H1144" t="e">
        <f t="shared" si="34"/>
        <v>#N/A</v>
      </c>
      <c r="I1144" t="e">
        <f>IF(VLOOKUP('Reported Performance Table'!D1144,'Master List'!$B$42:$D$129,3,FALSE)="","No",VLOOKUP('Reported Performance Table'!D1144,'Master List'!$B$42:$D$129,3,FALSE))</f>
        <v>#N/A</v>
      </c>
      <c r="J1144" t="e">
        <f>IF(AND(I1144="Yes_No",'Reported Performance Table'!E1144="Yes"),"No","Yes_No")</f>
        <v>#N/A</v>
      </c>
      <c r="K1144" t="str">
        <f>IF('Reported Performance Table'!D1144="","",IF('Reported Performance Table'!E1144="Yes","LUNA_CCT","Reported_CCT"))</f>
        <v/>
      </c>
      <c r="L1144" t="str">
        <f>IF('Reported Performance Table'!D1144="","",IF(K1144="LUNA_CCT",VLOOKUP('Reported Performance Table'!D1144,'Master List'!$B$42:$E$129,4,FALSE),"Reported_BUG"))</f>
        <v/>
      </c>
      <c r="M1144" t="str">
        <f>IF('Reported Performance Table'!D1144="","",IF(AND('Reported Performance Table'!$E1144="Yes",OR('Reported Performance Table'!$D1144='Master List'!$B$42,'Reported Performance Table'!$D1144='Master List'!$B$43,'Reported Performance Table'!$D1144='Master List'!$B$44,'Reported Performance Table'!$D1144='Master List'!$B$46,'Reported Performance Table'!$D1144='Master List'!$B$48,'Reported Performance Table'!$D1144='Master List'!$B$104,'Reported Performance Table'!$D1144='Master List'!$B$106,'Reported Performance Table'!$D1144='Master List'!$B$126)),"LUNA_Dimming","Dimming_Capability_and_Range"))</f>
        <v/>
      </c>
      <c r="N1144" s="179">
        <f>'Reported Performance Table'!BE1144</f>
        <v>0</v>
      </c>
      <c r="O1144" s="179">
        <f>'Reported Performance Table'!BF1144</f>
        <v>0</v>
      </c>
      <c r="P1144" s="179">
        <f>'Reported Performance Table'!BG1144</f>
        <v>0</v>
      </c>
      <c r="Q1144" t="str">
        <f t="shared" si="35"/>
        <v>No</v>
      </c>
    </row>
    <row r="1145" spans="1:17" x14ac:dyDescent="0.25">
      <c r="A1145" s="75">
        <v>1152</v>
      </c>
      <c r="B1145" s="76" t="str">
        <f>IF('Reported Performance Table'!$A1152="","",IF(OR('Reported Performance Table'!$B1152="",'Reported Performance Table'!$C1152="",'Reported Performance Table'!$D1152="",'Reported Performance Table'!$F1152="",'Reported Performance Table'!$G1152="",'Reported Performance Table'!$H1152="",'Reported Performance Table'!$I1152="",'Reported Performance Table'!$K1152="",'Reported Performance Table'!$N1152="",'Reported Performance Table'!$O1152="",'Reported Performance Table'!$P1152="",'Reported Performance Table'!$Q1152="",'Reported Performance Table'!$R1152="",'Reported Performance Table'!$S1152="",'Reported Performance Table'!$T1152="",'Reported Performance Table'!$U1152="",'Reported Performance Table'!$V1152="",'Reported Performance Table'!$W1152="",'Reported Performance Table'!$X1152="",'Reported Performance Table'!$AF1152="",'Reported Performance Table'!$AG1152="",'Reported Performance Table'!$AI1152="",'Reported Performance Table'!$AJ1152="",'Reported Performance Table'!$AL1152="",'Reported Performance Table'!$AN1152="",'Reported Performance Table'!$AR1152=""),$A1145&amp;", ",""))</f>
        <v/>
      </c>
      <c r="D1145" s="35" t="e">
        <f>VLOOKUP('Reported Performance Table'!C1145,'Master List'!$B$20:$C$39,2,FALSE)</f>
        <v>#N/A</v>
      </c>
      <c r="E1145" t="e">
        <f>VLOOKUP('Reported Performance Table'!D1145,'Master List'!$B$42:$C$129,2,FALSE)</f>
        <v>#N/A</v>
      </c>
      <c r="F1145" t="e">
        <f>VLOOKUP('Reported Performance Table'!C1145,'Master List'!$B$20:$D$39,3,FALSE)</f>
        <v>#N/A</v>
      </c>
      <c r="G1145" s="3" t="e">
        <f>VLOOKUP('Reported Performance Table'!B1145,'Master List'!$B$11:$D$17,3,FALSE)</f>
        <v>#N/A</v>
      </c>
      <c r="H1145" t="e">
        <f t="shared" si="34"/>
        <v>#N/A</v>
      </c>
      <c r="I1145" t="e">
        <f>IF(VLOOKUP('Reported Performance Table'!D1145,'Master List'!$B$42:$D$129,3,FALSE)="","No",VLOOKUP('Reported Performance Table'!D1145,'Master List'!$B$42:$D$129,3,FALSE))</f>
        <v>#N/A</v>
      </c>
      <c r="J1145" t="e">
        <f>IF(AND(I1145="Yes_No",'Reported Performance Table'!E1145="Yes"),"No","Yes_No")</f>
        <v>#N/A</v>
      </c>
      <c r="K1145" t="str">
        <f>IF('Reported Performance Table'!D1145="","",IF('Reported Performance Table'!E1145="Yes","LUNA_CCT","Reported_CCT"))</f>
        <v/>
      </c>
      <c r="L1145" t="str">
        <f>IF('Reported Performance Table'!D1145="","",IF(K1145="LUNA_CCT",VLOOKUP('Reported Performance Table'!D1145,'Master List'!$B$42:$E$129,4,FALSE),"Reported_BUG"))</f>
        <v/>
      </c>
      <c r="M1145" t="str">
        <f>IF('Reported Performance Table'!D1145="","",IF(AND('Reported Performance Table'!$E1145="Yes",OR('Reported Performance Table'!$D1145='Master List'!$B$42,'Reported Performance Table'!$D1145='Master List'!$B$43,'Reported Performance Table'!$D1145='Master List'!$B$44,'Reported Performance Table'!$D1145='Master List'!$B$46,'Reported Performance Table'!$D1145='Master List'!$B$48,'Reported Performance Table'!$D1145='Master List'!$B$104,'Reported Performance Table'!$D1145='Master List'!$B$106,'Reported Performance Table'!$D1145='Master List'!$B$126)),"LUNA_Dimming","Dimming_Capability_and_Range"))</f>
        <v/>
      </c>
      <c r="N1145" s="179">
        <f>'Reported Performance Table'!BE1145</f>
        <v>0</v>
      </c>
      <c r="O1145" s="179">
        <f>'Reported Performance Table'!BF1145</f>
        <v>0</v>
      </c>
      <c r="P1145" s="179">
        <f>'Reported Performance Table'!BG1145</f>
        <v>0</v>
      </c>
      <c r="Q1145" t="str">
        <f t="shared" si="35"/>
        <v>No</v>
      </c>
    </row>
    <row r="1146" spans="1:17" x14ac:dyDescent="0.25">
      <c r="A1146" s="75">
        <v>1153</v>
      </c>
      <c r="B1146" s="76" t="str">
        <f>IF('Reported Performance Table'!$A1153="","",IF(OR('Reported Performance Table'!$B1153="",'Reported Performance Table'!$C1153="",'Reported Performance Table'!$D1153="",'Reported Performance Table'!$F1153="",'Reported Performance Table'!$G1153="",'Reported Performance Table'!$H1153="",'Reported Performance Table'!$I1153="",'Reported Performance Table'!$K1153="",'Reported Performance Table'!$N1153="",'Reported Performance Table'!$O1153="",'Reported Performance Table'!$P1153="",'Reported Performance Table'!$Q1153="",'Reported Performance Table'!$R1153="",'Reported Performance Table'!$S1153="",'Reported Performance Table'!$T1153="",'Reported Performance Table'!$U1153="",'Reported Performance Table'!$V1153="",'Reported Performance Table'!$W1153="",'Reported Performance Table'!$X1153="",'Reported Performance Table'!$AF1153="",'Reported Performance Table'!$AG1153="",'Reported Performance Table'!$AI1153="",'Reported Performance Table'!$AJ1153="",'Reported Performance Table'!$AL1153="",'Reported Performance Table'!$AN1153="",'Reported Performance Table'!$AR1153=""),$A1146&amp;", ",""))</f>
        <v/>
      </c>
      <c r="D1146" s="35" t="e">
        <f>VLOOKUP('Reported Performance Table'!C1146,'Master List'!$B$20:$C$39,2,FALSE)</f>
        <v>#N/A</v>
      </c>
      <c r="E1146" t="e">
        <f>VLOOKUP('Reported Performance Table'!D1146,'Master List'!$B$42:$C$129,2,FALSE)</f>
        <v>#N/A</v>
      </c>
      <c r="F1146" t="e">
        <f>VLOOKUP('Reported Performance Table'!C1146,'Master List'!$B$20:$D$39,3,FALSE)</f>
        <v>#N/A</v>
      </c>
      <c r="G1146" s="3" t="e">
        <f>VLOOKUP('Reported Performance Table'!B1146,'Master List'!$B$11:$D$17,3,FALSE)</f>
        <v>#N/A</v>
      </c>
      <c r="H1146" t="e">
        <f t="shared" si="34"/>
        <v>#N/A</v>
      </c>
      <c r="I1146" t="e">
        <f>IF(VLOOKUP('Reported Performance Table'!D1146,'Master List'!$B$42:$D$129,3,FALSE)="","No",VLOOKUP('Reported Performance Table'!D1146,'Master List'!$B$42:$D$129,3,FALSE))</f>
        <v>#N/A</v>
      </c>
      <c r="J1146" t="e">
        <f>IF(AND(I1146="Yes_No",'Reported Performance Table'!E1146="Yes"),"No","Yes_No")</f>
        <v>#N/A</v>
      </c>
      <c r="K1146" t="str">
        <f>IF('Reported Performance Table'!D1146="","",IF('Reported Performance Table'!E1146="Yes","LUNA_CCT","Reported_CCT"))</f>
        <v/>
      </c>
      <c r="L1146" t="str">
        <f>IF('Reported Performance Table'!D1146="","",IF(K1146="LUNA_CCT",VLOOKUP('Reported Performance Table'!D1146,'Master List'!$B$42:$E$129,4,FALSE),"Reported_BUG"))</f>
        <v/>
      </c>
      <c r="M1146" t="str">
        <f>IF('Reported Performance Table'!D1146="","",IF(AND('Reported Performance Table'!$E1146="Yes",OR('Reported Performance Table'!$D1146='Master List'!$B$42,'Reported Performance Table'!$D1146='Master List'!$B$43,'Reported Performance Table'!$D1146='Master List'!$B$44,'Reported Performance Table'!$D1146='Master List'!$B$46,'Reported Performance Table'!$D1146='Master List'!$B$48,'Reported Performance Table'!$D1146='Master List'!$B$104,'Reported Performance Table'!$D1146='Master List'!$B$106,'Reported Performance Table'!$D1146='Master List'!$B$126)),"LUNA_Dimming","Dimming_Capability_and_Range"))</f>
        <v/>
      </c>
      <c r="N1146" s="179">
        <f>'Reported Performance Table'!BE1146</f>
        <v>0</v>
      </c>
      <c r="O1146" s="179">
        <f>'Reported Performance Table'!BF1146</f>
        <v>0</v>
      </c>
      <c r="P1146" s="179">
        <f>'Reported Performance Table'!BG1146</f>
        <v>0</v>
      </c>
      <c r="Q1146" t="str">
        <f t="shared" si="35"/>
        <v>No</v>
      </c>
    </row>
    <row r="1147" spans="1:17" x14ac:dyDescent="0.25">
      <c r="A1147" s="75">
        <v>1154</v>
      </c>
      <c r="B1147" s="76" t="str">
        <f>IF('Reported Performance Table'!$A1154="","",IF(OR('Reported Performance Table'!$B1154="",'Reported Performance Table'!$C1154="",'Reported Performance Table'!$D1154="",'Reported Performance Table'!$F1154="",'Reported Performance Table'!$G1154="",'Reported Performance Table'!$H1154="",'Reported Performance Table'!$I1154="",'Reported Performance Table'!$K1154="",'Reported Performance Table'!$N1154="",'Reported Performance Table'!$O1154="",'Reported Performance Table'!$P1154="",'Reported Performance Table'!$Q1154="",'Reported Performance Table'!$R1154="",'Reported Performance Table'!$S1154="",'Reported Performance Table'!$T1154="",'Reported Performance Table'!$U1154="",'Reported Performance Table'!$V1154="",'Reported Performance Table'!$W1154="",'Reported Performance Table'!$X1154="",'Reported Performance Table'!$AF1154="",'Reported Performance Table'!$AG1154="",'Reported Performance Table'!$AI1154="",'Reported Performance Table'!$AJ1154="",'Reported Performance Table'!$AL1154="",'Reported Performance Table'!$AN1154="",'Reported Performance Table'!$AR1154=""),$A1147&amp;", ",""))</f>
        <v/>
      </c>
      <c r="D1147" s="35" t="e">
        <f>VLOOKUP('Reported Performance Table'!C1147,'Master List'!$B$20:$C$39,2,FALSE)</f>
        <v>#N/A</v>
      </c>
      <c r="E1147" t="e">
        <f>VLOOKUP('Reported Performance Table'!D1147,'Master List'!$B$42:$C$129,2,FALSE)</f>
        <v>#N/A</v>
      </c>
      <c r="F1147" t="e">
        <f>VLOOKUP('Reported Performance Table'!C1147,'Master List'!$B$20:$D$39,3,FALSE)</f>
        <v>#N/A</v>
      </c>
      <c r="G1147" s="3" t="e">
        <f>VLOOKUP('Reported Performance Table'!B1147,'Master List'!$B$11:$D$17,3,FALSE)</f>
        <v>#N/A</v>
      </c>
      <c r="H1147" t="e">
        <f t="shared" si="34"/>
        <v>#N/A</v>
      </c>
      <c r="I1147" t="e">
        <f>IF(VLOOKUP('Reported Performance Table'!D1147,'Master List'!$B$42:$D$129,3,FALSE)="","No",VLOOKUP('Reported Performance Table'!D1147,'Master List'!$B$42:$D$129,3,FALSE))</f>
        <v>#N/A</v>
      </c>
      <c r="J1147" t="e">
        <f>IF(AND(I1147="Yes_No",'Reported Performance Table'!E1147="Yes"),"No","Yes_No")</f>
        <v>#N/A</v>
      </c>
      <c r="K1147" t="str">
        <f>IF('Reported Performance Table'!D1147="","",IF('Reported Performance Table'!E1147="Yes","LUNA_CCT","Reported_CCT"))</f>
        <v/>
      </c>
      <c r="L1147" t="str">
        <f>IF('Reported Performance Table'!D1147="","",IF(K1147="LUNA_CCT",VLOOKUP('Reported Performance Table'!D1147,'Master List'!$B$42:$E$129,4,FALSE),"Reported_BUG"))</f>
        <v/>
      </c>
      <c r="M1147" t="str">
        <f>IF('Reported Performance Table'!D1147="","",IF(AND('Reported Performance Table'!$E1147="Yes",OR('Reported Performance Table'!$D1147='Master List'!$B$42,'Reported Performance Table'!$D1147='Master List'!$B$43,'Reported Performance Table'!$D1147='Master List'!$B$44,'Reported Performance Table'!$D1147='Master List'!$B$46,'Reported Performance Table'!$D1147='Master List'!$B$48,'Reported Performance Table'!$D1147='Master List'!$B$104,'Reported Performance Table'!$D1147='Master List'!$B$106,'Reported Performance Table'!$D1147='Master List'!$B$126)),"LUNA_Dimming","Dimming_Capability_and_Range"))</f>
        <v/>
      </c>
      <c r="N1147" s="179">
        <f>'Reported Performance Table'!BE1147</f>
        <v>0</v>
      </c>
      <c r="O1147" s="179">
        <f>'Reported Performance Table'!BF1147</f>
        <v>0</v>
      </c>
      <c r="P1147" s="179">
        <f>'Reported Performance Table'!BG1147</f>
        <v>0</v>
      </c>
      <c r="Q1147" t="str">
        <f t="shared" si="35"/>
        <v>No</v>
      </c>
    </row>
    <row r="1148" spans="1:17" x14ac:dyDescent="0.25">
      <c r="A1148" s="75">
        <v>1155</v>
      </c>
      <c r="B1148" s="76" t="str">
        <f>IF('Reported Performance Table'!$A1155="","",IF(OR('Reported Performance Table'!$B1155="",'Reported Performance Table'!$C1155="",'Reported Performance Table'!$D1155="",'Reported Performance Table'!$F1155="",'Reported Performance Table'!$G1155="",'Reported Performance Table'!$H1155="",'Reported Performance Table'!$I1155="",'Reported Performance Table'!$K1155="",'Reported Performance Table'!$N1155="",'Reported Performance Table'!$O1155="",'Reported Performance Table'!$P1155="",'Reported Performance Table'!$Q1155="",'Reported Performance Table'!$R1155="",'Reported Performance Table'!$S1155="",'Reported Performance Table'!$T1155="",'Reported Performance Table'!$U1155="",'Reported Performance Table'!$V1155="",'Reported Performance Table'!$W1155="",'Reported Performance Table'!$X1155="",'Reported Performance Table'!$AF1155="",'Reported Performance Table'!$AG1155="",'Reported Performance Table'!$AI1155="",'Reported Performance Table'!$AJ1155="",'Reported Performance Table'!$AL1155="",'Reported Performance Table'!$AN1155="",'Reported Performance Table'!$AR1155=""),$A1148&amp;", ",""))</f>
        <v/>
      </c>
      <c r="D1148" s="35" t="e">
        <f>VLOOKUP('Reported Performance Table'!C1148,'Master List'!$B$20:$C$39,2,FALSE)</f>
        <v>#N/A</v>
      </c>
      <c r="E1148" t="e">
        <f>VLOOKUP('Reported Performance Table'!D1148,'Master List'!$B$42:$C$129,2,FALSE)</f>
        <v>#N/A</v>
      </c>
      <c r="F1148" t="e">
        <f>VLOOKUP('Reported Performance Table'!C1148,'Master List'!$B$20:$D$39,3,FALSE)</f>
        <v>#N/A</v>
      </c>
      <c r="G1148" s="3" t="e">
        <f>VLOOKUP('Reported Performance Table'!B1148,'Master List'!$B$11:$D$17,3,FALSE)</f>
        <v>#N/A</v>
      </c>
      <c r="H1148" t="e">
        <f t="shared" si="34"/>
        <v>#N/A</v>
      </c>
      <c r="I1148" t="e">
        <f>IF(VLOOKUP('Reported Performance Table'!D1148,'Master List'!$B$42:$D$129,3,FALSE)="","No",VLOOKUP('Reported Performance Table'!D1148,'Master List'!$B$42:$D$129,3,FALSE))</f>
        <v>#N/A</v>
      </c>
      <c r="J1148" t="e">
        <f>IF(AND(I1148="Yes_No",'Reported Performance Table'!E1148="Yes"),"No","Yes_No")</f>
        <v>#N/A</v>
      </c>
      <c r="K1148" t="str">
        <f>IF('Reported Performance Table'!D1148="","",IF('Reported Performance Table'!E1148="Yes","LUNA_CCT","Reported_CCT"))</f>
        <v/>
      </c>
      <c r="L1148" t="str">
        <f>IF('Reported Performance Table'!D1148="","",IF(K1148="LUNA_CCT",VLOOKUP('Reported Performance Table'!D1148,'Master List'!$B$42:$E$129,4,FALSE),"Reported_BUG"))</f>
        <v/>
      </c>
      <c r="M1148" t="str">
        <f>IF('Reported Performance Table'!D1148="","",IF(AND('Reported Performance Table'!$E1148="Yes",OR('Reported Performance Table'!$D1148='Master List'!$B$42,'Reported Performance Table'!$D1148='Master List'!$B$43,'Reported Performance Table'!$D1148='Master List'!$B$44,'Reported Performance Table'!$D1148='Master List'!$B$46,'Reported Performance Table'!$D1148='Master List'!$B$48,'Reported Performance Table'!$D1148='Master List'!$B$104,'Reported Performance Table'!$D1148='Master List'!$B$106,'Reported Performance Table'!$D1148='Master List'!$B$126)),"LUNA_Dimming","Dimming_Capability_and_Range"))</f>
        <v/>
      </c>
      <c r="N1148" s="179">
        <f>'Reported Performance Table'!BE1148</f>
        <v>0</v>
      </c>
      <c r="O1148" s="179">
        <f>'Reported Performance Table'!BF1148</f>
        <v>0</v>
      </c>
      <c r="P1148" s="179">
        <f>'Reported Performance Table'!BG1148</f>
        <v>0</v>
      </c>
      <c r="Q1148" t="str">
        <f t="shared" si="35"/>
        <v>No</v>
      </c>
    </row>
    <row r="1149" spans="1:17" x14ac:dyDescent="0.25">
      <c r="A1149" s="75">
        <v>1156</v>
      </c>
      <c r="B1149" s="76" t="str">
        <f>IF('Reported Performance Table'!$A1156="","",IF(OR('Reported Performance Table'!$B1156="",'Reported Performance Table'!$C1156="",'Reported Performance Table'!$D1156="",'Reported Performance Table'!$F1156="",'Reported Performance Table'!$G1156="",'Reported Performance Table'!$H1156="",'Reported Performance Table'!$I1156="",'Reported Performance Table'!$K1156="",'Reported Performance Table'!$N1156="",'Reported Performance Table'!$O1156="",'Reported Performance Table'!$P1156="",'Reported Performance Table'!$Q1156="",'Reported Performance Table'!$R1156="",'Reported Performance Table'!$S1156="",'Reported Performance Table'!$T1156="",'Reported Performance Table'!$U1156="",'Reported Performance Table'!$V1156="",'Reported Performance Table'!$W1156="",'Reported Performance Table'!$X1156="",'Reported Performance Table'!$AF1156="",'Reported Performance Table'!$AG1156="",'Reported Performance Table'!$AI1156="",'Reported Performance Table'!$AJ1156="",'Reported Performance Table'!$AL1156="",'Reported Performance Table'!$AN1156="",'Reported Performance Table'!$AR1156=""),$A1149&amp;", ",""))</f>
        <v/>
      </c>
      <c r="D1149" s="35" t="e">
        <f>VLOOKUP('Reported Performance Table'!C1149,'Master List'!$B$20:$C$39,2,FALSE)</f>
        <v>#N/A</v>
      </c>
      <c r="E1149" t="e">
        <f>VLOOKUP('Reported Performance Table'!D1149,'Master List'!$B$42:$C$129,2,FALSE)</f>
        <v>#N/A</v>
      </c>
      <c r="F1149" t="e">
        <f>VLOOKUP('Reported Performance Table'!C1149,'Master List'!$B$20:$D$39,3,FALSE)</f>
        <v>#N/A</v>
      </c>
      <c r="G1149" s="3" t="e">
        <f>VLOOKUP('Reported Performance Table'!B1149,'Master List'!$B$11:$D$17,3,FALSE)</f>
        <v>#N/A</v>
      </c>
      <c r="H1149" t="e">
        <f t="shared" si="34"/>
        <v>#N/A</v>
      </c>
      <c r="I1149" t="e">
        <f>IF(VLOOKUP('Reported Performance Table'!D1149,'Master List'!$B$42:$D$129,3,FALSE)="","No",VLOOKUP('Reported Performance Table'!D1149,'Master List'!$B$42:$D$129,3,FALSE))</f>
        <v>#N/A</v>
      </c>
      <c r="J1149" t="e">
        <f>IF(AND(I1149="Yes_No",'Reported Performance Table'!E1149="Yes"),"No","Yes_No")</f>
        <v>#N/A</v>
      </c>
      <c r="K1149" t="str">
        <f>IF('Reported Performance Table'!D1149="","",IF('Reported Performance Table'!E1149="Yes","LUNA_CCT","Reported_CCT"))</f>
        <v/>
      </c>
      <c r="L1149" t="str">
        <f>IF('Reported Performance Table'!D1149="","",IF(K1149="LUNA_CCT",VLOOKUP('Reported Performance Table'!D1149,'Master List'!$B$42:$E$129,4,FALSE),"Reported_BUG"))</f>
        <v/>
      </c>
      <c r="M1149" t="str">
        <f>IF('Reported Performance Table'!D1149="","",IF(AND('Reported Performance Table'!$E1149="Yes",OR('Reported Performance Table'!$D1149='Master List'!$B$42,'Reported Performance Table'!$D1149='Master List'!$B$43,'Reported Performance Table'!$D1149='Master List'!$B$44,'Reported Performance Table'!$D1149='Master List'!$B$46,'Reported Performance Table'!$D1149='Master List'!$B$48,'Reported Performance Table'!$D1149='Master List'!$B$104,'Reported Performance Table'!$D1149='Master List'!$B$106,'Reported Performance Table'!$D1149='Master List'!$B$126)),"LUNA_Dimming","Dimming_Capability_and_Range"))</f>
        <v/>
      </c>
      <c r="N1149" s="179">
        <f>'Reported Performance Table'!BE1149</f>
        <v>0</v>
      </c>
      <c r="O1149" s="179">
        <f>'Reported Performance Table'!BF1149</f>
        <v>0</v>
      </c>
      <c r="P1149" s="179">
        <f>'Reported Performance Table'!BG1149</f>
        <v>0</v>
      </c>
      <c r="Q1149" t="str">
        <f t="shared" si="35"/>
        <v>No</v>
      </c>
    </row>
    <row r="1150" spans="1:17" x14ac:dyDescent="0.25">
      <c r="A1150" s="75">
        <v>1157</v>
      </c>
      <c r="B1150" s="76" t="str">
        <f>IF('Reported Performance Table'!$A1157="","",IF(OR('Reported Performance Table'!$B1157="",'Reported Performance Table'!$C1157="",'Reported Performance Table'!$D1157="",'Reported Performance Table'!$F1157="",'Reported Performance Table'!$G1157="",'Reported Performance Table'!$H1157="",'Reported Performance Table'!$I1157="",'Reported Performance Table'!$K1157="",'Reported Performance Table'!$N1157="",'Reported Performance Table'!$O1157="",'Reported Performance Table'!$P1157="",'Reported Performance Table'!$Q1157="",'Reported Performance Table'!$R1157="",'Reported Performance Table'!$S1157="",'Reported Performance Table'!$T1157="",'Reported Performance Table'!$U1157="",'Reported Performance Table'!$V1157="",'Reported Performance Table'!$W1157="",'Reported Performance Table'!$X1157="",'Reported Performance Table'!$AF1157="",'Reported Performance Table'!$AG1157="",'Reported Performance Table'!$AI1157="",'Reported Performance Table'!$AJ1157="",'Reported Performance Table'!$AL1157="",'Reported Performance Table'!$AN1157="",'Reported Performance Table'!$AR1157=""),$A1150&amp;", ",""))</f>
        <v/>
      </c>
      <c r="D1150" s="35" t="e">
        <f>VLOOKUP('Reported Performance Table'!C1150,'Master List'!$B$20:$C$39,2,FALSE)</f>
        <v>#N/A</v>
      </c>
      <c r="E1150" t="e">
        <f>VLOOKUP('Reported Performance Table'!D1150,'Master List'!$B$42:$C$129,2,FALSE)</f>
        <v>#N/A</v>
      </c>
      <c r="F1150" t="e">
        <f>VLOOKUP('Reported Performance Table'!C1150,'Master List'!$B$20:$D$39,3,FALSE)</f>
        <v>#N/A</v>
      </c>
      <c r="G1150" s="3" t="e">
        <f>VLOOKUP('Reported Performance Table'!B1150,'Master List'!$B$11:$D$17,3,FALSE)</f>
        <v>#N/A</v>
      </c>
      <c r="H1150" t="e">
        <f t="shared" si="34"/>
        <v>#N/A</v>
      </c>
      <c r="I1150" t="e">
        <f>IF(VLOOKUP('Reported Performance Table'!D1150,'Master List'!$B$42:$D$129,3,FALSE)="","No",VLOOKUP('Reported Performance Table'!D1150,'Master List'!$B$42:$D$129,3,FALSE))</f>
        <v>#N/A</v>
      </c>
      <c r="J1150" t="e">
        <f>IF(AND(I1150="Yes_No",'Reported Performance Table'!E1150="Yes"),"No","Yes_No")</f>
        <v>#N/A</v>
      </c>
      <c r="K1150" t="str">
        <f>IF('Reported Performance Table'!D1150="","",IF('Reported Performance Table'!E1150="Yes","LUNA_CCT","Reported_CCT"))</f>
        <v/>
      </c>
      <c r="L1150" t="str">
        <f>IF('Reported Performance Table'!D1150="","",IF(K1150="LUNA_CCT",VLOOKUP('Reported Performance Table'!D1150,'Master List'!$B$42:$E$129,4,FALSE),"Reported_BUG"))</f>
        <v/>
      </c>
      <c r="M1150" t="str">
        <f>IF('Reported Performance Table'!D1150="","",IF(AND('Reported Performance Table'!$E1150="Yes",OR('Reported Performance Table'!$D1150='Master List'!$B$42,'Reported Performance Table'!$D1150='Master List'!$B$43,'Reported Performance Table'!$D1150='Master List'!$B$44,'Reported Performance Table'!$D1150='Master List'!$B$46,'Reported Performance Table'!$D1150='Master List'!$B$48,'Reported Performance Table'!$D1150='Master List'!$B$104,'Reported Performance Table'!$D1150='Master List'!$B$106,'Reported Performance Table'!$D1150='Master List'!$B$126)),"LUNA_Dimming","Dimming_Capability_and_Range"))</f>
        <v/>
      </c>
      <c r="N1150" s="179">
        <f>'Reported Performance Table'!BE1150</f>
        <v>0</v>
      </c>
      <c r="O1150" s="179">
        <f>'Reported Performance Table'!BF1150</f>
        <v>0</v>
      </c>
      <c r="P1150" s="179">
        <f>'Reported Performance Table'!BG1150</f>
        <v>0</v>
      </c>
      <c r="Q1150" t="str">
        <f t="shared" si="35"/>
        <v>No</v>
      </c>
    </row>
    <row r="1151" spans="1:17" x14ac:dyDescent="0.25">
      <c r="A1151" s="75">
        <v>1158</v>
      </c>
      <c r="B1151" s="76" t="str">
        <f>IF('Reported Performance Table'!$A1158="","",IF(OR('Reported Performance Table'!$B1158="",'Reported Performance Table'!$C1158="",'Reported Performance Table'!$D1158="",'Reported Performance Table'!$F1158="",'Reported Performance Table'!$G1158="",'Reported Performance Table'!$H1158="",'Reported Performance Table'!$I1158="",'Reported Performance Table'!$K1158="",'Reported Performance Table'!$N1158="",'Reported Performance Table'!$O1158="",'Reported Performance Table'!$P1158="",'Reported Performance Table'!$Q1158="",'Reported Performance Table'!$R1158="",'Reported Performance Table'!$S1158="",'Reported Performance Table'!$T1158="",'Reported Performance Table'!$U1158="",'Reported Performance Table'!$V1158="",'Reported Performance Table'!$W1158="",'Reported Performance Table'!$X1158="",'Reported Performance Table'!$AF1158="",'Reported Performance Table'!$AG1158="",'Reported Performance Table'!$AI1158="",'Reported Performance Table'!$AJ1158="",'Reported Performance Table'!$AL1158="",'Reported Performance Table'!$AN1158="",'Reported Performance Table'!$AR1158=""),$A1151&amp;", ",""))</f>
        <v/>
      </c>
      <c r="D1151" s="35" t="e">
        <f>VLOOKUP('Reported Performance Table'!C1151,'Master List'!$B$20:$C$39,2,FALSE)</f>
        <v>#N/A</v>
      </c>
      <c r="E1151" t="e">
        <f>VLOOKUP('Reported Performance Table'!D1151,'Master List'!$B$42:$C$129,2,FALSE)</f>
        <v>#N/A</v>
      </c>
      <c r="F1151" t="e">
        <f>VLOOKUP('Reported Performance Table'!C1151,'Master List'!$B$20:$D$39,3,FALSE)</f>
        <v>#N/A</v>
      </c>
      <c r="G1151" s="3" t="e">
        <f>VLOOKUP('Reported Performance Table'!B1151,'Master List'!$B$11:$D$17,3,FALSE)</f>
        <v>#N/A</v>
      </c>
      <c r="H1151" t="e">
        <f t="shared" si="34"/>
        <v>#N/A</v>
      </c>
      <c r="I1151" t="e">
        <f>IF(VLOOKUP('Reported Performance Table'!D1151,'Master List'!$B$42:$D$129,3,FALSE)="","No",VLOOKUP('Reported Performance Table'!D1151,'Master List'!$B$42:$D$129,3,FALSE))</f>
        <v>#N/A</v>
      </c>
      <c r="J1151" t="e">
        <f>IF(AND(I1151="Yes_No",'Reported Performance Table'!E1151="Yes"),"No","Yes_No")</f>
        <v>#N/A</v>
      </c>
      <c r="K1151" t="str">
        <f>IF('Reported Performance Table'!D1151="","",IF('Reported Performance Table'!E1151="Yes","LUNA_CCT","Reported_CCT"))</f>
        <v/>
      </c>
      <c r="L1151" t="str">
        <f>IF('Reported Performance Table'!D1151="","",IF(K1151="LUNA_CCT",VLOOKUP('Reported Performance Table'!D1151,'Master List'!$B$42:$E$129,4,FALSE),"Reported_BUG"))</f>
        <v/>
      </c>
      <c r="M1151" t="str">
        <f>IF('Reported Performance Table'!D1151="","",IF(AND('Reported Performance Table'!$E1151="Yes",OR('Reported Performance Table'!$D1151='Master List'!$B$42,'Reported Performance Table'!$D1151='Master List'!$B$43,'Reported Performance Table'!$D1151='Master List'!$B$44,'Reported Performance Table'!$D1151='Master List'!$B$46,'Reported Performance Table'!$D1151='Master List'!$B$48,'Reported Performance Table'!$D1151='Master List'!$B$104,'Reported Performance Table'!$D1151='Master List'!$B$106,'Reported Performance Table'!$D1151='Master List'!$B$126)),"LUNA_Dimming","Dimming_Capability_and_Range"))</f>
        <v/>
      </c>
      <c r="N1151" s="179">
        <f>'Reported Performance Table'!BE1151</f>
        <v>0</v>
      </c>
      <c r="O1151" s="179">
        <f>'Reported Performance Table'!BF1151</f>
        <v>0</v>
      </c>
      <c r="P1151" s="179">
        <f>'Reported Performance Table'!BG1151</f>
        <v>0</v>
      </c>
      <c r="Q1151" t="str">
        <f t="shared" si="35"/>
        <v>No</v>
      </c>
    </row>
    <row r="1152" spans="1:17" x14ac:dyDescent="0.25">
      <c r="A1152" s="75">
        <v>1159</v>
      </c>
      <c r="B1152" s="76" t="str">
        <f>IF('Reported Performance Table'!$A1159="","",IF(OR('Reported Performance Table'!$B1159="",'Reported Performance Table'!$C1159="",'Reported Performance Table'!$D1159="",'Reported Performance Table'!$F1159="",'Reported Performance Table'!$G1159="",'Reported Performance Table'!$H1159="",'Reported Performance Table'!$I1159="",'Reported Performance Table'!$K1159="",'Reported Performance Table'!$N1159="",'Reported Performance Table'!$O1159="",'Reported Performance Table'!$P1159="",'Reported Performance Table'!$Q1159="",'Reported Performance Table'!$R1159="",'Reported Performance Table'!$S1159="",'Reported Performance Table'!$T1159="",'Reported Performance Table'!$U1159="",'Reported Performance Table'!$V1159="",'Reported Performance Table'!$W1159="",'Reported Performance Table'!$X1159="",'Reported Performance Table'!$AF1159="",'Reported Performance Table'!$AG1159="",'Reported Performance Table'!$AI1159="",'Reported Performance Table'!$AJ1159="",'Reported Performance Table'!$AL1159="",'Reported Performance Table'!$AN1159="",'Reported Performance Table'!$AR1159=""),$A1152&amp;", ",""))</f>
        <v/>
      </c>
      <c r="D1152" s="35" t="e">
        <f>VLOOKUP('Reported Performance Table'!C1152,'Master List'!$B$20:$C$39,2,FALSE)</f>
        <v>#N/A</v>
      </c>
      <c r="E1152" t="e">
        <f>VLOOKUP('Reported Performance Table'!D1152,'Master List'!$B$42:$C$129,2,FALSE)</f>
        <v>#N/A</v>
      </c>
      <c r="F1152" t="e">
        <f>VLOOKUP('Reported Performance Table'!C1152,'Master List'!$B$20:$D$39,3,FALSE)</f>
        <v>#N/A</v>
      </c>
      <c r="G1152" s="3" t="e">
        <f>VLOOKUP('Reported Performance Table'!B1152,'Master List'!$B$11:$D$17,3,FALSE)</f>
        <v>#N/A</v>
      </c>
      <c r="H1152" t="e">
        <f t="shared" si="34"/>
        <v>#N/A</v>
      </c>
      <c r="I1152" t="e">
        <f>IF(VLOOKUP('Reported Performance Table'!D1152,'Master List'!$B$42:$D$129,3,FALSE)="","No",VLOOKUP('Reported Performance Table'!D1152,'Master List'!$B$42:$D$129,3,FALSE))</f>
        <v>#N/A</v>
      </c>
      <c r="J1152" t="e">
        <f>IF(AND(I1152="Yes_No",'Reported Performance Table'!E1152="Yes"),"No","Yes_No")</f>
        <v>#N/A</v>
      </c>
      <c r="K1152" t="str">
        <f>IF('Reported Performance Table'!D1152="","",IF('Reported Performance Table'!E1152="Yes","LUNA_CCT","Reported_CCT"))</f>
        <v/>
      </c>
      <c r="L1152" t="str">
        <f>IF('Reported Performance Table'!D1152="","",IF(K1152="LUNA_CCT",VLOOKUP('Reported Performance Table'!D1152,'Master List'!$B$42:$E$129,4,FALSE),"Reported_BUG"))</f>
        <v/>
      </c>
      <c r="M1152" t="str">
        <f>IF('Reported Performance Table'!D1152="","",IF(AND('Reported Performance Table'!$E1152="Yes",OR('Reported Performance Table'!$D1152='Master List'!$B$42,'Reported Performance Table'!$D1152='Master List'!$B$43,'Reported Performance Table'!$D1152='Master List'!$B$44,'Reported Performance Table'!$D1152='Master List'!$B$46,'Reported Performance Table'!$D1152='Master List'!$B$48,'Reported Performance Table'!$D1152='Master List'!$B$104,'Reported Performance Table'!$D1152='Master List'!$B$106,'Reported Performance Table'!$D1152='Master List'!$B$126)),"LUNA_Dimming","Dimming_Capability_and_Range"))</f>
        <v/>
      </c>
      <c r="N1152" s="179">
        <f>'Reported Performance Table'!BE1152</f>
        <v>0</v>
      </c>
      <c r="O1152" s="179">
        <f>'Reported Performance Table'!BF1152</f>
        <v>0</v>
      </c>
      <c r="P1152" s="179">
        <f>'Reported Performance Table'!BG1152</f>
        <v>0</v>
      </c>
      <c r="Q1152" t="str">
        <f t="shared" si="35"/>
        <v>No</v>
      </c>
    </row>
    <row r="1153" spans="1:17" x14ac:dyDescent="0.25">
      <c r="A1153" s="75">
        <v>1160</v>
      </c>
      <c r="B1153" s="76" t="str">
        <f>IF('Reported Performance Table'!$A1160="","",IF(OR('Reported Performance Table'!$B1160="",'Reported Performance Table'!$C1160="",'Reported Performance Table'!$D1160="",'Reported Performance Table'!$F1160="",'Reported Performance Table'!$G1160="",'Reported Performance Table'!$H1160="",'Reported Performance Table'!$I1160="",'Reported Performance Table'!$K1160="",'Reported Performance Table'!$N1160="",'Reported Performance Table'!$O1160="",'Reported Performance Table'!$P1160="",'Reported Performance Table'!$Q1160="",'Reported Performance Table'!$R1160="",'Reported Performance Table'!$S1160="",'Reported Performance Table'!$T1160="",'Reported Performance Table'!$U1160="",'Reported Performance Table'!$V1160="",'Reported Performance Table'!$W1160="",'Reported Performance Table'!$X1160="",'Reported Performance Table'!$AF1160="",'Reported Performance Table'!$AG1160="",'Reported Performance Table'!$AI1160="",'Reported Performance Table'!$AJ1160="",'Reported Performance Table'!$AL1160="",'Reported Performance Table'!$AN1160="",'Reported Performance Table'!$AR1160=""),$A1153&amp;", ",""))</f>
        <v/>
      </c>
      <c r="D1153" s="35" t="e">
        <f>VLOOKUP('Reported Performance Table'!C1153,'Master List'!$B$20:$C$39,2,FALSE)</f>
        <v>#N/A</v>
      </c>
      <c r="E1153" t="e">
        <f>VLOOKUP('Reported Performance Table'!D1153,'Master List'!$B$42:$C$129,2,FALSE)</f>
        <v>#N/A</v>
      </c>
      <c r="F1153" t="e">
        <f>VLOOKUP('Reported Performance Table'!C1153,'Master List'!$B$20:$D$39,3,FALSE)</f>
        <v>#N/A</v>
      </c>
      <c r="G1153" s="3" t="e">
        <f>VLOOKUP('Reported Performance Table'!B1153,'Master List'!$B$11:$D$17,3,FALSE)</f>
        <v>#N/A</v>
      </c>
      <c r="H1153" t="e">
        <f t="shared" si="34"/>
        <v>#N/A</v>
      </c>
      <c r="I1153" t="e">
        <f>IF(VLOOKUP('Reported Performance Table'!D1153,'Master List'!$B$42:$D$129,3,FALSE)="","No",VLOOKUP('Reported Performance Table'!D1153,'Master List'!$B$42:$D$129,3,FALSE))</f>
        <v>#N/A</v>
      </c>
      <c r="J1153" t="e">
        <f>IF(AND(I1153="Yes_No",'Reported Performance Table'!E1153="Yes"),"No","Yes_No")</f>
        <v>#N/A</v>
      </c>
      <c r="K1153" t="str">
        <f>IF('Reported Performance Table'!D1153="","",IF('Reported Performance Table'!E1153="Yes","LUNA_CCT","Reported_CCT"))</f>
        <v/>
      </c>
      <c r="L1153" t="str">
        <f>IF('Reported Performance Table'!D1153="","",IF(K1153="LUNA_CCT",VLOOKUP('Reported Performance Table'!D1153,'Master List'!$B$42:$E$129,4,FALSE),"Reported_BUG"))</f>
        <v/>
      </c>
      <c r="M1153" t="str">
        <f>IF('Reported Performance Table'!D1153="","",IF(AND('Reported Performance Table'!$E1153="Yes",OR('Reported Performance Table'!$D1153='Master List'!$B$42,'Reported Performance Table'!$D1153='Master List'!$B$43,'Reported Performance Table'!$D1153='Master List'!$B$44,'Reported Performance Table'!$D1153='Master List'!$B$46,'Reported Performance Table'!$D1153='Master List'!$B$48,'Reported Performance Table'!$D1153='Master List'!$B$104,'Reported Performance Table'!$D1153='Master List'!$B$106,'Reported Performance Table'!$D1153='Master List'!$B$126)),"LUNA_Dimming","Dimming_Capability_and_Range"))</f>
        <v/>
      </c>
      <c r="N1153" s="179">
        <f>'Reported Performance Table'!BE1153</f>
        <v>0</v>
      </c>
      <c r="O1153" s="179">
        <f>'Reported Performance Table'!BF1153</f>
        <v>0</v>
      </c>
      <c r="P1153" s="179">
        <f>'Reported Performance Table'!BG1153</f>
        <v>0</v>
      </c>
      <c r="Q1153" t="str">
        <f t="shared" si="35"/>
        <v>No</v>
      </c>
    </row>
    <row r="1154" spans="1:17" x14ac:dyDescent="0.25">
      <c r="A1154" s="75">
        <v>1161</v>
      </c>
      <c r="B1154" s="76" t="str">
        <f>IF('Reported Performance Table'!$A1161="","",IF(OR('Reported Performance Table'!$B1161="",'Reported Performance Table'!$C1161="",'Reported Performance Table'!$D1161="",'Reported Performance Table'!$F1161="",'Reported Performance Table'!$G1161="",'Reported Performance Table'!$H1161="",'Reported Performance Table'!$I1161="",'Reported Performance Table'!$K1161="",'Reported Performance Table'!$N1161="",'Reported Performance Table'!$O1161="",'Reported Performance Table'!$P1161="",'Reported Performance Table'!$Q1161="",'Reported Performance Table'!$R1161="",'Reported Performance Table'!$S1161="",'Reported Performance Table'!$T1161="",'Reported Performance Table'!$U1161="",'Reported Performance Table'!$V1161="",'Reported Performance Table'!$W1161="",'Reported Performance Table'!$X1161="",'Reported Performance Table'!$AF1161="",'Reported Performance Table'!$AG1161="",'Reported Performance Table'!$AI1161="",'Reported Performance Table'!$AJ1161="",'Reported Performance Table'!$AL1161="",'Reported Performance Table'!$AN1161="",'Reported Performance Table'!$AR1161=""),$A1154&amp;", ",""))</f>
        <v/>
      </c>
      <c r="D1154" s="35" t="e">
        <f>VLOOKUP('Reported Performance Table'!C1154,'Master List'!$B$20:$C$39,2,FALSE)</f>
        <v>#N/A</v>
      </c>
      <c r="E1154" t="e">
        <f>VLOOKUP('Reported Performance Table'!D1154,'Master List'!$B$42:$C$129,2,FALSE)</f>
        <v>#N/A</v>
      </c>
      <c r="F1154" t="e">
        <f>VLOOKUP('Reported Performance Table'!C1154,'Master List'!$B$20:$D$39,3,FALSE)</f>
        <v>#N/A</v>
      </c>
      <c r="G1154" s="3" t="e">
        <f>VLOOKUP('Reported Performance Table'!B1154,'Master List'!$B$11:$D$17,3,FALSE)</f>
        <v>#N/A</v>
      </c>
      <c r="H1154" t="e">
        <f t="shared" si="34"/>
        <v>#N/A</v>
      </c>
      <c r="I1154" t="e">
        <f>IF(VLOOKUP('Reported Performance Table'!D1154,'Master List'!$B$42:$D$129,3,FALSE)="","No",VLOOKUP('Reported Performance Table'!D1154,'Master List'!$B$42:$D$129,3,FALSE))</f>
        <v>#N/A</v>
      </c>
      <c r="J1154" t="e">
        <f>IF(AND(I1154="Yes_No",'Reported Performance Table'!E1154="Yes"),"No","Yes_No")</f>
        <v>#N/A</v>
      </c>
      <c r="K1154" t="str">
        <f>IF('Reported Performance Table'!D1154="","",IF('Reported Performance Table'!E1154="Yes","LUNA_CCT","Reported_CCT"))</f>
        <v/>
      </c>
      <c r="L1154" t="str">
        <f>IF('Reported Performance Table'!D1154="","",IF(K1154="LUNA_CCT",VLOOKUP('Reported Performance Table'!D1154,'Master List'!$B$42:$E$129,4,FALSE),"Reported_BUG"))</f>
        <v/>
      </c>
      <c r="M1154" t="str">
        <f>IF('Reported Performance Table'!D1154="","",IF(AND('Reported Performance Table'!$E1154="Yes",OR('Reported Performance Table'!$D1154='Master List'!$B$42,'Reported Performance Table'!$D1154='Master List'!$B$43,'Reported Performance Table'!$D1154='Master List'!$B$44,'Reported Performance Table'!$D1154='Master List'!$B$46,'Reported Performance Table'!$D1154='Master List'!$B$48,'Reported Performance Table'!$D1154='Master List'!$B$104,'Reported Performance Table'!$D1154='Master List'!$B$106,'Reported Performance Table'!$D1154='Master List'!$B$126)),"LUNA_Dimming","Dimming_Capability_and_Range"))</f>
        <v/>
      </c>
      <c r="N1154" s="179">
        <f>'Reported Performance Table'!BE1154</f>
        <v>0</v>
      </c>
      <c r="O1154" s="179">
        <f>'Reported Performance Table'!BF1154</f>
        <v>0</v>
      </c>
      <c r="P1154" s="179">
        <f>'Reported Performance Table'!BG1154</f>
        <v>0</v>
      </c>
      <c r="Q1154" t="str">
        <f t="shared" si="35"/>
        <v>No</v>
      </c>
    </row>
    <row r="1155" spans="1:17" x14ac:dyDescent="0.25">
      <c r="A1155" s="75">
        <v>1162</v>
      </c>
      <c r="B1155" s="76" t="str">
        <f>IF('Reported Performance Table'!$A1162="","",IF(OR('Reported Performance Table'!$B1162="",'Reported Performance Table'!$C1162="",'Reported Performance Table'!$D1162="",'Reported Performance Table'!$F1162="",'Reported Performance Table'!$G1162="",'Reported Performance Table'!$H1162="",'Reported Performance Table'!$I1162="",'Reported Performance Table'!$K1162="",'Reported Performance Table'!$N1162="",'Reported Performance Table'!$O1162="",'Reported Performance Table'!$P1162="",'Reported Performance Table'!$Q1162="",'Reported Performance Table'!$R1162="",'Reported Performance Table'!$S1162="",'Reported Performance Table'!$T1162="",'Reported Performance Table'!$U1162="",'Reported Performance Table'!$V1162="",'Reported Performance Table'!$W1162="",'Reported Performance Table'!$X1162="",'Reported Performance Table'!$AF1162="",'Reported Performance Table'!$AG1162="",'Reported Performance Table'!$AI1162="",'Reported Performance Table'!$AJ1162="",'Reported Performance Table'!$AL1162="",'Reported Performance Table'!$AN1162="",'Reported Performance Table'!$AR1162=""),$A1155&amp;", ",""))</f>
        <v/>
      </c>
      <c r="D1155" s="35" t="e">
        <f>VLOOKUP('Reported Performance Table'!C1155,'Master List'!$B$20:$C$39,2,FALSE)</f>
        <v>#N/A</v>
      </c>
      <c r="E1155" t="e">
        <f>VLOOKUP('Reported Performance Table'!D1155,'Master List'!$B$42:$C$129,2,FALSE)</f>
        <v>#N/A</v>
      </c>
      <c r="F1155" t="e">
        <f>VLOOKUP('Reported Performance Table'!C1155,'Master List'!$B$20:$D$39,3,FALSE)</f>
        <v>#N/A</v>
      </c>
      <c r="G1155" s="3" t="e">
        <f>VLOOKUP('Reported Performance Table'!B1155,'Master List'!$B$11:$D$17,3,FALSE)</f>
        <v>#N/A</v>
      </c>
      <c r="H1155" t="e">
        <f t="shared" si="34"/>
        <v>#N/A</v>
      </c>
      <c r="I1155" t="e">
        <f>IF(VLOOKUP('Reported Performance Table'!D1155,'Master List'!$B$42:$D$129,3,FALSE)="","No",VLOOKUP('Reported Performance Table'!D1155,'Master List'!$B$42:$D$129,3,FALSE))</f>
        <v>#N/A</v>
      </c>
      <c r="J1155" t="e">
        <f>IF(AND(I1155="Yes_No",'Reported Performance Table'!E1155="Yes"),"No","Yes_No")</f>
        <v>#N/A</v>
      </c>
      <c r="K1155" t="str">
        <f>IF('Reported Performance Table'!D1155="","",IF('Reported Performance Table'!E1155="Yes","LUNA_CCT","Reported_CCT"))</f>
        <v/>
      </c>
      <c r="L1155" t="str">
        <f>IF('Reported Performance Table'!D1155="","",IF(K1155="LUNA_CCT",VLOOKUP('Reported Performance Table'!D1155,'Master List'!$B$42:$E$129,4,FALSE),"Reported_BUG"))</f>
        <v/>
      </c>
      <c r="M1155" t="str">
        <f>IF('Reported Performance Table'!D1155="","",IF(AND('Reported Performance Table'!$E1155="Yes",OR('Reported Performance Table'!$D1155='Master List'!$B$42,'Reported Performance Table'!$D1155='Master List'!$B$43,'Reported Performance Table'!$D1155='Master List'!$B$44,'Reported Performance Table'!$D1155='Master List'!$B$46,'Reported Performance Table'!$D1155='Master List'!$B$48,'Reported Performance Table'!$D1155='Master List'!$B$104,'Reported Performance Table'!$D1155='Master List'!$B$106,'Reported Performance Table'!$D1155='Master List'!$B$126)),"LUNA_Dimming","Dimming_Capability_and_Range"))</f>
        <v/>
      </c>
      <c r="N1155" s="179">
        <f>'Reported Performance Table'!BE1155</f>
        <v>0</v>
      </c>
      <c r="O1155" s="179">
        <f>'Reported Performance Table'!BF1155</f>
        <v>0</v>
      </c>
      <c r="P1155" s="179">
        <f>'Reported Performance Table'!BG1155</f>
        <v>0</v>
      </c>
      <c r="Q1155" t="str">
        <f t="shared" si="35"/>
        <v>No</v>
      </c>
    </row>
    <row r="1156" spans="1:17" x14ac:dyDescent="0.25">
      <c r="A1156" s="75">
        <v>1163</v>
      </c>
      <c r="B1156" s="76" t="str">
        <f>IF('Reported Performance Table'!$A1163="","",IF(OR('Reported Performance Table'!$B1163="",'Reported Performance Table'!$C1163="",'Reported Performance Table'!$D1163="",'Reported Performance Table'!$F1163="",'Reported Performance Table'!$G1163="",'Reported Performance Table'!$H1163="",'Reported Performance Table'!$I1163="",'Reported Performance Table'!$K1163="",'Reported Performance Table'!$N1163="",'Reported Performance Table'!$O1163="",'Reported Performance Table'!$P1163="",'Reported Performance Table'!$Q1163="",'Reported Performance Table'!$R1163="",'Reported Performance Table'!$S1163="",'Reported Performance Table'!$T1163="",'Reported Performance Table'!$U1163="",'Reported Performance Table'!$V1163="",'Reported Performance Table'!$W1163="",'Reported Performance Table'!$X1163="",'Reported Performance Table'!$AF1163="",'Reported Performance Table'!$AG1163="",'Reported Performance Table'!$AI1163="",'Reported Performance Table'!$AJ1163="",'Reported Performance Table'!$AL1163="",'Reported Performance Table'!$AN1163="",'Reported Performance Table'!$AR1163=""),$A1156&amp;", ",""))</f>
        <v/>
      </c>
      <c r="D1156" s="35" t="e">
        <f>VLOOKUP('Reported Performance Table'!C1156,'Master List'!$B$20:$C$39,2,FALSE)</f>
        <v>#N/A</v>
      </c>
      <c r="E1156" t="e">
        <f>VLOOKUP('Reported Performance Table'!D1156,'Master List'!$B$42:$C$129,2,FALSE)</f>
        <v>#N/A</v>
      </c>
      <c r="F1156" t="e">
        <f>VLOOKUP('Reported Performance Table'!C1156,'Master List'!$B$20:$D$39,3,FALSE)</f>
        <v>#N/A</v>
      </c>
      <c r="G1156" s="3" t="e">
        <f>VLOOKUP('Reported Performance Table'!B1156,'Master List'!$B$11:$D$17,3,FALSE)</f>
        <v>#N/A</v>
      </c>
      <c r="H1156" t="e">
        <f t="shared" si="34"/>
        <v>#N/A</v>
      </c>
      <c r="I1156" t="e">
        <f>IF(VLOOKUP('Reported Performance Table'!D1156,'Master List'!$B$42:$D$129,3,FALSE)="","No",VLOOKUP('Reported Performance Table'!D1156,'Master List'!$B$42:$D$129,3,FALSE))</f>
        <v>#N/A</v>
      </c>
      <c r="J1156" t="e">
        <f>IF(AND(I1156="Yes_No",'Reported Performance Table'!E1156="Yes"),"No","Yes_No")</f>
        <v>#N/A</v>
      </c>
      <c r="K1156" t="str">
        <f>IF('Reported Performance Table'!D1156="","",IF('Reported Performance Table'!E1156="Yes","LUNA_CCT","Reported_CCT"))</f>
        <v/>
      </c>
      <c r="L1156" t="str">
        <f>IF('Reported Performance Table'!D1156="","",IF(K1156="LUNA_CCT",VLOOKUP('Reported Performance Table'!D1156,'Master List'!$B$42:$E$129,4,FALSE),"Reported_BUG"))</f>
        <v/>
      </c>
      <c r="M1156" t="str">
        <f>IF('Reported Performance Table'!D1156="","",IF(AND('Reported Performance Table'!$E1156="Yes",OR('Reported Performance Table'!$D1156='Master List'!$B$42,'Reported Performance Table'!$D1156='Master List'!$B$43,'Reported Performance Table'!$D1156='Master List'!$B$44,'Reported Performance Table'!$D1156='Master List'!$B$46,'Reported Performance Table'!$D1156='Master List'!$B$48,'Reported Performance Table'!$D1156='Master List'!$B$104,'Reported Performance Table'!$D1156='Master List'!$B$106,'Reported Performance Table'!$D1156='Master List'!$B$126)),"LUNA_Dimming","Dimming_Capability_and_Range"))</f>
        <v/>
      </c>
      <c r="N1156" s="179">
        <f>'Reported Performance Table'!BE1156</f>
        <v>0</v>
      </c>
      <c r="O1156" s="179">
        <f>'Reported Performance Table'!BF1156</f>
        <v>0</v>
      </c>
      <c r="P1156" s="179">
        <f>'Reported Performance Table'!BG1156</f>
        <v>0</v>
      </c>
      <c r="Q1156" t="str">
        <f t="shared" si="35"/>
        <v>No</v>
      </c>
    </row>
    <row r="1157" spans="1:17" x14ac:dyDescent="0.25">
      <c r="A1157" s="75">
        <v>1164</v>
      </c>
      <c r="B1157" s="76" t="str">
        <f>IF('Reported Performance Table'!$A1164="","",IF(OR('Reported Performance Table'!$B1164="",'Reported Performance Table'!$C1164="",'Reported Performance Table'!$D1164="",'Reported Performance Table'!$F1164="",'Reported Performance Table'!$G1164="",'Reported Performance Table'!$H1164="",'Reported Performance Table'!$I1164="",'Reported Performance Table'!$K1164="",'Reported Performance Table'!$N1164="",'Reported Performance Table'!$O1164="",'Reported Performance Table'!$P1164="",'Reported Performance Table'!$Q1164="",'Reported Performance Table'!$R1164="",'Reported Performance Table'!$S1164="",'Reported Performance Table'!$T1164="",'Reported Performance Table'!$U1164="",'Reported Performance Table'!$V1164="",'Reported Performance Table'!$W1164="",'Reported Performance Table'!$X1164="",'Reported Performance Table'!$AF1164="",'Reported Performance Table'!$AG1164="",'Reported Performance Table'!$AI1164="",'Reported Performance Table'!$AJ1164="",'Reported Performance Table'!$AL1164="",'Reported Performance Table'!$AN1164="",'Reported Performance Table'!$AR1164=""),$A1157&amp;", ",""))</f>
        <v/>
      </c>
      <c r="D1157" s="35" t="e">
        <f>VLOOKUP('Reported Performance Table'!C1157,'Master List'!$B$20:$C$39,2,FALSE)</f>
        <v>#N/A</v>
      </c>
      <c r="E1157" t="e">
        <f>VLOOKUP('Reported Performance Table'!D1157,'Master List'!$B$42:$C$129,2,FALSE)</f>
        <v>#N/A</v>
      </c>
      <c r="F1157" t="e">
        <f>VLOOKUP('Reported Performance Table'!C1157,'Master List'!$B$20:$D$39,3,FALSE)</f>
        <v>#N/A</v>
      </c>
      <c r="G1157" s="3" t="e">
        <f>VLOOKUP('Reported Performance Table'!B1157,'Master List'!$B$11:$D$17,3,FALSE)</f>
        <v>#N/A</v>
      </c>
      <c r="H1157" t="e">
        <f t="shared" si="34"/>
        <v>#N/A</v>
      </c>
      <c r="I1157" t="e">
        <f>IF(VLOOKUP('Reported Performance Table'!D1157,'Master List'!$B$42:$D$129,3,FALSE)="","No",VLOOKUP('Reported Performance Table'!D1157,'Master List'!$B$42:$D$129,3,FALSE))</f>
        <v>#N/A</v>
      </c>
      <c r="J1157" t="e">
        <f>IF(AND(I1157="Yes_No",'Reported Performance Table'!E1157="Yes"),"No","Yes_No")</f>
        <v>#N/A</v>
      </c>
      <c r="K1157" t="str">
        <f>IF('Reported Performance Table'!D1157="","",IF('Reported Performance Table'!E1157="Yes","LUNA_CCT","Reported_CCT"))</f>
        <v/>
      </c>
      <c r="L1157" t="str">
        <f>IF('Reported Performance Table'!D1157="","",IF(K1157="LUNA_CCT",VLOOKUP('Reported Performance Table'!D1157,'Master List'!$B$42:$E$129,4,FALSE),"Reported_BUG"))</f>
        <v/>
      </c>
      <c r="M1157" t="str">
        <f>IF('Reported Performance Table'!D1157="","",IF(AND('Reported Performance Table'!$E1157="Yes",OR('Reported Performance Table'!$D1157='Master List'!$B$42,'Reported Performance Table'!$D1157='Master List'!$B$43,'Reported Performance Table'!$D1157='Master List'!$B$44,'Reported Performance Table'!$D1157='Master List'!$B$46,'Reported Performance Table'!$D1157='Master List'!$B$48,'Reported Performance Table'!$D1157='Master List'!$B$104,'Reported Performance Table'!$D1157='Master List'!$B$106,'Reported Performance Table'!$D1157='Master List'!$B$126)),"LUNA_Dimming","Dimming_Capability_and_Range"))</f>
        <v/>
      </c>
      <c r="N1157" s="179">
        <f>'Reported Performance Table'!BE1157</f>
        <v>0</v>
      </c>
      <c r="O1157" s="179">
        <f>'Reported Performance Table'!BF1157</f>
        <v>0</v>
      </c>
      <c r="P1157" s="179">
        <f>'Reported Performance Table'!BG1157</f>
        <v>0</v>
      </c>
      <c r="Q1157" t="str">
        <f t="shared" si="35"/>
        <v>No</v>
      </c>
    </row>
    <row r="1158" spans="1:17" x14ac:dyDescent="0.25">
      <c r="A1158" s="75">
        <v>1165</v>
      </c>
      <c r="B1158" s="76" t="str">
        <f>IF('Reported Performance Table'!$A1165="","",IF(OR('Reported Performance Table'!$B1165="",'Reported Performance Table'!$C1165="",'Reported Performance Table'!$D1165="",'Reported Performance Table'!$F1165="",'Reported Performance Table'!$G1165="",'Reported Performance Table'!$H1165="",'Reported Performance Table'!$I1165="",'Reported Performance Table'!$K1165="",'Reported Performance Table'!$N1165="",'Reported Performance Table'!$O1165="",'Reported Performance Table'!$P1165="",'Reported Performance Table'!$Q1165="",'Reported Performance Table'!$R1165="",'Reported Performance Table'!$S1165="",'Reported Performance Table'!$T1165="",'Reported Performance Table'!$U1165="",'Reported Performance Table'!$V1165="",'Reported Performance Table'!$W1165="",'Reported Performance Table'!$X1165="",'Reported Performance Table'!$AF1165="",'Reported Performance Table'!$AG1165="",'Reported Performance Table'!$AI1165="",'Reported Performance Table'!$AJ1165="",'Reported Performance Table'!$AL1165="",'Reported Performance Table'!$AN1165="",'Reported Performance Table'!$AR1165=""),$A1158&amp;", ",""))</f>
        <v/>
      </c>
      <c r="D1158" s="35" t="e">
        <f>VLOOKUP('Reported Performance Table'!C1158,'Master List'!$B$20:$C$39,2,FALSE)</f>
        <v>#N/A</v>
      </c>
      <c r="E1158" t="e">
        <f>VLOOKUP('Reported Performance Table'!D1158,'Master List'!$B$42:$C$129,2,FALSE)</f>
        <v>#N/A</v>
      </c>
      <c r="F1158" t="e">
        <f>VLOOKUP('Reported Performance Table'!C1158,'Master List'!$B$20:$D$39,3,FALSE)</f>
        <v>#N/A</v>
      </c>
      <c r="G1158" s="3" t="e">
        <f>VLOOKUP('Reported Performance Table'!B1158,'Master List'!$B$11:$D$17,3,FALSE)</f>
        <v>#N/A</v>
      </c>
      <c r="H1158" t="e">
        <f t="shared" si="34"/>
        <v>#N/A</v>
      </c>
      <c r="I1158" t="e">
        <f>IF(VLOOKUP('Reported Performance Table'!D1158,'Master List'!$B$42:$D$129,3,FALSE)="","No",VLOOKUP('Reported Performance Table'!D1158,'Master List'!$B$42:$D$129,3,FALSE))</f>
        <v>#N/A</v>
      </c>
      <c r="J1158" t="e">
        <f>IF(AND(I1158="Yes_No",'Reported Performance Table'!E1158="Yes"),"No","Yes_No")</f>
        <v>#N/A</v>
      </c>
      <c r="K1158" t="str">
        <f>IF('Reported Performance Table'!D1158="","",IF('Reported Performance Table'!E1158="Yes","LUNA_CCT","Reported_CCT"))</f>
        <v/>
      </c>
      <c r="L1158" t="str">
        <f>IF('Reported Performance Table'!D1158="","",IF(K1158="LUNA_CCT",VLOOKUP('Reported Performance Table'!D1158,'Master List'!$B$42:$E$129,4,FALSE),"Reported_BUG"))</f>
        <v/>
      </c>
      <c r="M1158" t="str">
        <f>IF('Reported Performance Table'!D1158="","",IF(AND('Reported Performance Table'!$E1158="Yes",OR('Reported Performance Table'!$D1158='Master List'!$B$42,'Reported Performance Table'!$D1158='Master List'!$B$43,'Reported Performance Table'!$D1158='Master List'!$B$44,'Reported Performance Table'!$D1158='Master List'!$B$46,'Reported Performance Table'!$D1158='Master List'!$B$48,'Reported Performance Table'!$D1158='Master List'!$B$104,'Reported Performance Table'!$D1158='Master List'!$B$106,'Reported Performance Table'!$D1158='Master List'!$B$126)),"LUNA_Dimming","Dimming_Capability_and_Range"))</f>
        <v/>
      </c>
      <c r="N1158" s="179">
        <f>'Reported Performance Table'!BE1158</f>
        <v>0</v>
      </c>
      <c r="O1158" s="179">
        <f>'Reported Performance Table'!BF1158</f>
        <v>0</v>
      </c>
      <c r="P1158" s="179">
        <f>'Reported Performance Table'!BG1158</f>
        <v>0</v>
      </c>
      <c r="Q1158" t="str">
        <f t="shared" si="35"/>
        <v>No</v>
      </c>
    </row>
    <row r="1159" spans="1:17" x14ac:dyDescent="0.25">
      <c r="A1159" s="75">
        <v>1166</v>
      </c>
      <c r="B1159" s="76" t="str">
        <f>IF('Reported Performance Table'!$A1166="","",IF(OR('Reported Performance Table'!$B1166="",'Reported Performance Table'!$C1166="",'Reported Performance Table'!$D1166="",'Reported Performance Table'!$F1166="",'Reported Performance Table'!$G1166="",'Reported Performance Table'!$H1166="",'Reported Performance Table'!$I1166="",'Reported Performance Table'!$K1166="",'Reported Performance Table'!$N1166="",'Reported Performance Table'!$O1166="",'Reported Performance Table'!$P1166="",'Reported Performance Table'!$Q1166="",'Reported Performance Table'!$R1166="",'Reported Performance Table'!$S1166="",'Reported Performance Table'!$T1166="",'Reported Performance Table'!$U1166="",'Reported Performance Table'!$V1166="",'Reported Performance Table'!$W1166="",'Reported Performance Table'!$X1166="",'Reported Performance Table'!$AF1166="",'Reported Performance Table'!$AG1166="",'Reported Performance Table'!$AI1166="",'Reported Performance Table'!$AJ1166="",'Reported Performance Table'!$AL1166="",'Reported Performance Table'!$AN1166="",'Reported Performance Table'!$AR1166=""),$A1159&amp;", ",""))</f>
        <v/>
      </c>
      <c r="D1159" s="35" t="e">
        <f>VLOOKUP('Reported Performance Table'!C1159,'Master List'!$B$20:$C$39,2,FALSE)</f>
        <v>#N/A</v>
      </c>
      <c r="E1159" t="e">
        <f>VLOOKUP('Reported Performance Table'!D1159,'Master List'!$B$42:$C$129,2,FALSE)</f>
        <v>#N/A</v>
      </c>
      <c r="F1159" t="e">
        <f>VLOOKUP('Reported Performance Table'!C1159,'Master List'!$B$20:$D$39,3,FALSE)</f>
        <v>#N/A</v>
      </c>
      <c r="G1159" s="3" t="e">
        <f>VLOOKUP('Reported Performance Table'!B1159,'Master List'!$B$11:$D$17,3,FALSE)</f>
        <v>#N/A</v>
      </c>
      <c r="H1159" t="e">
        <f t="shared" si="34"/>
        <v>#N/A</v>
      </c>
      <c r="I1159" t="e">
        <f>IF(VLOOKUP('Reported Performance Table'!D1159,'Master List'!$B$42:$D$129,3,FALSE)="","No",VLOOKUP('Reported Performance Table'!D1159,'Master List'!$B$42:$D$129,3,FALSE))</f>
        <v>#N/A</v>
      </c>
      <c r="J1159" t="e">
        <f>IF(AND(I1159="Yes_No",'Reported Performance Table'!E1159="Yes"),"No","Yes_No")</f>
        <v>#N/A</v>
      </c>
      <c r="K1159" t="str">
        <f>IF('Reported Performance Table'!D1159="","",IF('Reported Performance Table'!E1159="Yes","LUNA_CCT","Reported_CCT"))</f>
        <v/>
      </c>
      <c r="L1159" t="str">
        <f>IF('Reported Performance Table'!D1159="","",IF(K1159="LUNA_CCT",VLOOKUP('Reported Performance Table'!D1159,'Master List'!$B$42:$E$129,4,FALSE),"Reported_BUG"))</f>
        <v/>
      </c>
      <c r="M1159" t="str">
        <f>IF('Reported Performance Table'!D1159="","",IF(AND('Reported Performance Table'!$E1159="Yes",OR('Reported Performance Table'!$D1159='Master List'!$B$42,'Reported Performance Table'!$D1159='Master List'!$B$43,'Reported Performance Table'!$D1159='Master List'!$B$44,'Reported Performance Table'!$D1159='Master List'!$B$46,'Reported Performance Table'!$D1159='Master List'!$B$48,'Reported Performance Table'!$D1159='Master List'!$B$104,'Reported Performance Table'!$D1159='Master List'!$B$106,'Reported Performance Table'!$D1159='Master List'!$B$126)),"LUNA_Dimming","Dimming_Capability_and_Range"))</f>
        <v/>
      </c>
      <c r="N1159" s="179">
        <f>'Reported Performance Table'!BE1159</f>
        <v>0</v>
      </c>
      <c r="O1159" s="179">
        <f>'Reported Performance Table'!BF1159</f>
        <v>0</v>
      </c>
      <c r="P1159" s="179">
        <f>'Reported Performance Table'!BG1159</f>
        <v>0</v>
      </c>
      <c r="Q1159" t="str">
        <f t="shared" si="35"/>
        <v>No</v>
      </c>
    </row>
    <row r="1160" spans="1:17" x14ac:dyDescent="0.25">
      <c r="A1160" s="75">
        <v>1167</v>
      </c>
      <c r="B1160" s="76" t="str">
        <f>IF('Reported Performance Table'!$A1167="","",IF(OR('Reported Performance Table'!$B1167="",'Reported Performance Table'!$C1167="",'Reported Performance Table'!$D1167="",'Reported Performance Table'!$F1167="",'Reported Performance Table'!$G1167="",'Reported Performance Table'!$H1167="",'Reported Performance Table'!$I1167="",'Reported Performance Table'!$K1167="",'Reported Performance Table'!$N1167="",'Reported Performance Table'!$O1167="",'Reported Performance Table'!$P1167="",'Reported Performance Table'!$Q1167="",'Reported Performance Table'!$R1167="",'Reported Performance Table'!$S1167="",'Reported Performance Table'!$T1167="",'Reported Performance Table'!$U1167="",'Reported Performance Table'!$V1167="",'Reported Performance Table'!$W1167="",'Reported Performance Table'!$X1167="",'Reported Performance Table'!$AF1167="",'Reported Performance Table'!$AG1167="",'Reported Performance Table'!$AI1167="",'Reported Performance Table'!$AJ1167="",'Reported Performance Table'!$AL1167="",'Reported Performance Table'!$AN1167="",'Reported Performance Table'!$AR1167=""),$A1160&amp;", ",""))</f>
        <v/>
      </c>
      <c r="D1160" s="35" t="e">
        <f>VLOOKUP('Reported Performance Table'!C1160,'Master List'!$B$20:$C$39,2,FALSE)</f>
        <v>#N/A</v>
      </c>
      <c r="E1160" t="e">
        <f>VLOOKUP('Reported Performance Table'!D1160,'Master List'!$B$42:$C$129,2,FALSE)</f>
        <v>#N/A</v>
      </c>
      <c r="F1160" t="e">
        <f>VLOOKUP('Reported Performance Table'!C1160,'Master List'!$B$20:$D$39,3,FALSE)</f>
        <v>#N/A</v>
      </c>
      <c r="G1160" s="3" t="e">
        <f>VLOOKUP('Reported Performance Table'!B1160,'Master List'!$B$11:$D$17,3,FALSE)</f>
        <v>#N/A</v>
      </c>
      <c r="H1160" t="e">
        <f t="shared" si="34"/>
        <v>#N/A</v>
      </c>
      <c r="I1160" t="e">
        <f>IF(VLOOKUP('Reported Performance Table'!D1160,'Master List'!$B$42:$D$129,3,FALSE)="","No",VLOOKUP('Reported Performance Table'!D1160,'Master List'!$B$42:$D$129,3,FALSE))</f>
        <v>#N/A</v>
      </c>
      <c r="J1160" t="e">
        <f>IF(AND(I1160="Yes_No",'Reported Performance Table'!E1160="Yes"),"No","Yes_No")</f>
        <v>#N/A</v>
      </c>
      <c r="K1160" t="str">
        <f>IF('Reported Performance Table'!D1160="","",IF('Reported Performance Table'!E1160="Yes","LUNA_CCT","Reported_CCT"))</f>
        <v/>
      </c>
      <c r="L1160" t="str">
        <f>IF('Reported Performance Table'!D1160="","",IF(K1160="LUNA_CCT",VLOOKUP('Reported Performance Table'!D1160,'Master List'!$B$42:$E$129,4,FALSE),"Reported_BUG"))</f>
        <v/>
      </c>
      <c r="M1160" t="str">
        <f>IF('Reported Performance Table'!D1160="","",IF(AND('Reported Performance Table'!$E1160="Yes",OR('Reported Performance Table'!$D1160='Master List'!$B$42,'Reported Performance Table'!$D1160='Master List'!$B$43,'Reported Performance Table'!$D1160='Master List'!$B$44,'Reported Performance Table'!$D1160='Master List'!$B$46,'Reported Performance Table'!$D1160='Master List'!$B$48,'Reported Performance Table'!$D1160='Master List'!$B$104,'Reported Performance Table'!$D1160='Master List'!$B$106,'Reported Performance Table'!$D1160='Master List'!$B$126)),"LUNA_Dimming","Dimming_Capability_and_Range"))</f>
        <v/>
      </c>
      <c r="N1160" s="179">
        <f>'Reported Performance Table'!BE1160</f>
        <v>0</v>
      </c>
      <c r="O1160" s="179">
        <f>'Reported Performance Table'!BF1160</f>
        <v>0</v>
      </c>
      <c r="P1160" s="179">
        <f>'Reported Performance Table'!BG1160</f>
        <v>0</v>
      </c>
      <c r="Q1160" t="str">
        <f t="shared" si="35"/>
        <v>No</v>
      </c>
    </row>
    <row r="1161" spans="1:17" x14ac:dyDescent="0.25">
      <c r="A1161" s="75">
        <v>1168</v>
      </c>
      <c r="B1161" s="76" t="str">
        <f>IF('Reported Performance Table'!$A1168="","",IF(OR('Reported Performance Table'!$B1168="",'Reported Performance Table'!$C1168="",'Reported Performance Table'!$D1168="",'Reported Performance Table'!$F1168="",'Reported Performance Table'!$G1168="",'Reported Performance Table'!$H1168="",'Reported Performance Table'!$I1168="",'Reported Performance Table'!$K1168="",'Reported Performance Table'!$N1168="",'Reported Performance Table'!$O1168="",'Reported Performance Table'!$P1168="",'Reported Performance Table'!$Q1168="",'Reported Performance Table'!$R1168="",'Reported Performance Table'!$S1168="",'Reported Performance Table'!$T1168="",'Reported Performance Table'!$U1168="",'Reported Performance Table'!$V1168="",'Reported Performance Table'!$W1168="",'Reported Performance Table'!$X1168="",'Reported Performance Table'!$AF1168="",'Reported Performance Table'!$AG1168="",'Reported Performance Table'!$AI1168="",'Reported Performance Table'!$AJ1168="",'Reported Performance Table'!$AL1168="",'Reported Performance Table'!$AN1168="",'Reported Performance Table'!$AR1168=""),$A1161&amp;", ",""))</f>
        <v/>
      </c>
      <c r="D1161" s="35" t="e">
        <f>VLOOKUP('Reported Performance Table'!C1161,'Master List'!$B$20:$C$39,2,FALSE)</f>
        <v>#N/A</v>
      </c>
      <c r="E1161" t="e">
        <f>VLOOKUP('Reported Performance Table'!D1161,'Master List'!$B$42:$C$129,2,FALSE)</f>
        <v>#N/A</v>
      </c>
      <c r="F1161" t="e">
        <f>VLOOKUP('Reported Performance Table'!C1161,'Master List'!$B$20:$D$39,3,FALSE)</f>
        <v>#N/A</v>
      </c>
      <c r="G1161" s="3" t="e">
        <f>VLOOKUP('Reported Performance Table'!B1161,'Master List'!$B$11:$D$17,3,FALSE)</f>
        <v>#N/A</v>
      </c>
      <c r="H1161" t="e">
        <f t="shared" si="34"/>
        <v>#N/A</v>
      </c>
      <c r="I1161" t="e">
        <f>IF(VLOOKUP('Reported Performance Table'!D1161,'Master List'!$B$42:$D$129,3,FALSE)="","No",VLOOKUP('Reported Performance Table'!D1161,'Master List'!$B$42:$D$129,3,FALSE))</f>
        <v>#N/A</v>
      </c>
      <c r="J1161" t="e">
        <f>IF(AND(I1161="Yes_No",'Reported Performance Table'!E1161="Yes"),"No","Yes_No")</f>
        <v>#N/A</v>
      </c>
      <c r="K1161" t="str">
        <f>IF('Reported Performance Table'!D1161="","",IF('Reported Performance Table'!E1161="Yes","LUNA_CCT","Reported_CCT"))</f>
        <v/>
      </c>
      <c r="L1161" t="str">
        <f>IF('Reported Performance Table'!D1161="","",IF(K1161="LUNA_CCT",VLOOKUP('Reported Performance Table'!D1161,'Master List'!$B$42:$E$129,4,FALSE),"Reported_BUG"))</f>
        <v/>
      </c>
      <c r="M1161" t="str">
        <f>IF('Reported Performance Table'!D1161="","",IF(AND('Reported Performance Table'!$E1161="Yes",OR('Reported Performance Table'!$D1161='Master List'!$B$42,'Reported Performance Table'!$D1161='Master List'!$B$43,'Reported Performance Table'!$D1161='Master List'!$B$44,'Reported Performance Table'!$D1161='Master List'!$B$46,'Reported Performance Table'!$D1161='Master List'!$B$48,'Reported Performance Table'!$D1161='Master List'!$B$104,'Reported Performance Table'!$D1161='Master List'!$B$106,'Reported Performance Table'!$D1161='Master List'!$B$126)),"LUNA_Dimming","Dimming_Capability_and_Range"))</f>
        <v/>
      </c>
      <c r="N1161" s="179">
        <f>'Reported Performance Table'!BE1161</f>
        <v>0</v>
      </c>
      <c r="O1161" s="179">
        <f>'Reported Performance Table'!BF1161</f>
        <v>0</v>
      </c>
      <c r="P1161" s="179">
        <f>'Reported Performance Table'!BG1161</f>
        <v>0</v>
      </c>
      <c r="Q1161" t="str">
        <f t="shared" si="35"/>
        <v>No</v>
      </c>
    </row>
    <row r="1162" spans="1:17" x14ac:dyDescent="0.25">
      <c r="A1162" s="75">
        <v>1169</v>
      </c>
      <c r="B1162" s="76" t="str">
        <f>IF('Reported Performance Table'!$A1169="","",IF(OR('Reported Performance Table'!$B1169="",'Reported Performance Table'!$C1169="",'Reported Performance Table'!$D1169="",'Reported Performance Table'!$F1169="",'Reported Performance Table'!$G1169="",'Reported Performance Table'!$H1169="",'Reported Performance Table'!$I1169="",'Reported Performance Table'!$K1169="",'Reported Performance Table'!$N1169="",'Reported Performance Table'!$O1169="",'Reported Performance Table'!$P1169="",'Reported Performance Table'!$Q1169="",'Reported Performance Table'!$R1169="",'Reported Performance Table'!$S1169="",'Reported Performance Table'!$T1169="",'Reported Performance Table'!$U1169="",'Reported Performance Table'!$V1169="",'Reported Performance Table'!$W1169="",'Reported Performance Table'!$X1169="",'Reported Performance Table'!$AF1169="",'Reported Performance Table'!$AG1169="",'Reported Performance Table'!$AI1169="",'Reported Performance Table'!$AJ1169="",'Reported Performance Table'!$AL1169="",'Reported Performance Table'!$AN1169="",'Reported Performance Table'!$AR1169=""),$A1162&amp;", ",""))</f>
        <v/>
      </c>
      <c r="D1162" s="35" t="e">
        <f>VLOOKUP('Reported Performance Table'!C1162,'Master List'!$B$20:$C$39,2,FALSE)</f>
        <v>#N/A</v>
      </c>
      <c r="E1162" t="e">
        <f>VLOOKUP('Reported Performance Table'!D1162,'Master List'!$B$42:$C$129,2,FALSE)</f>
        <v>#N/A</v>
      </c>
      <c r="F1162" t="e">
        <f>VLOOKUP('Reported Performance Table'!C1162,'Master List'!$B$20:$D$39,3,FALSE)</f>
        <v>#N/A</v>
      </c>
      <c r="G1162" s="3" t="e">
        <f>VLOOKUP('Reported Performance Table'!B1162,'Master List'!$B$11:$D$17,3,FALSE)</f>
        <v>#N/A</v>
      </c>
      <c r="H1162" t="e">
        <f t="shared" si="34"/>
        <v>#N/A</v>
      </c>
      <c r="I1162" t="e">
        <f>IF(VLOOKUP('Reported Performance Table'!D1162,'Master List'!$B$42:$D$129,3,FALSE)="","No",VLOOKUP('Reported Performance Table'!D1162,'Master List'!$B$42:$D$129,3,FALSE))</f>
        <v>#N/A</v>
      </c>
      <c r="J1162" t="e">
        <f>IF(AND(I1162="Yes_No",'Reported Performance Table'!E1162="Yes"),"No","Yes_No")</f>
        <v>#N/A</v>
      </c>
      <c r="K1162" t="str">
        <f>IF('Reported Performance Table'!D1162="","",IF('Reported Performance Table'!E1162="Yes","LUNA_CCT","Reported_CCT"))</f>
        <v/>
      </c>
      <c r="L1162" t="str">
        <f>IF('Reported Performance Table'!D1162="","",IF(K1162="LUNA_CCT",VLOOKUP('Reported Performance Table'!D1162,'Master List'!$B$42:$E$129,4,FALSE),"Reported_BUG"))</f>
        <v/>
      </c>
      <c r="M1162" t="str">
        <f>IF('Reported Performance Table'!D1162="","",IF(AND('Reported Performance Table'!$E1162="Yes",OR('Reported Performance Table'!$D1162='Master List'!$B$42,'Reported Performance Table'!$D1162='Master List'!$B$43,'Reported Performance Table'!$D1162='Master List'!$B$44,'Reported Performance Table'!$D1162='Master List'!$B$46,'Reported Performance Table'!$D1162='Master List'!$B$48,'Reported Performance Table'!$D1162='Master List'!$B$104,'Reported Performance Table'!$D1162='Master List'!$B$106,'Reported Performance Table'!$D1162='Master List'!$B$126)),"LUNA_Dimming","Dimming_Capability_and_Range"))</f>
        <v/>
      </c>
      <c r="N1162" s="179">
        <f>'Reported Performance Table'!BE1162</f>
        <v>0</v>
      </c>
      <c r="O1162" s="179">
        <f>'Reported Performance Table'!BF1162</f>
        <v>0</v>
      </c>
      <c r="P1162" s="179">
        <f>'Reported Performance Table'!BG1162</f>
        <v>0</v>
      </c>
      <c r="Q1162" t="str">
        <f t="shared" si="35"/>
        <v>No</v>
      </c>
    </row>
    <row r="1163" spans="1:17" x14ac:dyDescent="0.25">
      <c r="A1163" s="75">
        <v>1170</v>
      </c>
      <c r="B1163" s="76" t="str">
        <f>IF('Reported Performance Table'!$A1170="","",IF(OR('Reported Performance Table'!$B1170="",'Reported Performance Table'!$C1170="",'Reported Performance Table'!$D1170="",'Reported Performance Table'!$F1170="",'Reported Performance Table'!$G1170="",'Reported Performance Table'!$H1170="",'Reported Performance Table'!$I1170="",'Reported Performance Table'!$K1170="",'Reported Performance Table'!$N1170="",'Reported Performance Table'!$O1170="",'Reported Performance Table'!$P1170="",'Reported Performance Table'!$Q1170="",'Reported Performance Table'!$R1170="",'Reported Performance Table'!$S1170="",'Reported Performance Table'!$T1170="",'Reported Performance Table'!$U1170="",'Reported Performance Table'!$V1170="",'Reported Performance Table'!$W1170="",'Reported Performance Table'!$X1170="",'Reported Performance Table'!$AF1170="",'Reported Performance Table'!$AG1170="",'Reported Performance Table'!$AI1170="",'Reported Performance Table'!$AJ1170="",'Reported Performance Table'!$AL1170="",'Reported Performance Table'!$AN1170="",'Reported Performance Table'!$AR1170=""),$A1163&amp;", ",""))</f>
        <v/>
      </c>
      <c r="D1163" s="35" t="e">
        <f>VLOOKUP('Reported Performance Table'!C1163,'Master List'!$B$20:$C$39,2,FALSE)</f>
        <v>#N/A</v>
      </c>
      <c r="E1163" t="e">
        <f>VLOOKUP('Reported Performance Table'!D1163,'Master List'!$B$42:$C$129,2,FALSE)</f>
        <v>#N/A</v>
      </c>
      <c r="F1163" t="e">
        <f>VLOOKUP('Reported Performance Table'!C1163,'Master List'!$B$20:$D$39,3,FALSE)</f>
        <v>#N/A</v>
      </c>
      <c r="G1163" s="3" t="e">
        <f>VLOOKUP('Reported Performance Table'!B1163,'Master List'!$B$11:$D$17,3,FALSE)</f>
        <v>#N/A</v>
      </c>
      <c r="H1163" t="e">
        <f t="shared" ref="H1163:H1226" si="36">CONCATENATE(F1163,G1163)</f>
        <v>#N/A</v>
      </c>
      <c r="I1163" t="e">
        <f>IF(VLOOKUP('Reported Performance Table'!D1163,'Master List'!$B$42:$D$129,3,FALSE)="","No",VLOOKUP('Reported Performance Table'!D1163,'Master List'!$B$42:$D$129,3,FALSE))</f>
        <v>#N/A</v>
      </c>
      <c r="J1163" t="e">
        <f>IF(AND(I1163="Yes_No",'Reported Performance Table'!E1163="Yes"),"No","Yes_No")</f>
        <v>#N/A</v>
      </c>
      <c r="K1163" t="str">
        <f>IF('Reported Performance Table'!D1163="","",IF('Reported Performance Table'!E1163="Yes","LUNA_CCT","Reported_CCT"))</f>
        <v/>
      </c>
      <c r="L1163" t="str">
        <f>IF('Reported Performance Table'!D1163="","",IF(K1163="LUNA_CCT",VLOOKUP('Reported Performance Table'!D1163,'Master List'!$B$42:$E$129,4,FALSE),"Reported_BUG"))</f>
        <v/>
      </c>
      <c r="M1163" t="str">
        <f>IF('Reported Performance Table'!D1163="","",IF(AND('Reported Performance Table'!$E1163="Yes",OR('Reported Performance Table'!$D1163='Master List'!$B$42,'Reported Performance Table'!$D1163='Master List'!$B$43,'Reported Performance Table'!$D1163='Master List'!$B$44,'Reported Performance Table'!$D1163='Master List'!$B$46,'Reported Performance Table'!$D1163='Master List'!$B$48,'Reported Performance Table'!$D1163='Master List'!$B$104,'Reported Performance Table'!$D1163='Master List'!$B$106,'Reported Performance Table'!$D1163='Master List'!$B$126)),"LUNA_Dimming","Dimming_Capability_and_Range"))</f>
        <v/>
      </c>
      <c r="N1163" s="179">
        <f>'Reported Performance Table'!BE1163</f>
        <v>0</v>
      </c>
      <c r="O1163" s="179">
        <f>'Reported Performance Table'!BF1163</f>
        <v>0</v>
      </c>
      <c r="P1163" s="179">
        <f>'Reported Performance Table'!BG1163</f>
        <v>0</v>
      </c>
      <c r="Q1163" t="str">
        <f t="shared" si="35"/>
        <v>No</v>
      </c>
    </row>
    <row r="1164" spans="1:17" x14ac:dyDescent="0.25">
      <c r="A1164" s="75">
        <v>1171</v>
      </c>
      <c r="B1164" s="76" t="str">
        <f>IF('Reported Performance Table'!$A1171="","",IF(OR('Reported Performance Table'!$B1171="",'Reported Performance Table'!$C1171="",'Reported Performance Table'!$D1171="",'Reported Performance Table'!$F1171="",'Reported Performance Table'!$G1171="",'Reported Performance Table'!$H1171="",'Reported Performance Table'!$I1171="",'Reported Performance Table'!$K1171="",'Reported Performance Table'!$N1171="",'Reported Performance Table'!$O1171="",'Reported Performance Table'!$P1171="",'Reported Performance Table'!$Q1171="",'Reported Performance Table'!$R1171="",'Reported Performance Table'!$S1171="",'Reported Performance Table'!$T1171="",'Reported Performance Table'!$U1171="",'Reported Performance Table'!$V1171="",'Reported Performance Table'!$W1171="",'Reported Performance Table'!$X1171="",'Reported Performance Table'!$AF1171="",'Reported Performance Table'!$AG1171="",'Reported Performance Table'!$AI1171="",'Reported Performance Table'!$AJ1171="",'Reported Performance Table'!$AL1171="",'Reported Performance Table'!$AN1171="",'Reported Performance Table'!$AR1171=""),$A1164&amp;", ",""))</f>
        <v/>
      </c>
      <c r="D1164" s="35" t="e">
        <f>VLOOKUP('Reported Performance Table'!C1164,'Master List'!$B$20:$C$39,2,FALSE)</f>
        <v>#N/A</v>
      </c>
      <c r="E1164" t="e">
        <f>VLOOKUP('Reported Performance Table'!D1164,'Master List'!$B$42:$C$129,2,FALSE)</f>
        <v>#N/A</v>
      </c>
      <c r="F1164" t="e">
        <f>VLOOKUP('Reported Performance Table'!C1164,'Master List'!$B$20:$D$39,3,FALSE)</f>
        <v>#N/A</v>
      </c>
      <c r="G1164" s="3" t="e">
        <f>VLOOKUP('Reported Performance Table'!B1164,'Master List'!$B$11:$D$17,3,FALSE)</f>
        <v>#N/A</v>
      </c>
      <c r="H1164" t="e">
        <f t="shared" si="36"/>
        <v>#N/A</v>
      </c>
      <c r="I1164" t="e">
        <f>IF(VLOOKUP('Reported Performance Table'!D1164,'Master List'!$B$42:$D$129,3,FALSE)="","No",VLOOKUP('Reported Performance Table'!D1164,'Master List'!$B$42:$D$129,3,FALSE))</f>
        <v>#N/A</v>
      </c>
      <c r="J1164" t="e">
        <f>IF(AND(I1164="Yes_No",'Reported Performance Table'!E1164="Yes"),"No","Yes_No")</f>
        <v>#N/A</v>
      </c>
      <c r="K1164" t="str">
        <f>IF('Reported Performance Table'!D1164="","",IF('Reported Performance Table'!E1164="Yes","LUNA_CCT","Reported_CCT"))</f>
        <v/>
      </c>
      <c r="L1164" t="str">
        <f>IF('Reported Performance Table'!D1164="","",IF(K1164="LUNA_CCT",VLOOKUP('Reported Performance Table'!D1164,'Master List'!$B$42:$E$129,4,FALSE),"Reported_BUG"))</f>
        <v/>
      </c>
      <c r="M1164" t="str">
        <f>IF('Reported Performance Table'!D1164="","",IF(AND('Reported Performance Table'!$E1164="Yes",OR('Reported Performance Table'!$D1164='Master List'!$B$42,'Reported Performance Table'!$D1164='Master List'!$B$43,'Reported Performance Table'!$D1164='Master List'!$B$44,'Reported Performance Table'!$D1164='Master List'!$B$46,'Reported Performance Table'!$D1164='Master List'!$B$48,'Reported Performance Table'!$D1164='Master List'!$B$104,'Reported Performance Table'!$D1164='Master List'!$B$106,'Reported Performance Table'!$D1164='Master List'!$B$126)),"LUNA_Dimming","Dimming_Capability_and_Range"))</f>
        <v/>
      </c>
      <c r="N1164" s="179">
        <f>'Reported Performance Table'!BE1164</f>
        <v>0</v>
      </c>
      <c r="O1164" s="179">
        <f>'Reported Performance Table'!BF1164</f>
        <v>0</v>
      </c>
      <c r="P1164" s="179">
        <f>'Reported Performance Table'!BG1164</f>
        <v>0</v>
      </c>
      <c r="Q1164" t="str">
        <f t="shared" ref="Q1164:Q1227" si="37">IF(COUNTIF(N1164:P1164,"Yes")=3,"Yes","No")</f>
        <v>No</v>
      </c>
    </row>
    <row r="1165" spans="1:17" x14ac:dyDescent="0.25">
      <c r="A1165" s="75">
        <v>1172</v>
      </c>
      <c r="B1165" s="76" t="str">
        <f>IF('Reported Performance Table'!$A1172="","",IF(OR('Reported Performance Table'!$B1172="",'Reported Performance Table'!$C1172="",'Reported Performance Table'!$D1172="",'Reported Performance Table'!$F1172="",'Reported Performance Table'!$G1172="",'Reported Performance Table'!$H1172="",'Reported Performance Table'!$I1172="",'Reported Performance Table'!$K1172="",'Reported Performance Table'!$N1172="",'Reported Performance Table'!$O1172="",'Reported Performance Table'!$P1172="",'Reported Performance Table'!$Q1172="",'Reported Performance Table'!$R1172="",'Reported Performance Table'!$S1172="",'Reported Performance Table'!$T1172="",'Reported Performance Table'!$U1172="",'Reported Performance Table'!$V1172="",'Reported Performance Table'!$W1172="",'Reported Performance Table'!$X1172="",'Reported Performance Table'!$AF1172="",'Reported Performance Table'!$AG1172="",'Reported Performance Table'!$AI1172="",'Reported Performance Table'!$AJ1172="",'Reported Performance Table'!$AL1172="",'Reported Performance Table'!$AN1172="",'Reported Performance Table'!$AR1172=""),$A1165&amp;", ",""))</f>
        <v/>
      </c>
      <c r="D1165" s="35" t="e">
        <f>VLOOKUP('Reported Performance Table'!C1165,'Master List'!$B$20:$C$39,2,FALSE)</f>
        <v>#N/A</v>
      </c>
      <c r="E1165" t="e">
        <f>VLOOKUP('Reported Performance Table'!D1165,'Master List'!$B$42:$C$129,2,FALSE)</f>
        <v>#N/A</v>
      </c>
      <c r="F1165" t="e">
        <f>VLOOKUP('Reported Performance Table'!C1165,'Master List'!$B$20:$D$39,3,FALSE)</f>
        <v>#N/A</v>
      </c>
      <c r="G1165" s="3" t="e">
        <f>VLOOKUP('Reported Performance Table'!B1165,'Master List'!$B$11:$D$17,3,FALSE)</f>
        <v>#N/A</v>
      </c>
      <c r="H1165" t="e">
        <f t="shared" si="36"/>
        <v>#N/A</v>
      </c>
      <c r="I1165" t="e">
        <f>IF(VLOOKUP('Reported Performance Table'!D1165,'Master List'!$B$42:$D$129,3,FALSE)="","No",VLOOKUP('Reported Performance Table'!D1165,'Master List'!$B$42:$D$129,3,FALSE))</f>
        <v>#N/A</v>
      </c>
      <c r="J1165" t="e">
        <f>IF(AND(I1165="Yes_No",'Reported Performance Table'!E1165="Yes"),"No","Yes_No")</f>
        <v>#N/A</v>
      </c>
      <c r="K1165" t="str">
        <f>IF('Reported Performance Table'!D1165="","",IF('Reported Performance Table'!E1165="Yes","LUNA_CCT","Reported_CCT"))</f>
        <v/>
      </c>
      <c r="L1165" t="str">
        <f>IF('Reported Performance Table'!D1165="","",IF(K1165="LUNA_CCT",VLOOKUP('Reported Performance Table'!D1165,'Master List'!$B$42:$E$129,4,FALSE),"Reported_BUG"))</f>
        <v/>
      </c>
      <c r="M1165" t="str">
        <f>IF('Reported Performance Table'!D1165="","",IF(AND('Reported Performance Table'!$E1165="Yes",OR('Reported Performance Table'!$D1165='Master List'!$B$42,'Reported Performance Table'!$D1165='Master List'!$B$43,'Reported Performance Table'!$D1165='Master List'!$B$44,'Reported Performance Table'!$D1165='Master List'!$B$46,'Reported Performance Table'!$D1165='Master List'!$B$48,'Reported Performance Table'!$D1165='Master List'!$B$104,'Reported Performance Table'!$D1165='Master List'!$B$106,'Reported Performance Table'!$D1165='Master List'!$B$126)),"LUNA_Dimming","Dimming_Capability_and_Range"))</f>
        <v/>
      </c>
      <c r="N1165" s="179">
        <f>'Reported Performance Table'!BE1165</f>
        <v>0</v>
      </c>
      <c r="O1165" s="179">
        <f>'Reported Performance Table'!BF1165</f>
        <v>0</v>
      </c>
      <c r="P1165" s="179">
        <f>'Reported Performance Table'!BG1165</f>
        <v>0</v>
      </c>
      <c r="Q1165" t="str">
        <f t="shared" si="37"/>
        <v>No</v>
      </c>
    </row>
    <row r="1166" spans="1:17" x14ac:dyDescent="0.25">
      <c r="A1166" s="75">
        <v>1173</v>
      </c>
      <c r="B1166" s="76" t="str">
        <f>IF('Reported Performance Table'!$A1173="","",IF(OR('Reported Performance Table'!$B1173="",'Reported Performance Table'!$C1173="",'Reported Performance Table'!$D1173="",'Reported Performance Table'!$F1173="",'Reported Performance Table'!$G1173="",'Reported Performance Table'!$H1173="",'Reported Performance Table'!$I1173="",'Reported Performance Table'!$K1173="",'Reported Performance Table'!$N1173="",'Reported Performance Table'!$O1173="",'Reported Performance Table'!$P1173="",'Reported Performance Table'!$Q1173="",'Reported Performance Table'!$R1173="",'Reported Performance Table'!$S1173="",'Reported Performance Table'!$T1173="",'Reported Performance Table'!$U1173="",'Reported Performance Table'!$V1173="",'Reported Performance Table'!$W1173="",'Reported Performance Table'!$X1173="",'Reported Performance Table'!$AF1173="",'Reported Performance Table'!$AG1173="",'Reported Performance Table'!$AI1173="",'Reported Performance Table'!$AJ1173="",'Reported Performance Table'!$AL1173="",'Reported Performance Table'!$AN1173="",'Reported Performance Table'!$AR1173=""),$A1166&amp;", ",""))</f>
        <v/>
      </c>
      <c r="D1166" s="35" t="e">
        <f>VLOOKUP('Reported Performance Table'!C1166,'Master List'!$B$20:$C$39,2,FALSE)</f>
        <v>#N/A</v>
      </c>
      <c r="E1166" t="e">
        <f>VLOOKUP('Reported Performance Table'!D1166,'Master List'!$B$42:$C$129,2,FALSE)</f>
        <v>#N/A</v>
      </c>
      <c r="F1166" t="e">
        <f>VLOOKUP('Reported Performance Table'!C1166,'Master List'!$B$20:$D$39,3,FALSE)</f>
        <v>#N/A</v>
      </c>
      <c r="G1166" s="3" t="e">
        <f>VLOOKUP('Reported Performance Table'!B1166,'Master List'!$B$11:$D$17,3,FALSE)</f>
        <v>#N/A</v>
      </c>
      <c r="H1166" t="e">
        <f t="shared" si="36"/>
        <v>#N/A</v>
      </c>
      <c r="I1166" t="e">
        <f>IF(VLOOKUP('Reported Performance Table'!D1166,'Master List'!$B$42:$D$129,3,FALSE)="","No",VLOOKUP('Reported Performance Table'!D1166,'Master List'!$B$42:$D$129,3,FALSE))</f>
        <v>#N/A</v>
      </c>
      <c r="J1166" t="e">
        <f>IF(AND(I1166="Yes_No",'Reported Performance Table'!E1166="Yes"),"No","Yes_No")</f>
        <v>#N/A</v>
      </c>
      <c r="K1166" t="str">
        <f>IF('Reported Performance Table'!D1166="","",IF('Reported Performance Table'!E1166="Yes","LUNA_CCT","Reported_CCT"))</f>
        <v/>
      </c>
      <c r="L1166" t="str">
        <f>IF('Reported Performance Table'!D1166="","",IF(K1166="LUNA_CCT",VLOOKUP('Reported Performance Table'!D1166,'Master List'!$B$42:$E$129,4,FALSE),"Reported_BUG"))</f>
        <v/>
      </c>
      <c r="M1166" t="str">
        <f>IF('Reported Performance Table'!D1166="","",IF(AND('Reported Performance Table'!$E1166="Yes",OR('Reported Performance Table'!$D1166='Master List'!$B$42,'Reported Performance Table'!$D1166='Master List'!$B$43,'Reported Performance Table'!$D1166='Master List'!$B$44,'Reported Performance Table'!$D1166='Master List'!$B$46,'Reported Performance Table'!$D1166='Master List'!$B$48,'Reported Performance Table'!$D1166='Master List'!$B$104,'Reported Performance Table'!$D1166='Master List'!$B$106,'Reported Performance Table'!$D1166='Master List'!$B$126)),"LUNA_Dimming","Dimming_Capability_and_Range"))</f>
        <v/>
      </c>
      <c r="N1166" s="179">
        <f>'Reported Performance Table'!BE1166</f>
        <v>0</v>
      </c>
      <c r="O1166" s="179">
        <f>'Reported Performance Table'!BF1166</f>
        <v>0</v>
      </c>
      <c r="P1166" s="179">
        <f>'Reported Performance Table'!BG1166</f>
        <v>0</v>
      </c>
      <c r="Q1166" t="str">
        <f t="shared" si="37"/>
        <v>No</v>
      </c>
    </row>
    <row r="1167" spans="1:17" x14ac:dyDescent="0.25">
      <c r="A1167" s="75">
        <v>1174</v>
      </c>
      <c r="B1167" s="76" t="str">
        <f>IF('Reported Performance Table'!$A1174="","",IF(OR('Reported Performance Table'!$B1174="",'Reported Performance Table'!$C1174="",'Reported Performance Table'!$D1174="",'Reported Performance Table'!$F1174="",'Reported Performance Table'!$G1174="",'Reported Performance Table'!$H1174="",'Reported Performance Table'!$I1174="",'Reported Performance Table'!$K1174="",'Reported Performance Table'!$N1174="",'Reported Performance Table'!$O1174="",'Reported Performance Table'!$P1174="",'Reported Performance Table'!$Q1174="",'Reported Performance Table'!$R1174="",'Reported Performance Table'!$S1174="",'Reported Performance Table'!$T1174="",'Reported Performance Table'!$U1174="",'Reported Performance Table'!$V1174="",'Reported Performance Table'!$W1174="",'Reported Performance Table'!$X1174="",'Reported Performance Table'!$AF1174="",'Reported Performance Table'!$AG1174="",'Reported Performance Table'!$AI1174="",'Reported Performance Table'!$AJ1174="",'Reported Performance Table'!$AL1174="",'Reported Performance Table'!$AN1174="",'Reported Performance Table'!$AR1174=""),$A1167&amp;", ",""))</f>
        <v/>
      </c>
      <c r="D1167" s="35" t="e">
        <f>VLOOKUP('Reported Performance Table'!C1167,'Master List'!$B$20:$C$39,2,FALSE)</f>
        <v>#N/A</v>
      </c>
      <c r="E1167" t="e">
        <f>VLOOKUP('Reported Performance Table'!D1167,'Master List'!$B$42:$C$129,2,FALSE)</f>
        <v>#N/A</v>
      </c>
      <c r="F1167" t="e">
        <f>VLOOKUP('Reported Performance Table'!C1167,'Master List'!$B$20:$D$39,3,FALSE)</f>
        <v>#N/A</v>
      </c>
      <c r="G1167" s="3" t="e">
        <f>VLOOKUP('Reported Performance Table'!B1167,'Master List'!$B$11:$D$17,3,FALSE)</f>
        <v>#N/A</v>
      </c>
      <c r="H1167" t="e">
        <f t="shared" si="36"/>
        <v>#N/A</v>
      </c>
      <c r="I1167" t="e">
        <f>IF(VLOOKUP('Reported Performance Table'!D1167,'Master List'!$B$42:$D$129,3,FALSE)="","No",VLOOKUP('Reported Performance Table'!D1167,'Master List'!$B$42:$D$129,3,FALSE))</f>
        <v>#N/A</v>
      </c>
      <c r="J1167" t="e">
        <f>IF(AND(I1167="Yes_No",'Reported Performance Table'!E1167="Yes"),"No","Yes_No")</f>
        <v>#N/A</v>
      </c>
      <c r="K1167" t="str">
        <f>IF('Reported Performance Table'!D1167="","",IF('Reported Performance Table'!E1167="Yes","LUNA_CCT","Reported_CCT"))</f>
        <v/>
      </c>
      <c r="L1167" t="str">
        <f>IF('Reported Performance Table'!D1167="","",IF(K1167="LUNA_CCT",VLOOKUP('Reported Performance Table'!D1167,'Master List'!$B$42:$E$129,4,FALSE),"Reported_BUG"))</f>
        <v/>
      </c>
      <c r="M1167" t="str">
        <f>IF('Reported Performance Table'!D1167="","",IF(AND('Reported Performance Table'!$E1167="Yes",OR('Reported Performance Table'!$D1167='Master List'!$B$42,'Reported Performance Table'!$D1167='Master List'!$B$43,'Reported Performance Table'!$D1167='Master List'!$B$44,'Reported Performance Table'!$D1167='Master List'!$B$46,'Reported Performance Table'!$D1167='Master List'!$B$48,'Reported Performance Table'!$D1167='Master List'!$B$104,'Reported Performance Table'!$D1167='Master List'!$B$106,'Reported Performance Table'!$D1167='Master List'!$B$126)),"LUNA_Dimming","Dimming_Capability_and_Range"))</f>
        <v/>
      </c>
      <c r="N1167" s="179">
        <f>'Reported Performance Table'!BE1167</f>
        <v>0</v>
      </c>
      <c r="O1167" s="179">
        <f>'Reported Performance Table'!BF1167</f>
        <v>0</v>
      </c>
      <c r="P1167" s="179">
        <f>'Reported Performance Table'!BG1167</f>
        <v>0</v>
      </c>
      <c r="Q1167" t="str">
        <f t="shared" si="37"/>
        <v>No</v>
      </c>
    </row>
    <row r="1168" spans="1:17" x14ac:dyDescent="0.25">
      <c r="A1168" s="75">
        <v>1175</v>
      </c>
      <c r="B1168" s="76" t="str">
        <f>IF('Reported Performance Table'!$A1175="","",IF(OR('Reported Performance Table'!$B1175="",'Reported Performance Table'!$C1175="",'Reported Performance Table'!$D1175="",'Reported Performance Table'!$F1175="",'Reported Performance Table'!$G1175="",'Reported Performance Table'!$H1175="",'Reported Performance Table'!$I1175="",'Reported Performance Table'!$K1175="",'Reported Performance Table'!$N1175="",'Reported Performance Table'!$O1175="",'Reported Performance Table'!$P1175="",'Reported Performance Table'!$Q1175="",'Reported Performance Table'!$R1175="",'Reported Performance Table'!$S1175="",'Reported Performance Table'!$T1175="",'Reported Performance Table'!$U1175="",'Reported Performance Table'!$V1175="",'Reported Performance Table'!$W1175="",'Reported Performance Table'!$X1175="",'Reported Performance Table'!$AF1175="",'Reported Performance Table'!$AG1175="",'Reported Performance Table'!$AI1175="",'Reported Performance Table'!$AJ1175="",'Reported Performance Table'!$AL1175="",'Reported Performance Table'!$AN1175="",'Reported Performance Table'!$AR1175=""),$A1168&amp;", ",""))</f>
        <v/>
      </c>
      <c r="D1168" s="35" t="e">
        <f>VLOOKUP('Reported Performance Table'!C1168,'Master List'!$B$20:$C$39,2,FALSE)</f>
        <v>#N/A</v>
      </c>
      <c r="E1168" t="e">
        <f>VLOOKUP('Reported Performance Table'!D1168,'Master List'!$B$42:$C$129,2,FALSE)</f>
        <v>#N/A</v>
      </c>
      <c r="F1168" t="e">
        <f>VLOOKUP('Reported Performance Table'!C1168,'Master List'!$B$20:$D$39,3,FALSE)</f>
        <v>#N/A</v>
      </c>
      <c r="G1168" s="3" t="e">
        <f>VLOOKUP('Reported Performance Table'!B1168,'Master List'!$B$11:$D$17,3,FALSE)</f>
        <v>#N/A</v>
      </c>
      <c r="H1168" t="e">
        <f t="shared" si="36"/>
        <v>#N/A</v>
      </c>
      <c r="I1168" t="e">
        <f>IF(VLOOKUP('Reported Performance Table'!D1168,'Master List'!$B$42:$D$129,3,FALSE)="","No",VLOOKUP('Reported Performance Table'!D1168,'Master List'!$B$42:$D$129,3,FALSE))</f>
        <v>#N/A</v>
      </c>
      <c r="J1168" t="e">
        <f>IF(AND(I1168="Yes_No",'Reported Performance Table'!E1168="Yes"),"No","Yes_No")</f>
        <v>#N/A</v>
      </c>
      <c r="K1168" t="str">
        <f>IF('Reported Performance Table'!D1168="","",IF('Reported Performance Table'!E1168="Yes","LUNA_CCT","Reported_CCT"))</f>
        <v/>
      </c>
      <c r="L1168" t="str">
        <f>IF('Reported Performance Table'!D1168="","",IF(K1168="LUNA_CCT",VLOOKUP('Reported Performance Table'!D1168,'Master List'!$B$42:$E$129,4,FALSE),"Reported_BUG"))</f>
        <v/>
      </c>
      <c r="M1168" t="str">
        <f>IF('Reported Performance Table'!D1168="","",IF(AND('Reported Performance Table'!$E1168="Yes",OR('Reported Performance Table'!$D1168='Master List'!$B$42,'Reported Performance Table'!$D1168='Master List'!$B$43,'Reported Performance Table'!$D1168='Master List'!$B$44,'Reported Performance Table'!$D1168='Master List'!$B$46,'Reported Performance Table'!$D1168='Master List'!$B$48,'Reported Performance Table'!$D1168='Master List'!$B$104,'Reported Performance Table'!$D1168='Master List'!$B$106,'Reported Performance Table'!$D1168='Master List'!$B$126)),"LUNA_Dimming","Dimming_Capability_and_Range"))</f>
        <v/>
      </c>
      <c r="N1168" s="179">
        <f>'Reported Performance Table'!BE1168</f>
        <v>0</v>
      </c>
      <c r="O1168" s="179">
        <f>'Reported Performance Table'!BF1168</f>
        <v>0</v>
      </c>
      <c r="P1168" s="179">
        <f>'Reported Performance Table'!BG1168</f>
        <v>0</v>
      </c>
      <c r="Q1168" t="str">
        <f t="shared" si="37"/>
        <v>No</v>
      </c>
    </row>
    <row r="1169" spans="1:17" x14ac:dyDescent="0.25">
      <c r="A1169" s="75">
        <v>1176</v>
      </c>
      <c r="B1169" s="76" t="str">
        <f>IF('Reported Performance Table'!$A1176="","",IF(OR('Reported Performance Table'!$B1176="",'Reported Performance Table'!$C1176="",'Reported Performance Table'!$D1176="",'Reported Performance Table'!$F1176="",'Reported Performance Table'!$G1176="",'Reported Performance Table'!$H1176="",'Reported Performance Table'!$I1176="",'Reported Performance Table'!$K1176="",'Reported Performance Table'!$N1176="",'Reported Performance Table'!$O1176="",'Reported Performance Table'!$P1176="",'Reported Performance Table'!$Q1176="",'Reported Performance Table'!$R1176="",'Reported Performance Table'!$S1176="",'Reported Performance Table'!$T1176="",'Reported Performance Table'!$U1176="",'Reported Performance Table'!$V1176="",'Reported Performance Table'!$W1176="",'Reported Performance Table'!$X1176="",'Reported Performance Table'!$AF1176="",'Reported Performance Table'!$AG1176="",'Reported Performance Table'!$AI1176="",'Reported Performance Table'!$AJ1176="",'Reported Performance Table'!$AL1176="",'Reported Performance Table'!$AN1176="",'Reported Performance Table'!$AR1176=""),$A1169&amp;", ",""))</f>
        <v/>
      </c>
      <c r="D1169" s="35" t="e">
        <f>VLOOKUP('Reported Performance Table'!C1169,'Master List'!$B$20:$C$39,2,FALSE)</f>
        <v>#N/A</v>
      </c>
      <c r="E1169" t="e">
        <f>VLOOKUP('Reported Performance Table'!D1169,'Master List'!$B$42:$C$129,2,FALSE)</f>
        <v>#N/A</v>
      </c>
      <c r="F1169" t="e">
        <f>VLOOKUP('Reported Performance Table'!C1169,'Master List'!$B$20:$D$39,3,FALSE)</f>
        <v>#N/A</v>
      </c>
      <c r="G1169" s="3" t="e">
        <f>VLOOKUP('Reported Performance Table'!B1169,'Master List'!$B$11:$D$17,3,FALSE)</f>
        <v>#N/A</v>
      </c>
      <c r="H1169" t="e">
        <f t="shared" si="36"/>
        <v>#N/A</v>
      </c>
      <c r="I1169" t="e">
        <f>IF(VLOOKUP('Reported Performance Table'!D1169,'Master List'!$B$42:$D$129,3,FALSE)="","No",VLOOKUP('Reported Performance Table'!D1169,'Master List'!$B$42:$D$129,3,FALSE))</f>
        <v>#N/A</v>
      </c>
      <c r="J1169" t="e">
        <f>IF(AND(I1169="Yes_No",'Reported Performance Table'!E1169="Yes"),"No","Yes_No")</f>
        <v>#N/A</v>
      </c>
      <c r="K1169" t="str">
        <f>IF('Reported Performance Table'!D1169="","",IF('Reported Performance Table'!E1169="Yes","LUNA_CCT","Reported_CCT"))</f>
        <v/>
      </c>
      <c r="L1169" t="str">
        <f>IF('Reported Performance Table'!D1169="","",IF(K1169="LUNA_CCT",VLOOKUP('Reported Performance Table'!D1169,'Master List'!$B$42:$E$129,4,FALSE),"Reported_BUG"))</f>
        <v/>
      </c>
      <c r="M1169" t="str">
        <f>IF('Reported Performance Table'!D1169="","",IF(AND('Reported Performance Table'!$E1169="Yes",OR('Reported Performance Table'!$D1169='Master List'!$B$42,'Reported Performance Table'!$D1169='Master List'!$B$43,'Reported Performance Table'!$D1169='Master List'!$B$44,'Reported Performance Table'!$D1169='Master List'!$B$46,'Reported Performance Table'!$D1169='Master List'!$B$48,'Reported Performance Table'!$D1169='Master List'!$B$104,'Reported Performance Table'!$D1169='Master List'!$B$106,'Reported Performance Table'!$D1169='Master List'!$B$126)),"LUNA_Dimming","Dimming_Capability_and_Range"))</f>
        <v/>
      </c>
      <c r="N1169" s="179">
        <f>'Reported Performance Table'!BE1169</f>
        <v>0</v>
      </c>
      <c r="O1169" s="179">
        <f>'Reported Performance Table'!BF1169</f>
        <v>0</v>
      </c>
      <c r="P1169" s="179">
        <f>'Reported Performance Table'!BG1169</f>
        <v>0</v>
      </c>
      <c r="Q1169" t="str">
        <f t="shared" si="37"/>
        <v>No</v>
      </c>
    </row>
    <row r="1170" spans="1:17" x14ac:dyDescent="0.25">
      <c r="A1170" s="75">
        <v>1177</v>
      </c>
      <c r="B1170" s="76" t="str">
        <f>IF('Reported Performance Table'!$A1177="","",IF(OR('Reported Performance Table'!$B1177="",'Reported Performance Table'!$C1177="",'Reported Performance Table'!$D1177="",'Reported Performance Table'!$F1177="",'Reported Performance Table'!$G1177="",'Reported Performance Table'!$H1177="",'Reported Performance Table'!$I1177="",'Reported Performance Table'!$K1177="",'Reported Performance Table'!$N1177="",'Reported Performance Table'!$O1177="",'Reported Performance Table'!$P1177="",'Reported Performance Table'!$Q1177="",'Reported Performance Table'!$R1177="",'Reported Performance Table'!$S1177="",'Reported Performance Table'!$T1177="",'Reported Performance Table'!$U1177="",'Reported Performance Table'!$V1177="",'Reported Performance Table'!$W1177="",'Reported Performance Table'!$X1177="",'Reported Performance Table'!$AF1177="",'Reported Performance Table'!$AG1177="",'Reported Performance Table'!$AI1177="",'Reported Performance Table'!$AJ1177="",'Reported Performance Table'!$AL1177="",'Reported Performance Table'!$AN1177="",'Reported Performance Table'!$AR1177=""),$A1170&amp;", ",""))</f>
        <v/>
      </c>
      <c r="D1170" s="35" t="e">
        <f>VLOOKUP('Reported Performance Table'!C1170,'Master List'!$B$20:$C$39,2,FALSE)</f>
        <v>#N/A</v>
      </c>
      <c r="E1170" t="e">
        <f>VLOOKUP('Reported Performance Table'!D1170,'Master List'!$B$42:$C$129,2,FALSE)</f>
        <v>#N/A</v>
      </c>
      <c r="F1170" t="e">
        <f>VLOOKUP('Reported Performance Table'!C1170,'Master List'!$B$20:$D$39,3,FALSE)</f>
        <v>#N/A</v>
      </c>
      <c r="G1170" s="3" t="e">
        <f>VLOOKUP('Reported Performance Table'!B1170,'Master List'!$B$11:$D$17,3,FALSE)</f>
        <v>#N/A</v>
      </c>
      <c r="H1170" t="e">
        <f t="shared" si="36"/>
        <v>#N/A</v>
      </c>
      <c r="I1170" t="e">
        <f>IF(VLOOKUP('Reported Performance Table'!D1170,'Master List'!$B$42:$D$129,3,FALSE)="","No",VLOOKUP('Reported Performance Table'!D1170,'Master List'!$B$42:$D$129,3,FALSE))</f>
        <v>#N/A</v>
      </c>
      <c r="J1170" t="e">
        <f>IF(AND(I1170="Yes_No",'Reported Performance Table'!E1170="Yes"),"No","Yes_No")</f>
        <v>#N/A</v>
      </c>
      <c r="K1170" t="str">
        <f>IF('Reported Performance Table'!D1170="","",IF('Reported Performance Table'!E1170="Yes","LUNA_CCT","Reported_CCT"))</f>
        <v/>
      </c>
      <c r="L1170" t="str">
        <f>IF('Reported Performance Table'!D1170="","",IF(K1170="LUNA_CCT",VLOOKUP('Reported Performance Table'!D1170,'Master List'!$B$42:$E$129,4,FALSE),"Reported_BUG"))</f>
        <v/>
      </c>
      <c r="M1170" t="str">
        <f>IF('Reported Performance Table'!D1170="","",IF(AND('Reported Performance Table'!$E1170="Yes",OR('Reported Performance Table'!$D1170='Master List'!$B$42,'Reported Performance Table'!$D1170='Master List'!$B$43,'Reported Performance Table'!$D1170='Master List'!$B$44,'Reported Performance Table'!$D1170='Master List'!$B$46,'Reported Performance Table'!$D1170='Master List'!$B$48,'Reported Performance Table'!$D1170='Master List'!$B$104,'Reported Performance Table'!$D1170='Master List'!$B$106,'Reported Performance Table'!$D1170='Master List'!$B$126)),"LUNA_Dimming","Dimming_Capability_and_Range"))</f>
        <v/>
      </c>
      <c r="N1170" s="179">
        <f>'Reported Performance Table'!BE1170</f>
        <v>0</v>
      </c>
      <c r="O1170" s="179">
        <f>'Reported Performance Table'!BF1170</f>
        <v>0</v>
      </c>
      <c r="P1170" s="179">
        <f>'Reported Performance Table'!BG1170</f>
        <v>0</v>
      </c>
      <c r="Q1170" t="str">
        <f t="shared" si="37"/>
        <v>No</v>
      </c>
    </row>
    <row r="1171" spans="1:17" x14ac:dyDescent="0.25">
      <c r="A1171" s="75">
        <v>1178</v>
      </c>
      <c r="B1171" s="76" t="str">
        <f>IF('Reported Performance Table'!$A1178="","",IF(OR('Reported Performance Table'!$B1178="",'Reported Performance Table'!$C1178="",'Reported Performance Table'!$D1178="",'Reported Performance Table'!$F1178="",'Reported Performance Table'!$G1178="",'Reported Performance Table'!$H1178="",'Reported Performance Table'!$I1178="",'Reported Performance Table'!$K1178="",'Reported Performance Table'!$N1178="",'Reported Performance Table'!$O1178="",'Reported Performance Table'!$P1178="",'Reported Performance Table'!$Q1178="",'Reported Performance Table'!$R1178="",'Reported Performance Table'!$S1178="",'Reported Performance Table'!$T1178="",'Reported Performance Table'!$U1178="",'Reported Performance Table'!$V1178="",'Reported Performance Table'!$W1178="",'Reported Performance Table'!$X1178="",'Reported Performance Table'!$AF1178="",'Reported Performance Table'!$AG1178="",'Reported Performance Table'!$AI1178="",'Reported Performance Table'!$AJ1178="",'Reported Performance Table'!$AL1178="",'Reported Performance Table'!$AN1178="",'Reported Performance Table'!$AR1178=""),$A1171&amp;", ",""))</f>
        <v/>
      </c>
      <c r="D1171" s="35" t="e">
        <f>VLOOKUP('Reported Performance Table'!C1171,'Master List'!$B$20:$C$39,2,FALSE)</f>
        <v>#N/A</v>
      </c>
      <c r="E1171" t="e">
        <f>VLOOKUP('Reported Performance Table'!D1171,'Master List'!$B$42:$C$129,2,FALSE)</f>
        <v>#N/A</v>
      </c>
      <c r="F1171" t="e">
        <f>VLOOKUP('Reported Performance Table'!C1171,'Master List'!$B$20:$D$39,3,FALSE)</f>
        <v>#N/A</v>
      </c>
      <c r="G1171" s="3" t="e">
        <f>VLOOKUP('Reported Performance Table'!B1171,'Master List'!$B$11:$D$17,3,FALSE)</f>
        <v>#N/A</v>
      </c>
      <c r="H1171" t="e">
        <f t="shared" si="36"/>
        <v>#N/A</v>
      </c>
      <c r="I1171" t="e">
        <f>IF(VLOOKUP('Reported Performance Table'!D1171,'Master List'!$B$42:$D$129,3,FALSE)="","No",VLOOKUP('Reported Performance Table'!D1171,'Master List'!$B$42:$D$129,3,FALSE))</f>
        <v>#N/A</v>
      </c>
      <c r="J1171" t="e">
        <f>IF(AND(I1171="Yes_No",'Reported Performance Table'!E1171="Yes"),"No","Yes_No")</f>
        <v>#N/A</v>
      </c>
      <c r="K1171" t="str">
        <f>IF('Reported Performance Table'!D1171="","",IF('Reported Performance Table'!E1171="Yes","LUNA_CCT","Reported_CCT"))</f>
        <v/>
      </c>
      <c r="L1171" t="str">
        <f>IF('Reported Performance Table'!D1171="","",IF(K1171="LUNA_CCT",VLOOKUP('Reported Performance Table'!D1171,'Master List'!$B$42:$E$129,4,FALSE),"Reported_BUG"))</f>
        <v/>
      </c>
      <c r="M1171" t="str">
        <f>IF('Reported Performance Table'!D1171="","",IF(AND('Reported Performance Table'!$E1171="Yes",OR('Reported Performance Table'!$D1171='Master List'!$B$42,'Reported Performance Table'!$D1171='Master List'!$B$43,'Reported Performance Table'!$D1171='Master List'!$B$44,'Reported Performance Table'!$D1171='Master List'!$B$46,'Reported Performance Table'!$D1171='Master List'!$B$48,'Reported Performance Table'!$D1171='Master List'!$B$104,'Reported Performance Table'!$D1171='Master List'!$B$106,'Reported Performance Table'!$D1171='Master List'!$B$126)),"LUNA_Dimming","Dimming_Capability_and_Range"))</f>
        <v/>
      </c>
      <c r="N1171" s="179">
        <f>'Reported Performance Table'!BE1171</f>
        <v>0</v>
      </c>
      <c r="O1171" s="179">
        <f>'Reported Performance Table'!BF1171</f>
        <v>0</v>
      </c>
      <c r="P1171" s="179">
        <f>'Reported Performance Table'!BG1171</f>
        <v>0</v>
      </c>
      <c r="Q1171" t="str">
        <f t="shared" si="37"/>
        <v>No</v>
      </c>
    </row>
    <row r="1172" spans="1:17" x14ac:dyDescent="0.25">
      <c r="A1172" s="75">
        <v>1179</v>
      </c>
      <c r="B1172" s="76" t="str">
        <f>IF('Reported Performance Table'!$A1179="","",IF(OR('Reported Performance Table'!$B1179="",'Reported Performance Table'!$C1179="",'Reported Performance Table'!$D1179="",'Reported Performance Table'!$F1179="",'Reported Performance Table'!$G1179="",'Reported Performance Table'!$H1179="",'Reported Performance Table'!$I1179="",'Reported Performance Table'!$K1179="",'Reported Performance Table'!$N1179="",'Reported Performance Table'!$O1179="",'Reported Performance Table'!$P1179="",'Reported Performance Table'!$Q1179="",'Reported Performance Table'!$R1179="",'Reported Performance Table'!$S1179="",'Reported Performance Table'!$T1179="",'Reported Performance Table'!$U1179="",'Reported Performance Table'!$V1179="",'Reported Performance Table'!$W1179="",'Reported Performance Table'!$X1179="",'Reported Performance Table'!$AF1179="",'Reported Performance Table'!$AG1179="",'Reported Performance Table'!$AI1179="",'Reported Performance Table'!$AJ1179="",'Reported Performance Table'!$AL1179="",'Reported Performance Table'!$AN1179="",'Reported Performance Table'!$AR1179=""),$A1172&amp;", ",""))</f>
        <v/>
      </c>
      <c r="D1172" s="35" t="e">
        <f>VLOOKUP('Reported Performance Table'!C1172,'Master List'!$B$20:$C$39,2,FALSE)</f>
        <v>#N/A</v>
      </c>
      <c r="E1172" t="e">
        <f>VLOOKUP('Reported Performance Table'!D1172,'Master List'!$B$42:$C$129,2,FALSE)</f>
        <v>#N/A</v>
      </c>
      <c r="F1172" t="e">
        <f>VLOOKUP('Reported Performance Table'!C1172,'Master List'!$B$20:$D$39,3,FALSE)</f>
        <v>#N/A</v>
      </c>
      <c r="G1172" s="3" t="e">
        <f>VLOOKUP('Reported Performance Table'!B1172,'Master List'!$B$11:$D$17,3,FALSE)</f>
        <v>#N/A</v>
      </c>
      <c r="H1172" t="e">
        <f t="shared" si="36"/>
        <v>#N/A</v>
      </c>
      <c r="I1172" t="e">
        <f>IF(VLOOKUP('Reported Performance Table'!D1172,'Master List'!$B$42:$D$129,3,FALSE)="","No",VLOOKUP('Reported Performance Table'!D1172,'Master List'!$B$42:$D$129,3,FALSE))</f>
        <v>#N/A</v>
      </c>
      <c r="J1172" t="e">
        <f>IF(AND(I1172="Yes_No",'Reported Performance Table'!E1172="Yes"),"No","Yes_No")</f>
        <v>#N/A</v>
      </c>
      <c r="K1172" t="str">
        <f>IF('Reported Performance Table'!D1172="","",IF('Reported Performance Table'!E1172="Yes","LUNA_CCT","Reported_CCT"))</f>
        <v/>
      </c>
      <c r="L1172" t="str">
        <f>IF('Reported Performance Table'!D1172="","",IF(K1172="LUNA_CCT",VLOOKUP('Reported Performance Table'!D1172,'Master List'!$B$42:$E$129,4,FALSE),"Reported_BUG"))</f>
        <v/>
      </c>
      <c r="M1172" t="str">
        <f>IF('Reported Performance Table'!D1172="","",IF(AND('Reported Performance Table'!$E1172="Yes",OR('Reported Performance Table'!$D1172='Master List'!$B$42,'Reported Performance Table'!$D1172='Master List'!$B$43,'Reported Performance Table'!$D1172='Master List'!$B$44,'Reported Performance Table'!$D1172='Master List'!$B$46,'Reported Performance Table'!$D1172='Master List'!$B$48,'Reported Performance Table'!$D1172='Master List'!$B$104,'Reported Performance Table'!$D1172='Master List'!$B$106,'Reported Performance Table'!$D1172='Master List'!$B$126)),"LUNA_Dimming","Dimming_Capability_and_Range"))</f>
        <v/>
      </c>
      <c r="N1172" s="179">
        <f>'Reported Performance Table'!BE1172</f>
        <v>0</v>
      </c>
      <c r="O1172" s="179">
        <f>'Reported Performance Table'!BF1172</f>
        <v>0</v>
      </c>
      <c r="P1172" s="179">
        <f>'Reported Performance Table'!BG1172</f>
        <v>0</v>
      </c>
      <c r="Q1172" t="str">
        <f t="shared" si="37"/>
        <v>No</v>
      </c>
    </row>
    <row r="1173" spans="1:17" x14ac:dyDescent="0.25">
      <c r="A1173" s="75">
        <v>1180</v>
      </c>
      <c r="B1173" s="76" t="str">
        <f>IF('Reported Performance Table'!$A1180="","",IF(OR('Reported Performance Table'!$B1180="",'Reported Performance Table'!$C1180="",'Reported Performance Table'!$D1180="",'Reported Performance Table'!$F1180="",'Reported Performance Table'!$G1180="",'Reported Performance Table'!$H1180="",'Reported Performance Table'!$I1180="",'Reported Performance Table'!$K1180="",'Reported Performance Table'!$N1180="",'Reported Performance Table'!$O1180="",'Reported Performance Table'!$P1180="",'Reported Performance Table'!$Q1180="",'Reported Performance Table'!$R1180="",'Reported Performance Table'!$S1180="",'Reported Performance Table'!$T1180="",'Reported Performance Table'!$U1180="",'Reported Performance Table'!$V1180="",'Reported Performance Table'!$W1180="",'Reported Performance Table'!$X1180="",'Reported Performance Table'!$AF1180="",'Reported Performance Table'!$AG1180="",'Reported Performance Table'!$AI1180="",'Reported Performance Table'!$AJ1180="",'Reported Performance Table'!$AL1180="",'Reported Performance Table'!$AN1180="",'Reported Performance Table'!$AR1180=""),$A1173&amp;", ",""))</f>
        <v/>
      </c>
      <c r="D1173" s="35" t="e">
        <f>VLOOKUP('Reported Performance Table'!C1173,'Master List'!$B$20:$C$39,2,FALSE)</f>
        <v>#N/A</v>
      </c>
      <c r="E1173" t="e">
        <f>VLOOKUP('Reported Performance Table'!D1173,'Master List'!$B$42:$C$129,2,FALSE)</f>
        <v>#N/A</v>
      </c>
      <c r="F1173" t="e">
        <f>VLOOKUP('Reported Performance Table'!C1173,'Master List'!$B$20:$D$39,3,FALSE)</f>
        <v>#N/A</v>
      </c>
      <c r="G1173" s="3" t="e">
        <f>VLOOKUP('Reported Performance Table'!B1173,'Master List'!$B$11:$D$17,3,FALSE)</f>
        <v>#N/A</v>
      </c>
      <c r="H1173" t="e">
        <f t="shared" si="36"/>
        <v>#N/A</v>
      </c>
      <c r="I1173" t="e">
        <f>IF(VLOOKUP('Reported Performance Table'!D1173,'Master List'!$B$42:$D$129,3,FALSE)="","No",VLOOKUP('Reported Performance Table'!D1173,'Master List'!$B$42:$D$129,3,FALSE))</f>
        <v>#N/A</v>
      </c>
      <c r="J1173" t="e">
        <f>IF(AND(I1173="Yes_No",'Reported Performance Table'!E1173="Yes"),"No","Yes_No")</f>
        <v>#N/A</v>
      </c>
      <c r="K1173" t="str">
        <f>IF('Reported Performance Table'!D1173="","",IF('Reported Performance Table'!E1173="Yes","LUNA_CCT","Reported_CCT"))</f>
        <v/>
      </c>
      <c r="L1173" t="str">
        <f>IF('Reported Performance Table'!D1173="","",IF(K1173="LUNA_CCT",VLOOKUP('Reported Performance Table'!D1173,'Master List'!$B$42:$E$129,4,FALSE),"Reported_BUG"))</f>
        <v/>
      </c>
      <c r="M1173" t="str">
        <f>IF('Reported Performance Table'!D1173="","",IF(AND('Reported Performance Table'!$E1173="Yes",OR('Reported Performance Table'!$D1173='Master List'!$B$42,'Reported Performance Table'!$D1173='Master List'!$B$43,'Reported Performance Table'!$D1173='Master List'!$B$44,'Reported Performance Table'!$D1173='Master List'!$B$46,'Reported Performance Table'!$D1173='Master List'!$B$48,'Reported Performance Table'!$D1173='Master List'!$B$104,'Reported Performance Table'!$D1173='Master List'!$B$106,'Reported Performance Table'!$D1173='Master List'!$B$126)),"LUNA_Dimming","Dimming_Capability_and_Range"))</f>
        <v/>
      </c>
      <c r="N1173" s="179">
        <f>'Reported Performance Table'!BE1173</f>
        <v>0</v>
      </c>
      <c r="O1173" s="179">
        <f>'Reported Performance Table'!BF1173</f>
        <v>0</v>
      </c>
      <c r="P1173" s="179">
        <f>'Reported Performance Table'!BG1173</f>
        <v>0</v>
      </c>
      <c r="Q1173" t="str">
        <f t="shared" si="37"/>
        <v>No</v>
      </c>
    </row>
    <row r="1174" spans="1:17" x14ac:dyDescent="0.25">
      <c r="A1174" s="75">
        <v>1181</v>
      </c>
      <c r="B1174" s="76" t="str">
        <f>IF('Reported Performance Table'!$A1181="","",IF(OR('Reported Performance Table'!$B1181="",'Reported Performance Table'!$C1181="",'Reported Performance Table'!$D1181="",'Reported Performance Table'!$F1181="",'Reported Performance Table'!$G1181="",'Reported Performance Table'!$H1181="",'Reported Performance Table'!$I1181="",'Reported Performance Table'!$K1181="",'Reported Performance Table'!$N1181="",'Reported Performance Table'!$O1181="",'Reported Performance Table'!$P1181="",'Reported Performance Table'!$Q1181="",'Reported Performance Table'!$R1181="",'Reported Performance Table'!$S1181="",'Reported Performance Table'!$T1181="",'Reported Performance Table'!$U1181="",'Reported Performance Table'!$V1181="",'Reported Performance Table'!$W1181="",'Reported Performance Table'!$X1181="",'Reported Performance Table'!$AF1181="",'Reported Performance Table'!$AG1181="",'Reported Performance Table'!$AI1181="",'Reported Performance Table'!$AJ1181="",'Reported Performance Table'!$AL1181="",'Reported Performance Table'!$AN1181="",'Reported Performance Table'!$AR1181=""),$A1174&amp;", ",""))</f>
        <v/>
      </c>
      <c r="D1174" s="35" t="e">
        <f>VLOOKUP('Reported Performance Table'!C1174,'Master List'!$B$20:$C$39,2,FALSE)</f>
        <v>#N/A</v>
      </c>
      <c r="E1174" t="e">
        <f>VLOOKUP('Reported Performance Table'!D1174,'Master List'!$B$42:$C$129,2,FALSE)</f>
        <v>#N/A</v>
      </c>
      <c r="F1174" t="e">
        <f>VLOOKUP('Reported Performance Table'!C1174,'Master List'!$B$20:$D$39,3,FALSE)</f>
        <v>#N/A</v>
      </c>
      <c r="G1174" s="3" t="e">
        <f>VLOOKUP('Reported Performance Table'!B1174,'Master List'!$B$11:$D$17,3,FALSE)</f>
        <v>#N/A</v>
      </c>
      <c r="H1174" t="e">
        <f t="shared" si="36"/>
        <v>#N/A</v>
      </c>
      <c r="I1174" t="e">
        <f>IF(VLOOKUP('Reported Performance Table'!D1174,'Master List'!$B$42:$D$129,3,FALSE)="","No",VLOOKUP('Reported Performance Table'!D1174,'Master List'!$B$42:$D$129,3,FALSE))</f>
        <v>#N/A</v>
      </c>
      <c r="J1174" t="e">
        <f>IF(AND(I1174="Yes_No",'Reported Performance Table'!E1174="Yes"),"No","Yes_No")</f>
        <v>#N/A</v>
      </c>
      <c r="K1174" t="str">
        <f>IF('Reported Performance Table'!D1174="","",IF('Reported Performance Table'!E1174="Yes","LUNA_CCT","Reported_CCT"))</f>
        <v/>
      </c>
      <c r="L1174" t="str">
        <f>IF('Reported Performance Table'!D1174="","",IF(K1174="LUNA_CCT",VLOOKUP('Reported Performance Table'!D1174,'Master List'!$B$42:$E$129,4,FALSE),"Reported_BUG"))</f>
        <v/>
      </c>
      <c r="M1174" t="str">
        <f>IF('Reported Performance Table'!D1174="","",IF(AND('Reported Performance Table'!$E1174="Yes",OR('Reported Performance Table'!$D1174='Master List'!$B$42,'Reported Performance Table'!$D1174='Master List'!$B$43,'Reported Performance Table'!$D1174='Master List'!$B$44,'Reported Performance Table'!$D1174='Master List'!$B$46,'Reported Performance Table'!$D1174='Master List'!$B$48,'Reported Performance Table'!$D1174='Master List'!$B$104,'Reported Performance Table'!$D1174='Master List'!$B$106,'Reported Performance Table'!$D1174='Master List'!$B$126)),"LUNA_Dimming","Dimming_Capability_and_Range"))</f>
        <v/>
      </c>
      <c r="N1174" s="179">
        <f>'Reported Performance Table'!BE1174</f>
        <v>0</v>
      </c>
      <c r="O1174" s="179">
        <f>'Reported Performance Table'!BF1174</f>
        <v>0</v>
      </c>
      <c r="P1174" s="179">
        <f>'Reported Performance Table'!BG1174</f>
        <v>0</v>
      </c>
      <c r="Q1174" t="str">
        <f t="shared" si="37"/>
        <v>No</v>
      </c>
    </row>
    <row r="1175" spans="1:17" x14ac:dyDescent="0.25">
      <c r="A1175" s="75">
        <v>1182</v>
      </c>
      <c r="B1175" s="76" t="str">
        <f>IF('Reported Performance Table'!$A1182="","",IF(OR('Reported Performance Table'!$B1182="",'Reported Performance Table'!$C1182="",'Reported Performance Table'!$D1182="",'Reported Performance Table'!$F1182="",'Reported Performance Table'!$G1182="",'Reported Performance Table'!$H1182="",'Reported Performance Table'!$I1182="",'Reported Performance Table'!$K1182="",'Reported Performance Table'!$N1182="",'Reported Performance Table'!$O1182="",'Reported Performance Table'!$P1182="",'Reported Performance Table'!$Q1182="",'Reported Performance Table'!$R1182="",'Reported Performance Table'!$S1182="",'Reported Performance Table'!$T1182="",'Reported Performance Table'!$U1182="",'Reported Performance Table'!$V1182="",'Reported Performance Table'!$W1182="",'Reported Performance Table'!$X1182="",'Reported Performance Table'!$AF1182="",'Reported Performance Table'!$AG1182="",'Reported Performance Table'!$AI1182="",'Reported Performance Table'!$AJ1182="",'Reported Performance Table'!$AL1182="",'Reported Performance Table'!$AN1182="",'Reported Performance Table'!$AR1182=""),$A1175&amp;", ",""))</f>
        <v/>
      </c>
      <c r="D1175" s="35" t="e">
        <f>VLOOKUP('Reported Performance Table'!C1175,'Master List'!$B$20:$C$39,2,FALSE)</f>
        <v>#N/A</v>
      </c>
      <c r="E1175" t="e">
        <f>VLOOKUP('Reported Performance Table'!D1175,'Master List'!$B$42:$C$129,2,FALSE)</f>
        <v>#N/A</v>
      </c>
      <c r="F1175" t="e">
        <f>VLOOKUP('Reported Performance Table'!C1175,'Master List'!$B$20:$D$39,3,FALSE)</f>
        <v>#N/A</v>
      </c>
      <c r="G1175" s="3" t="e">
        <f>VLOOKUP('Reported Performance Table'!B1175,'Master List'!$B$11:$D$17,3,FALSE)</f>
        <v>#N/A</v>
      </c>
      <c r="H1175" t="e">
        <f t="shared" si="36"/>
        <v>#N/A</v>
      </c>
      <c r="I1175" t="e">
        <f>IF(VLOOKUP('Reported Performance Table'!D1175,'Master List'!$B$42:$D$129,3,FALSE)="","No",VLOOKUP('Reported Performance Table'!D1175,'Master List'!$B$42:$D$129,3,FALSE))</f>
        <v>#N/A</v>
      </c>
      <c r="J1175" t="e">
        <f>IF(AND(I1175="Yes_No",'Reported Performance Table'!E1175="Yes"),"No","Yes_No")</f>
        <v>#N/A</v>
      </c>
      <c r="K1175" t="str">
        <f>IF('Reported Performance Table'!D1175="","",IF('Reported Performance Table'!E1175="Yes","LUNA_CCT","Reported_CCT"))</f>
        <v/>
      </c>
      <c r="L1175" t="str">
        <f>IF('Reported Performance Table'!D1175="","",IF(K1175="LUNA_CCT",VLOOKUP('Reported Performance Table'!D1175,'Master List'!$B$42:$E$129,4,FALSE),"Reported_BUG"))</f>
        <v/>
      </c>
      <c r="M1175" t="str">
        <f>IF('Reported Performance Table'!D1175="","",IF(AND('Reported Performance Table'!$E1175="Yes",OR('Reported Performance Table'!$D1175='Master List'!$B$42,'Reported Performance Table'!$D1175='Master List'!$B$43,'Reported Performance Table'!$D1175='Master List'!$B$44,'Reported Performance Table'!$D1175='Master List'!$B$46,'Reported Performance Table'!$D1175='Master List'!$B$48,'Reported Performance Table'!$D1175='Master List'!$B$104,'Reported Performance Table'!$D1175='Master List'!$B$106,'Reported Performance Table'!$D1175='Master List'!$B$126)),"LUNA_Dimming","Dimming_Capability_and_Range"))</f>
        <v/>
      </c>
      <c r="N1175" s="179">
        <f>'Reported Performance Table'!BE1175</f>
        <v>0</v>
      </c>
      <c r="O1175" s="179">
        <f>'Reported Performance Table'!BF1175</f>
        <v>0</v>
      </c>
      <c r="P1175" s="179">
        <f>'Reported Performance Table'!BG1175</f>
        <v>0</v>
      </c>
      <c r="Q1175" t="str">
        <f t="shared" si="37"/>
        <v>No</v>
      </c>
    </row>
    <row r="1176" spans="1:17" x14ac:dyDescent="0.25">
      <c r="A1176" s="75">
        <v>1183</v>
      </c>
      <c r="B1176" s="76" t="str">
        <f>IF('Reported Performance Table'!$A1183="","",IF(OR('Reported Performance Table'!$B1183="",'Reported Performance Table'!$C1183="",'Reported Performance Table'!$D1183="",'Reported Performance Table'!$F1183="",'Reported Performance Table'!$G1183="",'Reported Performance Table'!$H1183="",'Reported Performance Table'!$I1183="",'Reported Performance Table'!$K1183="",'Reported Performance Table'!$N1183="",'Reported Performance Table'!$O1183="",'Reported Performance Table'!$P1183="",'Reported Performance Table'!$Q1183="",'Reported Performance Table'!$R1183="",'Reported Performance Table'!$S1183="",'Reported Performance Table'!$T1183="",'Reported Performance Table'!$U1183="",'Reported Performance Table'!$V1183="",'Reported Performance Table'!$W1183="",'Reported Performance Table'!$X1183="",'Reported Performance Table'!$AF1183="",'Reported Performance Table'!$AG1183="",'Reported Performance Table'!$AI1183="",'Reported Performance Table'!$AJ1183="",'Reported Performance Table'!$AL1183="",'Reported Performance Table'!$AN1183="",'Reported Performance Table'!$AR1183=""),$A1176&amp;", ",""))</f>
        <v/>
      </c>
      <c r="D1176" s="35" t="e">
        <f>VLOOKUP('Reported Performance Table'!C1176,'Master List'!$B$20:$C$39,2,FALSE)</f>
        <v>#N/A</v>
      </c>
      <c r="E1176" t="e">
        <f>VLOOKUP('Reported Performance Table'!D1176,'Master List'!$B$42:$C$129,2,FALSE)</f>
        <v>#N/A</v>
      </c>
      <c r="F1176" t="e">
        <f>VLOOKUP('Reported Performance Table'!C1176,'Master List'!$B$20:$D$39,3,FALSE)</f>
        <v>#N/A</v>
      </c>
      <c r="G1176" s="3" t="e">
        <f>VLOOKUP('Reported Performance Table'!B1176,'Master List'!$B$11:$D$17,3,FALSE)</f>
        <v>#N/A</v>
      </c>
      <c r="H1176" t="e">
        <f t="shared" si="36"/>
        <v>#N/A</v>
      </c>
      <c r="I1176" t="e">
        <f>IF(VLOOKUP('Reported Performance Table'!D1176,'Master List'!$B$42:$D$129,3,FALSE)="","No",VLOOKUP('Reported Performance Table'!D1176,'Master List'!$B$42:$D$129,3,FALSE))</f>
        <v>#N/A</v>
      </c>
      <c r="J1176" t="e">
        <f>IF(AND(I1176="Yes_No",'Reported Performance Table'!E1176="Yes"),"No","Yes_No")</f>
        <v>#N/A</v>
      </c>
      <c r="K1176" t="str">
        <f>IF('Reported Performance Table'!D1176="","",IF('Reported Performance Table'!E1176="Yes","LUNA_CCT","Reported_CCT"))</f>
        <v/>
      </c>
      <c r="L1176" t="str">
        <f>IF('Reported Performance Table'!D1176="","",IF(K1176="LUNA_CCT",VLOOKUP('Reported Performance Table'!D1176,'Master List'!$B$42:$E$129,4,FALSE),"Reported_BUG"))</f>
        <v/>
      </c>
      <c r="M1176" t="str">
        <f>IF('Reported Performance Table'!D1176="","",IF(AND('Reported Performance Table'!$E1176="Yes",OR('Reported Performance Table'!$D1176='Master List'!$B$42,'Reported Performance Table'!$D1176='Master List'!$B$43,'Reported Performance Table'!$D1176='Master List'!$B$44,'Reported Performance Table'!$D1176='Master List'!$B$46,'Reported Performance Table'!$D1176='Master List'!$B$48,'Reported Performance Table'!$D1176='Master List'!$B$104,'Reported Performance Table'!$D1176='Master List'!$B$106,'Reported Performance Table'!$D1176='Master List'!$B$126)),"LUNA_Dimming","Dimming_Capability_and_Range"))</f>
        <v/>
      </c>
      <c r="N1176" s="179">
        <f>'Reported Performance Table'!BE1176</f>
        <v>0</v>
      </c>
      <c r="O1176" s="179">
        <f>'Reported Performance Table'!BF1176</f>
        <v>0</v>
      </c>
      <c r="P1176" s="179">
        <f>'Reported Performance Table'!BG1176</f>
        <v>0</v>
      </c>
      <c r="Q1176" t="str">
        <f t="shared" si="37"/>
        <v>No</v>
      </c>
    </row>
    <row r="1177" spans="1:17" x14ac:dyDescent="0.25">
      <c r="A1177" s="75">
        <v>1184</v>
      </c>
      <c r="B1177" s="76" t="str">
        <f>IF('Reported Performance Table'!$A1184="","",IF(OR('Reported Performance Table'!$B1184="",'Reported Performance Table'!$C1184="",'Reported Performance Table'!$D1184="",'Reported Performance Table'!$F1184="",'Reported Performance Table'!$G1184="",'Reported Performance Table'!$H1184="",'Reported Performance Table'!$I1184="",'Reported Performance Table'!$K1184="",'Reported Performance Table'!$N1184="",'Reported Performance Table'!$O1184="",'Reported Performance Table'!$P1184="",'Reported Performance Table'!$Q1184="",'Reported Performance Table'!$R1184="",'Reported Performance Table'!$S1184="",'Reported Performance Table'!$T1184="",'Reported Performance Table'!$U1184="",'Reported Performance Table'!$V1184="",'Reported Performance Table'!$W1184="",'Reported Performance Table'!$X1184="",'Reported Performance Table'!$AF1184="",'Reported Performance Table'!$AG1184="",'Reported Performance Table'!$AI1184="",'Reported Performance Table'!$AJ1184="",'Reported Performance Table'!$AL1184="",'Reported Performance Table'!$AN1184="",'Reported Performance Table'!$AR1184=""),$A1177&amp;", ",""))</f>
        <v/>
      </c>
      <c r="D1177" s="35" t="e">
        <f>VLOOKUP('Reported Performance Table'!C1177,'Master List'!$B$20:$C$39,2,FALSE)</f>
        <v>#N/A</v>
      </c>
      <c r="E1177" t="e">
        <f>VLOOKUP('Reported Performance Table'!D1177,'Master List'!$B$42:$C$129,2,FALSE)</f>
        <v>#N/A</v>
      </c>
      <c r="F1177" t="e">
        <f>VLOOKUP('Reported Performance Table'!C1177,'Master List'!$B$20:$D$39,3,FALSE)</f>
        <v>#N/A</v>
      </c>
      <c r="G1177" s="3" t="e">
        <f>VLOOKUP('Reported Performance Table'!B1177,'Master List'!$B$11:$D$17,3,FALSE)</f>
        <v>#N/A</v>
      </c>
      <c r="H1177" t="e">
        <f t="shared" si="36"/>
        <v>#N/A</v>
      </c>
      <c r="I1177" t="e">
        <f>IF(VLOOKUP('Reported Performance Table'!D1177,'Master List'!$B$42:$D$129,3,FALSE)="","No",VLOOKUP('Reported Performance Table'!D1177,'Master List'!$B$42:$D$129,3,FALSE))</f>
        <v>#N/A</v>
      </c>
      <c r="J1177" t="e">
        <f>IF(AND(I1177="Yes_No",'Reported Performance Table'!E1177="Yes"),"No","Yes_No")</f>
        <v>#N/A</v>
      </c>
      <c r="K1177" t="str">
        <f>IF('Reported Performance Table'!D1177="","",IF('Reported Performance Table'!E1177="Yes","LUNA_CCT","Reported_CCT"))</f>
        <v/>
      </c>
      <c r="L1177" t="str">
        <f>IF('Reported Performance Table'!D1177="","",IF(K1177="LUNA_CCT",VLOOKUP('Reported Performance Table'!D1177,'Master List'!$B$42:$E$129,4,FALSE),"Reported_BUG"))</f>
        <v/>
      </c>
      <c r="M1177" t="str">
        <f>IF('Reported Performance Table'!D1177="","",IF(AND('Reported Performance Table'!$E1177="Yes",OR('Reported Performance Table'!$D1177='Master List'!$B$42,'Reported Performance Table'!$D1177='Master List'!$B$43,'Reported Performance Table'!$D1177='Master List'!$B$44,'Reported Performance Table'!$D1177='Master List'!$B$46,'Reported Performance Table'!$D1177='Master List'!$B$48,'Reported Performance Table'!$D1177='Master List'!$B$104,'Reported Performance Table'!$D1177='Master List'!$B$106,'Reported Performance Table'!$D1177='Master List'!$B$126)),"LUNA_Dimming","Dimming_Capability_and_Range"))</f>
        <v/>
      </c>
      <c r="N1177" s="179">
        <f>'Reported Performance Table'!BE1177</f>
        <v>0</v>
      </c>
      <c r="O1177" s="179">
        <f>'Reported Performance Table'!BF1177</f>
        <v>0</v>
      </c>
      <c r="P1177" s="179">
        <f>'Reported Performance Table'!BG1177</f>
        <v>0</v>
      </c>
      <c r="Q1177" t="str">
        <f t="shared" si="37"/>
        <v>No</v>
      </c>
    </row>
    <row r="1178" spans="1:17" x14ac:dyDescent="0.25">
      <c r="A1178" s="75">
        <v>1185</v>
      </c>
      <c r="B1178" s="76" t="str">
        <f>IF('Reported Performance Table'!$A1185="","",IF(OR('Reported Performance Table'!$B1185="",'Reported Performance Table'!$C1185="",'Reported Performance Table'!$D1185="",'Reported Performance Table'!$F1185="",'Reported Performance Table'!$G1185="",'Reported Performance Table'!$H1185="",'Reported Performance Table'!$I1185="",'Reported Performance Table'!$K1185="",'Reported Performance Table'!$N1185="",'Reported Performance Table'!$O1185="",'Reported Performance Table'!$P1185="",'Reported Performance Table'!$Q1185="",'Reported Performance Table'!$R1185="",'Reported Performance Table'!$S1185="",'Reported Performance Table'!$T1185="",'Reported Performance Table'!$U1185="",'Reported Performance Table'!$V1185="",'Reported Performance Table'!$W1185="",'Reported Performance Table'!$X1185="",'Reported Performance Table'!$AF1185="",'Reported Performance Table'!$AG1185="",'Reported Performance Table'!$AI1185="",'Reported Performance Table'!$AJ1185="",'Reported Performance Table'!$AL1185="",'Reported Performance Table'!$AN1185="",'Reported Performance Table'!$AR1185=""),$A1178&amp;", ",""))</f>
        <v/>
      </c>
      <c r="D1178" s="35" t="e">
        <f>VLOOKUP('Reported Performance Table'!C1178,'Master List'!$B$20:$C$39,2,FALSE)</f>
        <v>#N/A</v>
      </c>
      <c r="E1178" t="e">
        <f>VLOOKUP('Reported Performance Table'!D1178,'Master List'!$B$42:$C$129,2,FALSE)</f>
        <v>#N/A</v>
      </c>
      <c r="F1178" t="e">
        <f>VLOOKUP('Reported Performance Table'!C1178,'Master List'!$B$20:$D$39,3,FALSE)</f>
        <v>#N/A</v>
      </c>
      <c r="G1178" s="3" t="e">
        <f>VLOOKUP('Reported Performance Table'!B1178,'Master List'!$B$11:$D$17,3,FALSE)</f>
        <v>#N/A</v>
      </c>
      <c r="H1178" t="e">
        <f t="shared" si="36"/>
        <v>#N/A</v>
      </c>
      <c r="I1178" t="e">
        <f>IF(VLOOKUP('Reported Performance Table'!D1178,'Master List'!$B$42:$D$129,3,FALSE)="","No",VLOOKUP('Reported Performance Table'!D1178,'Master List'!$B$42:$D$129,3,FALSE))</f>
        <v>#N/A</v>
      </c>
      <c r="J1178" t="e">
        <f>IF(AND(I1178="Yes_No",'Reported Performance Table'!E1178="Yes"),"No","Yes_No")</f>
        <v>#N/A</v>
      </c>
      <c r="K1178" t="str">
        <f>IF('Reported Performance Table'!D1178="","",IF('Reported Performance Table'!E1178="Yes","LUNA_CCT","Reported_CCT"))</f>
        <v/>
      </c>
      <c r="L1178" t="str">
        <f>IF('Reported Performance Table'!D1178="","",IF(K1178="LUNA_CCT",VLOOKUP('Reported Performance Table'!D1178,'Master List'!$B$42:$E$129,4,FALSE),"Reported_BUG"))</f>
        <v/>
      </c>
      <c r="M1178" t="str">
        <f>IF('Reported Performance Table'!D1178="","",IF(AND('Reported Performance Table'!$E1178="Yes",OR('Reported Performance Table'!$D1178='Master List'!$B$42,'Reported Performance Table'!$D1178='Master List'!$B$43,'Reported Performance Table'!$D1178='Master List'!$B$44,'Reported Performance Table'!$D1178='Master List'!$B$46,'Reported Performance Table'!$D1178='Master List'!$B$48,'Reported Performance Table'!$D1178='Master List'!$B$104,'Reported Performance Table'!$D1178='Master List'!$B$106,'Reported Performance Table'!$D1178='Master List'!$B$126)),"LUNA_Dimming","Dimming_Capability_and_Range"))</f>
        <v/>
      </c>
      <c r="N1178" s="179">
        <f>'Reported Performance Table'!BE1178</f>
        <v>0</v>
      </c>
      <c r="O1178" s="179">
        <f>'Reported Performance Table'!BF1178</f>
        <v>0</v>
      </c>
      <c r="P1178" s="179">
        <f>'Reported Performance Table'!BG1178</f>
        <v>0</v>
      </c>
      <c r="Q1178" t="str">
        <f t="shared" si="37"/>
        <v>No</v>
      </c>
    </row>
    <row r="1179" spans="1:17" x14ac:dyDescent="0.25">
      <c r="A1179" s="75">
        <v>1186</v>
      </c>
      <c r="B1179" s="76" t="str">
        <f>IF('Reported Performance Table'!$A1186="","",IF(OR('Reported Performance Table'!$B1186="",'Reported Performance Table'!$C1186="",'Reported Performance Table'!$D1186="",'Reported Performance Table'!$F1186="",'Reported Performance Table'!$G1186="",'Reported Performance Table'!$H1186="",'Reported Performance Table'!$I1186="",'Reported Performance Table'!$K1186="",'Reported Performance Table'!$N1186="",'Reported Performance Table'!$O1186="",'Reported Performance Table'!$P1186="",'Reported Performance Table'!$Q1186="",'Reported Performance Table'!$R1186="",'Reported Performance Table'!$S1186="",'Reported Performance Table'!$T1186="",'Reported Performance Table'!$U1186="",'Reported Performance Table'!$V1186="",'Reported Performance Table'!$W1186="",'Reported Performance Table'!$X1186="",'Reported Performance Table'!$AF1186="",'Reported Performance Table'!$AG1186="",'Reported Performance Table'!$AI1186="",'Reported Performance Table'!$AJ1186="",'Reported Performance Table'!$AL1186="",'Reported Performance Table'!$AN1186="",'Reported Performance Table'!$AR1186=""),$A1179&amp;", ",""))</f>
        <v/>
      </c>
      <c r="D1179" s="35" t="e">
        <f>VLOOKUP('Reported Performance Table'!C1179,'Master List'!$B$20:$C$39,2,FALSE)</f>
        <v>#N/A</v>
      </c>
      <c r="E1179" t="e">
        <f>VLOOKUP('Reported Performance Table'!D1179,'Master List'!$B$42:$C$129,2,FALSE)</f>
        <v>#N/A</v>
      </c>
      <c r="F1179" t="e">
        <f>VLOOKUP('Reported Performance Table'!C1179,'Master List'!$B$20:$D$39,3,FALSE)</f>
        <v>#N/A</v>
      </c>
      <c r="G1179" s="3" t="e">
        <f>VLOOKUP('Reported Performance Table'!B1179,'Master List'!$B$11:$D$17,3,FALSE)</f>
        <v>#N/A</v>
      </c>
      <c r="H1179" t="e">
        <f t="shared" si="36"/>
        <v>#N/A</v>
      </c>
      <c r="I1179" t="e">
        <f>IF(VLOOKUP('Reported Performance Table'!D1179,'Master List'!$B$42:$D$129,3,FALSE)="","No",VLOOKUP('Reported Performance Table'!D1179,'Master List'!$B$42:$D$129,3,FALSE))</f>
        <v>#N/A</v>
      </c>
      <c r="J1179" t="e">
        <f>IF(AND(I1179="Yes_No",'Reported Performance Table'!E1179="Yes"),"No","Yes_No")</f>
        <v>#N/A</v>
      </c>
      <c r="K1179" t="str">
        <f>IF('Reported Performance Table'!D1179="","",IF('Reported Performance Table'!E1179="Yes","LUNA_CCT","Reported_CCT"))</f>
        <v/>
      </c>
      <c r="L1179" t="str">
        <f>IF('Reported Performance Table'!D1179="","",IF(K1179="LUNA_CCT",VLOOKUP('Reported Performance Table'!D1179,'Master List'!$B$42:$E$129,4,FALSE),"Reported_BUG"))</f>
        <v/>
      </c>
      <c r="M1179" t="str">
        <f>IF('Reported Performance Table'!D1179="","",IF(AND('Reported Performance Table'!$E1179="Yes",OR('Reported Performance Table'!$D1179='Master List'!$B$42,'Reported Performance Table'!$D1179='Master List'!$B$43,'Reported Performance Table'!$D1179='Master List'!$B$44,'Reported Performance Table'!$D1179='Master List'!$B$46,'Reported Performance Table'!$D1179='Master List'!$B$48,'Reported Performance Table'!$D1179='Master List'!$B$104,'Reported Performance Table'!$D1179='Master List'!$B$106,'Reported Performance Table'!$D1179='Master List'!$B$126)),"LUNA_Dimming","Dimming_Capability_and_Range"))</f>
        <v/>
      </c>
      <c r="N1179" s="179">
        <f>'Reported Performance Table'!BE1179</f>
        <v>0</v>
      </c>
      <c r="O1179" s="179">
        <f>'Reported Performance Table'!BF1179</f>
        <v>0</v>
      </c>
      <c r="P1179" s="179">
        <f>'Reported Performance Table'!BG1179</f>
        <v>0</v>
      </c>
      <c r="Q1179" t="str">
        <f t="shared" si="37"/>
        <v>No</v>
      </c>
    </row>
    <row r="1180" spans="1:17" x14ac:dyDescent="0.25">
      <c r="A1180" s="75">
        <v>1187</v>
      </c>
      <c r="B1180" s="76" t="str">
        <f>IF('Reported Performance Table'!$A1187="","",IF(OR('Reported Performance Table'!$B1187="",'Reported Performance Table'!$C1187="",'Reported Performance Table'!$D1187="",'Reported Performance Table'!$F1187="",'Reported Performance Table'!$G1187="",'Reported Performance Table'!$H1187="",'Reported Performance Table'!$I1187="",'Reported Performance Table'!$K1187="",'Reported Performance Table'!$N1187="",'Reported Performance Table'!$O1187="",'Reported Performance Table'!$P1187="",'Reported Performance Table'!$Q1187="",'Reported Performance Table'!$R1187="",'Reported Performance Table'!$S1187="",'Reported Performance Table'!$T1187="",'Reported Performance Table'!$U1187="",'Reported Performance Table'!$V1187="",'Reported Performance Table'!$W1187="",'Reported Performance Table'!$X1187="",'Reported Performance Table'!$AF1187="",'Reported Performance Table'!$AG1187="",'Reported Performance Table'!$AI1187="",'Reported Performance Table'!$AJ1187="",'Reported Performance Table'!$AL1187="",'Reported Performance Table'!$AN1187="",'Reported Performance Table'!$AR1187=""),$A1180&amp;", ",""))</f>
        <v/>
      </c>
      <c r="D1180" s="35" t="e">
        <f>VLOOKUP('Reported Performance Table'!C1180,'Master List'!$B$20:$C$39,2,FALSE)</f>
        <v>#N/A</v>
      </c>
      <c r="E1180" t="e">
        <f>VLOOKUP('Reported Performance Table'!D1180,'Master List'!$B$42:$C$129,2,FALSE)</f>
        <v>#N/A</v>
      </c>
      <c r="F1180" t="e">
        <f>VLOOKUP('Reported Performance Table'!C1180,'Master List'!$B$20:$D$39,3,FALSE)</f>
        <v>#N/A</v>
      </c>
      <c r="G1180" s="3" t="e">
        <f>VLOOKUP('Reported Performance Table'!B1180,'Master List'!$B$11:$D$17,3,FALSE)</f>
        <v>#N/A</v>
      </c>
      <c r="H1180" t="e">
        <f t="shared" si="36"/>
        <v>#N/A</v>
      </c>
      <c r="I1180" t="e">
        <f>IF(VLOOKUP('Reported Performance Table'!D1180,'Master List'!$B$42:$D$129,3,FALSE)="","No",VLOOKUP('Reported Performance Table'!D1180,'Master List'!$B$42:$D$129,3,FALSE))</f>
        <v>#N/A</v>
      </c>
      <c r="J1180" t="e">
        <f>IF(AND(I1180="Yes_No",'Reported Performance Table'!E1180="Yes"),"No","Yes_No")</f>
        <v>#N/A</v>
      </c>
      <c r="K1180" t="str">
        <f>IF('Reported Performance Table'!D1180="","",IF('Reported Performance Table'!E1180="Yes","LUNA_CCT","Reported_CCT"))</f>
        <v/>
      </c>
      <c r="L1180" t="str">
        <f>IF('Reported Performance Table'!D1180="","",IF(K1180="LUNA_CCT",VLOOKUP('Reported Performance Table'!D1180,'Master List'!$B$42:$E$129,4,FALSE),"Reported_BUG"))</f>
        <v/>
      </c>
      <c r="M1180" t="str">
        <f>IF('Reported Performance Table'!D1180="","",IF(AND('Reported Performance Table'!$E1180="Yes",OR('Reported Performance Table'!$D1180='Master List'!$B$42,'Reported Performance Table'!$D1180='Master List'!$B$43,'Reported Performance Table'!$D1180='Master List'!$B$44,'Reported Performance Table'!$D1180='Master List'!$B$46,'Reported Performance Table'!$D1180='Master List'!$B$48,'Reported Performance Table'!$D1180='Master List'!$B$104,'Reported Performance Table'!$D1180='Master List'!$B$106,'Reported Performance Table'!$D1180='Master List'!$B$126)),"LUNA_Dimming","Dimming_Capability_and_Range"))</f>
        <v/>
      </c>
      <c r="N1180" s="179">
        <f>'Reported Performance Table'!BE1180</f>
        <v>0</v>
      </c>
      <c r="O1180" s="179">
        <f>'Reported Performance Table'!BF1180</f>
        <v>0</v>
      </c>
      <c r="P1180" s="179">
        <f>'Reported Performance Table'!BG1180</f>
        <v>0</v>
      </c>
      <c r="Q1180" t="str">
        <f t="shared" si="37"/>
        <v>No</v>
      </c>
    </row>
    <row r="1181" spans="1:17" x14ac:dyDescent="0.25">
      <c r="A1181" s="75">
        <v>1188</v>
      </c>
      <c r="B1181" s="76" t="str">
        <f>IF('Reported Performance Table'!$A1188="","",IF(OR('Reported Performance Table'!$B1188="",'Reported Performance Table'!$C1188="",'Reported Performance Table'!$D1188="",'Reported Performance Table'!$F1188="",'Reported Performance Table'!$G1188="",'Reported Performance Table'!$H1188="",'Reported Performance Table'!$I1188="",'Reported Performance Table'!$K1188="",'Reported Performance Table'!$N1188="",'Reported Performance Table'!$O1188="",'Reported Performance Table'!$P1188="",'Reported Performance Table'!$Q1188="",'Reported Performance Table'!$R1188="",'Reported Performance Table'!$S1188="",'Reported Performance Table'!$T1188="",'Reported Performance Table'!$U1188="",'Reported Performance Table'!$V1188="",'Reported Performance Table'!$W1188="",'Reported Performance Table'!$X1188="",'Reported Performance Table'!$AF1188="",'Reported Performance Table'!$AG1188="",'Reported Performance Table'!$AI1188="",'Reported Performance Table'!$AJ1188="",'Reported Performance Table'!$AL1188="",'Reported Performance Table'!$AN1188="",'Reported Performance Table'!$AR1188=""),$A1181&amp;", ",""))</f>
        <v/>
      </c>
      <c r="D1181" s="35" t="e">
        <f>VLOOKUP('Reported Performance Table'!C1181,'Master List'!$B$20:$C$39,2,FALSE)</f>
        <v>#N/A</v>
      </c>
      <c r="E1181" t="e">
        <f>VLOOKUP('Reported Performance Table'!D1181,'Master List'!$B$42:$C$129,2,FALSE)</f>
        <v>#N/A</v>
      </c>
      <c r="F1181" t="e">
        <f>VLOOKUP('Reported Performance Table'!C1181,'Master List'!$B$20:$D$39,3,FALSE)</f>
        <v>#N/A</v>
      </c>
      <c r="G1181" s="3" t="e">
        <f>VLOOKUP('Reported Performance Table'!B1181,'Master List'!$B$11:$D$17,3,FALSE)</f>
        <v>#N/A</v>
      </c>
      <c r="H1181" t="e">
        <f t="shared" si="36"/>
        <v>#N/A</v>
      </c>
      <c r="I1181" t="e">
        <f>IF(VLOOKUP('Reported Performance Table'!D1181,'Master List'!$B$42:$D$129,3,FALSE)="","No",VLOOKUP('Reported Performance Table'!D1181,'Master List'!$B$42:$D$129,3,FALSE))</f>
        <v>#N/A</v>
      </c>
      <c r="J1181" t="e">
        <f>IF(AND(I1181="Yes_No",'Reported Performance Table'!E1181="Yes"),"No","Yes_No")</f>
        <v>#N/A</v>
      </c>
      <c r="K1181" t="str">
        <f>IF('Reported Performance Table'!D1181="","",IF('Reported Performance Table'!E1181="Yes","LUNA_CCT","Reported_CCT"))</f>
        <v/>
      </c>
      <c r="L1181" t="str">
        <f>IF('Reported Performance Table'!D1181="","",IF(K1181="LUNA_CCT",VLOOKUP('Reported Performance Table'!D1181,'Master List'!$B$42:$E$129,4,FALSE),"Reported_BUG"))</f>
        <v/>
      </c>
      <c r="M1181" t="str">
        <f>IF('Reported Performance Table'!D1181="","",IF(AND('Reported Performance Table'!$E1181="Yes",OR('Reported Performance Table'!$D1181='Master List'!$B$42,'Reported Performance Table'!$D1181='Master List'!$B$43,'Reported Performance Table'!$D1181='Master List'!$B$44,'Reported Performance Table'!$D1181='Master List'!$B$46,'Reported Performance Table'!$D1181='Master List'!$B$48,'Reported Performance Table'!$D1181='Master List'!$B$104,'Reported Performance Table'!$D1181='Master List'!$B$106,'Reported Performance Table'!$D1181='Master List'!$B$126)),"LUNA_Dimming","Dimming_Capability_and_Range"))</f>
        <v/>
      </c>
      <c r="N1181" s="179">
        <f>'Reported Performance Table'!BE1181</f>
        <v>0</v>
      </c>
      <c r="O1181" s="179">
        <f>'Reported Performance Table'!BF1181</f>
        <v>0</v>
      </c>
      <c r="P1181" s="179">
        <f>'Reported Performance Table'!BG1181</f>
        <v>0</v>
      </c>
      <c r="Q1181" t="str">
        <f t="shared" si="37"/>
        <v>No</v>
      </c>
    </row>
    <row r="1182" spans="1:17" x14ac:dyDescent="0.25">
      <c r="A1182" s="75">
        <v>1189</v>
      </c>
      <c r="B1182" s="76" t="str">
        <f>IF('Reported Performance Table'!$A1189="","",IF(OR('Reported Performance Table'!$B1189="",'Reported Performance Table'!$C1189="",'Reported Performance Table'!$D1189="",'Reported Performance Table'!$F1189="",'Reported Performance Table'!$G1189="",'Reported Performance Table'!$H1189="",'Reported Performance Table'!$I1189="",'Reported Performance Table'!$K1189="",'Reported Performance Table'!$N1189="",'Reported Performance Table'!$O1189="",'Reported Performance Table'!$P1189="",'Reported Performance Table'!$Q1189="",'Reported Performance Table'!$R1189="",'Reported Performance Table'!$S1189="",'Reported Performance Table'!$T1189="",'Reported Performance Table'!$U1189="",'Reported Performance Table'!$V1189="",'Reported Performance Table'!$W1189="",'Reported Performance Table'!$X1189="",'Reported Performance Table'!$AF1189="",'Reported Performance Table'!$AG1189="",'Reported Performance Table'!$AI1189="",'Reported Performance Table'!$AJ1189="",'Reported Performance Table'!$AL1189="",'Reported Performance Table'!$AN1189="",'Reported Performance Table'!$AR1189=""),$A1182&amp;", ",""))</f>
        <v/>
      </c>
      <c r="D1182" s="35" t="e">
        <f>VLOOKUP('Reported Performance Table'!C1182,'Master List'!$B$20:$C$39,2,FALSE)</f>
        <v>#N/A</v>
      </c>
      <c r="E1182" t="e">
        <f>VLOOKUP('Reported Performance Table'!D1182,'Master List'!$B$42:$C$129,2,FALSE)</f>
        <v>#N/A</v>
      </c>
      <c r="F1182" t="e">
        <f>VLOOKUP('Reported Performance Table'!C1182,'Master List'!$B$20:$D$39,3,FALSE)</f>
        <v>#N/A</v>
      </c>
      <c r="G1182" s="3" t="e">
        <f>VLOOKUP('Reported Performance Table'!B1182,'Master List'!$B$11:$D$17,3,FALSE)</f>
        <v>#N/A</v>
      </c>
      <c r="H1182" t="e">
        <f t="shared" si="36"/>
        <v>#N/A</v>
      </c>
      <c r="I1182" t="e">
        <f>IF(VLOOKUP('Reported Performance Table'!D1182,'Master List'!$B$42:$D$129,3,FALSE)="","No",VLOOKUP('Reported Performance Table'!D1182,'Master List'!$B$42:$D$129,3,FALSE))</f>
        <v>#N/A</v>
      </c>
      <c r="J1182" t="e">
        <f>IF(AND(I1182="Yes_No",'Reported Performance Table'!E1182="Yes"),"No","Yes_No")</f>
        <v>#N/A</v>
      </c>
      <c r="K1182" t="str">
        <f>IF('Reported Performance Table'!D1182="","",IF('Reported Performance Table'!E1182="Yes","LUNA_CCT","Reported_CCT"))</f>
        <v/>
      </c>
      <c r="L1182" t="str">
        <f>IF('Reported Performance Table'!D1182="","",IF(K1182="LUNA_CCT",VLOOKUP('Reported Performance Table'!D1182,'Master List'!$B$42:$E$129,4,FALSE),"Reported_BUG"))</f>
        <v/>
      </c>
      <c r="M1182" t="str">
        <f>IF('Reported Performance Table'!D1182="","",IF(AND('Reported Performance Table'!$E1182="Yes",OR('Reported Performance Table'!$D1182='Master List'!$B$42,'Reported Performance Table'!$D1182='Master List'!$B$43,'Reported Performance Table'!$D1182='Master List'!$B$44,'Reported Performance Table'!$D1182='Master List'!$B$46,'Reported Performance Table'!$D1182='Master List'!$B$48,'Reported Performance Table'!$D1182='Master List'!$B$104,'Reported Performance Table'!$D1182='Master List'!$B$106,'Reported Performance Table'!$D1182='Master List'!$B$126)),"LUNA_Dimming","Dimming_Capability_and_Range"))</f>
        <v/>
      </c>
      <c r="N1182" s="179">
        <f>'Reported Performance Table'!BE1182</f>
        <v>0</v>
      </c>
      <c r="O1182" s="179">
        <f>'Reported Performance Table'!BF1182</f>
        <v>0</v>
      </c>
      <c r="P1182" s="179">
        <f>'Reported Performance Table'!BG1182</f>
        <v>0</v>
      </c>
      <c r="Q1182" t="str">
        <f t="shared" si="37"/>
        <v>No</v>
      </c>
    </row>
    <row r="1183" spans="1:17" x14ac:dyDescent="0.25">
      <c r="A1183" s="75">
        <v>1190</v>
      </c>
      <c r="B1183" s="76" t="str">
        <f>IF('Reported Performance Table'!$A1190="","",IF(OR('Reported Performance Table'!$B1190="",'Reported Performance Table'!$C1190="",'Reported Performance Table'!$D1190="",'Reported Performance Table'!$F1190="",'Reported Performance Table'!$G1190="",'Reported Performance Table'!$H1190="",'Reported Performance Table'!$I1190="",'Reported Performance Table'!$K1190="",'Reported Performance Table'!$N1190="",'Reported Performance Table'!$O1190="",'Reported Performance Table'!$P1190="",'Reported Performance Table'!$Q1190="",'Reported Performance Table'!$R1190="",'Reported Performance Table'!$S1190="",'Reported Performance Table'!$T1190="",'Reported Performance Table'!$U1190="",'Reported Performance Table'!$V1190="",'Reported Performance Table'!$W1190="",'Reported Performance Table'!$X1190="",'Reported Performance Table'!$AF1190="",'Reported Performance Table'!$AG1190="",'Reported Performance Table'!$AI1190="",'Reported Performance Table'!$AJ1190="",'Reported Performance Table'!$AL1190="",'Reported Performance Table'!$AN1190="",'Reported Performance Table'!$AR1190=""),$A1183&amp;", ",""))</f>
        <v/>
      </c>
      <c r="D1183" s="35" t="e">
        <f>VLOOKUP('Reported Performance Table'!C1183,'Master List'!$B$20:$C$39,2,FALSE)</f>
        <v>#N/A</v>
      </c>
      <c r="E1183" t="e">
        <f>VLOOKUP('Reported Performance Table'!D1183,'Master List'!$B$42:$C$129,2,FALSE)</f>
        <v>#N/A</v>
      </c>
      <c r="F1183" t="e">
        <f>VLOOKUP('Reported Performance Table'!C1183,'Master List'!$B$20:$D$39,3,FALSE)</f>
        <v>#N/A</v>
      </c>
      <c r="G1183" s="3" t="e">
        <f>VLOOKUP('Reported Performance Table'!B1183,'Master List'!$B$11:$D$17,3,FALSE)</f>
        <v>#N/A</v>
      </c>
      <c r="H1183" t="e">
        <f t="shared" si="36"/>
        <v>#N/A</v>
      </c>
      <c r="I1183" t="e">
        <f>IF(VLOOKUP('Reported Performance Table'!D1183,'Master List'!$B$42:$D$129,3,FALSE)="","No",VLOOKUP('Reported Performance Table'!D1183,'Master List'!$B$42:$D$129,3,FALSE))</f>
        <v>#N/A</v>
      </c>
      <c r="J1183" t="e">
        <f>IF(AND(I1183="Yes_No",'Reported Performance Table'!E1183="Yes"),"No","Yes_No")</f>
        <v>#N/A</v>
      </c>
      <c r="K1183" t="str">
        <f>IF('Reported Performance Table'!D1183="","",IF('Reported Performance Table'!E1183="Yes","LUNA_CCT","Reported_CCT"))</f>
        <v/>
      </c>
      <c r="L1183" t="str">
        <f>IF('Reported Performance Table'!D1183="","",IF(K1183="LUNA_CCT",VLOOKUP('Reported Performance Table'!D1183,'Master List'!$B$42:$E$129,4,FALSE),"Reported_BUG"))</f>
        <v/>
      </c>
      <c r="M1183" t="str">
        <f>IF('Reported Performance Table'!D1183="","",IF(AND('Reported Performance Table'!$E1183="Yes",OR('Reported Performance Table'!$D1183='Master List'!$B$42,'Reported Performance Table'!$D1183='Master List'!$B$43,'Reported Performance Table'!$D1183='Master List'!$B$44,'Reported Performance Table'!$D1183='Master List'!$B$46,'Reported Performance Table'!$D1183='Master List'!$B$48,'Reported Performance Table'!$D1183='Master List'!$B$104,'Reported Performance Table'!$D1183='Master List'!$B$106,'Reported Performance Table'!$D1183='Master List'!$B$126)),"LUNA_Dimming","Dimming_Capability_and_Range"))</f>
        <v/>
      </c>
      <c r="N1183" s="179">
        <f>'Reported Performance Table'!BE1183</f>
        <v>0</v>
      </c>
      <c r="O1183" s="179">
        <f>'Reported Performance Table'!BF1183</f>
        <v>0</v>
      </c>
      <c r="P1183" s="179">
        <f>'Reported Performance Table'!BG1183</f>
        <v>0</v>
      </c>
      <c r="Q1183" t="str">
        <f t="shared" si="37"/>
        <v>No</v>
      </c>
    </row>
    <row r="1184" spans="1:17" x14ac:dyDescent="0.25">
      <c r="A1184" s="75">
        <v>1191</v>
      </c>
      <c r="B1184" s="76" t="str">
        <f>IF('Reported Performance Table'!$A1191="","",IF(OR('Reported Performance Table'!$B1191="",'Reported Performance Table'!$C1191="",'Reported Performance Table'!$D1191="",'Reported Performance Table'!$F1191="",'Reported Performance Table'!$G1191="",'Reported Performance Table'!$H1191="",'Reported Performance Table'!$I1191="",'Reported Performance Table'!$K1191="",'Reported Performance Table'!$N1191="",'Reported Performance Table'!$O1191="",'Reported Performance Table'!$P1191="",'Reported Performance Table'!$Q1191="",'Reported Performance Table'!$R1191="",'Reported Performance Table'!$S1191="",'Reported Performance Table'!$T1191="",'Reported Performance Table'!$U1191="",'Reported Performance Table'!$V1191="",'Reported Performance Table'!$W1191="",'Reported Performance Table'!$X1191="",'Reported Performance Table'!$AF1191="",'Reported Performance Table'!$AG1191="",'Reported Performance Table'!$AI1191="",'Reported Performance Table'!$AJ1191="",'Reported Performance Table'!$AL1191="",'Reported Performance Table'!$AN1191="",'Reported Performance Table'!$AR1191=""),$A1184&amp;", ",""))</f>
        <v/>
      </c>
      <c r="D1184" s="35" t="e">
        <f>VLOOKUP('Reported Performance Table'!C1184,'Master List'!$B$20:$C$39,2,FALSE)</f>
        <v>#N/A</v>
      </c>
      <c r="E1184" t="e">
        <f>VLOOKUP('Reported Performance Table'!D1184,'Master List'!$B$42:$C$129,2,FALSE)</f>
        <v>#N/A</v>
      </c>
      <c r="F1184" t="e">
        <f>VLOOKUP('Reported Performance Table'!C1184,'Master List'!$B$20:$D$39,3,FALSE)</f>
        <v>#N/A</v>
      </c>
      <c r="G1184" s="3" t="e">
        <f>VLOOKUP('Reported Performance Table'!B1184,'Master List'!$B$11:$D$17,3,FALSE)</f>
        <v>#N/A</v>
      </c>
      <c r="H1184" t="e">
        <f t="shared" si="36"/>
        <v>#N/A</v>
      </c>
      <c r="I1184" t="e">
        <f>IF(VLOOKUP('Reported Performance Table'!D1184,'Master List'!$B$42:$D$129,3,FALSE)="","No",VLOOKUP('Reported Performance Table'!D1184,'Master List'!$B$42:$D$129,3,FALSE))</f>
        <v>#N/A</v>
      </c>
      <c r="J1184" t="e">
        <f>IF(AND(I1184="Yes_No",'Reported Performance Table'!E1184="Yes"),"No","Yes_No")</f>
        <v>#N/A</v>
      </c>
      <c r="K1184" t="str">
        <f>IF('Reported Performance Table'!D1184="","",IF('Reported Performance Table'!E1184="Yes","LUNA_CCT","Reported_CCT"))</f>
        <v/>
      </c>
      <c r="L1184" t="str">
        <f>IF('Reported Performance Table'!D1184="","",IF(K1184="LUNA_CCT",VLOOKUP('Reported Performance Table'!D1184,'Master List'!$B$42:$E$129,4,FALSE),"Reported_BUG"))</f>
        <v/>
      </c>
      <c r="M1184" t="str">
        <f>IF('Reported Performance Table'!D1184="","",IF(AND('Reported Performance Table'!$E1184="Yes",OR('Reported Performance Table'!$D1184='Master List'!$B$42,'Reported Performance Table'!$D1184='Master List'!$B$43,'Reported Performance Table'!$D1184='Master List'!$B$44,'Reported Performance Table'!$D1184='Master List'!$B$46,'Reported Performance Table'!$D1184='Master List'!$B$48,'Reported Performance Table'!$D1184='Master List'!$B$104,'Reported Performance Table'!$D1184='Master List'!$B$106,'Reported Performance Table'!$D1184='Master List'!$B$126)),"LUNA_Dimming","Dimming_Capability_and_Range"))</f>
        <v/>
      </c>
      <c r="N1184" s="179">
        <f>'Reported Performance Table'!BE1184</f>
        <v>0</v>
      </c>
      <c r="O1184" s="179">
        <f>'Reported Performance Table'!BF1184</f>
        <v>0</v>
      </c>
      <c r="P1184" s="179">
        <f>'Reported Performance Table'!BG1184</f>
        <v>0</v>
      </c>
      <c r="Q1184" t="str">
        <f t="shared" si="37"/>
        <v>No</v>
      </c>
    </row>
    <row r="1185" spans="1:17" x14ac:dyDescent="0.25">
      <c r="A1185" s="75">
        <v>1192</v>
      </c>
      <c r="B1185" s="76" t="str">
        <f>IF('Reported Performance Table'!$A1192="","",IF(OR('Reported Performance Table'!$B1192="",'Reported Performance Table'!$C1192="",'Reported Performance Table'!$D1192="",'Reported Performance Table'!$F1192="",'Reported Performance Table'!$G1192="",'Reported Performance Table'!$H1192="",'Reported Performance Table'!$I1192="",'Reported Performance Table'!$K1192="",'Reported Performance Table'!$N1192="",'Reported Performance Table'!$O1192="",'Reported Performance Table'!$P1192="",'Reported Performance Table'!$Q1192="",'Reported Performance Table'!$R1192="",'Reported Performance Table'!$S1192="",'Reported Performance Table'!$T1192="",'Reported Performance Table'!$U1192="",'Reported Performance Table'!$V1192="",'Reported Performance Table'!$W1192="",'Reported Performance Table'!$X1192="",'Reported Performance Table'!$AF1192="",'Reported Performance Table'!$AG1192="",'Reported Performance Table'!$AI1192="",'Reported Performance Table'!$AJ1192="",'Reported Performance Table'!$AL1192="",'Reported Performance Table'!$AN1192="",'Reported Performance Table'!$AR1192=""),$A1185&amp;", ",""))</f>
        <v/>
      </c>
      <c r="D1185" s="35" t="e">
        <f>VLOOKUP('Reported Performance Table'!C1185,'Master List'!$B$20:$C$39,2,FALSE)</f>
        <v>#N/A</v>
      </c>
      <c r="E1185" t="e">
        <f>VLOOKUP('Reported Performance Table'!D1185,'Master List'!$B$42:$C$129,2,FALSE)</f>
        <v>#N/A</v>
      </c>
      <c r="F1185" t="e">
        <f>VLOOKUP('Reported Performance Table'!C1185,'Master List'!$B$20:$D$39,3,FALSE)</f>
        <v>#N/A</v>
      </c>
      <c r="G1185" s="3" t="e">
        <f>VLOOKUP('Reported Performance Table'!B1185,'Master List'!$B$11:$D$17,3,FALSE)</f>
        <v>#N/A</v>
      </c>
      <c r="H1185" t="e">
        <f t="shared" si="36"/>
        <v>#N/A</v>
      </c>
      <c r="I1185" t="e">
        <f>IF(VLOOKUP('Reported Performance Table'!D1185,'Master List'!$B$42:$D$129,3,FALSE)="","No",VLOOKUP('Reported Performance Table'!D1185,'Master List'!$B$42:$D$129,3,FALSE))</f>
        <v>#N/A</v>
      </c>
      <c r="J1185" t="e">
        <f>IF(AND(I1185="Yes_No",'Reported Performance Table'!E1185="Yes"),"No","Yes_No")</f>
        <v>#N/A</v>
      </c>
      <c r="K1185" t="str">
        <f>IF('Reported Performance Table'!D1185="","",IF('Reported Performance Table'!E1185="Yes","LUNA_CCT","Reported_CCT"))</f>
        <v/>
      </c>
      <c r="L1185" t="str">
        <f>IF('Reported Performance Table'!D1185="","",IF(K1185="LUNA_CCT",VLOOKUP('Reported Performance Table'!D1185,'Master List'!$B$42:$E$129,4,FALSE),"Reported_BUG"))</f>
        <v/>
      </c>
      <c r="M1185" t="str">
        <f>IF('Reported Performance Table'!D1185="","",IF(AND('Reported Performance Table'!$E1185="Yes",OR('Reported Performance Table'!$D1185='Master List'!$B$42,'Reported Performance Table'!$D1185='Master List'!$B$43,'Reported Performance Table'!$D1185='Master List'!$B$44,'Reported Performance Table'!$D1185='Master List'!$B$46,'Reported Performance Table'!$D1185='Master List'!$B$48,'Reported Performance Table'!$D1185='Master List'!$B$104,'Reported Performance Table'!$D1185='Master List'!$B$106,'Reported Performance Table'!$D1185='Master List'!$B$126)),"LUNA_Dimming","Dimming_Capability_and_Range"))</f>
        <v/>
      </c>
      <c r="N1185" s="179">
        <f>'Reported Performance Table'!BE1185</f>
        <v>0</v>
      </c>
      <c r="O1185" s="179">
        <f>'Reported Performance Table'!BF1185</f>
        <v>0</v>
      </c>
      <c r="P1185" s="179">
        <f>'Reported Performance Table'!BG1185</f>
        <v>0</v>
      </c>
      <c r="Q1185" t="str">
        <f t="shared" si="37"/>
        <v>No</v>
      </c>
    </row>
    <row r="1186" spans="1:17" x14ac:dyDescent="0.25">
      <c r="A1186" s="75">
        <v>1193</v>
      </c>
      <c r="B1186" s="76" t="str">
        <f>IF('Reported Performance Table'!$A1193="","",IF(OR('Reported Performance Table'!$B1193="",'Reported Performance Table'!$C1193="",'Reported Performance Table'!$D1193="",'Reported Performance Table'!$F1193="",'Reported Performance Table'!$G1193="",'Reported Performance Table'!$H1193="",'Reported Performance Table'!$I1193="",'Reported Performance Table'!$K1193="",'Reported Performance Table'!$N1193="",'Reported Performance Table'!$O1193="",'Reported Performance Table'!$P1193="",'Reported Performance Table'!$Q1193="",'Reported Performance Table'!$R1193="",'Reported Performance Table'!$S1193="",'Reported Performance Table'!$T1193="",'Reported Performance Table'!$U1193="",'Reported Performance Table'!$V1193="",'Reported Performance Table'!$W1193="",'Reported Performance Table'!$X1193="",'Reported Performance Table'!$AF1193="",'Reported Performance Table'!$AG1193="",'Reported Performance Table'!$AI1193="",'Reported Performance Table'!$AJ1193="",'Reported Performance Table'!$AL1193="",'Reported Performance Table'!$AN1193="",'Reported Performance Table'!$AR1193=""),$A1186&amp;", ",""))</f>
        <v/>
      </c>
      <c r="D1186" s="35" t="e">
        <f>VLOOKUP('Reported Performance Table'!C1186,'Master List'!$B$20:$C$39,2,FALSE)</f>
        <v>#N/A</v>
      </c>
      <c r="E1186" t="e">
        <f>VLOOKUP('Reported Performance Table'!D1186,'Master List'!$B$42:$C$129,2,FALSE)</f>
        <v>#N/A</v>
      </c>
      <c r="F1186" t="e">
        <f>VLOOKUP('Reported Performance Table'!C1186,'Master List'!$B$20:$D$39,3,FALSE)</f>
        <v>#N/A</v>
      </c>
      <c r="G1186" s="3" t="e">
        <f>VLOOKUP('Reported Performance Table'!B1186,'Master List'!$B$11:$D$17,3,FALSE)</f>
        <v>#N/A</v>
      </c>
      <c r="H1186" t="e">
        <f t="shared" si="36"/>
        <v>#N/A</v>
      </c>
      <c r="I1186" t="e">
        <f>IF(VLOOKUP('Reported Performance Table'!D1186,'Master List'!$B$42:$D$129,3,FALSE)="","No",VLOOKUP('Reported Performance Table'!D1186,'Master List'!$B$42:$D$129,3,FALSE))</f>
        <v>#N/A</v>
      </c>
      <c r="J1186" t="e">
        <f>IF(AND(I1186="Yes_No",'Reported Performance Table'!E1186="Yes"),"No","Yes_No")</f>
        <v>#N/A</v>
      </c>
      <c r="K1186" t="str">
        <f>IF('Reported Performance Table'!D1186="","",IF('Reported Performance Table'!E1186="Yes","LUNA_CCT","Reported_CCT"))</f>
        <v/>
      </c>
      <c r="L1186" t="str">
        <f>IF('Reported Performance Table'!D1186="","",IF(K1186="LUNA_CCT",VLOOKUP('Reported Performance Table'!D1186,'Master List'!$B$42:$E$129,4,FALSE),"Reported_BUG"))</f>
        <v/>
      </c>
      <c r="M1186" t="str">
        <f>IF('Reported Performance Table'!D1186="","",IF(AND('Reported Performance Table'!$E1186="Yes",OR('Reported Performance Table'!$D1186='Master List'!$B$42,'Reported Performance Table'!$D1186='Master List'!$B$43,'Reported Performance Table'!$D1186='Master List'!$B$44,'Reported Performance Table'!$D1186='Master List'!$B$46,'Reported Performance Table'!$D1186='Master List'!$B$48,'Reported Performance Table'!$D1186='Master List'!$B$104,'Reported Performance Table'!$D1186='Master List'!$B$106,'Reported Performance Table'!$D1186='Master List'!$B$126)),"LUNA_Dimming","Dimming_Capability_and_Range"))</f>
        <v/>
      </c>
      <c r="N1186" s="179">
        <f>'Reported Performance Table'!BE1186</f>
        <v>0</v>
      </c>
      <c r="O1186" s="179">
        <f>'Reported Performance Table'!BF1186</f>
        <v>0</v>
      </c>
      <c r="P1186" s="179">
        <f>'Reported Performance Table'!BG1186</f>
        <v>0</v>
      </c>
      <c r="Q1186" t="str">
        <f t="shared" si="37"/>
        <v>No</v>
      </c>
    </row>
    <row r="1187" spans="1:17" x14ac:dyDescent="0.25">
      <c r="A1187" s="75">
        <v>1194</v>
      </c>
      <c r="B1187" s="76" t="str">
        <f>IF('Reported Performance Table'!$A1194="","",IF(OR('Reported Performance Table'!$B1194="",'Reported Performance Table'!$C1194="",'Reported Performance Table'!$D1194="",'Reported Performance Table'!$F1194="",'Reported Performance Table'!$G1194="",'Reported Performance Table'!$H1194="",'Reported Performance Table'!$I1194="",'Reported Performance Table'!$K1194="",'Reported Performance Table'!$N1194="",'Reported Performance Table'!$O1194="",'Reported Performance Table'!$P1194="",'Reported Performance Table'!$Q1194="",'Reported Performance Table'!$R1194="",'Reported Performance Table'!$S1194="",'Reported Performance Table'!$T1194="",'Reported Performance Table'!$U1194="",'Reported Performance Table'!$V1194="",'Reported Performance Table'!$W1194="",'Reported Performance Table'!$X1194="",'Reported Performance Table'!$AF1194="",'Reported Performance Table'!$AG1194="",'Reported Performance Table'!$AI1194="",'Reported Performance Table'!$AJ1194="",'Reported Performance Table'!$AL1194="",'Reported Performance Table'!$AN1194="",'Reported Performance Table'!$AR1194=""),$A1187&amp;", ",""))</f>
        <v/>
      </c>
      <c r="D1187" s="35" t="e">
        <f>VLOOKUP('Reported Performance Table'!C1187,'Master List'!$B$20:$C$39,2,FALSE)</f>
        <v>#N/A</v>
      </c>
      <c r="E1187" t="e">
        <f>VLOOKUP('Reported Performance Table'!D1187,'Master List'!$B$42:$C$129,2,FALSE)</f>
        <v>#N/A</v>
      </c>
      <c r="F1187" t="e">
        <f>VLOOKUP('Reported Performance Table'!C1187,'Master List'!$B$20:$D$39,3,FALSE)</f>
        <v>#N/A</v>
      </c>
      <c r="G1187" s="3" t="e">
        <f>VLOOKUP('Reported Performance Table'!B1187,'Master List'!$B$11:$D$17,3,FALSE)</f>
        <v>#N/A</v>
      </c>
      <c r="H1187" t="e">
        <f t="shared" si="36"/>
        <v>#N/A</v>
      </c>
      <c r="I1187" t="e">
        <f>IF(VLOOKUP('Reported Performance Table'!D1187,'Master List'!$B$42:$D$129,3,FALSE)="","No",VLOOKUP('Reported Performance Table'!D1187,'Master List'!$B$42:$D$129,3,FALSE))</f>
        <v>#N/A</v>
      </c>
      <c r="J1187" t="e">
        <f>IF(AND(I1187="Yes_No",'Reported Performance Table'!E1187="Yes"),"No","Yes_No")</f>
        <v>#N/A</v>
      </c>
      <c r="K1187" t="str">
        <f>IF('Reported Performance Table'!D1187="","",IF('Reported Performance Table'!E1187="Yes","LUNA_CCT","Reported_CCT"))</f>
        <v/>
      </c>
      <c r="L1187" t="str">
        <f>IF('Reported Performance Table'!D1187="","",IF(K1187="LUNA_CCT",VLOOKUP('Reported Performance Table'!D1187,'Master List'!$B$42:$E$129,4,FALSE),"Reported_BUG"))</f>
        <v/>
      </c>
      <c r="M1187" t="str">
        <f>IF('Reported Performance Table'!D1187="","",IF(AND('Reported Performance Table'!$E1187="Yes",OR('Reported Performance Table'!$D1187='Master List'!$B$42,'Reported Performance Table'!$D1187='Master List'!$B$43,'Reported Performance Table'!$D1187='Master List'!$B$44,'Reported Performance Table'!$D1187='Master List'!$B$46,'Reported Performance Table'!$D1187='Master List'!$B$48,'Reported Performance Table'!$D1187='Master List'!$B$104,'Reported Performance Table'!$D1187='Master List'!$B$106,'Reported Performance Table'!$D1187='Master List'!$B$126)),"LUNA_Dimming","Dimming_Capability_and_Range"))</f>
        <v/>
      </c>
      <c r="N1187" s="179">
        <f>'Reported Performance Table'!BE1187</f>
        <v>0</v>
      </c>
      <c r="O1187" s="179">
        <f>'Reported Performance Table'!BF1187</f>
        <v>0</v>
      </c>
      <c r="P1187" s="179">
        <f>'Reported Performance Table'!BG1187</f>
        <v>0</v>
      </c>
      <c r="Q1187" t="str">
        <f t="shared" si="37"/>
        <v>No</v>
      </c>
    </row>
    <row r="1188" spans="1:17" x14ac:dyDescent="0.25">
      <c r="A1188" s="75">
        <v>1195</v>
      </c>
      <c r="B1188" s="76" t="str">
        <f>IF('Reported Performance Table'!$A1195="","",IF(OR('Reported Performance Table'!$B1195="",'Reported Performance Table'!$C1195="",'Reported Performance Table'!$D1195="",'Reported Performance Table'!$F1195="",'Reported Performance Table'!$G1195="",'Reported Performance Table'!$H1195="",'Reported Performance Table'!$I1195="",'Reported Performance Table'!$K1195="",'Reported Performance Table'!$N1195="",'Reported Performance Table'!$O1195="",'Reported Performance Table'!$P1195="",'Reported Performance Table'!$Q1195="",'Reported Performance Table'!$R1195="",'Reported Performance Table'!$S1195="",'Reported Performance Table'!$T1195="",'Reported Performance Table'!$U1195="",'Reported Performance Table'!$V1195="",'Reported Performance Table'!$W1195="",'Reported Performance Table'!$X1195="",'Reported Performance Table'!$AF1195="",'Reported Performance Table'!$AG1195="",'Reported Performance Table'!$AI1195="",'Reported Performance Table'!$AJ1195="",'Reported Performance Table'!$AL1195="",'Reported Performance Table'!$AN1195="",'Reported Performance Table'!$AR1195=""),$A1188&amp;", ",""))</f>
        <v/>
      </c>
      <c r="D1188" s="35" t="e">
        <f>VLOOKUP('Reported Performance Table'!C1188,'Master List'!$B$20:$C$39,2,FALSE)</f>
        <v>#N/A</v>
      </c>
      <c r="E1188" t="e">
        <f>VLOOKUP('Reported Performance Table'!D1188,'Master List'!$B$42:$C$129,2,FALSE)</f>
        <v>#N/A</v>
      </c>
      <c r="F1188" t="e">
        <f>VLOOKUP('Reported Performance Table'!C1188,'Master List'!$B$20:$D$39,3,FALSE)</f>
        <v>#N/A</v>
      </c>
      <c r="G1188" s="3" t="e">
        <f>VLOOKUP('Reported Performance Table'!B1188,'Master List'!$B$11:$D$17,3,FALSE)</f>
        <v>#N/A</v>
      </c>
      <c r="H1188" t="e">
        <f t="shared" si="36"/>
        <v>#N/A</v>
      </c>
      <c r="I1188" t="e">
        <f>IF(VLOOKUP('Reported Performance Table'!D1188,'Master List'!$B$42:$D$129,3,FALSE)="","No",VLOOKUP('Reported Performance Table'!D1188,'Master List'!$B$42:$D$129,3,FALSE))</f>
        <v>#N/A</v>
      </c>
      <c r="J1188" t="e">
        <f>IF(AND(I1188="Yes_No",'Reported Performance Table'!E1188="Yes"),"No","Yes_No")</f>
        <v>#N/A</v>
      </c>
      <c r="K1188" t="str">
        <f>IF('Reported Performance Table'!D1188="","",IF('Reported Performance Table'!E1188="Yes","LUNA_CCT","Reported_CCT"))</f>
        <v/>
      </c>
      <c r="L1188" t="str">
        <f>IF('Reported Performance Table'!D1188="","",IF(K1188="LUNA_CCT",VLOOKUP('Reported Performance Table'!D1188,'Master List'!$B$42:$E$129,4,FALSE),"Reported_BUG"))</f>
        <v/>
      </c>
      <c r="M1188" t="str">
        <f>IF('Reported Performance Table'!D1188="","",IF(AND('Reported Performance Table'!$E1188="Yes",OR('Reported Performance Table'!$D1188='Master List'!$B$42,'Reported Performance Table'!$D1188='Master List'!$B$43,'Reported Performance Table'!$D1188='Master List'!$B$44,'Reported Performance Table'!$D1188='Master List'!$B$46,'Reported Performance Table'!$D1188='Master List'!$B$48,'Reported Performance Table'!$D1188='Master List'!$B$104,'Reported Performance Table'!$D1188='Master List'!$B$106,'Reported Performance Table'!$D1188='Master List'!$B$126)),"LUNA_Dimming","Dimming_Capability_and_Range"))</f>
        <v/>
      </c>
      <c r="N1188" s="179">
        <f>'Reported Performance Table'!BE1188</f>
        <v>0</v>
      </c>
      <c r="O1188" s="179">
        <f>'Reported Performance Table'!BF1188</f>
        <v>0</v>
      </c>
      <c r="P1188" s="179">
        <f>'Reported Performance Table'!BG1188</f>
        <v>0</v>
      </c>
      <c r="Q1188" t="str">
        <f t="shared" si="37"/>
        <v>No</v>
      </c>
    </row>
    <row r="1189" spans="1:17" x14ac:dyDescent="0.25">
      <c r="A1189" s="75">
        <v>1196</v>
      </c>
      <c r="B1189" s="76" t="str">
        <f>IF('Reported Performance Table'!$A1196="","",IF(OR('Reported Performance Table'!$B1196="",'Reported Performance Table'!$C1196="",'Reported Performance Table'!$D1196="",'Reported Performance Table'!$F1196="",'Reported Performance Table'!$G1196="",'Reported Performance Table'!$H1196="",'Reported Performance Table'!$I1196="",'Reported Performance Table'!$K1196="",'Reported Performance Table'!$N1196="",'Reported Performance Table'!$O1196="",'Reported Performance Table'!$P1196="",'Reported Performance Table'!$Q1196="",'Reported Performance Table'!$R1196="",'Reported Performance Table'!$S1196="",'Reported Performance Table'!$T1196="",'Reported Performance Table'!$U1196="",'Reported Performance Table'!$V1196="",'Reported Performance Table'!$W1196="",'Reported Performance Table'!$X1196="",'Reported Performance Table'!$AF1196="",'Reported Performance Table'!$AG1196="",'Reported Performance Table'!$AI1196="",'Reported Performance Table'!$AJ1196="",'Reported Performance Table'!$AL1196="",'Reported Performance Table'!$AN1196="",'Reported Performance Table'!$AR1196=""),$A1189&amp;", ",""))</f>
        <v/>
      </c>
      <c r="D1189" s="35" t="e">
        <f>VLOOKUP('Reported Performance Table'!C1189,'Master List'!$B$20:$C$39,2,FALSE)</f>
        <v>#N/A</v>
      </c>
      <c r="E1189" t="e">
        <f>VLOOKUP('Reported Performance Table'!D1189,'Master List'!$B$42:$C$129,2,FALSE)</f>
        <v>#N/A</v>
      </c>
      <c r="F1189" t="e">
        <f>VLOOKUP('Reported Performance Table'!C1189,'Master List'!$B$20:$D$39,3,FALSE)</f>
        <v>#N/A</v>
      </c>
      <c r="G1189" s="3" t="e">
        <f>VLOOKUP('Reported Performance Table'!B1189,'Master List'!$B$11:$D$17,3,FALSE)</f>
        <v>#N/A</v>
      </c>
      <c r="H1189" t="e">
        <f t="shared" si="36"/>
        <v>#N/A</v>
      </c>
      <c r="I1189" t="e">
        <f>IF(VLOOKUP('Reported Performance Table'!D1189,'Master List'!$B$42:$D$129,3,FALSE)="","No",VLOOKUP('Reported Performance Table'!D1189,'Master List'!$B$42:$D$129,3,FALSE))</f>
        <v>#N/A</v>
      </c>
      <c r="J1189" t="e">
        <f>IF(AND(I1189="Yes_No",'Reported Performance Table'!E1189="Yes"),"No","Yes_No")</f>
        <v>#N/A</v>
      </c>
      <c r="K1189" t="str">
        <f>IF('Reported Performance Table'!D1189="","",IF('Reported Performance Table'!E1189="Yes","LUNA_CCT","Reported_CCT"))</f>
        <v/>
      </c>
      <c r="L1189" t="str">
        <f>IF('Reported Performance Table'!D1189="","",IF(K1189="LUNA_CCT",VLOOKUP('Reported Performance Table'!D1189,'Master List'!$B$42:$E$129,4,FALSE),"Reported_BUG"))</f>
        <v/>
      </c>
      <c r="M1189" t="str">
        <f>IF('Reported Performance Table'!D1189="","",IF(AND('Reported Performance Table'!$E1189="Yes",OR('Reported Performance Table'!$D1189='Master List'!$B$42,'Reported Performance Table'!$D1189='Master List'!$B$43,'Reported Performance Table'!$D1189='Master List'!$B$44,'Reported Performance Table'!$D1189='Master List'!$B$46,'Reported Performance Table'!$D1189='Master List'!$B$48,'Reported Performance Table'!$D1189='Master List'!$B$104,'Reported Performance Table'!$D1189='Master List'!$B$106,'Reported Performance Table'!$D1189='Master List'!$B$126)),"LUNA_Dimming","Dimming_Capability_and_Range"))</f>
        <v/>
      </c>
      <c r="N1189" s="179">
        <f>'Reported Performance Table'!BE1189</f>
        <v>0</v>
      </c>
      <c r="O1189" s="179">
        <f>'Reported Performance Table'!BF1189</f>
        <v>0</v>
      </c>
      <c r="P1189" s="179">
        <f>'Reported Performance Table'!BG1189</f>
        <v>0</v>
      </c>
      <c r="Q1189" t="str">
        <f t="shared" si="37"/>
        <v>No</v>
      </c>
    </row>
    <row r="1190" spans="1:17" x14ac:dyDescent="0.25">
      <c r="A1190" s="75">
        <v>1197</v>
      </c>
      <c r="B1190" s="76" t="str">
        <f>IF('Reported Performance Table'!$A1197="","",IF(OR('Reported Performance Table'!$B1197="",'Reported Performance Table'!$C1197="",'Reported Performance Table'!$D1197="",'Reported Performance Table'!$F1197="",'Reported Performance Table'!$G1197="",'Reported Performance Table'!$H1197="",'Reported Performance Table'!$I1197="",'Reported Performance Table'!$K1197="",'Reported Performance Table'!$N1197="",'Reported Performance Table'!$O1197="",'Reported Performance Table'!$P1197="",'Reported Performance Table'!$Q1197="",'Reported Performance Table'!$R1197="",'Reported Performance Table'!$S1197="",'Reported Performance Table'!$T1197="",'Reported Performance Table'!$U1197="",'Reported Performance Table'!$V1197="",'Reported Performance Table'!$W1197="",'Reported Performance Table'!$X1197="",'Reported Performance Table'!$AF1197="",'Reported Performance Table'!$AG1197="",'Reported Performance Table'!$AI1197="",'Reported Performance Table'!$AJ1197="",'Reported Performance Table'!$AL1197="",'Reported Performance Table'!$AN1197="",'Reported Performance Table'!$AR1197=""),$A1190&amp;", ",""))</f>
        <v/>
      </c>
      <c r="D1190" s="35" t="e">
        <f>VLOOKUP('Reported Performance Table'!C1190,'Master List'!$B$20:$C$39,2,FALSE)</f>
        <v>#N/A</v>
      </c>
      <c r="E1190" t="e">
        <f>VLOOKUP('Reported Performance Table'!D1190,'Master List'!$B$42:$C$129,2,FALSE)</f>
        <v>#N/A</v>
      </c>
      <c r="F1190" t="e">
        <f>VLOOKUP('Reported Performance Table'!C1190,'Master List'!$B$20:$D$39,3,FALSE)</f>
        <v>#N/A</v>
      </c>
      <c r="G1190" s="3" t="e">
        <f>VLOOKUP('Reported Performance Table'!B1190,'Master List'!$B$11:$D$17,3,FALSE)</f>
        <v>#N/A</v>
      </c>
      <c r="H1190" t="e">
        <f t="shared" si="36"/>
        <v>#N/A</v>
      </c>
      <c r="I1190" t="e">
        <f>IF(VLOOKUP('Reported Performance Table'!D1190,'Master List'!$B$42:$D$129,3,FALSE)="","No",VLOOKUP('Reported Performance Table'!D1190,'Master List'!$B$42:$D$129,3,FALSE))</f>
        <v>#N/A</v>
      </c>
      <c r="J1190" t="e">
        <f>IF(AND(I1190="Yes_No",'Reported Performance Table'!E1190="Yes"),"No","Yes_No")</f>
        <v>#N/A</v>
      </c>
      <c r="K1190" t="str">
        <f>IF('Reported Performance Table'!D1190="","",IF('Reported Performance Table'!E1190="Yes","LUNA_CCT","Reported_CCT"))</f>
        <v/>
      </c>
      <c r="L1190" t="str">
        <f>IF('Reported Performance Table'!D1190="","",IF(K1190="LUNA_CCT",VLOOKUP('Reported Performance Table'!D1190,'Master List'!$B$42:$E$129,4,FALSE),"Reported_BUG"))</f>
        <v/>
      </c>
      <c r="M1190" t="str">
        <f>IF('Reported Performance Table'!D1190="","",IF(AND('Reported Performance Table'!$E1190="Yes",OR('Reported Performance Table'!$D1190='Master List'!$B$42,'Reported Performance Table'!$D1190='Master List'!$B$43,'Reported Performance Table'!$D1190='Master List'!$B$44,'Reported Performance Table'!$D1190='Master List'!$B$46,'Reported Performance Table'!$D1190='Master List'!$B$48,'Reported Performance Table'!$D1190='Master List'!$B$104,'Reported Performance Table'!$D1190='Master List'!$B$106,'Reported Performance Table'!$D1190='Master List'!$B$126)),"LUNA_Dimming","Dimming_Capability_and_Range"))</f>
        <v/>
      </c>
      <c r="N1190" s="179">
        <f>'Reported Performance Table'!BE1190</f>
        <v>0</v>
      </c>
      <c r="O1190" s="179">
        <f>'Reported Performance Table'!BF1190</f>
        <v>0</v>
      </c>
      <c r="P1190" s="179">
        <f>'Reported Performance Table'!BG1190</f>
        <v>0</v>
      </c>
      <c r="Q1190" t="str">
        <f t="shared" si="37"/>
        <v>No</v>
      </c>
    </row>
    <row r="1191" spans="1:17" x14ac:dyDescent="0.25">
      <c r="A1191" s="75">
        <v>1198</v>
      </c>
      <c r="B1191" s="76" t="str">
        <f>IF('Reported Performance Table'!$A1198="","",IF(OR('Reported Performance Table'!$B1198="",'Reported Performance Table'!$C1198="",'Reported Performance Table'!$D1198="",'Reported Performance Table'!$F1198="",'Reported Performance Table'!$G1198="",'Reported Performance Table'!$H1198="",'Reported Performance Table'!$I1198="",'Reported Performance Table'!$K1198="",'Reported Performance Table'!$N1198="",'Reported Performance Table'!$O1198="",'Reported Performance Table'!$P1198="",'Reported Performance Table'!$Q1198="",'Reported Performance Table'!$R1198="",'Reported Performance Table'!$S1198="",'Reported Performance Table'!$T1198="",'Reported Performance Table'!$U1198="",'Reported Performance Table'!$V1198="",'Reported Performance Table'!$W1198="",'Reported Performance Table'!$X1198="",'Reported Performance Table'!$AF1198="",'Reported Performance Table'!$AG1198="",'Reported Performance Table'!$AI1198="",'Reported Performance Table'!$AJ1198="",'Reported Performance Table'!$AL1198="",'Reported Performance Table'!$AN1198="",'Reported Performance Table'!$AR1198=""),$A1191&amp;", ",""))</f>
        <v/>
      </c>
      <c r="D1191" s="35" t="e">
        <f>VLOOKUP('Reported Performance Table'!C1191,'Master List'!$B$20:$C$39,2,FALSE)</f>
        <v>#N/A</v>
      </c>
      <c r="E1191" t="e">
        <f>VLOOKUP('Reported Performance Table'!D1191,'Master List'!$B$42:$C$129,2,FALSE)</f>
        <v>#N/A</v>
      </c>
      <c r="F1191" t="e">
        <f>VLOOKUP('Reported Performance Table'!C1191,'Master List'!$B$20:$D$39,3,FALSE)</f>
        <v>#N/A</v>
      </c>
      <c r="G1191" s="3" t="e">
        <f>VLOOKUP('Reported Performance Table'!B1191,'Master List'!$B$11:$D$17,3,FALSE)</f>
        <v>#N/A</v>
      </c>
      <c r="H1191" t="e">
        <f t="shared" si="36"/>
        <v>#N/A</v>
      </c>
      <c r="I1191" t="e">
        <f>IF(VLOOKUP('Reported Performance Table'!D1191,'Master List'!$B$42:$D$129,3,FALSE)="","No",VLOOKUP('Reported Performance Table'!D1191,'Master List'!$B$42:$D$129,3,FALSE))</f>
        <v>#N/A</v>
      </c>
      <c r="J1191" t="e">
        <f>IF(AND(I1191="Yes_No",'Reported Performance Table'!E1191="Yes"),"No","Yes_No")</f>
        <v>#N/A</v>
      </c>
      <c r="K1191" t="str">
        <f>IF('Reported Performance Table'!D1191="","",IF('Reported Performance Table'!E1191="Yes","LUNA_CCT","Reported_CCT"))</f>
        <v/>
      </c>
      <c r="L1191" t="str">
        <f>IF('Reported Performance Table'!D1191="","",IF(K1191="LUNA_CCT",VLOOKUP('Reported Performance Table'!D1191,'Master List'!$B$42:$E$129,4,FALSE),"Reported_BUG"))</f>
        <v/>
      </c>
      <c r="M1191" t="str">
        <f>IF('Reported Performance Table'!D1191="","",IF(AND('Reported Performance Table'!$E1191="Yes",OR('Reported Performance Table'!$D1191='Master List'!$B$42,'Reported Performance Table'!$D1191='Master List'!$B$43,'Reported Performance Table'!$D1191='Master List'!$B$44,'Reported Performance Table'!$D1191='Master List'!$B$46,'Reported Performance Table'!$D1191='Master List'!$B$48,'Reported Performance Table'!$D1191='Master List'!$B$104,'Reported Performance Table'!$D1191='Master List'!$B$106,'Reported Performance Table'!$D1191='Master List'!$B$126)),"LUNA_Dimming","Dimming_Capability_and_Range"))</f>
        <v/>
      </c>
      <c r="N1191" s="179">
        <f>'Reported Performance Table'!BE1191</f>
        <v>0</v>
      </c>
      <c r="O1191" s="179">
        <f>'Reported Performance Table'!BF1191</f>
        <v>0</v>
      </c>
      <c r="P1191" s="179">
        <f>'Reported Performance Table'!BG1191</f>
        <v>0</v>
      </c>
      <c r="Q1191" t="str">
        <f t="shared" si="37"/>
        <v>No</v>
      </c>
    </row>
    <row r="1192" spans="1:17" x14ac:dyDescent="0.25">
      <c r="A1192" s="75">
        <v>1199</v>
      </c>
      <c r="B1192" s="76" t="str">
        <f>IF('Reported Performance Table'!$A1199="","",IF(OR('Reported Performance Table'!$B1199="",'Reported Performance Table'!$C1199="",'Reported Performance Table'!$D1199="",'Reported Performance Table'!$F1199="",'Reported Performance Table'!$G1199="",'Reported Performance Table'!$H1199="",'Reported Performance Table'!$I1199="",'Reported Performance Table'!$K1199="",'Reported Performance Table'!$N1199="",'Reported Performance Table'!$O1199="",'Reported Performance Table'!$P1199="",'Reported Performance Table'!$Q1199="",'Reported Performance Table'!$R1199="",'Reported Performance Table'!$S1199="",'Reported Performance Table'!$T1199="",'Reported Performance Table'!$U1199="",'Reported Performance Table'!$V1199="",'Reported Performance Table'!$W1199="",'Reported Performance Table'!$X1199="",'Reported Performance Table'!$AF1199="",'Reported Performance Table'!$AG1199="",'Reported Performance Table'!$AI1199="",'Reported Performance Table'!$AJ1199="",'Reported Performance Table'!$AL1199="",'Reported Performance Table'!$AN1199="",'Reported Performance Table'!$AR1199=""),$A1192&amp;", ",""))</f>
        <v/>
      </c>
      <c r="D1192" s="35" t="e">
        <f>VLOOKUP('Reported Performance Table'!C1192,'Master List'!$B$20:$C$39,2,FALSE)</f>
        <v>#N/A</v>
      </c>
      <c r="E1192" t="e">
        <f>VLOOKUP('Reported Performance Table'!D1192,'Master List'!$B$42:$C$129,2,FALSE)</f>
        <v>#N/A</v>
      </c>
      <c r="F1192" t="e">
        <f>VLOOKUP('Reported Performance Table'!C1192,'Master List'!$B$20:$D$39,3,FALSE)</f>
        <v>#N/A</v>
      </c>
      <c r="G1192" s="3" t="e">
        <f>VLOOKUP('Reported Performance Table'!B1192,'Master List'!$B$11:$D$17,3,FALSE)</f>
        <v>#N/A</v>
      </c>
      <c r="H1192" t="e">
        <f t="shared" si="36"/>
        <v>#N/A</v>
      </c>
      <c r="I1192" t="e">
        <f>IF(VLOOKUP('Reported Performance Table'!D1192,'Master List'!$B$42:$D$129,3,FALSE)="","No",VLOOKUP('Reported Performance Table'!D1192,'Master List'!$B$42:$D$129,3,FALSE))</f>
        <v>#N/A</v>
      </c>
      <c r="J1192" t="e">
        <f>IF(AND(I1192="Yes_No",'Reported Performance Table'!E1192="Yes"),"No","Yes_No")</f>
        <v>#N/A</v>
      </c>
      <c r="K1192" t="str">
        <f>IF('Reported Performance Table'!D1192="","",IF('Reported Performance Table'!E1192="Yes","LUNA_CCT","Reported_CCT"))</f>
        <v/>
      </c>
      <c r="L1192" t="str">
        <f>IF('Reported Performance Table'!D1192="","",IF(K1192="LUNA_CCT",VLOOKUP('Reported Performance Table'!D1192,'Master List'!$B$42:$E$129,4,FALSE),"Reported_BUG"))</f>
        <v/>
      </c>
      <c r="M1192" t="str">
        <f>IF('Reported Performance Table'!D1192="","",IF(AND('Reported Performance Table'!$E1192="Yes",OR('Reported Performance Table'!$D1192='Master List'!$B$42,'Reported Performance Table'!$D1192='Master List'!$B$43,'Reported Performance Table'!$D1192='Master List'!$B$44,'Reported Performance Table'!$D1192='Master List'!$B$46,'Reported Performance Table'!$D1192='Master List'!$B$48,'Reported Performance Table'!$D1192='Master List'!$B$104,'Reported Performance Table'!$D1192='Master List'!$B$106,'Reported Performance Table'!$D1192='Master List'!$B$126)),"LUNA_Dimming","Dimming_Capability_and_Range"))</f>
        <v/>
      </c>
      <c r="N1192" s="179">
        <f>'Reported Performance Table'!BE1192</f>
        <v>0</v>
      </c>
      <c r="O1192" s="179">
        <f>'Reported Performance Table'!BF1192</f>
        <v>0</v>
      </c>
      <c r="P1192" s="179">
        <f>'Reported Performance Table'!BG1192</f>
        <v>0</v>
      </c>
      <c r="Q1192" t="str">
        <f t="shared" si="37"/>
        <v>No</v>
      </c>
    </row>
    <row r="1193" spans="1:17" x14ac:dyDescent="0.25">
      <c r="A1193" s="75">
        <v>1200</v>
      </c>
      <c r="B1193" s="76" t="str">
        <f>IF('Reported Performance Table'!$A1200="","",IF(OR('Reported Performance Table'!$B1200="",'Reported Performance Table'!$C1200="",'Reported Performance Table'!$D1200="",'Reported Performance Table'!$F1200="",'Reported Performance Table'!$G1200="",'Reported Performance Table'!$H1200="",'Reported Performance Table'!$I1200="",'Reported Performance Table'!$K1200="",'Reported Performance Table'!$N1200="",'Reported Performance Table'!$O1200="",'Reported Performance Table'!$P1200="",'Reported Performance Table'!$Q1200="",'Reported Performance Table'!$R1200="",'Reported Performance Table'!$S1200="",'Reported Performance Table'!$T1200="",'Reported Performance Table'!$U1200="",'Reported Performance Table'!$V1200="",'Reported Performance Table'!$W1200="",'Reported Performance Table'!$X1200="",'Reported Performance Table'!$AF1200="",'Reported Performance Table'!$AG1200="",'Reported Performance Table'!$AI1200="",'Reported Performance Table'!$AJ1200="",'Reported Performance Table'!$AL1200="",'Reported Performance Table'!$AN1200="",'Reported Performance Table'!$AR1200=""),$A1193&amp;", ",""))</f>
        <v/>
      </c>
      <c r="D1193" s="35" t="e">
        <f>VLOOKUP('Reported Performance Table'!C1193,'Master List'!$B$20:$C$39,2,FALSE)</f>
        <v>#N/A</v>
      </c>
      <c r="E1193" t="e">
        <f>VLOOKUP('Reported Performance Table'!D1193,'Master List'!$B$42:$C$129,2,FALSE)</f>
        <v>#N/A</v>
      </c>
      <c r="F1193" t="e">
        <f>VLOOKUP('Reported Performance Table'!C1193,'Master List'!$B$20:$D$39,3,FALSE)</f>
        <v>#N/A</v>
      </c>
      <c r="G1193" s="3" t="e">
        <f>VLOOKUP('Reported Performance Table'!B1193,'Master List'!$B$11:$D$17,3,FALSE)</f>
        <v>#N/A</v>
      </c>
      <c r="H1193" t="e">
        <f t="shared" si="36"/>
        <v>#N/A</v>
      </c>
      <c r="I1193" t="e">
        <f>IF(VLOOKUP('Reported Performance Table'!D1193,'Master List'!$B$42:$D$129,3,FALSE)="","No",VLOOKUP('Reported Performance Table'!D1193,'Master List'!$B$42:$D$129,3,FALSE))</f>
        <v>#N/A</v>
      </c>
      <c r="J1193" t="e">
        <f>IF(AND(I1193="Yes_No",'Reported Performance Table'!E1193="Yes"),"No","Yes_No")</f>
        <v>#N/A</v>
      </c>
      <c r="K1193" t="str">
        <f>IF('Reported Performance Table'!D1193="","",IF('Reported Performance Table'!E1193="Yes","LUNA_CCT","Reported_CCT"))</f>
        <v/>
      </c>
      <c r="L1193" t="str">
        <f>IF('Reported Performance Table'!D1193="","",IF(K1193="LUNA_CCT",VLOOKUP('Reported Performance Table'!D1193,'Master List'!$B$42:$E$129,4,FALSE),"Reported_BUG"))</f>
        <v/>
      </c>
      <c r="M1193" t="str">
        <f>IF('Reported Performance Table'!D1193="","",IF(AND('Reported Performance Table'!$E1193="Yes",OR('Reported Performance Table'!$D1193='Master List'!$B$42,'Reported Performance Table'!$D1193='Master List'!$B$43,'Reported Performance Table'!$D1193='Master List'!$B$44,'Reported Performance Table'!$D1193='Master List'!$B$46,'Reported Performance Table'!$D1193='Master List'!$B$48,'Reported Performance Table'!$D1193='Master List'!$B$104,'Reported Performance Table'!$D1193='Master List'!$B$106,'Reported Performance Table'!$D1193='Master List'!$B$126)),"LUNA_Dimming","Dimming_Capability_and_Range"))</f>
        <v/>
      </c>
      <c r="N1193" s="179">
        <f>'Reported Performance Table'!BE1193</f>
        <v>0</v>
      </c>
      <c r="O1193" s="179">
        <f>'Reported Performance Table'!BF1193</f>
        <v>0</v>
      </c>
      <c r="P1193" s="179">
        <f>'Reported Performance Table'!BG1193</f>
        <v>0</v>
      </c>
      <c r="Q1193" t="str">
        <f t="shared" si="37"/>
        <v>No</v>
      </c>
    </row>
    <row r="1194" spans="1:17" x14ac:dyDescent="0.25">
      <c r="A1194" s="75">
        <v>1201</v>
      </c>
      <c r="B1194" s="76" t="str">
        <f>IF('Reported Performance Table'!$A1201="","",IF(OR('Reported Performance Table'!$B1201="",'Reported Performance Table'!$C1201="",'Reported Performance Table'!$D1201="",'Reported Performance Table'!$F1201="",'Reported Performance Table'!$G1201="",'Reported Performance Table'!$H1201="",'Reported Performance Table'!$I1201="",'Reported Performance Table'!$K1201="",'Reported Performance Table'!$N1201="",'Reported Performance Table'!$O1201="",'Reported Performance Table'!$P1201="",'Reported Performance Table'!$Q1201="",'Reported Performance Table'!$R1201="",'Reported Performance Table'!$S1201="",'Reported Performance Table'!$T1201="",'Reported Performance Table'!$U1201="",'Reported Performance Table'!$V1201="",'Reported Performance Table'!$W1201="",'Reported Performance Table'!$X1201="",'Reported Performance Table'!$AF1201="",'Reported Performance Table'!$AG1201="",'Reported Performance Table'!$AI1201="",'Reported Performance Table'!$AJ1201="",'Reported Performance Table'!$AL1201="",'Reported Performance Table'!$AN1201="",'Reported Performance Table'!$AR1201=""),$A1194&amp;", ",""))</f>
        <v/>
      </c>
      <c r="D1194" s="35" t="e">
        <f>VLOOKUP('Reported Performance Table'!C1194,'Master List'!$B$20:$C$39,2,FALSE)</f>
        <v>#N/A</v>
      </c>
      <c r="E1194" t="e">
        <f>VLOOKUP('Reported Performance Table'!D1194,'Master List'!$B$42:$C$129,2,FALSE)</f>
        <v>#N/A</v>
      </c>
      <c r="F1194" t="e">
        <f>VLOOKUP('Reported Performance Table'!C1194,'Master List'!$B$20:$D$39,3,FALSE)</f>
        <v>#N/A</v>
      </c>
      <c r="G1194" s="3" t="e">
        <f>VLOOKUP('Reported Performance Table'!B1194,'Master List'!$B$11:$D$17,3,FALSE)</f>
        <v>#N/A</v>
      </c>
      <c r="H1194" t="e">
        <f t="shared" si="36"/>
        <v>#N/A</v>
      </c>
      <c r="I1194" t="e">
        <f>IF(VLOOKUP('Reported Performance Table'!D1194,'Master List'!$B$42:$D$129,3,FALSE)="","No",VLOOKUP('Reported Performance Table'!D1194,'Master List'!$B$42:$D$129,3,FALSE))</f>
        <v>#N/A</v>
      </c>
      <c r="J1194" t="e">
        <f>IF(AND(I1194="Yes_No",'Reported Performance Table'!E1194="Yes"),"No","Yes_No")</f>
        <v>#N/A</v>
      </c>
      <c r="K1194" t="str">
        <f>IF('Reported Performance Table'!D1194="","",IF('Reported Performance Table'!E1194="Yes","LUNA_CCT","Reported_CCT"))</f>
        <v/>
      </c>
      <c r="L1194" t="str">
        <f>IF('Reported Performance Table'!D1194="","",IF(K1194="LUNA_CCT",VLOOKUP('Reported Performance Table'!D1194,'Master List'!$B$42:$E$129,4,FALSE),"Reported_BUG"))</f>
        <v/>
      </c>
      <c r="M1194" t="str">
        <f>IF('Reported Performance Table'!D1194="","",IF(AND('Reported Performance Table'!$E1194="Yes",OR('Reported Performance Table'!$D1194='Master List'!$B$42,'Reported Performance Table'!$D1194='Master List'!$B$43,'Reported Performance Table'!$D1194='Master List'!$B$44,'Reported Performance Table'!$D1194='Master List'!$B$46,'Reported Performance Table'!$D1194='Master List'!$B$48,'Reported Performance Table'!$D1194='Master List'!$B$104,'Reported Performance Table'!$D1194='Master List'!$B$106,'Reported Performance Table'!$D1194='Master List'!$B$126)),"LUNA_Dimming","Dimming_Capability_and_Range"))</f>
        <v/>
      </c>
      <c r="N1194" s="179">
        <f>'Reported Performance Table'!BE1194</f>
        <v>0</v>
      </c>
      <c r="O1194" s="179">
        <f>'Reported Performance Table'!BF1194</f>
        <v>0</v>
      </c>
      <c r="P1194" s="179">
        <f>'Reported Performance Table'!BG1194</f>
        <v>0</v>
      </c>
      <c r="Q1194" t="str">
        <f t="shared" si="37"/>
        <v>No</v>
      </c>
    </row>
    <row r="1195" spans="1:17" x14ac:dyDescent="0.25">
      <c r="A1195" s="75">
        <v>1202</v>
      </c>
      <c r="B1195" s="76" t="str">
        <f>IF('Reported Performance Table'!$A1202="","",IF(OR('Reported Performance Table'!$B1202="",'Reported Performance Table'!$C1202="",'Reported Performance Table'!$D1202="",'Reported Performance Table'!$F1202="",'Reported Performance Table'!$G1202="",'Reported Performance Table'!$H1202="",'Reported Performance Table'!$I1202="",'Reported Performance Table'!$K1202="",'Reported Performance Table'!$N1202="",'Reported Performance Table'!$O1202="",'Reported Performance Table'!$P1202="",'Reported Performance Table'!$Q1202="",'Reported Performance Table'!$R1202="",'Reported Performance Table'!$S1202="",'Reported Performance Table'!$T1202="",'Reported Performance Table'!$U1202="",'Reported Performance Table'!$V1202="",'Reported Performance Table'!$W1202="",'Reported Performance Table'!$X1202="",'Reported Performance Table'!$AF1202="",'Reported Performance Table'!$AG1202="",'Reported Performance Table'!$AI1202="",'Reported Performance Table'!$AJ1202="",'Reported Performance Table'!$AL1202="",'Reported Performance Table'!$AN1202="",'Reported Performance Table'!$AR1202=""),$A1195&amp;", ",""))</f>
        <v/>
      </c>
      <c r="D1195" s="35" t="e">
        <f>VLOOKUP('Reported Performance Table'!C1195,'Master List'!$B$20:$C$39,2,FALSE)</f>
        <v>#N/A</v>
      </c>
      <c r="E1195" t="e">
        <f>VLOOKUP('Reported Performance Table'!D1195,'Master List'!$B$42:$C$129,2,FALSE)</f>
        <v>#N/A</v>
      </c>
      <c r="F1195" t="e">
        <f>VLOOKUP('Reported Performance Table'!C1195,'Master List'!$B$20:$D$39,3,FALSE)</f>
        <v>#N/A</v>
      </c>
      <c r="G1195" s="3" t="e">
        <f>VLOOKUP('Reported Performance Table'!B1195,'Master List'!$B$11:$D$17,3,FALSE)</f>
        <v>#N/A</v>
      </c>
      <c r="H1195" t="e">
        <f t="shared" si="36"/>
        <v>#N/A</v>
      </c>
      <c r="I1195" t="e">
        <f>IF(VLOOKUP('Reported Performance Table'!D1195,'Master List'!$B$42:$D$129,3,FALSE)="","No",VLOOKUP('Reported Performance Table'!D1195,'Master List'!$B$42:$D$129,3,FALSE))</f>
        <v>#N/A</v>
      </c>
      <c r="J1195" t="e">
        <f>IF(AND(I1195="Yes_No",'Reported Performance Table'!E1195="Yes"),"No","Yes_No")</f>
        <v>#N/A</v>
      </c>
      <c r="K1195" t="str">
        <f>IF('Reported Performance Table'!D1195="","",IF('Reported Performance Table'!E1195="Yes","LUNA_CCT","Reported_CCT"))</f>
        <v/>
      </c>
      <c r="L1195" t="str">
        <f>IF('Reported Performance Table'!D1195="","",IF(K1195="LUNA_CCT",VLOOKUP('Reported Performance Table'!D1195,'Master List'!$B$42:$E$129,4,FALSE),"Reported_BUG"))</f>
        <v/>
      </c>
      <c r="M1195" t="str">
        <f>IF('Reported Performance Table'!D1195="","",IF(AND('Reported Performance Table'!$E1195="Yes",OR('Reported Performance Table'!$D1195='Master List'!$B$42,'Reported Performance Table'!$D1195='Master List'!$B$43,'Reported Performance Table'!$D1195='Master List'!$B$44,'Reported Performance Table'!$D1195='Master List'!$B$46,'Reported Performance Table'!$D1195='Master List'!$B$48,'Reported Performance Table'!$D1195='Master List'!$B$104,'Reported Performance Table'!$D1195='Master List'!$B$106,'Reported Performance Table'!$D1195='Master List'!$B$126)),"LUNA_Dimming","Dimming_Capability_and_Range"))</f>
        <v/>
      </c>
      <c r="N1195" s="179">
        <f>'Reported Performance Table'!BE1195</f>
        <v>0</v>
      </c>
      <c r="O1195" s="179">
        <f>'Reported Performance Table'!BF1195</f>
        <v>0</v>
      </c>
      <c r="P1195" s="179">
        <f>'Reported Performance Table'!BG1195</f>
        <v>0</v>
      </c>
      <c r="Q1195" t="str">
        <f t="shared" si="37"/>
        <v>No</v>
      </c>
    </row>
    <row r="1196" spans="1:17" x14ac:dyDescent="0.25">
      <c r="A1196" s="75">
        <v>1203</v>
      </c>
      <c r="B1196" s="76" t="str">
        <f>IF('Reported Performance Table'!$A1203="","",IF(OR('Reported Performance Table'!$B1203="",'Reported Performance Table'!$C1203="",'Reported Performance Table'!$D1203="",'Reported Performance Table'!$F1203="",'Reported Performance Table'!$G1203="",'Reported Performance Table'!$H1203="",'Reported Performance Table'!$I1203="",'Reported Performance Table'!$K1203="",'Reported Performance Table'!$N1203="",'Reported Performance Table'!$O1203="",'Reported Performance Table'!$P1203="",'Reported Performance Table'!$Q1203="",'Reported Performance Table'!$R1203="",'Reported Performance Table'!$S1203="",'Reported Performance Table'!$T1203="",'Reported Performance Table'!$U1203="",'Reported Performance Table'!$V1203="",'Reported Performance Table'!$W1203="",'Reported Performance Table'!$X1203="",'Reported Performance Table'!$AF1203="",'Reported Performance Table'!$AG1203="",'Reported Performance Table'!$AI1203="",'Reported Performance Table'!$AJ1203="",'Reported Performance Table'!$AL1203="",'Reported Performance Table'!$AN1203="",'Reported Performance Table'!$AR1203=""),$A1196&amp;", ",""))</f>
        <v/>
      </c>
      <c r="D1196" s="35" t="e">
        <f>VLOOKUP('Reported Performance Table'!C1196,'Master List'!$B$20:$C$39,2,FALSE)</f>
        <v>#N/A</v>
      </c>
      <c r="E1196" t="e">
        <f>VLOOKUP('Reported Performance Table'!D1196,'Master List'!$B$42:$C$129,2,FALSE)</f>
        <v>#N/A</v>
      </c>
      <c r="F1196" t="e">
        <f>VLOOKUP('Reported Performance Table'!C1196,'Master List'!$B$20:$D$39,3,FALSE)</f>
        <v>#N/A</v>
      </c>
      <c r="G1196" s="3" t="e">
        <f>VLOOKUP('Reported Performance Table'!B1196,'Master List'!$B$11:$D$17,3,FALSE)</f>
        <v>#N/A</v>
      </c>
      <c r="H1196" t="e">
        <f t="shared" si="36"/>
        <v>#N/A</v>
      </c>
      <c r="I1196" t="e">
        <f>IF(VLOOKUP('Reported Performance Table'!D1196,'Master List'!$B$42:$D$129,3,FALSE)="","No",VLOOKUP('Reported Performance Table'!D1196,'Master List'!$B$42:$D$129,3,FALSE))</f>
        <v>#N/A</v>
      </c>
      <c r="J1196" t="e">
        <f>IF(AND(I1196="Yes_No",'Reported Performance Table'!E1196="Yes"),"No","Yes_No")</f>
        <v>#N/A</v>
      </c>
      <c r="K1196" t="str">
        <f>IF('Reported Performance Table'!D1196="","",IF('Reported Performance Table'!E1196="Yes","LUNA_CCT","Reported_CCT"))</f>
        <v/>
      </c>
      <c r="L1196" t="str">
        <f>IF('Reported Performance Table'!D1196="","",IF(K1196="LUNA_CCT",VLOOKUP('Reported Performance Table'!D1196,'Master List'!$B$42:$E$129,4,FALSE),"Reported_BUG"))</f>
        <v/>
      </c>
      <c r="M1196" t="str">
        <f>IF('Reported Performance Table'!D1196="","",IF(AND('Reported Performance Table'!$E1196="Yes",OR('Reported Performance Table'!$D1196='Master List'!$B$42,'Reported Performance Table'!$D1196='Master List'!$B$43,'Reported Performance Table'!$D1196='Master List'!$B$44,'Reported Performance Table'!$D1196='Master List'!$B$46,'Reported Performance Table'!$D1196='Master List'!$B$48,'Reported Performance Table'!$D1196='Master List'!$B$104,'Reported Performance Table'!$D1196='Master List'!$B$106,'Reported Performance Table'!$D1196='Master List'!$B$126)),"LUNA_Dimming","Dimming_Capability_and_Range"))</f>
        <v/>
      </c>
      <c r="N1196" s="179">
        <f>'Reported Performance Table'!BE1196</f>
        <v>0</v>
      </c>
      <c r="O1196" s="179">
        <f>'Reported Performance Table'!BF1196</f>
        <v>0</v>
      </c>
      <c r="P1196" s="179">
        <f>'Reported Performance Table'!BG1196</f>
        <v>0</v>
      </c>
      <c r="Q1196" t="str">
        <f t="shared" si="37"/>
        <v>No</v>
      </c>
    </row>
    <row r="1197" spans="1:17" x14ac:dyDescent="0.25">
      <c r="A1197" s="75">
        <v>1204</v>
      </c>
      <c r="B1197" s="76" t="str">
        <f>IF('Reported Performance Table'!$A1204="","",IF(OR('Reported Performance Table'!$B1204="",'Reported Performance Table'!$C1204="",'Reported Performance Table'!$D1204="",'Reported Performance Table'!$F1204="",'Reported Performance Table'!$G1204="",'Reported Performance Table'!$H1204="",'Reported Performance Table'!$I1204="",'Reported Performance Table'!$K1204="",'Reported Performance Table'!$N1204="",'Reported Performance Table'!$O1204="",'Reported Performance Table'!$P1204="",'Reported Performance Table'!$Q1204="",'Reported Performance Table'!$R1204="",'Reported Performance Table'!$S1204="",'Reported Performance Table'!$T1204="",'Reported Performance Table'!$U1204="",'Reported Performance Table'!$V1204="",'Reported Performance Table'!$W1204="",'Reported Performance Table'!$X1204="",'Reported Performance Table'!$AF1204="",'Reported Performance Table'!$AG1204="",'Reported Performance Table'!$AI1204="",'Reported Performance Table'!$AJ1204="",'Reported Performance Table'!$AL1204="",'Reported Performance Table'!$AN1204="",'Reported Performance Table'!$AR1204=""),$A1197&amp;", ",""))</f>
        <v/>
      </c>
      <c r="D1197" s="35" t="e">
        <f>VLOOKUP('Reported Performance Table'!C1197,'Master List'!$B$20:$C$39,2,FALSE)</f>
        <v>#N/A</v>
      </c>
      <c r="E1197" t="e">
        <f>VLOOKUP('Reported Performance Table'!D1197,'Master List'!$B$42:$C$129,2,FALSE)</f>
        <v>#N/A</v>
      </c>
      <c r="F1197" t="e">
        <f>VLOOKUP('Reported Performance Table'!C1197,'Master List'!$B$20:$D$39,3,FALSE)</f>
        <v>#N/A</v>
      </c>
      <c r="G1197" s="3" t="e">
        <f>VLOOKUP('Reported Performance Table'!B1197,'Master List'!$B$11:$D$17,3,FALSE)</f>
        <v>#N/A</v>
      </c>
      <c r="H1197" t="e">
        <f t="shared" si="36"/>
        <v>#N/A</v>
      </c>
      <c r="I1197" t="e">
        <f>IF(VLOOKUP('Reported Performance Table'!D1197,'Master List'!$B$42:$D$129,3,FALSE)="","No",VLOOKUP('Reported Performance Table'!D1197,'Master List'!$B$42:$D$129,3,FALSE))</f>
        <v>#N/A</v>
      </c>
      <c r="J1197" t="e">
        <f>IF(AND(I1197="Yes_No",'Reported Performance Table'!E1197="Yes"),"No","Yes_No")</f>
        <v>#N/A</v>
      </c>
      <c r="K1197" t="str">
        <f>IF('Reported Performance Table'!D1197="","",IF('Reported Performance Table'!E1197="Yes","LUNA_CCT","Reported_CCT"))</f>
        <v/>
      </c>
      <c r="L1197" t="str">
        <f>IF('Reported Performance Table'!D1197="","",IF(K1197="LUNA_CCT",VLOOKUP('Reported Performance Table'!D1197,'Master List'!$B$42:$E$129,4,FALSE),"Reported_BUG"))</f>
        <v/>
      </c>
      <c r="M1197" t="str">
        <f>IF('Reported Performance Table'!D1197="","",IF(AND('Reported Performance Table'!$E1197="Yes",OR('Reported Performance Table'!$D1197='Master List'!$B$42,'Reported Performance Table'!$D1197='Master List'!$B$43,'Reported Performance Table'!$D1197='Master List'!$B$44,'Reported Performance Table'!$D1197='Master List'!$B$46,'Reported Performance Table'!$D1197='Master List'!$B$48,'Reported Performance Table'!$D1197='Master List'!$B$104,'Reported Performance Table'!$D1197='Master List'!$B$106,'Reported Performance Table'!$D1197='Master List'!$B$126)),"LUNA_Dimming","Dimming_Capability_and_Range"))</f>
        <v/>
      </c>
      <c r="N1197" s="179">
        <f>'Reported Performance Table'!BE1197</f>
        <v>0</v>
      </c>
      <c r="O1197" s="179">
        <f>'Reported Performance Table'!BF1197</f>
        <v>0</v>
      </c>
      <c r="P1197" s="179">
        <f>'Reported Performance Table'!BG1197</f>
        <v>0</v>
      </c>
      <c r="Q1197" t="str">
        <f t="shared" si="37"/>
        <v>No</v>
      </c>
    </row>
    <row r="1198" spans="1:17" x14ac:dyDescent="0.25">
      <c r="A1198" s="75">
        <v>1205</v>
      </c>
      <c r="B1198" s="76" t="str">
        <f>IF('Reported Performance Table'!$A1205="","",IF(OR('Reported Performance Table'!$B1205="",'Reported Performance Table'!$C1205="",'Reported Performance Table'!$D1205="",'Reported Performance Table'!$F1205="",'Reported Performance Table'!$G1205="",'Reported Performance Table'!$H1205="",'Reported Performance Table'!$I1205="",'Reported Performance Table'!$K1205="",'Reported Performance Table'!$N1205="",'Reported Performance Table'!$O1205="",'Reported Performance Table'!$P1205="",'Reported Performance Table'!$Q1205="",'Reported Performance Table'!$R1205="",'Reported Performance Table'!$S1205="",'Reported Performance Table'!$T1205="",'Reported Performance Table'!$U1205="",'Reported Performance Table'!$V1205="",'Reported Performance Table'!$W1205="",'Reported Performance Table'!$X1205="",'Reported Performance Table'!$AF1205="",'Reported Performance Table'!$AG1205="",'Reported Performance Table'!$AI1205="",'Reported Performance Table'!$AJ1205="",'Reported Performance Table'!$AL1205="",'Reported Performance Table'!$AN1205="",'Reported Performance Table'!$AR1205=""),$A1198&amp;", ",""))</f>
        <v/>
      </c>
      <c r="D1198" s="35" t="e">
        <f>VLOOKUP('Reported Performance Table'!C1198,'Master List'!$B$20:$C$39,2,FALSE)</f>
        <v>#N/A</v>
      </c>
      <c r="E1198" t="e">
        <f>VLOOKUP('Reported Performance Table'!D1198,'Master List'!$B$42:$C$129,2,FALSE)</f>
        <v>#N/A</v>
      </c>
      <c r="F1198" t="e">
        <f>VLOOKUP('Reported Performance Table'!C1198,'Master List'!$B$20:$D$39,3,FALSE)</f>
        <v>#N/A</v>
      </c>
      <c r="G1198" s="3" t="e">
        <f>VLOOKUP('Reported Performance Table'!B1198,'Master List'!$B$11:$D$17,3,FALSE)</f>
        <v>#N/A</v>
      </c>
      <c r="H1198" t="e">
        <f t="shared" si="36"/>
        <v>#N/A</v>
      </c>
      <c r="I1198" t="e">
        <f>IF(VLOOKUP('Reported Performance Table'!D1198,'Master List'!$B$42:$D$129,3,FALSE)="","No",VLOOKUP('Reported Performance Table'!D1198,'Master List'!$B$42:$D$129,3,FALSE))</f>
        <v>#N/A</v>
      </c>
      <c r="J1198" t="e">
        <f>IF(AND(I1198="Yes_No",'Reported Performance Table'!E1198="Yes"),"No","Yes_No")</f>
        <v>#N/A</v>
      </c>
      <c r="K1198" t="str">
        <f>IF('Reported Performance Table'!D1198="","",IF('Reported Performance Table'!E1198="Yes","LUNA_CCT","Reported_CCT"))</f>
        <v/>
      </c>
      <c r="L1198" t="str">
        <f>IF('Reported Performance Table'!D1198="","",IF(K1198="LUNA_CCT",VLOOKUP('Reported Performance Table'!D1198,'Master List'!$B$42:$E$129,4,FALSE),"Reported_BUG"))</f>
        <v/>
      </c>
      <c r="M1198" t="str">
        <f>IF('Reported Performance Table'!D1198="","",IF(AND('Reported Performance Table'!$E1198="Yes",OR('Reported Performance Table'!$D1198='Master List'!$B$42,'Reported Performance Table'!$D1198='Master List'!$B$43,'Reported Performance Table'!$D1198='Master List'!$B$44,'Reported Performance Table'!$D1198='Master List'!$B$46,'Reported Performance Table'!$D1198='Master List'!$B$48,'Reported Performance Table'!$D1198='Master List'!$B$104,'Reported Performance Table'!$D1198='Master List'!$B$106,'Reported Performance Table'!$D1198='Master List'!$B$126)),"LUNA_Dimming","Dimming_Capability_and_Range"))</f>
        <v/>
      </c>
      <c r="N1198" s="179">
        <f>'Reported Performance Table'!BE1198</f>
        <v>0</v>
      </c>
      <c r="O1198" s="179">
        <f>'Reported Performance Table'!BF1198</f>
        <v>0</v>
      </c>
      <c r="P1198" s="179">
        <f>'Reported Performance Table'!BG1198</f>
        <v>0</v>
      </c>
      <c r="Q1198" t="str">
        <f t="shared" si="37"/>
        <v>No</v>
      </c>
    </row>
    <row r="1199" spans="1:17" x14ac:dyDescent="0.25">
      <c r="A1199" s="75">
        <v>1206</v>
      </c>
      <c r="B1199" s="76" t="str">
        <f>IF('Reported Performance Table'!$A1206="","",IF(OR('Reported Performance Table'!$B1206="",'Reported Performance Table'!$C1206="",'Reported Performance Table'!$D1206="",'Reported Performance Table'!$F1206="",'Reported Performance Table'!$G1206="",'Reported Performance Table'!$H1206="",'Reported Performance Table'!$I1206="",'Reported Performance Table'!$K1206="",'Reported Performance Table'!$N1206="",'Reported Performance Table'!$O1206="",'Reported Performance Table'!$P1206="",'Reported Performance Table'!$Q1206="",'Reported Performance Table'!$R1206="",'Reported Performance Table'!$S1206="",'Reported Performance Table'!$T1206="",'Reported Performance Table'!$U1206="",'Reported Performance Table'!$V1206="",'Reported Performance Table'!$W1206="",'Reported Performance Table'!$X1206="",'Reported Performance Table'!$AF1206="",'Reported Performance Table'!$AG1206="",'Reported Performance Table'!$AI1206="",'Reported Performance Table'!$AJ1206="",'Reported Performance Table'!$AL1206="",'Reported Performance Table'!$AN1206="",'Reported Performance Table'!$AR1206=""),$A1199&amp;", ",""))</f>
        <v/>
      </c>
      <c r="D1199" s="35" t="e">
        <f>VLOOKUP('Reported Performance Table'!C1199,'Master List'!$B$20:$C$39,2,FALSE)</f>
        <v>#N/A</v>
      </c>
      <c r="E1199" t="e">
        <f>VLOOKUP('Reported Performance Table'!D1199,'Master List'!$B$42:$C$129,2,FALSE)</f>
        <v>#N/A</v>
      </c>
      <c r="F1199" t="e">
        <f>VLOOKUP('Reported Performance Table'!C1199,'Master List'!$B$20:$D$39,3,FALSE)</f>
        <v>#N/A</v>
      </c>
      <c r="G1199" s="3" t="e">
        <f>VLOOKUP('Reported Performance Table'!B1199,'Master List'!$B$11:$D$17,3,FALSE)</f>
        <v>#N/A</v>
      </c>
      <c r="H1199" t="e">
        <f t="shared" si="36"/>
        <v>#N/A</v>
      </c>
      <c r="I1199" t="e">
        <f>IF(VLOOKUP('Reported Performance Table'!D1199,'Master List'!$B$42:$D$129,3,FALSE)="","No",VLOOKUP('Reported Performance Table'!D1199,'Master List'!$B$42:$D$129,3,FALSE))</f>
        <v>#N/A</v>
      </c>
      <c r="J1199" t="e">
        <f>IF(AND(I1199="Yes_No",'Reported Performance Table'!E1199="Yes"),"No","Yes_No")</f>
        <v>#N/A</v>
      </c>
      <c r="K1199" t="str">
        <f>IF('Reported Performance Table'!D1199="","",IF('Reported Performance Table'!E1199="Yes","LUNA_CCT","Reported_CCT"))</f>
        <v/>
      </c>
      <c r="L1199" t="str">
        <f>IF('Reported Performance Table'!D1199="","",IF(K1199="LUNA_CCT",VLOOKUP('Reported Performance Table'!D1199,'Master List'!$B$42:$E$129,4,FALSE),"Reported_BUG"))</f>
        <v/>
      </c>
      <c r="M1199" t="str">
        <f>IF('Reported Performance Table'!D1199="","",IF(AND('Reported Performance Table'!$E1199="Yes",OR('Reported Performance Table'!$D1199='Master List'!$B$42,'Reported Performance Table'!$D1199='Master List'!$B$43,'Reported Performance Table'!$D1199='Master List'!$B$44,'Reported Performance Table'!$D1199='Master List'!$B$46,'Reported Performance Table'!$D1199='Master List'!$B$48,'Reported Performance Table'!$D1199='Master List'!$B$104,'Reported Performance Table'!$D1199='Master List'!$B$106,'Reported Performance Table'!$D1199='Master List'!$B$126)),"LUNA_Dimming","Dimming_Capability_and_Range"))</f>
        <v/>
      </c>
      <c r="N1199" s="179">
        <f>'Reported Performance Table'!BE1199</f>
        <v>0</v>
      </c>
      <c r="O1199" s="179">
        <f>'Reported Performance Table'!BF1199</f>
        <v>0</v>
      </c>
      <c r="P1199" s="179">
        <f>'Reported Performance Table'!BG1199</f>
        <v>0</v>
      </c>
      <c r="Q1199" t="str">
        <f t="shared" si="37"/>
        <v>No</v>
      </c>
    </row>
    <row r="1200" spans="1:17" x14ac:dyDescent="0.25">
      <c r="A1200" s="75">
        <v>1207</v>
      </c>
      <c r="B1200" s="76" t="str">
        <f>IF('Reported Performance Table'!$A1207="","",IF(OR('Reported Performance Table'!$B1207="",'Reported Performance Table'!$C1207="",'Reported Performance Table'!$D1207="",'Reported Performance Table'!$F1207="",'Reported Performance Table'!$G1207="",'Reported Performance Table'!$H1207="",'Reported Performance Table'!$I1207="",'Reported Performance Table'!$K1207="",'Reported Performance Table'!$N1207="",'Reported Performance Table'!$O1207="",'Reported Performance Table'!$P1207="",'Reported Performance Table'!$Q1207="",'Reported Performance Table'!$R1207="",'Reported Performance Table'!$S1207="",'Reported Performance Table'!$T1207="",'Reported Performance Table'!$U1207="",'Reported Performance Table'!$V1207="",'Reported Performance Table'!$W1207="",'Reported Performance Table'!$X1207="",'Reported Performance Table'!$AF1207="",'Reported Performance Table'!$AG1207="",'Reported Performance Table'!$AI1207="",'Reported Performance Table'!$AJ1207="",'Reported Performance Table'!$AL1207="",'Reported Performance Table'!$AN1207="",'Reported Performance Table'!$AR1207=""),$A1200&amp;", ",""))</f>
        <v/>
      </c>
      <c r="D1200" s="35" t="e">
        <f>VLOOKUP('Reported Performance Table'!C1200,'Master List'!$B$20:$C$39,2,FALSE)</f>
        <v>#N/A</v>
      </c>
      <c r="E1200" t="e">
        <f>VLOOKUP('Reported Performance Table'!D1200,'Master List'!$B$42:$C$129,2,FALSE)</f>
        <v>#N/A</v>
      </c>
      <c r="F1200" t="e">
        <f>VLOOKUP('Reported Performance Table'!C1200,'Master List'!$B$20:$D$39,3,FALSE)</f>
        <v>#N/A</v>
      </c>
      <c r="G1200" s="3" t="e">
        <f>VLOOKUP('Reported Performance Table'!B1200,'Master List'!$B$11:$D$17,3,FALSE)</f>
        <v>#N/A</v>
      </c>
      <c r="H1200" t="e">
        <f t="shared" si="36"/>
        <v>#N/A</v>
      </c>
      <c r="I1200" t="e">
        <f>IF(VLOOKUP('Reported Performance Table'!D1200,'Master List'!$B$42:$D$129,3,FALSE)="","No",VLOOKUP('Reported Performance Table'!D1200,'Master List'!$B$42:$D$129,3,FALSE))</f>
        <v>#N/A</v>
      </c>
      <c r="J1200" t="e">
        <f>IF(AND(I1200="Yes_No",'Reported Performance Table'!E1200="Yes"),"No","Yes_No")</f>
        <v>#N/A</v>
      </c>
      <c r="K1200" t="str">
        <f>IF('Reported Performance Table'!D1200="","",IF('Reported Performance Table'!E1200="Yes","LUNA_CCT","Reported_CCT"))</f>
        <v/>
      </c>
      <c r="L1200" t="str">
        <f>IF('Reported Performance Table'!D1200="","",IF(K1200="LUNA_CCT",VLOOKUP('Reported Performance Table'!D1200,'Master List'!$B$42:$E$129,4,FALSE),"Reported_BUG"))</f>
        <v/>
      </c>
      <c r="M1200" t="str">
        <f>IF('Reported Performance Table'!D1200="","",IF(AND('Reported Performance Table'!$E1200="Yes",OR('Reported Performance Table'!$D1200='Master List'!$B$42,'Reported Performance Table'!$D1200='Master List'!$B$43,'Reported Performance Table'!$D1200='Master List'!$B$44,'Reported Performance Table'!$D1200='Master List'!$B$46,'Reported Performance Table'!$D1200='Master List'!$B$48,'Reported Performance Table'!$D1200='Master List'!$B$104,'Reported Performance Table'!$D1200='Master List'!$B$106,'Reported Performance Table'!$D1200='Master List'!$B$126)),"LUNA_Dimming","Dimming_Capability_and_Range"))</f>
        <v/>
      </c>
      <c r="N1200" s="179">
        <f>'Reported Performance Table'!BE1200</f>
        <v>0</v>
      </c>
      <c r="O1200" s="179">
        <f>'Reported Performance Table'!BF1200</f>
        <v>0</v>
      </c>
      <c r="P1200" s="179">
        <f>'Reported Performance Table'!BG1200</f>
        <v>0</v>
      </c>
      <c r="Q1200" t="str">
        <f t="shared" si="37"/>
        <v>No</v>
      </c>
    </row>
    <row r="1201" spans="1:17" x14ac:dyDescent="0.25">
      <c r="A1201" s="75">
        <v>1208</v>
      </c>
      <c r="B1201" s="76" t="str">
        <f>IF('Reported Performance Table'!$A1208="","",IF(OR('Reported Performance Table'!$B1208="",'Reported Performance Table'!$C1208="",'Reported Performance Table'!$D1208="",'Reported Performance Table'!$F1208="",'Reported Performance Table'!$G1208="",'Reported Performance Table'!$H1208="",'Reported Performance Table'!$I1208="",'Reported Performance Table'!$K1208="",'Reported Performance Table'!$N1208="",'Reported Performance Table'!$O1208="",'Reported Performance Table'!$P1208="",'Reported Performance Table'!$Q1208="",'Reported Performance Table'!$R1208="",'Reported Performance Table'!$S1208="",'Reported Performance Table'!$T1208="",'Reported Performance Table'!$U1208="",'Reported Performance Table'!$V1208="",'Reported Performance Table'!$W1208="",'Reported Performance Table'!$X1208="",'Reported Performance Table'!$AF1208="",'Reported Performance Table'!$AG1208="",'Reported Performance Table'!$AI1208="",'Reported Performance Table'!$AJ1208="",'Reported Performance Table'!$AL1208="",'Reported Performance Table'!$AN1208="",'Reported Performance Table'!$AR1208=""),$A1201&amp;", ",""))</f>
        <v/>
      </c>
      <c r="D1201" s="35" t="e">
        <f>VLOOKUP('Reported Performance Table'!C1201,'Master List'!$B$20:$C$39,2,FALSE)</f>
        <v>#N/A</v>
      </c>
      <c r="E1201" t="e">
        <f>VLOOKUP('Reported Performance Table'!D1201,'Master List'!$B$42:$C$129,2,FALSE)</f>
        <v>#N/A</v>
      </c>
      <c r="F1201" t="e">
        <f>VLOOKUP('Reported Performance Table'!C1201,'Master List'!$B$20:$D$39,3,FALSE)</f>
        <v>#N/A</v>
      </c>
      <c r="G1201" s="3" t="e">
        <f>VLOOKUP('Reported Performance Table'!B1201,'Master List'!$B$11:$D$17,3,FALSE)</f>
        <v>#N/A</v>
      </c>
      <c r="H1201" t="e">
        <f t="shared" si="36"/>
        <v>#N/A</v>
      </c>
      <c r="I1201" t="e">
        <f>IF(VLOOKUP('Reported Performance Table'!D1201,'Master List'!$B$42:$D$129,3,FALSE)="","No",VLOOKUP('Reported Performance Table'!D1201,'Master List'!$B$42:$D$129,3,FALSE))</f>
        <v>#N/A</v>
      </c>
      <c r="J1201" t="e">
        <f>IF(AND(I1201="Yes_No",'Reported Performance Table'!E1201="Yes"),"No","Yes_No")</f>
        <v>#N/A</v>
      </c>
      <c r="K1201" t="str">
        <f>IF('Reported Performance Table'!D1201="","",IF('Reported Performance Table'!E1201="Yes","LUNA_CCT","Reported_CCT"))</f>
        <v/>
      </c>
      <c r="L1201" t="str">
        <f>IF('Reported Performance Table'!D1201="","",IF(K1201="LUNA_CCT",VLOOKUP('Reported Performance Table'!D1201,'Master List'!$B$42:$E$129,4,FALSE),"Reported_BUG"))</f>
        <v/>
      </c>
      <c r="M1201" t="str">
        <f>IF('Reported Performance Table'!D1201="","",IF(AND('Reported Performance Table'!$E1201="Yes",OR('Reported Performance Table'!$D1201='Master List'!$B$42,'Reported Performance Table'!$D1201='Master List'!$B$43,'Reported Performance Table'!$D1201='Master List'!$B$44,'Reported Performance Table'!$D1201='Master List'!$B$46,'Reported Performance Table'!$D1201='Master List'!$B$48,'Reported Performance Table'!$D1201='Master List'!$B$104,'Reported Performance Table'!$D1201='Master List'!$B$106,'Reported Performance Table'!$D1201='Master List'!$B$126)),"LUNA_Dimming","Dimming_Capability_and_Range"))</f>
        <v/>
      </c>
      <c r="N1201" s="179">
        <f>'Reported Performance Table'!BE1201</f>
        <v>0</v>
      </c>
      <c r="O1201" s="179">
        <f>'Reported Performance Table'!BF1201</f>
        <v>0</v>
      </c>
      <c r="P1201" s="179">
        <f>'Reported Performance Table'!BG1201</f>
        <v>0</v>
      </c>
      <c r="Q1201" t="str">
        <f t="shared" si="37"/>
        <v>No</v>
      </c>
    </row>
    <row r="1202" spans="1:17" x14ac:dyDescent="0.25">
      <c r="A1202" s="75">
        <v>1209</v>
      </c>
      <c r="B1202" s="76" t="str">
        <f>IF('Reported Performance Table'!$A1209="","",IF(OR('Reported Performance Table'!$B1209="",'Reported Performance Table'!$C1209="",'Reported Performance Table'!$D1209="",'Reported Performance Table'!$F1209="",'Reported Performance Table'!$G1209="",'Reported Performance Table'!$H1209="",'Reported Performance Table'!$I1209="",'Reported Performance Table'!$K1209="",'Reported Performance Table'!$N1209="",'Reported Performance Table'!$O1209="",'Reported Performance Table'!$P1209="",'Reported Performance Table'!$Q1209="",'Reported Performance Table'!$R1209="",'Reported Performance Table'!$S1209="",'Reported Performance Table'!$T1209="",'Reported Performance Table'!$U1209="",'Reported Performance Table'!$V1209="",'Reported Performance Table'!$W1209="",'Reported Performance Table'!$X1209="",'Reported Performance Table'!$AF1209="",'Reported Performance Table'!$AG1209="",'Reported Performance Table'!$AI1209="",'Reported Performance Table'!$AJ1209="",'Reported Performance Table'!$AL1209="",'Reported Performance Table'!$AN1209="",'Reported Performance Table'!$AR1209=""),$A1202&amp;", ",""))</f>
        <v/>
      </c>
      <c r="D1202" s="35" t="e">
        <f>VLOOKUP('Reported Performance Table'!C1202,'Master List'!$B$20:$C$39,2,FALSE)</f>
        <v>#N/A</v>
      </c>
      <c r="E1202" t="e">
        <f>VLOOKUP('Reported Performance Table'!D1202,'Master List'!$B$42:$C$129,2,FALSE)</f>
        <v>#N/A</v>
      </c>
      <c r="F1202" t="e">
        <f>VLOOKUP('Reported Performance Table'!C1202,'Master List'!$B$20:$D$39,3,FALSE)</f>
        <v>#N/A</v>
      </c>
      <c r="G1202" s="3" t="e">
        <f>VLOOKUP('Reported Performance Table'!B1202,'Master List'!$B$11:$D$17,3,FALSE)</f>
        <v>#N/A</v>
      </c>
      <c r="H1202" t="e">
        <f t="shared" si="36"/>
        <v>#N/A</v>
      </c>
      <c r="I1202" t="e">
        <f>IF(VLOOKUP('Reported Performance Table'!D1202,'Master List'!$B$42:$D$129,3,FALSE)="","No",VLOOKUP('Reported Performance Table'!D1202,'Master List'!$B$42:$D$129,3,FALSE))</f>
        <v>#N/A</v>
      </c>
      <c r="J1202" t="e">
        <f>IF(AND(I1202="Yes_No",'Reported Performance Table'!E1202="Yes"),"No","Yes_No")</f>
        <v>#N/A</v>
      </c>
      <c r="K1202" t="str">
        <f>IF('Reported Performance Table'!D1202="","",IF('Reported Performance Table'!E1202="Yes","LUNA_CCT","Reported_CCT"))</f>
        <v/>
      </c>
      <c r="L1202" t="str">
        <f>IF('Reported Performance Table'!D1202="","",IF(K1202="LUNA_CCT",VLOOKUP('Reported Performance Table'!D1202,'Master List'!$B$42:$E$129,4,FALSE),"Reported_BUG"))</f>
        <v/>
      </c>
      <c r="M1202" t="str">
        <f>IF('Reported Performance Table'!D1202="","",IF(AND('Reported Performance Table'!$E1202="Yes",OR('Reported Performance Table'!$D1202='Master List'!$B$42,'Reported Performance Table'!$D1202='Master List'!$B$43,'Reported Performance Table'!$D1202='Master List'!$B$44,'Reported Performance Table'!$D1202='Master List'!$B$46,'Reported Performance Table'!$D1202='Master List'!$B$48,'Reported Performance Table'!$D1202='Master List'!$B$104,'Reported Performance Table'!$D1202='Master List'!$B$106,'Reported Performance Table'!$D1202='Master List'!$B$126)),"LUNA_Dimming","Dimming_Capability_and_Range"))</f>
        <v/>
      </c>
      <c r="N1202" s="179">
        <f>'Reported Performance Table'!BE1202</f>
        <v>0</v>
      </c>
      <c r="O1202" s="179">
        <f>'Reported Performance Table'!BF1202</f>
        <v>0</v>
      </c>
      <c r="P1202" s="179">
        <f>'Reported Performance Table'!BG1202</f>
        <v>0</v>
      </c>
      <c r="Q1202" t="str">
        <f t="shared" si="37"/>
        <v>No</v>
      </c>
    </row>
    <row r="1203" spans="1:17" x14ac:dyDescent="0.25">
      <c r="A1203" s="75">
        <v>1210</v>
      </c>
      <c r="B1203" s="76" t="str">
        <f>IF('Reported Performance Table'!$A1210="","",IF(OR('Reported Performance Table'!$B1210="",'Reported Performance Table'!$C1210="",'Reported Performance Table'!$D1210="",'Reported Performance Table'!$F1210="",'Reported Performance Table'!$G1210="",'Reported Performance Table'!$H1210="",'Reported Performance Table'!$I1210="",'Reported Performance Table'!$K1210="",'Reported Performance Table'!$N1210="",'Reported Performance Table'!$O1210="",'Reported Performance Table'!$P1210="",'Reported Performance Table'!$Q1210="",'Reported Performance Table'!$R1210="",'Reported Performance Table'!$S1210="",'Reported Performance Table'!$T1210="",'Reported Performance Table'!$U1210="",'Reported Performance Table'!$V1210="",'Reported Performance Table'!$W1210="",'Reported Performance Table'!$X1210="",'Reported Performance Table'!$AF1210="",'Reported Performance Table'!$AG1210="",'Reported Performance Table'!$AI1210="",'Reported Performance Table'!$AJ1210="",'Reported Performance Table'!$AL1210="",'Reported Performance Table'!$AN1210="",'Reported Performance Table'!$AR1210=""),$A1203&amp;", ",""))</f>
        <v/>
      </c>
      <c r="D1203" s="35" t="e">
        <f>VLOOKUP('Reported Performance Table'!C1203,'Master List'!$B$20:$C$39,2,FALSE)</f>
        <v>#N/A</v>
      </c>
      <c r="E1203" t="e">
        <f>VLOOKUP('Reported Performance Table'!D1203,'Master List'!$B$42:$C$129,2,FALSE)</f>
        <v>#N/A</v>
      </c>
      <c r="F1203" t="e">
        <f>VLOOKUP('Reported Performance Table'!C1203,'Master List'!$B$20:$D$39,3,FALSE)</f>
        <v>#N/A</v>
      </c>
      <c r="G1203" s="3" t="e">
        <f>VLOOKUP('Reported Performance Table'!B1203,'Master List'!$B$11:$D$17,3,FALSE)</f>
        <v>#N/A</v>
      </c>
      <c r="H1203" t="e">
        <f t="shared" si="36"/>
        <v>#N/A</v>
      </c>
      <c r="I1203" t="e">
        <f>IF(VLOOKUP('Reported Performance Table'!D1203,'Master List'!$B$42:$D$129,3,FALSE)="","No",VLOOKUP('Reported Performance Table'!D1203,'Master List'!$B$42:$D$129,3,FALSE))</f>
        <v>#N/A</v>
      </c>
      <c r="J1203" t="e">
        <f>IF(AND(I1203="Yes_No",'Reported Performance Table'!E1203="Yes"),"No","Yes_No")</f>
        <v>#N/A</v>
      </c>
      <c r="K1203" t="str">
        <f>IF('Reported Performance Table'!D1203="","",IF('Reported Performance Table'!E1203="Yes","LUNA_CCT","Reported_CCT"))</f>
        <v/>
      </c>
      <c r="L1203" t="str">
        <f>IF('Reported Performance Table'!D1203="","",IF(K1203="LUNA_CCT",VLOOKUP('Reported Performance Table'!D1203,'Master List'!$B$42:$E$129,4,FALSE),"Reported_BUG"))</f>
        <v/>
      </c>
      <c r="M1203" t="str">
        <f>IF('Reported Performance Table'!D1203="","",IF(AND('Reported Performance Table'!$E1203="Yes",OR('Reported Performance Table'!$D1203='Master List'!$B$42,'Reported Performance Table'!$D1203='Master List'!$B$43,'Reported Performance Table'!$D1203='Master List'!$B$44,'Reported Performance Table'!$D1203='Master List'!$B$46,'Reported Performance Table'!$D1203='Master List'!$B$48,'Reported Performance Table'!$D1203='Master List'!$B$104,'Reported Performance Table'!$D1203='Master List'!$B$106,'Reported Performance Table'!$D1203='Master List'!$B$126)),"LUNA_Dimming","Dimming_Capability_and_Range"))</f>
        <v/>
      </c>
      <c r="N1203" s="179">
        <f>'Reported Performance Table'!BE1203</f>
        <v>0</v>
      </c>
      <c r="O1203" s="179">
        <f>'Reported Performance Table'!BF1203</f>
        <v>0</v>
      </c>
      <c r="P1203" s="179">
        <f>'Reported Performance Table'!BG1203</f>
        <v>0</v>
      </c>
      <c r="Q1203" t="str">
        <f t="shared" si="37"/>
        <v>No</v>
      </c>
    </row>
    <row r="1204" spans="1:17" x14ac:dyDescent="0.25">
      <c r="A1204" s="75">
        <v>1211</v>
      </c>
      <c r="B1204" s="76" t="str">
        <f>IF('Reported Performance Table'!$A1211="","",IF(OR('Reported Performance Table'!$B1211="",'Reported Performance Table'!$C1211="",'Reported Performance Table'!$D1211="",'Reported Performance Table'!$F1211="",'Reported Performance Table'!$G1211="",'Reported Performance Table'!$H1211="",'Reported Performance Table'!$I1211="",'Reported Performance Table'!$K1211="",'Reported Performance Table'!$N1211="",'Reported Performance Table'!$O1211="",'Reported Performance Table'!$P1211="",'Reported Performance Table'!$Q1211="",'Reported Performance Table'!$R1211="",'Reported Performance Table'!$S1211="",'Reported Performance Table'!$T1211="",'Reported Performance Table'!$U1211="",'Reported Performance Table'!$V1211="",'Reported Performance Table'!$W1211="",'Reported Performance Table'!$X1211="",'Reported Performance Table'!$AF1211="",'Reported Performance Table'!$AG1211="",'Reported Performance Table'!$AI1211="",'Reported Performance Table'!$AJ1211="",'Reported Performance Table'!$AL1211="",'Reported Performance Table'!$AN1211="",'Reported Performance Table'!$AR1211=""),$A1204&amp;", ",""))</f>
        <v/>
      </c>
      <c r="D1204" s="35" t="e">
        <f>VLOOKUP('Reported Performance Table'!C1204,'Master List'!$B$20:$C$39,2,FALSE)</f>
        <v>#N/A</v>
      </c>
      <c r="E1204" t="e">
        <f>VLOOKUP('Reported Performance Table'!D1204,'Master List'!$B$42:$C$129,2,FALSE)</f>
        <v>#N/A</v>
      </c>
      <c r="F1204" t="e">
        <f>VLOOKUP('Reported Performance Table'!C1204,'Master List'!$B$20:$D$39,3,FALSE)</f>
        <v>#N/A</v>
      </c>
      <c r="G1204" s="3" t="e">
        <f>VLOOKUP('Reported Performance Table'!B1204,'Master List'!$B$11:$D$17,3,FALSE)</f>
        <v>#N/A</v>
      </c>
      <c r="H1204" t="e">
        <f t="shared" si="36"/>
        <v>#N/A</v>
      </c>
      <c r="I1204" t="e">
        <f>IF(VLOOKUP('Reported Performance Table'!D1204,'Master List'!$B$42:$D$129,3,FALSE)="","No",VLOOKUP('Reported Performance Table'!D1204,'Master List'!$B$42:$D$129,3,FALSE))</f>
        <v>#N/A</v>
      </c>
      <c r="J1204" t="e">
        <f>IF(AND(I1204="Yes_No",'Reported Performance Table'!E1204="Yes"),"No","Yes_No")</f>
        <v>#N/A</v>
      </c>
      <c r="K1204" t="str">
        <f>IF('Reported Performance Table'!D1204="","",IF('Reported Performance Table'!E1204="Yes","LUNA_CCT","Reported_CCT"))</f>
        <v/>
      </c>
      <c r="L1204" t="str">
        <f>IF('Reported Performance Table'!D1204="","",IF(K1204="LUNA_CCT",VLOOKUP('Reported Performance Table'!D1204,'Master List'!$B$42:$E$129,4,FALSE),"Reported_BUG"))</f>
        <v/>
      </c>
      <c r="M1204" t="str">
        <f>IF('Reported Performance Table'!D1204="","",IF(AND('Reported Performance Table'!$E1204="Yes",OR('Reported Performance Table'!$D1204='Master List'!$B$42,'Reported Performance Table'!$D1204='Master List'!$B$43,'Reported Performance Table'!$D1204='Master List'!$B$44,'Reported Performance Table'!$D1204='Master List'!$B$46,'Reported Performance Table'!$D1204='Master List'!$B$48,'Reported Performance Table'!$D1204='Master List'!$B$104,'Reported Performance Table'!$D1204='Master List'!$B$106,'Reported Performance Table'!$D1204='Master List'!$B$126)),"LUNA_Dimming","Dimming_Capability_and_Range"))</f>
        <v/>
      </c>
      <c r="N1204" s="179">
        <f>'Reported Performance Table'!BE1204</f>
        <v>0</v>
      </c>
      <c r="O1204" s="179">
        <f>'Reported Performance Table'!BF1204</f>
        <v>0</v>
      </c>
      <c r="P1204" s="179">
        <f>'Reported Performance Table'!BG1204</f>
        <v>0</v>
      </c>
      <c r="Q1204" t="str">
        <f t="shared" si="37"/>
        <v>No</v>
      </c>
    </row>
    <row r="1205" spans="1:17" x14ac:dyDescent="0.25">
      <c r="A1205" s="75">
        <v>1212</v>
      </c>
      <c r="B1205" s="76" t="str">
        <f>IF('Reported Performance Table'!$A1212="","",IF(OR('Reported Performance Table'!$B1212="",'Reported Performance Table'!$C1212="",'Reported Performance Table'!$D1212="",'Reported Performance Table'!$F1212="",'Reported Performance Table'!$G1212="",'Reported Performance Table'!$H1212="",'Reported Performance Table'!$I1212="",'Reported Performance Table'!$K1212="",'Reported Performance Table'!$N1212="",'Reported Performance Table'!$O1212="",'Reported Performance Table'!$P1212="",'Reported Performance Table'!$Q1212="",'Reported Performance Table'!$R1212="",'Reported Performance Table'!$S1212="",'Reported Performance Table'!$T1212="",'Reported Performance Table'!$U1212="",'Reported Performance Table'!$V1212="",'Reported Performance Table'!$W1212="",'Reported Performance Table'!$X1212="",'Reported Performance Table'!$AF1212="",'Reported Performance Table'!$AG1212="",'Reported Performance Table'!$AI1212="",'Reported Performance Table'!$AJ1212="",'Reported Performance Table'!$AL1212="",'Reported Performance Table'!$AN1212="",'Reported Performance Table'!$AR1212=""),$A1205&amp;", ",""))</f>
        <v/>
      </c>
      <c r="D1205" s="35" t="e">
        <f>VLOOKUP('Reported Performance Table'!C1205,'Master List'!$B$20:$C$39,2,FALSE)</f>
        <v>#N/A</v>
      </c>
      <c r="E1205" t="e">
        <f>VLOOKUP('Reported Performance Table'!D1205,'Master List'!$B$42:$C$129,2,FALSE)</f>
        <v>#N/A</v>
      </c>
      <c r="F1205" t="e">
        <f>VLOOKUP('Reported Performance Table'!C1205,'Master List'!$B$20:$D$39,3,FALSE)</f>
        <v>#N/A</v>
      </c>
      <c r="G1205" s="3" t="e">
        <f>VLOOKUP('Reported Performance Table'!B1205,'Master List'!$B$11:$D$17,3,FALSE)</f>
        <v>#N/A</v>
      </c>
      <c r="H1205" t="e">
        <f t="shared" si="36"/>
        <v>#N/A</v>
      </c>
      <c r="I1205" t="e">
        <f>IF(VLOOKUP('Reported Performance Table'!D1205,'Master List'!$B$42:$D$129,3,FALSE)="","No",VLOOKUP('Reported Performance Table'!D1205,'Master List'!$B$42:$D$129,3,FALSE))</f>
        <v>#N/A</v>
      </c>
      <c r="J1205" t="e">
        <f>IF(AND(I1205="Yes_No",'Reported Performance Table'!E1205="Yes"),"No","Yes_No")</f>
        <v>#N/A</v>
      </c>
      <c r="K1205" t="str">
        <f>IF('Reported Performance Table'!D1205="","",IF('Reported Performance Table'!E1205="Yes","LUNA_CCT","Reported_CCT"))</f>
        <v/>
      </c>
      <c r="L1205" t="str">
        <f>IF('Reported Performance Table'!D1205="","",IF(K1205="LUNA_CCT",VLOOKUP('Reported Performance Table'!D1205,'Master List'!$B$42:$E$129,4,FALSE),"Reported_BUG"))</f>
        <v/>
      </c>
      <c r="M1205" t="str">
        <f>IF('Reported Performance Table'!D1205="","",IF(AND('Reported Performance Table'!$E1205="Yes",OR('Reported Performance Table'!$D1205='Master List'!$B$42,'Reported Performance Table'!$D1205='Master List'!$B$43,'Reported Performance Table'!$D1205='Master List'!$B$44,'Reported Performance Table'!$D1205='Master List'!$B$46,'Reported Performance Table'!$D1205='Master List'!$B$48,'Reported Performance Table'!$D1205='Master List'!$B$104,'Reported Performance Table'!$D1205='Master List'!$B$106,'Reported Performance Table'!$D1205='Master List'!$B$126)),"LUNA_Dimming","Dimming_Capability_and_Range"))</f>
        <v/>
      </c>
      <c r="N1205" s="179">
        <f>'Reported Performance Table'!BE1205</f>
        <v>0</v>
      </c>
      <c r="O1205" s="179">
        <f>'Reported Performance Table'!BF1205</f>
        <v>0</v>
      </c>
      <c r="P1205" s="179">
        <f>'Reported Performance Table'!BG1205</f>
        <v>0</v>
      </c>
      <c r="Q1205" t="str">
        <f t="shared" si="37"/>
        <v>No</v>
      </c>
    </row>
    <row r="1206" spans="1:17" x14ac:dyDescent="0.25">
      <c r="A1206" s="75">
        <v>1213</v>
      </c>
      <c r="B1206" s="76" t="str">
        <f>IF('Reported Performance Table'!$A1213="","",IF(OR('Reported Performance Table'!$B1213="",'Reported Performance Table'!$C1213="",'Reported Performance Table'!$D1213="",'Reported Performance Table'!$F1213="",'Reported Performance Table'!$G1213="",'Reported Performance Table'!$H1213="",'Reported Performance Table'!$I1213="",'Reported Performance Table'!$K1213="",'Reported Performance Table'!$N1213="",'Reported Performance Table'!$O1213="",'Reported Performance Table'!$P1213="",'Reported Performance Table'!$Q1213="",'Reported Performance Table'!$R1213="",'Reported Performance Table'!$S1213="",'Reported Performance Table'!$T1213="",'Reported Performance Table'!$U1213="",'Reported Performance Table'!$V1213="",'Reported Performance Table'!$W1213="",'Reported Performance Table'!$X1213="",'Reported Performance Table'!$AF1213="",'Reported Performance Table'!$AG1213="",'Reported Performance Table'!$AI1213="",'Reported Performance Table'!$AJ1213="",'Reported Performance Table'!$AL1213="",'Reported Performance Table'!$AN1213="",'Reported Performance Table'!$AR1213=""),$A1206&amp;", ",""))</f>
        <v/>
      </c>
      <c r="D1206" s="35" t="e">
        <f>VLOOKUP('Reported Performance Table'!C1206,'Master List'!$B$20:$C$39,2,FALSE)</f>
        <v>#N/A</v>
      </c>
      <c r="E1206" t="e">
        <f>VLOOKUP('Reported Performance Table'!D1206,'Master List'!$B$42:$C$129,2,FALSE)</f>
        <v>#N/A</v>
      </c>
      <c r="F1206" t="e">
        <f>VLOOKUP('Reported Performance Table'!C1206,'Master List'!$B$20:$D$39,3,FALSE)</f>
        <v>#N/A</v>
      </c>
      <c r="G1206" s="3" t="e">
        <f>VLOOKUP('Reported Performance Table'!B1206,'Master List'!$B$11:$D$17,3,FALSE)</f>
        <v>#N/A</v>
      </c>
      <c r="H1206" t="e">
        <f t="shared" si="36"/>
        <v>#N/A</v>
      </c>
      <c r="I1206" t="e">
        <f>IF(VLOOKUP('Reported Performance Table'!D1206,'Master List'!$B$42:$D$129,3,FALSE)="","No",VLOOKUP('Reported Performance Table'!D1206,'Master List'!$B$42:$D$129,3,FALSE))</f>
        <v>#N/A</v>
      </c>
      <c r="J1206" t="e">
        <f>IF(AND(I1206="Yes_No",'Reported Performance Table'!E1206="Yes"),"No","Yes_No")</f>
        <v>#N/A</v>
      </c>
      <c r="K1206" t="str">
        <f>IF('Reported Performance Table'!D1206="","",IF('Reported Performance Table'!E1206="Yes","LUNA_CCT","Reported_CCT"))</f>
        <v/>
      </c>
      <c r="L1206" t="str">
        <f>IF('Reported Performance Table'!D1206="","",IF(K1206="LUNA_CCT",VLOOKUP('Reported Performance Table'!D1206,'Master List'!$B$42:$E$129,4,FALSE),"Reported_BUG"))</f>
        <v/>
      </c>
      <c r="M1206" t="str">
        <f>IF('Reported Performance Table'!D1206="","",IF(AND('Reported Performance Table'!$E1206="Yes",OR('Reported Performance Table'!$D1206='Master List'!$B$42,'Reported Performance Table'!$D1206='Master List'!$B$43,'Reported Performance Table'!$D1206='Master List'!$B$44,'Reported Performance Table'!$D1206='Master List'!$B$46,'Reported Performance Table'!$D1206='Master List'!$B$48,'Reported Performance Table'!$D1206='Master List'!$B$104,'Reported Performance Table'!$D1206='Master List'!$B$106,'Reported Performance Table'!$D1206='Master List'!$B$126)),"LUNA_Dimming","Dimming_Capability_and_Range"))</f>
        <v/>
      </c>
      <c r="N1206" s="179">
        <f>'Reported Performance Table'!BE1206</f>
        <v>0</v>
      </c>
      <c r="O1206" s="179">
        <f>'Reported Performance Table'!BF1206</f>
        <v>0</v>
      </c>
      <c r="P1206" s="179">
        <f>'Reported Performance Table'!BG1206</f>
        <v>0</v>
      </c>
      <c r="Q1206" t="str">
        <f t="shared" si="37"/>
        <v>No</v>
      </c>
    </row>
    <row r="1207" spans="1:17" x14ac:dyDescent="0.25">
      <c r="A1207" s="75">
        <v>1214</v>
      </c>
      <c r="B1207" s="76" t="str">
        <f>IF('Reported Performance Table'!$A1214="","",IF(OR('Reported Performance Table'!$B1214="",'Reported Performance Table'!$C1214="",'Reported Performance Table'!$D1214="",'Reported Performance Table'!$F1214="",'Reported Performance Table'!$G1214="",'Reported Performance Table'!$H1214="",'Reported Performance Table'!$I1214="",'Reported Performance Table'!$K1214="",'Reported Performance Table'!$N1214="",'Reported Performance Table'!$O1214="",'Reported Performance Table'!$P1214="",'Reported Performance Table'!$Q1214="",'Reported Performance Table'!$R1214="",'Reported Performance Table'!$S1214="",'Reported Performance Table'!$T1214="",'Reported Performance Table'!$U1214="",'Reported Performance Table'!$V1214="",'Reported Performance Table'!$W1214="",'Reported Performance Table'!$X1214="",'Reported Performance Table'!$AF1214="",'Reported Performance Table'!$AG1214="",'Reported Performance Table'!$AI1214="",'Reported Performance Table'!$AJ1214="",'Reported Performance Table'!$AL1214="",'Reported Performance Table'!$AN1214="",'Reported Performance Table'!$AR1214=""),$A1207&amp;", ",""))</f>
        <v/>
      </c>
      <c r="D1207" s="35" t="e">
        <f>VLOOKUP('Reported Performance Table'!C1207,'Master List'!$B$20:$C$39,2,FALSE)</f>
        <v>#N/A</v>
      </c>
      <c r="E1207" t="e">
        <f>VLOOKUP('Reported Performance Table'!D1207,'Master List'!$B$42:$C$129,2,FALSE)</f>
        <v>#N/A</v>
      </c>
      <c r="F1207" t="e">
        <f>VLOOKUP('Reported Performance Table'!C1207,'Master List'!$B$20:$D$39,3,FALSE)</f>
        <v>#N/A</v>
      </c>
      <c r="G1207" s="3" t="e">
        <f>VLOOKUP('Reported Performance Table'!B1207,'Master List'!$B$11:$D$17,3,FALSE)</f>
        <v>#N/A</v>
      </c>
      <c r="H1207" t="e">
        <f t="shared" si="36"/>
        <v>#N/A</v>
      </c>
      <c r="I1207" t="e">
        <f>IF(VLOOKUP('Reported Performance Table'!D1207,'Master List'!$B$42:$D$129,3,FALSE)="","No",VLOOKUP('Reported Performance Table'!D1207,'Master List'!$B$42:$D$129,3,FALSE))</f>
        <v>#N/A</v>
      </c>
      <c r="J1207" t="e">
        <f>IF(AND(I1207="Yes_No",'Reported Performance Table'!E1207="Yes"),"No","Yes_No")</f>
        <v>#N/A</v>
      </c>
      <c r="K1207" t="str">
        <f>IF('Reported Performance Table'!D1207="","",IF('Reported Performance Table'!E1207="Yes","LUNA_CCT","Reported_CCT"))</f>
        <v/>
      </c>
      <c r="L1207" t="str">
        <f>IF('Reported Performance Table'!D1207="","",IF(K1207="LUNA_CCT",VLOOKUP('Reported Performance Table'!D1207,'Master List'!$B$42:$E$129,4,FALSE),"Reported_BUG"))</f>
        <v/>
      </c>
      <c r="M1207" t="str">
        <f>IF('Reported Performance Table'!D1207="","",IF(AND('Reported Performance Table'!$E1207="Yes",OR('Reported Performance Table'!$D1207='Master List'!$B$42,'Reported Performance Table'!$D1207='Master List'!$B$43,'Reported Performance Table'!$D1207='Master List'!$B$44,'Reported Performance Table'!$D1207='Master List'!$B$46,'Reported Performance Table'!$D1207='Master List'!$B$48,'Reported Performance Table'!$D1207='Master List'!$B$104,'Reported Performance Table'!$D1207='Master List'!$B$106,'Reported Performance Table'!$D1207='Master List'!$B$126)),"LUNA_Dimming","Dimming_Capability_and_Range"))</f>
        <v/>
      </c>
      <c r="N1207" s="179">
        <f>'Reported Performance Table'!BE1207</f>
        <v>0</v>
      </c>
      <c r="O1207" s="179">
        <f>'Reported Performance Table'!BF1207</f>
        <v>0</v>
      </c>
      <c r="P1207" s="179">
        <f>'Reported Performance Table'!BG1207</f>
        <v>0</v>
      </c>
      <c r="Q1207" t="str">
        <f t="shared" si="37"/>
        <v>No</v>
      </c>
    </row>
    <row r="1208" spans="1:17" x14ac:dyDescent="0.25">
      <c r="A1208" s="75">
        <v>1215</v>
      </c>
      <c r="B1208" s="76" t="str">
        <f>IF('Reported Performance Table'!$A1215="","",IF(OR('Reported Performance Table'!$B1215="",'Reported Performance Table'!$C1215="",'Reported Performance Table'!$D1215="",'Reported Performance Table'!$F1215="",'Reported Performance Table'!$G1215="",'Reported Performance Table'!$H1215="",'Reported Performance Table'!$I1215="",'Reported Performance Table'!$K1215="",'Reported Performance Table'!$N1215="",'Reported Performance Table'!$O1215="",'Reported Performance Table'!$P1215="",'Reported Performance Table'!$Q1215="",'Reported Performance Table'!$R1215="",'Reported Performance Table'!$S1215="",'Reported Performance Table'!$T1215="",'Reported Performance Table'!$U1215="",'Reported Performance Table'!$V1215="",'Reported Performance Table'!$W1215="",'Reported Performance Table'!$X1215="",'Reported Performance Table'!$AF1215="",'Reported Performance Table'!$AG1215="",'Reported Performance Table'!$AI1215="",'Reported Performance Table'!$AJ1215="",'Reported Performance Table'!$AL1215="",'Reported Performance Table'!$AN1215="",'Reported Performance Table'!$AR1215=""),$A1208&amp;", ",""))</f>
        <v/>
      </c>
      <c r="D1208" s="35" t="e">
        <f>VLOOKUP('Reported Performance Table'!C1208,'Master List'!$B$20:$C$39,2,FALSE)</f>
        <v>#N/A</v>
      </c>
      <c r="E1208" t="e">
        <f>VLOOKUP('Reported Performance Table'!D1208,'Master List'!$B$42:$C$129,2,FALSE)</f>
        <v>#N/A</v>
      </c>
      <c r="F1208" t="e">
        <f>VLOOKUP('Reported Performance Table'!C1208,'Master List'!$B$20:$D$39,3,FALSE)</f>
        <v>#N/A</v>
      </c>
      <c r="G1208" s="3" t="e">
        <f>VLOOKUP('Reported Performance Table'!B1208,'Master List'!$B$11:$D$17,3,FALSE)</f>
        <v>#N/A</v>
      </c>
      <c r="H1208" t="e">
        <f t="shared" si="36"/>
        <v>#N/A</v>
      </c>
      <c r="I1208" t="e">
        <f>IF(VLOOKUP('Reported Performance Table'!D1208,'Master List'!$B$42:$D$129,3,FALSE)="","No",VLOOKUP('Reported Performance Table'!D1208,'Master List'!$B$42:$D$129,3,FALSE))</f>
        <v>#N/A</v>
      </c>
      <c r="J1208" t="e">
        <f>IF(AND(I1208="Yes_No",'Reported Performance Table'!E1208="Yes"),"No","Yes_No")</f>
        <v>#N/A</v>
      </c>
      <c r="K1208" t="str">
        <f>IF('Reported Performance Table'!D1208="","",IF('Reported Performance Table'!E1208="Yes","LUNA_CCT","Reported_CCT"))</f>
        <v/>
      </c>
      <c r="L1208" t="str">
        <f>IF('Reported Performance Table'!D1208="","",IF(K1208="LUNA_CCT",VLOOKUP('Reported Performance Table'!D1208,'Master List'!$B$42:$E$129,4,FALSE),"Reported_BUG"))</f>
        <v/>
      </c>
      <c r="M1208" t="str">
        <f>IF('Reported Performance Table'!D1208="","",IF(AND('Reported Performance Table'!$E1208="Yes",OR('Reported Performance Table'!$D1208='Master List'!$B$42,'Reported Performance Table'!$D1208='Master List'!$B$43,'Reported Performance Table'!$D1208='Master List'!$B$44,'Reported Performance Table'!$D1208='Master List'!$B$46,'Reported Performance Table'!$D1208='Master List'!$B$48,'Reported Performance Table'!$D1208='Master List'!$B$104,'Reported Performance Table'!$D1208='Master List'!$B$106,'Reported Performance Table'!$D1208='Master List'!$B$126)),"LUNA_Dimming","Dimming_Capability_and_Range"))</f>
        <v/>
      </c>
      <c r="N1208" s="179">
        <f>'Reported Performance Table'!BE1208</f>
        <v>0</v>
      </c>
      <c r="O1208" s="179">
        <f>'Reported Performance Table'!BF1208</f>
        <v>0</v>
      </c>
      <c r="P1208" s="179">
        <f>'Reported Performance Table'!BG1208</f>
        <v>0</v>
      </c>
      <c r="Q1208" t="str">
        <f t="shared" si="37"/>
        <v>No</v>
      </c>
    </row>
    <row r="1209" spans="1:17" x14ac:dyDescent="0.25">
      <c r="A1209" s="75">
        <v>1216</v>
      </c>
      <c r="B1209" s="76" t="str">
        <f>IF('Reported Performance Table'!$A1216="","",IF(OR('Reported Performance Table'!$B1216="",'Reported Performance Table'!$C1216="",'Reported Performance Table'!$D1216="",'Reported Performance Table'!$F1216="",'Reported Performance Table'!$G1216="",'Reported Performance Table'!$H1216="",'Reported Performance Table'!$I1216="",'Reported Performance Table'!$K1216="",'Reported Performance Table'!$N1216="",'Reported Performance Table'!$O1216="",'Reported Performance Table'!$P1216="",'Reported Performance Table'!$Q1216="",'Reported Performance Table'!$R1216="",'Reported Performance Table'!$S1216="",'Reported Performance Table'!$T1216="",'Reported Performance Table'!$U1216="",'Reported Performance Table'!$V1216="",'Reported Performance Table'!$W1216="",'Reported Performance Table'!$X1216="",'Reported Performance Table'!$AF1216="",'Reported Performance Table'!$AG1216="",'Reported Performance Table'!$AI1216="",'Reported Performance Table'!$AJ1216="",'Reported Performance Table'!$AL1216="",'Reported Performance Table'!$AN1216="",'Reported Performance Table'!$AR1216=""),$A1209&amp;", ",""))</f>
        <v/>
      </c>
      <c r="D1209" s="35" t="e">
        <f>VLOOKUP('Reported Performance Table'!C1209,'Master List'!$B$20:$C$39,2,FALSE)</f>
        <v>#N/A</v>
      </c>
      <c r="E1209" t="e">
        <f>VLOOKUP('Reported Performance Table'!D1209,'Master List'!$B$42:$C$129,2,FALSE)</f>
        <v>#N/A</v>
      </c>
      <c r="F1209" t="e">
        <f>VLOOKUP('Reported Performance Table'!C1209,'Master List'!$B$20:$D$39,3,FALSE)</f>
        <v>#N/A</v>
      </c>
      <c r="G1209" s="3" t="e">
        <f>VLOOKUP('Reported Performance Table'!B1209,'Master List'!$B$11:$D$17,3,FALSE)</f>
        <v>#N/A</v>
      </c>
      <c r="H1209" t="e">
        <f t="shared" si="36"/>
        <v>#N/A</v>
      </c>
      <c r="I1209" t="e">
        <f>IF(VLOOKUP('Reported Performance Table'!D1209,'Master List'!$B$42:$D$129,3,FALSE)="","No",VLOOKUP('Reported Performance Table'!D1209,'Master List'!$B$42:$D$129,3,FALSE))</f>
        <v>#N/A</v>
      </c>
      <c r="J1209" t="e">
        <f>IF(AND(I1209="Yes_No",'Reported Performance Table'!E1209="Yes"),"No","Yes_No")</f>
        <v>#N/A</v>
      </c>
      <c r="K1209" t="str">
        <f>IF('Reported Performance Table'!D1209="","",IF('Reported Performance Table'!E1209="Yes","LUNA_CCT","Reported_CCT"))</f>
        <v/>
      </c>
      <c r="L1209" t="str">
        <f>IF('Reported Performance Table'!D1209="","",IF(K1209="LUNA_CCT",VLOOKUP('Reported Performance Table'!D1209,'Master List'!$B$42:$E$129,4,FALSE),"Reported_BUG"))</f>
        <v/>
      </c>
      <c r="M1209" t="str">
        <f>IF('Reported Performance Table'!D1209="","",IF(AND('Reported Performance Table'!$E1209="Yes",OR('Reported Performance Table'!$D1209='Master List'!$B$42,'Reported Performance Table'!$D1209='Master List'!$B$43,'Reported Performance Table'!$D1209='Master List'!$B$44,'Reported Performance Table'!$D1209='Master List'!$B$46,'Reported Performance Table'!$D1209='Master List'!$B$48,'Reported Performance Table'!$D1209='Master List'!$B$104,'Reported Performance Table'!$D1209='Master List'!$B$106,'Reported Performance Table'!$D1209='Master List'!$B$126)),"LUNA_Dimming","Dimming_Capability_and_Range"))</f>
        <v/>
      </c>
      <c r="N1209" s="179">
        <f>'Reported Performance Table'!BE1209</f>
        <v>0</v>
      </c>
      <c r="O1209" s="179">
        <f>'Reported Performance Table'!BF1209</f>
        <v>0</v>
      </c>
      <c r="P1209" s="179">
        <f>'Reported Performance Table'!BG1209</f>
        <v>0</v>
      </c>
      <c r="Q1209" t="str">
        <f t="shared" si="37"/>
        <v>No</v>
      </c>
    </row>
    <row r="1210" spans="1:17" x14ac:dyDescent="0.25">
      <c r="A1210" s="75">
        <v>1217</v>
      </c>
      <c r="B1210" s="76" t="str">
        <f>IF('Reported Performance Table'!$A1217="","",IF(OR('Reported Performance Table'!$B1217="",'Reported Performance Table'!$C1217="",'Reported Performance Table'!$D1217="",'Reported Performance Table'!$F1217="",'Reported Performance Table'!$G1217="",'Reported Performance Table'!$H1217="",'Reported Performance Table'!$I1217="",'Reported Performance Table'!$K1217="",'Reported Performance Table'!$N1217="",'Reported Performance Table'!$O1217="",'Reported Performance Table'!$P1217="",'Reported Performance Table'!$Q1217="",'Reported Performance Table'!$R1217="",'Reported Performance Table'!$S1217="",'Reported Performance Table'!$T1217="",'Reported Performance Table'!$U1217="",'Reported Performance Table'!$V1217="",'Reported Performance Table'!$W1217="",'Reported Performance Table'!$X1217="",'Reported Performance Table'!$AF1217="",'Reported Performance Table'!$AG1217="",'Reported Performance Table'!$AI1217="",'Reported Performance Table'!$AJ1217="",'Reported Performance Table'!$AL1217="",'Reported Performance Table'!$AN1217="",'Reported Performance Table'!$AR1217=""),$A1210&amp;", ",""))</f>
        <v/>
      </c>
      <c r="D1210" s="35" t="e">
        <f>VLOOKUP('Reported Performance Table'!C1210,'Master List'!$B$20:$C$39,2,FALSE)</f>
        <v>#N/A</v>
      </c>
      <c r="E1210" t="e">
        <f>VLOOKUP('Reported Performance Table'!D1210,'Master List'!$B$42:$C$129,2,FALSE)</f>
        <v>#N/A</v>
      </c>
      <c r="F1210" t="e">
        <f>VLOOKUP('Reported Performance Table'!C1210,'Master List'!$B$20:$D$39,3,FALSE)</f>
        <v>#N/A</v>
      </c>
      <c r="G1210" s="3" t="e">
        <f>VLOOKUP('Reported Performance Table'!B1210,'Master List'!$B$11:$D$17,3,FALSE)</f>
        <v>#N/A</v>
      </c>
      <c r="H1210" t="e">
        <f t="shared" si="36"/>
        <v>#N/A</v>
      </c>
      <c r="I1210" t="e">
        <f>IF(VLOOKUP('Reported Performance Table'!D1210,'Master List'!$B$42:$D$129,3,FALSE)="","No",VLOOKUP('Reported Performance Table'!D1210,'Master List'!$B$42:$D$129,3,FALSE))</f>
        <v>#N/A</v>
      </c>
      <c r="J1210" t="e">
        <f>IF(AND(I1210="Yes_No",'Reported Performance Table'!E1210="Yes"),"No","Yes_No")</f>
        <v>#N/A</v>
      </c>
      <c r="K1210" t="str">
        <f>IF('Reported Performance Table'!D1210="","",IF('Reported Performance Table'!E1210="Yes","LUNA_CCT","Reported_CCT"))</f>
        <v/>
      </c>
      <c r="L1210" t="str">
        <f>IF('Reported Performance Table'!D1210="","",IF(K1210="LUNA_CCT",VLOOKUP('Reported Performance Table'!D1210,'Master List'!$B$42:$E$129,4,FALSE),"Reported_BUG"))</f>
        <v/>
      </c>
      <c r="M1210" t="str">
        <f>IF('Reported Performance Table'!D1210="","",IF(AND('Reported Performance Table'!$E1210="Yes",OR('Reported Performance Table'!$D1210='Master List'!$B$42,'Reported Performance Table'!$D1210='Master List'!$B$43,'Reported Performance Table'!$D1210='Master List'!$B$44,'Reported Performance Table'!$D1210='Master List'!$B$46,'Reported Performance Table'!$D1210='Master List'!$B$48,'Reported Performance Table'!$D1210='Master List'!$B$104,'Reported Performance Table'!$D1210='Master List'!$B$106,'Reported Performance Table'!$D1210='Master List'!$B$126)),"LUNA_Dimming","Dimming_Capability_and_Range"))</f>
        <v/>
      </c>
      <c r="N1210" s="179">
        <f>'Reported Performance Table'!BE1210</f>
        <v>0</v>
      </c>
      <c r="O1210" s="179">
        <f>'Reported Performance Table'!BF1210</f>
        <v>0</v>
      </c>
      <c r="P1210" s="179">
        <f>'Reported Performance Table'!BG1210</f>
        <v>0</v>
      </c>
      <c r="Q1210" t="str">
        <f t="shared" si="37"/>
        <v>No</v>
      </c>
    </row>
    <row r="1211" spans="1:17" x14ac:dyDescent="0.25">
      <c r="A1211" s="75">
        <v>1218</v>
      </c>
      <c r="B1211" s="76" t="str">
        <f>IF('Reported Performance Table'!$A1218="","",IF(OR('Reported Performance Table'!$B1218="",'Reported Performance Table'!$C1218="",'Reported Performance Table'!$D1218="",'Reported Performance Table'!$F1218="",'Reported Performance Table'!$G1218="",'Reported Performance Table'!$H1218="",'Reported Performance Table'!$I1218="",'Reported Performance Table'!$K1218="",'Reported Performance Table'!$N1218="",'Reported Performance Table'!$O1218="",'Reported Performance Table'!$P1218="",'Reported Performance Table'!$Q1218="",'Reported Performance Table'!$R1218="",'Reported Performance Table'!$S1218="",'Reported Performance Table'!$T1218="",'Reported Performance Table'!$U1218="",'Reported Performance Table'!$V1218="",'Reported Performance Table'!$W1218="",'Reported Performance Table'!$X1218="",'Reported Performance Table'!$AF1218="",'Reported Performance Table'!$AG1218="",'Reported Performance Table'!$AI1218="",'Reported Performance Table'!$AJ1218="",'Reported Performance Table'!$AL1218="",'Reported Performance Table'!$AN1218="",'Reported Performance Table'!$AR1218=""),$A1211&amp;", ",""))</f>
        <v/>
      </c>
      <c r="D1211" s="35" t="e">
        <f>VLOOKUP('Reported Performance Table'!C1211,'Master List'!$B$20:$C$39,2,FALSE)</f>
        <v>#N/A</v>
      </c>
      <c r="E1211" t="e">
        <f>VLOOKUP('Reported Performance Table'!D1211,'Master List'!$B$42:$C$129,2,FALSE)</f>
        <v>#N/A</v>
      </c>
      <c r="F1211" t="e">
        <f>VLOOKUP('Reported Performance Table'!C1211,'Master List'!$B$20:$D$39,3,FALSE)</f>
        <v>#N/A</v>
      </c>
      <c r="G1211" s="3" t="e">
        <f>VLOOKUP('Reported Performance Table'!B1211,'Master List'!$B$11:$D$17,3,FALSE)</f>
        <v>#N/A</v>
      </c>
      <c r="H1211" t="e">
        <f t="shared" si="36"/>
        <v>#N/A</v>
      </c>
      <c r="I1211" t="e">
        <f>IF(VLOOKUP('Reported Performance Table'!D1211,'Master List'!$B$42:$D$129,3,FALSE)="","No",VLOOKUP('Reported Performance Table'!D1211,'Master List'!$B$42:$D$129,3,FALSE))</f>
        <v>#N/A</v>
      </c>
      <c r="J1211" t="e">
        <f>IF(AND(I1211="Yes_No",'Reported Performance Table'!E1211="Yes"),"No","Yes_No")</f>
        <v>#N/A</v>
      </c>
      <c r="K1211" t="str">
        <f>IF('Reported Performance Table'!D1211="","",IF('Reported Performance Table'!E1211="Yes","LUNA_CCT","Reported_CCT"))</f>
        <v/>
      </c>
      <c r="L1211" t="str">
        <f>IF('Reported Performance Table'!D1211="","",IF(K1211="LUNA_CCT",VLOOKUP('Reported Performance Table'!D1211,'Master List'!$B$42:$E$129,4,FALSE),"Reported_BUG"))</f>
        <v/>
      </c>
      <c r="M1211" t="str">
        <f>IF('Reported Performance Table'!D1211="","",IF(AND('Reported Performance Table'!$E1211="Yes",OR('Reported Performance Table'!$D1211='Master List'!$B$42,'Reported Performance Table'!$D1211='Master List'!$B$43,'Reported Performance Table'!$D1211='Master List'!$B$44,'Reported Performance Table'!$D1211='Master List'!$B$46,'Reported Performance Table'!$D1211='Master List'!$B$48,'Reported Performance Table'!$D1211='Master List'!$B$104,'Reported Performance Table'!$D1211='Master List'!$B$106,'Reported Performance Table'!$D1211='Master List'!$B$126)),"LUNA_Dimming","Dimming_Capability_and_Range"))</f>
        <v/>
      </c>
      <c r="N1211" s="179">
        <f>'Reported Performance Table'!BE1211</f>
        <v>0</v>
      </c>
      <c r="O1211" s="179">
        <f>'Reported Performance Table'!BF1211</f>
        <v>0</v>
      </c>
      <c r="P1211" s="179">
        <f>'Reported Performance Table'!BG1211</f>
        <v>0</v>
      </c>
      <c r="Q1211" t="str">
        <f t="shared" si="37"/>
        <v>No</v>
      </c>
    </row>
    <row r="1212" spans="1:17" x14ac:dyDescent="0.25">
      <c r="A1212" s="75">
        <v>1219</v>
      </c>
      <c r="B1212" s="76" t="str">
        <f>IF('Reported Performance Table'!$A1219="","",IF(OR('Reported Performance Table'!$B1219="",'Reported Performance Table'!$C1219="",'Reported Performance Table'!$D1219="",'Reported Performance Table'!$F1219="",'Reported Performance Table'!$G1219="",'Reported Performance Table'!$H1219="",'Reported Performance Table'!$I1219="",'Reported Performance Table'!$K1219="",'Reported Performance Table'!$N1219="",'Reported Performance Table'!$O1219="",'Reported Performance Table'!$P1219="",'Reported Performance Table'!$Q1219="",'Reported Performance Table'!$R1219="",'Reported Performance Table'!$S1219="",'Reported Performance Table'!$T1219="",'Reported Performance Table'!$U1219="",'Reported Performance Table'!$V1219="",'Reported Performance Table'!$W1219="",'Reported Performance Table'!$X1219="",'Reported Performance Table'!$AF1219="",'Reported Performance Table'!$AG1219="",'Reported Performance Table'!$AI1219="",'Reported Performance Table'!$AJ1219="",'Reported Performance Table'!$AL1219="",'Reported Performance Table'!$AN1219="",'Reported Performance Table'!$AR1219=""),$A1212&amp;", ",""))</f>
        <v/>
      </c>
      <c r="D1212" s="35" t="e">
        <f>VLOOKUP('Reported Performance Table'!C1212,'Master List'!$B$20:$C$39,2,FALSE)</f>
        <v>#N/A</v>
      </c>
      <c r="E1212" t="e">
        <f>VLOOKUP('Reported Performance Table'!D1212,'Master List'!$B$42:$C$129,2,FALSE)</f>
        <v>#N/A</v>
      </c>
      <c r="F1212" t="e">
        <f>VLOOKUP('Reported Performance Table'!C1212,'Master List'!$B$20:$D$39,3,FALSE)</f>
        <v>#N/A</v>
      </c>
      <c r="G1212" s="3" t="e">
        <f>VLOOKUP('Reported Performance Table'!B1212,'Master List'!$B$11:$D$17,3,FALSE)</f>
        <v>#N/A</v>
      </c>
      <c r="H1212" t="e">
        <f t="shared" si="36"/>
        <v>#N/A</v>
      </c>
      <c r="I1212" t="e">
        <f>IF(VLOOKUP('Reported Performance Table'!D1212,'Master List'!$B$42:$D$129,3,FALSE)="","No",VLOOKUP('Reported Performance Table'!D1212,'Master List'!$B$42:$D$129,3,FALSE))</f>
        <v>#N/A</v>
      </c>
      <c r="J1212" t="e">
        <f>IF(AND(I1212="Yes_No",'Reported Performance Table'!E1212="Yes"),"No","Yes_No")</f>
        <v>#N/A</v>
      </c>
      <c r="K1212" t="str">
        <f>IF('Reported Performance Table'!D1212="","",IF('Reported Performance Table'!E1212="Yes","LUNA_CCT","Reported_CCT"))</f>
        <v/>
      </c>
      <c r="L1212" t="str">
        <f>IF('Reported Performance Table'!D1212="","",IF(K1212="LUNA_CCT",VLOOKUP('Reported Performance Table'!D1212,'Master List'!$B$42:$E$129,4,FALSE),"Reported_BUG"))</f>
        <v/>
      </c>
      <c r="M1212" t="str">
        <f>IF('Reported Performance Table'!D1212="","",IF(AND('Reported Performance Table'!$E1212="Yes",OR('Reported Performance Table'!$D1212='Master List'!$B$42,'Reported Performance Table'!$D1212='Master List'!$B$43,'Reported Performance Table'!$D1212='Master List'!$B$44,'Reported Performance Table'!$D1212='Master List'!$B$46,'Reported Performance Table'!$D1212='Master List'!$B$48,'Reported Performance Table'!$D1212='Master List'!$B$104,'Reported Performance Table'!$D1212='Master List'!$B$106,'Reported Performance Table'!$D1212='Master List'!$B$126)),"LUNA_Dimming","Dimming_Capability_and_Range"))</f>
        <v/>
      </c>
      <c r="N1212" s="179">
        <f>'Reported Performance Table'!BE1212</f>
        <v>0</v>
      </c>
      <c r="O1212" s="179">
        <f>'Reported Performance Table'!BF1212</f>
        <v>0</v>
      </c>
      <c r="P1212" s="179">
        <f>'Reported Performance Table'!BG1212</f>
        <v>0</v>
      </c>
      <c r="Q1212" t="str">
        <f t="shared" si="37"/>
        <v>No</v>
      </c>
    </row>
    <row r="1213" spans="1:17" x14ac:dyDescent="0.25">
      <c r="A1213" s="75">
        <v>1220</v>
      </c>
      <c r="B1213" s="76" t="str">
        <f>IF('Reported Performance Table'!$A1220="","",IF(OR('Reported Performance Table'!$B1220="",'Reported Performance Table'!$C1220="",'Reported Performance Table'!$D1220="",'Reported Performance Table'!$F1220="",'Reported Performance Table'!$G1220="",'Reported Performance Table'!$H1220="",'Reported Performance Table'!$I1220="",'Reported Performance Table'!$K1220="",'Reported Performance Table'!$N1220="",'Reported Performance Table'!$O1220="",'Reported Performance Table'!$P1220="",'Reported Performance Table'!$Q1220="",'Reported Performance Table'!$R1220="",'Reported Performance Table'!$S1220="",'Reported Performance Table'!$T1220="",'Reported Performance Table'!$U1220="",'Reported Performance Table'!$V1220="",'Reported Performance Table'!$W1220="",'Reported Performance Table'!$X1220="",'Reported Performance Table'!$AF1220="",'Reported Performance Table'!$AG1220="",'Reported Performance Table'!$AI1220="",'Reported Performance Table'!$AJ1220="",'Reported Performance Table'!$AL1220="",'Reported Performance Table'!$AN1220="",'Reported Performance Table'!$AR1220=""),$A1213&amp;", ",""))</f>
        <v/>
      </c>
      <c r="D1213" s="35" t="e">
        <f>VLOOKUP('Reported Performance Table'!C1213,'Master List'!$B$20:$C$39,2,FALSE)</f>
        <v>#N/A</v>
      </c>
      <c r="E1213" t="e">
        <f>VLOOKUP('Reported Performance Table'!D1213,'Master List'!$B$42:$C$129,2,FALSE)</f>
        <v>#N/A</v>
      </c>
      <c r="F1213" t="e">
        <f>VLOOKUP('Reported Performance Table'!C1213,'Master List'!$B$20:$D$39,3,FALSE)</f>
        <v>#N/A</v>
      </c>
      <c r="G1213" s="3" t="e">
        <f>VLOOKUP('Reported Performance Table'!B1213,'Master List'!$B$11:$D$17,3,FALSE)</f>
        <v>#N/A</v>
      </c>
      <c r="H1213" t="e">
        <f t="shared" si="36"/>
        <v>#N/A</v>
      </c>
      <c r="I1213" t="e">
        <f>IF(VLOOKUP('Reported Performance Table'!D1213,'Master List'!$B$42:$D$129,3,FALSE)="","No",VLOOKUP('Reported Performance Table'!D1213,'Master List'!$B$42:$D$129,3,FALSE))</f>
        <v>#N/A</v>
      </c>
      <c r="J1213" t="e">
        <f>IF(AND(I1213="Yes_No",'Reported Performance Table'!E1213="Yes"),"No","Yes_No")</f>
        <v>#N/A</v>
      </c>
      <c r="K1213" t="str">
        <f>IF('Reported Performance Table'!D1213="","",IF('Reported Performance Table'!E1213="Yes","LUNA_CCT","Reported_CCT"))</f>
        <v/>
      </c>
      <c r="L1213" t="str">
        <f>IF('Reported Performance Table'!D1213="","",IF(K1213="LUNA_CCT",VLOOKUP('Reported Performance Table'!D1213,'Master List'!$B$42:$E$129,4,FALSE),"Reported_BUG"))</f>
        <v/>
      </c>
      <c r="M1213" t="str">
        <f>IF('Reported Performance Table'!D1213="","",IF(AND('Reported Performance Table'!$E1213="Yes",OR('Reported Performance Table'!$D1213='Master List'!$B$42,'Reported Performance Table'!$D1213='Master List'!$B$43,'Reported Performance Table'!$D1213='Master List'!$B$44,'Reported Performance Table'!$D1213='Master List'!$B$46,'Reported Performance Table'!$D1213='Master List'!$B$48,'Reported Performance Table'!$D1213='Master List'!$B$104,'Reported Performance Table'!$D1213='Master List'!$B$106,'Reported Performance Table'!$D1213='Master List'!$B$126)),"LUNA_Dimming","Dimming_Capability_and_Range"))</f>
        <v/>
      </c>
      <c r="N1213" s="179">
        <f>'Reported Performance Table'!BE1213</f>
        <v>0</v>
      </c>
      <c r="O1213" s="179">
        <f>'Reported Performance Table'!BF1213</f>
        <v>0</v>
      </c>
      <c r="P1213" s="179">
        <f>'Reported Performance Table'!BG1213</f>
        <v>0</v>
      </c>
      <c r="Q1213" t="str">
        <f t="shared" si="37"/>
        <v>No</v>
      </c>
    </row>
    <row r="1214" spans="1:17" x14ac:dyDescent="0.25">
      <c r="A1214" s="75">
        <v>1221</v>
      </c>
      <c r="B1214" s="76" t="str">
        <f>IF('Reported Performance Table'!$A1221="","",IF(OR('Reported Performance Table'!$B1221="",'Reported Performance Table'!$C1221="",'Reported Performance Table'!$D1221="",'Reported Performance Table'!$F1221="",'Reported Performance Table'!$G1221="",'Reported Performance Table'!$H1221="",'Reported Performance Table'!$I1221="",'Reported Performance Table'!$K1221="",'Reported Performance Table'!$N1221="",'Reported Performance Table'!$O1221="",'Reported Performance Table'!$P1221="",'Reported Performance Table'!$Q1221="",'Reported Performance Table'!$R1221="",'Reported Performance Table'!$S1221="",'Reported Performance Table'!$T1221="",'Reported Performance Table'!$U1221="",'Reported Performance Table'!$V1221="",'Reported Performance Table'!$W1221="",'Reported Performance Table'!$X1221="",'Reported Performance Table'!$AF1221="",'Reported Performance Table'!$AG1221="",'Reported Performance Table'!$AI1221="",'Reported Performance Table'!$AJ1221="",'Reported Performance Table'!$AL1221="",'Reported Performance Table'!$AN1221="",'Reported Performance Table'!$AR1221=""),$A1214&amp;", ",""))</f>
        <v/>
      </c>
      <c r="D1214" s="35" t="e">
        <f>VLOOKUP('Reported Performance Table'!C1214,'Master List'!$B$20:$C$39,2,FALSE)</f>
        <v>#N/A</v>
      </c>
      <c r="E1214" t="e">
        <f>VLOOKUP('Reported Performance Table'!D1214,'Master List'!$B$42:$C$129,2,FALSE)</f>
        <v>#N/A</v>
      </c>
      <c r="F1214" t="e">
        <f>VLOOKUP('Reported Performance Table'!C1214,'Master List'!$B$20:$D$39,3,FALSE)</f>
        <v>#N/A</v>
      </c>
      <c r="G1214" s="3" t="e">
        <f>VLOOKUP('Reported Performance Table'!B1214,'Master List'!$B$11:$D$17,3,FALSE)</f>
        <v>#N/A</v>
      </c>
      <c r="H1214" t="e">
        <f t="shared" si="36"/>
        <v>#N/A</v>
      </c>
      <c r="I1214" t="e">
        <f>IF(VLOOKUP('Reported Performance Table'!D1214,'Master List'!$B$42:$D$129,3,FALSE)="","No",VLOOKUP('Reported Performance Table'!D1214,'Master List'!$B$42:$D$129,3,FALSE))</f>
        <v>#N/A</v>
      </c>
      <c r="J1214" t="e">
        <f>IF(AND(I1214="Yes_No",'Reported Performance Table'!E1214="Yes"),"No","Yes_No")</f>
        <v>#N/A</v>
      </c>
      <c r="K1214" t="str">
        <f>IF('Reported Performance Table'!D1214="","",IF('Reported Performance Table'!E1214="Yes","LUNA_CCT","Reported_CCT"))</f>
        <v/>
      </c>
      <c r="L1214" t="str">
        <f>IF('Reported Performance Table'!D1214="","",IF(K1214="LUNA_CCT",VLOOKUP('Reported Performance Table'!D1214,'Master List'!$B$42:$E$129,4,FALSE),"Reported_BUG"))</f>
        <v/>
      </c>
      <c r="M1214" t="str">
        <f>IF('Reported Performance Table'!D1214="","",IF(AND('Reported Performance Table'!$E1214="Yes",OR('Reported Performance Table'!$D1214='Master List'!$B$42,'Reported Performance Table'!$D1214='Master List'!$B$43,'Reported Performance Table'!$D1214='Master List'!$B$44,'Reported Performance Table'!$D1214='Master List'!$B$46,'Reported Performance Table'!$D1214='Master List'!$B$48,'Reported Performance Table'!$D1214='Master List'!$B$104,'Reported Performance Table'!$D1214='Master List'!$B$106,'Reported Performance Table'!$D1214='Master List'!$B$126)),"LUNA_Dimming","Dimming_Capability_and_Range"))</f>
        <v/>
      </c>
      <c r="N1214" s="179">
        <f>'Reported Performance Table'!BE1214</f>
        <v>0</v>
      </c>
      <c r="O1214" s="179">
        <f>'Reported Performance Table'!BF1214</f>
        <v>0</v>
      </c>
      <c r="P1214" s="179">
        <f>'Reported Performance Table'!BG1214</f>
        <v>0</v>
      </c>
      <c r="Q1214" t="str">
        <f t="shared" si="37"/>
        <v>No</v>
      </c>
    </row>
    <row r="1215" spans="1:17" x14ac:dyDescent="0.25">
      <c r="A1215" s="75">
        <v>1222</v>
      </c>
      <c r="B1215" s="76" t="str">
        <f>IF('Reported Performance Table'!$A1222="","",IF(OR('Reported Performance Table'!$B1222="",'Reported Performance Table'!$C1222="",'Reported Performance Table'!$D1222="",'Reported Performance Table'!$F1222="",'Reported Performance Table'!$G1222="",'Reported Performance Table'!$H1222="",'Reported Performance Table'!$I1222="",'Reported Performance Table'!$K1222="",'Reported Performance Table'!$N1222="",'Reported Performance Table'!$O1222="",'Reported Performance Table'!$P1222="",'Reported Performance Table'!$Q1222="",'Reported Performance Table'!$R1222="",'Reported Performance Table'!$S1222="",'Reported Performance Table'!$T1222="",'Reported Performance Table'!$U1222="",'Reported Performance Table'!$V1222="",'Reported Performance Table'!$W1222="",'Reported Performance Table'!$X1222="",'Reported Performance Table'!$AF1222="",'Reported Performance Table'!$AG1222="",'Reported Performance Table'!$AI1222="",'Reported Performance Table'!$AJ1222="",'Reported Performance Table'!$AL1222="",'Reported Performance Table'!$AN1222="",'Reported Performance Table'!$AR1222=""),$A1215&amp;", ",""))</f>
        <v/>
      </c>
      <c r="D1215" s="35" t="e">
        <f>VLOOKUP('Reported Performance Table'!C1215,'Master List'!$B$20:$C$39,2,FALSE)</f>
        <v>#N/A</v>
      </c>
      <c r="E1215" t="e">
        <f>VLOOKUP('Reported Performance Table'!D1215,'Master List'!$B$42:$C$129,2,FALSE)</f>
        <v>#N/A</v>
      </c>
      <c r="F1215" t="e">
        <f>VLOOKUP('Reported Performance Table'!C1215,'Master List'!$B$20:$D$39,3,FALSE)</f>
        <v>#N/A</v>
      </c>
      <c r="G1215" s="3" t="e">
        <f>VLOOKUP('Reported Performance Table'!B1215,'Master List'!$B$11:$D$17,3,FALSE)</f>
        <v>#N/A</v>
      </c>
      <c r="H1215" t="e">
        <f t="shared" si="36"/>
        <v>#N/A</v>
      </c>
      <c r="I1215" t="e">
        <f>IF(VLOOKUP('Reported Performance Table'!D1215,'Master List'!$B$42:$D$129,3,FALSE)="","No",VLOOKUP('Reported Performance Table'!D1215,'Master List'!$B$42:$D$129,3,FALSE))</f>
        <v>#N/A</v>
      </c>
      <c r="J1215" t="e">
        <f>IF(AND(I1215="Yes_No",'Reported Performance Table'!E1215="Yes"),"No","Yes_No")</f>
        <v>#N/A</v>
      </c>
      <c r="K1215" t="str">
        <f>IF('Reported Performance Table'!D1215="","",IF('Reported Performance Table'!E1215="Yes","LUNA_CCT","Reported_CCT"))</f>
        <v/>
      </c>
      <c r="L1215" t="str">
        <f>IF('Reported Performance Table'!D1215="","",IF(K1215="LUNA_CCT",VLOOKUP('Reported Performance Table'!D1215,'Master List'!$B$42:$E$129,4,FALSE),"Reported_BUG"))</f>
        <v/>
      </c>
      <c r="M1215" t="str">
        <f>IF('Reported Performance Table'!D1215="","",IF(AND('Reported Performance Table'!$E1215="Yes",OR('Reported Performance Table'!$D1215='Master List'!$B$42,'Reported Performance Table'!$D1215='Master List'!$B$43,'Reported Performance Table'!$D1215='Master List'!$B$44,'Reported Performance Table'!$D1215='Master List'!$B$46,'Reported Performance Table'!$D1215='Master List'!$B$48,'Reported Performance Table'!$D1215='Master List'!$B$104,'Reported Performance Table'!$D1215='Master List'!$B$106,'Reported Performance Table'!$D1215='Master List'!$B$126)),"LUNA_Dimming","Dimming_Capability_and_Range"))</f>
        <v/>
      </c>
      <c r="N1215" s="179">
        <f>'Reported Performance Table'!BE1215</f>
        <v>0</v>
      </c>
      <c r="O1215" s="179">
        <f>'Reported Performance Table'!BF1215</f>
        <v>0</v>
      </c>
      <c r="P1215" s="179">
        <f>'Reported Performance Table'!BG1215</f>
        <v>0</v>
      </c>
      <c r="Q1215" t="str">
        <f t="shared" si="37"/>
        <v>No</v>
      </c>
    </row>
    <row r="1216" spans="1:17" x14ac:dyDescent="0.25">
      <c r="A1216" s="75">
        <v>1223</v>
      </c>
      <c r="B1216" s="76" t="str">
        <f>IF('Reported Performance Table'!$A1223="","",IF(OR('Reported Performance Table'!$B1223="",'Reported Performance Table'!$C1223="",'Reported Performance Table'!$D1223="",'Reported Performance Table'!$F1223="",'Reported Performance Table'!$G1223="",'Reported Performance Table'!$H1223="",'Reported Performance Table'!$I1223="",'Reported Performance Table'!$K1223="",'Reported Performance Table'!$N1223="",'Reported Performance Table'!$O1223="",'Reported Performance Table'!$P1223="",'Reported Performance Table'!$Q1223="",'Reported Performance Table'!$R1223="",'Reported Performance Table'!$S1223="",'Reported Performance Table'!$T1223="",'Reported Performance Table'!$U1223="",'Reported Performance Table'!$V1223="",'Reported Performance Table'!$W1223="",'Reported Performance Table'!$X1223="",'Reported Performance Table'!$AF1223="",'Reported Performance Table'!$AG1223="",'Reported Performance Table'!$AI1223="",'Reported Performance Table'!$AJ1223="",'Reported Performance Table'!$AL1223="",'Reported Performance Table'!$AN1223="",'Reported Performance Table'!$AR1223=""),$A1216&amp;", ",""))</f>
        <v/>
      </c>
      <c r="D1216" s="35" t="e">
        <f>VLOOKUP('Reported Performance Table'!C1216,'Master List'!$B$20:$C$39,2,FALSE)</f>
        <v>#N/A</v>
      </c>
      <c r="E1216" t="e">
        <f>VLOOKUP('Reported Performance Table'!D1216,'Master List'!$B$42:$C$129,2,FALSE)</f>
        <v>#N/A</v>
      </c>
      <c r="F1216" t="e">
        <f>VLOOKUP('Reported Performance Table'!C1216,'Master List'!$B$20:$D$39,3,FALSE)</f>
        <v>#N/A</v>
      </c>
      <c r="G1216" s="3" t="e">
        <f>VLOOKUP('Reported Performance Table'!B1216,'Master List'!$B$11:$D$17,3,FALSE)</f>
        <v>#N/A</v>
      </c>
      <c r="H1216" t="e">
        <f t="shared" si="36"/>
        <v>#N/A</v>
      </c>
      <c r="I1216" t="e">
        <f>IF(VLOOKUP('Reported Performance Table'!D1216,'Master List'!$B$42:$D$129,3,FALSE)="","No",VLOOKUP('Reported Performance Table'!D1216,'Master List'!$B$42:$D$129,3,FALSE))</f>
        <v>#N/A</v>
      </c>
      <c r="J1216" t="e">
        <f>IF(AND(I1216="Yes_No",'Reported Performance Table'!E1216="Yes"),"No","Yes_No")</f>
        <v>#N/A</v>
      </c>
      <c r="K1216" t="str">
        <f>IF('Reported Performance Table'!D1216="","",IF('Reported Performance Table'!E1216="Yes","LUNA_CCT","Reported_CCT"))</f>
        <v/>
      </c>
      <c r="L1216" t="str">
        <f>IF('Reported Performance Table'!D1216="","",IF(K1216="LUNA_CCT",VLOOKUP('Reported Performance Table'!D1216,'Master List'!$B$42:$E$129,4,FALSE),"Reported_BUG"))</f>
        <v/>
      </c>
      <c r="M1216" t="str">
        <f>IF('Reported Performance Table'!D1216="","",IF(AND('Reported Performance Table'!$E1216="Yes",OR('Reported Performance Table'!$D1216='Master List'!$B$42,'Reported Performance Table'!$D1216='Master List'!$B$43,'Reported Performance Table'!$D1216='Master List'!$B$44,'Reported Performance Table'!$D1216='Master List'!$B$46,'Reported Performance Table'!$D1216='Master List'!$B$48,'Reported Performance Table'!$D1216='Master List'!$B$104,'Reported Performance Table'!$D1216='Master List'!$B$106,'Reported Performance Table'!$D1216='Master List'!$B$126)),"LUNA_Dimming","Dimming_Capability_and_Range"))</f>
        <v/>
      </c>
      <c r="N1216" s="179">
        <f>'Reported Performance Table'!BE1216</f>
        <v>0</v>
      </c>
      <c r="O1216" s="179">
        <f>'Reported Performance Table'!BF1216</f>
        <v>0</v>
      </c>
      <c r="P1216" s="179">
        <f>'Reported Performance Table'!BG1216</f>
        <v>0</v>
      </c>
      <c r="Q1216" t="str">
        <f t="shared" si="37"/>
        <v>No</v>
      </c>
    </row>
    <row r="1217" spans="1:17" x14ac:dyDescent="0.25">
      <c r="A1217" s="75">
        <v>1224</v>
      </c>
      <c r="B1217" s="76" t="str">
        <f>IF('Reported Performance Table'!$A1224="","",IF(OR('Reported Performance Table'!$B1224="",'Reported Performance Table'!$C1224="",'Reported Performance Table'!$D1224="",'Reported Performance Table'!$F1224="",'Reported Performance Table'!$G1224="",'Reported Performance Table'!$H1224="",'Reported Performance Table'!$I1224="",'Reported Performance Table'!$K1224="",'Reported Performance Table'!$N1224="",'Reported Performance Table'!$O1224="",'Reported Performance Table'!$P1224="",'Reported Performance Table'!$Q1224="",'Reported Performance Table'!$R1224="",'Reported Performance Table'!$S1224="",'Reported Performance Table'!$T1224="",'Reported Performance Table'!$U1224="",'Reported Performance Table'!$V1224="",'Reported Performance Table'!$W1224="",'Reported Performance Table'!$X1224="",'Reported Performance Table'!$AF1224="",'Reported Performance Table'!$AG1224="",'Reported Performance Table'!$AI1224="",'Reported Performance Table'!$AJ1224="",'Reported Performance Table'!$AL1224="",'Reported Performance Table'!$AN1224="",'Reported Performance Table'!$AR1224=""),$A1217&amp;", ",""))</f>
        <v/>
      </c>
      <c r="D1217" s="35" t="e">
        <f>VLOOKUP('Reported Performance Table'!C1217,'Master List'!$B$20:$C$39,2,FALSE)</f>
        <v>#N/A</v>
      </c>
      <c r="E1217" t="e">
        <f>VLOOKUP('Reported Performance Table'!D1217,'Master List'!$B$42:$C$129,2,FALSE)</f>
        <v>#N/A</v>
      </c>
      <c r="F1217" t="e">
        <f>VLOOKUP('Reported Performance Table'!C1217,'Master List'!$B$20:$D$39,3,FALSE)</f>
        <v>#N/A</v>
      </c>
      <c r="G1217" s="3" t="e">
        <f>VLOOKUP('Reported Performance Table'!B1217,'Master List'!$B$11:$D$17,3,FALSE)</f>
        <v>#N/A</v>
      </c>
      <c r="H1217" t="e">
        <f t="shared" si="36"/>
        <v>#N/A</v>
      </c>
      <c r="I1217" t="e">
        <f>IF(VLOOKUP('Reported Performance Table'!D1217,'Master List'!$B$42:$D$129,3,FALSE)="","No",VLOOKUP('Reported Performance Table'!D1217,'Master List'!$B$42:$D$129,3,FALSE))</f>
        <v>#N/A</v>
      </c>
      <c r="J1217" t="e">
        <f>IF(AND(I1217="Yes_No",'Reported Performance Table'!E1217="Yes"),"No","Yes_No")</f>
        <v>#N/A</v>
      </c>
      <c r="K1217" t="str">
        <f>IF('Reported Performance Table'!D1217="","",IF('Reported Performance Table'!E1217="Yes","LUNA_CCT","Reported_CCT"))</f>
        <v/>
      </c>
      <c r="L1217" t="str">
        <f>IF('Reported Performance Table'!D1217="","",IF(K1217="LUNA_CCT",VLOOKUP('Reported Performance Table'!D1217,'Master List'!$B$42:$E$129,4,FALSE),"Reported_BUG"))</f>
        <v/>
      </c>
      <c r="M1217" t="str">
        <f>IF('Reported Performance Table'!D1217="","",IF(AND('Reported Performance Table'!$E1217="Yes",OR('Reported Performance Table'!$D1217='Master List'!$B$42,'Reported Performance Table'!$D1217='Master List'!$B$43,'Reported Performance Table'!$D1217='Master List'!$B$44,'Reported Performance Table'!$D1217='Master List'!$B$46,'Reported Performance Table'!$D1217='Master List'!$B$48,'Reported Performance Table'!$D1217='Master List'!$B$104,'Reported Performance Table'!$D1217='Master List'!$B$106,'Reported Performance Table'!$D1217='Master List'!$B$126)),"LUNA_Dimming","Dimming_Capability_and_Range"))</f>
        <v/>
      </c>
      <c r="N1217" s="179">
        <f>'Reported Performance Table'!BE1217</f>
        <v>0</v>
      </c>
      <c r="O1217" s="179">
        <f>'Reported Performance Table'!BF1217</f>
        <v>0</v>
      </c>
      <c r="P1217" s="179">
        <f>'Reported Performance Table'!BG1217</f>
        <v>0</v>
      </c>
      <c r="Q1217" t="str">
        <f t="shared" si="37"/>
        <v>No</v>
      </c>
    </row>
    <row r="1218" spans="1:17" x14ac:dyDescent="0.25">
      <c r="A1218" s="75">
        <v>1225</v>
      </c>
      <c r="B1218" s="76" t="str">
        <f>IF('Reported Performance Table'!$A1225="","",IF(OR('Reported Performance Table'!$B1225="",'Reported Performance Table'!$C1225="",'Reported Performance Table'!$D1225="",'Reported Performance Table'!$F1225="",'Reported Performance Table'!$G1225="",'Reported Performance Table'!$H1225="",'Reported Performance Table'!$I1225="",'Reported Performance Table'!$K1225="",'Reported Performance Table'!$N1225="",'Reported Performance Table'!$O1225="",'Reported Performance Table'!$P1225="",'Reported Performance Table'!$Q1225="",'Reported Performance Table'!$R1225="",'Reported Performance Table'!$S1225="",'Reported Performance Table'!$T1225="",'Reported Performance Table'!$U1225="",'Reported Performance Table'!$V1225="",'Reported Performance Table'!$W1225="",'Reported Performance Table'!$X1225="",'Reported Performance Table'!$AF1225="",'Reported Performance Table'!$AG1225="",'Reported Performance Table'!$AI1225="",'Reported Performance Table'!$AJ1225="",'Reported Performance Table'!$AL1225="",'Reported Performance Table'!$AN1225="",'Reported Performance Table'!$AR1225=""),$A1218&amp;", ",""))</f>
        <v/>
      </c>
      <c r="D1218" s="35" t="e">
        <f>VLOOKUP('Reported Performance Table'!C1218,'Master List'!$B$20:$C$39,2,FALSE)</f>
        <v>#N/A</v>
      </c>
      <c r="E1218" t="e">
        <f>VLOOKUP('Reported Performance Table'!D1218,'Master List'!$B$42:$C$129,2,FALSE)</f>
        <v>#N/A</v>
      </c>
      <c r="F1218" t="e">
        <f>VLOOKUP('Reported Performance Table'!C1218,'Master List'!$B$20:$D$39,3,FALSE)</f>
        <v>#N/A</v>
      </c>
      <c r="G1218" s="3" t="e">
        <f>VLOOKUP('Reported Performance Table'!B1218,'Master List'!$B$11:$D$17,3,FALSE)</f>
        <v>#N/A</v>
      </c>
      <c r="H1218" t="e">
        <f t="shared" si="36"/>
        <v>#N/A</v>
      </c>
      <c r="I1218" t="e">
        <f>IF(VLOOKUP('Reported Performance Table'!D1218,'Master List'!$B$42:$D$129,3,FALSE)="","No",VLOOKUP('Reported Performance Table'!D1218,'Master List'!$B$42:$D$129,3,FALSE))</f>
        <v>#N/A</v>
      </c>
      <c r="J1218" t="e">
        <f>IF(AND(I1218="Yes_No",'Reported Performance Table'!E1218="Yes"),"No","Yes_No")</f>
        <v>#N/A</v>
      </c>
      <c r="K1218" t="str">
        <f>IF('Reported Performance Table'!D1218="","",IF('Reported Performance Table'!E1218="Yes","LUNA_CCT","Reported_CCT"))</f>
        <v/>
      </c>
      <c r="L1218" t="str">
        <f>IF('Reported Performance Table'!D1218="","",IF(K1218="LUNA_CCT",VLOOKUP('Reported Performance Table'!D1218,'Master List'!$B$42:$E$129,4,FALSE),"Reported_BUG"))</f>
        <v/>
      </c>
      <c r="M1218" t="str">
        <f>IF('Reported Performance Table'!D1218="","",IF(AND('Reported Performance Table'!$E1218="Yes",OR('Reported Performance Table'!$D1218='Master List'!$B$42,'Reported Performance Table'!$D1218='Master List'!$B$43,'Reported Performance Table'!$D1218='Master List'!$B$44,'Reported Performance Table'!$D1218='Master List'!$B$46,'Reported Performance Table'!$D1218='Master List'!$B$48,'Reported Performance Table'!$D1218='Master List'!$B$104,'Reported Performance Table'!$D1218='Master List'!$B$106,'Reported Performance Table'!$D1218='Master List'!$B$126)),"LUNA_Dimming","Dimming_Capability_and_Range"))</f>
        <v/>
      </c>
      <c r="N1218" s="179">
        <f>'Reported Performance Table'!BE1218</f>
        <v>0</v>
      </c>
      <c r="O1218" s="179">
        <f>'Reported Performance Table'!BF1218</f>
        <v>0</v>
      </c>
      <c r="P1218" s="179">
        <f>'Reported Performance Table'!BG1218</f>
        <v>0</v>
      </c>
      <c r="Q1218" t="str">
        <f t="shared" si="37"/>
        <v>No</v>
      </c>
    </row>
    <row r="1219" spans="1:17" x14ac:dyDescent="0.25">
      <c r="A1219" s="75">
        <v>1226</v>
      </c>
      <c r="B1219" s="76" t="str">
        <f>IF('Reported Performance Table'!$A1226="","",IF(OR('Reported Performance Table'!$B1226="",'Reported Performance Table'!$C1226="",'Reported Performance Table'!$D1226="",'Reported Performance Table'!$F1226="",'Reported Performance Table'!$G1226="",'Reported Performance Table'!$H1226="",'Reported Performance Table'!$I1226="",'Reported Performance Table'!$K1226="",'Reported Performance Table'!$N1226="",'Reported Performance Table'!$O1226="",'Reported Performance Table'!$P1226="",'Reported Performance Table'!$Q1226="",'Reported Performance Table'!$R1226="",'Reported Performance Table'!$S1226="",'Reported Performance Table'!$T1226="",'Reported Performance Table'!$U1226="",'Reported Performance Table'!$V1226="",'Reported Performance Table'!$W1226="",'Reported Performance Table'!$X1226="",'Reported Performance Table'!$AF1226="",'Reported Performance Table'!$AG1226="",'Reported Performance Table'!$AI1226="",'Reported Performance Table'!$AJ1226="",'Reported Performance Table'!$AL1226="",'Reported Performance Table'!$AN1226="",'Reported Performance Table'!$AR1226=""),$A1219&amp;", ",""))</f>
        <v/>
      </c>
      <c r="D1219" s="35" t="e">
        <f>VLOOKUP('Reported Performance Table'!C1219,'Master List'!$B$20:$C$39,2,FALSE)</f>
        <v>#N/A</v>
      </c>
      <c r="E1219" t="e">
        <f>VLOOKUP('Reported Performance Table'!D1219,'Master List'!$B$42:$C$129,2,FALSE)</f>
        <v>#N/A</v>
      </c>
      <c r="F1219" t="e">
        <f>VLOOKUP('Reported Performance Table'!C1219,'Master List'!$B$20:$D$39,3,FALSE)</f>
        <v>#N/A</v>
      </c>
      <c r="G1219" s="3" t="e">
        <f>VLOOKUP('Reported Performance Table'!B1219,'Master List'!$B$11:$D$17,3,FALSE)</f>
        <v>#N/A</v>
      </c>
      <c r="H1219" t="e">
        <f t="shared" si="36"/>
        <v>#N/A</v>
      </c>
      <c r="I1219" t="e">
        <f>IF(VLOOKUP('Reported Performance Table'!D1219,'Master List'!$B$42:$D$129,3,FALSE)="","No",VLOOKUP('Reported Performance Table'!D1219,'Master List'!$B$42:$D$129,3,FALSE))</f>
        <v>#N/A</v>
      </c>
      <c r="J1219" t="e">
        <f>IF(AND(I1219="Yes_No",'Reported Performance Table'!E1219="Yes"),"No","Yes_No")</f>
        <v>#N/A</v>
      </c>
      <c r="K1219" t="str">
        <f>IF('Reported Performance Table'!D1219="","",IF('Reported Performance Table'!E1219="Yes","LUNA_CCT","Reported_CCT"))</f>
        <v/>
      </c>
      <c r="L1219" t="str">
        <f>IF('Reported Performance Table'!D1219="","",IF(K1219="LUNA_CCT",VLOOKUP('Reported Performance Table'!D1219,'Master List'!$B$42:$E$129,4,FALSE),"Reported_BUG"))</f>
        <v/>
      </c>
      <c r="M1219" t="str">
        <f>IF('Reported Performance Table'!D1219="","",IF(AND('Reported Performance Table'!$E1219="Yes",OR('Reported Performance Table'!$D1219='Master List'!$B$42,'Reported Performance Table'!$D1219='Master List'!$B$43,'Reported Performance Table'!$D1219='Master List'!$B$44,'Reported Performance Table'!$D1219='Master List'!$B$46,'Reported Performance Table'!$D1219='Master List'!$B$48,'Reported Performance Table'!$D1219='Master List'!$B$104,'Reported Performance Table'!$D1219='Master List'!$B$106,'Reported Performance Table'!$D1219='Master List'!$B$126)),"LUNA_Dimming","Dimming_Capability_and_Range"))</f>
        <v/>
      </c>
      <c r="N1219" s="179">
        <f>'Reported Performance Table'!BE1219</f>
        <v>0</v>
      </c>
      <c r="O1219" s="179">
        <f>'Reported Performance Table'!BF1219</f>
        <v>0</v>
      </c>
      <c r="P1219" s="179">
        <f>'Reported Performance Table'!BG1219</f>
        <v>0</v>
      </c>
      <c r="Q1219" t="str">
        <f t="shared" si="37"/>
        <v>No</v>
      </c>
    </row>
    <row r="1220" spans="1:17" x14ac:dyDescent="0.25">
      <c r="A1220" s="75">
        <v>1227</v>
      </c>
      <c r="B1220" s="76" t="str">
        <f>IF('Reported Performance Table'!$A1227="","",IF(OR('Reported Performance Table'!$B1227="",'Reported Performance Table'!$C1227="",'Reported Performance Table'!$D1227="",'Reported Performance Table'!$F1227="",'Reported Performance Table'!$G1227="",'Reported Performance Table'!$H1227="",'Reported Performance Table'!$I1227="",'Reported Performance Table'!$K1227="",'Reported Performance Table'!$N1227="",'Reported Performance Table'!$O1227="",'Reported Performance Table'!$P1227="",'Reported Performance Table'!$Q1227="",'Reported Performance Table'!$R1227="",'Reported Performance Table'!$S1227="",'Reported Performance Table'!$T1227="",'Reported Performance Table'!$U1227="",'Reported Performance Table'!$V1227="",'Reported Performance Table'!$W1227="",'Reported Performance Table'!$X1227="",'Reported Performance Table'!$AF1227="",'Reported Performance Table'!$AG1227="",'Reported Performance Table'!$AI1227="",'Reported Performance Table'!$AJ1227="",'Reported Performance Table'!$AL1227="",'Reported Performance Table'!$AN1227="",'Reported Performance Table'!$AR1227=""),$A1220&amp;", ",""))</f>
        <v/>
      </c>
      <c r="D1220" s="35" t="e">
        <f>VLOOKUP('Reported Performance Table'!C1220,'Master List'!$B$20:$C$39,2,FALSE)</f>
        <v>#N/A</v>
      </c>
      <c r="E1220" t="e">
        <f>VLOOKUP('Reported Performance Table'!D1220,'Master List'!$B$42:$C$129,2,FALSE)</f>
        <v>#N/A</v>
      </c>
      <c r="F1220" t="e">
        <f>VLOOKUP('Reported Performance Table'!C1220,'Master List'!$B$20:$D$39,3,FALSE)</f>
        <v>#N/A</v>
      </c>
      <c r="G1220" s="3" t="e">
        <f>VLOOKUP('Reported Performance Table'!B1220,'Master List'!$B$11:$D$17,3,FALSE)</f>
        <v>#N/A</v>
      </c>
      <c r="H1220" t="e">
        <f t="shared" si="36"/>
        <v>#N/A</v>
      </c>
      <c r="I1220" t="e">
        <f>IF(VLOOKUP('Reported Performance Table'!D1220,'Master List'!$B$42:$D$129,3,FALSE)="","No",VLOOKUP('Reported Performance Table'!D1220,'Master List'!$B$42:$D$129,3,FALSE))</f>
        <v>#N/A</v>
      </c>
      <c r="J1220" t="e">
        <f>IF(AND(I1220="Yes_No",'Reported Performance Table'!E1220="Yes"),"No","Yes_No")</f>
        <v>#N/A</v>
      </c>
      <c r="K1220" t="str">
        <f>IF('Reported Performance Table'!D1220="","",IF('Reported Performance Table'!E1220="Yes","LUNA_CCT","Reported_CCT"))</f>
        <v/>
      </c>
      <c r="L1220" t="str">
        <f>IF('Reported Performance Table'!D1220="","",IF(K1220="LUNA_CCT",VLOOKUP('Reported Performance Table'!D1220,'Master List'!$B$42:$E$129,4,FALSE),"Reported_BUG"))</f>
        <v/>
      </c>
      <c r="M1220" t="str">
        <f>IF('Reported Performance Table'!D1220="","",IF(AND('Reported Performance Table'!$E1220="Yes",OR('Reported Performance Table'!$D1220='Master List'!$B$42,'Reported Performance Table'!$D1220='Master List'!$B$43,'Reported Performance Table'!$D1220='Master List'!$B$44,'Reported Performance Table'!$D1220='Master List'!$B$46,'Reported Performance Table'!$D1220='Master List'!$B$48,'Reported Performance Table'!$D1220='Master List'!$B$104,'Reported Performance Table'!$D1220='Master List'!$B$106,'Reported Performance Table'!$D1220='Master List'!$B$126)),"LUNA_Dimming","Dimming_Capability_and_Range"))</f>
        <v/>
      </c>
      <c r="N1220" s="179">
        <f>'Reported Performance Table'!BE1220</f>
        <v>0</v>
      </c>
      <c r="O1220" s="179">
        <f>'Reported Performance Table'!BF1220</f>
        <v>0</v>
      </c>
      <c r="P1220" s="179">
        <f>'Reported Performance Table'!BG1220</f>
        <v>0</v>
      </c>
      <c r="Q1220" t="str">
        <f t="shared" si="37"/>
        <v>No</v>
      </c>
    </row>
    <row r="1221" spans="1:17" x14ac:dyDescent="0.25">
      <c r="A1221" s="75">
        <v>1228</v>
      </c>
      <c r="B1221" s="76" t="str">
        <f>IF('Reported Performance Table'!$A1228="","",IF(OR('Reported Performance Table'!$B1228="",'Reported Performance Table'!$C1228="",'Reported Performance Table'!$D1228="",'Reported Performance Table'!$F1228="",'Reported Performance Table'!$G1228="",'Reported Performance Table'!$H1228="",'Reported Performance Table'!$I1228="",'Reported Performance Table'!$K1228="",'Reported Performance Table'!$N1228="",'Reported Performance Table'!$O1228="",'Reported Performance Table'!$P1228="",'Reported Performance Table'!$Q1228="",'Reported Performance Table'!$R1228="",'Reported Performance Table'!$S1228="",'Reported Performance Table'!$T1228="",'Reported Performance Table'!$U1228="",'Reported Performance Table'!$V1228="",'Reported Performance Table'!$W1228="",'Reported Performance Table'!$X1228="",'Reported Performance Table'!$AF1228="",'Reported Performance Table'!$AG1228="",'Reported Performance Table'!$AI1228="",'Reported Performance Table'!$AJ1228="",'Reported Performance Table'!$AL1228="",'Reported Performance Table'!$AN1228="",'Reported Performance Table'!$AR1228=""),$A1221&amp;", ",""))</f>
        <v/>
      </c>
      <c r="D1221" s="35" t="e">
        <f>VLOOKUP('Reported Performance Table'!C1221,'Master List'!$B$20:$C$39,2,FALSE)</f>
        <v>#N/A</v>
      </c>
      <c r="E1221" t="e">
        <f>VLOOKUP('Reported Performance Table'!D1221,'Master List'!$B$42:$C$129,2,FALSE)</f>
        <v>#N/A</v>
      </c>
      <c r="F1221" t="e">
        <f>VLOOKUP('Reported Performance Table'!C1221,'Master List'!$B$20:$D$39,3,FALSE)</f>
        <v>#N/A</v>
      </c>
      <c r="G1221" s="3" t="e">
        <f>VLOOKUP('Reported Performance Table'!B1221,'Master List'!$B$11:$D$17,3,FALSE)</f>
        <v>#N/A</v>
      </c>
      <c r="H1221" t="e">
        <f t="shared" si="36"/>
        <v>#N/A</v>
      </c>
      <c r="I1221" t="e">
        <f>IF(VLOOKUP('Reported Performance Table'!D1221,'Master List'!$B$42:$D$129,3,FALSE)="","No",VLOOKUP('Reported Performance Table'!D1221,'Master List'!$B$42:$D$129,3,FALSE))</f>
        <v>#N/A</v>
      </c>
      <c r="J1221" t="e">
        <f>IF(AND(I1221="Yes_No",'Reported Performance Table'!E1221="Yes"),"No","Yes_No")</f>
        <v>#N/A</v>
      </c>
      <c r="K1221" t="str">
        <f>IF('Reported Performance Table'!D1221="","",IF('Reported Performance Table'!E1221="Yes","LUNA_CCT","Reported_CCT"))</f>
        <v/>
      </c>
      <c r="L1221" t="str">
        <f>IF('Reported Performance Table'!D1221="","",IF(K1221="LUNA_CCT",VLOOKUP('Reported Performance Table'!D1221,'Master List'!$B$42:$E$129,4,FALSE),"Reported_BUG"))</f>
        <v/>
      </c>
      <c r="M1221" t="str">
        <f>IF('Reported Performance Table'!D1221="","",IF(AND('Reported Performance Table'!$E1221="Yes",OR('Reported Performance Table'!$D1221='Master List'!$B$42,'Reported Performance Table'!$D1221='Master List'!$B$43,'Reported Performance Table'!$D1221='Master List'!$B$44,'Reported Performance Table'!$D1221='Master List'!$B$46,'Reported Performance Table'!$D1221='Master List'!$B$48,'Reported Performance Table'!$D1221='Master List'!$B$104,'Reported Performance Table'!$D1221='Master List'!$B$106,'Reported Performance Table'!$D1221='Master List'!$B$126)),"LUNA_Dimming","Dimming_Capability_and_Range"))</f>
        <v/>
      </c>
      <c r="N1221" s="179">
        <f>'Reported Performance Table'!BE1221</f>
        <v>0</v>
      </c>
      <c r="O1221" s="179">
        <f>'Reported Performance Table'!BF1221</f>
        <v>0</v>
      </c>
      <c r="P1221" s="179">
        <f>'Reported Performance Table'!BG1221</f>
        <v>0</v>
      </c>
      <c r="Q1221" t="str">
        <f t="shared" si="37"/>
        <v>No</v>
      </c>
    </row>
    <row r="1222" spans="1:17" x14ac:dyDescent="0.25">
      <c r="A1222" s="75">
        <v>1229</v>
      </c>
      <c r="B1222" s="76" t="str">
        <f>IF('Reported Performance Table'!$A1229="","",IF(OR('Reported Performance Table'!$B1229="",'Reported Performance Table'!$C1229="",'Reported Performance Table'!$D1229="",'Reported Performance Table'!$F1229="",'Reported Performance Table'!$G1229="",'Reported Performance Table'!$H1229="",'Reported Performance Table'!$I1229="",'Reported Performance Table'!$K1229="",'Reported Performance Table'!$N1229="",'Reported Performance Table'!$O1229="",'Reported Performance Table'!$P1229="",'Reported Performance Table'!$Q1229="",'Reported Performance Table'!$R1229="",'Reported Performance Table'!$S1229="",'Reported Performance Table'!$T1229="",'Reported Performance Table'!$U1229="",'Reported Performance Table'!$V1229="",'Reported Performance Table'!$W1229="",'Reported Performance Table'!$X1229="",'Reported Performance Table'!$AF1229="",'Reported Performance Table'!$AG1229="",'Reported Performance Table'!$AI1229="",'Reported Performance Table'!$AJ1229="",'Reported Performance Table'!$AL1229="",'Reported Performance Table'!$AN1229="",'Reported Performance Table'!$AR1229=""),$A1222&amp;", ",""))</f>
        <v/>
      </c>
      <c r="D1222" s="35" t="e">
        <f>VLOOKUP('Reported Performance Table'!C1222,'Master List'!$B$20:$C$39,2,FALSE)</f>
        <v>#N/A</v>
      </c>
      <c r="E1222" t="e">
        <f>VLOOKUP('Reported Performance Table'!D1222,'Master List'!$B$42:$C$129,2,FALSE)</f>
        <v>#N/A</v>
      </c>
      <c r="F1222" t="e">
        <f>VLOOKUP('Reported Performance Table'!C1222,'Master List'!$B$20:$D$39,3,FALSE)</f>
        <v>#N/A</v>
      </c>
      <c r="G1222" s="3" t="e">
        <f>VLOOKUP('Reported Performance Table'!B1222,'Master List'!$B$11:$D$17,3,FALSE)</f>
        <v>#N/A</v>
      </c>
      <c r="H1222" t="e">
        <f t="shared" si="36"/>
        <v>#N/A</v>
      </c>
      <c r="I1222" t="e">
        <f>IF(VLOOKUP('Reported Performance Table'!D1222,'Master List'!$B$42:$D$129,3,FALSE)="","No",VLOOKUP('Reported Performance Table'!D1222,'Master List'!$B$42:$D$129,3,FALSE))</f>
        <v>#N/A</v>
      </c>
      <c r="J1222" t="e">
        <f>IF(AND(I1222="Yes_No",'Reported Performance Table'!E1222="Yes"),"No","Yes_No")</f>
        <v>#N/A</v>
      </c>
      <c r="K1222" t="str">
        <f>IF('Reported Performance Table'!D1222="","",IF('Reported Performance Table'!E1222="Yes","LUNA_CCT","Reported_CCT"))</f>
        <v/>
      </c>
      <c r="L1222" t="str">
        <f>IF('Reported Performance Table'!D1222="","",IF(K1222="LUNA_CCT",VLOOKUP('Reported Performance Table'!D1222,'Master List'!$B$42:$E$129,4,FALSE),"Reported_BUG"))</f>
        <v/>
      </c>
      <c r="M1222" t="str">
        <f>IF('Reported Performance Table'!D1222="","",IF(AND('Reported Performance Table'!$E1222="Yes",OR('Reported Performance Table'!$D1222='Master List'!$B$42,'Reported Performance Table'!$D1222='Master List'!$B$43,'Reported Performance Table'!$D1222='Master List'!$B$44,'Reported Performance Table'!$D1222='Master List'!$B$46,'Reported Performance Table'!$D1222='Master List'!$B$48,'Reported Performance Table'!$D1222='Master List'!$B$104,'Reported Performance Table'!$D1222='Master List'!$B$106,'Reported Performance Table'!$D1222='Master List'!$B$126)),"LUNA_Dimming","Dimming_Capability_and_Range"))</f>
        <v/>
      </c>
      <c r="N1222" s="179">
        <f>'Reported Performance Table'!BE1222</f>
        <v>0</v>
      </c>
      <c r="O1222" s="179">
        <f>'Reported Performance Table'!BF1222</f>
        <v>0</v>
      </c>
      <c r="P1222" s="179">
        <f>'Reported Performance Table'!BG1222</f>
        <v>0</v>
      </c>
      <c r="Q1222" t="str">
        <f t="shared" si="37"/>
        <v>No</v>
      </c>
    </row>
    <row r="1223" spans="1:17" x14ac:dyDescent="0.25">
      <c r="A1223" s="75">
        <v>1230</v>
      </c>
      <c r="B1223" s="76" t="str">
        <f>IF('Reported Performance Table'!$A1230="","",IF(OR('Reported Performance Table'!$B1230="",'Reported Performance Table'!$C1230="",'Reported Performance Table'!$D1230="",'Reported Performance Table'!$F1230="",'Reported Performance Table'!$G1230="",'Reported Performance Table'!$H1230="",'Reported Performance Table'!$I1230="",'Reported Performance Table'!$K1230="",'Reported Performance Table'!$N1230="",'Reported Performance Table'!$O1230="",'Reported Performance Table'!$P1230="",'Reported Performance Table'!$Q1230="",'Reported Performance Table'!$R1230="",'Reported Performance Table'!$S1230="",'Reported Performance Table'!$T1230="",'Reported Performance Table'!$U1230="",'Reported Performance Table'!$V1230="",'Reported Performance Table'!$W1230="",'Reported Performance Table'!$X1230="",'Reported Performance Table'!$AF1230="",'Reported Performance Table'!$AG1230="",'Reported Performance Table'!$AI1230="",'Reported Performance Table'!$AJ1230="",'Reported Performance Table'!$AL1230="",'Reported Performance Table'!$AN1230="",'Reported Performance Table'!$AR1230=""),$A1223&amp;", ",""))</f>
        <v/>
      </c>
      <c r="D1223" s="35" t="e">
        <f>VLOOKUP('Reported Performance Table'!C1223,'Master List'!$B$20:$C$39,2,FALSE)</f>
        <v>#N/A</v>
      </c>
      <c r="E1223" t="e">
        <f>VLOOKUP('Reported Performance Table'!D1223,'Master List'!$B$42:$C$129,2,FALSE)</f>
        <v>#N/A</v>
      </c>
      <c r="F1223" t="e">
        <f>VLOOKUP('Reported Performance Table'!C1223,'Master List'!$B$20:$D$39,3,FALSE)</f>
        <v>#N/A</v>
      </c>
      <c r="G1223" s="3" t="e">
        <f>VLOOKUP('Reported Performance Table'!B1223,'Master List'!$B$11:$D$17,3,FALSE)</f>
        <v>#N/A</v>
      </c>
      <c r="H1223" t="e">
        <f t="shared" si="36"/>
        <v>#N/A</v>
      </c>
      <c r="I1223" t="e">
        <f>IF(VLOOKUP('Reported Performance Table'!D1223,'Master List'!$B$42:$D$129,3,FALSE)="","No",VLOOKUP('Reported Performance Table'!D1223,'Master List'!$B$42:$D$129,3,FALSE))</f>
        <v>#N/A</v>
      </c>
      <c r="J1223" t="e">
        <f>IF(AND(I1223="Yes_No",'Reported Performance Table'!E1223="Yes"),"No","Yes_No")</f>
        <v>#N/A</v>
      </c>
      <c r="K1223" t="str">
        <f>IF('Reported Performance Table'!D1223="","",IF('Reported Performance Table'!E1223="Yes","LUNA_CCT","Reported_CCT"))</f>
        <v/>
      </c>
      <c r="L1223" t="str">
        <f>IF('Reported Performance Table'!D1223="","",IF(K1223="LUNA_CCT",VLOOKUP('Reported Performance Table'!D1223,'Master List'!$B$42:$E$129,4,FALSE),"Reported_BUG"))</f>
        <v/>
      </c>
      <c r="M1223" t="str">
        <f>IF('Reported Performance Table'!D1223="","",IF(AND('Reported Performance Table'!$E1223="Yes",OR('Reported Performance Table'!$D1223='Master List'!$B$42,'Reported Performance Table'!$D1223='Master List'!$B$43,'Reported Performance Table'!$D1223='Master List'!$B$44,'Reported Performance Table'!$D1223='Master List'!$B$46,'Reported Performance Table'!$D1223='Master List'!$B$48,'Reported Performance Table'!$D1223='Master List'!$B$104,'Reported Performance Table'!$D1223='Master List'!$B$106,'Reported Performance Table'!$D1223='Master List'!$B$126)),"LUNA_Dimming","Dimming_Capability_and_Range"))</f>
        <v/>
      </c>
      <c r="N1223" s="179">
        <f>'Reported Performance Table'!BE1223</f>
        <v>0</v>
      </c>
      <c r="O1223" s="179">
        <f>'Reported Performance Table'!BF1223</f>
        <v>0</v>
      </c>
      <c r="P1223" s="179">
        <f>'Reported Performance Table'!BG1223</f>
        <v>0</v>
      </c>
      <c r="Q1223" t="str">
        <f t="shared" si="37"/>
        <v>No</v>
      </c>
    </row>
    <row r="1224" spans="1:17" x14ac:dyDescent="0.25">
      <c r="A1224" s="75">
        <v>1231</v>
      </c>
      <c r="B1224" s="76" t="str">
        <f>IF('Reported Performance Table'!$A1231="","",IF(OR('Reported Performance Table'!$B1231="",'Reported Performance Table'!$C1231="",'Reported Performance Table'!$D1231="",'Reported Performance Table'!$F1231="",'Reported Performance Table'!$G1231="",'Reported Performance Table'!$H1231="",'Reported Performance Table'!$I1231="",'Reported Performance Table'!$K1231="",'Reported Performance Table'!$N1231="",'Reported Performance Table'!$O1231="",'Reported Performance Table'!$P1231="",'Reported Performance Table'!$Q1231="",'Reported Performance Table'!$R1231="",'Reported Performance Table'!$S1231="",'Reported Performance Table'!$T1231="",'Reported Performance Table'!$U1231="",'Reported Performance Table'!$V1231="",'Reported Performance Table'!$W1231="",'Reported Performance Table'!$X1231="",'Reported Performance Table'!$AF1231="",'Reported Performance Table'!$AG1231="",'Reported Performance Table'!$AI1231="",'Reported Performance Table'!$AJ1231="",'Reported Performance Table'!$AL1231="",'Reported Performance Table'!$AN1231="",'Reported Performance Table'!$AR1231=""),$A1224&amp;", ",""))</f>
        <v/>
      </c>
      <c r="D1224" s="35" t="e">
        <f>VLOOKUP('Reported Performance Table'!C1224,'Master List'!$B$20:$C$39,2,FALSE)</f>
        <v>#N/A</v>
      </c>
      <c r="E1224" t="e">
        <f>VLOOKUP('Reported Performance Table'!D1224,'Master List'!$B$42:$C$129,2,FALSE)</f>
        <v>#N/A</v>
      </c>
      <c r="F1224" t="e">
        <f>VLOOKUP('Reported Performance Table'!C1224,'Master List'!$B$20:$D$39,3,FALSE)</f>
        <v>#N/A</v>
      </c>
      <c r="G1224" s="3" t="e">
        <f>VLOOKUP('Reported Performance Table'!B1224,'Master List'!$B$11:$D$17,3,FALSE)</f>
        <v>#N/A</v>
      </c>
      <c r="H1224" t="e">
        <f t="shared" si="36"/>
        <v>#N/A</v>
      </c>
      <c r="I1224" t="e">
        <f>IF(VLOOKUP('Reported Performance Table'!D1224,'Master List'!$B$42:$D$129,3,FALSE)="","No",VLOOKUP('Reported Performance Table'!D1224,'Master List'!$B$42:$D$129,3,FALSE))</f>
        <v>#N/A</v>
      </c>
      <c r="J1224" t="e">
        <f>IF(AND(I1224="Yes_No",'Reported Performance Table'!E1224="Yes"),"No","Yes_No")</f>
        <v>#N/A</v>
      </c>
      <c r="K1224" t="str">
        <f>IF('Reported Performance Table'!D1224="","",IF('Reported Performance Table'!E1224="Yes","LUNA_CCT","Reported_CCT"))</f>
        <v/>
      </c>
      <c r="L1224" t="str">
        <f>IF('Reported Performance Table'!D1224="","",IF(K1224="LUNA_CCT",VLOOKUP('Reported Performance Table'!D1224,'Master List'!$B$42:$E$129,4,FALSE),"Reported_BUG"))</f>
        <v/>
      </c>
      <c r="M1224" t="str">
        <f>IF('Reported Performance Table'!D1224="","",IF(AND('Reported Performance Table'!$E1224="Yes",OR('Reported Performance Table'!$D1224='Master List'!$B$42,'Reported Performance Table'!$D1224='Master List'!$B$43,'Reported Performance Table'!$D1224='Master List'!$B$44,'Reported Performance Table'!$D1224='Master List'!$B$46,'Reported Performance Table'!$D1224='Master List'!$B$48,'Reported Performance Table'!$D1224='Master List'!$B$104,'Reported Performance Table'!$D1224='Master List'!$B$106,'Reported Performance Table'!$D1224='Master List'!$B$126)),"LUNA_Dimming","Dimming_Capability_and_Range"))</f>
        <v/>
      </c>
      <c r="N1224" s="179">
        <f>'Reported Performance Table'!BE1224</f>
        <v>0</v>
      </c>
      <c r="O1224" s="179">
        <f>'Reported Performance Table'!BF1224</f>
        <v>0</v>
      </c>
      <c r="P1224" s="179">
        <f>'Reported Performance Table'!BG1224</f>
        <v>0</v>
      </c>
      <c r="Q1224" t="str">
        <f t="shared" si="37"/>
        <v>No</v>
      </c>
    </row>
    <row r="1225" spans="1:17" x14ac:dyDescent="0.25">
      <c r="A1225" s="75">
        <v>1232</v>
      </c>
      <c r="B1225" s="76" t="str">
        <f>IF('Reported Performance Table'!$A1232="","",IF(OR('Reported Performance Table'!$B1232="",'Reported Performance Table'!$C1232="",'Reported Performance Table'!$D1232="",'Reported Performance Table'!$F1232="",'Reported Performance Table'!$G1232="",'Reported Performance Table'!$H1232="",'Reported Performance Table'!$I1232="",'Reported Performance Table'!$K1232="",'Reported Performance Table'!$N1232="",'Reported Performance Table'!$O1232="",'Reported Performance Table'!$P1232="",'Reported Performance Table'!$Q1232="",'Reported Performance Table'!$R1232="",'Reported Performance Table'!$S1232="",'Reported Performance Table'!$T1232="",'Reported Performance Table'!$U1232="",'Reported Performance Table'!$V1232="",'Reported Performance Table'!$W1232="",'Reported Performance Table'!$X1232="",'Reported Performance Table'!$AF1232="",'Reported Performance Table'!$AG1232="",'Reported Performance Table'!$AI1232="",'Reported Performance Table'!$AJ1232="",'Reported Performance Table'!$AL1232="",'Reported Performance Table'!$AN1232="",'Reported Performance Table'!$AR1232=""),$A1225&amp;", ",""))</f>
        <v/>
      </c>
      <c r="D1225" s="35" t="e">
        <f>VLOOKUP('Reported Performance Table'!C1225,'Master List'!$B$20:$C$39,2,FALSE)</f>
        <v>#N/A</v>
      </c>
      <c r="E1225" t="e">
        <f>VLOOKUP('Reported Performance Table'!D1225,'Master List'!$B$42:$C$129,2,FALSE)</f>
        <v>#N/A</v>
      </c>
      <c r="F1225" t="e">
        <f>VLOOKUP('Reported Performance Table'!C1225,'Master List'!$B$20:$D$39,3,FALSE)</f>
        <v>#N/A</v>
      </c>
      <c r="G1225" s="3" t="e">
        <f>VLOOKUP('Reported Performance Table'!B1225,'Master List'!$B$11:$D$17,3,FALSE)</f>
        <v>#N/A</v>
      </c>
      <c r="H1225" t="e">
        <f t="shared" si="36"/>
        <v>#N/A</v>
      </c>
      <c r="I1225" t="e">
        <f>IF(VLOOKUP('Reported Performance Table'!D1225,'Master List'!$B$42:$D$129,3,FALSE)="","No",VLOOKUP('Reported Performance Table'!D1225,'Master List'!$B$42:$D$129,3,FALSE))</f>
        <v>#N/A</v>
      </c>
      <c r="J1225" t="e">
        <f>IF(AND(I1225="Yes_No",'Reported Performance Table'!E1225="Yes"),"No","Yes_No")</f>
        <v>#N/A</v>
      </c>
      <c r="K1225" t="str">
        <f>IF('Reported Performance Table'!D1225="","",IF('Reported Performance Table'!E1225="Yes","LUNA_CCT","Reported_CCT"))</f>
        <v/>
      </c>
      <c r="L1225" t="str">
        <f>IF('Reported Performance Table'!D1225="","",IF(K1225="LUNA_CCT",VLOOKUP('Reported Performance Table'!D1225,'Master List'!$B$42:$E$129,4,FALSE),"Reported_BUG"))</f>
        <v/>
      </c>
      <c r="M1225" t="str">
        <f>IF('Reported Performance Table'!D1225="","",IF(AND('Reported Performance Table'!$E1225="Yes",OR('Reported Performance Table'!$D1225='Master List'!$B$42,'Reported Performance Table'!$D1225='Master List'!$B$43,'Reported Performance Table'!$D1225='Master List'!$B$44,'Reported Performance Table'!$D1225='Master List'!$B$46,'Reported Performance Table'!$D1225='Master List'!$B$48,'Reported Performance Table'!$D1225='Master List'!$B$104,'Reported Performance Table'!$D1225='Master List'!$B$106,'Reported Performance Table'!$D1225='Master List'!$B$126)),"LUNA_Dimming","Dimming_Capability_and_Range"))</f>
        <v/>
      </c>
      <c r="N1225" s="179">
        <f>'Reported Performance Table'!BE1225</f>
        <v>0</v>
      </c>
      <c r="O1225" s="179">
        <f>'Reported Performance Table'!BF1225</f>
        <v>0</v>
      </c>
      <c r="P1225" s="179">
        <f>'Reported Performance Table'!BG1225</f>
        <v>0</v>
      </c>
      <c r="Q1225" t="str">
        <f t="shared" si="37"/>
        <v>No</v>
      </c>
    </row>
    <row r="1226" spans="1:17" x14ac:dyDescent="0.25">
      <c r="A1226" s="75">
        <v>1233</v>
      </c>
      <c r="B1226" s="76" t="str">
        <f>IF('Reported Performance Table'!$A1233="","",IF(OR('Reported Performance Table'!$B1233="",'Reported Performance Table'!$C1233="",'Reported Performance Table'!$D1233="",'Reported Performance Table'!$F1233="",'Reported Performance Table'!$G1233="",'Reported Performance Table'!$H1233="",'Reported Performance Table'!$I1233="",'Reported Performance Table'!$K1233="",'Reported Performance Table'!$N1233="",'Reported Performance Table'!$O1233="",'Reported Performance Table'!$P1233="",'Reported Performance Table'!$Q1233="",'Reported Performance Table'!$R1233="",'Reported Performance Table'!$S1233="",'Reported Performance Table'!$T1233="",'Reported Performance Table'!$U1233="",'Reported Performance Table'!$V1233="",'Reported Performance Table'!$W1233="",'Reported Performance Table'!$X1233="",'Reported Performance Table'!$AF1233="",'Reported Performance Table'!$AG1233="",'Reported Performance Table'!$AI1233="",'Reported Performance Table'!$AJ1233="",'Reported Performance Table'!$AL1233="",'Reported Performance Table'!$AN1233="",'Reported Performance Table'!$AR1233=""),$A1226&amp;", ",""))</f>
        <v/>
      </c>
      <c r="D1226" s="35" t="e">
        <f>VLOOKUP('Reported Performance Table'!C1226,'Master List'!$B$20:$C$39,2,FALSE)</f>
        <v>#N/A</v>
      </c>
      <c r="E1226" t="e">
        <f>VLOOKUP('Reported Performance Table'!D1226,'Master List'!$B$42:$C$129,2,FALSE)</f>
        <v>#N/A</v>
      </c>
      <c r="F1226" t="e">
        <f>VLOOKUP('Reported Performance Table'!C1226,'Master List'!$B$20:$D$39,3,FALSE)</f>
        <v>#N/A</v>
      </c>
      <c r="G1226" s="3" t="e">
        <f>VLOOKUP('Reported Performance Table'!B1226,'Master List'!$B$11:$D$17,3,FALSE)</f>
        <v>#N/A</v>
      </c>
      <c r="H1226" t="e">
        <f t="shared" si="36"/>
        <v>#N/A</v>
      </c>
      <c r="I1226" t="e">
        <f>IF(VLOOKUP('Reported Performance Table'!D1226,'Master List'!$B$42:$D$129,3,FALSE)="","No",VLOOKUP('Reported Performance Table'!D1226,'Master List'!$B$42:$D$129,3,FALSE))</f>
        <v>#N/A</v>
      </c>
      <c r="J1226" t="e">
        <f>IF(AND(I1226="Yes_No",'Reported Performance Table'!E1226="Yes"),"No","Yes_No")</f>
        <v>#N/A</v>
      </c>
      <c r="K1226" t="str">
        <f>IF('Reported Performance Table'!D1226="","",IF('Reported Performance Table'!E1226="Yes","LUNA_CCT","Reported_CCT"))</f>
        <v/>
      </c>
      <c r="L1226" t="str">
        <f>IF('Reported Performance Table'!D1226="","",IF(K1226="LUNA_CCT",VLOOKUP('Reported Performance Table'!D1226,'Master List'!$B$42:$E$129,4,FALSE),"Reported_BUG"))</f>
        <v/>
      </c>
      <c r="M1226" t="str">
        <f>IF('Reported Performance Table'!D1226="","",IF(AND('Reported Performance Table'!$E1226="Yes",OR('Reported Performance Table'!$D1226='Master List'!$B$42,'Reported Performance Table'!$D1226='Master List'!$B$43,'Reported Performance Table'!$D1226='Master List'!$B$44,'Reported Performance Table'!$D1226='Master List'!$B$46,'Reported Performance Table'!$D1226='Master List'!$B$48,'Reported Performance Table'!$D1226='Master List'!$B$104,'Reported Performance Table'!$D1226='Master List'!$B$106,'Reported Performance Table'!$D1226='Master List'!$B$126)),"LUNA_Dimming","Dimming_Capability_and_Range"))</f>
        <v/>
      </c>
      <c r="N1226" s="179">
        <f>'Reported Performance Table'!BE1226</f>
        <v>0</v>
      </c>
      <c r="O1226" s="179">
        <f>'Reported Performance Table'!BF1226</f>
        <v>0</v>
      </c>
      <c r="P1226" s="179">
        <f>'Reported Performance Table'!BG1226</f>
        <v>0</v>
      </c>
      <c r="Q1226" t="str">
        <f t="shared" si="37"/>
        <v>No</v>
      </c>
    </row>
    <row r="1227" spans="1:17" x14ac:dyDescent="0.25">
      <c r="A1227" s="75">
        <v>1234</v>
      </c>
      <c r="B1227" s="76" t="str">
        <f>IF('Reported Performance Table'!$A1234="","",IF(OR('Reported Performance Table'!$B1234="",'Reported Performance Table'!$C1234="",'Reported Performance Table'!$D1234="",'Reported Performance Table'!$F1234="",'Reported Performance Table'!$G1234="",'Reported Performance Table'!$H1234="",'Reported Performance Table'!$I1234="",'Reported Performance Table'!$K1234="",'Reported Performance Table'!$N1234="",'Reported Performance Table'!$O1234="",'Reported Performance Table'!$P1234="",'Reported Performance Table'!$Q1234="",'Reported Performance Table'!$R1234="",'Reported Performance Table'!$S1234="",'Reported Performance Table'!$T1234="",'Reported Performance Table'!$U1234="",'Reported Performance Table'!$V1234="",'Reported Performance Table'!$W1234="",'Reported Performance Table'!$X1234="",'Reported Performance Table'!$AF1234="",'Reported Performance Table'!$AG1234="",'Reported Performance Table'!$AI1234="",'Reported Performance Table'!$AJ1234="",'Reported Performance Table'!$AL1234="",'Reported Performance Table'!$AN1234="",'Reported Performance Table'!$AR1234=""),$A1227&amp;", ",""))</f>
        <v/>
      </c>
      <c r="D1227" s="35" t="e">
        <f>VLOOKUP('Reported Performance Table'!C1227,'Master List'!$B$20:$C$39,2,FALSE)</f>
        <v>#N/A</v>
      </c>
      <c r="E1227" t="e">
        <f>VLOOKUP('Reported Performance Table'!D1227,'Master List'!$B$42:$C$129,2,FALSE)</f>
        <v>#N/A</v>
      </c>
      <c r="F1227" t="e">
        <f>VLOOKUP('Reported Performance Table'!C1227,'Master List'!$B$20:$D$39,3,FALSE)</f>
        <v>#N/A</v>
      </c>
      <c r="G1227" s="3" t="e">
        <f>VLOOKUP('Reported Performance Table'!B1227,'Master List'!$B$11:$D$17,3,FALSE)</f>
        <v>#N/A</v>
      </c>
      <c r="H1227" t="e">
        <f t="shared" ref="H1227:H1290" si="38">CONCATENATE(F1227,G1227)</f>
        <v>#N/A</v>
      </c>
      <c r="I1227" t="e">
        <f>IF(VLOOKUP('Reported Performance Table'!D1227,'Master List'!$B$42:$D$129,3,FALSE)="","No",VLOOKUP('Reported Performance Table'!D1227,'Master List'!$B$42:$D$129,3,FALSE))</f>
        <v>#N/A</v>
      </c>
      <c r="J1227" t="e">
        <f>IF(AND(I1227="Yes_No",'Reported Performance Table'!E1227="Yes"),"No","Yes_No")</f>
        <v>#N/A</v>
      </c>
      <c r="K1227" t="str">
        <f>IF('Reported Performance Table'!D1227="","",IF('Reported Performance Table'!E1227="Yes","LUNA_CCT","Reported_CCT"))</f>
        <v/>
      </c>
      <c r="L1227" t="str">
        <f>IF('Reported Performance Table'!D1227="","",IF(K1227="LUNA_CCT",VLOOKUP('Reported Performance Table'!D1227,'Master List'!$B$42:$E$129,4,FALSE),"Reported_BUG"))</f>
        <v/>
      </c>
      <c r="M1227" t="str">
        <f>IF('Reported Performance Table'!D1227="","",IF(AND('Reported Performance Table'!$E1227="Yes",OR('Reported Performance Table'!$D1227='Master List'!$B$42,'Reported Performance Table'!$D1227='Master List'!$B$43,'Reported Performance Table'!$D1227='Master List'!$B$44,'Reported Performance Table'!$D1227='Master List'!$B$46,'Reported Performance Table'!$D1227='Master List'!$B$48,'Reported Performance Table'!$D1227='Master List'!$B$104,'Reported Performance Table'!$D1227='Master List'!$B$106,'Reported Performance Table'!$D1227='Master List'!$B$126)),"LUNA_Dimming","Dimming_Capability_and_Range"))</f>
        <v/>
      </c>
      <c r="N1227" s="179">
        <f>'Reported Performance Table'!BE1227</f>
        <v>0</v>
      </c>
      <c r="O1227" s="179">
        <f>'Reported Performance Table'!BF1227</f>
        <v>0</v>
      </c>
      <c r="P1227" s="179">
        <f>'Reported Performance Table'!BG1227</f>
        <v>0</v>
      </c>
      <c r="Q1227" t="str">
        <f t="shared" si="37"/>
        <v>No</v>
      </c>
    </row>
    <row r="1228" spans="1:17" x14ac:dyDescent="0.25">
      <c r="A1228" s="75">
        <v>1235</v>
      </c>
      <c r="B1228" s="76" t="str">
        <f>IF('Reported Performance Table'!$A1235="","",IF(OR('Reported Performance Table'!$B1235="",'Reported Performance Table'!$C1235="",'Reported Performance Table'!$D1235="",'Reported Performance Table'!$F1235="",'Reported Performance Table'!$G1235="",'Reported Performance Table'!$H1235="",'Reported Performance Table'!$I1235="",'Reported Performance Table'!$K1235="",'Reported Performance Table'!$N1235="",'Reported Performance Table'!$O1235="",'Reported Performance Table'!$P1235="",'Reported Performance Table'!$Q1235="",'Reported Performance Table'!$R1235="",'Reported Performance Table'!$S1235="",'Reported Performance Table'!$T1235="",'Reported Performance Table'!$U1235="",'Reported Performance Table'!$V1235="",'Reported Performance Table'!$W1235="",'Reported Performance Table'!$X1235="",'Reported Performance Table'!$AF1235="",'Reported Performance Table'!$AG1235="",'Reported Performance Table'!$AI1235="",'Reported Performance Table'!$AJ1235="",'Reported Performance Table'!$AL1235="",'Reported Performance Table'!$AN1235="",'Reported Performance Table'!$AR1235=""),$A1228&amp;", ",""))</f>
        <v/>
      </c>
      <c r="D1228" s="35" t="e">
        <f>VLOOKUP('Reported Performance Table'!C1228,'Master List'!$B$20:$C$39,2,FALSE)</f>
        <v>#N/A</v>
      </c>
      <c r="E1228" t="e">
        <f>VLOOKUP('Reported Performance Table'!D1228,'Master List'!$B$42:$C$129,2,FALSE)</f>
        <v>#N/A</v>
      </c>
      <c r="F1228" t="e">
        <f>VLOOKUP('Reported Performance Table'!C1228,'Master List'!$B$20:$D$39,3,FALSE)</f>
        <v>#N/A</v>
      </c>
      <c r="G1228" s="3" t="e">
        <f>VLOOKUP('Reported Performance Table'!B1228,'Master List'!$B$11:$D$17,3,FALSE)</f>
        <v>#N/A</v>
      </c>
      <c r="H1228" t="e">
        <f t="shared" si="38"/>
        <v>#N/A</v>
      </c>
      <c r="I1228" t="e">
        <f>IF(VLOOKUP('Reported Performance Table'!D1228,'Master List'!$B$42:$D$129,3,FALSE)="","No",VLOOKUP('Reported Performance Table'!D1228,'Master List'!$B$42:$D$129,3,FALSE))</f>
        <v>#N/A</v>
      </c>
      <c r="J1228" t="e">
        <f>IF(AND(I1228="Yes_No",'Reported Performance Table'!E1228="Yes"),"No","Yes_No")</f>
        <v>#N/A</v>
      </c>
      <c r="K1228" t="str">
        <f>IF('Reported Performance Table'!D1228="","",IF('Reported Performance Table'!E1228="Yes","LUNA_CCT","Reported_CCT"))</f>
        <v/>
      </c>
      <c r="L1228" t="str">
        <f>IF('Reported Performance Table'!D1228="","",IF(K1228="LUNA_CCT",VLOOKUP('Reported Performance Table'!D1228,'Master List'!$B$42:$E$129,4,FALSE),"Reported_BUG"))</f>
        <v/>
      </c>
      <c r="M1228" t="str">
        <f>IF('Reported Performance Table'!D1228="","",IF(AND('Reported Performance Table'!$E1228="Yes",OR('Reported Performance Table'!$D1228='Master List'!$B$42,'Reported Performance Table'!$D1228='Master List'!$B$43,'Reported Performance Table'!$D1228='Master List'!$B$44,'Reported Performance Table'!$D1228='Master List'!$B$46,'Reported Performance Table'!$D1228='Master List'!$B$48,'Reported Performance Table'!$D1228='Master List'!$B$104,'Reported Performance Table'!$D1228='Master List'!$B$106,'Reported Performance Table'!$D1228='Master List'!$B$126)),"LUNA_Dimming","Dimming_Capability_and_Range"))</f>
        <v/>
      </c>
      <c r="N1228" s="179">
        <f>'Reported Performance Table'!BE1228</f>
        <v>0</v>
      </c>
      <c r="O1228" s="179">
        <f>'Reported Performance Table'!BF1228</f>
        <v>0</v>
      </c>
      <c r="P1228" s="179">
        <f>'Reported Performance Table'!BG1228</f>
        <v>0</v>
      </c>
      <c r="Q1228" t="str">
        <f t="shared" ref="Q1228:Q1291" si="39">IF(COUNTIF(N1228:P1228,"Yes")=3,"Yes","No")</f>
        <v>No</v>
      </c>
    </row>
    <row r="1229" spans="1:17" x14ac:dyDescent="0.25">
      <c r="A1229" s="75">
        <v>1236</v>
      </c>
      <c r="B1229" s="76" t="str">
        <f>IF('Reported Performance Table'!$A1236="","",IF(OR('Reported Performance Table'!$B1236="",'Reported Performance Table'!$C1236="",'Reported Performance Table'!$D1236="",'Reported Performance Table'!$F1236="",'Reported Performance Table'!$G1236="",'Reported Performance Table'!$H1236="",'Reported Performance Table'!$I1236="",'Reported Performance Table'!$K1236="",'Reported Performance Table'!$N1236="",'Reported Performance Table'!$O1236="",'Reported Performance Table'!$P1236="",'Reported Performance Table'!$Q1236="",'Reported Performance Table'!$R1236="",'Reported Performance Table'!$S1236="",'Reported Performance Table'!$T1236="",'Reported Performance Table'!$U1236="",'Reported Performance Table'!$V1236="",'Reported Performance Table'!$W1236="",'Reported Performance Table'!$X1236="",'Reported Performance Table'!$AF1236="",'Reported Performance Table'!$AG1236="",'Reported Performance Table'!$AI1236="",'Reported Performance Table'!$AJ1236="",'Reported Performance Table'!$AL1236="",'Reported Performance Table'!$AN1236="",'Reported Performance Table'!$AR1236=""),$A1229&amp;", ",""))</f>
        <v/>
      </c>
      <c r="D1229" s="35" t="e">
        <f>VLOOKUP('Reported Performance Table'!C1229,'Master List'!$B$20:$C$39,2,FALSE)</f>
        <v>#N/A</v>
      </c>
      <c r="E1229" t="e">
        <f>VLOOKUP('Reported Performance Table'!D1229,'Master List'!$B$42:$C$129,2,FALSE)</f>
        <v>#N/A</v>
      </c>
      <c r="F1229" t="e">
        <f>VLOOKUP('Reported Performance Table'!C1229,'Master List'!$B$20:$D$39,3,FALSE)</f>
        <v>#N/A</v>
      </c>
      <c r="G1229" s="3" t="e">
        <f>VLOOKUP('Reported Performance Table'!B1229,'Master List'!$B$11:$D$17,3,FALSE)</f>
        <v>#N/A</v>
      </c>
      <c r="H1229" t="e">
        <f t="shared" si="38"/>
        <v>#N/A</v>
      </c>
      <c r="I1229" t="e">
        <f>IF(VLOOKUP('Reported Performance Table'!D1229,'Master List'!$B$42:$D$129,3,FALSE)="","No",VLOOKUP('Reported Performance Table'!D1229,'Master List'!$B$42:$D$129,3,FALSE))</f>
        <v>#N/A</v>
      </c>
      <c r="J1229" t="e">
        <f>IF(AND(I1229="Yes_No",'Reported Performance Table'!E1229="Yes"),"No","Yes_No")</f>
        <v>#N/A</v>
      </c>
      <c r="K1229" t="str">
        <f>IF('Reported Performance Table'!D1229="","",IF('Reported Performance Table'!E1229="Yes","LUNA_CCT","Reported_CCT"))</f>
        <v/>
      </c>
      <c r="L1229" t="str">
        <f>IF('Reported Performance Table'!D1229="","",IF(K1229="LUNA_CCT",VLOOKUP('Reported Performance Table'!D1229,'Master List'!$B$42:$E$129,4,FALSE),"Reported_BUG"))</f>
        <v/>
      </c>
      <c r="M1229" t="str">
        <f>IF('Reported Performance Table'!D1229="","",IF(AND('Reported Performance Table'!$E1229="Yes",OR('Reported Performance Table'!$D1229='Master List'!$B$42,'Reported Performance Table'!$D1229='Master List'!$B$43,'Reported Performance Table'!$D1229='Master List'!$B$44,'Reported Performance Table'!$D1229='Master List'!$B$46,'Reported Performance Table'!$D1229='Master List'!$B$48,'Reported Performance Table'!$D1229='Master List'!$B$104,'Reported Performance Table'!$D1229='Master List'!$B$106,'Reported Performance Table'!$D1229='Master List'!$B$126)),"LUNA_Dimming","Dimming_Capability_and_Range"))</f>
        <v/>
      </c>
      <c r="N1229" s="179">
        <f>'Reported Performance Table'!BE1229</f>
        <v>0</v>
      </c>
      <c r="O1229" s="179">
        <f>'Reported Performance Table'!BF1229</f>
        <v>0</v>
      </c>
      <c r="P1229" s="179">
        <f>'Reported Performance Table'!BG1229</f>
        <v>0</v>
      </c>
      <c r="Q1229" t="str">
        <f t="shared" si="39"/>
        <v>No</v>
      </c>
    </row>
    <row r="1230" spans="1:17" x14ac:dyDescent="0.25">
      <c r="A1230" s="75">
        <v>1237</v>
      </c>
      <c r="B1230" s="76" t="str">
        <f>IF('Reported Performance Table'!$A1237="","",IF(OR('Reported Performance Table'!$B1237="",'Reported Performance Table'!$C1237="",'Reported Performance Table'!$D1237="",'Reported Performance Table'!$F1237="",'Reported Performance Table'!$G1237="",'Reported Performance Table'!$H1237="",'Reported Performance Table'!$I1237="",'Reported Performance Table'!$K1237="",'Reported Performance Table'!$N1237="",'Reported Performance Table'!$O1237="",'Reported Performance Table'!$P1237="",'Reported Performance Table'!$Q1237="",'Reported Performance Table'!$R1237="",'Reported Performance Table'!$S1237="",'Reported Performance Table'!$T1237="",'Reported Performance Table'!$U1237="",'Reported Performance Table'!$V1237="",'Reported Performance Table'!$W1237="",'Reported Performance Table'!$X1237="",'Reported Performance Table'!$AF1237="",'Reported Performance Table'!$AG1237="",'Reported Performance Table'!$AI1237="",'Reported Performance Table'!$AJ1237="",'Reported Performance Table'!$AL1237="",'Reported Performance Table'!$AN1237="",'Reported Performance Table'!$AR1237=""),$A1230&amp;", ",""))</f>
        <v/>
      </c>
      <c r="D1230" s="35" t="e">
        <f>VLOOKUP('Reported Performance Table'!C1230,'Master List'!$B$20:$C$39,2,FALSE)</f>
        <v>#N/A</v>
      </c>
      <c r="E1230" t="e">
        <f>VLOOKUP('Reported Performance Table'!D1230,'Master List'!$B$42:$C$129,2,FALSE)</f>
        <v>#N/A</v>
      </c>
      <c r="F1230" t="e">
        <f>VLOOKUP('Reported Performance Table'!C1230,'Master List'!$B$20:$D$39,3,FALSE)</f>
        <v>#N/A</v>
      </c>
      <c r="G1230" s="3" t="e">
        <f>VLOOKUP('Reported Performance Table'!B1230,'Master List'!$B$11:$D$17,3,FALSE)</f>
        <v>#N/A</v>
      </c>
      <c r="H1230" t="e">
        <f t="shared" si="38"/>
        <v>#N/A</v>
      </c>
      <c r="I1230" t="e">
        <f>IF(VLOOKUP('Reported Performance Table'!D1230,'Master List'!$B$42:$D$129,3,FALSE)="","No",VLOOKUP('Reported Performance Table'!D1230,'Master List'!$B$42:$D$129,3,FALSE))</f>
        <v>#N/A</v>
      </c>
      <c r="J1230" t="e">
        <f>IF(AND(I1230="Yes_No",'Reported Performance Table'!E1230="Yes"),"No","Yes_No")</f>
        <v>#N/A</v>
      </c>
      <c r="K1230" t="str">
        <f>IF('Reported Performance Table'!D1230="","",IF('Reported Performance Table'!E1230="Yes","LUNA_CCT","Reported_CCT"))</f>
        <v/>
      </c>
      <c r="L1230" t="str">
        <f>IF('Reported Performance Table'!D1230="","",IF(K1230="LUNA_CCT",VLOOKUP('Reported Performance Table'!D1230,'Master List'!$B$42:$E$129,4,FALSE),"Reported_BUG"))</f>
        <v/>
      </c>
      <c r="M1230" t="str">
        <f>IF('Reported Performance Table'!D1230="","",IF(AND('Reported Performance Table'!$E1230="Yes",OR('Reported Performance Table'!$D1230='Master List'!$B$42,'Reported Performance Table'!$D1230='Master List'!$B$43,'Reported Performance Table'!$D1230='Master List'!$B$44,'Reported Performance Table'!$D1230='Master List'!$B$46,'Reported Performance Table'!$D1230='Master List'!$B$48,'Reported Performance Table'!$D1230='Master List'!$B$104,'Reported Performance Table'!$D1230='Master List'!$B$106,'Reported Performance Table'!$D1230='Master List'!$B$126)),"LUNA_Dimming","Dimming_Capability_and_Range"))</f>
        <v/>
      </c>
      <c r="N1230" s="179">
        <f>'Reported Performance Table'!BE1230</f>
        <v>0</v>
      </c>
      <c r="O1230" s="179">
        <f>'Reported Performance Table'!BF1230</f>
        <v>0</v>
      </c>
      <c r="P1230" s="179">
        <f>'Reported Performance Table'!BG1230</f>
        <v>0</v>
      </c>
      <c r="Q1230" t="str">
        <f t="shared" si="39"/>
        <v>No</v>
      </c>
    </row>
    <row r="1231" spans="1:17" x14ac:dyDescent="0.25">
      <c r="A1231" s="75">
        <v>1238</v>
      </c>
      <c r="B1231" s="76" t="str">
        <f>IF('Reported Performance Table'!$A1238="","",IF(OR('Reported Performance Table'!$B1238="",'Reported Performance Table'!$C1238="",'Reported Performance Table'!$D1238="",'Reported Performance Table'!$F1238="",'Reported Performance Table'!$G1238="",'Reported Performance Table'!$H1238="",'Reported Performance Table'!$I1238="",'Reported Performance Table'!$K1238="",'Reported Performance Table'!$N1238="",'Reported Performance Table'!$O1238="",'Reported Performance Table'!$P1238="",'Reported Performance Table'!$Q1238="",'Reported Performance Table'!$R1238="",'Reported Performance Table'!$S1238="",'Reported Performance Table'!$T1238="",'Reported Performance Table'!$U1238="",'Reported Performance Table'!$V1238="",'Reported Performance Table'!$W1238="",'Reported Performance Table'!$X1238="",'Reported Performance Table'!$AF1238="",'Reported Performance Table'!$AG1238="",'Reported Performance Table'!$AI1238="",'Reported Performance Table'!$AJ1238="",'Reported Performance Table'!$AL1238="",'Reported Performance Table'!$AN1238="",'Reported Performance Table'!$AR1238=""),$A1231&amp;", ",""))</f>
        <v/>
      </c>
      <c r="D1231" s="35" t="e">
        <f>VLOOKUP('Reported Performance Table'!C1231,'Master List'!$B$20:$C$39,2,FALSE)</f>
        <v>#N/A</v>
      </c>
      <c r="E1231" t="e">
        <f>VLOOKUP('Reported Performance Table'!D1231,'Master List'!$B$42:$C$129,2,FALSE)</f>
        <v>#N/A</v>
      </c>
      <c r="F1231" t="e">
        <f>VLOOKUP('Reported Performance Table'!C1231,'Master List'!$B$20:$D$39,3,FALSE)</f>
        <v>#N/A</v>
      </c>
      <c r="G1231" s="3" t="e">
        <f>VLOOKUP('Reported Performance Table'!B1231,'Master List'!$B$11:$D$17,3,FALSE)</f>
        <v>#N/A</v>
      </c>
      <c r="H1231" t="e">
        <f t="shared" si="38"/>
        <v>#N/A</v>
      </c>
      <c r="I1231" t="e">
        <f>IF(VLOOKUP('Reported Performance Table'!D1231,'Master List'!$B$42:$D$129,3,FALSE)="","No",VLOOKUP('Reported Performance Table'!D1231,'Master List'!$B$42:$D$129,3,FALSE))</f>
        <v>#N/A</v>
      </c>
      <c r="J1231" t="e">
        <f>IF(AND(I1231="Yes_No",'Reported Performance Table'!E1231="Yes"),"No","Yes_No")</f>
        <v>#N/A</v>
      </c>
      <c r="K1231" t="str">
        <f>IF('Reported Performance Table'!D1231="","",IF('Reported Performance Table'!E1231="Yes","LUNA_CCT","Reported_CCT"))</f>
        <v/>
      </c>
      <c r="L1231" t="str">
        <f>IF('Reported Performance Table'!D1231="","",IF(K1231="LUNA_CCT",VLOOKUP('Reported Performance Table'!D1231,'Master List'!$B$42:$E$129,4,FALSE),"Reported_BUG"))</f>
        <v/>
      </c>
      <c r="M1231" t="str">
        <f>IF('Reported Performance Table'!D1231="","",IF(AND('Reported Performance Table'!$E1231="Yes",OR('Reported Performance Table'!$D1231='Master List'!$B$42,'Reported Performance Table'!$D1231='Master List'!$B$43,'Reported Performance Table'!$D1231='Master List'!$B$44,'Reported Performance Table'!$D1231='Master List'!$B$46,'Reported Performance Table'!$D1231='Master List'!$B$48,'Reported Performance Table'!$D1231='Master List'!$B$104,'Reported Performance Table'!$D1231='Master List'!$B$106,'Reported Performance Table'!$D1231='Master List'!$B$126)),"LUNA_Dimming","Dimming_Capability_and_Range"))</f>
        <v/>
      </c>
      <c r="N1231" s="179">
        <f>'Reported Performance Table'!BE1231</f>
        <v>0</v>
      </c>
      <c r="O1231" s="179">
        <f>'Reported Performance Table'!BF1231</f>
        <v>0</v>
      </c>
      <c r="P1231" s="179">
        <f>'Reported Performance Table'!BG1231</f>
        <v>0</v>
      </c>
      <c r="Q1231" t="str">
        <f t="shared" si="39"/>
        <v>No</v>
      </c>
    </row>
    <row r="1232" spans="1:17" x14ac:dyDescent="0.25">
      <c r="A1232" s="75">
        <v>1239</v>
      </c>
      <c r="B1232" s="76" t="str">
        <f>IF('Reported Performance Table'!$A1239="","",IF(OR('Reported Performance Table'!$B1239="",'Reported Performance Table'!$C1239="",'Reported Performance Table'!$D1239="",'Reported Performance Table'!$F1239="",'Reported Performance Table'!$G1239="",'Reported Performance Table'!$H1239="",'Reported Performance Table'!$I1239="",'Reported Performance Table'!$K1239="",'Reported Performance Table'!$N1239="",'Reported Performance Table'!$O1239="",'Reported Performance Table'!$P1239="",'Reported Performance Table'!$Q1239="",'Reported Performance Table'!$R1239="",'Reported Performance Table'!$S1239="",'Reported Performance Table'!$T1239="",'Reported Performance Table'!$U1239="",'Reported Performance Table'!$V1239="",'Reported Performance Table'!$W1239="",'Reported Performance Table'!$X1239="",'Reported Performance Table'!$AF1239="",'Reported Performance Table'!$AG1239="",'Reported Performance Table'!$AI1239="",'Reported Performance Table'!$AJ1239="",'Reported Performance Table'!$AL1239="",'Reported Performance Table'!$AN1239="",'Reported Performance Table'!$AR1239=""),$A1232&amp;", ",""))</f>
        <v/>
      </c>
      <c r="D1232" s="35" t="e">
        <f>VLOOKUP('Reported Performance Table'!C1232,'Master List'!$B$20:$C$39,2,FALSE)</f>
        <v>#N/A</v>
      </c>
      <c r="E1232" t="e">
        <f>VLOOKUP('Reported Performance Table'!D1232,'Master List'!$B$42:$C$129,2,FALSE)</f>
        <v>#N/A</v>
      </c>
      <c r="F1232" t="e">
        <f>VLOOKUP('Reported Performance Table'!C1232,'Master List'!$B$20:$D$39,3,FALSE)</f>
        <v>#N/A</v>
      </c>
      <c r="G1232" s="3" t="e">
        <f>VLOOKUP('Reported Performance Table'!B1232,'Master List'!$B$11:$D$17,3,FALSE)</f>
        <v>#N/A</v>
      </c>
      <c r="H1232" t="e">
        <f t="shared" si="38"/>
        <v>#N/A</v>
      </c>
      <c r="I1232" t="e">
        <f>IF(VLOOKUP('Reported Performance Table'!D1232,'Master List'!$B$42:$D$129,3,FALSE)="","No",VLOOKUP('Reported Performance Table'!D1232,'Master List'!$B$42:$D$129,3,FALSE))</f>
        <v>#N/A</v>
      </c>
      <c r="J1232" t="e">
        <f>IF(AND(I1232="Yes_No",'Reported Performance Table'!E1232="Yes"),"No","Yes_No")</f>
        <v>#N/A</v>
      </c>
      <c r="K1232" t="str">
        <f>IF('Reported Performance Table'!D1232="","",IF('Reported Performance Table'!E1232="Yes","LUNA_CCT","Reported_CCT"))</f>
        <v/>
      </c>
      <c r="L1232" t="str">
        <f>IF('Reported Performance Table'!D1232="","",IF(K1232="LUNA_CCT",VLOOKUP('Reported Performance Table'!D1232,'Master List'!$B$42:$E$129,4,FALSE),"Reported_BUG"))</f>
        <v/>
      </c>
      <c r="M1232" t="str">
        <f>IF('Reported Performance Table'!D1232="","",IF(AND('Reported Performance Table'!$E1232="Yes",OR('Reported Performance Table'!$D1232='Master List'!$B$42,'Reported Performance Table'!$D1232='Master List'!$B$43,'Reported Performance Table'!$D1232='Master List'!$B$44,'Reported Performance Table'!$D1232='Master List'!$B$46,'Reported Performance Table'!$D1232='Master List'!$B$48,'Reported Performance Table'!$D1232='Master List'!$B$104,'Reported Performance Table'!$D1232='Master List'!$B$106,'Reported Performance Table'!$D1232='Master List'!$B$126)),"LUNA_Dimming","Dimming_Capability_and_Range"))</f>
        <v/>
      </c>
      <c r="N1232" s="179">
        <f>'Reported Performance Table'!BE1232</f>
        <v>0</v>
      </c>
      <c r="O1232" s="179">
        <f>'Reported Performance Table'!BF1232</f>
        <v>0</v>
      </c>
      <c r="P1232" s="179">
        <f>'Reported Performance Table'!BG1232</f>
        <v>0</v>
      </c>
      <c r="Q1232" t="str">
        <f t="shared" si="39"/>
        <v>No</v>
      </c>
    </row>
    <row r="1233" spans="1:17" x14ac:dyDescent="0.25">
      <c r="A1233" s="75">
        <v>1240</v>
      </c>
      <c r="B1233" s="76" t="str">
        <f>IF('Reported Performance Table'!$A1240="","",IF(OR('Reported Performance Table'!$B1240="",'Reported Performance Table'!$C1240="",'Reported Performance Table'!$D1240="",'Reported Performance Table'!$F1240="",'Reported Performance Table'!$G1240="",'Reported Performance Table'!$H1240="",'Reported Performance Table'!$I1240="",'Reported Performance Table'!$K1240="",'Reported Performance Table'!$N1240="",'Reported Performance Table'!$O1240="",'Reported Performance Table'!$P1240="",'Reported Performance Table'!$Q1240="",'Reported Performance Table'!$R1240="",'Reported Performance Table'!$S1240="",'Reported Performance Table'!$T1240="",'Reported Performance Table'!$U1240="",'Reported Performance Table'!$V1240="",'Reported Performance Table'!$W1240="",'Reported Performance Table'!$X1240="",'Reported Performance Table'!$AF1240="",'Reported Performance Table'!$AG1240="",'Reported Performance Table'!$AI1240="",'Reported Performance Table'!$AJ1240="",'Reported Performance Table'!$AL1240="",'Reported Performance Table'!$AN1240="",'Reported Performance Table'!$AR1240=""),$A1233&amp;", ",""))</f>
        <v/>
      </c>
      <c r="D1233" s="35" t="e">
        <f>VLOOKUP('Reported Performance Table'!C1233,'Master List'!$B$20:$C$39,2,FALSE)</f>
        <v>#N/A</v>
      </c>
      <c r="E1233" t="e">
        <f>VLOOKUP('Reported Performance Table'!D1233,'Master List'!$B$42:$C$129,2,FALSE)</f>
        <v>#N/A</v>
      </c>
      <c r="F1233" t="e">
        <f>VLOOKUP('Reported Performance Table'!C1233,'Master List'!$B$20:$D$39,3,FALSE)</f>
        <v>#N/A</v>
      </c>
      <c r="G1233" s="3" t="e">
        <f>VLOOKUP('Reported Performance Table'!B1233,'Master List'!$B$11:$D$17,3,FALSE)</f>
        <v>#N/A</v>
      </c>
      <c r="H1233" t="e">
        <f t="shared" si="38"/>
        <v>#N/A</v>
      </c>
      <c r="I1233" t="e">
        <f>IF(VLOOKUP('Reported Performance Table'!D1233,'Master List'!$B$42:$D$129,3,FALSE)="","No",VLOOKUP('Reported Performance Table'!D1233,'Master List'!$B$42:$D$129,3,FALSE))</f>
        <v>#N/A</v>
      </c>
      <c r="J1233" t="e">
        <f>IF(AND(I1233="Yes_No",'Reported Performance Table'!E1233="Yes"),"No","Yes_No")</f>
        <v>#N/A</v>
      </c>
      <c r="K1233" t="str">
        <f>IF('Reported Performance Table'!D1233="","",IF('Reported Performance Table'!E1233="Yes","LUNA_CCT","Reported_CCT"))</f>
        <v/>
      </c>
      <c r="L1233" t="str">
        <f>IF('Reported Performance Table'!D1233="","",IF(K1233="LUNA_CCT",VLOOKUP('Reported Performance Table'!D1233,'Master List'!$B$42:$E$129,4,FALSE),"Reported_BUG"))</f>
        <v/>
      </c>
      <c r="M1233" t="str">
        <f>IF('Reported Performance Table'!D1233="","",IF(AND('Reported Performance Table'!$E1233="Yes",OR('Reported Performance Table'!$D1233='Master List'!$B$42,'Reported Performance Table'!$D1233='Master List'!$B$43,'Reported Performance Table'!$D1233='Master List'!$B$44,'Reported Performance Table'!$D1233='Master List'!$B$46,'Reported Performance Table'!$D1233='Master List'!$B$48,'Reported Performance Table'!$D1233='Master List'!$B$104,'Reported Performance Table'!$D1233='Master List'!$B$106,'Reported Performance Table'!$D1233='Master List'!$B$126)),"LUNA_Dimming","Dimming_Capability_and_Range"))</f>
        <v/>
      </c>
      <c r="N1233" s="179">
        <f>'Reported Performance Table'!BE1233</f>
        <v>0</v>
      </c>
      <c r="O1233" s="179">
        <f>'Reported Performance Table'!BF1233</f>
        <v>0</v>
      </c>
      <c r="P1233" s="179">
        <f>'Reported Performance Table'!BG1233</f>
        <v>0</v>
      </c>
      <c r="Q1233" t="str">
        <f t="shared" si="39"/>
        <v>No</v>
      </c>
    </row>
    <row r="1234" spans="1:17" x14ac:dyDescent="0.25">
      <c r="A1234" s="75">
        <v>1241</v>
      </c>
      <c r="B1234" s="76" t="str">
        <f>IF('Reported Performance Table'!$A1241="","",IF(OR('Reported Performance Table'!$B1241="",'Reported Performance Table'!$C1241="",'Reported Performance Table'!$D1241="",'Reported Performance Table'!$F1241="",'Reported Performance Table'!$G1241="",'Reported Performance Table'!$H1241="",'Reported Performance Table'!$I1241="",'Reported Performance Table'!$K1241="",'Reported Performance Table'!$N1241="",'Reported Performance Table'!$O1241="",'Reported Performance Table'!$P1241="",'Reported Performance Table'!$Q1241="",'Reported Performance Table'!$R1241="",'Reported Performance Table'!$S1241="",'Reported Performance Table'!$T1241="",'Reported Performance Table'!$U1241="",'Reported Performance Table'!$V1241="",'Reported Performance Table'!$W1241="",'Reported Performance Table'!$X1241="",'Reported Performance Table'!$AF1241="",'Reported Performance Table'!$AG1241="",'Reported Performance Table'!$AI1241="",'Reported Performance Table'!$AJ1241="",'Reported Performance Table'!$AL1241="",'Reported Performance Table'!$AN1241="",'Reported Performance Table'!$AR1241=""),$A1234&amp;", ",""))</f>
        <v/>
      </c>
      <c r="D1234" s="35" t="e">
        <f>VLOOKUP('Reported Performance Table'!C1234,'Master List'!$B$20:$C$39,2,FALSE)</f>
        <v>#N/A</v>
      </c>
      <c r="E1234" t="e">
        <f>VLOOKUP('Reported Performance Table'!D1234,'Master List'!$B$42:$C$129,2,FALSE)</f>
        <v>#N/A</v>
      </c>
      <c r="F1234" t="e">
        <f>VLOOKUP('Reported Performance Table'!C1234,'Master List'!$B$20:$D$39,3,FALSE)</f>
        <v>#N/A</v>
      </c>
      <c r="G1234" s="3" t="e">
        <f>VLOOKUP('Reported Performance Table'!B1234,'Master List'!$B$11:$D$17,3,FALSE)</f>
        <v>#N/A</v>
      </c>
      <c r="H1234" t="e">
        <f t="shared" si="38"/>
        <v>#N/A</v>
      </c>
      <c r="I1234" t="e">
        <f>IF(VLOOKUP('Reported Performance Table'!D1234,'Master List'!$B$42:$D$129,3,FALSE)="","No",VLOOKUP('Reported Performance Table'!D1234,'Master List'!$B$42:$D$129,3,FALSE))</f>
        <v>#N/A</v>
      </c>
      <c r="J1234" t="e">
        <f>IF(AND(I1234="Yes_No",'Reported Performance Table'!E1234="Yes"),"No","Yes_No")</f>
        <v>#N/A</v>
      </c>
      <c r="K1234" t="str">
        <f>IF('Reported Performance Table'!D1234="","",IF('Reported Performance Table'!E1234="Yes","LUNA_CCT","Reported_CCT"))</f>
        <v/>
      </c>
      <c r="L1234" t="str">
        <f>IF('Reported Performance Table'!D1234="","",IF(K1234="LUNA_CCT",VLOOKUP('Reported Performance Table'!D1234,'Master List'!$B$42:$E$129,4,FALSE),"Reported_BUG"))</f>
        <v/>
      </c>
      <c r="M1234" t="str">
        <f>IF('Reported Performance Table'!D1234="","",IF(AND('Reported Performance Table'!$E1234="Yes",OR('Reported Performance Table'!$D1234='Master List'!$B$42,'Reported Performance Table'!$D1234='Master List'!$B$43,'Reported Performance Table'!$D1234='Master List'!$B$44,'Reported Performance Table'!$D1234='Master List'!$B$46,'Reported Performance Table'!$D1234='Master List'!$B$48,'Reported Performance Table'!$D1234='Master List'!$B$104,'Reported Performance Table'!$D1234='Master List'!$B$106,'Reported Performance Table'!$D1234='Master List'!$B$126)),"LUNA_Dimming","Dimming_Capability_and_Range"))</f>
        <v/>
      </c>
      <c r="N1234" s="179">
        <f>'Reported Performance Table'!BE1234</f>
        <v>0</v>
      </c>
      <c r="O1234" s="179">
        <f>'Reported Performance Table'!BF1234</f>
        <v>0</v>
      </c>
      <c r="P1234" s="179">
        <f>'Reported Performance Table'!BG1234</f>
        <v>0</v>
      </c>
      <c r="Q1234" t="str">
        <f t="shared" si="39"/>
        <v>No</v>
      </c>
    </row>
    <row r="1235" spans="1:17" x14ac:dyDescent="0.25">
      <c r="A1235" s="75">
        <v>1242</v>
      </c>
      <c r="B1235" s="76" t="str">
        <f>IF('Reported Performance Table'!$A1242="","",IF(OR('Reported Performance Table'!$B1242="",'Reported Performance Table'!$C1242="",'Reported Performance Table'!$D1242="",'Reported Performance Table'!$F1242="",'Reported Performance Table'!$G1242="",'Reported Performance Table'!$H1242="",'Reported Performance Table'!$I1242="",'Reported Performance Table'!$K1242="",'Reported Performance Table'!$N1242="",'Reported Performance Table'!$O1242="",'Reported Performance Table'!$P1242="",'Reported Performance Table'!$Q1242="",'Reported Performance Table'!$R1242="",'Reported Performance Table'!$S1242="",'Reported Performance Table'!$T1242="",'Reported Performance Table'!$U1242="",'Reported Performance Table'!$V1242="",'Reported Performance Table'!$W1242="",'Reported Performance Table'!$X1242="",'Reported Performance Table'!$AF1242="",'Reported Performance Table'!$AG1242="",'Reported Performance Table'!$AI1242="",'Reported Performance Table'!$AJ1242="",'Reported Performance Table'!$AL1242="",'Reported Performance Table'!$AN1242="",'Reported Performance Table'!$AR1242=""),$A1235&amp;", ",""))</f>
        <v/>
      </c>
      <c r="D1235" s="35" t="e">
        <f>VLOOKUP('Reported Performance Table'!C1235,'Master List'!$B$20:$C$39,2,FALSE)</f>
        <v>#N/A</v>
      </c>
      <c r="E1235" t="e">
        <f>VLOOKUP('Reported Performance Table'!D1235,'Master List'!$B$42:$C$129,2,FALSE)</f>
        <v>#N/A</v>
      </c>
      <c r="F1235" t="e">
        <f>VLOOKUP('Reported Performance Table'!C1235,'Master List'!$B$20:$D$39,3,FALSE)</f>
        <v>#N/A</v>
      </c>
      <c r="G1235" s="3" t="e">
        <f>VLOOKUP('Reported Performance Table'!B1235,'Master List'!$B$11:$D$17,3,FALSE)</f>
        <v>#N/A</v>
      </c>
      <c r="H1235" t="e">
        <f t="shared" si="38"/>
        <v>#N/A</v>
      </c>
      <c r="I1235" t="e">
        <f>IF(VLOOKUP('Reported Performance Table'!D1235,'Master List'!$B$42:$D$129,3,FALSE)="","No",VLOOKUP('Reported Performance Table'!D1235,'Master List'!$B$42:$D$129,3,FALSE))</f>
        <v>#N/A</v>
      </c>
      <c r="J1235" t="e">
        <f>IF(AND(I1235="Yes_No",'Reported Performance Table'!E1235="Yes"),"No","Yes_No")</f>
        <v>#N/A</v>
      </c>
      <c r="K1235" t="str">
        <f>IF('Reported Performance Table'!D1235="","",IF('Reported Performance Table'!E1235="Yes","LUNA_CCT","Reported_CCT"))</f>
        <v/>
      </c>
      <c r="L1235" t="str">
        <f>IF('Reported Performance Table'!D1235="","",IF(K1235="LUNA_CCT",VLOOKUP('Reported Performance Table'!D1235,'Master List'!$B$42:$E$129,4,FALSE),"Reported_BUG"))</f>
        <v/>
      </c>
      <c r="M1235" t="str">
        <f>IF('Reported Performance Table'!D1235="","",IF(AND('Reported Performance Table'!$E1235="Yes",OR('Reported Performance Table'!$D1235='Master List'!$B$42,'Reported Performance Table'!$D1235='Master List'!$B$43,'Reported Performance Table'!$D1235='Master List'!$B$44,'Reported Performance Table'!$D1235='Master List'!$B$46,'Reported Performance Table'!$D1235='Master List'!$B$48,'Reported Performance Table'!$D1235='Master List'!$B$104,'Reported Performance Table'!$D1235='Master List'!$B$106,'Reported Performance Table'!$D1235='Master List'!$B$126)),"LUNA_Dimming","Dimming_Capability_and_Range"))</f>
        <v/>
      </c>
      <c r="N1235" s="179">
        <f>'Reported Performance Table'!BE1235</f>
        <v>0</v>
      </c>
      <c r="O1235" s="179">
        <f>'Reported Performance Table'!BF1235</f>
        <v>0</v>
      </c>
      <c r="P1235" s="179">
        <f>'Reported Performance Table'!BG1235</f>
        <v>0</v>
      </c>
      <c r="Q1235" t="str">
        <f t="shared" si="39"/>
        <v>No</v>
      </c>
    </row>
    <row r="1236" spans="1:17" x14ac:dyDescent="0.25">
      <c r="A1236" s="75">
        <v>1243</v>
      </c>
      <c r="B1236" s="76" t="str">
        <f>IF('Reported Performance Table'!$A1243="","",IF(OR('Reported Performance Table'!$B1243="",'Reported Performance Table'!$C1243="",'Reported Performance Table'!$D1243="",'Reported Performance Table'!$F1243="",'Reported Performance Table'!$G1243="",'Reported Performance Table'!$H1243="",'Reported Performance Table'!$I1243="",'Reported Performance Table'!$K1243="",'Reported Performance Table'!$N1243="",'Reported Performance Table'!$O1243="",'Reported Performance Table'!$P1243="",'Reported Performance Table'!$Q1243="",'Reported Performance Table'!$R1243="",'Reported Performance Table'!$S1243="",'Reported Performance Table'!$T1243="",'Reported Performance Table'!$U1243="",'Reported Performance Table'!$V1243="",'Reported Performance Table'!$W1243="",'Reported Performance Table'!$X1243="",'Reported Performance Table'!$AF1243="",'Reported Performance Table'!$AG1243="",'Reported Performance Table'!$AI1243="",'Reported Performance Table'!$AJ1243="",'Reported Performance Table'!$AL1243="",'Reported Performance Table'!$AN1243="",'Reported Performance Table'!$AR1243=""),$A1236&amp;", ",""))</f>
        <v/>
      </c>
      <c r="D1236" s="35" t="e">
        <f>VLOOKUP('Reported Performance Table'!C1236,'Master List'!$B$20:$C$39,2,FALSE)</f>
        <v>#N/A</v>
      </c>
      <c r="E1236" t="e">
        <f>VLOOKUP('Reported Performance Table'!D1236,'Master List'!$B$42:$C$129,2,FALSE)</f>
        <v>#N/A</v>
      </c>
      <c r="F1236" t="e">
        <f>VLOOKUP('Reported Performance Table'!C1236,'Master List'!$B$20:$D$39,3,FALSE)</f>
        <v>#N/A</v>
      </c>
      <c r="G1236" s="3" t="e">
        <f>VLOOKUP('Reported Performance Table'!B1236,'Master List'!$B$11:$D$17,3,FALSE)</f>
        <v>#N/A</v>
      </c>
      <c r="H1236" t="e">
        <f t="shared" si="38"/>
        <v>#N/A</v>
      </c>
      <c r="I1236" t="e">
        <f>IF(VLOOKUP('Reported Performance Table'!D1236,'Master List'!$B$42:$D$129,3,FALSE)="","No",VLOOKUP('Reported Performance Table'!D1236,'Master List'!$B$42:$D$129,3,FALSE))</f>
        <v>#N/A</v>
      </c>
      <c r="J1236" t="e">
        <f>IF(AND(I1236="Yes_No",'Reported Performance Table'!E1236="Yes"),"No","Yes_No")</f>
        <v>#N/A</v>
      </c>
      <c r="K1236" t="str">
        <f>IF('Reported Performance Table'!D1236="","",IF('Reported Performance Table'!E1236="Yes","LUNA_CCT","Reported_CCT"))</f>
        <v/>
      </c>
      <c r="L1236" t="str">
        <f>IF('Reported Performance Table'!D1236="","",IF(K1236="LUNA_CCT",VLOOKUP('Reported Performance Table'!D1236,'Master List'!$B$42:$E$129,4,FALSE),"Reported_BUG"))</f>
        <v/>
      </c>
      <c r="M1236" t="str">
        <f>IF('Reported Performance Table'!D1236="","",IF(AND('Reported Performance Table'!$E1236="Yes",OR('Reported Performance Table'!$D1236='Master List'!$B$42,'Reported Performance Table'!$D1236='Master List'!$B$43,'Reported Performance Table'!$D1236='Master List'!$B$44,'Reported Performance Table'!$D1236='Master List'!$B$46,'Reported Performance Table'!$D1236='Master List'!$B$48,'Reported Performance Table'!$D1236='Master List'!$B$104,'Reported Performance Table'!$D1236='Master List'!$B$106,'Reported Performance Table'!$D1236='Master List'!$B$126)),"LUNA_Dimming","Dimming_Capability_and_Range"))</f>
        <v/>
      </c>
      <c r="N1236" s="179">
        <f>'Reported Performance Table'!BE1236</f>
        <v>0</v>
      </c>
      <c r="O1236" s="179">
        <f>'Reported Performance Table'!BF1236</f>
        <v>0</v>
      </c>
      <c r="P1236" s="179">
        <f>'Reported Performance Table'!BG1236</f>
        <v>0</v>
      </c>
      <c r="Q1236" t="str">
        <f t="shared" si="39"/>
        <v>No</v>
      </c>
    </row>
    <row r="1237" spans="1:17" x14ac:dyDescent="0.25">
      <c r="A1237" s="75">
        <v>1244</v>
      </c>
      <c r="B1237" s="76" t="str">
        <f>IF('Reported Performance Table'!$A1244="","",IF(OR('Reported Performance Table'!$B1244="",'Reported Performance Table'!$C1244="",'Reported Performance Table'!$D1244="",'Reported Performance Table'!$F1244="",'Reported Performance Table'!$G1244="",'Reported Performance Table'!$H1244="",'Reported Performance Table'!$I1244="",'Reported Performance Table'!$K1244="",'Reported Performance Table'!$N1244="",'Reported Performance Table'!$O1244="",'Reported Performance Table'!$P1244="",'Reported Performance Table'!$Q1244="",'Reported Performance Table'!$R1244="",'Reported Performance Table'!$S1244="",'Reported Performance Table'!$T1244="",'Reported Performance Table'!$U1244="",'Reported Performance Table'!$V1244="",'Reported Performance Table'!$W1244="",'Reported Performance Table'!$X1244="",'Reported Performance Table'!$AF1244="",'Reported Performance Table'!$AG1244="",'Reported Performance Table'!$AI1244="",'Reported Performance Table'!$AJ1244="",'Reported Performance Table'!$AL1244="",'Reported Performance Table'!$AN1244="",'Reported Performance Table'!$AR1244=""),$A1237&amp;", ",""))</f>
        <v/>
      </c>
      <c r="D1237" s="35" t="e">
        <f>VLOOKUP('Reported Performance Table'!C1237,'Master List'!$B$20:$C$39,2,FALSE)</f>
        <v>#N/A</v>
      </c>
      <c r="E1237" t="e">
        <f>VLOOKUP('Reported Performance Table'!D1237,'Master List'!$B$42:$C$129,2,FALSE)</f>
        <v>#N/A</v>
      </c>
      <c r="F1237" t="e">
        <f>VLOOKUP('Reported Performance Table'!C1237,'Master List'!$B$20:$D$39,3,FALSE)</f>
        <v>#N/A</v>
      </c>
      <c r="G1237" s="3" t="e">
        <f>VLOOKUP('Reported Performance Table'!B1237,'Master List'!$B$11:$D$17,3,FALSE)</f>
        <v>#N/A</v>
      </c>
      <c r="H1237" t="e">
        <f t="shared" si="38"/>
        <v>#N/A</v>
      </c>
      <c r="I1237" t="e">
        <f>IF(VLOOKUP('Reported Performance Table'!D1237,'Master List'!$B$42:$D$129,3,FALSE)="","No",VLOOKUP('Reported Performance Table'!D1237,'Master List'!$B$42:$D$129,3,FALSE))</f>
        <v>#N/A</v>
      </c>
      <c r="J1237" t="e">
        <f>IF(AND(I1237="Yes_No",'Reported Performance Table'!E1237="Yes"),"No","Yes_No")</f>
        <v>#N/A</v>
      </c>
      <c r="K1237" t="str">
        <f>IF('Reported Performance Table'!D1237="","",IF('Reported Performance Table'!E1237="Yes","LUNA_CCT","Reported_CCT"))</f>
        <v/>
      </c>
      <c r="L1237" t="str">
        <f>IF('Reported Performance Table'!D1237="","",IF(K1237="LUNA_CCT",VLOOKUP('Reported Performance Table'!D1237,'Master List'!$B$42:$E$129,4,FALSE),"Reported_BUG"))</f>
        <v/>
      </c>
      <c r="M1237" t="str">
        <f>IF('Reported Performance Table'!D1237="","",IF(AND('Reported Performance Table'!$E1237="Yes",OR('Reported Performance Table'!$D1237='Master List'!$B$42,'Reported Performance Table'!$D1237='Master List'!$B$43,'Reported Performance Table'!$D1237='Master List'!$B$44,'Reported Performance Table'!$D1237='Master List'!$B$46,'Reported Performance Table'!$D1237='Master List'!$B$48,'Reported Performance Table'!$D1237='Master List'!$B$104,'Reported Performance Table'!$D1237='Master List'!$B$106,'Reported Performance Table'!$D1237='Master List'!$B$126)),"LUNA_Dimming","Dimming_Capability_and_Range"))</f>
        <v/>
      </c>
      <c r="N1237" s="179">
        <f>'Reported Performance Table'!BE1237</f>
        <v>0</v>
      </c>
      <c r="O1237" s="179">
        <f>'Reported Performance Table'!BF1237</f>
        <v>0</v>
      </c>
      <c r="P1237" s="179">
        <f>'Reported Performance Table'!BG1237</f>
        <v>0</v>
      </c>
      <c r="Q1237" t="str">
        <f t="shared" si="39"/>
        <v>No</v>
      </c>
    </row>
    <row r="1238" spans="1:17" x14ac:dyDescent="0.25">
      <c r="A1238" s="75">
        <v>1245</v>
      </c>
      <c r="B1238" s="76" t="str">
        <f>IF('Reported Performance Table'!$A1245="","",IF(OR('Reported Performance Table'!$B1245="",'Reported Performance Table'!$C1245="",'Reported Performance Table'!$D1245="",'Reported Performance Table'!$F1245="",'Reported Performance Table'!$G1245="",'Reported Performance Table'!$H1245="",'Reported Performance Table'!$I1245="",'Reported Performance Table'!$K1245="",'Reported Performance Table'!$N1245="",'Reported Performance Table'!$O1245="",'Reported Performance Table'!$P1245="",'Reported Performance Table'!$Q1245="",'Reported Performance Table'!$R1245="",'Reported Performance Table'!$S1245="",'Reported Performance Table'!$T1245="",'Reported Performance Table'!$U1245="",'Reported Performance Table'!$V1245="",'Reported Performance Table'!$W1245="",'Reported Performance Table'!$X1245="",'Reported Performance Table'!$AF1245="",'Reported Performance Table'!$AG1245="",'Reported Performance Table'!$AI1245="",'Reported Performance Table'!$AJ1245="",'Reported Performance Table'!$AL1245="",'Reported Performance Table'!$AN1245="",'Reported Performance Table'!$AR1245=""),$A1238&amp;", ",""))</f>
        <v/>
      </c>
      <c r="D1238" s="35" t="e">
        <f>VLOOKUP('Reported Performance Table'!C1238,'Master List'!$B$20:$C$39,2,FALSE)</f>
        <v>#N/A</v>
      </c>
      <c r="E1238" t="e">
        <f>VLOOKUP('Reported Performance Table'!D1238,'Master List'!$B$42:$C$129,2,FALSE)</f>
        <v>#N/A</v>
      </c>
      <c r="F1238" t="e">
        <f>VLOOKUP('Reported Performance Table'!C1238,'Master List'!$B$20:$D$39,3,FALSE)</f>
        <v>#N/A</v>
      </c>
      <c r="G1238" s="3" t="e">
        <f>VLOOKUP('Reported Performance Table'!B1238,'Master List'!$B$11:$D$17,3,FALSE)</f>
        <v>#N/A</v>
      </c>
      <c r="H1238" t="e">
        <f t="shared" si="38"/>
        <v>#N/A</v>
      </c>
      <c r="I1238" t="e">
        <f>IF(VLOOKUP('Reported Performance Table'!D1238,'Master List'!$B$42:$D$129,3,FALSE)="","No",VLOOKUP('Reported Performance Table'!D1238,'Master List'!$B$42:$D$129,3,FALSE))</f>
        <v>#N/A</v>
      </c>
      <c r="J1238" t="e">
        <f>IF(AND(I1238="Yes_No",'Reported Performance Table'!E1238="Yes"),"No","Yes_No")</f>
        <v>#N/A</v>
      </c>
      <c r="K1238" t="str">
        <f>IF('Reported Performance Table'!D1238="","",IF('Reported Performance Table'!E1238="Yes","LUNA_CCT","Reported_CCT"))</f>
        <v/>
      </c>
      <c r="L1238" t="str">
        <f>IF('Reported Performance Table'!D1238="","",IF(K1238="LUNA_CCT",VLOOKUP('Reported Performance Table'!D1238,'Master List'!$B$42:$E$129,4,FALSE),"Reported_BUG"))</f>
        <v/>
      </c>
      <c r="M1238" t="str">
        <f>IF('Reported Performance Table'!D1238="","",IF(AND('Reported Performance Table'!$E1238="Yes",OR('Reported Performance Table'!$D1238='Master List'!$B$42,'Reported Performance Table'!$D1238='Master List'!$B$43,'Reported Performance Table'!$D1238='Master List'!$B$44,'Reported Performance Table'!$D1238='Master List'!$B$46,'Reported Performance Table'!$D1238='Master List'!$B$48,'Reported Performance Table'!$D1238='Master List'!$B$104,'Reported Performance Table'!$D1238='Master List'!$B$106,'Reported Performance Table'!$D1238='Master List'!$B$126)),"LUNA_Dimming","Dimming_Capability_and_Range"))</f>
        <v/>
      </c>
      <c r="N1238" s="179">
        <f>'Reported Performance Table'!BE1238</f>
        <v>0</v>
      </c>
      <c r="O1238" s="179">
        <f>'Reported Performance Table'!BF1238</f>
        <v>0</v>
      </c>
      <c r="P1238" s="179">
        <f>'Reported Performance Table'!BG1238</f>
        <v>0</v>
      </c>
      <c r="Q1238" t="str">
        <f t="shared" si="39"/>
        <v>No</v>
      </c>
    </row>
    <row r="1239" spans="1:17" x14ac:dyDescent="0.25">
      <c r="A1239" s="75">
        <v>1246</v>
      </c>
      <c r="B1239" s="76" t="str">
        <f>IF('Reported Performance Table'!$A1246="","",IF(OR('Reported Performance Table'!$B1246="",'Reported Performance Table'!$C1246="",'Reported Performance Table'!$D1246="",'Reported Performance Table'!$F1246="",'Reported Performance Table'!$G1246="",'Reported Performance Table'!$H1246="",'Reported Performance Table'!$I1246="",'Reported Performance Table'!$K1246="",'Reported Performance Table'!$N1246="",'Reported Performance Table'!$O1246="",'Reported Performance Table'!$P1246="",'Reported Performance Table'!$Q1246="",'Reported Performance Table'!$R1246="",'Reported Performance Table'!$S1246="",'Reported Performance Table'!$T1246="",'Reported Performance Table'!$U1246="",'Reported Performance Table'!$V1246="",'Reported Performance Table'!$W1246="",'Reported Performance Table'!$X1246="",'Reported Performance Table'!$AF1246="",'Reported Performance Table'!$AG1246="",'Reported Performance Table'!$AI1246="",'Reported Performance Table'!$AJ1246="",'Reported Performance Table'!$AL1246="",'Reported Performance Table'!$AN1246="",'Reported Performance Table'!$AR1246=""),$A1239&amp;", ",""))</f>
        <v/>
      </c>
      <c r="D1239" s="35" t="e">
        <f>VLOOKUP('Reported Performance Table'!C1239,'Master List'!$B$20:$C$39,2,FALSE)</f>
        <v>#N/A</v>
      </c>
      <c r="E1239" t="e">
        <f>VLOOKUP('Reported Performance Table'!D1239,'Master List'!$B$42:$C$129,2,FALSE)</f>
        <v>#N/A</v>
      </c>
      <c r="F1239" t="e">
        <f>VLOOKUP('Reported Performance Table'!C1239,'Master List'!$B$20:$D$39,3,FALSE)</f>
        <v>#N/A</v>
      </c>
      <c r="G1239" s="3" t="e">
        <f>VLOOKUP('Reported Performance Table'!B1239,'Master List'!$B$11:$D$17,3,FALSE)</f>
        <v>#N/A</v>
      </c>
      <c r="H1239" t="e">
        <f t="shared" si="38"/>
        <v>#N/A</v>
      </c>
      <c r="I1239" t="e">
        <f>IF(VLOOKUP('Reported Performance Table'!D1239,'Master List'!$B$42:$D$129,3,FALSE)="","No",VLOOKUP('Reported Performance Table'!D1239,'Master List'!$B$42:$D$129,3,FALSE))</f>
        <v>#N/A</v>
      </c>
      <c r="J1239" t="e">
        <f>IF(AND(I1239="Yes_No",'Reported Performance Table'!E1239="Yes"),"No","Yes_No")</f>
        <v>#N/A</v>
      </c>
      <c r="K1239" t="str">
        <f>IF('Reported Performance Table'!D1239="","",IF('Reported Performance Table'!E1239="Yes","LUNA_CCT","Reported_CCT"))</f>
        <v/>
      </c>
      <c r="L1239" t="str">
        <f>IF('Reported Performance Table'!D1239="","",IF(K1239="LUNA_CCT",VLOOKUP('Reported Performance Table'!D1239,'Master List'!$B$42:$E$129,4,FALSE),"Reported_BUG"))</f>
        <v/>
      </c>
      <c r="M1239" t="str">
        <f>IF('Reported Performance Table'!D1239="","",IF(AND('Reported Performance Table'!$E1239="Yes",OR('Reported Performance Table'!$D1239='Master List'!$B$42,'Reported Performance Table'!$D1239='Master List'!$B$43,'Reported Performance Table'!$D1239='Master List'!$B$44,'Reported Performance Table'!$D1239='Master List'!$B$46,'Reported Performance Table'!$D1239='Master List'!$B$48,'Reported Performance Table'!$D1239='Master List'!$B$104,'Reported Performance Table'!$D1239='Master List'!$B$106,'Reported Performance Table'!$D1239='Master List'!$B$126)),"LUNA_Dimming","Dimming_Capability_and_Range"))</f>
        <v/>
      </c>
      <c r="N1239" s="179">
        <f>'Reported Performance Table'!BE1239</f>
        <v>0</v>
      </c>
      <c r="O1239" s="179">
        <f>'Reported Performance Table'!BF1239</f>
        <v>0</v>
      </c>
      <c r="P1239" s="179">
        <f>'Reported Performance Table'!BG1239</f>
        <v>0</v>
      </c>
      <c r="Q1239" t="str">
        <f t="shared" si="39"/>
        <v>No</v>
      </c>
    </row>
    <row r="1240" spans="1:17" x14ac:dyDescent="0.25">
      <c r="A1240" s="75">
        <v>1247</v>
      </c>
      <c r="B1240" s="76" t="str">
        <f>IF('Reported Performance Table'!$A1247="","",IF(OR('Reported Performance Table'!$B1247="",'Reported Performance Table'!$C1247="",'Reported Performance Table'!$D1247="",'Reported Performance Table'!$F1247="",'Reported Performance Table'!$G1247="",'Reported Performance Table'!$H1247="",'Reported Performance Table'!$I1247="",'Reported Performance Table'!$K1247="",'Reported Performance Table'!$N1247="",'Reported Performance Table'!$O1247="",'Reported Performance Table'!$P1247="",'Reported Performance Table'!$Q1247="",'Reported Performance Table'!$R1247="",'Reported Performance Table'!$S1247="",'Reported Performance Table'!$T1247="",'Reported Performance Table'!$U1247="",'Reported Performance Table'!$V1247="",'Reported Performance Table'!$W1247="",'Reported Performance Table'!$X1247="",'Reported Performance Table'!$AF1247="",'Reported Performance Table'!$AG1247="",'Reported Performance Table'!$AI1247="",'Reported Performance Table'!$AJ1247="",'Reported Performance Table'!$AL1247="",'Reported Performance Table'!$AN1247="",'Reported Performance Table'!$AR1247=""),$A1240&amp;", ",""))</f>
        <v/>
      </c>
      <c r="D1240" s="35" t="e">
        <f>VLOOKUP('Reported Performance Table'!C1240,'Master List'!$B$20:$C$39,2,FALSE)</f>
        <v>#N/A</v>
      </c>
      <c r="E1240" t="e">
        <f>VLOOKUP('Reported Performance Table'!D1240,'Master List'!$B$42:$C$129,2,FALSE)</f>
        <v>#N/A</v>
      </c>
      <c r="F1240" t="e">
        <f>VLOOKUP('Reported Performance Table'!C1240,'Master List'!$B$20:$D$39,3,FALSE)</f>
        <v>#N/A</v>
      </c>
      <c r="G1240" s="3" t="e">
        <f>VLOOKUP('Reported Performance Table'!B1240,'Master List'!$B$11:$D$17,3,FALSE)</f>
        <v>#N/A</v>
      </c>
      <c r="H1240" t="e">
        <f t="shared" si="38"/>
        <v>#N/A</v>
      </c>
      <c r="I1240" t="e">
        <f>IF(VLOOKUP('Reported Performance Table'!D1240,'Master List'!$B$42:$D$129,3,FALSE)="","No",VLOOKUP('Reported Performance Table'!D1240,'Master List'!$B$42:$D$129,3,FALSE))</f>
        <v>#N/A</v>
      </c>
      <c r="J1240" t="e">
        <f>IF(AND(I1240="Yes_No",'Reported Performance Table'!E1240="Yes"),"No","Yes_No")</f>
        <v>#N/A</v>
      </c>
      <c r="K1240" t="str">
        <f>IF('Reported Performance Table'!D1240="","",IF('Reported Performance Table'!E1240="Yes","LUNA_CCT","Reported_CCT"))</f>
        <v/>
      </c>
      <c r="L1240" t="str">
        <f>IF('Reported Performance Table'!D1240="","",IF(K1240="LUNA_CCT",VLOOKUP('Reported Performance Table'!D1240,'Master List'!$B$42:$E$129,4,FALSE),"Reported_BUG"))</f>
        <v/>
      </c>
      <c r="M1240" t="str">
        <f>IF('Reported Performance Table'!D1240="","",IF(AND('Reported Performance Table'!$E1240="Yes",OR('Reported Performance Table'!$D1240='Master List'!$B$42,'Reported Performance Table'!$D1240='Master List'!$B$43,'Reported Performance Table'!$D1240='Master List'!$B$44,'Reported Performance Table'!$D1240='Master List'!$B$46,'Reported Performance Table'!$D1240='Master List'!$B$48,'Reported Performance Table'!$D1240='Master List'!$B$104,'Reported Performance Table'!$D1240='Master List'!$B$106,'Reported Performance Table'!$D1240='Master List'!$B$126)),"LUNA_Dimming","Dimming_Capability_and_Range"))</f>
        <v/>
      </c>
      <c r="N1240" s="179">
        <f>'Reported Performance Table'!BE1240</f>
        <v>0</v>
      </c>
      <c r="O1240" s="179">
        <f>'Reported Performance Table'!BF1240</f>
        <v>0</v>
      </c>
      <c r="P1240" s="179">
        <f>'Reported Performance Table'!BG1240</f>
        <v>0</v>
      </c>
      <c r="Q1240" t="str">
        <f t="shared" si="39"/>
        <v>No</v>
      </c>
    </row>
    <row r="1241" spans="1:17" x14ac:dyDescent="0.25">
      <c r="A1241" s="75">
        <v>1248</v>
      </c>
      <c r="B1241" s="76" t="str">
        <f>IF('Reported Performance Table'!$A1248="","",IF(OR('Reported Performance Table'!$B1248="",'Reported Performance Table'!$C1248="",'Reported Performance Table'!$D1248="",'Reported Performance Table'!$F1248="",'Reported Performance Table'!$G1248="",'Reported Performance Table'!$H1248="",'Reported Performance Table'!$I1248="",'Reported Performance Table'!$K1248="",'Reported Performance Table'!$N1248="",'Reported Performance Table'!$O1248="",'Reported Performance Table'!$P1248="",'Reported Performance Table'!$Q1248="",'Reported Performance Table'!$R1248="",'Reported Performance Table'!$S1248="",'Reported Performance Table'!$T1248="",'Reported Performance Table'!$U1248="",'Reported Performance Table'!$V1248="",'Reported Performance Table'!$W1248="",'Reported Performance Table'!$X1248="",'Reported Performance Table'!$AF1248="",'Reported Performance Table'!$AG1248="",'Reported Performance Table'!$AI1248="",'Reported Performance Table'!$AJ1248="",'Reported Performance Table'!$AL1248="",'Reported Performance Table'!$AN1248="",'Reported Performance Table'!$AR1248=""),$A1241&amp;", ",""))</f>
        <v/>
      </c>
      <c r="D1241" s="35" t="e">
        <f>VLOOKUP('Reported Performance Table'!C1241,'Master List'!$B$20:$C$39,2,FALSE)</f>
        <v>#N/A</v>
      </c>
      <c r="E1241" t="e">
        <f>VLOOKUP('Reported Performance Table'!D1241,'Master List'!$B$42:$C$129,2,FALSE)</f>
        <v>#N/A</v>
      </c>
      <c r="F1241" t="e">
        <f>VLOOKUP('Reported Performance Table'!C1241,'Master List'!$B$20:$D$39,3,FALSE)</f>
        <v>#N/A</v>
      </c>
      <c r="G1241" s="3" t="e">
        <f>VLOOKUP('Reported Performance Table'!B1241,'Master List'!$B$11:$D$17,3,FALSE)</f>
        <v>#N/A</v>
      </c>
      <c r="H1241" t="e">
        <f t="shared" si="38"/>
        <v>#N/A</v>
      </c>
      <c r="I1241" t="e">
        <f>IF(VLOOKUP('Reported Performance Table'!D1241,'Master List'!$B$42:$D$129,3,FALSE)="","No",VLOOKUP('Reported Performance Table'!D1241,'Master List'!$B$42:$D$129,3,FALSE))</f>
        <v>#N/A</v>
      </c>
      <c r="J1241" t="e">
        <f>IF(AND(I1241="Yes_No",'Reported Performance Table'!E1241="Yes"),"No","Yes_No")</f>
        <v>#N/A</v>
      </c>
      <c r="K1241" t="str">
        <f>IF('Reported Performance Table'!D1241="","",IF('Reported Performance Table'!E1241="Yes","LUNA_CCT","Reported_CCT"))</f>
        <v/>
      </c>
      <c r="L1241" t="str">
        <f>IF('Reported Performance Table'!D1241="","",IF(K1241="LUNA_CCT",VLOOKUP('Reported Performance Table'!D1241,'Master List'!$B$42:$E$129,4,FALSE),"Reported_BUG"))</f>
        <v/>
      </c>
      <c r="M1241" t="str">
        <f>IF('Reported Performance Table'!D1241="","",IF(AND('Reported Performance Table'!$E1241="Yes",OR('Reported Performance Table'!$D1241='Master List'!$B$42,'Reported Performance Table'!$D1241='Master List'!$B$43,'Reported Performance Table'!$D1241='Master List'!$B$44,'Reported Performance Table'!$D1241='Master List'!$B$46,'Reported Performance Table'!$D1241='Master List'!$B$48,'Reported Performance Table'!$D1241='Master List'!$B$104,'Reported Performance Table'!$D1241='Master List'!$B$106,'Reported Performance Table'!$D1241='Master List'!$B$126)),"LUNA_Dimming","Dimming_Capability_and_Range"))</f>
        <v/>
      </c>
      <c r="N1241" s="179">
        <f>'Reported Performance Table'!BE1241</f>
        <v>0</v>
      </c>
      <c r="O1241" s="179">
        <f>'Reported Performance Table'!BF1241</f>
        <v>0</v>
      </c>
      <c r="P1241" s="179">
        <f>'Reported Performance Table'!BG1241</f>
        <v>0</v>
      </c>
      <c r="Q1241" t="str">
        <f t="shared" si="39"/>
        <v>No</v>
      </c>
    </row>
    <row r="1242" spans="1:17" x14ac:dyDescent="0.25">
      <c r="A1242" s="75">
        <v>1249</v>
      </c>
      <c r="B1242" s="76" t="str">
        <f>IF('Reported Performance Table'!$A1249="","",IF(OR('Reported Performance Table'!$B1249="",'Reported Performance Table'!$C1249="",'Reported Performance Table'!$D1249="",'Reported Performance Table'!$F1249="",'Reported Performance Table'!$G1249="",'Reported Performance Table'!$H1249="",'Reported Performance Table'!$I1249="",'Reported Performance Table'!$K1249="",'Reported Performance Table'!$N1249="",'Reported Performance Table'!$O1249="",'Reported Performance Table'!$P1249="",'Reported Performance Table'!$Q1249="",'Reported Performance Table'!$R1249="",'Reported Performance Table'!$S1249="",'Reported Performance Table'!$T1249="",'Reported Performance Table'!$U1249="",'Reported Performance Table'!$V1249="",'Reported Performance Table'!$W1249="",'Reported Performance Table'!$X1249="",'Reported Performance Table'!$AF1249="",'Reported Performance Table'!$AG1249="",'Reported Performance Table'!$AI1249="",'Reported Performance Table'!$AJ1249="",'Reported Performance Table'!$AL1249="",'Reported Performance Table'!$AN1249="",'Reported Performance Table'!$AR1249=""),$A1242&amp;", ",""))</f>
        <v/>
      </c>
      <c r="D1242" s="35" t="e">
        <f>VLOOKUP('Reported Performance Table'!C1242,'Master List'!$B$20:$C$39,2,FALSE)</f>
        <v>#N/A</v>
      </c>
      <c r="E1242" t="e">
        <f>VLOOKUP('Reported Performance Table'!D1242,'Master List'!$B$42:$C$129,2,FALSE)</f>
        <v>#N/A</v>
      </c>
      <c r="F1242" t="e">
        <f>VLOOKUP('Reported Performance Table'!C1242,'Master List'!$B$20:$D$39,3,FALSE)</f>
        <v>#N/A</v>
      </c>
      <c r="G1242" s="3" t="e">
        <f>VLOOKUP('Reported Performance Table'!B1242,'Master List'!$B$11:$D$17,3,FALSE)</f>
        <v>#N/A</v>
      </c>
      <c r="H1242" t="e">
        <f t="shared" si="38"/>
        <v>#N/A</v>
      </c>
      <c r="I1242" t="e">
        <f>IF(VLOOKUP('Reported Performance Table'!D1242,'Master List'!$B$42:$D$129,3,FALSE)="","No",VLOOKUP('Reported Performance Table'!D1242,'Master List'!$B$42:$D$129,3,FALSE))</f>
        <v>#N/A</v>
      </c>
      <c r="J1242" t="e">
        <f>IF(AND(I1242="Yes_No",'Reported Performance Table'!E1242="Yes"),"No","Yes_No")</f>
        <v>#N/A</v>
      </c>
      <c r="K1242" t="str">
        <f>IF('Reported Performance Table'!D1242="","",IF('Reported Performance Table'!E1242="Yes","LUNA_CCT","Reported_CCT"))</f>
        <v/>
      </c>
      <c r="L1242" t="str">
        <f>IF('Reported Performance Table'!D1242="","",IF(K1242="LUNA_CCT",VLOOKUP('Reported Performance Table'!D1242,'Master List'!$B$42:$E$129,4,FALSE),"Reported_BUG"))</f>
        <v/>
      </c>
      <c r="M1242" t="str">
        <f>IF('Reported Performance Table'!D1242="","",IF(AND('Reported Performance Table'!$E1242="Yes",OR('Reported Performance Table'!$D1242='Master List'!$B$42,'Reported Performance Table'!$D1242='Master List'!$B$43,'Reported Performance Table'!$D1242='Master List'!$B$44,'Reported Performance Table'!$D1242='Master List'!$B$46,'Reported Performance Table'!$D1242='Master List'!$B$48,'Reported Performance Table'!$D1242='Master List'!$B$104,'Reported Performance Table'!$D1242='Master List'!$B$106,'Reported Performance Table'!$D1242='Master List'!$B$126)),"LUNA_Dimming","Dimming_Capability_and_Range"))</f>
        <v/>
      </c>
      <c r="N1242" s="179">
        <f>'Reported Performance Table'!BE1242</f>
        <v>0</v>
      </c>
      <c r="O1242" s="179">
        <f>'Reported Performance Table'!BF1242</f>
        <v>0</v>
      </c>
      <c r="P1242" s="179">
        <f>'Reported Performance Table'!BG1242</f>
        <v>0</v>
      </c>
      <c r="Q1242" t="str">
        <f t="shared" si="39"/>
        <v>No</v>
      </c>
    </row>
    <row r="1243" spans="1:17" x14ac:dyDescent="0.25">
      <c r="A1243" s="75">
        <v>1250</v>
      </c>
      <c r="B1243" s="76" t="str">
        <f>IF('Reported Performance Table'!$A1250="","",IF(OR('Reported Performance Table'!$B1250="",'Reported Performance Table'!$C1250="",'Reported Performance Table'!$D1250="",'Reported Performance Table'!$F1250="",'Reported Performance Table'!$G1250="",'Reported Performance Table'!$H1250="",'Reported Performance Table'!$I1250="",'Reported Performance Table'!$K1250="",'Reported Performance Table'!$N1250="",'Reported Performance Table'!$O1250="",'Reported Performance Table'!$P1250="",'Reported Performance Table'!$Q1250="",'Reported Performance Table'!$R1250="",'Reported Performance Table'!$S1250="",'Reported Performance Table'!$T1250="",'Reported Performance Table'!$U1250="",'Reported Performance Table'!$V1250="",'Reported Performance Table'!$W1250="",'Reported Performance Table'!$X1250="",'Reported Performance Table'!$AF1250="",'Reported Performance Table'!$AG1250="",'Reported Performance Table'!$AI1250="",'Reported Performance Table'!$AJ1250="",'Reported Performance Table'!$AL1250="",'Reported Performance Table'!$AN1250="",'Reported Performance Table'!$AR1250=""),$A1243&amp;", ",""))</f>
        <v/>
      </c>
      <c r="D1243" s="35" t="e">
        <f>VLOOKUP('Reported Performance Table'!C1243,'Master List'!$B$20:$C$39,2,FALSE)</f>
        <v>#N/A</v>
      </c>
      <c r="E1243" t="e">
        <f>VLOOKUP('Reported Performance Table'!D1243,'Master List'!$B$42:$C$129,2,FALSE)</f>
        <v>#N/A</v>
      </c>
      <c r="F1243" t="e">
        <f>VLOOKUP('Reported Performance Table'!C1243,'Master List'!$B$20:$D$39,3,FALSE)</f>
        <v>#N/A</v>
      </c>
      <c r="G1243" s="3" t="e">
        <f>VLOOKUP('Reported Performance Table'!B1243,'Master List'!$B$11:$D$17,3,FALSE)</f>
        <v>#N/A</v>
      </c>
      <c r="H1243" t="e">
        <f t="shared" si="38"/>
        <v>#N/A</v>
      </c>
      <c r="I1243" t="e">
        <f>IF(VLOOKUP('Reported Performance Table'!D1243,'Master List'!$B$42:$D$129,3,FALSE)="","No",VLOOKUP('Reported Performance Table'!D1243,'Master List'!$B$42:$D$129,3,FALSE))</f>
        <v>#N/A</v>
      </c>
      <c r="J1243" t="e">
        <f>IF(AND(I1243="Yes_No",'Reported Performance Table'!E1243="Yes"),"No","Yes_No")</f>
        <v>#N/A</v>
      </c>
      <c r="K1243" t="str">
        <f>IF('Reported Performance Table'!D1243="","",IF('Reported Performance Table'!E1243="Yes","LUNA_CCT","Reported_CCT"))</f>
        <v/>
      </c>
      <c r="L1243" t="str">
        <f>IF('Reported Performance Table'!D1243="","",IF(K1243="LUNA_CCT",VLOOKUP('Reported Performance Table'!D1243,'Master List'!$B$42:$E$129,4,FALSE),"Reported_BUG"))</f>
        <v/>
      </c>
      <c r="M1243" t="str">
        <f>IF('Reported Performance Table'!D1243="","",IF(AND('Reported Performance Table'!$E1243="Yes",OR('Reported Performance Table'!$D1243='Master List'!$B$42,'Reported Performance Table'!$D1243='Master List'!$B$43,'Reported Performance Table'!$D1243='Master List'!$B$44,'Reported Performance Table'!$D1243='Master List'!$B$46,'Reported Performance Table'!$D1243='Master List'!$B$48,'Reported Performance Table'!$D1243='Master List'!$B$104,'Reported Performance Table'!$D1243='Master List'!$B$106,'Reported Performance Table'!$D1243='Master List'!$B$126)),"LUNA_Dimming","Dimming_Capability_and_Range"))</f>
        <v/>
      </c>
      <c r="N1243" s="179">
        <f>'Reported Performance Table'!BE1243</f>
        <v>0</v>
      </c>
      <c r="O1243" s="179">
        <f>'Reported Performance Table'!BF1243</f>
        <v>0</v>
      </c>
      <c r="P1243" s="179">
        <f>'Reported Performance Table'!BG1243</f>
        <v>0</v>
      </c>
      <c r="Q1243" t="str">
        <f t="shared" si="39"/>
        <v>No</v>
      </c>
    </row>
    <row r="1244" spans="1:17" x14ac:dyDescent="0.25">
      <c r="A1244" s="75">
        <v>1251</v>
      </c>
      <c r="B1244" s="76" t="str">
        <f>IF('Reported Performance Table'!$A1251="","",IF(OR('Reported Performance Table'!$B1251="",'Reported Performance Table'!$C1251="",'Reported Performance Table'!$D1251="",'Reported Performance Table'!$F1251="",'Reported Performance Table'!$G1251="",'Reported Performance Table'!$H1251="",'Reported Performance Table'!$I1251="",'Reported Performance Table'!$K1251="",'Reported Performance Table'!$N1251="",'Reported Performance Table'!$O1251="",'Reported Performance Table'!$P1251="",'Reported Performance Table'!$Q1251="",'Reported Performance Table'!$R1251="",'Reported Performance Table'!$S1251="",'Reported Performance Table'!$T1251="",'Reported Performance Table'!$U1251="",'Reported Performance Table'!$V1251="",'Reported Performance Table'!$W1251="",'Reported Performance Table'!$X1251="",'Reported Performance Table'!$AF1251="",'Reported Performance Table'!$AG1251="",'Reported Performance Table'!$AI1251="",'Reported Performance Table'!$AJ1251="",'Reported Performance Table'!$AL1251="",'Reported Performance Table'!$AN1251="",'Reported Performance Table'!$AR1251=""),$A1244&amp;", ",""))</f>
        <v/>
      </c>
      <c r="D1244" s="35" t="e">
        <f>VLOOKUP('Reported Performance Table'!C1244,'Master List'!$B$20:$C$39,2,FALSE)</f>
        <v>#N/A</v>
      </c>
      <c r="E1244" t="e">
        <f>VLOOKUP('Reported Performance Table'!D1244,'Master List'!$B$42:$C$129,2,FALSE)</f>
        <v>#N/A</v>
      </c>
      <c r="F1244" t="e">
        <f>VLOOKUP('Reported Performance Table'!C1244,'Master List'!$B$20:$D$39,3,FALSE)</f>
        <v>#N/A</v>
      </c>
      <c r="G1244" s="3" t="e">
        <f>VLOOKUP('Reported Performance Table'!B1244,'Master List'!$B$11:$D$17,3,FALSE)</f>
        <v>#N/A</v>
      </c>
      <c r="H1244" t="e">
        <f t="shared" si="38"/>
        <v>#N/A</v>
      </c>
      <c r="I1244" t="e">
        <f>IF(VLOOKUP('Reported Performance Table'!D1244,'Master List'!$B$42:$D$129,3,FALSE)="","No",VLOOKUP('Reported Performance Table'!D1244,'Master List'!$B$42:$D$129,3,FALSE))</f>
        <v>#N/A</v>
      </c>
      <c r="J1244" t="e">
        <f>IF(AND(I1244="Yes_No",'Reported Performance Table'!E1244="Yes"),"No","Yes_No")</f>
        <v>#N/A</v>
      </c>
      <c r="K1244" t="str">
        <f>IF('Reported Performance Table'!D1244="","",IF('Reported Performance Table'!E1244="Yes","LUNA_CCT","Reported_CCT"))</f>
        <v/>
      </c>
      <c r="L1244" t="str">
        <f>IF('Reported Performance Table'!D1244="","",IF(K1244="LUNA_CCT",VLOOKUP('Reported Performance Table'!D1244,'Master List'!$B$42:$E$129,4,FALSE),"Reported_BUG"))</f>
        <v/>
      </c>
      <c r="M1244" t="str">
        <f>IF('Reported Performance Table'!D1244="","",IF(AND('Reported Performance Table'!$E1244="Yes",OR('Reported Performance Table'!$D1244='Master List'!$B$42,'Reported Performance Table'!$D1244='Master List'!$B$43,'Reported Performance Table'!$D1244='Master List'!$B$44,'Reported Performance Table'!$D1244='Master List'!$B$46,'Reported Performance Table'!$D1244='Master List'!$B$48,'Reported Performance Table'!$D1244='Master List'!$B$104,'Reported Performance Table'!$D1244='Master List'!$B$106,'Reported Performance Table'!$D1244='Master List'!$B$126)),"LUNA_Dimming","Dimming_Capability_and_Range"))</f>
        <v/>
      </c>
      <c r="N1244" s="179">
        <f>'Reported Performance Table'!BE1244</f>
        <v>0</v>
      </c>
      <c r="O1244" s="179">
        <f>'Reported Performance Table'!BF1244</f>
        <v>0</v>
      </c>
      <c r="P1244" s="179">
        <f>'Reported Performance Table'!BG1244</f>
        <v>0</v>
      </c>
      <c r="Q1244" t="str">
        <f t="shared" si="39"/>
        <v>No</v>
      </c>
    </row>
    <row r="1245" spans="1:17" x14ac:dyDescent="0.25">
      <c r="A1245" s="75">
        <v>1252</v>
      </c>
      <c r="B1245" s="76" t="str">
        <f>IF('Reported Performance Table'!$A1252="","",IF(OR('Reported Performance Table'!$B1252="",'Reported Performance Table'!$C1252="",'Reported Performance Table'!$D1252="",'Reported Performance Table'!$F1252="",'Reported Performance Table'!$G1252="",'Reported Performance Table'!$H1252="",'Reported Performance Table'!$I1252="",'Reported Performance Table'!$K1252="",'Reported Performance Table'!$N1252="",'Reported Performance Table'!$O1252="",'Reported Performance Table'!$P1252="",'Reported Performance Table'!$Q1252="",'Reported Performance Table'!$R1252="",'Reported Performance Table'!$S1252="",'Reported Performance Table'!$T1252="",'Reported Performance Table'!$U1252="",'Reported Performance Table'!$V1252="",'Reported Performance Table'!$W1252="",'Reported Performance Table'!$X1252="",'Reported Performance Table'!$AF1252="",'Reported Performance Table'!$AG1252="",'Reported Performance Table'!$AI1252="",'Reported Performance Table'!$AJ1252="",'Reported Performance Table'!$AL1252="",'Reported Performance Table'!$AN1252="",'Reported Performance Table'!$AR1252=""),$A1245&amp;", ",""))</f>
        <v/>
      </c>
      <c r="D1245" s="35" t="e">
        <f>VLOOKUP('Reported Performance Table'!C1245,'Master List'!$B$20:$C$39,2,FALSE)</f>
        <v>#N/A</v>
      </c>
      <c r="E1245" t="e">
        <f>VLOOKUP('Reported Performance Table'!D1245,'Master List'!$B$42:$C$129,2,FALSE)</f>
        <v>#N/A</v>
      </c>
      <c r="F1245" t="e">
        <f>VLOOKUP('Reported Performance Table'!C1245,'Master List'!$B$20:$D$39,3,FALSE)</f>
        <v>#N/A</v>
      </c>
      <c r="G1245" s="3" t="e">
        <f>VLOOKUP('Reported Performance Table'!B1245,'Master List'!$B$11:$D$17,3,FALSE)</f>
        <v>#N/A</v>
      </c>
      <c r="H1245" t="e">
        <f t="shared" si="38"/>
        <v>#N/A</v>
      </c>
      <c r="I1245" t="e">
        <f>IF(VLOOKUP('Reported Performance Table'!D1245,'Master List'!$B$42:$D$129,3,FALSE)="","No",VLOOKUP('Reported Performance Table'!D1245,'Master List'!$B$42:$D$129,3,FALSE))</f>
        <v>#N/A</v>
      </c>
      <c r="J1245" t="e">
        <f>IF(AND(I1245="Yes_No",'Reported Performance Table'!E1245="Yes"),"No","Yes_No")</f>
        <v>#N/A</v>
      </c>
      <c r="K1245" t="str">
        <f>IF('Reported Performance Table'!D1245="","",IF('Reported Performance Table'!E1245="Yes","LUNA_CCT","Reported_CCT"))</f>
        <v/>
      </c>
      <c r="L1245" t="str">
        <f>IF('Reported Performance Table'!D1245="","",IF(K1245="LUNA_CCT",VLOOKUP('Reported Performance Table'!D1245,'Master List'!$B$42:$E$129,4,FALSE),"Reported_BUG"))</f>
        <v/>
      </c>
      <c r="M1245" t="str">
        <f>IF('Reported Performance Table'!D1245="","",IF(AND('Reported Performance Table'!$E1245="Yes",OR('Reported Performance Table'!$D1245='Master List'!$B$42,'Reported Performance Table'!$D1245='Master List'!$B$43,'Reported Performance Table'!$D1245='Master List'!$B$44,'Reported Performance Table'!$D1245='Master List'!$B$46,'Reported Performance Table'!$D1245='Master List'!$B$48,'Reported Performance Table'!$D1245='Master List'!$B$104,'Reported Performance Table'!$D1245='Master List'!$B$106,'Reported Performance Table'!$D1245='Master List'!$B$126)),"LUNA_Dimming","Dimming_Capability_and_Range"))</f>
        <v/>
      </c>
      <c r="N1245" s="179">
        <f>'Reported Performance Table'!BE1245</f>
        <v>0</v>
      </c>
      <c r="O1245" s="179">
        <f>'Reported Performance Table'!BF1245</f>
        <v>0</v>
      </c>
      <c r="P1245" s="179">
        <f>'Reported Performance Table'!BG1245</f>
        <v>0</v>
      </c>
      <c r="Q1245" t="str">
        <f t="shared" si="39"/>
        <v>No</v>
      </c>
    </row>
    <row r="1246" spans="1:17" x14ac:dyDescent="0.25">
      <c r="A1246" s="75">
        <v>1253</v>
      </c>
      <c r="B1246" s="76" t="str">
        <f>IF('Reported Performance Table'!$A1253="","",IF(OR('Reported Performance Table'!$B1253="",'Reported Performance Table'!$C1253="",'Reported Performance Table'!$D1253="",'Reported Performance Table'!$F1253="",'Reported Performance Table'!$G1253="",'Reported Performance Table'!$H1253="",'Reported Performance Table'!$I1253="",'Reported Performance Table'!$K1253="",'Reported Performance Table'!$N1253="",'Reported Performance Table'!$O1253="",'Reported Performance Table'!$P1253="",'Reported Performance Table'!$Q1253="",'Reported Performance Table'!$R1253="",'Reported Performance Table'!$S1253="",'Reported Performance Table'!$T1253="",'Reported Performance Table'!$U1253="",'Reported Performance Table'!$V1253="",'Reported Performance Table'!$W1253="",'Reported Performance Table'!$X1253="",'Reported Performance Table'!$AF1253="",'Reported Performance Table'!$AG1253="",'Reported Performance Table'!$AI1253="",'Reported Performance Table'!$AJ1253="",'Reported Performance Table'!$AL1253="",'Reported Performance Table'!$AN1253="",'Reported Performance Table'!$AR1253=""),$A1246&amp;", ",""))</f>
        <v/>
      </c>
      <c r="D1246" s="35" t="e">
        <f>VLOOKUP('Reported Performance Table'!C1246,'Master List'!$B$20:$C$39,2,FALSE)</f>
        <v>#N/A</v>
      </c>
      <c r="E1246" t="e">
        <f>VLOOKUP('Reported Performance Table'!D1246,'Master List'!$B$42:$C$129,2,FALSE)</f>
        <v>#N/A</v>
      </c>
      <c r="F1246" t="e">
        <f>VLOOKUP('Reported Performance Table'!C1246,'Master List'!$B$20:$D$39,3,FALSE)</f>
        <v>#N/A</v>
      </c>
      <c r="G1246" s="3" t="e">
        <f>VLOOKUP('Reported Performance Table'!B1246,'Master List'!$B$11:$D$17,3,FALSE)</f>
        <v>#N/A</v>
      </c>
      <c r="H1246" t="e">
        <f t="shared" si="38"/>
        <v>#N/A</v>
      </c>
      <c r="I1246" t="e">
        <f>IF(VLOOKUP('Reported Performance Table'!D1246,'Master List'!$B$42:$D$129,3,FALSE)="","No",VLOOKUP('Reported Performance Table'!D1246,'Master List'!$B$42:$D$129,3,FALSE))</f>
        <v>#N/A</v>
      </c>
      <c r="J1246" t="e">
        <f>IF(AND(I1246="Yes_No",'Reported Performance Table'!E1246="Yes"),"No","Yes_No")</f>
        <v>#N/A</v>
      </c>
      <c r="K1246" t="str">
        <f>IF('Reported Performance Table'!D1246="","",IF('Reported Performance Table'!E1246="Yes","LUNA_CCT","Reported_CCT"))</f>
        <v/>
      </c>
      <c r="L1246" t="str">
        <f>IF('Reported Performance Table'!D1246="","",IF(K1246="LUNA_CCT",VLOOKUP('Reported Performance Table'!D1246,'Master List'!$B$42:$E$129,4,FALSE),"Reported_BUG"))</f>
        <v/>
      </c>
      <c r="M1246" t="str">
        <f>IF('Reported Performance Table'!D1246="","",IF(AND('Reported Performance Table'!$E1246="Yes",OR('Reported Performance Table'!$D1246='Master List'!$B$42,'Reported Performance Table'!$D1246='Master List'!$B$43,'Reported Performance Table'!$D1246='Master List'!$B$44,'Reported Performance Table'!$D1246='Master List'!$B$46,'Reported Performance Table'!$D1246='Master List'!$B$48,'Reported Performance Table'!$D1246='Master List'!$B$104,'Reported Performance Table'!$D1246='Master List'!$B$106,'Reported Performance Table'!$D1246='Master List'!$B$126)),"LUNA_Dimming","Dimming_Capability_and_Range"))</f>
        <v/>
      </c>
      <c r="N1246" s="179">
        <f>'Reported Performance Table'!BE1246</f>
        <v>0</v>
      </c>
      <c r="O1246" s="179">
        <f>'Reported Performance Table'!BF1246</f>
        <v>0</v>
      </c>
      <c r="P1246" s="179">
        <f>'Reported Performance Table'!BG1246</f>
        <v>0</v>
      </c>
      <c r="Q1246" t="str">
        <f t="shared" si="39"/>
        <v>No</v>
      </c>
    </row>
    <row r="1247" spans="1:17" x14ac:dyDescent="0.25">
      <c r="A1247" s="75">
        <v>1254</v>
      </c>
      <c r="B1247" s="76" t="str">
        <f>IF('Reported Performance Table'!$A1254="","",IF(OR('Reported Performance Table'!$B1254="",'Reported Performance Table'!$C1254="",'Reported Performance Table'!$D1254="",'Reported Performance Table'!$F1254="",'Reported Performance Table'!$G1254="",'Reported Performance Table'!$H1254="",'Reported Performance Table'!$I1254="",'Reported Performance Table'!$K1254="",'Reported Performance Table'!$N1254="",'Reported Performance Table'!$O1254="",'Reported Performance Table'!$P1254="",'Reported Performance Table'!$Q1254="",'Reported Performance Table'!$R1254="",'Reported Performance Table'!$S1254="",'Reported Performance Table'!$T1254="",'Reported Performance Table'!$U1254="",'Reported Performance Table'!$V1254="",'Reported Performance Table'!$W1254="",'Reported Performance Table'!$X1254="",'Reported Performance Table'!$AF1254="",'Reported Performance Table'!$AG1254="",'Reported Performance Table'!$AI1254="",'Reported Performance Table'!$AJ1254="",'Reported Performance Table'!$AL1254="",'Reported Performance Table'!$AN1254="",'Reported Performance Table'!$AR1254=""),$A1247&amp;", ",""))</f>
        <v/>
      </c>
      <c r="D1247" s="35" t="e">
        <f>VLOOKUP('Reported Performance Table'!C1247,'Master List'!$B$20:$C$39,2,FALSE)</f>
        <v>#N/A</v>
      </c>
      <c r="E1247" t="e">
        <f>VLOOKUP('Reported Performance Table'!D1247,'Master List'!$B$42:$C$129,2,FALSE)</f>
        <v>#N/A</v>
      </c>
      <c r="F1247" t="e">
        <f>VLOOKUP('Reported Performance Table'!C1247,'Master List'!$B$20:$D$39,3,FALSE)</f>
        <v>#N/A</v>
      </c>
      <c r="G1247" s="3" t="e">
        <f>VLOOKUP('Reported Performance Table'!B1247,'Master List'!$B$11:$D$17,3,FALSE)</f>
        <v>#N/A</v>
      </c>
      <c r="H1247" t="e">
        <f t="shared" si="38"/>
        <v>#N/A</v>
      </c>
      <c r="I1247" t="e">
        <f>IF(VLOOKUP('Reported Performance Table'!D1247,'Master List'!$B$42:$D$129,3,FALSE)="","No",VLOOKUP('Reported Performance Table'!D1247,'Master List'!$B$42:$D$129,3,FALSE))</f>
        <v>#N/A</v>
      </c>
      <c r="J1247" t="e">
        <f>IF(AND(I1247="Yes_No",'Reported Performance Table'!E1247="Yes"),"No","Yes_No")</f>
        <v>#N/A</v>
      </c>
      <c r="K1247" t="str">
        <f>IF('Reported Performance Table'!D1247="","",IF('Reported Performance Table'!E1247="Yes","LUNA_CCT","Reported_CCT"))</f>
        <v/>
      </c>
      <c r="L1247" t="str">
        <f>IF('Reported Performance Table'!D1247="","",IF(K1247="LUNA_CCT",VLOOKUP('Reported Performance Table'!D1247,'Master List'!$B$42:$E$129,4,FALSE),"Reported_BUG"))</f>
        <v/>
      </c>
      <c r="M1247" t="str">
        <f>IF('Reported Performance Table'!D1247="","",IF(AND('Reported Performance Table'!$E1247="Yes",OR('Reported Performance Table'!$D1247='Master List'!$B$42,'Reported Performance Table'!$D1247='Master List'!$B$43,'Reported Performance Table'!$D1247='Master List'!$B$44,'Reported Performance Table'!$D1247='Master List'!$B$46,'Reported Performance Table'!$D1247='Master List'!$B$48,'Reported Performance Table'!$D1247='Master List'!$B$104,'Reported Performance Table'!$D1247='Master List'!$B$106,'Reported Performance Table'!$D1247='Master List'!$B$126)),"LUNA_Dimming","Dimming_Capability_and_Range"))</f>
        <v/>
      </c>
      <c r="N1247" s="179">
        <f>'Reported Performance Table'!BE1247</f>
        <v>0</v>
      </c>
      <c r="O1247" s="179">
        <f>'Reported Performance Table'!BF1247</f>
        <v>0</v>
      </c>
      <c r="P1247" s="179">
        <f>'Reported Performance Table'!BG1247</f>
        <v>0</v>
      </c>
      <c r="Q1247" t="str">
        <f t="shared" si="39"/>
        <v>No</v>
      </c>
    </row>
    <row r="1248" spans="1:17" x14ac:dyDescent="0.25">
      <c r="A1248" s="75">
        <v>1255</v>
      </c>
      <c r="B1248" s="76" t="str">
        <f>IF('Reported Performance Table'!$A1255="","",IF(OR('Reported Performance Table'!$B1255="",'Reported Performance Table'!$C1255="",'Reported Performance Table'!$D1255="",'Reported Performance Table'!$F1255="",'Reported Performance Table'!$G1255="",'Reported Performance Table'!$H1255="",'Reported Performance Table'!$I1255="",'Reported Performance Table'!$K1255="",'Reported Performance Table'!$N1255="",'Reported Performance Table'!$O1255="",'Reported Performance Table'!$P1255="",'Reported Performance Table'!$Q1255="",'Reported Performance Table'!$R1255="",'Reported Performance Table'!$S1255="",'Reported Performance Table'!$T1255="",'Reported Performance Table'!$U1255="",'Reported Performance Table'!$V1255="",'Reported Performance Table'!$W1255="",'Reported Performance Table'!$X1255="",'Reported Performance Table'!$AF1255="",'Reported Performance Table'!$AG1255="",'Reported Performance Table'!$AI1255="",'Reported Performance Table'!$AJ1255="",'Reported Performance Table'!$AL1255="",'Reported Performance Table'!$AN1255="",'Reported Performance Table'!$AR1255=""),$A1248&amp;", ",""))</f>
        <v/>
      </c>
      <c r="D1248" s="35" t="e">
        <f>VLOOKUP('Reported Performance Table'!C1248,'Master List'!$B$20:$C$39,2,FALSE)</f>
        <v>#N/A</v>
      </c>
      <c r="E1248" t="e">
        <f>VLOOKUP('Reported Performance Table'!D1248,'Master List'!$B$42:$C$129,2,FALSE)</f>
        <v>#N/A</v>
      </c>
      <c r="F1248" t="e">
        <f>VLOOKUP('Reported Performance Table'!C1248,'Master List'!$B$20:$D$39,3,FALSE)</f>
        <v>#N/A</v>
      </c>
      <c r="G1248" s="3" t="e">
        <f>VLOOKUP('Reported Performance Table'!B1248,'Master List'!$B$11:$D$17,3,FALSE)</f>
        <v>#N/A</v>
      </c>
      <c r="H1248" t="e">
        <f t="shared" si="38"/>
        <v>#N/A</v>
      </c>
      <c r="I1248" t="e">
        <f>IF(VLOOKUP('Reported Performance Table'!D1248,'Master List'!$B$42:$D$129,3,FALSE)="","No",VLOOKUP('Reported Performance Table'!D1248,'Master List'!$B$42:$D$129,3,FALSE))</f>
        <v>#N/A</v>
      </c>
      <c r="J1248" t="e">
        <f>IF(AND(I1248="Yes_No",'Reported Performance Table'!E1248="Yes"),"No","Yes_No")</f>
        <v>#N/A</v>
      </c>
      <c r="K1248" t="str">
        <f>IF('Reported Performance Table'!D1248="","",IF('Reported Performance Table'!E1248="Yes","LUNA_CCT","Reported_CCT"))</f>
        <v/>
      </c>
      <c r="L1248" t="str">
        <f>IF('Reported Performance Table'!D1248="","",IF(K1248="LUNA_CCT",VLOOKUP('Reported Performance Table'!D1248,'Master List'!$B$42:$E$129,4,FALSE),"Reported_BUG"))</f>
        <v/>
      </c>
      <c r="M1248" t="str">
        <f>IF('Reported Performance Table'!D1248="","",IF(AND('Reported Performance Table'!$E1248="Yes",OR('Reported Performance Table'!$D1248='Master List'!$B$42,'Reported Performance Table'!$D1248='Master List'!$B$43,'Reported Performance Table'!$D1248='Master List'!$B$44,'Reported Performance Table'!$D1248='Master List'!$B$46,'Reported Performance Table'!$D1248='Master List'!$B$48,'Reported Performance Table'!$D1248='Master List'!$B$104,'Reported Performance Table'!$D1248='Master List'!$B$106,'Reported Performance Table'!$D1248='Master List'!$B$126)),"LUNA_Dimming","Dimming_Capability_and_Range"))</f>
        <v/>
      </c>
      <c r="N1248" s="179">
        <f>'Reported Performance Table'!BE1248</f>
        <v>0</v>
      </c>
      <c r="O1248" s="179">
        <f>'Reported Performance Table'!BF1248</f>
        <v>0</v>
      </c>
      <c r="P1248" s="179">
        <f>'Reported Performance Table'!BG1248</f>
        <v>0</v>
      </c>
      <c r="Q1248" t="str">
        <f t="shared" si="39"/>
        <v>No</v>
      </c>
    </row>
    <row r="1249" spans="1:17" x14ac:dyDescent="0.25">
      <c r="A1249" s="75">
        <v>1256</v>
      </c>
      <c r="B1249" s="76" t="str">
        <f>IF('Reported Performance Table'!$A1256="","",IF(OR('Reported Performance Table'!$B1256="",'Reported Performance Table'!$C1256="",'Reported Performance Table'!$D1256="",'Reported Performance Table'!$F1256="",'Reported Performance Table'!$G1256="",'Reported Performance Table'!$H1256="",'Reported Performance Table'!$I1256="",'Reported Performance Table'!$K1256="",'Reported Performance Table'!$N1256="",'Reported Performance Table'!$O1256="",'Reported Performance Table'!$P1256="",'Reported Performance Table'!$Q1256="",'Reported Performance Table'!$R1256="",'Reported Performance Table'!$S1256="",'Reported Performance Table'!$T1256="",'Reported Performance Table'!$U1256="",'Reported Performance Table'!$V1256="",'Reported Performance Table'!$W1256="",'Reported Performance Table'!$X1256="",'Reported Performance Table'!$AF1256="",'Reported Performance Table'!$AG1256="",'Reported Performance Table'!$AI1256="",'Reported Performance Table'!$AJ1256="",'Reported Performance Table'!$AL1256="",'Reported Performance Table'!$AN1256="",'Reported Performance Table'!$AR1256=""),$A1249&amp;", ",""))</f>
        <v/>
      </c>
      <c r="D1249" s="35" t="e">
        <f>VLOOKUP('Reported Performance Table'!C1249,'Master List'!$B$20:$C$39,2,FALSE)</f>
        <v>#N/A</v>
      </c>
      <c r="E1249" t="e">
        <f>VLOOKUP('Reported Performance Table'!D1249,'Master List'!$B$42:$C$129,2,FALSE)</f>
        <v>#N/A</v>
      </c>
      <c r="F1249" t="e">
        <f>VLOOKUP('Reported Performance Table'!C1249,'Master List'!$B$20:$D$39,3,FALSE)</f>
        <v>#N/A</v>
      </c>
      <c r="G1249" s="3" t="e">
        <f>VLOOKUP('Reported Performance Table'!B1249,'Master List'!$B$11:$D$17,3,FALSE)</f>
        <v>#N/A</v>
      </c>
      <c r="H1249" t="e">
        <f t="shared" si="38"/>
        <v>#N/A</v>
      </c>
      <c r="I1249" t="e">
        <f>IF(VLOOKUP('Reported Performance Table'!D1249,'Master List'!$B$42:$D$129,3,FALSE)="","No",VLOOKUP('Reported Performance Table'!D1249,'Master List'!$B$42:$D$129,3,FALSE))</f>
        <v>#N/A</v>
      </c>
      <c r="J1249" t="e">
        <f>IF(AND(I1249="Yes_No",'Reported Performance Table'!E1249="Yes"),"No","Yes_No")</f>
        <v>#N/A</v>
      </c>
      <c r="K1249" t="str">
        <f>IF('Reported Performance Table'!D1249="","",IF('Reported Performance Table'!E1249="Yes","LUNA_CCT","Reported_CCT"))</f>
        <v/>
      </c>
      <c r="L1249" t="str">
        <f>IF('Reported Performance Table'!D1249="","",IF(K1249="LUNA_CCT",VLOOKUP('Reported Performance Table'!D1249,'Master List'!$B$42:$E$129,4,FALSE),"Reported_BUG"))</f>
        <v/>
      </c>
      <c r="M1249" t="str">
        <f>IF('Reported Performance Table'!D1249="","",IF(AND('Reported Performance Table'!$E1249="Yes",OR('Reported Performance Table'!$D1249='Master List'!$B$42,'Reported Performance Table'!$D1249='Master List'!$B$43,'Reported Performance Table'!$D1249='Master List'!$B$44,'Reported Performance Table'!$D1249='Master List'!$B$46,'Reported Performance Table'!$D1249='Master List'!$B$48,'Reported Performance Table'!$D1249='Master List'!$B$104,'Reported Performance Table'!$D1249='Master List'!$B$106,'Reported Performance Table'!$D1249='Master List'!$B$126)),"LUNA_Dimming","Dimming_Capability_and_Range"))</f>
        <v/>
      </c>
      <c r="N1249" s="179">
        <f>'Reported Performance Table'!BE1249</f>
        <v>0</v>
      </c>
      <c r="O1249" s="179">
        <f>'Reported Performance Table'!BF1249</f>
        <v>0</v>
      </c>
      <c r="P1249" s="179">
        <f>'Reported Performance Table'!BG1249</f>
        <v>0</v>
      </c>
      <c r="Q1249" t="str">
        <f t="shared" si="39"/>
        <v>No</v>
      </c>
    </row>
    <row r="1250" spans="1:17" x14ac:dyDescent="0.25">
      <c r="A1250" s="75">
        <v>1257</v>
      </c>
      <c r="B1250" s="76" t="str">
        <f>IF('Reported Performance Table'!$A1257="","",IF(OR('Reported Performance Table'!$B1257="",'Reported Performance Table'!$C1257="",'Reported Performance Table'!$D1257="",'Reported Performance Table'!$F1257="",'Reported Performance Table'!$G1257="",'Reported Performance Table'!$H1257="",'Reported Performance Table'!$I1257="",'Reported Performance Table'!$K1257="",'Reported Performance Table'!$N1257="",'Reported Performance Table'!$O1257="",'Reported Performance Table'!$P1257="",'Reported Performance Table'!$Q1257="",'Reported Performance Table'!$R1257="",'Reported Performance Table'!$S1257="",'Reported Performance Table'!$T1257="",'Reported Performance Table'!$U1257="",'Reported Performance Table'!$V1257="",'Reported Performance Table'!$W1257="",'Reported Performance Table'!$X1257="",'Reported Performance Table'!$AF1257="",'Reported Performance Table'!$AG1257="",'Reported Performance Table'!$AI1257="",'Reported Performance Table'!$AJ1257="",'Reported Performance Table'!$AL1257="",'Reported Performance Table'!$AN1257="",'Reported Performance Table'!$AR1257=""),$A1250&amp;", ",""))</f>
        <v/>
      </c>
      <c r="D1250" s="35" t="e">
        <f>VLOOKUP('Reported Performance Table'!C1250,'Master List'!$B$20:$C$39,2,FALSE)</f>
        <v>#N/A</v>
      </c>
      <c r="E1250" t="e">
        <f>VLOOKUP('Reported Performance Table'!D1250,'Master List'!$B$42:$C$129,2,FALSE)</f>
        <v>#N/A</v>
      </c>
      <c r="F1250" t="e">
        <f>VLOOKUP('Reported Performance Table'!C1250,'Master List'!$B$20:$D$39,3,FALSE)</f>
        <v>#N/A</v>
      </c>
      <c r="G1250" s="3" t="e">
        <f>VLOOKUP('Reported Performance Table'!B1250,'Master List'!$B$11:$D$17,3,FALSE)</f>
        <v>#N/A</v>
      </c>
      <c r="H1250" t="e">
        <f t="shared" si="38"/>
        <v>#N/A</v>
      </c>
      <c r="I1250" t="e">
        <f>IF(VLOOKUP('Reported Performance Table'!D1250,'Master List'!$B$42:$D$129,3,FALSE)="","No",VLOOKUP('Reported Performance Table'!D1250,'Master List'!$B$42:$D$129,3,FALSE))</f>
        <v>#N/A</v>
      </c>
      <c r="J1250" t="e">
        <f>IF(AND(I1250="Yes_No",'Reported Performance Table'!E1250="Yes"),"No","Yes_No")</f>
        <v>#N/A</v>
      </c>
      <c r="K1250" t="str">
        <f>IF('Reported Performance Table'!D1250="","",IF('Reported Performance Table'!E1250="Yes","LUNA_CCT","Reported_CCT"))</f>
        <v/>
      </c>
      <c r="L1250" t="str">
        <f>IF('Reported Performance Table'!D1250="","",IF(K1250="LUNA_CCT",VLOOKUP('Reported Performance Table'!D1250,'Master List'!$B$42:$E$129,4,FALSE),"Reported_BUG"))</f>
        <v/>
      </c>
      <c r="M1250" t="str">
        <f>IF('Reported Performance Table'!D1250="","",IF(AND('Reported Performance Table'!$E1250="Yes",OR('Reported Performance Table'!$D1250='Master List'!$B$42,'Reported Performance Table'!$D1250='Master List'!$B$43,'Reported Performance Table'!$D1250='Master List'!$B$44,'Reported Performance Table'!$D1250='Master List'!$B$46,'Reported Performance Table'!$D1250='Master List'!$B$48,'Reported Performance Table'!$D1250='Master List'!$B$104,'Reported Performance Table'!$D1250='Master List'!$B$106,'Reported Performance Table'!$D1250='Master List'!$B$126)),"LUNA_Dimming","Dimming_Capability_and_Range"))</f>
        <v/>
      </c>
      <c r="N1250" s="179">
        <f>'Reported Performance Table'!BE1250</f>
        <v>0</v>
      </c>
      <c r="O1250" s="179">
        <f>'Reported Performance Table'!BF1250</f>
        <v>0</v>
      </c>
      <c r="P1250" s="179">
        <f>'Reported Performance Table'!BG1250</f>
        <v>0</v>
      </c>
      <c r="Q1250" t="str">
        <f t="shared" si="39"/>
        <v>No</v>
      </c>
    </row>
    <row r="1251" spans="1:17" x14ac:dyDescent="0.25">
      <c r="A1251" s="75">
        <v>1258</v>
      </c>
      <c r="B1251" s="76" t="str">
        <f>IF('Reported Performance Table'!$A1258="","",IF(OR('Reported Performance Table'!$B1258="",'Reported Performance Table'!$C1258="",'Reported Performance Table'!$D1258="",'Reported Performance Table'!$F1258="",'Reported Performance Table'!$G1258="",'Reported Performance Table'!$H1258="",'Reported Performance Table'!$I1258="",'Reported Performance Table'!$K1258="",'Reported Performance Table'!$N1258="",'Reported Performance Table'!$O1258="",'Reported Performance Table'!$P1258="",'Reported Performance Table'!$Q1258="",'Reported Performance Table'!$R1258="",'Reported Performance Table'!$S1258="",'Reported Performance Table'!$T1258="",'Reported Performance Table'!$U1258="",'Reported Performance Table'!$V1258="",'Reported Performance Table'!$W1258="",'Reported Performance Table'!$X1258="",'Reported Performance Table'!$AF1258="",'Reported Performance Table'!$AG1258="",'Reported Performance Table'!$AI1258="",'Reported Performance Table'!$AJ1258="",'Reported Performance Table'!$AL1258="",'Reported Performance Table'!$AN1258="",'Reported Performance Table'!$AR1258=""),$A1251&amp;", ",""))</f>
        <v/>
      </c>
      <c r="D1251" s="35" t="e">
        <f>VLOOKUP('Reported Performance Table'!C1251,'Master List'!$B$20:$C$39,2,FALSE)</f>
        <v>#N/A</v>
      </c>
      <c r="E1251" t="e">
        <f>VLOOKUP('Reported Performance Table'!D1251,'Master List'!$B$42:$C$129,2,FALSE)</f>
        <v>#N/A</v>
      </c>
      <c r="F1251" t="e">
        <f>VLOOKUP('Reported Performance Table'!C1251,'Master List'!$B$20:$D$39,3,FALSE)</f>
        <v>#N/A</v>
      </c>
      <c r="G1251" s="3" t="e">
        <f>VLOOKUP('Reported Performance Table'!B1251,'Master List'!$B$11:$D$17,3,FALSE)</f>
        <v>#N/A</v>
      </c>
      <c r="H1251" t="e">
        <f t="shared" si="38"/>
        <v>#N/A</v>
      </c>
      <c r="I1251" t="e">
        <f>IF(VLOOKUP('Reported Performance Table'!D1251,'Master List'!$B$42:$D$129,3,FALSE)="","No",VLOOKUP('Reported Performance Table'!D1251,'Master List'!$B$42:$D$129,3,FALSE))</f>
        <v>#N/A</v>
      </c>
      <c r="J1251" t="e">
        <f>IF(AND(I1251="Yes_No",'Reported Performance Table'!E1251="Yes"),"No","Yes_No")</f>
        <v>#N/A</v>
      </c>
      <c r="K1251" t="str">
        <f>IF('Reported Performance Table'!D1251="","",IF('Reported Performance Table'!E1251="Yes","LUNA_CCT","Reported_CCT"))</f>
        <v/>
      </c>
      <c r="L1251" t="str">
        <f>IF('Reported Performance Table'!D1251="","",IF(K1251="LUNA_CCT",VLOOKUP('Reported Performance Table'!D1251,'Master List'!$B$42:$E$129,4,FALSE),"Reported_BUG"))</f>
        <v/>
      </c>
      <c r="M1251" t="str">
        <f>IF('Reported Performance Table'!D1251="","",IF(AND('Reported Performance Table'!$E1251="Yes",OR('Reported Performance Table'!$D1251='Master List'!$B$42,'Reported Performance Table'!$D1251='Master List'!$B$43,'Reported Performance Table'!$D1251='Master List'!$B$44,'Reported Performance Table'!$D1251='Master List'!$B$46,'Reported Performance Table'!$D1251='Master List'!$B$48,'Reported Performance Table'!$D1251='Master List'!$B$104,'Reported Performance Table'!$D1251='Master List'!$B$106,'Reported Performance Table'!$D1251='Master List'!$B$126)),"LUNA_Dimming","Dimming_Capability_and_Range"))</f>
        <v/>
      </c>
      <c r="N1251" s="179">
        <f>'Reported Performance Table'!BE1251</f>
        <v>0</v>
      </c>
      <c r="O1251" s="179">
        <f>'Reported Performance Table'!BF1251</f>
        <v>0</v>
      </c>
      <c r="P1251" s="179">
        <f>'Reported Performance Table'!BG1251</f>
        <v>0</v>
      </c>
      <c r="Q1251" t="str">
        <f t="shared" si="39"/>
        <v>No</v>
      </c>
    </row>
    <row r="1252" spans="1:17" x14ac:dyDescent="0.25">
      <c r="A1252" s="75">
        <v>1259</v>
      </c>
      <c r="B1252" s="76" t="str">
        <f>IF('Reported Performance Table'!$A1259="","",IF(OR('Reported Performance Table'!$B1259="",'Reported Performance Table'!$C1259="",'Reported Performance Table'!$D1259="",'Reported Performance Table'!$F1259="",'Reported Performance Table'!$G1259="",'Reported Performance Table'!$H1259="",'Reported Performance Table'!$I1259="",'Reported Performance Table'!$K1259="",'Reported Performance Table'!$N1259="",'Reported Performance Table'!$O1259="",'Reported Performance Table'!$P1259="",'Reported Performance Table'!$Q1259="",'Reported Performance Table'!$R1259="",'Reported Performance Table'!$S1259="",'Reported Performance Table'!$T1259="",'Reported Performance Table'!$U1259="",'Reported Performance Table'!$V1259="",'Reported Performance Table'!$W1259="",'Reported Performance Table'!$X1259="",'Reported Performance Table'!$AF1259="",'Reported Performance Table'!$AG1259="",'Reported Performance Table'!$AI1259="",'Reported Performance Table'!$AJ1259="",'Reported Performance Table'!$AL1259="",'Reported Performance Table'!$AN1259="",'Reported Performance Table'!$AR1259=""),$A1252&amp;", ",""))</f>
        <v/>
      </c>
      <c r="D1252" s="35" t="e">
        <f>VLOOKUP('Reported Performance Table'!C1252,'Master List'!$B$20:$C$39,2,FALSE)</f>
        <v>#N/A</v>
      </c>
      <c r="E1252" t="e">
        <f>VLOOKUP('Reported Performance Table'!D1252,'Master List'!$B$42:$C$129,2,FALSE)</f>
        <v>#N/A</v>
      </c>
      <c r="F1252" t="e">
        <f>VLOOKUP('Reported Performance Table'!C1252,'Master List'!$B$20:$D$39,3,FALSE)</f>
        <v>#N/A</v>
      </c>
      <c r="G1252" s="3" t="e">
        <f>VLOOKUP('Reported Performance Table'!B1252,'Master List'!$B$11:$D$17,3,FALSE)</f>
        <v>#N/A</v>
      </c>
      <c r="H1252" t="e">
        <f t="shared" si="38"/>
        <v>#N/A</v>
      </c>
      <c r="I1252" t="e">
        <f>IF(VLOOKUP('Reported Performance Table'!D1252,'Master List'!$B$42:$D$129,3,FALSE)="","No",VLOOKUP('Reported Performance Table'!D1252,'Master List'!$B$42:$D$129,3,FALSE))</f>
        <v>#N/A</v>
      </c>
      <c r="J1252" t="e">
        <f>IF(AND(I1252="Yes_No",'Reported Performance Table'!E1252="Yes"),"No","Yes_No")</f>
        <v>#N/A</v>
      </c>
      <c r="K1252" t="str">
        <f>IF('Reported Performance Table'!D1252="","",IF('Reported Performance Table'!E1252="Yes","LUNA_CCT","Reported_CCT"))</f>
        <v/>
      </c>
      <c r="L1252" t="str">
        <f>IF('Reported Performance Table'!D1252="","",IF(K1252="LUNA_CCT",VLOOKUP('Reported Performance Table'!D1252,'Master List'!$B$42:$E$129,4,FALSE),"Reported_BUG"))</f>
        <v/>
      </c>
      <c r="M1252" t="str">
        <f>IF('Reported Performance Table'!D1252="","",IF(AND('Reported Performance Table'!$E1252="Yes",OR('Reported Performance Table'!$D1252='Master List'!$B$42,'Reported Performance Table'!$D1252='Master List'!$B$43,'Reported Performance Table'!$D1252='Master List'!$B$44,'Reported Performance Table'!$D1252='Master List'!$B$46,'Reported Performance Table'!$D1252='Master List'!$B$48,'Reported Performance Table'!$D1252='Master List'!$B$104,'Reported Performance Table'!$D1252='Master List'!$B$106,'Reported Performance Table'!$D1252='Master List'!$B$126)),"LUNA_Dimming","Dimming_Capability_and_Range"))</f>
        <v/>
      </c>
      <c r="N1252" s="179">
        <f>'Reported Performance Table'!BE1252</f>
        <v>0</v>
      </c>
      <c r="O1252" s="179">
        <f>'Reported Performance Table'!BF1252</f>
        <v>0</v>
      </c>
      <c r="P1252" s="179">
        <f>'Reported Performance Table'!BG1252</f>
        <v>0</v>
      </c>
      <c r="Q1252" t="str">
        <f t="shared" si="39"/>
        <v>No</v>
      </c>
    </row>
    <row r="1253" spans="1:17" x14ac:dyDescent="0.25">
      <c r="A1253" s="75">
        <v>1260</v>
      </c>
      <c r="B1253" s="76" t="str">
        <f>IF('Reported Performance Table'!$A1260="","",IF(OR('Reported Performance Table'!$B1260="",'Reported Performance Table'!$C1260="",'Reported Performance Table'!$D1260="",'Reported Performance Table'!$F1260="",'Reported Performance Table'!$G1260="",'Reported Performance Table'!$H1260="",'Reported Performance Table'!$I1260="",'Reported Performance Table'!$K1260="",'Reported Performance Table'!$N1260="",'Reported Performance Table'!$O1260="",'Reported Performance Table'!$P1260="",'Reported Performance Table'!$Q1260="",'Reported Performance Table'!$R1260="",'Reported Performance Table'!$S1260="",'Reported Performance Table'!$T1260="",'Reported Performance Table'!$U1260="",'Reported Performance Table'!$V1260="",'Reported Performance Table'!$W1260="",'Reported Performance Table'!$X1260="",'Reported Performance Table'!$AF1260="",'Reported Performance Table'!$AG1260="",'Reported Performance Table'!$AI1260="",'Reported Performance Table'!$AJ1260="",'Reported Performance Table'!$AL1260="",'Reported Performance Table'!$AN1260="",'Reported Performance Table'!$AR1260=""),$A1253&amp;", ",""))</f>
        <v/>
      </c>
      <c r="D1253" s="35" t="e">
        <f>VLOOKUP('Reported Performance Table'!C1253,'Master List'!$B$20:$C$39,2,FALSE)</f>
        <v>#N/A</v>
      </c>
      <c r="E1253" t="e">
        <f>VLOOKUP('Reported Performance Table'!D1253,'Master List'!$B$42:$C$129,2,FALSE)</f>
        <v>#N/A</v>
      </c>
      <c r="F1253" t="e">
        <f>VLOOKUP('Reported Performance Table'!C1253,'Master List'!$B$20:$D$39,3,FALSE)</f>
        <v>#N/A</v>
      </c>
      <c r="G1253" s="3" t="e">
        <f>VLOOKUP('Reported Performance Table'!B1253,'Master List'!$B$11:$D$17,3,FALSE)</f>
        <v>#N/A</v>
      </c>
      <c r="H1253" t="e">
        <f t="shared" si="38"/>
        <v>#N/A</v>
      </c>
      <c r="I1253" t="e">
        <f>IF(VLOOKUP('Reported Performance Table'!D1253,'Master List'!$B$42:$D$129,3,FALSE)="","No",VLOOKUP('Reported Performance Table'!D1253,'Master List'!$B$42:$D$129,3,FALSE))</f>
        <v>#N/A</v>
      </c>
      <c r="J1253" t="e">
        <f>IF(AND(I1253="Yes_No",'Reported Performance Table'!E1253="Yes"),"No","Yes_No")</f>
        <v>#N/A</v>
      </c>
      <c r="K1253" t="str">
        <f>IF('Reported Performance Table'!D1253="","",IF('Reported Performance Table'!E1253="Yes","LUNA_CCT","Reported_CCT"))</f>
        <v/>
      </c>
      <c r="L1253" t="str">
        <f>IF('Reported Performance Table'!D1253="","",IF(K1253="LUNA_CCT",VLOOKUP('Reported Performance Table'!D1253,'Master List'!$B$42:$E$129,4,FALSE),"Reported_BUG"))</f>
        <v/>
      </c>
      <c r="M1253" t="str">
        <f>IF('Reported Performance Table'!D1253="","",IF(AND('Reported Performance Table'!$E1253="Yes",OR('Reported Performance Table'!$D1253='Master List'!$B$42,'Reported Performance Table'!$D1253='Master List'!$B$43,'Reported Performance Table'!$D1253='Master List'!$B$44,'Reported Performance Table'!$D1253='Master List'!$B$46,'Reported Performance Table'!$D1253='Master List'!$B$48,'Reported Performance Table'!$D1253='Master List'!$B$104,'Reported Performance Table'!$D1253='Master List'!$B$106,'Reported Performance Table'!$D1253='Master List'!$B$126)),"LUNA_Dimming","Dimming_Capability_and_Range"))</f>
        <v/>
      </c>
      <c r="N1253" s="179">
        <f>'Reported Performance Table'!BE1253</f>
        <v>0</v>
      </c>
      <c r="O1253" s="179">
        <f>'Reported Performance Table'!BF1253</f>
        <v>0</v>
      </c>
      <c r="P1253" s="179">
        <f>'Reported Performance Table'!BG1253</f>
        <v>0</v>
      </c>
      <c r="Q1253" t="str">
        <f t="shared" si="39"/>
        <v>No</v>
      </c>
    </row>
    <row r="1254" spans="1:17" x14ac:dyDescent="0.25">
      <c r="A1254" s="75">
        <v>1261</v>
      </c>
      <c r="B1254" s="76" t="str">
        <f>IF('Reported Performance Table'!$A1261="","",IF(OR('Reported Performance Table'!$B1261="",'Reported Performance Table'!$C1261="",'Reported Performance Table'!$D1261="",'Reported Performance Table'!$F1261="",'Reported Performance Table'!$G1261="",'Reported Performance Table'!$H1261="",'Reported Performance Table'!$I1261="",'Reported Performance Table'!$K1261="",'Reported Performance Table'!$N1261="",'Reported Performance Table'!$O1261="",'Reported Performance Table'!$P1261="",'Reported Performance Table'!$Q1261="",'Reported Performance Table'!$R1261="",'Reported Performance Table'!$S1261="",'Reported Performance Table'!$T1261="",'Reported Performance Table'!$U1261="",'Reported Performance Table'!$V1261="",'Reported Performance Table'!$W1261="",'Reported Performance Table'!$X1261="",'Reported Performance Table'!$AF1261="",'Reported Performance Table'!$AG1261="",'Reported Performance Table'!$AI1261="",'Reported Performance Table'!$AJ1261="",'Reported Performance Table'!$AL1261="",'Reported Performance Table'!$AN1261="",'Reported Performance Table'!$AR1261=""),$A1254&amp;", ",""))</f>
        <v/>
      </c>
      <c r="D1254" s="35" t="e">
        <f>VLOOKUP('Reported Performance Table'!C1254,'Master List'!$B$20:$C$39,2,FALSE)</f>
        <v>#N/A</v>
      </c>
      <c r="E1254" t="e">
        <f>VLOOKUP('Reported Performance Table'!D1254,'Master List'!$B$42:$C$129,2,FALSE)</f>
        <v>#N/A</v>
      </c>
      <c r="F1254" t="e">
        <f>VLOOKUP('Reported Performance Table'!C1254,'Master List'!$B$20:$D$39,3,FALSE)</f>
        <v>#N/A</v>
      </c>
      <c r="G1254" s="3" t="e">
        <f>VLOOKUP('Reported Performance Table'!B1254,'Master List'!$B$11:$D$17,3,FALSE)</f>
        <v>#N/A</v>
      </c>
      <c r="H1254" t="e">
        <f t="shared" si="38"/>
        <v>#N/A</v>
      </c>
      <c r="I1254" t="e">
        <f>IF(VLOOKUP('Reported Performance Table'!D1254,'Master List'!$B$42:$D$129,3,FALSE)="","No",VLOOKUP('Reported Performance Table'!D1254,'Master List'!$B$42:$D$129,3,FALSE))</f>
        <v>#N/A</v>
      </c>
      <c r="J1254" t="e">
        <f>IF(AND(I1254="Yes_No",'Reported Performance Table'!E1254="Yes"),"No","Yes_No")</f>
        <v>#N/A</v>
      </c>
      <c r="K1254" t="str">
        <f>IF('Reported Performance Table'!D1254="","",IF('Reported Performance Table'!E1254="Yes","LUNA_CCT","Reported_CCT"))</f>
        <v/>
      </c>
      <c r="L1254" t="str">
        <f>IF('Reported Performance Table'!D1254="","",IF(K1254="LUNA_CCT",VLOOKUP('Reported Performance Table'!D1254,'Master List'!$B$42:$E$129,4,FALSE),"Reported_BUG"))</f>
        <v/>
      </c>
      <c r="M1254" t="str">
        <f>IF('Reported Performance Table'!D1254="","",IF(AND('Reported Performance Table'!$E1254="Yes",OR('Reported Performance Table'!$D1254='Master List'!$B$42,'Reported Performance Table'!$D1254='Master List'!$B$43,'Reported Performance Table'!$D1254='Master List'!$B$44,'Reported Performance Table'!$D1254='Master List'!$B$46,'Reported Performance Table'!$D1254='Master List'!$B$48,'Reported Performance Table'!$D1254='Master List'!$B$104,'Reported Performance Table'!$D1254='Master List'!$B$106,'Reported Performance Table'!$D1254='Master List'!$B$126)),"LUNA_Dimming","Dimming_Capability_and_Range"))</f>
        <v/>
      </c>
      <c r="N1254" s="179">
        <f>'Reported Performance Table'!BE1254</f>
        <v>0</v>
      </c>
      <c r="O1254" s="179">
        <f>'Reported Performance Table'!BF1254</f>
        <v>0</v>
      </c>
      <c r="P1254" s="179">
        <f>'Reported Performance Table'!BG1254</f>
        <v>0</v>
      </c>
      <c r="Q1254" t="str">
        <f t="shared" si="39"/>
        <v>No</v>
      </c>
    </row>
    <row r="1255" spans="1:17" x14ac:dyDescent="0.25">
      <c r="A1255" s="75">
        <v>1262</v>
      </c>
      <c r="B1255" s="76" t="str">
        <f>IF('Reported Performance Table'!$A1262="","",IF(OR('Reported Performance Table'!$B1262="",'Reported Performance Table'!$C1262="",'Reported Performance Table'!$D1262="",'Reported Performance Table'!$F1262="",'Reported Performance Table'!$G1262="",'Reported Performance Table'!$H1262="",'Reported Performance Table'!$I1262="",'Reported Performance Table'!$K1262="",'Reported Performance Table'!$N1262="",'Reported Performance Table'!$O1262="",'Reported Performance Table'!$P1262="",'Reported Performance Table'!$Q1262="",'Reported Performance Table'!$R1262="",'Reported Performance Table'!$S1262="",'Reported Performance Table'!$T1262="",'Reported Performance Table'!$U1262="",'Reported Performance Table'!$V1262="",'Reported Performance Table'!$W1262="",'Reported Performance Table'!$X1262="",'Reported Performance Table'!$AF1262="",'Reported Performance Table'!$AG1262="",'Reported Performance Table'!$AI1262="",'Reported Performance Table'!$AJ1262="",'Reported Performance Table'!$AL1262="",'Reported Performance Table'!$AN1262="",'Reported Performance Table'!$AR1262=""),$A1255&amp;", ",""))</f>
        <v/>
      </c>
      <c r="D1255" s="35" t="e">
        <f>VLOOKUP('Reported Performance Table'!C1255,'Master List'!$B$20:$C$39,2,FALSE)</f>
        <v>#N/A</v>
      </c>
      <c r="E1255" t="e">
        <f>VLOOKUP('Reported Performance Table'!D1255,'Master List'!$B$42:$C$129,2,FALSE)</f>
        <v>#N/A</v>
      </c>
      <c r="F1255" t="e">
        <f>VLOOKUP('Reported Performance Table'!C1255,'Master List'!$B$20:$D$39,3,FALSE)</f>
        <v>#N/A</v>
      </c>
      <c r="G1255" s="3" t="e">
        <f>VLOOKUP('Reported Performance Table'!B1255,'Master List'!$B$11:$D$17,3,FALSE)</f>
        <v>#N/A</v>
      </c>
      <c r="H1255" t="e">
        <f t="shared" si="38"/>
        <v>#N/A</v>
      </c>
      <c r="I1255" t="e">
        <f>IF(VLOOKUP('Reported Performance Table'!D1255,'Master List'!$B$42:$D$129,3,FALSE)="","No",VLOOKUP('Reported Performance Table'!D1255,'Master List'!$B$42:$D$129,3,FALSE))</f>
        <v>#N/A</v>
      </c>
      <c r="J1255" t="e">
        <f>IF(AND(I1255="Yes_No",'Reported Performance Table'!E1255="Yes"),"No","Yes_No")</f>
        <v>#N/A</v>
      </c>
      <c r="K1255" t="str">
        <f>IF('Reported Performance Table'!D1255="","",IF('Reported Performance Table'!E1255="Yes","LUNA_CCT","Reported_CCT"))</f>
        <v/>
      </c>
      <c r="L1255" t="str">
        <f>IF('Reported Performance Table'!D1255="","",IF(K1255="LUNA_CCT",VLOOKUP('Reported Performance Table'!D1255,'Master List'!$B$42:$E$129,4,FALSE),"Reported_BUG"))</f>
        <v/>
      </c>
      <c r="M1255" t="str">
        <f>IF('Reported Performance Table'!D1255="","",IF(AND('Reported Performance Table'!$E1255="Yes",OR('Reported Performance Table'!$D1255='Master List'!$B$42,'Reported Performance Table'!$D1255='Master List'!$B$43,'Reported Performance Table'!$D1255='Master List'!$B$44,'Reported Performance Table'!$D1255='Master List'!$B$46,'Reported Performance Table'!$D1255='Master List'!$B$48,'Reported Performance Table'!$D1255='Master List'!$B$104,'Reported Performance Table'!$D1255='Master List'!$B$106,'Reported Performance Table'!$D1255='Master List'!$B$126)),"LUNA_Dimming","Dimming_Capability_and_Range"))</f>
        <v/>
      </c>
      <c r="N1255" s="179">
        <f>'Reported Performance Table'!BE1255</f>
        <v>0</v>
      </c>
      <c r="O1255" s="179">
        <f>'Reported Performance Table'!BF1255</f>
        <v>0</v>
      </c>
      <c r="P1255" s="179">
        <f>'Reported Performance Table'!BG1255</f>
        <v>0</v>
      </c>
      <c r="Q1255" t="str">
        <f t="shared" si="39"/>
        <v>No</v>
      </c>
    </row>
    <row r="1256" spans="1:17" x14ac:dyDescent="0.25">
      <c r="A1256" s="75">
        <v>1263</v>
      </c>
      <c r="B1256" s="76" t="str">
        <f>IF('Reported Performance Table'!$A1263="","",IF(OR('Reported Performance Table'!$B1263="",'Reported Performance Table'!$C1263="",'Reported Performance Table'!$D1263="",'Reported Performance Table'!$F1263="",'Reported Performance Table'!$G1263="",'Reported Performance Table'!$H1263="",'Reported Performance Table'!$I1263="",'Reported Performance Table'!$K1263="",'Reported Performance Table'!$N1263="",'Reported Performance Table'!$O1263="",'Reported Performance Table'!$P1263="",'Reported Performance Table'!$Q1263="",'Reported Performance Table'!$R1263="",'Reported Performance Table'!$S1263="",'Reported Performance Table'!$T1263="",'Reported Performance Table'!$U1263="",'Reported Performance Table'!$V1263="",'Reported Performance Table'!$W1263="",'Reported Performance Table'!$X1263="",'Reported Performance Table'!$AF1263="",'Reported Performance Table'!$AG1263="",'Reported Performance Table'!$AI1263="",'Reported Performance Table'!$AJ1263="",'Reported Performance Table'!$AL1263="",'Reported Performance Table'!$AN1263="",'Reported Performance Table'!$AR1263=""),$A1256&amp;", ",""))</f>
        <v/>
      </c>
      <c r="D1256" s="35" t="e">
        <f>VLOOKUP('Reported Performance Table'!C1256,'Master List'!$B$20:$C$39,2,FALSE)</f>
        <v>#N/A</v>
      </c>
      <c r="E1256" t="e">
        <f>VLOOKUP('Reported Performance Table'!D1256,'Master List'!$B$42:$C$129,2,FALSE)</f>
        <v>#N/A</v>
      </c>
      <c r="F1256" t="e">
        <f>VLOOKUP('Reported Performance Table'!C1256,'Master List'!$B$20:$D$39,3,FALSE)</f>
        <v>#N/A</v>
      </c>
      <c r="G1256" s="3" t="e">
        <f>VLOOKUP('Reported Performance Table'!B1256,'Master List'!$B$11:$D$17,3,FALSE)</f>
        <v>#N/A</v>
      </c>
      <c r="H1256" t="e">
        <f t="shared" si="38"/>
        <v>#N/A</v>
      </c>
      <c r="I1256" t="e">
        <f>IF(VLOOKUP('Reported Performance Table'!D1256,'Master List'!$B$42:$D$129,3,FALSE)="","No",VLOOKUP('Reported Performance Table'!D1256,'Master List'!$B$42:$D$129,3,FALSE))</f>
        <v>#N/A</v>
      </c>
      <c r="J1256" t="e">
        <f>IF(AND(I1256="Yes_No",'Reported Performance Table'!E1256="Yes"),"No","Yes_No")</f>
        <v>#N/A</v>
      </c>
      <c r="K1256" t="str">
        <f>IF('Reported Performance Table'!D1256="","",IF('Reported Performance Table'!E1256="Yes","LUNA_CCT","Reported_CCT"))</f>
        <v/>
      </c>
      <c r="L1256" t="str">
        <f>IF('Reported Performance Table'!D1256="","",IF(K1256="LUNA_CCT",VLOOKUP('Reported Performance Table'!D1256,'Master List'!$B$42:$E$129,4,FALSE),"Reported_BUG"))</f>
        <v/>
      </c>
      <c r="M1256" t="str">
        <f>IF('Reported Performance Table'!D1256="","",IF(AND('Reported Performance Table'!$E1256="Yes",OR('Reported Performance Table'!$D1256='Master List'!$B$42,'Reported Performance Table'!$D1256='Master List'!$B$43,'Reported Performance Table'!$D1256='Master List'!$B$44,'Reported Performance Table'!$D1256='Master List'!$B$46,'Reported Performance Table'!$D1256='Master List'!$B$48,'Reported Performance Table'!$D1256='Master List'!$B$104,'Reported Performance Table'!$D1256='Master List'!$B$106,'Reported Performance Table'!$D1256='Master List'!$B$126)),"LUNA_Dimming","Dimming_Capability_and_Range"))</f>
        <v/>
      </c>
      <c r="N1256" s="179">
        <f>'Reported Performance Table'!BE1256</f>
        <v>0</v>
      </c>
      <c r="O1256" s="179">
        <f>'Reported Performance Table'!BF1256</f>
        <v>0</v>
      </c>
      <c r="P1256" s="179">
        <f>'Reported Performance Table'!BG1256</f>
        <v>0</v>
      </c>
      <c r="Q1256" t="str">
        <f t="shared" si="39"/>
        <v>No</v>
      </c>
    </row>
    <row r="1257" spans="1:17" x14ac:dyDescent="0.25">
      <c r="A1257" s="75">
        <v>1264</v>
      </c>
      <c r="B1257" s="76" t="str">
        <f>IF('Reported Performance Table'!$A1264="","",IF(OR('Reported Performance Table'!$B1264="",'Reported Performance Table'!$C1264="",'Reported Performance Table'!$D1264="",'Reported Performance Table'!$F1264="",'Reported Performance Table'!$G1264="",'Reported Performance Table'!$H1264="",'Reported Performance Table'!$I1264="",'Reported Performance Table'!$K1264="",'Reported Performance Table'!$N1264="",'Reported Performance Table'!$O1264="",'Reported Performance Table'!$P1264="",'Reported Performance Table'!$Q1264="",'Reported Performance Table'!$R1264="",'Reported Performance Table'!$S1264="",'Reported Performance Table'!$T1264="",'Reported Performance Table'!$U1264="",'Reported Performance Table'!$V1264="",'Reported Performance Table'!$W1264="",'Reported Performance Table'!$X1264="",'Reported Performance Table'!$AF1264="",'Reported Performance Table'!$AG1264="",'Reported Performance Table'!$AI1264="",'Reported Performance Table'!$AJ1264="",'Reported Performance Table'!$AL1264="",'Reported Performance Table'!$AN1264="",'Reported Performance Table'!$AR1264=""),$A1257&amp;", ",""))</f>
        <v/>
      </c>
      <c r="D1257" s="35" t="e">
        <f>VLOOKUP('Reported Performance Table'!C1257,'Master List'!$B$20:$C$39,2,FALSE)</f>
        <v>#N/A</v>
      </c>
      <c r="E1257" t="e">
        <f>VLOOKUP('Reported Performance Table'!D1257,'Master List'!$B$42:$C$129,2,FALSE)</f>
        <v>#N/A</v>
      </c>
      <c r="F1257" t="e">
        <f>VLOOKUP('Reported Performance Table'!C1257,'Master List'!$B$20:$D$39,3,FALSE)</f>
        <v>#N/A</v>
      </c>
      <c r="G1257" s="3" t="e">
        <f>VLOOKUP('Reported Performance Table'!B1257,'Master List'!$B$11:$D$17,3,FALSE)</f>
        <v>#N/A</v>
      </c>
      <c r="H1257" t="e">
        <f t="shared" si="38"/>
        <v>#N/A</v>
      </c>
      <c r="I1257" t="e">
        <f>IF(VLOOKUP('Reported Performance Table'!D1257,'Master List'!$B$42:$D$129,3,FALSE)="","No",VLOOKUP('Reported Performance Table'!D1257,'Master List'!$B$42:$D$129,3,FALSE))</f>
        <v>#N/A</v>
      </c>
      <c r="J1257" t="e">
        <f>IF(AND(I1257="Yes_No",'Reported Performance Table'!E1257="Yes"),"No","Yes_No")</f>
        <v>#N/A</v>
      </c>
      <c r="K1257" t="str">
        <f>IF('Reported Performance Table'!D1257="","",IF('Reported Performance Table'!E1257="Yes","LUNA_CCT","Reported_CCT"))</f>
        <v/>
      </c>
      <c r="L1257" t="str">
        <f>IF('Reported Performance Table'!D1257="","",IF(K1257="LUNA_CCT",VLOOKUP('Reported Performance Table'!D1257,'Master List'!$B$42:$E$129,4,FALSE),"Reported_BUG"))</f>
        <v/>
      </c>
      <c r="M1257" t="str">
        <f>IF('Reported Performance Table'!D1257="","",IF(AND('Reported Performance Table'!$E1257="Yes",OR('Reported Performance Table'!$D1257='Master List'!$B$42,'Reported Performance Table'!$D1257='Master List'!$B$43,'Reported Performance Table'!$D1257='Master List'!$B$44,'Reported Performance Table'!$D1257='Master List'!$B$46,'Reported Performance Table'!$D1257='Master List'!$B$48,'Reported Performance Table'!$D1257='Master List'!$B$104,'Reported Performance Table'!$D1257='Master List'!$B$106,'Reported Performance Table'!$D1257='Master List'!$B$126)),"LUNA_Dimming","Dimming_Capability_and_Range"))</f>
        <v/>
      </c>
      <c r="N1257" s="179">
        <f>'Reported Performance Table'!BE1257</f>
        <v>0</v>
      </c>
      <c r="O1257" s="179">
        <f>'Reported Performance Table'!BF1257</f>
        <v>0</v>
      </c>
      <c r="P1257" s="179">
        <f>'Reported Performance Table'!BG1257</f>
        <v>0</v>
      </c>
      <c r="Q1257" t="str">
        <f t="shared" si="39"/>
        <v>No</v>
      </c>
    </row>
    <row r="1258" spans="1:17" x14ac:dyDescent="0.25">
      <c r="A1258" s="75">
        <v>1265</v>
      </c>
      <c r="B1258" s="76" t="str">
        <f>IF('Reported Performance Table'!$A1265="","",IF(OR('Reported Performance Table'!$B1265="",'Reported Performance Table'!$C1265="",'Reported Performance Table'!$D1265="",'Reported Performance Table'!$F1265="",'Reported Performance Table'!$G1265="",'Reported Performance Table'!$H1265="",'Reported Performance Table'!$I1265="",'Reported Performance Table'!$K1265="",'Reported Performance Table'!$N1265="",'Reported Performance Table'!$O1265="",'Reported Performance Table'!$P1265="",'Reported Performance Table'!$Q1265="",'Reported Performance Table'!$R1265="",'Reported Performance Table'!$S1265="",'Reported Performance Table'!$T1265="",'Reported Performance Table'!$U1265="",'Reported Performance Table'!$V1265="",'Reported Performance Table'!$W1265="",'Reported Performance Table'!$X1265="",'Reported Performance Table'!$AF1265="",'Reported Performance Table'!$AG1265="",'Reported Performance Table'!$AI1265="",'Reported Performance Table'!$AJ1265="",'Reported Performance Table'!$AL1265="",'Reported Performance Table'!$AN1265="",'Reported Performance Table'!$AR1265=""),$A1258&amp;", ",""))</f>
        <v/>
      </c>
      <c r="D1258" s="35" t="e">
        <f>VLOOKUP('Reported Performance Table'!C1258,'Master List'!$B$20:$C$39,2,FALSE)</f>
        <v>#N/A</v>
      </c>
      <c r="E1258" t="e">
        <f>VLOOKUP('Reported Performance Table'!D1258,'Master List'!$B$42:$C$129,2,FALSE)</f>
        <v>#N/A</v>
      </c>
      <c r="F1258" t="e">
        <f>VLOOKUP('Reported Performance Table'!C1258,'Master List'!$B$20:$D$39,3,FALSE)</f>
        <v>#N/A</v>
      </c>
      <c r="G1258" s="3" t="e">
        <f>VLOOKUP('Reported Performance Table'!B1258,'Master List'!$B$11:$D$17,3,FALSE)</f>
        <v>#N/A</v>
      </c>
      <c r="H1258" t="e">
        <f t="shared" si="38"/>
        <v>#N/A</v>
      </c>
      <c r="I1258" t="e">
        <f>IF(VLOOKUP('Reported Performance Table'!D1258,'Master List'!$B$42:$D$129,3,FALSE)="","No",VLOOKUP('Reported Performance Table'!D1258,'Master List'!$B$42:$D$129,3,FALSE))</f>
        <v>#N/A</v>
      </c>
      <c r="J1258" t="e">
        <f>IF(AND(I1258="Yes_No",'Reported Performance Table'!E1258="Yes"),"No","Yes_No")</f>
        <v>#N/A</v>
      </c>
      <c r="K1258" t="str">
        <f>IF('Reported Performance Table'!D1258="","",IF('Reported Performance Table'!E1258="Yes","LUNA_CCT","Reported_CCT"))</f>
        <v/>
      </c>
      <c r="L1258" t="str">
        <f>IF('Reported Performance Table'!D1258="","",IF(K1258="LUNA_CCT",VLOOKUP('Reported Performance Table'!D1258,'Master List'!$B$42:$E$129,4,FALSE),"Reported_BUG"))</f>
        <v/>
      </c>
      <c r="M1258" t="str">
        <f>IF('Reported Performance Table'!D1258="","",IF(AND('Reported Performance Table'!$E1258="Yes",OR('Reported Performance Table'!$D1258='Master List'!$B$42,'Reported Performance Table'!$D1258='Master List'!$B$43,'Reported Performance Table'!$D1258='Master List'!$B$44,'Reported Performance Table'!$D1258='Master List'!$B$46,'Reported Performance Table'!$D1258='Master List'!$B$48,'Reported Performance Table'!$D1258='Master List'!$B$104,'Reported Performance Table'!$D1258='Master List'!$B$106,'Reported Performance Table'!$D1258='Master List'!$B$126)),"LUNA_Dimming","Dimming_Capability_and_Range"))</f>
        <v/>
      </c>
      <c r="N1258" s="179">
        <f>'Reported Performance Table'!BE1258</f>
        <v>0</v>
      </c>
      <c r="O1258" s="179">
        <f>'Reported Performance Table'!BF1258</f>
        <v>0</v>
      </c>
      <c r="P1258" s="179">
        <f>'Reported Performance Table'!BG1258</f>
        <v>0</v>
      </c>
      <c r="Q1258" t="str">
        <f t="shared" si="39"/>
        <v>No</v>
      </c>
    </row>
    <row r="1259" spans="1:17" x14ac:dyDescent="0.25">
      <c r="A1259" s="75">
        <v>1266</v>
      </c>
      <c r="B1259" s="76" t="str">
        <f>IF('Reported Performance Table'!$A1266="","",IF(OR('Reported Performance Table'!$B1266="",'Reported Performance Table'!$C1266="",'Reported Performance Table'!$D1266="",'Reported Performance Table'!$F1266="",'Reported Performance Table'!$G1266="",'Reported Performance Table'!$H1266="",'Reported Performance Table'!$I1266="",'Reported Performance Table'!$K1266="",'Reported Performance Table'!$N1266="",'Reported Performance Table'!$O1266="",'Reported Performance Table'!$P1266="",'Reported Performance Table'!$Q1266="",'Reported Performance Table'!$R1266="",'Reported Performance Table'!$S1266="",'Reported Performance Table'!$T1266="",'Reported Performance Table'!$U1266="",'Reported Performance Table'!$V1266="",'Reported Performance Table'!$W1266="",'Reported Performance Table'!$X1266="",'Reported Performance Table'!$AF1266="",'Reported Performance Table'!$AG1266="",'Reported Performance Table'!$AI1266="",'Reported Performance Table'!$AJ1266="",'Reported Performance Table'!$AL1266="",'Reported Performance Table'!$AN1266="",'Reported Performance Table'!$AR1266=""),$A1259&amp;", ",""))</f>
        <v/>
      </c>
      <c r="D1259" s="35" t="e">
        <f>VLOOKUP('Reported Performance Table'!C1259,'Master List'!$B$20:$C$39,2,FALSE)</f>
        <v>#N/A</v>
      </c>
      <c r="E1259" t="e">
        <f>VLOOKUP('Reported Performance Table'!D1259,'Master List'!$B$42:$C$129,2,FALSE)</f>
        <v>#N/A</v>
      </c>
      <c r="F1259" t="e">
        <f>VLOOKUP('Reported Performance Table'!C1259,'Master List'!$B$20:$D$39,3,FALSE)</f>
        <v>#N/A</v>
      </c>
      <c r="G1259" s="3" t="e">
        <f>VLOOKUP('Reported Performance Table'!B1259,'Master List'!$B$11:$D$17,3,FALSE)</f>
        <v>#N/A</v>
      </c>
      <c r="H1259" t="e">
        <f t="shared" si="38"/>
        <v>#N/A</v>
      </c>
      <c r="I1259" t="e">
        <f>IF(VLOOKUP('Reported Performance Table'!D1259,'Master List'!$B$42:$D$129,3,FALSE)="","No",VLOOKUP('Reported Performance Table'!D1259,'Master List'!$B$42:$D$129,3,FALSE))</f>
        <v>#N/A</v>
      </c>
      <c r="J1259" t="e">
        <f>IF(AND(I1259="Yes_No",'Reported Performance Table'!E1259="Yes"),"No","Yes_No")</f>
        <v>#N/A</v>
      </c>
      <c r="K1259" t="str">
        <f>IF('Reported Performance Table'!D1259="","",IF('Reported Performance Table'!E1259="Yes","LUNA_CCT","Reported_CCT"))</f>
        <v/>
      </c>
      <c r="L1259" t="str">
        <f>IF('Reported Performance Table'!D1259="","",IF(K1259="LUNA_CCT",VLOOKUP('Reported Performance Table'!D1259,'Master List'!$B$42:$E$129,4,FALSE),"Reported_BUG"))</f>
        <v/>
      </c>
      <c r="M1259" t="str">
        <f>IF('Reported Performance Table'!D1259="","",IF(AND('Reported Performance Table'!$E1259="Yes",OR('Reported Performance Table'!$D1259='Master List'!$B$42,'Reported Performance Table'!$D1259='Master List'!$B$43,'Reported Performance Table'!$D1259='Master List'!$B$44,'Reported Performance Table'!$D1259='Master List'!$B$46,'Reported Performance Table'!$D1259='Master List'!$B$48,'Reported Performance Table'!$D1259='Master List'!$B$104,'Reported Performance Table'!$D1259='Master List'!$B$106,'Reported Performance Table'!$D1259='Master List'!$B$126)),"LUNA_Dimming","Dimming_Capability_and_Range"))</f>
        <v/>
      </c>
      <c r="N1259" s="179">
        <f>'Reported Performance Table'!BE1259</f>
        <v>0</v>
      </c>
      <c r="O1259" s="179">
        <f>'Reported Performance Table'!BF1259</f>
        <v>0</v>
      </c>
      <c r="P1259" s="179">
        <f>'Reported Performance Table'!BG1259</f>
        <v>0</v>
      </c>
      <c r="Q1259" t="str">
        <f t="shared" si="39"/>
        <v>No</v>
      </c>
    </row>
    <row r="1260" spans="1:17" x14ac:dyDescent="0.25">
      <c r="A1260" s="75">
        <v>1267</v>
      </c>
      <c r="B1260" s="76" t="str">
        <f>IF('Reported Performance Table'!$A1267="","",IF(OR('Reported Performance Table'!$B1267="",'Reported Performance Table'!$C1267="",'Reported Performance Table'!$D1267="",'Reported Performance Table'!$F1267="",'Reported Performance Table'!$G1267="",'Reported Performance Table'!$H1267="",'Reported Performance Table'!$I1267="",'Reported Performance Table'!$K1267="",'Reported Performance Table'!$N1267="",'Reported Performance Table'!$O1267="",'Reported Performance Table'!$P1267="",'Reported Performance Table'!$Q1267="",'Reported Performance Table'!$R1267="",'Reported Performance Table'!$S1267="",'Reported Performance Table'!$T1267="",'Reported Performance Table'!$U1267="",'Reported Performance Table'!$V1267="",'Reported Performance Table'!$W1267="",'Reported Performance Table'!$X1267="",'Reported Performance Table'!$AF1267="",'Reported Performance Table'!$AG1267="",'Reported Performance Table'!$AI1267="",'Reported Performance Table'!$AJ1267="",'Reported Performance Table'!$AL1267="",'Reported Performance Table'!$AN1267="",'Reported Performance Table'!$AR1267=""),$A1260&amp;", ",""))</f>
        <v/>
      </c>
      <c r="D1260" s="35" t="e">
        <f>VLOOKUP('Reported Performance Table'!C1260,'Master List'!$B$20:$C$39,2,FALSE)</f>
        <v>#N/A</v>
      </c>
      <c r="E1260" t="e">
        <f>VLOOKUP('Reported Performance Table'!D1260,'Master List'!$B$42:$C$129,2,FALSE)</f>
        <v>#N/A</v>
      </c>
      <c r="F1260" t="e">
        <f>VLOOKUP('Reported Performance Table'!C1260,'Master List'!$B$20:$D$39,3,FALSE)</f>
        <v>#N/A</v>
      </c>
      <c r="G1260" s="3" t="e">
        <f>VLOOKUP('Reported Performance Table'!B1260,'Master List'!$B$11:$D$17,3,FALSE)</f>
        <v>#N/A</v>
      </c>
      <c r="H1260" t="e">
        <f t="shared" si="38"/>
        <v>#N/A</v>
      </c>
      <c r="I1260" t="e">
        <f>IF(VLOOKUP('Reported Performance Table'!D1260,'Master List'!$B$42:$D$129,3,FALSE)="","No",VLOOKUP('Reported Performance Table'!D1260,'Master List'!$B$42:$D$129,3,FALSE))</f>
        <v>#N/A</v>
      </c>
      <c r="J1260" t="e">
        <f>IF(AND(I1260="Yes_No",'Reported Performance Table'!E1260="Yes"),"No","Yes_No")</f>
        <v>#N/A</v>
      </c>
      <c r="K1260" t="str">
        <f>IF('Reported Performance Table'!D1260="","",IF('Reported Performance Table'!E1260="Yes","LUNA_CCT","Reported_CCT"))</f>
        <v/>
      </c>
      <c r="L1260" t="str">
        <f>IF('Reported Performance Table'!D1260="","",IF(K1260="LUNA_CCT",VLOOKUP('Reported Performance Table'!D1260,'Master List'!$B$42:$E$129,4,FALSE),"Reported_BUG"))</f>
        <v/>
      </c>
      <c r="M1260" t="str">
        <f>IF('Reported Performance Table'!D1260="","",IF(AND('Reported Performance Table'!$E1260="Yes",OR('Reported Performance Table'!$D1260='Master List'!$B$42,'Reported Performance Table'!$D1260='Master List'!$B$43,'Reported Performance Table'!$D1260='Master List'!$B$44,'Reported Performance Table'!$D1260='Master List'!$B$46,'Reported Performance Table'!$D1260='Master List'!$B$48,'Reported Performance Table'!$D1260='Master List'!$B$104,'Reported Performance Table'!$D1260='Master List'!$B$106,'Reported Performance Table'!$D1260='Master List'!$B$126)),"LUNA_Dimming","Dimming_Capability_and_Range"))</f>
        <v/>
      </c>
      <c r="N1260" s="179">
        <f>'Reported Performance Table'!BE1260</f>
        <v>0</v>
      </c>
      <c r="O1260" s="179">
        <f>'Reported Performance Table'!BF1260</f>
        <v>0</v>
      </c>
      <c r="P1260" s="179">
        <f>'Reported Performance Table'!BG1260</f>
        <v>0</v>
      </c>
      <c r="Q1260" t="str">
        <f t="shared" si="39"/>
        <v>No</v>
      </c>
    </row>
    <row r="1261" spans="1:17" x14ac:dyDescent="0.25">
      <c r="A1261" s="75">
        <v>1268</v>
      </c>
      <c r="B1261" s="76" t="str">
        <f>IF('Reported Performance Table'!$A1268="","",IF(OR('Reported Performance Table'!$B1268="",'Reported Performance Table'!$C1268="",'Reported Performance Table'!$D1268="",'Reported Performance Table'!$F1268="",'Reported Performance Table'!$G1268="",'Reported Performance Table'!$H1268="",'Reported Performance Table'!$I1268="",'Reported Performance Table'!$K1268="",'Reported Performance Table'!$N1268="",'Reported Performance Table'!$O1268="",'Reported Performance Table'!$P1268="",'Reported Performance Table'!$Q1268="",'Reported Performance Table'!$R1268="",'Reported Performance Table'!$S1268="",'Reported Performance Table'!$T1268="",'Reported Performance Table'!$U1268="",'Reported Performance Table'!$V1268="",'Reported Performance Table'!$W1268="",'Reported Performance Table'!$X1268="",'Reported Performance Table'!$AF1268="",'Reported Performance Table'!$AG1268="",'Reported Performance Table'!$AI1268="",'Reported Performance Table'!$AJ1268="",'Reported Performance Table'!$AL1268="",'Reported Performance Table'!$AN1268="",'Reported Performance Table'!$AR1268=""),$A1261&amp;", ",""))</f>
        <v/>
      </c>
      <c r="D1261" s="35" t="e">
        <f>VLOOKUP('Reported Performance Table'!C1261,'Master List'!$B$20:$C$39,2,FALSE)</f>
        <v>#N/A</v>
      </c>
      <c r="E1261" t="e">
        <f>VLOOKUP('Reported Performance Table'!D1261,'Master List'!$B$42:$C$129,2,FALSE)</f>
        <v>#N/A</v>
      </c>
      <c r="F1261" t="e">
        <f>VLOOKUP('Reported Performance Table'!C1261,'Master List'!$B$20:$D$39,3,FALSE)</f>
        <v>#N/A</v>
      </c>
      <c r="G1261" s="3" t="e">
        <f>VLOOKUP('Reported Performance Table'!B1261,'Master List'!$B$11:$D$17,3,FALSE)</f>
        <v>#N/A</v>
      </c>
      <c r="H1261" t="e">
        <f t="shared" si="38"/>
        <v>#N/A</v>
      </c>
      <c r="I1261" t="e">
        <f>IF(VLOOKUP('Reported Performance Table'!D1261,'Master List'!$B$42:$D$129,3,FALSE)="","No",VLOOKUP('Reported Performance Table'!D1261,'Master List'!$B$42:$D$129,3,FALSE))</f>
        <v>#N/A</v>
      </c>
      <c r="J1261" t="e">
        <f>IF(AND(I1261="Yes_No",'Reported Performance Table'!E1261="Yes"),"No","Yes_No")</f>
        <v>#N/A</v>
      </c>
      <c r="K1261" t="str">
        <f>IF('Reported Performance Table'!D1261="","",IF('Reported Performance Table'!E1261="Yes","LUNA_CCT","Reported_CCT"))</f>
        <v/>
      </c>
      <c r="L1261" t="str">
        <f>IF('Reported Performance Table'!D1261="","",IF(K1261="LUNA_CCT",VLOOKUP('Reported Performance Table'!D1261,'Master List'!$B$42:$E$129,4,FALSE),"Reported_BUG"))</f>
        <v/>
      </c>
      <c r="M1261" t="str">
        <f>IF('Reported Performance Table'!D1261="","",IF(AND('Reported Performance Table'!$E1261="Yes",OR('Reported Performance Table'!$D1261='Master List'!$B$42,'Reported Performance Table'!$D1261='Master List'!$B$43,'Reported Performance Table'!$D1261='Master List'!$B$44,'Reported Performance Table'!$D1261='Master List'!$B$46,'Reported Performance Table'!$D1261='Master List'!$B$48,'Reported Performance Table'!$D1261='Master List'!$B$104,'Reported Performance Table'!$D1261='Master List'!$B$106,'Reported Performance Table'!$D1261='Master List'!$B$126)),"LUNA_Dimming","Dimming_Capability_and_Range"))</f>
        <v/>
      </c>
      <c r="N1261" s="179">
        <f>'Reported Performance Table'!BE1261</f>
        <v>0</v>
      </c>
      <c r="O1261" s="179">
        <f>'Reported Performance Table'!BF1261</f>
        <v>0</v>
      </c>
      <c r="P1261" s="179">
        <f>'Reported Performance Table'!BG1261</f>
        <v>0</v>
      </c>
      <c r="Q1261" t="str">
        <f t="shared" si="39"/>
        <v>No</v>
      </c>
    </row>
    <row r="1262" spans="1:17" x14ac:dyDescent="0.25">
      <c r="A1262" s="75">
        <v>1269</v>
      </c>
      <c r="B1262" s="76" t="str">
        <f>IF('Reported Performance Table'!$A1269="","",IF(OR('Reported Performance Table'!$B1269="",'Reported Performance Table'!$C1269="",'Reported Performance Table'!$D1269="",'Reported Performance Table'!$F1269="",'Reported Performance Table'!$G1269="",'Reported Performance Table'!$H1269="",'Reported Performance Table'!$I1269="",'Reported Performance Table'!$K1269="",'Reported Performance Table'!$N1269="",'Reported Performance Table'!$O1269="",'Reported Performance Table'!$P1269="",'Reported Performance Table'!$Q1269="",'Reported Performance Table'!$R1269="",'Reported Performance Table'!$S1269="",'Reported Performance Table'!$T1269="",'Reported Performance Table'!$U1269="",'Reported Performance Table'!$V1269="",'Reported Performance Table'!$W1269="",'Reported Performance Table'!$X1269="",'Reported Performance Table'!$AF1269="",'Reported Performance Table'!$AG1269="",'Reported Performance Table'!$AI1269="",'Reported Performance Table'!$AJ1269="",'Reported Performance Table'!$AL1269="",'Reported Performance Table'!$AN1269="",'Reported Performance Table'!$AR1269=""),$A1262&amp;", ",""))</f>
        <v/>
      </c>
      <c r="D1262" s="35" t="e">
        <f>VLOOKUP('Reported Performance Table'!C1262,'Master List'!$B$20:$C$39,2,FALSE)</f>
        <v>#N/A</v>
      </c>
      <c r="E1262" t="e">
        <f>VLOOKUP('Reported Performance Table'!D1262,'Master List'!$B$42:$C$129,2,FALSE)</f>
        <v>#N/A</v>
      </c>
      <c r="F1262" t="e">
        <f>VLOOKUP('Reported Performance Table'!C1262,'Master List'!$B$20:$D$39,3,FALSE)</f>
        <v>#N/A</v>
      </c>
      <c r="G1262" s="3" t="e">
        <f>VLOOKUP('Reported Performance Table'!B1262,'Master List'!$B$11:$D$17,3,FALSE)</f>
        <v>#N/A</v>
      </c>
      <c r="H1262" t="e">
        <f t="shared" si="38"/>
        <v>#N/A</v>
      </c>
      <c r="I1262" t="e">
        <f>IF(VLOOKUP('Reported Performance Table'!D1262,'Master List'!$B$42:$D$129,3,FALSE)="","No",VLOOKUP('Reported Performance Table'!D1262,'Master List'!$B$42:$D$129,3,FALSE))</f>
        <v>#N/A</v>
      </c>
      <c r="J1262" t="e">
        <f>IF(AND(I1262="Yes_No",'Reported Performance Table'!E1262="Yes"),"No","Yes_No")</f>
        <v>#N/A</v>
      </c>
      <c r="K1262" t="str">
        <f>IF('Reported Performance Table'!D1262="","",IF('Reported Performance Table'!E1262="Yes","LUNA_CCT","Reported_CCT"))</f>
        <v/>
      </c>
      <c r="L1262" t="str">
        <f>IF('Reported Performance Table'!D1262="","",IF(K1262="LUNA_CCT",VLOOKUP('Reported Performance Table'!D1262,'Master List'!$B$42:$E$129,4,FALSE),"Reported_BUG"))</f>
        <v/>
      </c>
      <c r="M1262" t="str">
        <f>IF('Reported Performance Table'!D1262="","",IF(AND('Reported Performance Table'!$E1262="Yes",OR('Reported Performance Table'!$D1262='Master List'!$B$42,'Reported Performance Table'!$D1262='Master List'!$B$43,'Reported Performance Table'!$D1262='Master List'!$B$44,'Reported Performance Table'!$D1262='Master List'!$B$46,'Reported Performance Table'!$D1262='Master List'!$B$48,'Reported Performance Table'!$D1262='Master List'!$B$104,'Reported Performance Table'!$D1262='Master List'!$B$106,'Reported Performance Table'!$D1262='Master List'!$B$126)),"LUNA_Dimming","Dimming_Capability_and_Range"))</f>
        <v/>
      </c>
      <c r="N1262" s="179">
        <f>'Reported Performance Table'!BE1262</f>
        <v>0</v>
      </c>
      <c r="O1262" s="179">
        <f>'Reported Performance Table'!BF1262</f>
        <v>0</v>
      </c>
      <c r="P1262" s="179">
        <f>'Reported Performance Table'!BG1262</f>
        <v>0</v>
      </c>
      <c r="Q1262" t="str">
        <f t="shared" si="39"/>
        <v>No</v>
      </c>
    </row>
    <row r="1263" spans="1:17" x14ac:dyDescent="0.25">
      <c r="A1263" s="75">
        <v>1270</v>
      </c>
      <c r="B1263" s="76" t="str">
        <f>IF('Reported Performance Table'!$A1270="","",IF(OR('Reported Performance Table'!$B1270="",'Reported Performance Table'!$C1270="",'Reported Performance Table'!$D1270="",'Reported Performance Table'!$F1270="",'Reported Performance Table'!$G1270="",'Reported Performance Table'!$H1270="",'Reported Performance Table'!$I1270="",'Reported Performance Table'!$K1270="",'Reported Performance Table'!$N1270="",'Reported Performance Table'!$O1270="",'Reported Performance Table'!$P1270="",'Reported Performance Table'!$Q1270="",'Reported Performance Table'!$R1270="",'Reported Performance Table'!$S1270="",'Reported Performance Table'!$T1270="",'Reported Performance Table'!$U1270="",'Reported Performance Table'!$V1270="",'Reported Performance Table'!$W1270="",'Reported Performance Table'!$X1270="",'Reported Performance Table'!$AF1270="",'Reported Performance Table'!$AG1270="",'Reported Performance Table'!$AI1270="",'Reported Performance Table'!$AJ1270="",'Reported Performance Table'!$AL1270="",'Reported Performance Table'!$AN1270="",'Reported Performance Table'!$AR1270=""),$A1263&amp;", ",""))</f>
        <v/>
      </c>
      <c r="D1263" s="35" t="e">
        <f>VLOOKUP('Reported Performance Table'!C1263,'Master List'!$B$20:$C$39,2,FALSE)</f>
        <v>#N/A</v>
      </c>
      <c r="E1263" t="e">
        <f>VLOOKUP('Reported Performance Table'!D1263,'Master List'!$B$42:$C$129,2,FALSE)</f>
        <v>#N/A</v>
      </c>
      <c r="F1263" t="e">
        <f>VLOOKUP('Reported Performance Table'!C1263,'Master List'!$B$20:$D$39,3,FALSE)</f>
        <v>#N/A</v>
      </c>
      <c r="G1263" s="3" t="e">
        <f>VLOOKUP('Reported Performance Table'!B1263,'Master List'!$B$11:$D$17,3,FALSE)</f>
        <v>#N/A</v>
      </c>
      <c r="H1263" t="e">
        <f t="shared" si="38"/>
        <v>#N/A</v>
      </c>
      <c r="I1263" t="e">
        <f>IF(VLOOKUP('Reported Performance Table'!D1263,'Master List'!$B$42:$D$129,3,FALSE)="","No",VLOOKUP('Reported Performance Table'!D1263,'Master List'!$B$42:$D$129,3,FALSE))</f>
        <v>#N/A</v>
      </c>
      <c r="J1263" t="e">
        <f>IF(AND(I1263="Yes_No",'Reported Performance Table'!E1263="Yes"),"No","Yes_No")</f>
        <v>#N/A</v>
      </c>
      <c r="K1263" t="str">
        <f>IF('Reported Performance Table'!D1263="","",IF('Reported Performance Table'!E1263="Yes","LUNA_CCT","Reported_CCT"))</f>
        <v/>
      </c>
      <c r="L1263" t="str">
        <f>IF('Reported Performance Table'!D1263="","",IF(K1263="LUNA_CCT",VLOOKUP('Reported Performance Table'!D1263,'Master List'!$B$42:$E$129,4,FALSE),"Reported_BUG"))</f>
        <v/>
      </c>
      <c r="M1263" t="str">
        <f>IF('Reported Performance Table'!D1263="","",IF(AND('Reported Performance Table'!$E1263="Yes",OR('Reported Performance Table'!$D1263='Master List'!$B$42,'Reported Performance Table'!$D1263='Master List'!$B$43,'Reported Performance Table'!$D1263='Master List'!$B$44,'Reported Performance Table'!$D1263='Master List'!$B$46,'Reported Performance Table'!$D1263='Master List'!$B$48,'Reported Performance Table'!$D1263='Master List'!$B$104,'Reported Performance Table'!$D1263='Master List'!$B$106,'Reported Performance Table'!$D1263='Master List'!$B$126)),"LUNA_Dimming","Dimming_Capability_and_Range"))</f>
        <v/>
      </c>
      <c r="N1263" s="179">
        <f>'Reported Performance Table'!BE1263</f>
        <v>0</v>
      </c>
      <c r="O1263" s="179">
        <f>'Reported Performance Table'!BF1263</f>
        <v>0</v>
      </c>
      <c r="P1263" s="179">
        <f>'Reported Performance Table'!BG1263</f>
        <v>0</v>
      </c>
      <c r="Q1263" t="str">
        <f t="shared" si="39"/>
        <v>No</v>
      </c>
    </row>
    <row r="1264" spans="1:17" x14ac:dyDescent="0.25">
      <c r="A1264" s="75">
        <v>1271</v>
      </c>
      <c r="B1264" s="76" t="str">
        <f>IF('Reported Performance Table'!$A1271="","",IF(OR('Reported Performance Table'!$B1271="",'Reported Performance Table'!$C1271="",'Reported Performance Table'!$D1271="",'Reported Performance Table'!$F1271="",'Reported Performance Table'!$G1271="",'Reported Performance Table'!$H1271="",'Reported Performance Table'!$I1271="",'Reported Performance Table'!$K1271="",'Reported Performance Table'!$N1271="",'Reported Performance Table'!$O1271="",'Reported Performance Table'!$P1271="",'Reported Performance Table'!$Q1271="",'Reported Performance Table'!$R1271="",'Reported Performance Table'!$S1271="",'Reported Performance Table'!$T1271="",'Reported Performance Table'!$U1271="",'Reported Performance Table'!$V1271="",'Reported Performance Table'!$W1271="",'Reported Performance Table'!$X1271="",'Reported Performance Table'!$AF1271="",'Reported Performance Table'!$AG1271="",'Reported Performance Table'!$AI1271="",'Reported Performance Table'!$AJ1271="",'Reported Performance Table'!$AL1271="",'Reported Performance Table'!$AN1271="",'Reported Performance Table'!$AR1271=""),$A1264&amp;", ",""))</f>
        <v/>
      </c>
      <c r="D1264" s="35" t="e">
        <f>VLOOKUP('Reported Performance Table'!C1264,'Master List'!$B$20:$C$39,2,FALSE)</f>
        <v>#N/A</v>
      </c>
      <c r="E1264" t="e">
        <f>VLOOKUP('Reported Performance Table'!D1264,'Master List'!$B$42:$C$129,2,FALSE)</f>
        <v>#N/A</v>
      </c>
      <c r="F1264" t="e">
        <f>VLOOKUP('Reported Performance Table'!C1264,'Master List'!$B$20:$D$39,3,FALSE)</f>
        <v>#N/A</v>
      </c>
      <c r="G1264" s="3" t="e">
        <f>VLOOKUP('Reported Performance Table'!B1264,'Master List'!$B$11:$D$17,3,FALSE)</f>
        <v>#N/A</v>
      </c>
      <c r="H1264" t="e">
        <f t="shared" si="38"/>
        <v>#N/A</v>
      </c>
      <c r="I1264" t="e">
        <f>IF(VLOOKUP('Reported Performance Table'!D1264,'Master List'!$B$42:$D$129,3,FALSE)="","No",VLOOKUP('Reported Performance Table'!D1264,'Master List'!$B$42:$D$129,3,FALSE))</f>
        <v>#N/A</v>
      </c>
      <c r="J1264" t="e">
        <f>IF(AND(I1264="Yes_No",'Reported Performance Table'!E1264="Yes"),"No","Yes_No")</f>
        <v>#N/A</v>
      </c>
      <c r="K1264" t="str">
        <f>IF('Reported Performance Table'!D1264="","",IF('Reported Performance Table'!E1264="Yes","LUNA_CCT","Reported_CCT"))</f>
        <v/>
      </c>
      <c r="L1264" t="str">
        <f>IF('Reported Performance Table'!D1264="","",IF(K1264="LUNA_CCT",VLOOKUP('Reported Performance Table'!D1264,'Master List'!$B$42:$E$129,4,FALSE),"Reported_BUG"))</f>
        <v/>
      </c>
      <c r="M1264" t="str">
        <f>IF('Reported Performance Table'!D1264="","",IF(AND('Reported Performance Table'!$E1264="Yes",OR('Reported Performance Table'!$D1264='Master List'!$B$42,'Reported Performance Table'!$D1264='Master List'!$B$43,'Reported Performance Table'!$D1264='Master List'!$B$44,'Reported Performance Table'!$D1264='Master List'!$B$46,'Reported Performance Table'!$D1264='Master List'!$B$48,'Reported Performance Table'!$D1264='Master List'!$B$104,'Reported Performance Table'!$D1264='Master List'!$B$106,'Reported Performance Table'!$D1264='Master List'!$B$126)),"LUNA_Dimming","Dimming_Capability_and_Range"))</f>
        <v/>
      </c>
      <c r="N1264" s="179">
        <f>'Reported Performance Table'!BE1264</f>
        <v>0</v>
      </c>
      <c r="O1264" s="179">
        <f>'Reported Performance Table'!BF1264</f>
        <v>0</v>
      </c>
      <c r="P1264" s="179">
        <f>'Reported Performance Table'!BG1264</f>
        <v>0</v>
      </c>
      <c r="Q1264" t="str">
        <f t="shared" si="39"/>
        <v>No</v>
      </c>
    </row>
    <row r="1265" spans="1:17" x14ac:dyDescent="0.25">
      <c r="A1265" s="75">
        <v>1272</v>
      </c>
      <c r="B1265" s="76" t="str">
        <f>IF('Reported Performance Table'!$A1272="","",IF(OR('Reported Performance Table'!$B1272="",'Reported Performance Table'!$C1272="",'Reported Performance Table'!$D1272="",'Reported Performance Table'!$F1272="",'Reported Performance Table'!$G1272="",'Reported Performance Table'!$H1272="",'Reported Performance Table'!$I1272="",'Reported Performance Table'!$K1272="",'Reported Performance Table'!$N1272="",'Reported Performance Table'!$O1272="",'Reported Performance Table'!$P1272="",'Reported Performance Table'!$Q1272="",'Reported Performance Table'!$R1272="",'Reported Performance Table'!$S1272="",'Reported Performance Table'!$T1272="",'Reported Performance Table'!$U1272="",'Reported Performance Table'!$V1272="",'Reported Performance Table'!$W1272="",'Reported Performance Table'!$X1272="",'Reported Performance Table'!$AF1272="",'Reported Performance Table'!$AG1272="",'Reported Performance Table'!$AI1272="",'Reported Performance Table'!$AJ1272="",'Reported Performance Table'!$AL1272="",'Reported Performance Table'!$AN1272="",'Reported Performance Table'!$AR1272=""),$A1265&amp;", ",""))</f>
        <v/>
      </c>
      <c r="D1265" s="35" t="e">
        <f>VLOOKUP('Reported Performance Table'!C1265,'Master List'!$B$20:$C$39,2,FALSE)</f>
        <v>#N/A</v>
      </c>
      <c r="E1265" t="e">
        <f>VLOOKUP('Reported Performance Table'!D1265,'Master List'!$B$42:$C$129,2,FALSE)</f>
        <v>#N/A</v>
      </c>
      <c r="F1265" t="e">
        <f>VLOOKUP('Reported Performance Table'!C1265,'Master List'!$B$20:$D$39,3,FALSE)</f>
        <v>#N/A</v>
      </c>
      <c r="G1265" s="3" t="e">
        <f>VLOOKUP('Reported Performance Table'!B1265,'Master List'!$B$11:$D$17,3,FALSE)</f>
        <v>#N/A</v>
      </c>
      <c r="H1265" t="e">
        <f t="shared" si="38"/>
        <v>#N/A</v>
      </c>
      <c r="I1265" t="e">
        <f>IF(VLOOKUP('Reported Performance Table'!D1265,'Master List'!$B$42:$D$129,3,FALSE)="","No",VLOOKUP('Reported Performance Table'!D1265,'Master List'!$B$42:$D$129,3,FALSE))</f>
        <v>#N/A</v>
      </c>
      <c r="J1265" t="e">
        <f>IF(AND(I1265="Yes_No",'Reported Performance Table'!E1265="Yes"),"No","Yes_No")</f>
        <v>#N/A</v>
      </c>
      <c r="K1265" t="str">
        <f>IF('Reported Performance Table'!D1265="","",IF('Reported Performance Table'!E1265="Yes","LUNA_CCT","Reported_CCT"))</f>
        <v/>
      </c>
      <c r="L1265" t="str">
        <f>IF('Reported Performance Table'!D1265="","",IF(K1265="LUNA_CCT",VLOOKUP('Reported Performance Table'!D1265,'Master List'!$B$42:$E$129,4,FALSE),"Reported_BUG"))</f>
        <v/>
      </c>
      <c r="M1265" t="str">
        <f>IF('Reported Performance Table'!D1265="","",IF(AND('Reported Performance Table'!$E1265="Yes",OR('Reported Performance Table'!$D1265='Master List'!$B$42,'Reported Performance Table'!$D1265='Master List'!$B$43,'Reported Performance Table'!$D1265='Master List'!$B$44,'Reported Performance Table'!$D1265='Master List'!$B$46,'Reported Performance Table'!$D1265='Master List'!$B$48,'Reported Performance Table'!$D1265='Master List'!$B$104,'Reported Performance Table'!$D1265='Master List'!$B$106,'Reported Performance Table'!$D1265='Master List'!$B$126)),"LUNA_Dimming","Dimming_Capability_and_Range"))</f>
        <v/>
      </c>
      <c r="N1265" s="179">
        <f>'Reported Performance Table'!BE1265</f>
        <v>0</v>
      </c>
      <c r="O1265" s="179">
        <f>'Reported Performance Table'!BF1265</f>
        <v>0</v>
      </c>
      <c r="P1265" s="179">
        <f>'Reported Performance Table'!BG1265</f>
        <v>0</v>
      </c>
      <c r="Q1265" t="str">
        <f t="shared" si="39"/>
        <v>No</v>
      </c>
    </row>
    <row r="1266" spans="1:17" x14ac:dyDescent="0.25">
      <c r="A1266" s="75">
        <v>1273</v>
      </c>
      <c r="B1266" s="76" t="str">
        <f>IF('Reported Performance Table'!$A1273="","",IF(OR('Reported Performance Table'!$B1273="",'Reported Performance Table'!$C1273="",'Reported Performance Table'!$D1273="",'Reported Performance Table'!$F1273="",'Reported Performance Table'!$G1273="",'Reported Performance Table'!$H1273="",'Reported Performance Table'!$I1273="",'Reported Performance Table'!$K1273="",'Reported Performance Table'!$N1273="",'Reported Performance Table'!$O1273="",'Reported Performance Table'!$P1273="",'Reported Performance Table'!$Q1273="",'Reported Performance Table'!$R1273="",'Reported Performance Table'!$S1273="",'Reported Performance Table'!$T1273="",'Reported Performance Table'!$U1273="",'Reported Performance Table'!$V1273="",'Reported Performance Table'!$W1273="",'Reported Performance Table'!$X1273="",'Reported Performance Table'!$AF1273="",'Reported Performance Table'!$AG1273="",'Reported Performance Table'!$AI1273="",'Reported Performance Table'!$AJ1273="",'Reported Performance Table'!$AL1273="",'Reported Performance Table'!$AN1273="",'Reported Performance Table'!$AR1273=""),$A1266&amp;", ",""))</f>
        <v/>
      </c>
      <c r="D1266" s="35" t="e">
        <f>VLOOKUP('Reported Performance Table'!C1266,'Master List'!$B$20:$C$39,2,FALSE)</f>
        <v>#N/A</v>
      </c>
      <c r="E1266" t="e">
        <f>VLOOKUP('Reported Performance Table'!D1266,'Master List'!$B$42:$C$129,2,FALSE)</f>
        <v>#N/A</v>
      </c>
      <c r="F1266" t="e">
        <f>VLOOKUP('Reported Performance Table'!C1266,'Master List'!$B$20:$D$39,3,FALSE)</f>
        <v>#N/A</v>
      </c>
      <c r="G1266" s="3" t="e">
        <f>VLOOKUP('Reported Performance Table'!B1266,'Master List'!$B$11:$D$17,3,FALSE)</f>
        <v>#N/A</v>
      </c>
      <c r="H1266" t="e">
        <f t="shared" si="38"/>
        <v>#N/A</v>
      </c>
      <c r="I1266" t="e">
        <f>IF(VLOOKUP('Reported Performance Table'!D1266,'Master List'!$B$42:$D$129,3,FALSE)="","No",VLOOKUP('Reported Performance Table'!D1266,'Master List'!$B$42:$D$129,3,FALSE))</f>
        <v>#N/A</v>
      </c>
      <c r="J1266" t="e">
        <f>IF(AND(I1266="Yes_No",'Reported Performance Table'!E1266="Yes"),"No","Yes_No")</f>
        <v>#N/A</v>
      </c>
      <c r="K1266" t="str">
        <f>IF('Reported Performance Table'!D1266="","",IF('Reported Performance Table'!E1266="Yes","LUNA_CCT","Reported_CCT"))</f>
        <v/>
      </c>
      <c r="L1266" t="str">
        <f>IF('Reported Performance Table'!D1266="","",IF(K1266="LUNA_CCT",VLOOKUP('Reported Performance Table'!D1266,'Master List'!$B$42:$E$129,4,FALSE),"Reported_BUG"))</f>
        <v/>
      </c>
      <c r="M1266" t="str">
        <f>IF('Reported Performance Table'!D1266="","",IF(AND('Reported Performance Table'!$E1266="Yes",OR('Reported Performance Table'!$D1266='Master List'!$B$42,'Reported Performance Table'!$D1266='Master List'!$B$43,'Reported Performance Table'!$D1266='Master List'!$B$44,'Reported Performance Table'!$D1266='Master List'!$B$46,'Reported Performance Table'!$D1266='Master List'!$B$48,'Reported Performance Table'!$D1266='Master List'!$B$104,'Reported Performance Table'!$D1266='Master List'!$B$106,'Reported Performance Table'!$D1266='Master List'!$B$126)),"LUNA_Dimming","Dimming_Capability_and_Range"))</f>
        <v/>
      </c>
      <c r="N1266" s="179">
        <f>'Reported Performance Table'!BE1266</f>
        <v>0</v>
      </c>
      <c r="O1266" s="179">
        <f>'Reported Performance Table'!BF1266</f>
        <v>0</v>
      </c>
      <c r="P1266" s="179">
        <f>'Reported Performance Table'!BG1266</f>
        <v>0</v>
      </c>
      <c r="Q1266" t="str">
        <f t="shared" si="39"/>
        <v>No</v>
      </c>
    </row>
    <row r="1267" spans="1:17" x14ac:dyDescent="0.25">
      <c r="A1267" s="75">
        <v>1274</v>
      </c>
      <c r="B1267" s="76" t="str">
        <f>IF('Reported Performance Table'!$A1274="","",IF(OR('Reported Performance Table'!$B1274="",'Reported Performance Table'!$C1274="",'Reported Performance Table'!$D1274="",'Reported Performance Table'!$F1274="",'Reported Performance Table'!$G1274="",'Reported Performance Table'!$H1274="",'Reported Performance Table'!$I1274="",'Reported Performance Table'!$K1274="",'Reported Performance Table'!$N1274="",'Reported Performance Table'!$O1274="",'Reported Performance Table'!$P1274="",'Reported Performance Table'!$Q1274="",'Reported Performance Table'!$R1274="",'Reported Performance Table'!$S1274="",'Reported Performance Table'!$T1274="",'Reported Performance Table'!$U1274="",'Reported Performance Table'!$V1274="",'Reported Performance Table'!$W1274="",'Reported Performance Table'!$X1274="",'Reported Performance Table'!$AF1274="",'Reported Performance Table'!$AG1274="",'Reported Performance Table'!$AI1274="",'Reported Performance Table'!$AJ1274="",'Reported Performance Table'!$AL1274="",'Reported Performance Table'!$AN1274="",'Reported Performance Table'!$AR1274=""),$A1267&amp;", ",""))</f>
        <v/>
      </c>
      <c r="D1267" s="35" t="e">
        <f>VLOOKUP('Reported Performance Table'!C1267,'Master List'!$B$20:$C$39,2,FALSE)</f>
        <v>#N/A</v>
      </c>
      <c r="E1267" t="e">
        <f>VLOOKUP('Reported Performance Table'!D1267,'Master List'!$B$42:$C$129,2,FALSE)</f>
        <v>#N/A</v>
      </c>
      <c r="F1267" t="e">
        <f>VLOOKUP('Reported Performance Table'!C1267,'Master List'!$B$20:$D$39,3,FALSE)</f>
        <v>#N/A</v>
      </c>
      <c r="G1267" s="3" t="e">
        <f>VLOOKUP('Reported Performance Table'!B1267,'Master List'!$B$11:$D$17,3,FALSE)</f>
        <v>#N/A</v>
      </c>
      <c r="H1267" t="e">
        <f t="shared" si="38"/>
        <v>#N/A</v>
      </c>
      <c r="I1267" t="e">
        <f>IF(VLOOKUP('Reported Performance Table'!D1267,'Master List'!$B$42:$D$129,3,FALSE)="","No",VLOOKUP('Reported Performance Table'!D1267,'Master List'!$B$42:$D$129,3,FALSE))</f>
        <v>#N/A</v>
      </c>
      <c r="J1267" t="e">
        <f>IF(AND(I1267="Yes_No",'Reported Performance Table'!E1267="Yes"),"No","Yes_No")</f>
        <v>#N/A</v>
      </c>
      <c r="K1267" t="str">
        <f>IF('Reported Performance Table'!D1267="","",IF('Reported Performance Table'!E1267="Yes","LUNA_CCT","Reported_CCT"))</f>
        <v/>
      </c>
      <c r="L1267" t="str">
        <f>IF('Reported Performance Table'!D1267="","",IF(K1267="LUNA_CCT",VLOOKUP('Reported Performance Table'!D1267,'Master List'!$B$42:$E$129,4,FALSE),"Reported_BUG"))</f>
        <v/>
      </c>
      <c r="M1267" t="str">
        <f>IF('Reported Performance Table'!D1267="","",IF(AND('Reported Performance Table'!$E1267="Yes",OR('Reported Performance Table'!$D1267='Master List'!$B$42,'Reported Performance Table'!$D1267='Master List'!$B$43,'Reported Performance Table'!$D1267='Master List'!$B$44,'Reported Performance Table'!$D1267='Master List'!$B$46,'Reported Performance Table'!$D1267='Master List'!$B$48,'Reported Performance Table'!$D1267='Master List'!$B$104,'Reported Performance Table'!$D1267='Master List'!$B$106,'Reported Performance Table'!$D1267='Master List'!$B$126)),"LUNA_Dimming","Dimming_Capability_and_Range"))</f>
        <v/>
      </c>
      <c r="N1267" s="179">
        <f>'Reported Performance Table'!BE1267</f>
        <v>0</v>
      </c>
      <c r="O1267" s="179">
        <f>'Reported Performance Table'!BF1267</f>
        <v>0</v>
      </c>
      <c r="P1267" s="179">
        <f>'Reported Performance Table'!BG1267</f>
        <v>0</v>
      </c>
      <c r="Q1267" t="str">
        <f t="shared" si="39"/>
        <v>No</v>
      </c>
    </row>
    <row r="1268" spans="1:17" x14ac:dyDescent="0.25">
      <c r="A1268" s="75">
        <v>1275</v>
      </c>
      <c r="B1268" s="76" t="str">
        <f>IF('Reported Performance Table'!$A1275="","",IF(OR('Reported Performance Table'!$B1275="",'Reported Performance Table'!$C1275="",'Reported Performance Table'!$D1275="",'Reported Performance Table'!$F1275="",'Reported Performance Table'!$G1275="",'Reported Performance Table'!$H1275="",'Reported Performance Table'!$I1275="",'Reported Performance Table'!$K1275="",'Reported Performance Table'!$N1275="",'Reported Performance Table'!$O1275="",'Reported Performance Table'!$P1275="",'Reported Performance Table'!$Q1275="",'Reported Performance Table'!$R1275="",'Reported Performance Table'!$S1275="",'Reported Performance Table'!$T1275="",'Reported Performance Table'!$U1275="",'Reported Performance Table'!$V1275="",'Reported Performance Table'!$W1275="",'Reported Performance Table'!$X1275="",'Reported Performance Table'!$AF1275="",'Reported Performance Table'!$AG1275="",'Reported Performance Table'!$AI1275="",'Reported Performance Table'!$AJ1275="",'Reported Performance Table'!$AL1275="",'Reported Performance Table'!$AN1275="",'Reported Performance Table'!$AR1275=""),$A1268&amp;", ",""))</f>
        <v/>
      </c>
      <c r="D1268" s="35" t="e">
        <f>VLOOKUP('Reported Performance Table'!C1268,'Master List'!$B$20:$C$39,2,FALSE)</f>
        <v>#N/A</v>
      </c>
      <c r="E1268" t="e">
        <f>VLOOKUP('Reported Performance Table'!D1268,'Master List'!$B$42:$C$129,2,FALSE)</f>
        <v>#N/A</v>
      </c>
      <c r="F1268" t="e">
        <f>VLOOKUP('Reported Performance Table'!C1268,'Master List'!$B$20:$D$39,3,FALSE)</f>
        <v>#N/A</v>
      </c>
      <c r="G1268" s="3" t="e">
        <f>VLOOKUP('Reported Performance Table'!B1268,'Master List'!$B$11:$D$17,3,FALSE)</f>
        <v>#N/A</v>
      </c>
      <c r="H1268" t="e">
        <f t="shared" si="38"/>
        <v>#N/A</v>
      </c>
      <c r="I1268" t="e">
        <f>IF(VLOOKUP('Reported Performance Table'!D1268,'Master List'!$B$42:$D$129,3,FALSE)="","No",VLOOKUP('Reported Performance Table'!D1268,'Master List'!$B$42:$D$129,3,FALSE))</f>
        <v>#N/A</v>
      </c>
      <c r="J1268" t="e">
        <f>IF(AND(I1268="Yes_No",'Reported Performance Table'!E1268="Yes"),"No","Yes_No")</f>
        <v>#N/A</v>
      </c>
      <c r="K1268" t="str">
        <f>IF('Reported Performance Table'!D1268="","",IF('Reported Performance Table'!E1268="Yes","LUNA_CCT","Reported_CCT"))</f>
        <v/>
      </c>
      <c r="L1268" t="str">
        <f>IF('Reported Performance Table'!D1268="","",IF(K1268="LUNA_CCT",VLOOKUP('Reported Performance Table'!D1268,'Master List'!$B$42:$E$129,4,FALSE),"Reported_BUG"))</f>
        <v/>
      </c>
      <c r="M1268" t="str">
        <f>IF('Reported Performance Table'!D1268="","",IF(AND('Reported Performance Table'!$E1268="Yes",OR('Reported Performance Table'!$D1268='Master List'!$B$42,'Reported Performance Table'!$D1268='Master List'!$B$43,'Reported Performance Table'!$D1268='Master List'!$B$44,'Reported Performance Table'!$D1268='Master List'!$B$46,'Reported Performance Table'!$D1268='Master List'!$B$48,'Reported Performance Table'!$D1268='Master List'!$B$104,'Reported Performance Table'!$D1268='Master List'!$B$106,'Reported Performance Table'!$D1268='Master List'!$B$126)),"LUNA_Dimming","Dimming_Capability_and_Range"))</f>
        <v/>
      </c>
      <c r="N1268" s="179">
        <f>'Reported Performance Table'!BE1268</f>
        <v>0</v>
      </c>
      <c r="O1268" s="179">
        <f>'Reported Performance Table'!BF1268</f>
        <v>0</v>
      </c>
      <c r="P1268" s="179">
        <f>'Reported Performance Table'!BG1268</f>
        <v>0</v>
      </c>
      <c r="Q1268" t="str">
        <f t="shared" si="39"/>
        <v>No</v>
      </c>
    </row>
    <row r="1269" spans="1:17" x14ac:dyDescent="0.25">
      <c r="A1269" s="75">
        <v>1276</v>
      </c>
      <c r="B1269" s="76" t="str">
        <f>IF('Reported Performance Table'!$A1276="","",IF(OR('Reported Performance Table'!$B1276="",'Reported Performance Table'!$C1276="",'Reported Performance Table'!$D1276="",'Reported Performance Table'!$F1276="",'Reported Performance Table'!$G1276="",'Reported Performance Table'!$H1276="",'Reported Performance Table'!$I1276="",'Reported Performance Table'!$K1276="",'Reported Performance Table'!$N1276="",'Reported Performance Table'!$O1276="",'Reported Performance Table'!$P1276="",'Reported Performance Table'!$Q1276="",'Reported Performance Table'!$R1276="",'Reported Performance Table'!$S1276="",'Reported Performance Table'!$T1276="",'Reported Performance Table'!$U1276="",'Reported Performance Table'!$V1276="",'Reported Performance Table'!$W1276="",'Reported Performance Table'!$X1276="",'Reported Performance Table'!$AF1276="",'Reported Performance Table'!$AG1276="",'Reported Performance Table'!$AI1276="",'Reported Performance Table'!$AJ1276="",'Reported Performance Table'!$AL1276="",'Reported Performance Table'!$AN1276="",'Reported Performance Table'!$AR1276=""),$A1269&amp;", ",""))</f>
        <v/>
      </c>
      <c r="D1269" s="35" t="e">
        <f>VLOOKUP('Reported Performance Table'!C1269,'Master List'!$B$20:$C$39,2,FALSE)</f>
        <v>#N/A</v>
      </c>
      <c r="E1269" t="e">
        <f>VLOOKUP('Reported Performance Table'!D1269,'Master List'!$B$42:$C$129,2,FALSE)</f>
        <v>#N/A</v>
      </c>
      <c r="F1269" t="e">
        <f>VLOOKUP('Reported Performance Table'!C1269,'Master List'!$B$20:$D$39,3,FALSE)</f>
        <v>#N/A</v>
      </c>
      <c r="G1269" s="3" t="e">
        <f>VLOOKUP('Reported Performance Table'!B1269,'Master List'!$B$11:$D$17,3,FALSE)</f>
        <v>#N/A</v>
      </c>
      <c r="H1269" t="e">
        <f t="shared" si="38"/>
        <v>#N/A</v>
      </c>
      <c r="I1269" t="e">
        <f>IF(VLOOKUP('Reported Performance Table'!D1269,'Master List'!$B$42:$D$129,3,FALSE)="","No",VLOOKUP('Reported Performance Table'!D1269,'Master List'!$B$42:$D$129,3,FALSE))</f>
        <v>#N/A</v>
      </c>
      <c r="J1269" t="e">
        <f>IF(AND(I1269="Yes_No",'Reported Performance Table'!E1269="Yes"),"No","Yes_No")</f>
        <v>#N/A</v>
      </c>
      <c r="K1269" t="str">
        <f>IF('Reported Performance Table'!D1269="","",IF('Reported Performance Table'!E1269="Yes","LUNA_CCT","Reported_CCT"))</f>
        <v/>
      </c>
      <c r="L1269" t="str">
        <f>IF('Reported Performance Table'!D1269="","",IF(K1269="LUNA_CCT",VLOOKUP('Reported Performance Table'!D1269,'Master List'!$B$42:$E$129,4,FALSE),"Reported_BUG"))</f>
        <v/>
      </c>
      <c r="M1269" t="str">
        <f>IF('Reported Performance Table'!D1269="","",IF(AND('Reported Performance Table'!$E1269="Yes",OR('Reported Performance Table'!$D1269='Master List'!$B$42,'Reported Performance Table'!$D1269='Master List'!$B$43,'Reported Performance Table'!$D1269='Master List'!$B$44,'Reported Performance Table'!$D1269='Master List'!$B$46,'Reported Performance Table'!$D1269='Master List'!$B$48,'Reported Performance Table'!$D1269='Master List'!$B$104,'Reported Performance Table'!$D1269='Master List'!$B$106,'Reported Performance Table'!$D1269='Master List'!$B$126)),"LUNA_Dimming","Dimming_Capability_and_Range"))</f>
        <v/>
      </c>
      <c r="N1269" s="179">
        <f>'Reported Performance Table'!BE1269</f>
        <v>0</v>
      </c>
      <c r="O1269" s="179">
        <f>'Reported Performance Table'!BF1269</f>
        <v>0</v>
      </c>
      <c r="P1269" s="179">
        <f>'Reported Performance Table'!BG1269</f>
        <v>0</v>
      </c>
      <c r="Q1269" t="str">
        <f t="shared" si="39"/>
        <v>No</v>
      </c>
    </row>
    <row r="1270" spans="1:17" x14ac:dyDescent="0.25">
      <c r="A1270" s="75">
        <v>1277</v>
      </c>
      <c r="B1270" s="76" t="str">
        <f>IF('Reported Performance Table'!$A1277="","",IF(OR('Reported Performance Table'!$B1277="",'Reported Performance Table'!$C1277="",'Reported Performance Table'!$D1277="",'Reported Performance Table'!$F1277="",'Reported Performance Table'!$G1277="",'Reported Performance Table'!$H1277="",'Reported Performance Table'!$I1277="",'Reported Performance Table'!$K1277="",'Reported Performance Table'!$N1277="",'Reported Performance Table'!$O1277="",'Reported Performance Table'!$P1277="",'Reported Performance Table'!$Q1277="",'Reported Performance Table'!$R1277="",'Reported Performance Table'!$S1277="",'Reported Performance Table'!$T1277="",'Reported Performance Table'!$U1277="",'Reported Performance Table'!$V1277="",'Reported Performance Table'!$W1277="",'Reported Performance Table'!$X1277="",'Reported Performance Table'!$AF1277="",'Reported Performance Table'!$AG1277="",'Reported Performance Table'!$AI1277="",'Reported Performance Table'!$AJ1277="",'Reported Performance Table'!$AL1277="",'Reported Performance Table'!$AN1277="",'Reported Performance Table'!$AR1277=""),$A1270&amp;", ",""))</f>
        <v/>
      </c>
      <c r="D1270" s="35" t="e">
        <f>VLOOKUP('Reported Performance Table'!C1270,'Master List'!$B$20:$C$39,2,FALSE)</f>
        <v>#N/A</v>
      </c>
      <c r="E1270" t="e">
        <f>VLOOKUP('Reported Performance Table'!D1270,'Master List'!$B$42:$C$129,2,FALSE)</f>
        <v>#N/A</v>
      </c>
      <c r="F1270" t="e">
        <f>VLOOKUP('Reported Performance Table'!C1270,'Master List'!$B$20:$D$39,3,FALSE)</f>
        <v>#N/A</v>
      </c>
      <c r="G1270" s="3" t="e">
        <f>VLOOKUP('Reported Performance Table'!B1270,'Master List'!$B$11:$D$17,3,FALSE)</f>
        <v>#N/A</v>
      </c>
      <c r="H1270" t="e">
        <f t="shared" si="38"/>
        <v>#N/A</v>
      </c>
      <c r="I1270" t="e">
        <f>IF(VLOOKUP('Reported Performance Table'!D1270,'Master List'!$B$42:$D$129,3,FALSE)="","No",VLOOKUP('Reported Performance Table'!D1270,'Master List'!$B$42:$D$129,3,FALSE))</f>
        <v>#N/A</v>
      </c>
      <c r="J1270" t="e">
        <f>IF(AND(I1270="Yes_No",'Reported Performance Table'!E1270="Yes"),"No","Yes_No")</f>
        <v>#N/A</v>
      </c>
      <c r="K1270" t="str">
        <f>IF('Reported Performance Table'!D1270="","",IF('Reported Performance Table'!E1270="Yes","LUNA_CCT","Reported_CCT"))</f>
        <v/>
      </c>
      <c r="L1270" t="str">
        <f>IF('Reported Performance Table'!D1270="","",IF(K1270="LUNA_CCT",VLOOKUP('Reported Performance Table'!D1270,'Master List'!$B$42:$E$129,4,FALSE),"Reported_BUG"))</f>
        <v/>
      </c>
      <c r="M1270" t="str">
        <f>IF('Reported Performance Table'!D1270="","",IF(AND('Reported Performance Table'!$E1270="Yes",OR('Reported Performance Table'!$D1270='Master List'!$B$42,'Reported Performance Table'!$D1270='Master List'!$B$43,'Reported Performance Table'!$D1270='Master List'!$B$44,'Reported Performance Table'!$D1270='Master List'!$B$46,'Reported Performance Table'!$D1270='Master List'!$B$48,'Reported Performance Table'!$D1270='Master List'!$B$104,'Reported Performance Table'!$D1270='Master List'!$B$106,'Reported Performance Table'!$D1270='Master List'!$B$126)),"LUNA_Dimming","Dimming_Capability_and_Range"))</f>
        <v/>
      </c>
      <c r="N1270" s="179">
        <f>'Reported Performance Table'!BE1270</f>
        <v>0</v>
      </c>
      <c r="O1270" s="179">
        <f>'Reported Performance Table'!BF1270</f>
        <v>0</v>
      </c>
      <c r="P1270" s="179">
        <f>'Reported Performance Table'!BG1270</f>
        <v>0</v>
      </c>
      <c r="Q1270" t="str">
        <f t="shared" si="39"/>
        <v>No</v>
      </c>
    </row>
    <row r="1271" spans="1:17" x14ac:dyDescent="0.25">
      <c r="A1271" s="75">
        <v>1278</v>
      </c>
      <c r="B1271" s="76" t="str">
        <f>IF('Reported Performance Table'!$A1278="","",IF(OR('Reported Performance Table'!$B1278="",'Reported Performance Table'!$C1278="",'Reported Performance Table'!$D1278="",'Reported Performance Table'!$F1278="",'Reported Performance Table'!$G1278="",'Reported Performance Table'!$H1278="",'Reported Performance Table'!$I1278="",'Reported Performance Table'!$K1278="",'Reported Performance Table'!$N1278="",'Reported Performance Table'!$O1278="",'Reported Performance Table'!$P1278="",'Reported Performance Table'!$Q1278="",'Reported Performance Table'!$R1278="",'Reported Performance Table'!$S1278="",'Reported Performance Table'!$T1278="",'Reported Performance Table'!$U1278="",'Reported Performance Table'!$V1278="",'Reported Performance Table'!$W1278="",'Reported Performance Table'!$X1278="",'Reported Performance Table'!$AF1278="",'Reported Performance Table'!$AG1278="",'Reported Performance Table'!$AI1278="",'Reported Performance Table'!$AJ1278="",'Reported Performance Table'!$AL1278="",'Reported Performance Table'!$AN1278="",'Reported Performance Table'!$AR1278=""),$A1271&amp;", ",""))</f>
        <v/>
      </c>
      <c r="D1271" s="35" t="e">
        <f>VLOOKUP('Reported Performance Table'!C1271,'Master List'!$B$20:$C$39,2,FALSE)</f>
        <v>#N/A</v>
      </c>
      <c r="E1271" t="e">
        <f>VLOOKUP('Reported Performance Table'!D1271,'Master List'!$B$42:$C$129,2,FALSE)</f>
        <v>#N/A</v>
      </c>
      <c r="F1271" t="e">
        <f>VLOOKUP('Reported Performance Table'!C1271,'Master List'!$B$20:$D$39,3,FALSE)</f>
        <v>#N/A</v>
      </c>
      <c r="G1271" s="3" t="e">
        <f>VLOOKUP('Reported Performance Table'!B1271,'Master List'!$B$11:$D$17,3,FALSE)</f>
        <v>#N/A</v>
      </c>
      <c r="H1271" t="e">
        <f t="shared" si="38"/>
        <v>#N/A</v>
      </c>
      <c r="I1271" t="e">
        <f>IF(VLOOKUP('Reported Performance Table'!D1271,'Master List'!$B$42:$D$129,3,FALSE)="","No",VLOOKUP('Reported Performance Table'!D1271,'Master List'!$B$42:$D$129,3,FALSE))</f>
        <v>#N/A</v>
      </c>
      <c r="J1271" t="e">
        <f>IF(AND(I1271="Yes_No",'Reported Performance Table'!E1271="Yes"),"No","Yes_No")</f>
        <v>#N/A</v>
      </c>
      <c r="K1271" t="str">
        <f>IF('Reported Performance Table'!D1271="","",IF('Reported Performance Table'!E1271="Yes","LUNA_CCT","Reported_CCT"))</f>
        <v/>
      </c>
      <c r="L1271" t="str">
        <f>IF('Reported Performance Table'!D1271="","",IF(K1271="LUNA_CCT",VLOOKUP('Reported Performance Table'!D1271,'Master List'!$B$42:$E$129,4,FALSE),"Reported_BUG"))</f>
        <v/>
      </c>
      <c r="M1271" t="str">
        <f>IF('Reported Performance Table'!D1271="","",IF(AND('Reported Performance Table'!$E1271="Yes",OR('Reported Performance Table'!$D1271='Master List'!$B$42,'Reported Performance Table'!$D1271='Master List'!$B$43,'Reported Performance Table'!$D1271='Master List'!$B$44,'Reported Performance Table'!$D1271='Master List'!$B$46,'Reported Performance Table'!$D1271='Master List'!$B$48,'Reported Performance Table'!$D1271='Master List'!$B$104,'Reported Performance Table'!$D1271='Master List'!$B$106,'Reported Performance Table'!$D1271='Master List'!$B$126)),"LUNA_Dimming","Dimming_Capability_and_Range"))</f>
        <v/>
      </c>
      <c r="N1271" s="179">
        <f>'Reported Performance Table'!BE1271</f>
        <v>0</v>
      </c>
      <c r="O1271" s="179">
        <f>'Reported Performance Table'!BF1271</f>
        <v>0</v>
      </c>
      <c r="P1271" s="179">
        <f>'Reported Performance Table'!BG1271</f>
        <v>0</v>
      </c>
      <c r="Q1271" t="str">
        <f t="shared" si="39"/>
        <v>No</v>
      </c>
    </row>
    <row r="1272" spans="1:17" x14ac:dyDescent="0.25">
      <c r="A1272" s="75">
        <v>1279</v>
      </c>
      <c r="B1272" s="76" t="str">
        <f>IF('Reported Performance Table'!$A1279="","",IF(OR('Reported Performance Table'!$B1279="",'Reported Performance Table'!$C1279="",'Reported Performance Table'!$D1279="",'Reported Performance Table'!$F1279="",'Reported Performance Table'!$G1279="",'Reported Performance Table'!$H1279="",'Reported Performance Table'!$I1279="",'Reported Performance Table'!$K1279="",'Reported Performance Table'!$N1279="",'Reported Performance Table'!$O1279="",'Reported Performance Table'!$P1279="",'Reported Performance Table'!$Q1279="",'Reported Performance Table'!$R1279="",'Reported Performance Table'!$S1279="",'Reported Performance Table'!$T1279="",'Reported Performance Table'!$U1279="",'Reported Performance Table'!$V1279="",'Reported Performance Table'!$W1279="",'Reported Performance Table'!$X1279="",'Reported Performance Table'!$AF1279="",'Reported Performance Table'!$AG1279="",'Reported Performance Table'!$AI1279="",'Reported Performance Table'!$AJ1279="",'Reported Performance Table'!$AL1279="",'Reported Performance Table'!$AN1279="",'Reported Performance Table'!$AR1279=""),$A1272&amp;", ",""))</f>
        <v/>
      </c>
      <c r="D1272" s="35" t="e">
        <f>VLOOKUP('Reported Performance Table'!C1272,'Master List'!$B$20:$C$39,2,FALSE)</f>
        <v>#N/A</v>
      </c>
      <c r="E1272" t="e">
        <f>VLOOKUP('Reported Performance Table'!D1272,'Master List'!$B$42:$C$129,2,FALSE)</f>
        <v>#N/A</v>
      </c>
      <c r="F1272" t="e">
        <f>VLOOKUP('Reported Performance Table'!C1272,'Master List'!$B$20:$D$39,3,FALSE)</f>
        <v>#N/A</v>
      </c>
      <c r="G1272" s="3" t="e">
        <f>VLOOKUP('Reported Performance Table'!B1272,'Master List'!$B$11:$D$17,3,FALSE)</f>
        <v>#N/A</v>
      </c>
      <c r="H1272" t="e">
        <f t="shared" si="38"/>
        <v>#N/A</v>
      </c>
      <c r="I1272" t="e">
        <f>IF(VLOOKUP('Reported Performance Table'!D1272,'Master List'!$B$42:$D$129,3,FALSE)="","No",VLOOKUP('Reported Performance Table'!D1272,'Master List'!$B$42:$D$129,3,FALSE))</f>
        <v>#N/A</v>
      </c>
      <c r="J1272" t="e">
        <f>IF(AND(I1272="Yes_No",'Reported Performance Table'!E1272="Yes"),"No","Yes_No")</f>
        <v>#N/A</v>
      </c>
      <c r="K1272" t="str">
        <f>IF('Reported Performance Table'!D1272="","",IF('Reported Performance Table'!E1272="Yes","LUNA_CCT","Reported_CCT"))</f>
        <v/>
      </c>
      <c r="L1272" t="str">
        <f>IF('Reported Performance Table'!D1272="","",IF(K1272="LUNA_CCT",VLOOKUP('Reported Performance Table'!D1272,'Master List'!$B$42:$E$129,4,FALSE),"Reported_BUG"))</f>
        <v/>
      </c>
      <c r="M1272" t="str">
        <f>IF('Reported Performance Table'!D1272="","",IF(AND('Reported Performance Table'!$E1272="Yes",OR('Reported Performance Table'!$D1272='Master List'!$B$42,'Reported Performance Table'!$D1272='Master List'!$B$43,'Reported Performance Table'!$D1272='Master List'!$B$44,'Reported Performance Table'!$D1272='Master List'!$B$46,'Reported Performance Table'!$D1272='Master List'!$B$48,'Reported Performance Table'!$D1272='Master List'!$B$104,'Reported Performance Table'!$D1272='Master List'!$B$106,'Reported Performance Table'!$D1272='Master List'!$B$126)),"LUNA_Dimming","Dimming_Capability_and_Range"))</f>
        <v/>
      </c>
      <c r="N1272" s="179">
        <f>'Reported Performance Table'!BE1272</f>
        <v>0</v>
      </c>
      <c r="O1272" s="179">
        <f>'Reported Performance Table'!BF1272</f>
        <v>0</v>
      </c>
      <c r="P1272" s="179">
        <f>'Reported Performance Table'!BG1272</f>
        <v>0</v>
      </c>
      <c r="Q1272" t="str">
        <f t="shared" si="39"/>
        <v>No</v>
      </c>
    </row>
    <row r="1273" spans="1:17" x14ac:dyDescent="0.25">
      <c r="A1273" s="75">
        <v>1280</v>
      </c>
      <c r="B1273" s="76" t="str">
        <f>IF('Reported Performance Table'!$A1280="","",IF(OR('Reported Performance Table'!$B1280="",'Reported Performance Table'!$C1280="",'Reported Performance Table'!$D1280="",'Reported Performance Table'!$F1280="",'Reported Performance Table'!$G1280="",'Reported Performance Table'!$H1280="",'Reported Performance Table'!$I1280="",'Reported Performance Table'!$K1280="",'Reported Performance Table'!$N1280="",'Reported Performance Table'!$O1280="",'Reported Performance Table'!$P1280="",'Reported Performance Table'!$Q1280="",'Reported Performance Table'!$R1280="",'Reported Performance Table'!$S1280="",'Reported Performance Table'!$T1280="",'Reported Performance Table'!$U1280="",'Reported Performance Table'!$V1280="",'Reported Performance Table'!$W1280="",'Reported Performance Table'!$X1280="",'Reported Performance Table'!$AF1280="",'Reported Performance Table'!$AG1280="",'Reported Performance Table'!$AI1280="",'Reported Performance Table'!$AJ1280="",'Reported Performance Table'!$AL1280="",'Reported Performance Table'!$AN1280="",'Reported Performance Table'!$AR1280=""),$A1273&amp;", ",""))</f>
        <v/>
      </c>
      <c r="D1273" s="35" t="e">
        <f>VLOOKUP('Reported Performance Table'!C1273,'Master List'!$B$20:$C$39,2,FALSE)</f>
        <v>#N/A</v>
      </c>
      <c r="E1273" t="e">
        <f>VLOOKUP('Reported Performance Table'!D1273,'Master List'!$B$42:$C$129,2,FALSE)</f>
        <v>#N/A</v>
      </c>
      <c r="F1273" t="e">
        <f>VLOOKUP('Reported Performance Table'!C1273,'Master List'!$B$20:$D$39,3,FALSE)</f>
        <v>#N/A</v>
      </c>
      <c r="G1273" s="3" t="e">
        <f>VLOOKUP('Reported Performance Table'!B1273,'Master List'!$B$11:$D$17,3,FALSE)</f>
        <v>#N/A</v>
      </c>
      <c r="H1273" t="e">
        <f t="shared" si="38"/>
        <v>#N/A</v>
      </c>
      <c r="I1273" t="e">
        <f>IF(VLOOKUP('Reported Performance Table'!D1273,'Master List'!$B$42:$D$129,3,FALSE)="","No",VLOOKUP('Reported Performance Table'!D1273,'Master List'!$B$42:$D$129,3,FALSE))</f>
        <v>#N/A</v>
      </c>
      <c r="J1273" t="e">
        <f>IF(AND(I1273="Yes_No",'Reported Performance Table'!E1273="Yes"),"No","Yes_No")</f>
        <v>#N/A</v>
      </c>
      <c r="K1273" t="str">
        <f>IF('Reported Performance Table'!D1273="","",IF('Reported Performance Table'!E1273="Yes","LUNA_CCT","Reported_CCT"))</f>
        <v/>
      </c>
      <c r="L1273" t="str">
        <f>IF('Reported Performance Table'!D1273="","",IF(K1273="LUNA_CCT",VLOOKUP('Reported Performance Table'!D1273,'Master List'!$B$42:$E$129,4,FALSE),"Reported_BUG"))</f>
        <v/>
      </c>
      <c r="M1273" t="str">
        <f>IF('Reported Performance Table'!D1273="","",IF(AND('Reported Performance Table'!$E1273="Yes",OR('Reported Performance Table'!$D1273='Master List'!$B$42,'Reported Performance Table'!$D1273='Master List'!$B$43,'Reported Performance Table'!$D1273='Master List'!$B$44,'Reported Performance Table'!$D1273='Master List'!$B$46,'Reported Performance Table'!$D1273='Master List'!$B$48,'Reported Performance Table'!$D1273='Master List'!$B$104,'Reported Performance Table'!$D1273='Master List'!$B$106,'Reported Performance Table'!$D1273='Master List'!$B$126)),"LUNA_Dimming","Dimming_Capability_and_Range"))</f>
        <v/>
      </c>
      <c r="N1273" s="179">
        <f>'Reported Performance Table'!BE1273</f>
        <v>0</v>
      </c>
      <c r="O1273" s="179">
        <f>'Reported Performance Table'!BF1273</f>
        <v>0</v>
      </c>
      <c r="P1273" s="179">
        <f>'Reported Performance Table'!BG1273</f>
        <v>0</v>
      </c>
      <c r="Q1273" t="str">
        <f t="shared" si="39"/>
        <v>No</v>
      </c>
    </row>
    <row r="1274" spans="1:17" x14ac:dyDescent="0.25">
      <c r="A1274" s="75">
        <v>1281</v>
      </c>
      <c r="B1274" s="76" t="str">
        <f>IF('Reported Performance Table'!$A1281="","",IF(OR('Reported Performance Table'!$B1281="",'Reported Performance Table'!$C1281="",'Reported Performance Table'!$D1281="",'Reported Performance Table'!$F1281="",'Reported Performance Table'!$G1281="",'Reported Performance Table'!$H1281="",'Reported Performance Table'!$I1281="",'Reported Performance Table'!$K1281="",'Reported Performance Table'!$N1281="",'Reported Performance Table'!$O1281="",'Reported Performance Table'!$P1281="",'Reported Performance Table'!$Q1281="",'Reported Performance Table'!$R1281="",'Reported Performance Table'!$S1281="",'Reported Performance Table'!$T1281="",'Reported Performance Table'!$U1281="",'Reported Performance Table'!$V1281="",'Reported Performance Table'!$W1281="",'Reported Performance Table'!$X1281="",'Reported Performance Table'!$AF1281="",'Reported Performance Table'!$AG1281="",'Reported Performance Table'!$AI1281="",'Reported Performance Table'!$AJ1281="",'Reported Performance Table'!$AL1281="",'Reported Performance Table'!$AN1281="",'Reported Performance Table'!$AR1281=""),$A1274&amp;", ",""))</f>
        <v/>
      </c>
      <c r="D1274" s="35" t="e">
        <f>VLOOKUP('Reported Performance Table'!C1274,'Master List'!$B$20:$C$39,2,FALSE)</f>
        <v>#N/A</v>
      </c>
      <c r="E1274" t="e">
        <f>VLOOKUP('Reported Performance Table'!D1274,'Master List'!$B$42:$C$129,2,FALSE)</f>
        <v>#N/A</v>
      </c>
      <c r="F1274" t="e">
        <f>VLOOKUP('Reported Performance Table'!C1274,'Master List'!$B$20:$D$39,3,FALSE)</f>
        <v>#N/A</v>
      </c>
      <c r="G1274" s="3" t="e">
        <f>VLOOKUP('Reported Performance Table'!B1274,'Master List'!$B$11:$D$17,3,FALSE)</f>
        <v>#N/A</v>
      </c>
      <c r="H1274" t="e">
        <f t="shared" si="38"/>
        <v>#N/A</v>
      </c>
      <c r="I1274" t="e">
        <f>IF(VLOOKUP('Reported Performance Table'!D1274,'Master List'!$B$42:$D$129,3,FALSE)="","No",VLOOKUP('Reported Performance Table'!D1274,'Master List'!$B$42:$D$129,3,FALSE))</f>
        <v>#N/A</v>
      </c>
      <c r="J1274" t="e">
        <f>IF(AND(I1274="Yes_No",'Reported Performance Table'!E1274="Yes"),"No","Yes_No")</f>
        <v>#N/A</v>
      </c>
      <c r="K1274" t="str">
        <f>IF('Reported Performance Table'!D1274="","",IF('Reported Performance Table'!E1274="Yes","LUNA_CCT","Reported_CCT"))</f>
        <v/>
      </c>
      <c r="L1274" t="str">
        <f>IF('Reported Performance Table'!D1274="","",IF(K1274="LUNA_CCT",VLOOKUP('Reported Performance Table'!D1274,'Master List'!$B$42:$E$129,4,FALSE),"Reported_BUG"))</f>
        <v/>
      </c>
      <c r="M1274" t="str">
        <f>IF('Reported Performance Table'!D1274="","",IF(AND('Reported Performance Table'!$E1274="Yes",OR('Reported Performance Table'!$D1274='Master List'!$B$42,'Reported Performance Table'!$D1274='Master List'!$B$43,'Reported Performance Table'!$D1274='Master List'!$B$44,'Reported Performance Table'!$D1274='Master List'!$B$46,'Reported Performance Table'!$D1274='Master List'!$B$48,'Reported Performance Table'!$D1274='Master List'!$B$104,'Reported Performance Table'!$D1274='Master List'!$B$106,'Reported Performance Table'!$D1274='Master List'!$B$126)),"LUNA_Dimming","Dimming_Capability_and_Range"))</f>
        <v/>
      </c>
      <c r="N1274" s="179">
        <f>'Reported Performance Table'!BE1274</f>
        <v>0</v>
      </c>
      <c r="O1274" s="179">
        <f>'Reported Performance Table'!BF1274</f>
        <v>0</v>
      </c>
      <c r="P1274" s="179">
        <f>'Reported Performance Table'!BG1274</f>
        <v>0</v>
      </c>
      <c r="Q1274" t="str">
        <f t="shared" si="39"/>
        <v>No</v>
      </c>
    </row>
    <row r="1275" spans="1:17" x14ac:dyDescent="0.25">
      <c r="A1275" s="75">
        <v>1282</v>
      </c>
      <c r="B1275" s="76" t="str">
        <f>IF('Reported Performance Table'!$A1282="","",IF(OR('Reported Performance Table'!$B1282="",'Reported Performance Table'!$C1282="",'Reported Performance Table'!$D1282="",'Reported Performance Table'!$F1282="",'Reported Performance Table'!$G1282="",'Reported Performance Table'!$H1282="",'Reported Performance Table'!$I1282="",'Reported Performance Table'!$K1282="",'Reported Performance Table'!$N1282="",'Reported Performance Table'!$O1282="",'Reported Performance Table'!$P1282="",'Reported Performance Table'!$Q1282="",'Reported Performance Table'!$R1282="",'Reported Performance Table'!$S1282="",'Reported Performance Table'!$T1282="",'Reported Performance Table'!$U1282="",'Reported Performance Table'!$V1282="",'Reported Performance Table'!$W1282="",'Reported Performance Table'!$X1282="",'Reported Performance Table'!$AF1282="",'Reported Performance Table'!$AG1282="",'Reported Performance Table'!$AI1282="",'Reported Performance Table'!$AJ1282="",'Reported Performance Table'!$AL1282="",'Reported Performance Table'!$AN1282="",'Reported Performance Table'!$AR1282=""),$A1275&amp;", ",""))</f>
        <v/>
      </c>
      <c r="D1275" s="35" t="e">
        <f>VLOOKUP('Reported Performance Table'!C1275,'Master List'!$B$20:$C$39,2,FALSE)</f>
        <v>#N/A</v>
      </c>
      <c r="E1275" t="e">
        <f>VLOOKUP('Reported Performance Table'!D1275,'Master List'!$B$42:$C$129,2,FALSE)</f>
        <v>#N/A</v>
      </c>
      <c r="F1275" t="e">
        <f>VLOOKUP('Reported Performance Table'!C1275,'Master List'!$B$20:$D$39,3,FALSE)</f>
        <v>#N/A</v>
      </c>
      <c r="G1275" s="3" t="e">
        <f>VLOOKUP('Reported Performance Table'!B1275,'Master List'!$B$11:$D$17,3,FALSE)</f>
        <v>#N/A</v>
      </c>
      <c r="H1275" t="e">
        <f t="shared" si="38"/>
        <v>#N/A</v>
      </c>
      <c r="I1275" t="e">
        <f>IF(VLOOKUP('Reported Performance Table'!D1275,'Master List'!$B$42:$D$129,3,FALSE)="","No",VLOOKUP('Reported Performance Table'!D1275,'Master List'!$B$42:$D$129,3,FALSE))</f>
        <v>#N/A</v>
      </c>
      <c r="J1275" t="e">
        <f>IF(AND(I1275="Yes_No",'Reported Performance Table'!E1275="Yes"),"No","Yes_No")</f>
        <v>#N/A</v>
      </c>
      <c r="K1275" t="str">
        <f>IF('Reported Performance Table'!D1275="","",IF('Reported Performance Table'!E1275="Yes","LUNA_CCT","Reported_CCT"))</f>
        <v/>
      </c>
      <c r="L1275" t="str">
        <f>IF('Reported Performance Table'!D1275="","",IF(K1275="LUNA_CCT",VLOOKUP('Reported Performance Table'!D1275,'Master List'!$B$42:$E$129,4,FALSE),"Reported_BUG"))</f>
        <v/>
      </c>
      <c r="M1275" t="str">
        <f>IF('Reported Performance Table'!D1275="","",IF(AND('Reported Performance Table'!$E1275="Yes",OR('Reported Performance Table'!$D1275='Master List'!$B$42,'Reported Performance Table'!$D1275='Master List'!$B$43,'Reported Performance Table'!$D1275='Master List'!$B$44,'Reported Performance Table'!$D1275='Master List'!$B$46,'Reported Performance Table'!$D1275='Master List'!$B$48,'Reported Performance Table'!$D1275='Master List'!$B$104,'Reported Performance Table'!$D1275='Master List'!$B$106,'Reported Performance Table'!$D1275='Master List'!$B$126)),"LUNA_Dimming","Dimming_Capability_and_Range"))</f>
        <v/>
      </c>
      <c r="N1275" s="179">
        <f>'Reported Performance Table'!BE1275</f>
        <v>0</v>
      </c>
      <c r="O1275" s="179">
        <f>'Reported Performance Table'!BF1275</f>
        <v>0</v>
      </c>
      <c r="P1275" s="179">
        <f>'Reported Performance Table'!BG1275</f>
        <v>0</v>
      </c>
      <c r="Q1275" t="str">
        <f t="shared" si="39"/>
        <v>No</v>
      </c>
    </row>
    <row r="1276" spans="1:17" x14ac:dyDescent="0.25">
      <c r="A1276" s="75">
        <v>1283</v>
      </c>
      <c r="B1276" s="76" t="str">
        <f>IF('Reported Performance Table'!$A1283="","",IF(OR('Reported Performance Table'!$B1283="",'Reported Performance Table'!$C1283="",'Reported Performance Table'!$D1283="",'Reported Performance Table'!$F1283="",'Reported Performance Table'!$G1283="",'Reported Performance Table'!$H1283="",'Reported Performance Table'!$I1283="",'Reported Performance Table'!$K1283="",'Reported Performance Table'!$N1283="",'Reported Performance Table'!$O1283="",'Reported Performance Table'!$P1283="",'Reported Performance Table'!$Q1283="",'Reported Performance Table'!$R1283="",'Reported Performance Table'!$S1283="",'Reported Performance Table'!$T1283="",'Reported Performance Table'!$U1283="",'Reported Performance Table'!$V1283="",'Reported Performance Table'!$W1283="",'Reported Performance Table'!$X1283="",'Reported Performance Table'!$AF1283="",'Reported Performance Table'!$AG1283="",'Reported Performance Table'!$AI1283="",'Reported Performance Table'!$AJ1283="",'Reported Performance Table'!$AL1283="",'Reported Performance Table'!$AN1283="",'Reported Performance Table'!$AR1283=""),$A1276&amp;", ",""))</f>
        <v/>
      </c>
      <c r="D1276" s="35" t="e">
        <f>VLOOKUP('Reported Performance Table'!C1276,'Master List'!$B$20:$C$39,2,FALSE)</f>
        <v>#N/A</v>
      </c>
      <c r="E1276" t="e">
        <f>VLOOKUP('Reported Performance Table'!D1276,'Master List'!$B$42:$C$129,2,FALSE)</f>
        <v>#N/A</v>
      </c>
      <c r="F1276" t="e">
        <f>VLOOKUP('Reported Performance Table'!C1276,'Master List'!$B$20:$D$39,3,FALSE)</f>
        <v>#N/A</v>
      </c>
      <c r="G1276" s="3" t="e">
        <f>VLOOKUP('Reported Performance Table'!B1276,'Master List'!$B$11:$D$17,3,FALSE)</f>
        <v>#N/A</v>
      </c>
      <c r="H1276" t="e">
        <f t="shared" si="38"/>
        <v>#N/A</v>
      </c>
      <c r="I1276" t="e">
        <f>IF(VLOOKUP('Reported Performance Table'!D1276,'Master List'!$B$42:$D$129,3,FALSE)="","No",VLOOKUP('Reported Performance Table'!D1276,'Master List'!$B$42:$D$129,3,FALSE))</f>
        <v>#N/A</v>
      </c>
      <c r="J1276" t="e">
        <f>IF(AND(I1276="Yes_No",'Reported Performance Table'!E1276="Yes"),"No","Yes_No")</f>
        <v>#N/A</v>
      </c>
      <c r="K1276" t="str">
        <f>IF('Reported Performance Table'!D1276="","",IF('Reported Performance Table'!E1276="Yes","LUNA_CCT","Reported_CCT"))</f>
        <v/>
      </c>
      <c r="L1276" t="str">
        <f>IF('Reported Performance Table'!D1276="","",IF(K1276="LUNA_CCT",VLOOKUP('Reported Performance Table'!D1276,'Master List'!$B$42:$E$129,4,FALSE),"Reported_BUG"))</f>
        <v/>
      </c>
      <c r="M1276" t="str">
        <f>IF('Reported Performance Table'!D1276="","",IF(AND('Reported Performance Table'!$E1276="Yes",OR('Reported Performance Table'!$D1276='Master List'!$B$42,'Reported Performance Table'!$D1276='Master List'!$B$43,'Reported Performance Table'!$D1276='Master List'!$B$44,'Reported Performance Table'!$D1276='Master List'!$B$46,'Reported Performance Table'!$D1276='Master List'!$B$48,'Reported Performance Table'!$D1276='Master List'!$B$104,'Reported Performance Table'!$D1276='Master List'!$B$106,'Reported Performance Table'!$D1276='Master List'!$B$126)),"LUNA_Dimming","Dimming_Capability_and_Range"))</f>
        <v/>
      </c>
      <c r="N1276" s="179">
        <f>'Reported Performance Table'!BE1276</f>
        <v>0</v>
      </c>
      <c r="O1276" s="179">
        <f>'Reported Performance Table'!BF1276</f>
        <v>0</v>
      </c>
      <c r="P1276" s="179">
        <f>'Reported Performance Table'!BG1276</f>
        <v>0</v>
      </c>
      <c r="Q1276" t="str">
        <f t="shared" si="39"/>
        <v>No</v>
      </c>
    </row>
    <row r="1277" spans="1:17" x14ac:dyDescent="0.25">
      <c r="A1277" s="75">
        <v>1284</v>
      </c>
      <c r="B1277" s="76" t="str">
        <f>IF('Reported Performance Table'!$A1284="","",IF(OR('Reported Performance Table'!$B1284="",'Reported Performance Table'!$C1284="",'Reported Performance Table'!$D1284="",'Reported Performance Table'!$F1284="",'Reported Performance Table'!$G1284="",'Reported Performance Table'!$H1284="",'Reported Performance Table'!$I1284="",'Reported Performance Table'!$K1284="",'Reported Performance Table'!$N1284="",'Reported Performance Table'!$O1284="",'Reported Performance Table'!$P1284="",'Reported Performance Table'!$Q1284="",'Reported Performance Table'!$R1284="",'Reported Performance Table'!$S1284="",'Reported Performance Table'!$T1284="",'Reported Performance Table'!$U1284="",'Reported Performance Table'!$V1284="",'Reported Performance Table'!$W1284="",'Reported Performance Table'!$X1284="",'Reported Performance Table'!$AF1284="",'Reported Performance Table'!$AG1284="",'Reported Performance Table'!$AI1284="",'Reported Performance Table'!$AJ1284="",'Reported Performance Table'!$AL1284="",'Reported Performance Table'!$AN1284="",'Reported Performance Table'!$AR1284=""),$A1277&amp;", ",""))</f>
        <v/>
      </c>
      <c r="D1277" s="35" t="e">
        <f>VLOOKUP('Reported Performance Table'!C1277,'Master List'!$B$20:$C$39,2,FALSE)</f>
        <v>#N/A</v>
      </c>
      <c r="E1277" t="e">
        <f>VLOOKUP('Reported Performance Table'!D1277,'Master List'!$B$42:$C$129,2,FALSE)</f>
        <v>#N/A</v>
      </c>
      <c r="F1277" t="e">
        <f>VLOOKUP('Reported Performance Table'!C1277,'Master List'!$B$20:$D$39,3,FALSE)</f>
        <v>#N/A</v>
      </c>
      <c r="G1277" s="3" t="e">
        <f>VLOOKUP('Reported Performance Table'!B1277,'Master List'!$B$11:$D$17,3,FALSE)</f>
        <v>#N/A</v>
      </c>
      <c r="H1277" t="e">
        <f t="shared" si="38"/>
        <v>#N/A</v>
      </c>
      <c r="I1277" t="e">
        <f>IF(VLOOKUP('Reported Performance Table'!D1277,'Master List'!$B$42:$D$129,3,FALSE)="","No",VLOOKUP('Reported Performance Table'!D1277,'Master List'!$B$42:$D$129,3,FALSE))</f>
        <v>#N/A</v>
      </c>
      <c r="J1277" t="e">
        <f>IF(AND(I1277="Yes_No",'Reported Performance Table'!E1277="Yes"),"No","Yes_No")</f>
        <v>#N/A</v>
      </c>
      <c r="K1277" t="str">
        <f>IF('Reported Performance Table'!D1277="","",IF('Reported Performance Table'!E1277="Yes","LUNA_CCT","Reported_CCT"))</f>
        <v/>
      </c>
      <c r="L1277" t="str">
        <f>IF('Reported Performance Table'!D1277="","",IF(K1277="LUNA_CCT",VLOOKUP('Reported Performance Table'!D1277,'Master List'!$B$42:$E$129,4,FALSE),"Reported_BUG"))</f>
        <v/>
      </c>
      <c r="M1277" t="str">
        <f>IF('Reported Performance Table'!D1277="","",IF(AND('Reported Performance Table'!$E1277="Yes",OR('Reported Performance Table'!$D1277='Master List'!$B$42,'Reported Performance Table'!$D1277='Master List'!$B$43,'Reported Performance Table'!$D1277='Master List'!$B$44,'Reported Performance Table'!$D1277='Master List'!$B$46,'Reported Performance Table'!$D1277='Master List'!$B$48,'Reported Performance Table'!$D1277='Master List'!$B$104,'Reported Performance Table'!$D1277='Master List'!$B$106,'Reported Performance Table'!$D1277='Master List'!$B$126)),"LUNA_Dimming","Dimming_Capability_and_Range"))</f>
        <v/>
      </c>
      <c r="N1277" s="179">
        <f>'Reported Performance Table'!BE1277</f>
        <v>0</v>
      </c>
      <c r="O1277" s="179">
        <f>'Reported Performance Table'!BF1277</f>
        <v>0</v>
      </c>
      <c r="P1277" s="179">
        <f>'Reported Performance Table'!BG1277</f>
        <v>0</v>
      </c>
      <c r="Q1277" t="str">
        <f t="shared" si="39"/>
        <v>No</v>
      </c>
    </row>
    <row r="1278" spans="1:17" x14ac:dyDescent="0.25">
      <c r="A1278" s="75">
        <v>1285</v>
      </c>
      <c r="B1278" s="76" t="str">
        <f>IF('Reported Performance Table'!$A1285="","",IF(OR('Reported Performance Table'!$B1285="",'Reported Performance Table'!$C1285="",'Reported Performance Table'!$D1285="",'Reported Performance Table'!$F1285="",'Reported Performance Table'!$G1285="",'Reported Performance Table'!$H1285="",'Reported Performance Table'!$I1285="",'Reported Performance Table'!$K1285="",'Reported Performance Table'!$N1285="",'Reported Performance Table'!$O1285="",'Reported Performance Table'!$P1285="",'Reported Performance Table'!$Q1285="",'Reported Performance Table'!$R1285="",'Reported Performance Table'!$S1285="",'Reported Performance Table'!$T1285="",'Reported Performance Table'!$U1285="",'Reported Performance Table'!$V1285="",'Reported Performance Table'!$W1285="",'Reported Performance Table'!$X1285="",'Reported Performance Table'!$AF1285="",'Reported Performance Table'!$AG1285="",'Reported Performance Table'!$AI1285="",'Reported Performance Table'!$AJ1285="",'Reported Performance Table'!$AL1285="",'Reported Performance Table'!$AN1285="",'Reported Performance Table'!$AR1285=""),$A1278&amp;", ",""))</f>
        <v/>
      </c>
      <c r="D1278" s="35" t="e">
        <f>VLOOKUP('Reported Performance Table'!C1278,'Master List'!$B$20:$C$39,2,FALSE)</f>
        <v>#N/A</v>
      </c>
      <c r="E1278" t="e">
        <f>VLOOKUP('Reported Performance Table'!D1278,'Master List'!$B$42:$C$129,2,FALSE)</f>
        <v>#N/A</v>
      </c>
      <c r="F1278" t="e">
        <f>VLOOKUP('Reported Performance Table'!C1278,'Master List'!$B$20:$D$39,3,FALSE)</f>
        <v>#N/A</v>
      </c>
      <c r="G1278" s="3" t="e">
        <f>VLOOKUP('Reported Performance Table'!B1278,'Master List'!$B$11:$D$17,3,FALSE)</f>
        <v>#N/A</v>
      </c>
      <c r="H1278" t="e">
        <f t="shared" si="38"/>
        <v>#N/A</v>
      </c>
      <c r="I1278" t="e">
        <f>IF(VLOOKUP('Reported Performance Table'!D1278,'Master List'!$B$42:$D$129,3,FALSE)="","No",VLOOKUP('Reported Performance Table'!D1278,'Master List'!$B$42:$D$129,3,FALSE))</f>
        <v>#N/A</v>
      </c>
      <c r="J1278" t="e">
        <f>IF(AND(I1278="Yes_No",'Reported Performance Table'!E1278="Yes"),"No","Yes_No")</f>
        <v>#N/A</v>
      </c>
      <c r="K1278" t="str">
        <f>IF('Reported Performance Table'!D1278="","",IF('Reported Performance Table'!E1278="Yes","LUNA_CCT","Reported_CCT"))</f>
        <v/>
      </c>
      <c r="L1278" t="str">
        <f>IF('Reported Performance Table'!D1278="","",IF(K1278="LUNA_CCT",VLOOKUP('Reported Performance Table'!D1278,'Master List'!$B$42:$E$129,4,FALSE),"Reported_BUG"))</f>
        <v/>
      </c>
      <c r="M1278" t="str">
        <f>IF('Reported Performance Table'!D1278="","",IF(AND('Reported Performance Table'!$E1278="Yes",OR('Reported Performance Table'!$D1278='Master List'!$B$42,'Reported Performance Table'!$D1278='Master List'!$B$43,'Reported Performance Table'!$D1278='Master List'!$B$44,'Reported Performance Table'!$D1278='Master List'!$B$46,'Reported Performance Table'!$D1278='Master List'!$B$48,'Reported Performance Table'!$D1278='Master List'!$B$104,'Reported Performance Table'!$D1278='Master List'!$B$106,'Reported Performance Table'!$D1278='Master List'!$B$126)),"LUNA_Dimming","Dimming_Capability_and_Range"))</f>
        <v/>
      </c>
      <c r="N1278" s="179">
        <f>'Reported Performance Table'!BE1278</f>
        <v>0</v>
      </c>
      <c r="O1278" s="179">
        <f>'Reported Performance Table'!BF1278</f>
        <v>0</v>
      </c>
      <c r="P1278" s="179">
        <f>'Reported Performance Table'!BG1278</f>
        <v>0</v>
      </c>
      <c r="Q1278" t="str">
        <f t="shared" si="39"/>
        <v>No</v>
      </c>
    </row>
    <row r="1279" spans="1:17" x14ac:dyDescent="0.25">
      <c r="A1279" s="75">
        <v>1286</v>
      </c>
      <c r="B1279" s="76" t="str">
        <f>IF('Reported Performance Table'!$A1286="","",IF(OR('Reported Performance Table'!$B1286="",'Reported Performance Table'!$C1286="",'Reported Performance Table'!$D1286="",'Reported Performance Table'!$F1286="",'Reported Performance Table'!$G1286="",'Reported Performance Table'!$H1286="",'Reported Performance Table'!$I1286="",'Reported Performance Table'!$K1286="",'Reported Performance Table'!$N1286="",'Reported Performance Table'!$O1286="",'Reported Performance Table'!$P1286="",'Reported Performance Table'!$Q1286="",'Reported Performance Table'!$R1286="",'Reported Performance Table'!$S1286="",'Reported Performance Table'!$T1286="",'Reported Performance Table'!$U1286="",'Reported Performance Table'!$V1286="",'Reported Performance Table'!$W1286="",'Reported Performance Table'!$X1286="",'Reported Performance Table'!$AF1286="",'Reported Performance Table'!$AG1286="",'Reported Performance Table'!$AI1286="",'Reported Performance Table'!$AJ1286="",'Reported Performance Table'!$AL1286="",'Reported Performance Table'!$AN1286="",'Reported Performance Table'!$AR1286=""),$A1279&amp;", ",""))</f>
        <v/>
      </c>
      <c r="D1279" s="35" t="e">
        <f>VLOOKUP('Reported Performance Table'!C1279,'Master List'!$B$20:$C$39,2,FALSE)</f>
        <v>#N/A</v>
      </c>
      <c r="E1279" t="e">
        <f>VLOOKUP('Reported Performance Table'!D1279,'Master List'!$B$42:$C$129,2,FALSE)</f>
        <v>#N/A</v>
      </c>
      <c r="F1279" t="e">
        <f>VLOOKUP('Reported Performance Table'!C1279,'Master List'!$B$20:$D$39,3,FALSE)</f>
        <v>#N/A</v>
      </c>
      <c r="G1279" s="3" t="e">
        <f>VLOOKUP('Reported Performance Table'!B1279,'Master List'!$B$11:$D$17,3,FALSE)</f>
        <v>#N/A</v>
      </c>
      <c r="H1279" t="e">
        <f t="shared" si="38"/>
        <v>#N/A</v>
      </c>
      <c r="I1279" t="e">
        <f>IF(VLOOKUP('Reported Performance Table'!D1279,'Master List'!$B$42:$D$129,3,FALSE)="","No",VLOOKUP('Reported Performance Table'!D1279,'Master List'!$B$42:$D$129,3,FALSE))</f>
        <v>#N/A</v>
      </c>
      <c r="J1279" t="e">
        <f>IF(AND(I1279="Yes_No",'Reported Performance Table'!E1279="Yes"),"No","Yes_No")</f>
        <v>#N/A</v>
      </c>
      <c r="K1279" t="str">
        <f>IF('Reported Performance Table'!D1279="","",IF('Reported Performance Table'!E1279="Yes","LUNA_CCT","Reported_CCT"))</f>
        <v/>
      </c>
      <c r="L1279" t="str">
        <f>IF('Reported Performance Table'!D1279="","",IF(K1279="LUNA_CCT",VLOOKUP('Reported Performance Table'!D1279,'Master List'!$B$42:$E$129,4,FALSE),"Reported_BUG"))</f>
        <v/>
      </c>
      <c r="M1279" t="str">
        <f>IF('Reported Performance Table'!D1279="","",IF(AND('Reported Performance Table'!$E1279="Yes",OR('Reported Performance Table'!$D1279='Master List'!$B$42,'Reported Performance Table'!$D1279='Master List'!$B$43,'Reported Performance Table'!$D1279='Master List'!$B$44,'Reported Performance Table'!$D1279='Master List'!$B$46,'Reported Performance Table'!$D1279='Master List'!$B$48,'Reported Performance Table'!$D1279='Master List'!$B$104,'Reported Performance Table'!$D1279='Master List'!$B$106,'Reported Performance Table'!$D1279='Master List'!$B$126)),"LUNA_Dimming","Dimming_Capability_and_Range"))</f>
        <v/>
      </c>
      <c r="N1279" s="179">
        <f>'Reported Performance Table'!BE1279</f>
        <v>0</v>
      </c>
      <c r="O1279" s="179">
        <f>'Reported Performance Table'!BF1279</f>
        <v>0</v>
      </c>
      <c r="P1279" s="179">
        <f>'Reported Performance Table'!BG1279</f>
        <v>0</v>
      </c>
      <c r="Q1279" t="str">
        <f t="shared" si="39"/>
        <v>No</v>
      </c>
    </row>
    <row r="1280" spans="1:17" x14ac:dyDescent="0.25">
      <c r="A1280" s="75">
        <v>1287</v>
      </c>
      <c r="B1280" s="76" t="str">
        <f>IF('Reported Performance Table'!$A1287="","",IF(OR('Reported Performance Table'!$B1287="",'Reported Performance Table'!$C1287="",'Reported Performance Table'!$D1287="",'Reported Performance Table'!$F1287="",'Reported Performance Table'!$G1287="",'Reported Performance Table'!$H1287="",'Reported Performance Table'!$I1287="",'Reported Performance Table'!$K1287="",'Reported Performance Table'!$N1287="",'Reported Performance Table'!$O1287="",'Reported Performance Table'!$P1287="",'Reported Performance Table'!$Q1287="",'Reported Performance Table'!$R1287="",'Reported Performance Table'!$S1287="",'Reported Performance Table'!$T1287="",'Reported Performance Table'!$U1287="",'Reported Performance Table'!$V1287="",'Reported Performance Table'!$W1287="",'Reported Performance Table'!$X1287="",'Reported Performance Table'!$AF1287="",'Reported Performance Table'!$AG1287="",'Reported Performance Table'!$AI1287="",'Reported Performance Table'!$AJ1287="",'Reported Performance Table'!$AL1287="",'Reported Performance Table'!$AN1287="",'Reported Performance Table'!$AR1287=""),$A1280&amp;", ",""))</f>
        <v/>
      </c>
      <c r="D1280" s="35" t="e">
        <f>VLOOKUP('Reported Performance Table'!C1280,'Master List'!$B$20:$C$39,2,FALSE)</f>
        <v>#N/A</v>
      </c>
      <c r="E1280" t="e">
        <f>VLOOKUP('Reported Performance Table'!D1280,'Master List'!$B$42:$C$129,2,FALSE)</f>
        <v>#N/A</v>
      </c>
      <c r="F1280" t="e">
        <f>VLOOKUP('Reported Performance Table'!C1280,'Master List'!$B$20:$D$39,3,FALSE)</f>
        <v>#N/A</v>
      </c>
      <c r="G1280" s="3" t="e">
        <f>VLOOKUP('Reported Performance Table'!B1280,'Master List'!$B$11:$D$17,3,FALSE)</f>
        <v>#N/A</v>
      </c>
      <c r="H1280" t="e">
        <f t="shared" si="38"/>
        <v>#N/A</v>
      </c>
      <c r="I1280" t="e">
        <f>IF(VLOOKUP('Reported Performance Table'!D1280,'Master List'!$B$42:$D$129,3,FALSE)="","No",VLOOKUP('Reported Performance Table'!D1280,'Master List'!$B$42:$D$129,3,FALSE))</f>
        <v>#N/A</v>
      </c>
      <c r="J1280" t="e">
        <f>IF(AND(I1280="Yes_No",'Reported Performance Table'!E1280="Yes"),"No","Yes_No")</f>
        <v>#N/A</v>
      </c>
      <c r="K1280" t="str">
        <f>IF('Reported Performance Table'!D1280="","",IF('Reported Performance Table'!E1280="Yes","LUNA_CCT","Reported_CCT"))</f>
        <v/>
      </c>
      <c r="L1280" t="str">
        <f>IF('Reported Performance Table'!D1280="","",IF(K1280="LUNA_CCT",VLOOKUP('Reported Performance Table'!D1280,'Master List'!$B$42:$E$129,4,FALSE),"Reported_BUG"))</f>
        <v/>
      </c>
      <c r="M1280" t="str">
        <f>IF('Reported Performance Table'!D1280="","",IF(AND('Reported Performance Table'!$E1280="Yes",OR('Reported Performance Table'!$D1280='Master List'!$B$42,'Reported Performance Table'!$D1280='Master List'!$B$43,'Reported Performance Table'!$D1280='Master List'!$B$44,'Reported Performance Table'!$D1280='Master List'!$B$46,'Reported Performance Table'!$D1280='Master List'!$B$48,'Reported Performance Table'!$D1280='Master List'!$B$104,'Reported Performance Table'!$D1280='Master List'!$B$106,'Reported Performance Table'!$D1280='Master List'!$B$126)),"LUNA_Dimming","Dimming_Capability_and_Range"))</f>
        <v/>
      </c>
      <c r="N1280" s="179">
        <f>'Reported Performance Table'!BE1280</f>
        <v>0</v>
      </c>
      <c r="O1280" s="179">
        <f>'Reported Performance Table'!BF1280</f>
        <v>0</v>
      </c>
      <c r="P1280" s="179">
        <f>'Reported Performance Table'!BG1280</f>
        <v>0</v>
      </c>
      <c r="Q1280" t="str">
        <f t="shared" si="39"/>
        <v>No</v>
      </c>
    </row>
    <row r="1281" spans="1:17" x14ac:dyDescent="0.25">
      <c r="A1281" s="75">
        <v>1288</v>
      </c>
      <c r="B1281" s="76" t="str">
        <f>IF('Reported Performance Table'!$A1288="","",IF(OR('Reported Performance Table'!$B1288="",'Reported Performance Table'!$C1288="",'Reported Performance Table'!$D1288="",'Reported Performance Table'!$F1288="",'Reported Performance Table'!$G1288="",'Reported Performance Table'!$H1288="",'Reported Performance Table'!$I1288="",'Reported Performance Table'!$K1288="",'Reported Performance Table'!$N1288="",'Reported Performance Table'!$O1288="",'Reported Performance Table'!$P1288="",'Reported Performance Table'!$Q1288="",'Reported Performance Table'!$R1288="",'Reported Performance Table'!$S1288="",'Reported Performance Table'!$T1288="",'Reported Performance Table'!$U1288="",'Reported Performance Table'!$V1288="",'Reported Performance Table'!$W1288="",'Reported Performance Table'!$X1288="",'Reported Performance Table'!$AF1288="",'Reported Performance Table'!$AG1288="",'Reported Performance Table'!$AI1288="",'Reported Performance Table'!$AJ1288="",'Reported Performance Table'!$AL1288="",'Reported Performance Table'!$AN1288="",'Reported Performance Table'!$AR1288=""),$A1281&amp;", ",""))</f>
        <v/>
      </c>
      <c r="D1281" s="35" t="e">
        <f>VLOOKUP('Reported Performance Table'!C1281,'Master List'!$B$20:$C$39,2,FALSE)</f>
        <v>#N/A</v>
      </c>
      <c r="E1281" t="e">
        <f>VLOOKUP('Reported Performance Table'!D1281,'Master List'!$B$42:$C$129,2,FALSE)</f>
        <v>#N/A</v>
      </c>
      <c r="F1281" t="e">
        <f>VLOOKUP('Reported Performance Table'!C1281,'Master List'!$B$20:$D$39,3,FALSE)</f>
        <v>#N/A</v>
      </c>
      <c r="G1281" s="3" t="e">
        <f>VLOOKUP('Reported Performance Table'!B1281,'Master List'!$B$11:$D$17,3,FALSE)</f>
        <v>#N/A</v>
      </c>
      <c r="H1281" t="e">
        <f t="shared" si="38"/>
        <v>#N/A</v>
      </c>
      <c r="I1281" t="e">
        <f>IF(VLOOKUP('Reported Performance Table'!D1281,'Master List'!$B$42:$D$129,3,FALSE)="","No",VLOOKUP('Reported Performance Table'!D1281,'Master List'!$B$42:$D$129,3,FALSE))</f>
        <v>#N/A</v>
      </c>
      <c r="J1281" t="e">
        <f>IF(AND(I1281="Yes_No",'Reported Performance Table'!E1281="Yes"),"No","Yes_No")</f>
        <v>#N/A</v>
      </c>
      <c r="K1281" t="str">
        <f>IF('Reported Performance Table'!D1281="","",IF('Reported Performance Table'!E1281="Yes","LUNA_CCT","Reported_CCT"))</f>
        <v/>
      </c>
      <c r="L1281" t="str">
        <f>IF('Reported Performance Table'!D1281="","",IF(K1281="LUNA_CCT",VLOOKUP('Reported Performance Table'!D1281,'Master List'!$B$42:$E$129,4,FALSE),"Reported_BUG"))</f>
        <v/>
      </c>
      <c r="M1281" t="str">
        <f>IF('Reported Performance Table'!D1281="","",IF(AND('Reported Performance Table'!$E1281="Yes",OR('Reported Performance Table'!$D1281='Master List'!$B$42,'Reported Performance Table'!$D1281='Master List'!$B$43,'Reported Performance Table'!$D1281='Master List'!$B$44,'Reported Performance Table'!$D1281='Master List'!$B$46,'Reported Performance Table'!$D1281='Master List'!$B$48,'Reported Performance Table'!$D1281='Master List'!$B$104,'Reported Performance Table'!$D1281='Master List'!$B$106,'Reported Performance Table'!$D1281='Master List'!$B$126)),"LUNA_Dimming","Dimming_Capability_and_Range"))</f>
        <v/>
      </c>
      <c r="N1281" s="179">
        <f>'Reported Performance Table'!BE1281</f>
        <v>0</v>
      </c>
      <c r="O1281" s="179">
        <f>'Reported Performance Table'!BF1281</f>
        <v>0</v>
      </c>
      <c r="P1281" s="179">
        <f>'Reported Performance Table'!BG1281</f>
        <v>0</v>
      </c>
      <c r="Q1281" t="str">
        <f t="shared" si="39"/>
        <v>No</v>
      </c>
    </row>
    <row r="1282" spans="1:17" x14ac:dyDescent="0.25">
      <c r="A1282" s="75">
        <v>1289</v>
      </c>
      <c r="B1282" s="76" t="str">
        <f>IF('Reported Performance Table'!$A1289="","",IF(OR('Reported Performance Table'!$B1289="",'Reported Performance Table'!$C1289="",'Reported Performance Table'!$D1289="",'Reported Performance Table'!$F1289="",'Reported Performance Table'!$G1289="",'Reported Performance Table'!$H1289="",'Reported Performance Table'!$I1289="",'Reported Performance Table'!$K1289="",'Reported Performance Table'!$N1289="",'Reported Performance Table'!$O1289="",'Reported Performance Table'!$P1289="",'Reported Performance Table'!$Q1289="",'Reported Performance Table'!$R1289="",'Reported Performance Table'!$S1289="",'Reported Performance Table'!$T1289="",'Reported Performance Table'!$U1289="",'Reported Performance Table'!$V1289="",'Reported Performance Table'!$W1289="",'Reported Performance Table'!$X1289="",'Reported Performance Table'!$AF1289="",'Reported Performance Table'!$AG1289="",'Reported Performance Table'!$AI1289="",'Reported Performance Table'!$AJ1289="",'Reported Performance Table'!$AL1289="",'Reported Performance Table'!$AN1289="",'Reported Performance Table'!$AR1289=""),$A1282&amp;", ",""))</f>
        <v/>
      </c>
      <c r="D1282" s="35" t="e">
        <f>VLOOKUP('Reported Performance Table'!C1282,'Master List'!$B$20:$C$39,2,FALSE)</f>
        <v>#N/A</v>
      </c>
      <c r="E1282" t="e">
        <f>VLOOKUP('Reported Performance Table'!D1282,'Master List'!$B$42:$C$129,2,FALSE)</f>
        <v>#N/A</v>
      </c>
      <c r="F1282" t="e">
        <f>VLOOKUP('Reported Performance Table'!C1282,'Master List'!$B$20:$D$39,3,FALSE)</f>
        <v>#N/A</v>
      </c>
      <c r="G1282" s="3" t="e">
        <f>VLOOKUP('Reported Performance Table'!B1282,'Master List'!$B$11:$D$17,3,FALSE)</f>
        <v>#N/A</v>
      </c>
      <c r="H1282" t="e">
        <f t="shared" si="38"/>
        <v>#N/A</v>
      </c>
      <c r="I1282" t="e">
        <f>IF(VLOOKUP('Reported Performance Table'!D1282,'Master List'!$B$42:$D$129,3,FALSE)="","No",VLOOKUP('Reported Performance Table'!D1282,'Master List'!$B$42:$D$129,3,FALSE))</f>
        <v>#N/A</v>
      </c>
      <c r="J1282" t="e">
        <f>IF(AND(I1282="Yes_No",'Reported Performance Table'!E1282="Yes"),"No","Yes_No")</f>
        <v>#N/A</v>
      </c>
      <c r="K1282" t="str">
        <f>IF('Reported Performance Table'!D1282="","",IF('Reported Performance Table'!E1282="Yes","LUNA_CCT","Reported_CCT"))</f>
        <v/>
      </c>
      <c r="L1282" t="str">
        <f>IF('Reported Performance Table'!D1282="","",IF(K1282="LUNA_CCT",VLOOKUP('Reported Performance Table'!D1282,'Master List'!$B$42:$E$129,4,FALSE),"Reported_BUG"))</f>
        <v/>
      </c>
      <c r="M1282" t="str">
        <f>IF('Reported Performance Table'!D1282="","",IF(AND('Reported Performance Table'!$E1282="Yes",OR('Reported Performance Table'!$D1282='Master List'!$B$42,'Reported Performance Table'!$D1282='Master List'!$B$43,'Reported Performance Table'!$D1282='Master List'!$B$44,'Reported Performance Table'!$D1282='Master List'!$B$46,'Reported Performance Table'!$D1282='Master List'!$B$48,'Reported Performance Table'!$D1282='Master List'!$B$104,'Reported Performance Table'!$D1282='Master List'!$B$106,'Reported Performance Table'!$D1282='Master List'!$B$126)),"LUNA_Dimming","Dimming_Capability_and_Range"))</f>
        <v/>
      </c>
      <c r="N1282" s="179">
        <f>'Reported Performance Table'!BE1282</f>
        <v>0</v>
      </c>
      <c r="O1282" s="179">
        <f>'Reported Performance Table'!BF1282</f>
        <v>0</v>
      </c>
      <c r="P1282" s="179">
        <f>'Reported Performance Table'!BG1282</f>
        <v>0</v>
      </c>
      <c r="Q1282" t="str">
        <f t="shared" si="39"/>
        <v>No</v>
      </c>
    </row>
    <row r="1283" spans="1:17" x14ac:dyDescent="0.25">
      <c r="A1283" s="75">
        <v>1290</v>
      </c>
      <c r="B1283" s="76" t="str">
        <f>IF('Reported Performance Table'!$A1290="","",IF(OR('Reported Performance Table'!$B1290="",'Reported Performance Table'!$C1290="",'Reported Performance Table'!$D1290="",'Reported Performance Table'!$F1290="",'Reported Performance Table'!$G1290="",'Reported Performance Table'!$H1290="",'Reported Performance Table'!$I1290="",'Reported Performance Table'!$K1290="",'Reported Performance Table'!$N1290="",'Reported Performance Table'!$O1290="",'Reported Performance Table'!$P1290="",'Reported Performance Table'!$Q1290="",'Reported Performance Table'!$R1290="",'Reported Performance Table'!$S1290="",'Reported Performance Table'!$T1290="",'Reported Performance Table'!$U1290="",'Reported Performance Table'!$V1290="",'Reported Performance Table'!$W1290="",'Reported Performance Table'!$X1290="",'Reported Performance Table'!$AF1290="",'Reported Performance Table'!$AG1290="",'Reported Performance Table'!$AI1290="",'Reported Performance Table'!$AJ1290="",'Reported Performance Table'!$AL1290="",'Reported Performance Table'!$AN1290="",'Reported Performance Table'!$AR1290=""),$A1283&amp;", ",""))</f>
        <v/>
      </c>
      <c r="D1283" s="35" t="e">
        <f>VLOOKUP('Reported Performance Table'!C1283,'Master List'!$B$20:$C$39,2,FALSE)</f>
        <v>#N/A</v>
      </c>
      <c r="E1283" t="e">
        <f>VLOOKUP('Reported Performance Table'!D1283,'Master List'!$B$42:$C$129,2,FALSE)</f>
        <v>#N/A</v>
      </c>
      <c r="F1283" t="e">
        <f>VLOOKUP('Reported Performance Table'!C1283,'Master List'!$B$20:$D$39,3,FALSE)</f>
        <v>#N/A</v>
      </c>
      <c r="G1283" s="3" t="e">
        <f>VLOOKUP('Reported Performance Table'!B1283,'Master List'!$B$11:$D$17,3,FALSE)</f>
        <v>#N/A</v>
      </c>
      <c r="H1283" t="e">
        <f t="shared" si="38"/>
        <v>#N/A</v>
      </c>
      <c r="I1283" t="e">
        <f>IF(VLOOKUP('Reported Performance Table'!D1283,'Master List'!$B$42:$D$129,3,FALSE)="","No",VLOOKUP('Reported Performance Table'!D1283,'Master List'!$B$42:$D$129,3,FALSE))</f>
        <v>#N/A</v>
      </c>
      <c r="J1283" t="e">
        <f>IF(AND(I1283="Yes_No",'Reported Performance Table'!E1283="Yes"),"No","Yes_No")</f>
        <v>#N/A</v>
      </c>
      <c r="K1283" t="str">
        <f>IF('Reported Performance Table'!D1283="","",IF('Reported Performance Table'!E1283="Yes","LUNA_CCT","Reported_CCT"))</f>
        <v/>
      </c>
      <c r="L1283" t="str">
        <f>IF('Reported Performance Table'!D1283="","",IF(K1283="LUNA_CCT",VLOOKUP('Reported Performance Table'!D1283,'Master List'!$B$42:$E$129,4,FALSE),"Reported_BUG"))</f>
        <v/>
      </c>
      <c r="M1283" t="str">
        <f>IF('Reported Performance Table'!D1283="","",IF(AND('Reported Performance Table'!$E1283="Yes",OR('Reported Performance Table'!$D1283='Master List'!$B$42,'Reported Performance Table'!$D1283='Master List'!$B$43,'Reported Performance Table'!$D1283='Master List'!$B$44,'Reported Performance Table'!$D1283='Master List'!$B$46,'Reported Performance Table'!$D1283='Master List'!$B$48,'Reported Performance Table'!$D1283='Master List'!$B$104,'Reported Performance Table'!$D1283='Master List'!$B$106,'Reported Performance Table'!$D1283='Master List'!$B$126)),"LUNA_Dimming","Dimming_Capability_and_Range"))</f>
        <v/>
      </c>
      <c r="N1283" s="179">
        <f>'Reported Performance Table'!BE1283</f>
        <v>0</v>
      </c>
      <c r="O1283" s="179">
        <f>'Reported Performance Table'!BF1283</f>
        <v>0</v>
      </c>
      <c r="P1283" s="179">
        <f>'Reported Performance Table'!BG1283</f>
        <v>0</v>
      </c>
      <c r="Q1283" t="str">
        <f t="shared" si="39"/>
        <v>No</v>
      </c>
    </row>
    <row r="1284" spans="1:17" x14ac:dyDescent="0.25">
      <c r="A1284" s="75">
        <v>1291</v>
      </c>
      <c r="B1284" s="76" t="str">
        <f>IF('Reported Performance Table'!$A1291="","",IF(OR('Reported Performance Table'!$B1291="",'Reported Performance Table'!$C1291="",'Reported Performance Table'!$D1291="",'Reported Performance Table'!$F1291="",'Reported Performance Table'!$G1291="",'Reported Performance Table'!$H1291="",'Reported Performance Table'!$I1291="",'Reported Performance Table'!$K1291="",'Reported Performance Table'!$N1291="",'Reported Performance Table'!$O1291="",'Reported Performance Table'!$P1291="",'Reported Performance Table'!$Q1291="",'Reported Performance Table'!$R1291="",'Reported Performance Table'!$S1291="",'Reported Performance Table'!$T1291="",'Reported Performance Table'!$U1291="",'Reported Performance Table'!$V1291="",'Reported Performance Table'!$W1291="",'Reported Performance Table'!$X1291="",'Reported Performance Table'!$AF1291="",'Reported Performance Table'!$AG1291="",'Reported Performance Table'!$AI1291="",'Reported Performance Table'!$AJ1291="",'Reported Performance Table'!$AL1291="",'Reported Performance Table'!$AN1291="",'Reported Performance Table'!$AR1291=""),$A1284&amp;", ",""))</f>
        <v/>
      </c>
      <c r="D1284" s="35" t="e">
        <f>VLOOKUP('Reported Performance Table'!C1284,'Master List'!$B$20:$C$39,2,FALSE)</f>
        <v>#N/A</v>
      </c>
      <c r="E1284" t="e">
        <f>VLOOKUP('Reported Performance Table'!D1284,'Master List'!$B$42:$C$129,2,FALSE)</f>
        <v>#N/A</v>
      </c>
      <c r="F1284" t="e">
        <f>VLOOKUP('Reported Performance Table'!C1284,'Master List'!$B$20:$D$39,3,FALSE)</f>
        <v>#N/A</v>
      </c>
      <c r="G1284" s="3" t="e">
        <f>VLOOKUP('Reported Performance Table'!B1284,'Master List'!$B$11:$D$17,3,FALSE)</f>
        <v>#N/A</v>
      </c>
      <c r="H1284" t="e">
        <f t="shared" si="38"/>
        <v>#N/A</v>
      </c>
      <c r="I1284" t="e">
        <f>IF(VLOOKUP('Reported Performance Table'!D1284,'Master List'!$B$42:$D$129,3,FALSE)="","No",VLOOKUP('Reported Performance Table'!D1284,'Master List'!$B$42:$D$129,3,FALSE))</f>
        <v>#N/A</v>
      </c>
      <c r="J1284" t="e">
        <f>IF(AND(I1284="Yes_No",'Reported Performance Table'!E1284="Yes"),"No","Yes_No")</f>
        <v>#N/A</v>
      </c>
      <c r="K1284" t="str">
        <f>IF('Reported Performance Table'!D1284="","",IF('Reported Performance Table'!E1284="Yes","LUNA_CCT","Reported_CCT"))</f>
        <v/>
      </c>
      <c r="L1284" t="str">
        <f>IF('Reported Performance Table'!D1284="","",IF(K1284="LUNA_CCT",VLOOKUP('Reported Performance Table'!D1284,'Master List'!$B$42:$E$129,4,FALSE),"Reported_BUG"))</f>
        <v/>
      </c>
      <c r="M1284" t="str">
        <f>IF('Reported Performance Table'!D1284="","",IF(AND('Reported Performance Table'!$E1284="Yes",OR('Reported Performance Table'!$D1284='Master List'!$B$42,'Reported Performance Table'!$D1284='Master List'!$B$43,'Reported Performance Table'!$D1284='Master List'!$B$44,'Reported Performance Table'!$D1284='Master List'!$B$46,'Reported Performance Table'!$D1284='Master List'!$B$48,'Reported Performance Table'!$D1284='Master List'!$B$104,'Reported Performance Table'!$D1284='Master List'!$B$106,'Reported Performance Table'!$D1284='Master List'!$B$126)),"LUNA_Dimming","Dimming_Capability_and_Range"))</f>
        <v/>
      </c>
      <c r="N1284" s="179">
        <f>'Reported Performance Table'!BE1284</f>
        <v>0</v>
      </c>
      <c r="O1284" s="179">
        <f>'Reported Performance Table'!BF1284</f>
        <v>0</v>
      </c>
      <c r="P1284" s="179">
        <f>'Reported Performance Table'!BG1284</f>
        <v>0</v>
      </c>
      <c r="Q1284" t="str">
        <f t="shared" si="39"/>
        <v>No</v>
      </c>
    </row>
    <row r="1285" spans="1:17" x14ac:dyDescent="0.25">
      <c r="A1285" s="75">
        <v>1292</v>
      </c>
      <c r="B1285" s="76" t="str">
        <f>IF('Reported Performance Table'!$A1292="","",IF(OR('Reported Performance Table'!$B1292="",'Reported Performance Table'!$C1292="",'Reported Performance Table'!$D1292="",'Reported Performance Table'!$F1292="",'Reported Performance Table'!$G1292="",'Reported Performance Table'!$H1292="",'Reported Performance Table'!$I1292="",'Reported Performance Table'!$K1292="",'Reported Performance Table'!$N1292="",'Reported Performance Table'!$O1292="",'Reported Performance Table'!$P1292="",'Reported Performance Table'!$Q1292="",'Reported Performance Table'!$R1292="",'Reported Performance Table'!$S1292="",'Reported Performance Table'!$T1292="",'Reported Performance Table'!$U1292="",'Reported Performance Table'!$V1292="",'Reported Performance Table'!$W1292="",'Reported Performance Table'!$X1292="",'Reported Performance Table'!$AF1292="",'Reported Performance Table'!$AG1292="",'Reported Performance Table'!$AI1292="",'Reported Performance Table'!$AJ1292="",'Reported Performance Table'!$AL1292="",'Reported Performance Table'!$AN1292="",'Reported Performance Table'!$AR1292=""),$A1285&amp;", ",""))</f>
        <v/>
      </c>
      <c r="D1285" s="35" t="e">
        <f>VLOOKUP('Reported Performance Table'!C1285,'Master List'!$B$20:$C$39,2,FALSE)</f>
        <v>#N/A</v>
      </c>
      <c r="E1285" t="e">
        <f>VLOOKUP('Reported Performance Table'!D1285,'Master List'!$B$42:$C$129,2,FALSE)</f>
        <v>#N/A</v>
      </c>
      <c r="F1285" t="e">
        <f>VLOOKUP('Reported Performance Table'!C1285,'Master List'!$B$20:$D$39,3,FALSE)</f>
        <v>#N/A</v>
      </c>
      <c r="G1285" s="3" t="e">
        <f>VLOOKUP('Reported Performance Table'!B1285,'Master List'!$B$11:$D$17,3,FALSE)</f>
        <v>#N/A</v>
      </c>
      <c r="H1285" t="e">
        <f t="shared" si="38"/>
        <v>#N/A</v>
      </c>
      <c r="I1285" t="e">
        <f>IF(VLOOKUP('Reported Performance Table'!D1285,'Master List'!$B$42:$D$129,3,FALSE)="","No",VLOOKUP('Reported Performance Table'!D1285,'Master List'!$B$42:$D$129,3,FALSE))</f>
        <v>#N/A</v>
      </c>
      <c r="J1285" t="e">
        <f>IF(AND(I1285="Yes_No",'Reported Performance Table'!E1285="Yes"),"No","Yes_No")</f>
        <v>#N/A</v>
      </c>
      <c r="K1285" t="str">
        <f>IF('Reported Performance Table'!D1285="","",IF('Reported Performance Table'!E1285="Yes","LUNA_CCT","Reported_CCT"))</f>
        <v/>
      </c>
      <c r="L1285" t="str">
        <f>IF('Reported Performance Table'!D1285="","",IF(K1285="LUNA_CCT",VLOOKUP('Reported Performance Table'!D1285,'Master List'!$B$42:$E$129,4,FALSE),"Reported_BUG"))</f>
        <v/>
      </c>
      <c r="M1285" t="str">
        <f>IF('Reported Performance Table'!D1285="","",IF(AND('Reported Performance Table'!$E1285="Yes",OR('Reported Performance Table'!$D1285='Master List'!$B$42,'Reported Performance Table'!$D1285='Master List'!$B$43,'Reported Performance Table'!$D1285='Master List'!$B$44,'Reported Performance Table'!$D1285='Master List'!$B$46,'Reported Performance Table'!$D1285='Master List'!$B$48,'Reported Performance Table'!$D1285='Master List'!$B$104,'Reported Performance Table'!$D1285='Master List'!$B$106,'Reported Performance Table'!$D1285='Master List'!$B$126)),"LUNA_Dimming","Dimming_Capability_and_Range"))</f>
        <v/>
      </c>
      <c r="N1285" s="179">
        <f>'Reported Performance Table'!BE1285</f>
        <v>0</v>
      </c>
      <c r="O1285" s="179">
        <f>'Reported Performance Table'!BF1285</f>
        <v>0</v>
      </c>
      <c r="P1285" s="179">
        <f>'Reported Performance Table'!BG1285</f>
        <v>0</v>
      </c>
      <c r="Q1285" t="str">
        <f t="shared" si="39"/>
        <v>No</v>
      </c>
    </row>
    <row r="1286" spans="1:17" x14ac:dyDescent="0.25">
      <c r="A1286" s="75">
        <v>1293</v>
      </c>
      <c r="B1286" s="76" t="str">
        <f>IF('Reported Performance Table'!$A1293="","",IF(OR('Reported Performance Table'!$B1293="",'Reported Performance Table'!$C1293="",'Reported Performance Table'!$D1293="",'Reported Performance Table'!$F1293="",'Reported Performance Table'!$G1293="",'Reported Performance Table'!$H1293="",'Reported Performance Table'!$I1293="",'Reported Performance Table'!$K1293="",'Reported Performance Table'!$N1293="",'Reported Performance Table'!$O1293="",'Reported Performance Table'!$P1293="",'Reported Performance Table'!$Q1293="",'Reported Performance Table'!$R1293="",'Reported Performance Table'!$S1293="",'Reported Performance Table'!$T1293="",'Reported Performance Table'!$U1293="",'Reported Performance Table'!$V1293="",'Reported Performance Table'!$W1293="",'Reported Performance Table'!$X1293="",'Reported Performance Table'!$AF1293="",'Reported Performance Table'!$AG1293="",'Reported Performance Table'!$AI1293="",'Reported Performance Table'!$AJ1293="",'Reported Performance Table'!$AL1293="",'Reported Performance Table'!$AN1293="",'Reported Performance Table'!$AR1293=""),$A1286&amp;", ",""))</f>
        <v/>
      </c>
      <c r="D1286" s="35" t="e">
        <f>VLOOKUP('Reported Performance Table'!C1286,'Master List'!$B$20:$C$39,2,FALSE)</f>
        <v>#N/A</v>
      </c>
      <c r="E1286" t="e">
        <f>VLOOKUP('Reported Performance Table'!D1286,'Master List'!$B$42:$C$129,2,FALSE)</f>
        <v>#N/A</v>
      </c>
      <c r="F1286" t="e">
        <f>VLOOKUP('Reported Performance Table'!C1286,'Master List'!$B$20:$D$39,3,FALSE)</f>
        <v>#N/A</v>
      </c>
      <c r="G1286" s="3" t="e">
        <f>VLOOKUP('Reported Performance Table'!B1286,'Master List'!$B$11:$D$17,3,FALSE)</f>
        <v>#N/A</v>
      </c>
      <c r="H1286" t="e">
        <f t="shared" si="38"/>
        <v>#N/A</v>
      </c>
      <c r="I1286" t="e">
        <f>IF(VLOOKUP('Reported Performance Table'!D1286,'Master List'!$B$42:$D$129,3,FALSE)="","No",VLOOKUP('Reported Performance Table'!D1286,'Master List'!$B$42:$D$129,3,FALSE))</f>
        <v>#N/A</v>
      </c>
      <c r="J1286" t="e">
        <f>IF(AND(I1286="Yes_No",'Reported Performance Table'!E1286="Yes"),"No","Yes_No")</f>
        <v>#N/A</v>
      </c>
      <c r="K1286" t="str">
        <f>IF('Reported Performance Table'!D1286="","",IF('Reported Performance Table'!E1286="Yes","LUNA_CCT","Reported_CCT"))</f>
        <v/>
      </c>
      <c r="L1286" t="str">
        <f>IF('Reported Performance Table'!D1286="","",IF(K1286="LUNA_CCT",VLOOKUP('Reported Performance Table'!D1286,'Master List'!$B$42:$E$129,4,FALSE),"Reported_BUG"))</f>
        <v/>
      </c>
      <c r="M1286" t="str">
        <f>IF('Reported Performance Table'!D1286="","",IF(AND('Reported Performance Table'!$E1286="Yes",OR('Reported Performance Table'!$D1286='Master List'!$B$42,'Reported Performance Table'!$D1286='Master List'!$B$43,'Reported Performance Table'!$D1286='Master List'!$B$44,'Reported Performance Table'!$D1286='Master List'!$B$46,'Reported Performance Table'!$D1286='Master List'!$B$48,'Reported Performance Table'!$D1286='Master List'!$B$104,'Reported Performance Table'!$D1286='Master List'!$B$106,'Reported Performance Table'!$D1286='Master List'!$B$126)),"LUNA_Dimming","Dimming_Capability_and_Range"))</f>
        <v/>
      </c>
      <c r="N1286" s="179">
        <f>'Reported Performance Table'!BE1286</f>
        <v>0</v>
      </c>
      <c r="O1286" s="179">
        <f>'Reported Performance Table'!BF1286</f>
        <v>0</v>
      </c>
      <c r="P1286" s="179">
        <f>'Reported Performance Table'!BG1286</f>
        <v>0</v>
      </c>
      <c r="Q1286" t="str">
        <f t="shared" si="39"/>
        <v>No</v>
      </c>
    </row>
    <row r="1287" spans="1:17" x14ac:dyDescent="0.25">
      <c r="A1287" s="75">
        <v>1294</v>
      </c>
      <c r="B1287" s="76" t="str">
        <f>IF('Reported Performance Table'!$A1294="","",IF(OR('Reported Performance Table'!$B1294="",'Reported Performance Table'!$C1294="",'Reported Performance Table'!$D1294="",'Reported Performance Table'!$F1294="",'Reported Performance Table'!$G1294="",'Reported Performance Table'!$H1294="",'Reported Performance Table'!$I1294="",'Reported Performance Table'!$K1294="",'Reported Performance Table'!$N1294="",'Reported Performance Table'!$O1294="",'Reported Performance Table'!$P1294="",'Reported Performance Table'!$Q1294="",'Reported Performance Table'!$R1294="",'Reported Performance Table'!$S1294="",'Reported Performance Table'!$T1294="",'Reported Performance Table'!$U1294="",'Reported Performance Table'!$V1294="",'Reported Performance Table'!$W1294="",'Reported Performance Table'!$X1294="",'Reported Performance Table'!$AF1294="",'Reported Performance Table'!$AG1294="",'Reported Performance Table'!$AI1294="",'Reported Performance Table'!$AJ1294="",'Reported Performance Table'!$AL1294="",'Reported Performance Table'!$AN1294="",'Reported Performance Table'!$AR1294=""),$A1287&amp;", ",""))</f>
        <v/>
      </c>
      <c r="D1287" s="35" t="e">
        <f>VLOOKUP('Reported Performance Table'!C1287,'Master List'!$B$20:$C$39,2,FALSE)</f>
        <v>#N/A</v>
      </c>
      <c r="E1287" t="e">
        <f>VLOOKUP('Reported Performance Table'!D1287,'Master List'!$B$42:$C$129,2,FALSE)</f>
        <v>#N/A</v>
      </c>
      <c r="F1287" t="e">
        <f>VLOOKUP('Reported Performance Table'!C1287,'Master List'!$B$20:$D$39,3,FALSE)</f>
        <v>#N/A</v>
      </c>
      <c r="G1287" s="3" t="e">
        <f>VLOOKUP('Reported Performance Table'!B1287,'Master List'!$B$11:$D$17,3,FALSE)</f>
        <v>#N/A</v>
      </c>
      <c r="H1287" t="e">
        <f t="shared" si="38"/>
        <v>#N/A</v>
      </c>
      <c r="I1287" t="e">
        <f>IF(VLOOKUP('Reported Performance Table'!D1287,'Master List'!$B$42:$D$129,3,FALSE)="","No",VLOOKUP('Reported Performance Table'!D1287,'Master List'!$B$42:$D$129,3,FALSE))</f>
        <v>#N/A</v>
      </c>
      <c r="J1287" t="e">
        <f>IF(AND(I1287="Yes_No",'Reported Performance Table'!E1287="Yes"),"No","Yes_No")</f>
        <v>#N/A</v>
      </c>
      <c r="K1287" t="str">
        <f>IF('Reported Performance Table'!D1287="","",IF('Reported Performance Table'!E1287="Yes","LUNA_CCT","Reported_CCT"))</f>
        <v/>
      </c>
      <c r="L1287" t="str">
        <f>IF('Reported Performance Table'!D1287="","",IF(K1287="LUNA_CCT",VLOOKUP('Reported Performance Table'!D1287,'Master List'!$B$42:$E$129,4,FALSE),"Reported_BUG"))</f>
        <v/>
      </c>
      <c r="M1287" t="str">
        <f>IF('Reported Performance Table'!D1287="","",IF(AND('Reported Performance Table'!$E1287="Yes",OR('Reported Performance Table'!$D1287='Master List'!$B$42,'Reported Performance Table'!$D1287='Master List'!$B$43,'Reported Performance Table'!$D1287='Master List'!$B$44,'Reported Performance Table'!$D1287='Master List'!$B$46,'Reported Performance Table'!$D1287='Master List'!$B$48,'Reported Performance Table'!$D1287='Master List'!$B$104,'Reported Performance Table'!$D1287='Master List'!$B$106,'Reported Performance Table'!$D1287='Master List'!$B$126)),"LUNA_Dimming","Dimming_Capability_and_Range"))</f>
        <v/>
      </c>
      <c r="N1287" s="179">
        <f>'Reported Performance Table'!BE1287</f>
        <v>0</v>
      </c>
      <c r="O1287" s="179">
        <f>'Reported Performance Table'!BF1287</f>
        <v>0</v>
      </c>
      <c r="P1287" s="179">
        <f>'Reported Performance Table'!BG1287</f>
        <v>0</v>
      </c>
      <c r="Q1287" t="str">
        <f t="shared" si="39"/>
        <v>No</v>
      </c>
    </row>
    <row r="1288" spans="1:17" x14ac:dyDescent="0.25">
      <c r="A1288" s="75">
        <v>1295</v>
      </c>
      <c r="B1288" s="76" t="str">
        <f>IF('Reported Performance Table'!$A1295="","",IF(OR('Reported Performance Table'!$B1295="",'Reported Performance Table'!$C1295="",'Reported Performance Table'!$D1295="",'Reported Performance Table'!$F1295="",'Reported Performance Table'!$G1295="",'Reported Performance Table'!$H1295="",'Reported Performance Table'!$I1295="",'Reported Performance Table'!$K1295="",'Reported Performance Table'!$N1295="",'Reported Performance Table'!$O1295="",'Reported Performance Table'!$P1295="",'Reported Performance Table'!$Q1295="",'Reported Performance Table'!$R1295="",'Reported Performance Table'!$S1295="",'Reported Performance Table'!$T1295="",'Reported Performance Table'!$U1295="",'Reported Performance Table'!$V1295="",'Reported Performance Table'!$W1295="",'Reported Performance Table'!$X1295="",'Reported Performance Table'!$AF1295="",'Reported Performance Table'!$AG1295="",'Reported Performance Table'!$AI1295="",'Reported Performance Table'!$AJ1295="",'Reported Performance Table'!$AL1295="",'Reported Performance Table'!$AN1295="",'Reported Performance Table'!$AR1295=""),$A1288&amp;", ",""))</f>
        <v/>
      </c>
      <c r="D1288" s="35" t="e">
        <f>VLOOKUP('Reported Performance Table'!C1288,'Master List'!$B$20:$C$39,2,FALSE)</f>
        <v>#N/A</v>
      </c>
      <c r="E1288" t="e">
        <f>VLOOKUP('Reported Performance Table'!D1288,'Master List'!$B$42:$C$129,2,FALSE)</f>
        <v>#N/A</v>
      </c>
      <c r="F1288" t="e">
        <f>VLOOKUP('Reported Performance Table'!C1288,'Master List'!$B$20:$D$39,3,FALSE)</f>
        <v>#N/A</v>
      </c>
      <c r="G1288" s="3" t="e">
        <f>VLOOKUP('Reported Performance Table'!B1288,'Master List'!$B$11:$D$17,3,FALSE)</f>
        <v>#N/A</v>
      </c>
      <c r="H1288" t="e">
        <f t="shared" si="38"/>
        <v>#N/A</v>
      </c>
      <c r="I1288" t="e">
        <f>IF(VLOOKUP('Reported Performance Table'!D1288,'Master List'!$B$42:$D$129,3,FALSE)="","No",VLOOKUP('Reported Performance Table'!D1288,'Master List'!$B$42:$D$129,3,FALSE))</f>
        <v>#N/A</v>
      </c>
      <c r="J1288" t="e">
        <f>IF(AND(I1288="Yes_No",'Reported Performance Table'!E1288="Yes"),"No","Yes_No")</f>
        <v>#N/A</v>
      </c>
      <c r="K1288" t="str">
        <f>IF('Reported Performance Table'!D1288="","",IF('Reported Performance Table'!E1288="Yes","LUNA_CCT","Reported_CCT"))</f>
        <v/>
      </c>
      <c r="L1288" t="str">
        <f>IF('Reported Performance Table'!D1288="","",IF(K1288="LUNA_CCT",VLOOKUP('Reported Performance Table'!D1288,'Master List'!$B$42:$E$129,4,FALSE),"Reported_BUG"))</f>
        <v/>
      </c>
      <c r="M1288" t="str">
        <f>IF('Reported Performance Table'!D1288="","",IF(AND('Reported Performance Table'!$E1288="Yes",OR('Reported Performance Table'!$D1288='Master List'!$B$42,'Reported Performance Table'!$D1288='Master List'!$B$43,'Reported Performance Table'!$D1288='Master List'!$B$44,'Reported Performance Table'!$D1288='Master List'!$B$46,'Reported Performance Table'!$D1288='Master List'!$B$48,'Reported Performance Table'!$D1288='Master List'!$B$104,'Reported Performance Table'!$D1288='Master List'!$B$106,'Reported Performance Table'!$D1288='Master List'!$B$126)),"LUNA_Dimming","Dimming_Capability_and_Range"))</f>
        <v/>
      </c>
      <c r="N1288" s="179">
        <f>'Reported Performance Table'!BE1288</f>
        <v>0</v>
      </c>
      <c r="O1288" s="179">
        <f>'Reported Performance Table'!BF1288</f>
        <v>0</v>
      </c>
      <c r="P1288" s="179">
        <f>'Reported Performance Table'!BG1288</f>
        <v>0</v>
      </c>
      <c r="Q1288" t="str">
        <f t="shared" si="39"/>
        <v>No</v>
      </c>
    </row>
    <row r="1289" spans="1:17" x14ac:dyDescent="0.25">
      <c r="A1289" s="75">
        <v>1296</v>
      </c>
      <c r="B1289" s="76" t="str">
        <f>IF('Reported Performance Table'!$A1296="","",IF(OR('Reported Performance Table'!$B1296="",'Reported Performance Table'!$C1296="",'Reported Performance Table'!$D1296="",'Reported Performance Table'!$F1296="",'Reported Performance Table'!$G1296="",'Reported Performance Table'!$H1296="",'Reported Performance Table'!$I1296="",'Reported Performance Table'!$K1296="",'Reported Performance Table'!$N1296="",'Reported Performance Table'!$O1296="",'Reported Performance Table'!$P1296="",'Reported Performance Table'!$Q1296="",'Reported Performance Table'!$R1296="",'Reported Performance Table'!$S1296="",'Reported Performance Table'!$T1296="",'Reported Performance Table'!$U1296="",'Reported Performance Table'!$V1296="",'Reported Performance Table'!$W1296="",'Reported Performance Table'!$X1296="",'Reported Performance Table'!$AF1296="",'Reported Performance Table'!$AG1296="",'Reported Performance Table'!$AI1296="",'Reported Performance Table'!$AJ1296="",'Reported Performance Table'!$AL1296="",'Reported Performance Table'!$AN1296="",'Reported Performance Table'!$AR1296=""),$A1289&amp;", ",""))</f>
        <v/>
      </c>
      <c r="D1289" s="35" t="e">
        <f>VLOOKUP('Reported Performance Table'!C1289,'Master List'!$B$20:$C$39,2,FALSE)</f>
        <v>#N/A</v>
      </c>
      <c r="E1289" t="e">
        <f>VLOOKUP('Reported Performance Table'!D1289,'Master List'!$B$42:$C$129,2,FALSE)</f>
        <v>#N/A</v>
      </c>
      <c r="F1289" t="e">
        <f>VLOOKUP('Reported Performance Table'!C1289,'Master List'!$B$20:$D$39,3,FALSE)</f>
        <v>#N/A</v>
      </c>
      <c r="G1289" s="3" t="e">
        <f>VLOOKUP('Reported Performance Table'!B1289,'Master List'!$B$11:$D$17,3,FALSE)</f>
        <v>#N/A</v>
      </c>
      <c r="H1289" t="e">
        <f t="shared" si="38"/>
        <v>#N/A</v>
      </c>
      <c r="I1289" t="e">
        <f>IF(VLOOKUP('Reported Performance Table'!D1289,'Master List'!$B$42:$D$129,3,FALSE)="","No",VLOOKUP('Reported Performance Table'!D1289,'Master List'!$B$42:$D$129,3,FALSE))</f>
        <v>#N/A</v>
      </c>
      <c r="J1289" t="e">
        <f>IF(AND(I1289="Yes_No",'Reported Performance Table'!E1289="Yes"),"No","Yes_No")</f>
        <v>#N/A</v>
      </c>
      <c r="K1289" t="str">
        <f>IF('Reported Performance Table'!D1289="","",IF('Reported Performance Table'!E1289="Yes","LUNA_CCT","Reported_CCT"))</f>
        <v/>
      </c>
      <c r="L1289" t="str">
        <f>IF('Reported Performance Table'!D1289="","",IF(K1289="LUNA_CCT",VLOOKUP('Reported Performance Table'!D1289,'Master List'!$B$42:$E$129,4,FALSE),"Reported_BUG"))</f>
        <v/>
      </c>
      <c r="M1289" t="str">
        <f>IF('Reported Performance Table'!D1289="","",IF(AND('Reported Performance Table'!$E1289="Yes",OR('Reported Performance Table'!$D1289='Master List'!$B$42,'Reported Performance Table'!$D1289='Master List'!$B$43,'Reported Performance Table'!$D1289='Master List'!$B$44,'Reported Performance Table'!$D1289='Master List'!$B$46,'Reported Performance Table'!$D1289='Master List'!$B$48,'Reported Performance Table'!$D1289='Master List'!$B$104,'Reported Performance Table'!$D1289='Master List'!$B$106,'Reported Performance Table'!$D1289='Master List'!$B$126)),"LUNA_Dimming","Dimming_Capability_and_Range"))</f>
        <v/>
      </c>
      <c r="N1289" s="179">
        <f>'Reported Performance Table'!BE1289</f>
        <v>0</v>
      </c>
      <c r="O1289" s="179">
        <f>'Reported Performance Table'!BF1289</f>
        <v>0</v>
      </c>
      <c r="P1289" s="179">
        <f>'Reported Performance Table'!BG1289</f>
        <v>0</v>
      </c>
      <c r="Q1289" t="str">
        <f t="shared" si="39"/>
        <v>No</v>
      </c>
    </row>
    <row r="1290" spans="1:17" x14ac:dyDescent="0.25">
      <c r="A1290" s="75">
        <v>1297</v>
      </c>
      <c r="B1290" s="76" t="str">
        <f>IF('Reported Performance Table'!$A1297="","",IF(OR('Reported Performance Table'!$B1297="",'Reported Performance Table'!$C1297="",'Reported Performance Table'!$D1297="",'Reported Performance Table'!$F1297="",'Reported Performance Table'!$G1297="",'Reported Performance Table'!$H1297="",'Reported Performance Table'!$I1297="",'Reported Performance Table'!$K1297="",'Reported Performance Table'!$N1297="",'Reported Performance Table'!$O1297="",'Reported Performance Table'!$P1297="",'Reported Performance Table'!$Q1297="",'Reported Performance Table'!$R1297="",'Reported Performance Table'!$S1297="",'Reported Performance Table'!$T1297="",'Reported Performance Table'!$U1297="",'Reported Performance Table'!$V1297="",'Reported Performance Table'!$W1297="",'Reported Performance Table'!$X1297="",'Reported Performance Table'!$AF1297="",'Reported Performance Table'!$AG1297="",'Reported Performance Table'!$AI1297="",'Reported Performance Table'!$AJ1297="",'Reported Performance Table'!$AL1297="",'Reported Performance Table'!$AN1297="",'Reported Performance Table'!$AR1297=""),$A1290&amp;", ",""))</f>
        <v/>
      </c>
      <c r="D1290" s="35" t="e">
        <f>VLOOKUP('Reported Performance Table'!C1290,'Master List'!$B$20:$C$39,2,FALSE)</f>
        <v>#N/A</v>
      </c>
      <c r="E1290" t="e">
        <f>VLOOKUP('Reported Performance Table'!D1290,'Master List'!$B$42:$C$129,2,FALSE)</f>
        <v>#N/A</v>
      </c>
      <c r="F1290" t="e">
        <f>VLOOKUP('Reported Performance Table'!C1290,'Master List'!$B$20:$D$39,3,FALSE)</f>
        <v>#N/A</v>
      </c>
      <c r="G1290" s="3" t="e">
        <f>VLOOKUP('Reported Performance Table'!B1290,'Master List'!$B$11:$D$17,3,FALSE)</f>
        <v>#N/A</v>
      </c>
      <c r="H1290" t="e">
        <f t="shared" si="38"/>
        <v>#N/A</v>
      </c>
      <c r="I1290" t="e">
        <f>IF(VLOOKUP('Reported Performance Table'!D1290,'Master List'!$B$42:$D$129,3,FALSE)="","No",VLOOKUP('Reported Performance Table'!D1290,'Master List'!$B$42:$D$129,3,FALSE))</f>
        <v>#N/A</v>
      </c>
      <c r="J1290" t="e">
        <f>IF(AND(I1290="Yes_No",'Reported Performance Table'!E1290="Yes"),"No","Yes_No")</f>
        <v>#N/A</v>
      </c>
      <c r="K1290" t="str">
        <f>IF('Reported Performance Table'!D1290="","",IF('Reported Performance Table'!E1290="Yes","LUNA_CCT","Reported_CCT"))</f>
        <v/>
      </c>
      <c r="L1290" t="str">
        <f>IF('Reported Performance Table'!D1290="","",IF(K1290="LUNA_CCT",VLOOKUP('Reported Performance Table'!D1290,'Master List'!$B$42:$E$129,4,FALSE),"Reported_BUG"))</f>
        <v/>
      </c>
      <c r="M1290" t="str">
        <f>IF('Reported Performance Table'!D1290="","",IF(AND('Reported Performance Table'!$E1290="Yes",OR('Reported Performance Table'!$D1290='Master List'!$B$42,'Reported Performance Table'!$D1290='Master List'!$B$43,'Reported Performance Table'!$D1290='Master List'!$B$44,'Reported Performance Table'!$D1290='Master List'!$B$46,'Reported Performance Table'!$D1290='Master List'!$B$48,'Reported Performance Table'!$D1290='Master List'!$B$104,'Reported Performance Table'!$D1290='Master List'!$B$106,'Reported Performance Table'!$D1290='Master List'!$B$126)),"LUNA_Dimming","Dimming_Capability_and_Range"))</f>
        <v/>
      </c>
      <c r="N1290" s="179">
        <f>'Reported Performance Table'!BE1290</f>
        <v>0</v>
      </c>
      <c r="O1290" s="179">
        <f>'Reported Performance Table'!BF1290</f>
        <v>0</v>
      </c>
      <c r="P1290" s="179">
        <f>'Reported Performance Table'!BG1290</f>
        <v>0</v>
      </c>
      <c r="Q1290" t="str">
        <f t="shared" si="39"/>
        <v>No</v>
      </c>
    </row>
    <row r="1291" spans="1:17" x14ac:dyDescent="0.25">
      <c r="A1291" s="75">
        <v>1298</v>
      </c>
      <c r="B1291" s="76" t="str">
        <f>IF('Reported Performance Table'!$A1298="","",IF(OR('Reported Performance Table'!$B1298="",'Reported Performance Table'!$C1298="",'Reported Performance Table'!$D1298="",'Reported Performance Table'!$F1298="",'Reported Performance Table'!$G1298="",'Reported Performance Table'!$H1298="",'Reported Performance Table'!$I1298="",'Reported Performance Table'!$K1298="",'Reported Performance Table'!$N1298="",'Reported Performance Table'!$O1298="",'Reported Performance Table'!$P1298="",'Reported Performance Table'!$Q1298="",'Reported Performance Table'!$R1298="",'Reported Performance Table'!$S1298="",'Reported Performance Table'!$T1298="",'Reported Performance Table'!$U1298="",'Reported Performance Table'!$V1298="",'Reported Performance Table'!$W1298="",'Reported Performance Table'!$X1298="",'Reported Performance Table'!$AF1298="",'Reported Performance Table'!$AG1298="",'Reported Performance Table'!$AI1298="",'Reported Performance Table'!$AJ1298="",'Reported Performance Table'!$AL1298="",'Reported Performance Table'!$AN1298="",'Reported Performance Table'!$AR1298=""),$A1291&amp;", ",""))</f>
        <v/>
      </c>
      <c r="D1291" s="35" t="e">
        <f>VLOOKUP('Reported Performance Table'!C1291,'Master List'!$B$20:$C$39,2,FALSE)</f>
        <v>#N/A</v>
      </c>
      <c r="E1291" t="e">
        <f>VLOOKUP('Reported Performance Table'!D1291,'Master List'!$B$42:$C$129,2,FALSE)</f>
        <v>#N/A</v>
      </c>
      <c r="F1291" t="e">
        <f>VLOOKUP('Reported Performance Table'!C1291,'Master List'!$B$20:$D$39,3,FALSE)</f>
        <v>#N/A</v>
      </c>
      <c r="G1291" s="3" t="e">
        <f>VLOOKUP('Reported Performance Table'!B1291,'Master List'!$B$11:$D$17,3,FALSE)</f>
        <v>#N/A</v>
      </c>
      <c r="H1291" t="e">
        <f t="shared" ref="H1291:H1354" si="40">CONCATENATE(F1291,G1291)</f>
        <v>#N/A</v>
      </c>
      <c r="I1291" t="e">
        <f>IF(VLOOKUP('Reported Performance Table'!D1291,'Master List'!$B$42:$D$129,3,FALSE)="","No",VLOOKUP('Reported Performance Table'!D1291,'Master List'!$B$42:$D$129,3,FALSE))</f>
        <v>#N/A</v>
      </c>
      <c r="J1291" t="e">
        <f>IF(AND(I1291="Yes_No",'Reported Performance Table'!E1291="Yes"),"No","Yes_No")</f>
        <v>#N/A</v>
      </c>
      <c r="K1291" t="str">
        <f>IF('Reported Performance Table'!D1291="","",IF('Reported Performance Table'!E1291="Yes","LUNA_CCT","Reported_CCT"))</f>
        <v/>
      </c>
      <c r="L1291" t="str">
        <f>IF('Reported Performance Table'!D1291="","",IF(K1291="LUNA_CCT",VLOOKUP('Reported Performance Table'!D1291,'Master List'!$B$42:$E$129,4,FALSE),"Reported_BUG"))</f>
        <v/>
      </c>
      <c r="M1291" t="str">
        <f>IF('Reported Performance Table'!D1291="","",IF(AND('Reported Performance Table'!$E1291="Yes",OR('Reported Performance Table'!$D1291='Master List'!$B$42,'Reported Performance Table'!$D1291='Master List'!$B$43,'Reported Performance Table'!$D1291='Master List'!$B$44,'Reported Performance Table'!$D1291='Master List'!$B$46,'Reported Performance Table'!$D1291='Master List'!$B$48,'Reported Performance Table'!$D1291='Master List'!$B$104,'Reported Performance Table'!$D1291='Master List'!$B$106,'Reported Performance Table'!$D1291='Master List'!$B$126)),"LUNA_Dimming","Dimming_Capability_and_Range"))</f>
        <v/>
      </c>
      <c r="N1291" s="179">
        <f>'Reported Performance Table'!BE1291</f>
        <v>0</v>
      </c>
      <c r="O1291" s="179">
        <f>'Reported Performance Table'!BF1291</f>
        <v>0</v>
      </c>
      <c r="P1291" s="179">
        <f>'Reported Performance Table'!BG1291</f>
        <v>0</v>
      </c>
      <c r="Q1291" t="str">
        <f t="shared" si="39"/>
        <v>No</v>
      </c>
    </row>
    <row r="1292" spans="1:17" x14ac:dyDescent="0.25">
      <c r="A1292" s="75">
        <v>1299</v>
      </c>
      <c r="B1292" s="76" t="str">
        <f>IF('Reported Performance Table'!$A1299="","",IF(OR('Reported Performance Table'!$B1299="",'Reported Performance Table'!$C1299="",'Reported Performance Table'!$D1299="",'Reported Performance Table'!$F1299="",'Reported Performance Table'!$G1299="",'Reported Performance Table'!$H1299="",'Reported Performance Table'!$I1299="",'Reported Performance Table'!$K1299="",'Reported Performance Table'!$N1299="",'Reported Performance Table'!$O1299="",'Reported Performance Table'!$P1299="",'Reported Performance Table'!$Q1299="",'Reported Performance Table'!$R1299="",'Reported Performance Table'!$S1299="",'Reported Performance Table'!$T1299="",'Reported Performance Table'!$U1299="",'Reported Performance Table'!$V1299="",'Reported Performance Table'!$W1299="",'Reported Performance Table'!$X1299="",'Reported Performance Table'!$AF1299="",'Reported Performance Table'!$AG1299="",'Reported Performance Table'!$AI1299="",'Reported Performance Table'!$AJ1299="",'Reported Performance Table'!$AL1299="",'Reported Performance Table'!$AN1299="",'Reported Performance Table'!$AR1299=""),$A1292&amp;", ",""))</f>
        <v/>
      </c>
      <c r="D1292" s="35" t="e">
        <f>VLOOKUP('Reported Performance Table'!C1292,'Master List'!$B$20:$C$39,2,FALSE)</f>
        <v>#N/A</v>
      </c>
      <c r="E1292" t="e">
        <f>VLOOKUP('Reported Performance Table'!D1292,'Master List'!$B$42:$C$129,2,FALSE)</f>
        <v>#N/A</v>
      </c>
      <c r="F1292" t="e">
        <f>VLOOKUP('Reported Performance Table'!C1292,'Master List'!$B$20:$D$39,3,FALSE)</f>
        <v>#N/A</v>
      </c>
      <c r="G1292" s="3" t="e">
        <f>VLOOKUP('Reported Performance Table'!B1292,'Master List'!$B$11:$D$17,3,FALSE)</f>
        <v>#N/A</v>
      </c>
      <c r="H1292" t="e">
        <f t="shared" si="40"/>
        <v>#N/A</v>
      </c>
      <c r="I1292" t="e">
        <f>IF(VLOOKUP('Reported Performance Table'!D1292,'Master List'!$B$42:$D$129,3,FALSE)="","No",VLOOKUP('Reported Performance Table'!D1292,'Master List'!$B$42:$D$129,3,FALSE))</f>
        <v>#N/A</v>
      </c>
      <c r="J1292" t="e">
        <f>IF(AND(I1292="Yes_No",'Reported Performance Table'!E1292="Yes"),"No","Yes_No")</f>
        <v>#N/A</v>
      </c>
      <c r="K1292" t="str">
        <f>IF('Reported Performance Table'!D1292="","",IF('Reported Performance Table'!E1292="Yes","LUNA_CCT","Reported_CCT"))</f>
        <v/>
      </c>
      <c r="L1292" t="str">
        <f>IF('Reported Performance Table'!D1292="","",IF(K1292="LUNA_CCT",VLOOKUP('Reported Performance Table'!D1292,'Master List'!$B$42:$E$129,4,FALSE),"Reported_BUG"))</f>
        <v/>
      </c>
      <c r="M1292" t="str">
        <f>IF('Reported Performance Table'!D1292="","",IF(AND('Reported Performance Table'!$E1292="Yes",OR('Reported Performance Table'!$D1292='Master List'!$B$42,'Reported Performance Table'!$D1292='Master List'!$B$43,'Reported Performance Table'!$D1292='Master List'!$B$44,'Reported Performance Table'!$D1292='Master List'!$B$46,'Reported Performance Table'!$D1292='Master List'!$B$48,'Reported Performance Table'!$D1292='Master List'!$B$104,'Reported Performance Table'!$D1292='Master List'!$B$106,'Reported Performance Table'!$D1292='Master List'!$B$126)),"LUNA_Dimming","Dimming_Capability_and_Range"))</f>
        <v/>
      </c>
      <c r="N1292" s="179">
        <f>'Reported Performance Table'!BE1292</f>
        <v>0</v>
      </c>
      <c r="O1292" s="179">
        <f>'Reported Performance Table'!BF1292</f>
        <v>0</v>
      </c>
      <c r="P1292" s="179">
        <f>'Reported Performance Table'!BG1292</f>
        <v>0</v>
      </c>
      <c r="Q1292" t="str">
        <f t="shared" ref="Q1292:Q1355" si="41">IF(COUNTIF(N1292:P1292,"Yes")=3,"Yes","No")</f>
        <v>No</v>
      </c>
    </row>
    <row r="1293" spans="1:17" x14ac:dyDescent="0.25">
      <c r="A1293" s="75">
        <v>1300</v>
      </c>
      <c r="B1293" s="76" t="str">
        <f>IF('Reported Performance Table'!$A1300="","",IF(OR('Reported Performance Table'!$B1300="",'Reported Performance Table'!$C1300="",'Reported Performance Table'!$D1300="",'Reported Performance Table'!$F1300="",'Reported Performance Table'!$G1300="",'Reported Performance Table'!$H1300="",'Reported Performance Table'!$I1300="",'Reported Performance Table'!$K1300="",'Reported Performance Table'!$N1300="",'Reported Performance Table'!$O1300="",'Reported Performance Table'!$P1300="",'Reported Performance Table'!$Q1300="",'Reported Performance Table'!$R1300="",'Reported Performance Table'!$S1300="",'Reported Performance Table'!$T1300="",'Reported Performance Table'!$U1300="",'Reported Performance Table'!$V1300="",'Reported Performance Table'!$W1300="",'Reported Performance Table'!$X1300="",'Reported Performance Table'!$AF1300="",'Reported Performance Table'!$AG1300="",'Reported Performance Table'!$AI1300="",'Reported Performance Table'!$AJ1300="",'Reported Performance Table'!$AL1300="",'Reported Performance Table'!$AN1300="",'Reported Performance Table'!$AR1300=""),$A1293&amp;", ",""))</f>
        <v/>
      </c>
      <c r="D1293" s="35" t="e">
        <f>VLOOKUP('Reported Performance Table'!C1293,'Master List'!$B$20:$C$39,2,FALSE)</f>
        <v>#N/A</v>
      </c>
      <c r="E1293" t="e">
        <f>VLOOKUP('Reported Performance Table'!D1293,'Master List'!$B$42:$C$129,2,FALSE)</f>
        <v>#N/A</v>
      </c>
      <c r="F1293" t="e">
        <f>VLOOKUP('Reported Performance Table'!C1293,'Master List'!$B$20:$D$39,3,FALSE)</f>
        <v>#N/A</v>
      </c>
      <c r="G1293" s="3" t="e">
        <f>VLOOKUP('Reported Performance Table'!B1293,'Master List'!$B$11:$D$17,3,FALSE)</f>
        <v>#N/A</v>
      </c>
      <c r="H1293" t="e">
        <f t="shared" si="40"/>
        <v>#N/A</v>
      </c>
      <c r="I1293" t="e">
        <f>IF(VLOOKUP('Reported Performance Table'!D1293,'Master List'!$B$42:$D$129,3,FALSE)="","No",VLOOKUP('Reported Performance Table'!D1293,'Master List'!$B$42:$D$129,3,FALSE))</f>
        <v>#N/A</v>
      </c>
      <c r="J1293" t="e">
        <f>IF(AND(I1293="Yes_No",'Reported Performance Table'!E1293="Yes"),"No","Yes_No")</f>
        <v>#N/A</v>
      </c>
      <c r="K1293" t="str">
        <f>IF('Reported Performance Table'!D1293="","",IF('Reported Performance Table'!E1293="Yes","LUNA_CCT","Reported_CCT"))</f>
        <v/>
      </c>
      <c r="L1293" t="str">
        <f>IF('Reported Performance Table'!D1293="","",IF(K1293="LUNA_CCT",VLOOKUP('Reported Performance Table'!D1293,'Master List'!$B$42:$E$129,4,FALSE),"Reported_BUG"))</f>
        <v/>
      </c>
      <c r="M1293" t="str">
        <f>IF('Reported Performance Table'!D1293="","",IF(AND('Reported Performance Table'!$E1293="Yes",OR('Reported Performance Table'!$D1293='Master List'!$B$42,'Reported Performance Table'!$D1293='Master List'!$B$43,'Reported Performance Table'!$D1293='Master List'!$B$44,'Reported Performance Table'!$D1293='Master List'!$B$46,'Reported Performance Table'!$D1293='Master List'!$B$48,'Reported Performance Table'!$D1293='Master List'!$B$104,'Reported Performance Table'!$D1293='Master List'!$B$106,'Reported Performance Table'!$D1293='Master List'!$B$126)),"LUNA_Dimming","Dimming_Capability_and_Range"))</f>
        <v/>
      </c>
      <c r="N1293" s="179">
        <f>'Reported Performance Table'!BE1293</f>
        <v>0</v>
      </c>
      <c r="O1293" s="179">
        <f>'Reported Performance Table'!BF1293</f>
        <v>0</v>
      </c>
      <c r="P1293" s="179">
        <f>'Reported Performance Table'!BG1293</f>
        <v>0</v>
      </c>
      <c r="Q1293" t="str">
        <f t="shared" si="41"/>
        <v>No</v>
      </c>
    </row>
    <row r="1294" spans="1:17" x14ac:dyDescent="0.25">
      <c r="A1294" s="75">
        <v>1301</v>
      </c>
      <c r="B1294" s="76" t="str">
        <f>IF('Reported Performance Table'!$A1301="","",IF(OR('Reported Performance Table'!$B1301="",'Reported Performance Table'!$C1301="",'Reported Performance Table'!$D1301="",'Reported Performance Table'!$F1301="",'Reported Performance Table'!$G1301="",'Reported Performance Table'!$H1301="",'Reported Performance Table'!$I1301="",'Reported Performance Table'!$K1301="",'Reported Performance Table'!$N1301="",'Reported Performance Table'!$O1301="",'Reported Performance Table'!$P1301="",'Reported Performance Table'!$Q1301="",'Reported Performance Table'!$R1301="",'Reported Performance Table'!$S1301="",'Reported Performance Table'!$T1301="",'Reported Performance Table'!$U1301="",'Reported Performance Table'!$V1301="",'Reported Performance Table'!$W1301="",'Reported Performance Table'!$X1301="",'Reported Performance Table'!$AF1301="",'Reported Performance Table'!$AG1301="",'Reported Performance Table'!$AI1301="",'Reported Performance Table'!$AJ1301="",'Reported Performance Table'!$AL1301="",'Reported Performance Table'!$AN1301="",'Reported Performance Table'!$AR1301=""),$A1294&amp;", ",""))</f>
        <v/>
      </c>
      <c r="D1294" s="35" t="e">
        <f>VLOOKUP('Reported Performance Table'!C1294,'Master List'!$B$20:$C$39,2,FALSE)</f>
        <v>#N/A</v>
      </c>
      <c r="E1294" t="e">
        <f>VLOOKUP('Reported Performance Table'!D1294,'Master List'!$B$42:$C$129,2,FALSE)</f>
        <v>#N/A</v>
      </c>
      <c r="F1294" t="e">
        <f>VLOOKUP('Reported Performance Table'!C1294,'Master List'!$B$20:$D$39,3,FALSE)</f>
        <v>#N/A</v>
      </c>
      <c r="G1294" s="3" t="e">
        <f>VLOOKUP('Reported Performance Table'!B1294,'Master List'!$B$11:$D$17,3,FALSE)</f>
        <v>#N/A</v>
      </c>
      <c r="H1294" t="e">
        <f t="shared" si="40"/>
        <v>#N/A</v>
      </c>
      <c r="I1294" t="e">
        <f>IF(VLOOKUP('Reported Performance Table'!D1294,'Master List'!$B$42:$D$129,3,FALSE)="","No",VLOOKUP('Reported Performance Table'!D1294,'Master List'!$B$42:$D$129,3,FALSE))</f>
        <v>#N/A</v>
      </c>
      <c r="J1294" t="e">
        <f>IF(AND(I1294="Yes_No",'Reported Performance Table'!E1294="Yes"),"No","Yes_No")</f>
        <v>#N/A</v>
      </c>
      <c r="K1294" t="str">
        <f>IF('Reported Performance Table'!D1294="","",IF('Reported Performance Table'!E1294="Yes","LUNA_CCT","Reported_CCT"))</f>
        <v/>
      </c>
      <c r="L1294" t="str">
        <f>IF('Reported Performance Table'!D1294="","",IF(K1294="LUNA_CCT",VLOOKUP('Reported Performance Table'!D1294,'Master List'!$B$42:$E$129,4,FALSE),"Reported_BUG"))</f>
        <v/>
      </c>
      <c r="M1294" t="str">
        <f>IF('Reported Performance Table'!D1294="","",IF(AND('Reported Performance Table'!$E1294="Yes",OR('Reported Performance Table'!$D1294='Master List'!$B$42,'Reported Performance Table'!$D1294='Master List'!$B$43,'Reported Performance Table'!$D1294='Master List'!$B$44,'Reported Performance Table'!$D1294='Master List'!$B$46,'Reported Performance Table'!$D1294='Master List'!$B$48,'Reported Performance Table'!$D1294='Master List'!$B$104,'Reported Performance Table'!$D1294='Master List'!$B$106,'Reported Performance Table'!$D1294='Master List'!$B$126)),"LUNA_Dimming","Dimming_Capability_and_Range"))</f>
        <v/>
      </c>
      <c r="N1294" s="179">
        <f>'Reported Performance Table'!BE1294</f>
        <v>0</v>
      </c>
      <c r="O1294" s="179">
        <f>'Reported Performance Table'!BF1294</f>
        <v>0</v>
      </c>
      <c r="P1294" s="179">
        <f>'Reported Performance Table'!BG1294</f>
        <v>0</v>
      </c>
      <c r="Q1294" t="str">
        <f t="shared" si="41"/>
        <v>No</v>
      </c>
    </row>
    <row r="1295" spans="1:17" x14ac:dyDescent="0.25">
      <c r="A1295" s="75">
        <v>1302</v>
      </c>
      <c r="B1295" s="76" t="str">
        <f>IF('Reported Performance Table'!$A1302="","",IF(OR('Reported Performance Table'!$B1302="",'Reported Performance Table'!$C1302="",'Reported Performance Table'!$D1302="",'Reported Performance Table'!$F1302="",'Reported Performance Table'!$G1302="",'Reported Performance Table'!$H1302="",'Reported Performance Table'!$I1302="",'Reported Performance Table'!$K1302="",'Reported Performance Table'!$N1302="",'Reported Performance Table'!$O1302="",'Reported Performance Table'!$P1302="",'Reported Performance Table'!$Q1302="",'Reported Performance Table'!$R1302="",'Reported Performance Table'!$S1302="",'Reported Performance Table'!$T1302="",'Reported Performance Table'!$U1302="",'Reported Performance Table'!$V1302="",'Reported Performance Table'!$W1302="",'Reported Performance Table'!$X1302="",'Reported Performance Table'!$AF1302="",'Reported Performance Table'!$AG1302="",'Reported Performance Table'!$AI1302="",'Reported Performance Table'!$AJ1302="",'Reported Performance Table'!$AL1302="",'Reported Performance Table'!$AN1302="",'Reported Performance Table'!$AR1302=""),$A1295&amp;", ",""))</f>
        <v/>
      </c>
      <c r="D1295" s="35" t="e">
        <f>VLOOKUP('Reported Performance Table'!C1295,'Master List'!$B$20:$C$39,2,FALSE)</f>
        <v>#N/A</v>
      </c>
      <c r="E1295" t="e">
        <f>VLOOKUP('Reported Performance Table'!D1295,'Master List'!$B$42:$C$129,2,FALSE)</f>
        <v>#N/A</v>
      </c>
      <c r="F1295" t="e">
        <f>VLOOKUP('Reported Performance Table'!C1295,'Master List'!$B$20:$D$39,3,FALSE)</f>
        <v>#N/A</v>
      </c>
      <c r="G1295" s="3" t="e">
        <f>VLOOKUP('Reported Performance Table'!B1295,'Master List'!$B$11:$D$17,3,FALSE)</f>
        <v>#N/A</v>
      </c>
      <c r="H1295" t="e">
        <f t="shared" si="40"/>
        <v>#N/A</v>
      </c>
      <c r="I1295" t="e">
        <f>IF(VLOOKUP('Reported Performance Table'!D1295,'Master List'!$B$42:$D$129,3,FALSE)="","No",VLOOKUP('Reported Performance Table'!D1295,'Master List'!$B$42:$D$129,3,FALSE))</f>
        <v>#N/A</v>
      </c>
      <c r="J1295" t="e">
        <f>IF(AND(I1295="Yes_No",'Reported Performance Table'!E1295="Yes"),"No","Yes_No")</f>
        <v>#N/A</v>
      </c>
      <c r="K1295" t="str">
        <f>IF('Reported Performance Table'!D1295="","",IF('Reported Performance Table'!E1295="Yes","LUNA_CCT","Reported_CCT"))</f>
        <v/>
      </c>
      <c r="L1295" t="str">
        <f>IF('Reported Performance Table'!D1295="","",IF(K1295="LUNA_CCT",VLOOKUP('Reported Performance Table'!D1295,'Master List'!$B$42:$E$129,4,FALSE),"Reported_BUG"))</f>
        <v/>
      </c>
      <c r="M1295" t="str">
        <f>IF('Reported Performance Table'!D1295="","",IF(AND('Reported Performance Table'!$E1295="Yes",OR('Reported Performance Table'!$D1295='Master List'!$B$42,'Reported Performance Table'!$D1295='Master List'!$B$43,'Reported Performance Table'!$D1295='Master List'!$B$44,'Reported Performance Table'!$D1295='Master List'!$B$46,'Reported Performance Table'!$D1295='Master List'!$B$48,'Reported Performance Table'!$D1295='Master List'!$B$104,'Reported Performance Table'!$D1295='Master List'!$B$106,'Reported Performance Table'!$D1295='Master List'!$B$126)),"LUNA_Dimming","Dimming_Capability_and_Range"))</f>
        <v/>
      </c>
      <c r="N1295" s="179">
        <f>'Reported Performance Table'!BE1295</f>
        <v>0</v>
      </c>
      <c r="O1295" s="179">
        <f>'Reported Performance Table'!BF1295</f>
        <v>0</v>
      </c>
      <c r="P1295" s="179">
        <f>'Reported Performance Table'!BG1295</f>
        <v>0</v>
      </c>
      <c r="Q1295" t="str">
        <f t="shared" si="41"/>
        <v>No</v>
      </c>
    </row>
    <row r="1296" spans="1:17" x14ac:dyDescent="0.25">
      <c r="A1296" s="75">
        <v>1303</v>
      </c>
      <c r="B1296" s="76" t="str">
        <f>IF('Reported Performance Table'!$A1303="","",IF(OR('Reported Performance Table'!$B1303="",'Reported Performance Table'!$C1303="",'Reported Performance Table'!$D1303="",'Reported Performance Table'!$F1303="",'Reported Performance Table'!$G1303="",'Reported Performance Table'!$H1303="",'Reported Performance Table'!$I1303="",'Reported Performance Table'!$K1303="",'Reported Performance Table'!$N1303="",'Reported Performance Table'!$O1303="",'Reported Performance Table'!$P1303="",'Reported Performance Table'!$Q1303="",'Reported Performance Table'!$R1303="",'Reported Performance Table'!$S1303="",'Reported Performance Table'!$T1303="",'Reported Performance Table'!$U1303="",'Reported Performance Table'!$V1303="",'Reported Performance Table'!$W1303="",'Reported Performance Table'!$X1303="",'Reported Performance Table'!$AF1303="",'Reported Performance Table'!$AG1303="",'Reported Performance Table'!$AI1303="",'Reported Performance Table'!$AJ1303="",'Reported Performance Table'!$AL1303="",'Reported Performance Table'!$AN1303="",'Reported Performance Table'!$AR1303=""),$A1296&amp;", ",""))</f>
        <v/>
      </c>
      <c r="D1296" s="35" t="e">
        <f>VLOOKUP('Reported Performance Table'!C1296,'Master List'!$B$20:$C$39,2,FALSE)</f>
        <v>#N/A</v>
      </c>
      <c r="E1296" t="e">
        <f>VLOOKUP('Reported Performance Table'!D1296,'Master List'!$B$42:$C$129,2,FALSE)</f>
        <v>#N/A</v>
      </c>
      <c r="F1296" t="e">
        <f>VLOOKUP('Reported Performance Table'!C1296,'Master List'!$B$20:$D$39,3,FALSE)</f>
        <v>#N/A</v>
      </c>
      <c r="G1296" s="3" t="e">
        <f>VLOOKUP('Reported Performance Table'!B1296,'Master List'!$B$11:$D$17,3,FALSE)</f>
        <v>#N/A</v>
      </c>
      <c r="H1296" t="e">
        <f t="shared" si="40"/>
        <v>#N/A</v>
      </c>
      <c r="I1296" t="e">
        <f>IF(VLOOKUP('Reported Performance Table'!D1296,'Master List'!$B$42:$D$129,3,FALSE)="","No",VLOOKUP('Reported Performance Table'!D1296,'Master List'!$B$42:$D$129,3,FALSE))</f>
        <v>#N/A</v>
      </c>
      <c r="J1296" t="e">
        <f>IF(AND(I1296="Yes_No",'Reported Performance Table'!E1296="Yes"),"No","Yes_No")</f>
        <v>#N/A</v>
      </c>
      <c r="K1296" t="str">
        <f>IF('Reported Performance Table'!D1296="","",IF('Reported Performance Table'!E1296="Yes","LUNA_CCT","Reported_CCT"))</f>
        <v/>
      </c>
      <c r="L1296" t="str">
        <f>IF('Reported Performance Table'!D1296="","",IF(K1296="LUNA_CCT",VLOOKUP('Reported Performance Table'!D1296,'Master List'!$B$42:$E$129,4,FALSE),"Reported_BUG"))</f>
        <v/>
      </c>
      <c r="M1296" t="str">
        <f>IF('Reported Performance Table'!D1296="","",IF(AND('Reported Performance Table'!$E1296="Yes",OR('Reported Performance Table'!$D1296='Master List'!$B$42,'Reported Performance Table'!$D1296='Master List'!$B$43,'Reported Performance Table'!$D1296='Master List'!$B$44,'Reported Performance Table'!$D1296='Master List'!$B$46,'Reported Performance Table'!$D1296='Master List'!$B$48,'Reported Performance Table'!$D1296='Master List'!$B$104,'Reported Performance Table'!$D1296='Master List'!$B$106,'Reported Performance Table'!$D1296='Master List'!$B$126)),"LUNA_Dimming","Dimming_Capability_and_Range"))</f>
        <v/>
      </c>
      <c r="N1296" s="179">
        <f>'Reported Performance Table'!BE1296</f>
        <v>0</v>
      </c>
      <c r="O1296" s="179">
        <f>'Reported Performance Table'!BF1296</f>
        <v>0</v>
      </c>
      <c r="P1296" s="179">
        <f>'Reported Performance Table'!BG1296</f>
        <v>0</v>
      </c>
      <c r="Q1296" t="str">
        <f t="shared" si="41"/>
        <v>No</v>
      </c>
    </row>
    <row r="1297" spans="1:17" x14ac:dyDescent="0.25">
      <c r="A1297" s="75">
        <v>1304</v>
      </c>
      <c r="B1297" s="76" t="str">
        <f>IF('Reported Performance Table'!$A1304="","",IF(OR('Reported Performance Table'!$B1304="",'Reported Performance Table'!$C1304="",'Reported Performance Table'!$D1304="",'Reported Performance Table'!$F1304="",'Reported Performance Table'!$G1304="",'Reported Performance Table'!$H1304="",'Reported Performance Table'!$I1304="",'Reported Performance Table'!$K1304="",'Reported Performance Table'!$N1304="",'Reported Performance Table'!$O1304="",'Reported Performance Table'!$P1304="",'Reported Performance Table'!$Q1304="",'Reported Performance Table'!$R1304="",'Reported Performance Table'!$S1304="",'Reported Performance Table'!$T1304="",'Reported Performance Table'!$U1304="",'Reported Performance Table'!$V1304="",'Reported Performance Table'!$W1304="",'Reported Performance Table'!$X1304="",'Reported Performance Table'!$AF1304="",'Reported Performance Table'!$AG1304="",'Reported Performance Table'!$AI1304="",'Reported Performance Table'!$AJ1304="",'Reported Performance Table'!$AL1304="",'Reported Performance Table'!$AN1304="",'Reported Performance Table'!$AR1304=""),$A1297&amp;", ",""))</f>
        <v/>
      </c>
      <c r="D1297" s="35" t="e">
        <f>VLOOKUP('Reported Performance Table'!C1297,'Master List'!$B$20:$C$39,2,FALSE)</f>
        <v>#N/A</v>
      </c>
      <c r="E1297" t="e">
        <f>VLOOKUP('Reported Performance Table'!D1297,'Master List'!$B$42:$C$129,2,FALSE)</f>
        <v>#N/A</v>
      </c>
      <c r="F1297" t="e">
        <f>VLOOKUP('Reported Performance Table'!C1297,'Master List'!$B$20:$D$39,3,FALSE)</f>
        <v>#N/A</v>
      </c>
      <c r="G1297" s="3" t="e">
        <f>VLOOKUP('Reported Performance Table'!B1297,'Master List'!$B$11:$D$17,3,FALSE)</f>
        <v>#N/A</v>
      </c>
      <c r="H1297" t="e">
        <f t="shared" si="40"/>
        <v>#N/A</v>
      </c>
      <c r="I1297" t="e">
        <f>IF(VLOOKUP('Reported Performance Table'!D1297,'Master List'!$B$42:$D$129,3,FALSE)="","No",VLOOKUP('Reported Performance Table'!D1297,'Master List'!$B$42:$D$129,3,FALSE))</f>
        <v>#N/A</v>
      </c>
      <c r="J1297" t="e">
        <f>IF(AND(I1297="Yes_No",'Reported Performance Table'!E1297="Yes"),"No","Yes_No")</f>
        <v>#N/A</v>
      </c>
      <c r="K1297" t="str">
        <f>IF('Reported Performance Table'!D1297="","",IF('Reported Performance Table'!E1297="Yes","LUNA_CCT","Reported_CCT"))</f>
        <v/>
      </c>
      <c r="L1297" t="str">
        <f>IF('Reported Performance Table'!D1297="","",IF(K1297="LUNA_CCT",VLOOKUP('Reported Performance Table'!D1297,'Master List'!$B$42:$E$129,4,FALSE),"Reported_BUG"))</f>
        <v/>
      </c>
      <c r="M1297" t="str">
        <f>IF('Reported Performance Table'!D1297="","",IF(AND('Reported Performance Table'!$E1297="Yes",OR('Reported Performance Table'!$D1297='Master List'!$B$42,'Reported Performance Table'!$D1297='Master List'!$B$43,'Reported Performance Table'!$D1297='Master List'!$B$44,'Reported Performance Table'!$D1297='Master List'!$B$46,'Reported Performance Table'!$D1297='Master List'!$B$48,'Reported Performance Table'!$D1297='Master List'!$B$104,'Reported Performance Table'!$D1297='Master List'!$B$106,'Reported Performance Table'!$D1297='Master List'!$B$126)),"LUNA_Dimming","Dimming_Capability_and_Range"))</f>
        <v/>
      </c>
      <c r="N1297" s="179">
        <f>'Reported Performance Table'!BE1297</f>
        <v>0</v>
      </c>
      <c r="O1297" s="179">
        <f>'Reported Performance Table'!BF1297</f>
        <v>0</v>
      </c>
      <c r="P1297" s="179">
        <f>'Reported Performance Table'!BG1297</f>
        <v>0</v>
      </c>
      <c r="Q1297" t="str">
        <f t="shared" si="41"/>
        <v>No</v>
      </c>
    </row>
    <row r="1298" spans="1:17" x14ac:dyDescent="0.25">
      <c r="A1298" s="75">
        <v>1305</v>
      </c>
      <c r="B1298" s="76" t="str">
        <f>IF('Reported Performance Table'!$A1305="","",IF(OR('Reported Performance Table'!$B1305="",'Reported Performance Table'!$C1305="",'Reported Performance Table'!$D1305="",'Reported Performance Table'!$F1305="",'Reported Performance Table'!$G1305="",'Reported Performance Table'!$H1305="",'Reported Performance Table'!$I1305="",'Reported Performance Table'!$K1305="",'Reported Performance Table'!$N1305="",'Reported Performance Table'!$O1305="",'Reported Performance Table'!$P1305="",'Reported Performance Table'!$Q1305="",'Reported Performance Table'!$R1305="",'Reported Performance Table'!$S1305="",'Reported Performance Table'!$T1305="",'Reported Performance Table'!$U1305="",'Reported Performance Table'!$V1305="",'Reported Performance Table'!$W1305="",'Reported Performance Table'!$X1305="",'Reported Performance Table'!$AF1305="",'Reported Performance Table'!$AG1305="",'Reported Performance Table'!$AI1305="",'Reported Performance Table'!$AJ1305="",'Reported Performance Table'!$AL1305="",'Reported Performance Table'!$AN1305="",'Reported Performance Table'!$AR1305=""),$A1298&amp;", ",""))</f>
        <v/>
      </c>
      <c r="D1298" s="35" t="e">
        <f>VLOOKUP('Reported Performance Table'!C1298,'Master List'!$B$20:$C$39,2,FALSE)</f>
        <v>#N/A</v>
      </c>
      <c r="E1298" t="e">
        <f>VLOOKUP('Reported Performance Table'!D1298,'Master List'!$B$42:$C$129,2,FALSE)</f>
        <v>#N/A</v>
      </c>
      <c r="F1298" t="e">
        <f>VLOOKUP('Reported Performance Table'!C1298,'Master List'!$B$20:$D$39,3,FALSE)</f>
        <v>#N/A</v>
      </c>
      <c r="G1298" s="3" t="e">
        <f>VLOOKUP('Reported Performance Table'!B1298,'Master List'!$B$11:$D$17,3,FALSE)</f>
        <v>#N/A</v>
      </c>
      <c r="H1298" t="e">
        <f t="shared" si="40"/>
        <v>#N/A</v>
      </c>
      <c r="I1298" t="e">
        <f>IF(VLOOKUP('Reported Performance Table'!D1298,'Master List'!$B$42:$D$129,3,FALSE)="","No",VLOOKUP('Reported Performance Table'!D1298,'Master List'!$B$42:$D$129,3,FALSE))</f>
        <v>#N/A</v>
      </c>
      <c r="J1298" t="e">
        <f>IF(AND(I1298="Yes_No",'Reported Performance Table'!E1298="Yes"),"No","Yes_No")</f>
        <v>#N/A</v>
      </c>
      <c r="K1298" t="str">
        <f>IF('Reported Performance Table'!D1298="","",IF('Reported Performance Table'!E1298="Yes","LUNA_CCT","Reported_CCT"))</f>
        <v/>
      </c>
      <c r="L1298" t="str">
        <f>IF('Reported Performance Table'!D1298="","",IF(K1298="LUNA_CCT",VLOOKUP('Reported Performance Table'!D1298,'Master List'!$B$42:$E$129,4,FALSE),"Reported_BUG"))</f>
        <v/>
      </c>
      <c r="M1298" t="str">
        <f>IF('Reported Performance Table'!D1298="","",IF(AND('Reported Performance Table'!$E1298="Yes",OR('Reported Performance Table'!$D1298='Master List'!$B$42,'Reported Performance Table'!$D1298='Master List'!$B$43,'Reported Performance Table'!$D1298='Master List'!$B$44,'Reported Performance Table'!$D1298='Master List'!$B$46,'Reported Performance Table'!$D1298='Master List'!$B$48,'Reported Performance Table'!$D1298='Master List'!$B$104,'Reported Performance Table'!$D1298='Master List'!$B$106,'Reported Performance Table'!$D1298='Master List'!$B$126)),"LUNA_Dimming","Dimming_Capability_and_Range"))</f>
        <v/>
      </c>
      <c r="N1298" s="179">
        <f>'Reported Performance Table'!BE1298</f>
        <v>0</v>
      </c>
      <c r="O1298" s="179">
        <f>'Reported Performance Table'!BF1298</f>
        <v>0</v>
      </c>
      <c r="P1298" s="179">
        <f>'Reported Performance Table'!BG1298</f>
        <v>0</v>
      </c>
      <c r="Q1298" t="str">
        <f t="shared" si="41"/>
        <v>No</v>
      </c>
    </row>
    <row r="1299" spans="1:17" x14ac:dyDescent="0.25">
      <c r="A1299" s="75">
        <v>1306</v>
      </c>
      <c r="B1299" s="76" t="str">
        <f>IF('Reported Performance Table'!$A1306="","",IF(OR('Reported Performance Table'!$B1306="",'Reported Performance Table'!$C1306="",'Reported Performance Table'!$D1306="",'Reported Performance Table'!$F1306="",'Reported Performance Table'!$G1306="",'Reported Performance Table'!$H1306="",'Reported Performance Table'!$I1306="",'Reported Performance Table'!$K1306="",'Reported Performance Table'!$N1306="",'Reported Performance Table'!$O1306="",'Reported Performance Table'!$P1306="",'Reported Performance Table'!$Q1306="",'Reported Performance Table'!$R1306="",'Reported Performance Table'!$S1306="",'Reported Performance Table'!$T1306="",'Reported Performance Table'!$U1306="",'Reported Performance Table'!$V1306="",'Reported Performance Table'!$W1306="",'Reported Performance Table'!$X1306="",'Reported Performance Table'!$AF1306="",'Reported Performance Table'!$AG1306="",'Reported Performance Table'!$AI1306="",'Reported Performance Table'!$AJ1306="",'Reported Performance Table'!$AL1306="",'Reported Performance Table'!$AN1306="",'Reported Performance Table'!$AR1306=""),$A1299&amp;", ",""))</f>
        <v/>
      </c>
      <c r="D1299" s="35" t="e">
        <f>VLOOKUP('Reported Performance Table'!C1299,'Master List'!$B$20:$C$39,2,FALSE)</f>
        <v>#N/A</v>
      </c>
      <c r="E1299" t="e">
        <f>VLOOKUP('Reported Performance Table'!D1299,'Master List'!$B$42:$C$129,2,FALSE)</f>
        <v>#N/A</v>
      </c>
      <c r="F1299" t="e">
        <f>VLOOKUP('Reported Performance Table'!C1299,'Master List'!$B$20:$D$39,3,FALSE)</f>
        <v>#N/A</v>
      </c>
      <c r="G1299" s="3" t="e">
        <f>VLOOKUP('Reported Performance Table'!B1299,'Master List'!$B$11:$D$17,3,FALSE)</f>
        <v>#N/A</v>
      </c>
      <c r="H1299" t="e">
        <f t="shared" si="40"/>
        <v>#N/A</v>
      </c>
      <c r="I1299" t="e">
        <f>IF(VLOOKUP('Reported Performance Table'!D1299,'Master List'!$B$42:$D$129,3,FALSE)="","No",VLOOKUP('Reported Performance Table'!D1299,'Master List'!$B$42:$D$129,3,FALSE))</f>
        <v>#N/A</v>
      </c>
      <c r="J1299" t="e">
        <f>IF(AND(I1299="Yes_No",'Reported Performance Table'!E1299="Yes"),"No","Yes_No")</f>
        <v>#N/A</v>
      </c>
      <c r="K1299" t="str">
        <f>IF('Reported Performance Table'!D1299="","",IF('Reported Performance Table'!E1299="Yes","LUNA_CCT","Reported_CCT"))</f>
        <v/>
      </c>
      <c r="L1299" t="str">
        <f>IF('Reported Performance Table'!D1299="","",IF(K1299="LUNA_CCT",VLOOKUP('Reported Performance Table'!D1299,'Master List'!$B$42:$E$129,4,FALSE),"Reported_BUG"))</f>
        <v/>
      </c>
      <c r="M1299" t="str">
        <f>IF('Reported Performance Table'!D1299="","",IF(AND('Reported Performance Table'!$E1299="Yes",OR('Reported Performance Table'!$D1299='Master List'!$B$42,'Reported Performance Table'!$D1299='Master List'!$B$43,'Reported Performance Table'!$D1299='Master List'!$B$44,'Reported Performance Table'!$D1299='Master List'!$B$46,'Reported Performance Table'!$D1299='Master List'!$B$48,'Reported Performance Table'!$D1299='Master List'!$B$104,'Reported Performance Table'!$D1299='Master List'!$B$106,'Reported Performance Table'!$D1299='Master List'!$B$126)),"LUNA_Dimming","Dimming_Capability_and_Range"))</f>
        <v/>
      </c>
      <c r="N1299" s="179">
        <f>'Reported Performance Table'!BE1299</f>
        <v>0</v>
      </c>
      <c r="O1299" s="179">
        <f>'Reported Performance Table'!BF1299</f>
        <v>0</v>
      </c>
      <c r="P1299" s="179">
        <f>'Reported Performance Table'!BG1299</f>
        <v>0</v>
      </c>
      <c r="Q1299" t="str">
        <f t="shared" si="41"/>
        <v>No</v>
      </c>
    </row>
    <row r="1300" spans="1:17" x14ac:dyDescent="0.25">
      <c r="A1300" s="75">
        <v>1307</v>
      </c>
      <c r="B1300" s="76" t="str">
        <f>IF('Reported Performance Table'!$A1307="","",IF(OR('Reported Performance Table'!$B1307="",'Reported Performance Table'!$C1307="",'Reported Performance Table'!$D1307="",'Reported Performance Table'!$F1307="",'Reported Performance Table'!$G1307="",'Reported Performance Table'!$H1307="",'Reported Performance Table'!$I1307="",'Reported Performance Table'!$K1307="",'Reported Performance Table'!$N1307="",'Reported Performance Table'!$O1307="",'Reported Performance Table'!$P1307="",'Reported Performance Table'!$Q1307="",'Reported Performance Table'!$R1307="",'Reported Performance Table'!$S1307="",'Reported Performance Table'!$T1307="",'Reported Performance Table'!$U1307="",'Reported Performance Table'!$V1307="",'Reported Performance Table'!$W1307="",'Reported Performance Table'!$X1307="",'Reported Performance Table'!$AF1307="",'Reported Performance Table'!$AG1307="",'Reported Performance Table'!$AI1307="",'Reported Performance Table'!$AJ1307="",'Reported Performance Table'!$AL1307="",'Reported Performance Table'!$AN1307="",'Reported Performance Table'!$AR1307=""),$A1300&amp;", ",""))</f>
        <v/>
      </c>
      <c r="D1300" s="35" t="e">
        <f>VLOOKUP('Reported Performance Table'!C1300,'Master List'!$B$20:$C$39,2,FALSE)</f>
        <v>#N/A</v>
      </c>
      <c r="E1300" t="e">
        <f>VLOOKUP('Reported Performance Table'!D1300,'Master List'!$B$42:$C$129,2,FALSE)</f>
        <v>#N/A</v>
      </c>
      <c r="F1300" t="e">
        <f>VLOOKUP('Reported Performance Table'!C1300,'Master List'!$B$20:$D$39,3,FALSE)</f>
        <v>#N/A</v>
      </c>
      <c r="G1300" s="3" t="e">
        <f>VLOOKUP('Reported Performance Table'!B1300,'Master List'!$B$11:$D$17,3,FALSE)</f>
        <v>#N/A</v>
      </c>
      <c r="H1300" t="e">
        <f t="shared" si="40"/>
        <v>#N/A</v>
      </c>
      <c r="I1300" t="e">
        <f>IF(VLOOKUP('Reported Performance Table'!D1300,'Master List'!$B$42:$D$129,3,FALSE)="","No",VLOOKUP('Reported Performance Table'!D1300,'Master List'!$B$42:$D$129,3,FALSE))</f>
        <v>#N/A</v>
      </c>
      <c r="J1300" t="e">
        <f>IF(AND(I1300="Yes_No",'Reported Performance Table'!E1300="Yes"),"No","Yes_No")</f>
        <v>#N/A</v>
      </c>
      <c r="K1300" t="str">
        <f>IF('Reported Performance Table'!D1300="","",IF('Reported Performance Table'!E1300="Yes","LUNA_CCT","Reported_CCT"))</f>
        <v/>
      </c>
      <c r="L1300" t="str">
        <f>IF('Reported Performance Table'!D1300="","",IF(K1300="LUNA_CCT",VLOOKUP('Reported Performance Table'!D1300,'Master List'!$B$42:$E$129,4,FALSE),"Reported_BUG"))</f>
        <v/>
      </c>
      <c r="M1300" t="str">
        <f>IF('Reported Performance Table'!D1300="","",IF(AND('Reported Performance Table'!$E1300="Yes",OR('Reported Performance Table'!$D1300='Master List'!$B$42,'Reported Performance Table'!$D1300='Master List'!$B$43,'Reported Performance Table'!$D1300='Master List'!$B$44,'Reported Performance Table'!$D1300='Master List'!$B$46,'Reported Performance Table'!$D1300='Master List'!$B$48,'Reported Performance Table'!$D1300='Master List'!$B$104,'Reported Performance Table'!$D1300='Master List'!$B$106,'Reported Performance Table'!$D1300='Master List'!$B$126)),"LUNA_Dimming","Dimming_Capability_and_Range"))</f>
        <v/>
      </c>
      <c r="N1300" s="179">
        <f>'Reported Performance Table'!BE1300</f>
        <v>0</v>
      </c>
      <c r="O1300" s="179">
        <f>'Reported Performance Table'!BF1300</f>
        <v>0</v>
      </c>
      <c r="P1300" s="179">
        <f>'Reported Performance Table'!BG1300</f>
        <v>0</v>
      </c>
      <c r="Q1300" t="str">
        <f t="shared" si="41"/>
        <v>No</v>
      </c>
    </row>
    <row r="1301" spans="1:17" x14ac:dyDescent="0.25">
      <c r="A1301" s="75">
        <v>1308</v>
      </c>
      <c r="B1301" s="76" t="str">
        <f>IF('Reported Performance Table'!$A1308="","",IF(OR('Reported Performance Table'!$B1308="",'Reported Performance Table'!$C1308="",'Reported Performance Table'!$D1308="",'Reported Performance Table'!$F1308="",'Reported Performance Table'!$G1308="",'Reported Performance Table'!$H1308="",'Reported Performance Table'!$I1308="",'Reported Performance Table'!$K1308="",'Reported Performance Table'!$N1308="",'Reported Performance Table'!$O1308="",'Reported Performance Table'!$P1308="",'Reported Performance Table'!$Q1308="",'Reported Performance Table'!$R1308="",'Reported Performance Table'!$S1308="",'Reported Performance Table'!$T1308="",'Reported Performance Table'!$U1308="",'Reported Performance Table'!$V1308="",'Reported Performance Table'!$W1308="",'Reported Performance Table'!$X1308="",'Reported Performance Table'!$AF1308="",'Reported Performance Table'!$AG1308="",'Reported Performance Table'!$AI1308="",'Reported Performance Table'!$AJ1308="",'Reported Performance Table'!$AL1308="",'Reported Performance Table'!$AN1308="",'Reported Performance Table'!$AR1308=""),$A1301&amp;", ",""))</f>
        <v/>
      </c>
      <c r="D1301" s="35" t="e">
        <f>VLOOKUP('Reported Performance Table'!C1301,'Master List'!$B$20:$C$39,2,FALSE)</f>
        <v>#N/A</v>
      </c>
      <c r="E1301" t="e">
        <f>VLOOKUP('Reported Performance Table'!D1301,'Master List'!$B$42:$C$129,2,FALSE)</f>
        <v>#N/A</v>
      </c>
      <c r="F1301" t="e">
        <f>VLOOKUP('Reported Performance Table'!C1301,'Master List'!$B$20:$D$39,3,FALSE)</f>
        <v>#N/A</v>
      </c>
      <c r="G1301" s="3" t="e">
        <f>VLOOKUP('Reported Performance Table'!B1301,'Master List'!$B$11:$D$17,3,FALSE)</f>
        <v>#N/A</v>
      </c>
      <c r="H1301" t="e">
        <f t="shared" si="40"/>
        <v>#N/A</v>
      </c>
      <c r="I1301" t="e">
        <f>IF(VLOOKUP('Reported Performance Table'!D1301,'Master List'!$B$42:$D$129,3,FALSE)="","No",VLOOKUP('Reported Performance Table'!D1301,'Master List'!$B$42:$D$129,3,FALSE))</f>
        <v>#N/A</v>
      </c>
      <c r="J1301" t="e">
        <f>IF(AND(I1301="Yes_No",'Reported Performance Table'!E1301="Yes"),"No","Yes_No")</f>
        <v>#N/A</v>
      </c>
      <c r="K1301" t="str">
        <f>IF('Reported Performance Table'!D1301="","",IF('Reported Performance Table'!E1301="Yes","LUNA_CCT","Reported_CCT"))</f>
        <v/>
      </c>
      <c r="L1301" t="str">
        <f>IF('Reported Performance Table'!D1301="","",IF(K1301="LUNA_CCT",VLOOKUP('Reported Performance Table'!D1301,'Master List'!$B$42:$E$129,4,FALSE),"Reported_BUG"))</f>
        <v/>
      </c>
      <c r="M1301" t="str">
        <f>IF('Reported Performance Table'!D1301="","",IF(AND('Reported Performance Table'!$E1301="Yes",OR('Reported Performance Table'!$D1301='Master List'!$B$42,'Reported Performance Table'!$D1301='Master List'!$B$43,'Reported Performance Table'!$D1301='Master List'!$B$44,'Reported Performance Table'!$D1301='Master List'!$B$46,'Reported Performance Table'!$D1301='Master List'!$B$48,'Reported Performance Table'!$D1301='Master List'!$B$104,'Reported Performance Table'!$D1301='Master List'!$B$106,'Reported Performance Table'!$D1301='Master List'!$B$126)),"LUNA_Dimming","Dimming_Capability_and_Range"))</f>
        <v/>
      </c>
      <c r="N1301" s="179">
        <f>'Reported Performance Table'!BE1301</f>
        <v>0</v>
      </c>
      <c r="O1301" s="179">
        <f>'Reported Performance Table'!BF1301</f>
        <v>0</v>
      </c>
      <c r="P1301" s="179">
        <f>'Reported Performance Table'!BG1301</f>
        <v>0</v>
      </c>
      <c r="Q1301" t="str">
        <f t="shared" si="41"/>
        <v>No</v>
      </c>
    </row>
    <row r="1302" spans="1:17" x14ac:dyDescent="0.25">
      <c r="A1302" s="75">
        <v>1309</v>
      </c>
      <c r="B1302" s="76" t="str">
        <f>IF('Reported Performance Table'!$A1309="","",IF(OR('Reported Performance Table'!$B1309="",'Reported Performance Table'!$C1309="",'Reported Performance Table'!$D1309="",'Reported Performance Table'!$F1309="",'Reported Performance Table'!$G1309="",'Reported Performance Table'!$H1309="",'Reported Performance Table'!$I1309="",'Reported Performance Table'!$K1309="",'Reported Performance Table'!$N1309="",'Reported Performance Table'!$O1309="",'Reported Performance Table'!$P1309="",'Reported Performance Table'!$Q1309="",'Reported Performance Table'!$R1309="",'Reported Performance Table'!$S1309="",'Reported Performance Table'!$T1309="",'Reported Performance Table'!$U1309="",'Reported Performance Table'!$V1309="",'Reported Performance Table'!$W1309="",'Reported Performance Table'!$X1309="",'Reported Performance Table'!$AF1309="",'Reported Performance Table'!$AG1309="",'Reported Performance Table'!$AI1309="",'Reported Performance Table'!$AJ1309="",'Reported Performance Table'!$AL1309="",'Reported Performance Table'!$AN1309="",'Reported Performance Table'!$AR1309=""),$A1302&amp;", ",""))</f>
        <v/>
      </c>
      <c r="D1302" s="35" t="e">
        <f>VLOOKUP('Reported Performance Table'!C1302,'Master List'!$B$20:$C$39,2,FALSE)</f>
        <v>#N/A</v>
      </c>
      <c r="E1302" t="e">
        <f>VLOOKUP('Reported Performance Table'!D1302,'Master List'!$B$42:$C$129,2,FALSE)</f>
        <v>#N/A</v>
      </c>
      <c r="F1302" t="e">
        <f>VLOOKUP('Reported Performance Table'!C1302,'Master List'!$B$20:$D$39,3,FALSE)</f>
        <v>#N/A</v>
      </c>
      <c r="G1302" s="3" t="e">
        <f>VLOOKUP('Reported Performance Table'!B1302,'Master List'!$B$11:$D$17,3,FALSE)</f>
        <v>#N/A</v>
      </c>
      <c r="H1302" t="e">
        <f t="shared" si="40"/>
        <v>#N/A</v>
      </c>
      <c r="I1302" t="e">
        <f>IF(VLOOKUP('Reported Performance Table'!D1302,'Master List'!$B$42:$D$129,3,FALSE)="","No",VLOOKUP('Reported Performance Table'!D1302,'Master List'!$B$42:$D$129,3,FALSE))</f>
        <v>#N/A</v>
      </c>
      <c r="J1302" t="e">
        <f>IF(AND(I1302="Yes_No",'Reported Performance Table'!E1302="Yes"),"No","Yes_No")</f>
        <v>#N/A</v>
      </c>
      <c r="K1302" t="str">
        <f>IF('Reported Performance Table'!D1302="","",IF('Reported Performance Table'!E1302="Yes","LUNA_CCT","Reported_CCT"))</f>
        <v/>
      </c>
      <c r="L1302" t="str">
        <f>IF('Reported Performance Table'!D1302="","",IF(K1302="LUNA_CCT",VLOOKUP('Reported Performance Table'!D1302,'Master List'!$B$42:$E$129,4,FALSE),"Reported_BUG"))</f>
        <v/>
      </c>
      <c r="M1302" t="str">
        <f>IF('Reported Performance Table'!D1302="","",IF(AND('Reported Performance Table'!$E1302="Yes",OR('Reported Performance Table'!$D1302='Master List'!$B$42,'Reported Performance Table'!$D1302='Master List'!$B$43,'Reported Performance Table'!$D1302='Master List'!$B$44,'Reported Performance Table'!$D1302='Master List'!$B$46,'Reported Performance Table'!$D1302='Master List'!$B$48,'Reported Performance Table'!$D1302='Master List'!$B$104,'Reported Performance Table'!$D1302='Master List'!$B$106,'Reported Performance Table'!$D1302='Master List'!$B$126)),"LUNA_Dimming","Dimming_Capability_and_Range"))</f>
        <v/>
      </c>
      <c r="N1302" s="179">
        <f>'Reported Performance Table'!BE1302</f>
        <v>0</v>
      </c>
      <c r="O1302" s="179">
        <f>'Reported Performance Table'!BF1302</f>
        <v>0</v>
      </c>
      <c r="P1302" s="179">
        <f>'Reported Performance Table'!BG1302</f>
        <v>0</v>
      </c>
      <c r="Q1302" t="str">
        <f t="shared" si="41"/>
        <v>No</v>
      </c>
    </row>
    <row r="1303" spans="1:17" x14ac:dyDescent="0.25">
      <c r="A1303" s="75">
        <v>1310</v>
      </c>
      <c r="B1303" s="76" t="str">
        <f>IF('Reported Performance Table'!$A1310="","",IF(OR('Reported Performance Table'!$B1310="",'Reported Performance Table'!$C1310="",'Reported Performance Table'!$D1310="",'Reported Performance Table'!$F1310="",'Reported Performance Table'!$G1310="",'Reported Performance Table'!$H1310="",'Reported Performance Table'!$I1310="",'Reported Performance Table'!$K1310="",'Reported Performance Table'!$N1310="",'Reported Performance Table'!$O1310="",'Reported Performance Table'!$P1310="",'Reported Performance Table'!$Q1310="",'Reported Performance Table'!$R1310="",'Reported Performance Table'!$S1310="",'Reported Performance Table'!$T1310="",'Reported Performance Table'!$U1310="",'Reported Performance Table'!$V1310="",'Reported Performance Table'!$W1310="",'Reported Performance Table'!$X1310="",'Reported Performance Table'!$AF1310="",'Reported Performance Table'!$AG1310="",'Reported Performance Table'!$AI1310="",'Reported Performance Table'!$AJ1310="",'Reported Performance Table'!$AL1310="",'Reported Performance Table'!$AN1310="",'Reported Performance Table'!$AR1310=""),$A1303&amp;", ",""))</f>
        <v/>
      </c>
      <c r="D1303" s="35" t="e">
        <f>VLOOKUP('Reported Performance Table'!C1303,'Master List'!$B$20:$C$39,2,FALSE)</f>
        <v>#N/A</v>
      </c>
      <c r="E1303" t="e">
        <f>VLOOKUP('Reported Performance Table'!D1303,'Master List'!$B$42:$C$129,2,FALSE)</f>
        <v>#N/A</v>
      </c>
      <c r="F1303" t="e">
        <f>VLOOKUP('Reported Performance Table'!C1303,'Master List'!$B$20:$D$39,3,FALSE)</f>
        <v>#N/A</v>
      </c>
      <c r="G1303" s="3" t="e">
        <f>VLOOKUP('Reported Performance Table'!B1303,'Master List'!$B$11:$D$17,3,FALSE)</f>
        <v>#N/A</v>
      </c>
      <c r="H1303" t="e">
        <f t="shared" si="40"/>
        <v>#N/A</v>
      </c>
      <c r="I1303" t="e">
        <f>IF(VLOOKUP('Reported Performance Table'!D1303,'Master List'!$B$42:$D$129,3,FALSE)="","No",VLOOKUP('Reported Performance Table'!D1303,'Master List'!$B$42:$D$129,3,FALSE))</f>
        <v>#N/A</v>
      </c>
      <c r="J1303" t="e">
        <f>IF(AND(I1303="Yes_No",'Reported Performance Table'!E1303="Yes"),"No","Yes_No")</f>
        <v>#N/A</v>
      </c>
      <c r="K1303" t="str">
        <f>IF('Reported Performance Table'!D1303="","",IF('Reported Performance Table'!E1303="Yes","LUNA_CCT","Reported_CCT"))</f>
        <v/>
      </c>
      <c r="L1303" t="str">
        <f>IF('Reported Performance Table'!D1303="","",IF(K1303="LUNA_CCT",VLOOKUP('Reported Performance Table'!D1303,'Master List'!$B$42:$E$129,4,FALSE),"Reported_BUG"))</f>
        <v/>
      </c>
      <c r="M1303" t="str">
        <f>IF('Reported Performance Table'!D1303="","",IF(AND('Reported Performance Table'!$E1303="Yes",OR('Reported Performance Table'!$D1303='Master List'!$B$42,'Reported Performance Table'!$D1303='Master List'!$B$43,'Reported Performance Table'!$D1303='Master List'!$B$44,'Reported Performance Table'!$D1303='Master List'!$B$46,'Reported Performance Table'!$D1303='Master List'!$B$48,'Reported Performance Table'!$D1303='Master List'!$B$104,'Reported Performance Table'!$D1303='Master List'!$B$106,'Reported Performance Table'!$D1303='Master List'!$B$126)),"LUNA_Dimming","Dimming_Capability_and_Range"))</f>
        <v/>
      </c>
      <c r="N1303" s="179">
        <f>'Reported Performance Table'!BE1303</f>
        <v>0</v>
      </c>
      <c r="O1303" s="179">
        <f>'Reported Performance Table'!BF1303</f>
        <v>0</v>
      </c>
      <c r="P1303" s="179">
        <f>'Reported Performance Table'!BG1303</f>
        <v>0</v>
      </c>
      <c r="Q1303" t="str">
        <f t="shared" si="41"/>
        <v>No</v>
      </c>
    </row>
    <row r="1304" spans="1:17" x14ac:dyDescent="0.25">
      <c r="A1304" s="75">
        <v>1311</v>
      </c>
      <c r="B1304" s="76" t="str">
        <f>IF('Reported Performance Table'!$A1311="","",IF(OR('Reported Performance Table'!$B1311="",'Reported Performance Table'!$C1311="",'Reported Performance Table'!$D1311="",'Reported Performance Table'!$F1311="",'Reported Performance Table'!$G1311="",'Reported Performance Table'!$H1311="",'Reported Performance Table'!$I1311="",'Reported Performance Table'!$K1311="",'Reported Performance Table'!$N1311="",'Reported Performance Table'!$O1311="",'Reported Performance Table'!$P1311="",'Reported Performance Table'!$Q1311="",'Reported Performance Table'!$R1311="",'Reported Performance Table'!$S1311="",'Reported Performance Table'!$T1311="",'Reported Performance Table'!$U1311="",'Reported Performance Table'!$V1311="",'Reported Performance Table'!$W1311="",'Reported Performance Table'!$X1311="",'Reported Performance Table'!$AF1311="",'Reported Performance Table'!$AG1311="",'Reported Performance Table'!$AI1311="",'Reported Performance Table'!$AJ1311="",'Reported Performance Table'!$AL1311="",'Reported Performance Table'!$AN1311="",'Reported Performance Table'!$AR1311=""),$A1304&amp;", ",""))</f>
        <v/>
      </c>
      <c r="D1304" s="35" t="e">
        <f>VLOOKUP('Reported Performance Table'!C1304,'Master List'!$B$20:$C$39,2,FALSE)</f>
        <v>#N/A</v>
      </c>
      <c r="E1304" t="e">
        <f>VLOOKUP('Reported Performance Table'!D1304,'Master List'!$B$42:$C$129,2,FALSE)</f>
        <v>#N/A</v>
      </c>
      <c r="F1304" t="e">
        <f>VLOOKUP('Reported Performance Table'!C1304,'Master List'!$B$20:$D$39,3,FALSE)</f>
        <v>#N/A</v>
      </c>
      <c r="G1304" s="3" t="e">
        <f>VLOOKUP('Reported Performance Table'!B1304,'Master List'!$B$11:$D$17,3,FALSE)</f>
        <v>#N/A</v>
      </c>
      <c r="H1304" t="e">
        <f t="shared" si="40"/>
        <v>#N/A</v>
      </c>
      <c r="I1304" t="e">
        <f>IF(VLOOKUP('Reported Performance Table'!D1304,'Master List'!$B$42:$D$129,3,FALSE)="","No",VLOOKUP('Reported Performance Table'!D1304,'Master List'!$B$42:$D$129,3,FALSE))</f>
        <v>#N/A</v>
      </c>
      <c r="J1304" t="e">
        <f>IF(AND(I1304="Yes_No",'Reported Performance Table'!E1304="Yes"),"No","Yes_No")</f>
        <v>#N/A</v>
      </c>
      <c r="K1304" t="str">
        <f>IF('Reported Performance Table'!D1304="","",IF('Reported Performance Table'!E1304="Yes","LUNA_CCT","Reported_CCT"))</f>
        <v/>
      </c>
      <c r="L1304" t="str">
        <f>IF('Reported Performance Table'!D1304="","",IF(K1304="LUNA_CCT",VLOOKUP('Reported Performance Table'!D1304,'Master List'!$B$42:$E$129,4,FALSE),"Reported_BUG"))</f>
        <v/>
      </c>
      <c r="M1304" t="str">
        <f>IF('Reported Performance Table'!D1304="","",IF(AND('Reported Performance Table'!$E1304="Yes",OR('Reported Performance Table'!$D1304='Master List'!$B$42,'Reported Performance Table'!$D1304='Master List'!$B$43,'Reported Performance Table'!$D1304='Master List'!$B$44,'Reported Performance Table'!$D1304='Master List'!$B$46,'Reported Performance Table'!$D1304='Master List'!$B$48,'Reported Performance Table'!$D1304='Master List'!$B$104,'Reported Performance Table'!$D1304='Master List'!$B$106,'Reported Performance Table'!$D1304='Master List'!$B$126)),"LUNA_Dimming","Dimming_Capability_and_Range"))</f>
        <v/>
      </c>
      <c r="N1304" s="179">
        <f>'Reported Performance Table'!BE1304</f>
        <v>0</v>
      </c>
      <c r="O1304" s="179">
        <f>'Reported Performance Table'!BF1304</f>
        <v>0</v>
      </c>
      <c r="P1304" s="179">
        <f>'Reported Performance Table'!BG1304</f>
        <v>0</v>
      </c>
      <c r="Q1304" t="str">
        <f t="shared" si="41"/>
        <v>No</v>
      </c>
    </row>
    <row r="1305" spans="1:17" x14ac:dyDescent="0.25">
      <c r="A1305" s="75">
        <v>1312</v>
      </c>
      <c r="B1305" s="76" t="str">
        <f>IF('Reported Performance Table'!$A1312="","",IF(OR('Reported Performance Table'!$B1312="",'Reported Performance Table'!$C1312="",'Reported Performance Table'!$D1312="",'Reported Performance Table'!$F1312="",'Reported Performance Table'!$G1312="",'Reported Performance Table'!$H1312="",'Reported Performance Table'!$I1312="",'Reported Performance Table'!$K1312="",'Reported Performance Table'!$N1312="",'Reported Performance Table'!$O1312="",'Reported Performance Table'!$P1312="",'Reported Performance Table'!$Q1312="",'Reported Performance Table'!$R1312="",'Reported Performance Table'!$S1312="",'Reported Performance Table'!$T1312="",'Reported Performance Table'!$U1312="",'Reported Performance Table'!$V1312="",'Reported Performance Table'!$W1312="",'Reported Performance Table'!$X1312="",'Reported Performance Table'!$AF1312="",'Reported Performance Table'!$AG1312="",'Reported Performance Table'!$AI1312="",'Reported Performance Table'!$AJ1312="",'Reported Performance Table'!$AL1312="",'Reported Performance Table'!$AN1312="",'Reported Performance Table'!$AR1312=""),$A1305&amp;", ",""))</f>
        <v/>
      </c>
      <c r="D1305" s="35" t="e">
        <f>VLOOKUP('Reported Performance Table'!C1305,'Master List'!$B$20:$C$39,2,FALSE)</f>
        <v>#N/A</v>
      </c>
      <c r="E1305" t="e">
        <f>VLOOKUP('Reported Performance Table'!D1305,'Master List'!$B$42:$C$129,2,FALSE)</f>
        <v>#N/A</v>
      </c>
      <c r="F1305" t="e">
        <f>VLOOKUP('Reported Performance Table'!C1305,'Master List'!$B$20:$D$39,3,FALSE)</f>
        <v>#N/A</v>
      </c>
      <c r="G1305" s="3" t="e">
        <f>VLOOKUP('Reported Performance Table'!B1305,'Master List'!$B$11:$D$17,3,FALSE)</f>
        <v>#N/A</v>
      </c>
      <c r="H1305" t="e">
        <f t="shared" si="40"/>
        <v>#N/A</v>
      </c>
      <c r="I1305" t="e">
        <f>IF(VLOOKUP('Reported Performance Table'!D1305,'Master List'!$B$42:$D$129,3,FALSE)="","No",VLOOKUP('Reported Performance Table'!D1305,'Master List'!$B$42:$D$129,3,FALSE))</f>
        <v>#N/A</v>
      </c>
      <c r="J1305" t="e">
        <f>IF(AND(I1305="Yes_No",'Reported Performance Table'!E1305="Yes"),"No","Yes_No")</f>
        <v>#N/A</v>
      </c>
      <c r="K1305" t="str">
        <f>IF('Reported Performance Table'!D1305="","",IF('Reported Performance Table'!E1305="Yes","LUNA_CCT","Reported_CCT"))</f>
        <v/>
      </c>
      <c r="L1305" t="str">
        <f>IF('Reported Performance Table'!D1305="","",IF(K1305="LUNA_CCT",VLOOKUP('Reported Performance Table'!D1305,'Master List'!$B$42:$E$129,4,FALSE),"Reported_BUG"))</f>
        <v/>
      </c>
      <c r="M1305" t="str">
        <f>IF('Reported Performance Table'!D1305="","",IF(AND('Reported Performance Table'!$E1305="Yes",OR('Reported Performance Table'!$D1305='Master List'!$B$42,'Reported Performance Table'!$D1305='Master List'!$B$43,'Reported Performance Table'!$D1305='Master List'!$B$44,'Reported Performance Table'!$D1305='Master List'!$B$46,'Reported Performance Table'!$D1305='Master List'!$B$48,'Reported Performance Table'!$D1305='Master List'!$B$104,'Reported Performance Table'!$D1305='Master List'!$B$106,'Reported Performance Table'!$D1305='Master List'!$B$126)),"LUNA_Dimming","Dimming_Capability_and_Range"))</f>
        <v/>
      </c>
      <c r="N1305" s="179">
        <f>'Reported Performance Table'!BE1305</f>
        <v>0</v>
      </c>
      <c r="O1305" s="179">
        <f>'Reported Performance Table'!BF1305</f>
        <v>0</v>
      </c>
      <c r="P1305" s="179">
        <f>'Reported Performance Table'!BG1305</f>
        <v>0</v>
      </c>
      <c r="Q1305" t="str">
        <f t="shared" si="41"/>
        <v>No</v>
      </c>
    </row>
    <row r="1306" spans="1:17" x14ac:dyDescent="0.25">
      <c r="A1306" s="75">
        <v>1313</v>
      </c>
      <c r="B1306" s="76" t="str">
        <f>IF('Reported Performance Table'!$A1313="","",IF(OR('Reported Performance Table'!$B1313="",'Reported Performance Table'!$C1313="",'Reported Performance Table'!$D1313="",'Reported Performance Table'!$F1313="",'Reported Performance Table'!$G1313="",'Reported Performance Table'!$H1313="",'Reported Performance Table'!$I1313="",'Reported Performance Table'!$K1313="",'Reported Performance Table'!$N1313="",'Reported Performance Table'!$O1313="",'Reported Performance Table'!$P1313="",'Reported Performance Table'!$Q1313="",'Reported Performance Table'!$R1313="",'Reported Performance Table'!$S1313="",'Reported Performance Table'!$T1313="",'Reported Performance Table'!$U1313="",'Reported Performance Table'!$V1313="",'Reported Performance Table'!$W1313="",'Reported Performance Table'!$X1313="",'Reported Performance Table'!$AF1313="",'Reported Performance Table'!$AG1313="",'Reported Performance Table'!$AI1313="",'Reported Performance Table'!$AJ1313="",'Reported Performance Table'!$AL1313="",'Reported Performance Table'!$AN1313="",'Reported Performance Table'!$AR1313=""),$A1306&amp;", ",""))</f>
        <v/>
      </c>
      <c r="D1306" s="35" t="e">
        <f>VLOOKUP('Reported Performance Table'!C1306,'Master List'!$B$20:$C$39,2,FALSE)</f>
        <v>#N/A</v>
      </c>
      <c r="E1306" t="e">
        <f>VLOOKUP('Reported Performance Table'!D1306,'Master List'!$B$42:$C$129,2,FALSE)</f>
        <v>#N/A</v>
      </c>
      <c r="F1306" t="e">
        <f>VLOOKUP('Reported Performance Table'!C1306,'Master List'!$B$20:$D$39,3,FALSE)</f>
        <v>#N/A</v>
      </c>
      <c r="G1306" s="3" t="e">
        <f>VLOOKUP('Reported Performance Table'!B1306,'Master List'!$B$11:$D$17,3,FALSE)</f>
        <v>#N/A</v>
      </c>
      <c r="H1306" t="e">
        <f t="shared" si="40"/>
        <v>#N/A</v>
      </c>
      <c r="I1306" t="e">
        <f>IF(VLOOKUP('Reported Performance Table'!D1306,'Master List'!$B$42:$D$129,3,FALSE)="","No",VLOOKUP('Reported Performance Table'!D1306,'Master List'!$B$42:$D$129,3,FALSE))</f>
        <v>#N/A</v>
      </c>
      <c r="J1306" t="e">
        <f>IF(AND(I1306="Yes_No",'Reported Performance Table'!E1306="Yes"),"No","Yes_No")</f>
        <v>#N/A</v>
      </c>
      <c r="K1306" t="str">
        <f>IF('Reported Performance Table'!D1306="","",IF('Reported Performance Table'!E1306="Yes","LUNA_CCT","Reported_CCT"))</f>
        <v/>
      </c>
      <c r="L1306" t="str">
        <f>IF('Reported Performance Table'!D1306="","",IF(K1306="LUNA_CCT",VLOOKUP('Reported Performance Table'!D1306,'Master List'!$B$42:$E$129,4,FALSE),"Reported_BUG"))</f>
        <v/>
      </c>
      <c r="M1306" t="str">
        <f>IF('Reported Performance Table'!D1306="","",IF(AND('Reported Performance Table'!$E1306="Yes",OR('Reported Performance Table'!$D1306='Master List'!$B$42,'Reported Performance Table'!$D1306='Master List'!$B$43,'Reported Performance Table'!$D1306='Master List'!$B$44,'Reported Performance Table'!$D1306='Master List'!$B$46,'Reported Performance Table'!$D1306='Master List'!$B$48,'Reported Performance Table'!$D1306='Master List'!$B$104,'Reported Performance Table'!$D1306='Master List'!$B$106,'Reported Performance Table'!$D1306='Master List'!$B$126)),"LUNA_Dimming","Dimming_Capability_and_Range"))</f>
        <v/>
      </c>
      <c r="N1306" s="179">
        <f>'Reported Performance Table'!BE1306</f>
        <v>0</v>
      </c>
      <c r="O1306" s="179">
        <f>'Reported Performance Table'!BF1306</f>
        <v>0</v>
      </c>
      <c r="P1306" s="179">
        <f>'Reported Performance Table'!BG1306</f>
        <v>0</v>
      </c>
      <c r="Q1306" t="str">
        <f t="shared" si="41"/>
        <v>No</v>
      </c>
    </row>
    <row r="1307" spans="1:17" x14ac:dyDescent="0.25">
      <c r="A1307" s="75">
        <v>1314</v>
      </c>
      <c r="B1307" s="76" t="str">
        <f>IF('Reported Performance Table'!$A1314="","",IF(OR('Reported Performance Table'!$B1314="",'Reported Performance Table'!$C1314="",'Reported Performance Table'!$D1314="",'Reported Performance Table'!$F1314="",'Reported Performance Table'!$G1314="",'Reported Performance Table'!$H1314="",'Reported Performance Table'!$I1314="",'Reported Performance Table'!$K1314="",'Reported Performance Table'!$N1314="",'Reported Performance Table'!$O1314="",'Reported Performance Table'!$P1314="",'Reported Performance Table'!$Q1314="",'Reported Performance Table'!$R1314="",'Reported Performance Table'!$S1314="",'Reported Performance Table'!$T1314="",'Reported Performance Table'!$U1314="",'Reported Performance Table'!$V1314="",'Reported Performance Table'!$W1314="",'Reported Performance Table'!$X1314="",'Reported Performance Table'!$AF1314="",'Reported Performance Table'!$AG1314="",'Reported Performance Table'!$AI1314="",'Reported Performance Table'!$AJ1314="",'Reported Performance Table'!$AL1314="",'Reported Performance Table'!$AN1314="",'Reported Performance Table'!$AR1314=""),$A1307&amp;", ",""))</f>
        <v/>
      </c>
      <c r="D1307" s="35" t="e">
        <f>VLOOKUP('Reported Performance Table'!C1307,'Master List'!$B$20:$C$39,2,FALSE)</f>
        <v>#N/A</v>
      </c>
      <c r="E1307" t="e">
        <f>VLOOKUP('Reported Performance Table'!D1307,'Master List'!$B$42:$C$129,2,FALSE)</f>
        <v>#N/A</v>
      </c>
      <c r="F1307" t="e">
        <f>VLOOKUP('Reported Performance Table'!C1307,'Master List'!$B$20:$D$39,3,FALSE)</f>
        <v>#N/A</v>
      </c>
      <c r="G1307" s="3" t="e">
        <f>VLOOKUP('Reported Performance Table'!B1307,'Master List'!$B$11:$D$17,3,FALSE)</f>
        <v>#N/A</v>
      </c>
      <c r="H1307" t="e">
        <f t="shared" si="40"/>
        <v>#N/A</v>
      </c>
      <c r="I1307" t="e">
        <f>IF(VLOOKUP('Reported Performance Table'!D1307,'Master List'!$B$42:$D$129,3,FALSE)="","No",VLOOKUP('Reported Performance Table'!D1307,'Master List'!$B$42:$D$129,3,FALSE))</f>
        <v>#N/A</v>
      </c>
      <c r="J1307" t="e">
        <f>IF(AND(I1307="Yes_No",'Reported Performance Table'!E1307="Yes"),"No","Yes_No")</f>
        <v>#N/A</v>
      </c>
      <c r="K1307" t="str">
        <f>IF('Reported Performance Table'!D1307="","",IF('Reported Performance Table'!E1307="Yes","LUNA_CCT","Reported_CCT"))</f>
        <v/>
      </c>
      <c r="L1307" t="str">
        <f>IF('Reported Performance Table'!D1307="","",IF(K1307="LUNA_CCT",VLOOKUP('Reported Performance Table'!D1307,'Master List'!$B$42:$E$129,4,FALSE),"Reported_BUG"))</f>
        <v/>
      </c>
      <c r="M1307" t="str">
        <f>IF('Reported Performance Table'!D1307="","",IF(AND('Reported Performance Table'!$E1307="Yes",OR('Reported Performance Table'!$D1307='Master List'!$B$42,'Reported Performance Table'!$D1307='Master List'!$B$43,'Reported Performance Table'!$D1307='Master List'!$B$44,'Reported Performance Table'!$D1307='Master List'!$B$46,'Reported Performance Table'!$D1307='Master List'!$B$48,'Reported Performance Table'!$D1307='Master List'!$B$104,'Reported Performance Table'!$D1307='Master List'!$B$106,'Reported Performance Table'!$D1307='Master List'!$B$126)),"LUNA_Dimming","Dimming_Capability_and_Range"))</f>
        <v/>
      </c>
      <c r="N1307" s="179">
        <f>'Reported Performance Table'!BE1307</f>
        <v>0</v>
      </c>
      <c r="O1307" s="179">
        <f>'Reported Performance Table'!BF1307</f>
        <v>0</v>
      </c>
      <c r="P1307" s="179">
        <f>'Reported Performance Table'!BG1307</f>
        <v>0</v>
      </c>
      <c r="Q1307" t="str">
        <f t="shared" si="41"/>
        <v>No</v>
      </c>
    </row>
    <row r="1308" spans="1:17" x14ac:dyDescent="0.25">
      <c r="A1308" s="75">
        <v>1315</v>
      </c>
      <c r="B1308" s="76" t="str">
        <f>IF('Reported Performance Table'!$A1315="","",IF(OR('Reported Performance Table'!$B1315="",'Reported Performance Table'!$C1315="",'Reported Performance Table'!$D1315="",'Reported Performance Table'!$F1315="",'Reported Performance Table'!$G1315="",'Reported Performance Table'!$H1315="",'Reported Performance Table'!$I1315="",'Reported Performance Table'!$K1315="",'Reported Performance Table'!$N1315="",'Reported Performance Table'!$O1315="",'Reported Performance Table'!$P1315="",'Reported Performance Table'!$Q1315="",'Reported Performance Table'!$R1315="",'Reported Performance Table'!$S1315="",'Reported Performance Table'!$T1315="",'Reported Performance Table'!$U1315="",'Reported Performance Table'!$V1315="",'Reported Performance Table'!$W1315="",'Reported Performance Table'!$X1315="",'Reported Performance Table'!$AF1315="",'Reported Performance Table'!$AG1315="",'Reported Performance Table'!$AI1315="",'Reported Performance Table'!$AJ1315="",'Reported Performance Table'!$AL1315="",'Reported Performance Table'!$AN1315="",'Reported Performance Table'!$AR1315=""),$A1308&amp;", ",""))</f>
        <v/>
      </c>
      <c r="D1308" s="35" t="e">
        <f>VLOOKUP('Reported Performance Table'!C1308,'Master List'!$B$20:$C$39,2,FALSE)</f>
        <v>#N/A</v>
      </c>
      <c r="E1308" t="e">
        <f>VLOOKUP('Reported Performance Table'!D1308,'Master List'!$B$42:$C$129,2,FALSE)</f>
        <v>#N/A</v>
      </c>
      <c r="F1308" t="e">
        <f>VLOOKUP('Reported Performance Table'!C1308,'Master List'!$B$20:$D$39,3,FALSE)</f>
        <v>#N/A</v>
      </c>
      <c r="G1308" s="3" t="e">
        <f>VLOOKUP('Reported Performance Table'!B1308,'Master List'!$B$11:$D$17,3,FALSE)</f>
        <v>#N/A</v>
      </c>
      <c r="H1308" t="e">
        <f t="shared" si="40"/>
        <v>#N/A</v>
      </c>
      <c r="I1308" t="e">
        <f>IF(VLOOKUP('Reported Performance Table'!D1308,'Master List'!$B$42:$D$129,3,FALSE)="","No",VLOOKUP('Reported Performance Table'!D1308,'Master List'!$B$42:$D$129,3,FALSE))</f>
        <v>#N/A</v>
      </c>
      <c r="J1308" t="e">
        <f>IF(AND(I1308="Yes_No",'Reported Performance Table'!E1308="Yes"),"No","Yes_No")</f>
        <v>#N/A</v>
      </c>
      <c r="K1308" t="str">
        <f>IF('Reported Performance Table'!D1308="","",IF('Reported Performance Table'!E1308="Yes","LUNA_CCT","Reported_CCT"))</f>
        <v/>
      </c>
      <c r="L1308" t="str">
        <f>IF('Reported Performance Table'!D1308="","",IF(K1308="LUNA_CCT",VLOOKUP('Reported Performance Table'!D1308,'Master List'!$B$42:$E$129,4,FALSE),"Reported_BUG"))</f>
        <v/>
      </c>
      <c r="M1308" t="str">
        <f>IF('Reported Performance Table'!D1308="","",IF(AND('Reported Performance Table'!$E1308="Yes",OR('Reported Performance Table'!$D1308='Master List'!$B$42,'Reported Performance Table'!$D1308='Master List'!$B$43,'Reported Performance Table'!$D1308='Master List'!$B$44,'Reported Performance Table'!$D1308='Master List'!$B$46,'Reported Performance Table'!$D1308='Master List'!$B$48,'Reported Performance Table'!$D1308='Master List'!$B$104,'Reported Performance Table'!$D1308='Master List'!$B$106,'Reported Performance Table'!$D1308='Master List'!$B$126)),"LUNA_Dimming","Dimming_Capability_and_Range"))</f>
        <v/>
      </c>
      <c r="N1308" s="179">
        <f>'Reported Performance Table'!BE1308</f>
        <v>0</v>
      </c>
      <c r="O1308" s="179">
        <f>'Reported Performance Table'!BF1308</f>
        <v>0</v>
      </c>
      <c r="P1308" s="179">
        <f>'Reported Performance Table'!BG1308</f>
        <v>0</v>
      </c>
      <c r="Q1308" t="str">
        <f t="shared" si="41"/>
        <v>No</v>
      </c>
    </row>
    <row r="1309" spans="1:17" x14ac:dyDescent="0.25">
      <c r="A1309" s="75">
        <v>1316</v>
      </c>
      <c r="B1309" s="76" t="str">
        <f>IF('Reported Performance Table'!$A1316="","",IF(OR('Reported Performance Table'!$B1316="",'Reported Performance Table'!$C1316="",'Reported Performance Table'!$D1316="",'Reported Performance Table'!$F1316="",'Reported Performance Table'!$G1316="",'Reported Performance Table'!$H1316="",'Reported Performance Table'!$I1316="",'Reported Performance Table'!$K1316="",'Reported Performance Table'!$N1316="",'Reported Performance Table'!$O1316="",'Reported Performance Table'!$P1316="",'Reported Performance Table'!$Q1316="",'Reported Performance Table'!$R1316="",'Reported Performance Table'!$S1316="",'Reported Performance Table'!$T1316="",'Reported Performance Table'!$U1316="",'Reported Performance Table'!$V1316="",'Reported Performance Table'!$W1316="",'Reported Performance Table'!$X1316="",'Reported Performance Table'!$AF1316="",'Reported Performance Table'!$AG1316="",'Reported Performance Table'!$AI1316="",'Reported Performance Table'!$AJ1316="",'Reported Performance Table'!$AL1316="",'Reported Performance Table'!$AN1316="",'Reported Performance Table'!$AR1316=""),$A1309&amp;", ",""))</f>
        <v/>
      </c>
      <c r="D1309" s="35" t="e">
        <f>VLOOKUP('Reported Performance Table'!C1309,'Master List'!$B$20:$C$39,2,FALSE)</f>
        <v>#N/A</v>
      </c>
      <c r="E1309" t="e">
        <f>VLOOKUP('Reported Performance Table'!D1309,'Master List'!$B$42:$C$129,2,FALSE)</f>
        <v>#N/A</v>
      </c>
      <c r="F1309" t="e">
        <f>VLOOKUP('Reported Performance Table'!C1309,'Master List'!$B$20:$D$39,3,FALSE)</f>
        <v>#N/A</v>
      </c>
      <c r="G1309" s="3" t="e">
        <f>VLOOKUP('Reported Performance Table'!B1309,'Master List'!$B$11:$D$17,3,FALSE)</f>
        <v>#N/A</v>
      </c>
      <c r="H1309" t="e">
        <f t="shared" si="40"/>
        <v>#N/A</v>
      </c>
      <c r="I1309" t="e">
        <f>IF(VLOOKUP('Reported Performance Table'!D1309,'Master List'!$B$42:$D$129,3,FALSE)="","No",VLOOKUP('Reported Performance Table'!D1309,'Master List'!$B$42:$D$129,3,FALSE))</f>
        <v>#N/A</v>
      </c>
      <c r="J1309" t="e">
        <f>IF(AND(I1309="Yes_No",'Reported Performance Table'!E1309="Yes"),"No","Yes_No")</f>
        <v>#N/A</v>
      </c>
      <c r="K1309" t="str">
        <f>IF('Reported Performance Table'!D1309="","",IF('Reported Performance Table'!E1309="Yes","LUNA_CCT","Reported_CCT"))</f>
        <v/>
      </c>
      <c r="L1309" t="str">
        <f>IF('Reported Performance Table'!D1309="","",IF(K1309="LUNA_CCT",VLOOKUP('Reported Performance Table'!D1309,'Master List'!$B$42:$E$129,4,FALSE),"Reported_BUG"))</f>
        <v/>
      </c>
      <c r="M1309" t="str">
        <f>IF('Reported Performance Table'!D1309="","",IF(AND('Reported Performance Table'!$E1309="Yes",OR('Reported Performance Table'!$D1309='Master List'!$B$42,'Reported Performance Table'!$D1309='Master List'!$B$43,'Reported Performance Table'!$D1309='Master List'!$B$44,'Reported Performance Table'!$D1309='Master List'!$B$46,'Reported Performance Table'!$D1309='Master List'!$B$48,'Reported Performance Table'!$D1309='Master List'!$B$104,'Reported Performance Table'!$D1309='Master List'!$B$106,'Reported Performance Table'!$D1309='Master List'!$B$126)),"LUNA_Dimming","Dimming_Capability_and_Range"))</f>
        <v/>
      </c>
      <c r="N1309" s="179">
        <f>'Reported Performance Table'!BE1309</f>
        <v>0</v>
      </c>
      <c r="O1309" s="179">
        <f>'Reported Performance Table'!BF1309</f>
        <v>0</v>
      </c>
      <c r="P1309" s="179">
        <f>'Reported Performance Table'!BG1309</f>
        <v>0</v>
      </c>
      <c r="Q1309" t="str">
        <f t="shared" si="41"/>
        <v>No</v>
      </c>
    </row>
    <row r="1310" spans="1:17" x14ac:dyDescent="0.25">
      <c r="A1310" s="75">
        <v>1317</v>
      </c>
      <c r="B1310" s="76" t="str">
        <f>IF('Reported Performance Table'!$A1317="","",IF(OR('Reported Performance Table'!$B1317="",'Reported Performance Table'!$C1317="",'Reported Performance Table'!$D1317="",'Reported Performance Table'!$F1317="",'Reported Performance Table'!$G1317="",'Reported Performance Table'!$H1317="",'Reported Performance Table'!$I1317="",'Reported Performance Table'!$K1317="",'Reported Performance Table'!$N1317="",'Reported Performance Table'!$O1317="",'Reported Performance Table'!$P1317="",'Reported Performance Table'!$Q1317="",'Reported Performance Table'!$R1317="",'Reported Performance Table'!$S1317="",'Reported Performance Table'!$T1317="",'Reported Performance Table'!$U1317="",'Reported Performance Table'!$V1317="",'Reported Performance Table'!$W1317="",'Reported Performance Table'!$X1317="",'Reported Performance Table'!$AF1317="",'Reported Performance Table'!$AG1317="",'Reported Performance Table'!$AI1317="",'Reported Performance Table'!$AJ1317="",'Reported Performance Table'!$AL1317="",'Reported Performance Table'!$AN1317="",'Reported Performance Table'!$AR1317=""),$A1310&amp;", ",""))</f>
        <v/>
      </c>
      <c r="D1310" s="35" t="e">
        <f>VLOOKUP('Reported Performance Table'!C1310,'Master List'!$B$20:$C$39,2,FALSE)</f>
        <v>#N/A</v>
      </c>
      <c r="E1310" t="e">
        <f>VLOOKUP('Reported Performance Table'!D1310,'Master List'!$B$42:$C$129,2,FALSE)</f>
        <v>#N/A</v>
      </c>
      <c r="F1310" t="e">
        <f>VLOOKUP('Reported Performance Table'!C1310,'Master List'!$B$20:$D$39,3,FALSE)</f>
        <v>#N/A</v>
      </c>
      <c r="G1310" s="3" t="e">
        <f>VLOOKUP('Reported Performance Table'!B1310,'Master List'!$B$11:$D$17,3,FALSE)</f>
        <v>#N/A</v>
      </c>
      <c r="H1310" t="e">
        <f t="shared" si="40"/>
        <v>#N/A</v>
      </c>
      <c r="I1310" t="e">
        <f>IF(VLOOKUP('Reported Performance Table'!D1310,'Master List'!$B$42:$D$129,3,FALSE)="","No",VLOOKUP('Reported Performance Table'!D1310,'Master List'!$B$42:$D$129,3,FALSE))</f>
        <v>#N/A</v>
      </c>
      <c r="J1310" t="e">
        <f>IF(AND(I1310="Yes_No",'Reported Performance Table'!E1310="Yes"),"No","Yes_No")</f>
        <v>#N/A</v>
      </c>
      <c r="K1310" t="str">
        <f>IF('Reported Performance Table'!D1310="","",IF('Reported Performance Table'!E1310="Yes","LUNA_CCT","Reported_CCT"))</f>
        <v/>
      </c>
      <c r="L1310" t="str">
        <f>IF('Reported Performance Table'!D1310="","",IF(K1310="LUNA_CCT",VLOOKUP('Reported Performance Table'!D1310,'Master List'!$B$42:$E$129,4,FALSE),"Reported_BUG"))</f>
        <v/>
      </c>
      <c r="M1310" t="str">
        <f>IF('Reported Performance Table'!D1310="","",IF(AND('Reported Performance Table'!$E1310="Yes",OR('Reported Performance Table'!$D1310='Master List'!$B$42,'Reported Performance Table'!$D1310='Master List'!$B$43,'Reported Performance Table'!$D1310='Master List'!$B$44,'Reported Performance Table'!$D1310='Master List'!$B$46,'Reported Performance Table'!$D1310='Master List'!$B$48,'Reported Performance Table'!$D1310='Master List'!$B$104,'Reported Performance Table'!$D1310='Master List'!$B$106,'Reported Performance Table'!$D1310='Master List'!$B$126)),"LUNA_Dimming","Dimming_Capability_and_Range"))</f>
        <v/>
      </c>
      <c r="N1310" s="179">
        <f>'Reported Performance Table'!BE1310</f>
        <v>0</v>
      </c>
      <c r="O1310" s="179">
        <f>'Reported Performance Table'!BF1310</f>
        <v>0</v>
      </c>
      <c r="P1310" s="179">
        <f>'Reported Performance Table'!BG1310</f>
        <v>0</v>
      </c>
      <c r="Q1310" t="str">
        <f t="shared" si="41"/>
        <v>No</v>
      </c>
    </row>
    <row r="1311" spans="1:17" x14ac:dyDescent="0.25">
      <c r="A1311" s="75">
        <v>1318</v>
      </c>
      <c r="B1311" s="76" t="str">
        <f>IF('Reported Performance Table'!$A1318="","",IF(OR('Reported Performance Table'!$B1318="",'Reported Performance Table'!$C1318="",'Reported Performance Table'!$D1318="",'Reported Performance Table'!$F1318="",'Reported Performance Table'!$G1318="",'Reported Performance Table'!$H1318="",'Reported Performance Table'!$I1318="",'Reported Performance Table'!$K1318="",'Reported Performance Table'!$N1318="",'Reported Performance Table'!$O1318="",'Reported Performance Table'!$P1318="",'Reported Performance Table'!$Q1318="",'Reported Performance Table'!$R1318="",'Reported Performance Table'!$S1318="",'Reported Performance Table'!$T1318="",'Reported Performance Table'!$U1318="",'Reported Performance Table'!$V1318="",'Reported Performance Table'!$W1318="",'Reported Performance Table'!$X1318="",'Reported Performance Table'!$AF1318="",'Reported Performance Table'!$AG1318="",'Reported Performance Table'!$AI1318="",'Reported Performance Table'!$AJ1318="",'Reported Performance Table'!$AL1318="",'Reported Performance Table'!$AN1318="",'Reported Performance Table'!$AR1318=""),$A1311&amp;", ",""))</f>
        <v/>
      </c>
      <c r="D1311" s="35" t="e">
        <f>VLOOKUP('Reported Performance Table'!C1311,'Master List'!$B$20:$C$39,2,FALSE)</f>
        <v>#N/A</v>
      </c>
      <c r="E1311" t="e">
        <f>VLOOKUP('Reported Performance Table'!D1311,'Master List'!$B$42:$C$129,2,FALSE)</f>
        <v>#N/A</v>
      </c>
      <c r="F1311" t="e">
        <f>VLOOKUP('Reported Performance Table'!C1311,'Master List'!$B$20:$D$39,3,FALSE)</f>
        <v>#N/A</v>
      </c>
      <c r="G1311" s="3" t="e">
        <f>VLOOKUP('Reported Performance Table'!B1311,'Master List'!$B$11:$D$17,3,FALSE)</f>
        <v>#N/A</v>
      </c>
      <c r="H1311" t="e">
        <f t="shared" si="40"/>
        <v>#N/A</v>
      </c>
      <c r="I1311" t="e">
        <f>IF(VLOOKUP('Reported Performance Table'!D1311,'Master List'!$B$42:$D$129,3,FALSE)="","No",VLOOKUP('Reported Performance Table'!D1311,'Master List'!$B$42:$D$129,3,FALSE))</f>
        <v>#N/A</v>
      </c>
      <c r="J1311" t="e">
        <f>IF(AND(I1311="Yes_No",'Reported Performance Table'!E1311="Yes"),"No","Yes_No")</f>
        <v>#N/A</v>
      </c>
      <c r="K1311" t="str">
        <f>IF('Reported Performance Table'!D1311="","",IF('Reported Performance Table'!E1311="Yes","LUNA_CCT","Reported_CCT"))</f>
        <v/>
      </c>
      <c r="L1311" t="str">
        <f>IF('Reported Performance Table'!D1311="","",IF(K1311="LUNA_CCT",VLOOKUP('Reported Performance Table'!D1311,'Master List'!$B$42:$E$129,4,FALSE),"Reported_BUG"))</f>
        <v/>
      </c>
      <c r="M1311" t="str">
        <f>IF('Reported Performance Table'!D1311="","",IF(AND('Reported Performance Table'!$E1311="Yes",OR('Reported Performance Table'!$D1311='Master List'!$B$42,'Reported Performance Table'!$D1311='Master List'!$B$43,'Reported Performance Table'!$D1311='Master List'!$B$44,'Reported Performance Table'!$D1311='Master List'!$B$46,'Reported Performance Table'!$D1311='Master List'!$B$48,'Reported Performance Table'!$D1311='Master List'!$B$104,'Reported Performance Table'!$D1311='Master List'!$B$106,'Reported Performance Table'!$D1311='Master List'!$B$126)),"LUNA_Dimming","Dimming_Capability_and_Range"))</f>
        <v/>
      </c>
      <c r="N1311" s="179">
        <f>'Reported Performance Table'!BE1311</f>
        <v>0</v>
      </c>
      <c r="O1311" s="179">
        <f>'Reported Performance Table'!BF1311</f>
        <v>0</v>
      </c>
      <c r="P1311" s="179">
        <f>'Reported Performance Table'!BG1311</f>
        <v>0</v>
      </c>
      <c r="Q1311" t="str">
        <f t="shared" si="41"/>
        <v>No</v>
      </c>
    </row>
    <row r="1312" spans="1:17" x14ac:dyDescent="0.25">
      <c r="A1312" s="75">
        <v>1319</v>
      </c>
      <c r="B1312" s="76" t="str">
        <f>IF('Reported Performance Table'!$A1319="","",IF(OR('Reported Performance Table'!$B1319="",'Reported Performance Table'!$C1319="",'Reported Performance Table'!$D1319="",'Reported Performance Table'!$F1319="",'Reported Performance Table'!$G1319="",'Reported Performance Table'!$H1319="",'Reported Performance Table'!$I1319="",'Reported Performance Table'!$K1319="",'Reported Performance Table'!$N1319="",'Reported Performance Table'!$O1319="",'Reported Performance Table'!$P1319="",'Reported Performance Table'!$Q1319="",'Reported Performance Table'!$R1319="",'Reported Performance Table'!$S1319="",'Reported Performance Table'!$T1319="",'Reported Performance Table'!$U1319="",'Reported Performance Table'!$V1319="",'Reported Performance Table'!$W1319="",'Reported Performance Table'!$X1319="",'Reported Performance Table'!$AF1319="",'Reported Performance Table'!$AG1319="",'Reported Performance Table'!$AI1319="",'Reported Performance Table'!$AJ1319="",'Reported Performance Table'!$AL1319="",'Reported Performance Table'!$AN1319="",'Reported Performance Table'!$AR1319=""),$A1312&amp;", ",""))</f>
        <v/>
      </c>
      <c r="D1312" s="35" t="e">
        <f>VLOOKUP('Reported Performance Table'!C1312,'Master List'!$B$20:$C$39,2,FALSE)</f>
        <v>#N/A</v>
      </c>
      <c r="E1312" t="e">
        <f>VLOOKUP('Reported Performance Table'!D1312,'Master List'!$B$42:$C$129,2,FALSE)</f>
        <v>#N/A</v>
      </c>
      <c r="F1312" t="e">
        <f>VLOOKUP('Reported Performance Table'!C1312,'Master List'!$B$20:$D$39,3,FALSE)</f>
        <v>#N/A</v>
      </c>
      <c r="G1312" s="3" t="e">
        <f>VLOOKUP('Reported Performance Table'!B1312,'Master List'!$B$11:$D$17,3,FALSE)</f>
        <v>#N/A</v>
      </c>
      <c r="H1312" t="e">
        <f t="shared" si="40"/>
        <v>#N/A</v>
      </c>
      <c r="I1312" t="e">
        <f>IF(VLOOKUP('Reported Performance Table'!D1312,'Master List'!$B$42:$D$129,3,FALSE)="","No",VLOOKUP('Reported Performance Table'!D1312,'Master List'!$B$42:$D$129,3,FALSE))</f>
        <v>#N/A</v>
      </c>
      <c r="J1312" t="e">
        <f>IF(AND(I1312="Yes_No",'Reported Performance Table'!E1312="Yes"),"No","Yes_No")</f>
        <v>#N/A</v>
      </c>
      <c r="K1312" t="str">
        <f>IF('Reported Performance Table'!D1312="","",IF('Reported Performance Table'!E1312="Yes","LUNA_CCT","Reported_CCT"))</f>
        <v/>
      </c>
      <c r="L1312" t="str">
        <f>IF('Reported Performance Table'!D1312="","",IF(K1312="LUNA_CCT",VLOOKUP('Reported Performance Table'!D1312,'Master List'!$B$42:$E$129,4,FALSE),"Reported_BUG"))</f>
        <v/>
      </c>
      <c r="M1312" t="str">
        <f>IF('Reported Performance Table'!D1312="","",IF(AND('Reported Performance Table'!$E1312="Yes",OR('Reported Performance Table'!$D1312='Master List'!$B$42,'Reported Performance Table'!$D1312='Master List'!$B$43,'Reported Performance Table'!$D1312='Master List'!$B$44,'Reported Performance Table'!$D1312='Master List'!$B$46,'Reported Performance Table'!$D1312='Master List'!$B$48,'Reported Performance Table'!$D1312='Master List'!$B$104,'Reported Performance Table'!$D1312='Master List'!$B$106,'Reported Performance Table'!$D1312='Master List'!$B$126)),"LUNA_Dimming","Dimming_Capability_and_Range"))</f>
        <v/>
      </c>
      <c r="N1312" s="179">
        <f>'Reported Performance Table'!BE1312</f>
        <v>0</v>
      </c>
      <c r="O1312" s="179">
        <f>'Reported Performance Table'!BF1312</f>
        <v>0</v>
      </c>
      <c r="P1312" s="179">
        <f>'Reported Performance Table'!BG1312</f>
        <v>0</v>
      </c>
      <c r="Q1312" t="str">
        <f t="shared" si="41"/>
        <v>No</v>
      </c>
    </row>
    <row r="1313" spans="1:17" x14ac:dyDescent="0.25">
      <c r="A1313" s="75">
        <v>1320</v>
      </c>
      <c r="B1313" s="76" t="str">
        <f>IF('Reported Performance Table'!$A1320="","",IF(OR('Reported Performance Table'!$B1320="",'Reported Performance Table'!$C1320="",'Reported Performance Table'!$D1320="",'Reported Performance Table'!$F1320="",'Reported Performance Table'!$G1320="",'Reported Performance Table'!$H1320="",'Reported Performance Table'!$I1320="",'Reported Performance Table'!$K1320="",'Reported Performance Table'!$N1320="",'Reported Performance Table'!$O1320="",'Reported Performance Table'!$P1320="",'Reported Performance Table'!$Q1320="",'Reported Performance Table'!$R1320="",'Reported Performance Table'!$S1320="",'Reported Performance Table'!$T1320="",'Reported Performance Table'!$U1320="",'Reported Performance Table'!$V1320="",'Reported Performance Table'!$W1320="",'Reported Performance Table'!$X1320="",'Reported Performance Table'!$AF1320="",'Reported Performance Table'!$AG1320="",'Reported Performance Table'!$AI1320="",'Reported Performance Table'!$AJ1320="",'Reported Performance Table'!$AL1320="",'Reported Performance Table'!$AN1320="",'Reported Performance Table'!$AR1320=""),$A1313&amp;", ",""))</f>
        <v/>
      </c>
      <c r="D1313" s="35" t="e">
        <f>VLOOKUP('Reported Performance Table'!C1313,'Master List'!$B$20:$C$39,2,FALSE)</f>
        <v>#N/A</v>
      </c>
      <c r="E1313" t="e">
        <f>VLOOKUP('Reported Performance Table'!D1313,'Master List'!$B$42:$C$129,2,FALSE)</f>
        <v>#N/A</v>
      </c>
      <c r="F1313" t="e">
        <f>VLOOKUP('Reported Performance Table'!C1313,'Master List'!$B$20:$D$39,3,FALSE)</f>
        <v>#N/A</v>
      </c>
      <c r="G1313" s="3" t="e">
        <f>VLOOKUP('Reported Performance Table'!B1313,'Master List'!$B$11:$D$17,3,FALSE)</f>
        <v>#N/A</v>
      </c>
      <c r="H1313" t="e">
        <f t="shared" si="40"/>
        <v>#N/A</v>
      </c>
      <c r="I1313" t="e">
        <f>IF(VLOOKUP('Reported Performance Table'!D1313,'Master List'!$B$42:$D$129,3,FALSE)="","No",VLOOKUP('Reported Performance Table'!D1313,'Master List'!$B$42:$D$129,3,FALSE))</f>
        <v>#N/A</v>
      </c>
      <c r="J1313" t="e">
        <f>IF(AND(I1313="Yes_No",'Reported Performance Table'!E1313="Yes"),"No","Yes_No")</f>
        <v>#N/A</v>
      </c>
      <c r="K1313" t="str">
        <f>IF('Reported Performance Table'!D1313="","",IF('Reported Performance Table'!E1313="Yes","LUNA_CCT","Reported_CCT"))</f>
        <v/>
      </c>
      <c r="L1313" t="str">
        <f>IF('Reported Performance Table'!D1313="","",IF(K1313="LUNA_CCT",VLOOKUP('Reported Performance Table'!D1313,'Master List'!$B$42:$E$129,4,FALSE),"Reported_BUG"))</f>
        <v/>
      </c>
      <c r="M1313" t="str">
        <f>IF('Reported Performance Table'!D1313="","",IF(AND('Reported Performance Table'!$E1313="Yes",OR('Reported Performance Table'!$D1313='Master List'!$B$42,'Reported Performance Table'!$D1313='Master List'!$B$43,'Reported Performance Table'!$D1313='Master List'!$B$44,'Reported Performance Table'!$D1313='Master List'!$B$46,'Reported Performance Table'!$D1313='Master List'!$B$48,'Reported Performance Table'!$D1313='Master List'!$B$104,'Reported Performance Table'!$D1313='Master List'!$B$106,'Reported Performance Table'!$D1313='Master List'!$B$126)),"LUNA_Dimming","Dimming_Capability_and_Range"))</f>
        <v/>
      </c>
      <c r="N1313" s="179">
        <f>'Reported Performance Table'!BE1313</f>
        <v>0</v>
      </c>
      <c r="O1313" s="179">
        <f>'Reported Performance Table'!BF1313</f>
        <v>0</v>
      </c>
      <c r="P1313" s="179">
        <f>'Reported Performance Table'!BG1313</f>
        <v>0</v>
      </c>
      <c r="Q1313" t="str">
        <f t="shared" si="41"/>
        <v>No</v>
      </c>
    </row>
    <row r="1314" spans="1:17" x14ac:dyDescent="0.25">
      <c r="A1314" s="75">
        <v>1321</v>
      </c>
      <c r="B1314" s="76" t="str">
        <f>IF('Reported Performance Table'!$A1321="","",IF(OR('Reported Performance Table'!$B1321="",'Reported Performance Table'!$C1321="",'Reported Performance Table'!$D1321="",'Reported Performance Table'!$F1321="",'Reported Performance Table'!$G1321="",'Reported Performance Table'!$H1321="",'Reported Performance Table'!$I1321="",'Reported Performance Table'!$K1321="",'Reported Performance Table'!$N1321="",'Reported Performance Table'!$O1321="",'Reported Performance Table'!$P1321="",'Reported Performance Table'!$Q1321="",'Reported Performance Table'!$R1321="",'Reported Performance Table'!$S1321="",'Reported Performance Table'!$T1321="",'Reported Performance Table'!$U1321="",'Reported Performance Table'!$V1321="",'Reported Performance Table'!$W1321="",'Reported Performance Table'!$X1321="",'Reported Performance Table'!$AF1321="",'Reported Performance Table'!$AG1321="",'Reported Performance Table'!$AI1321="",'Reported Performance Table'!$AJ1321="",'Reported Performance Table'!$AL1321="",'Reported Performance Table'!$AN1321="",'Reported Performance Table'!$AR1321=""),$A1314&amp;", ",""))</f>
        <v/>
      </c>
      <c r="D1314" s="35" t="e">
        <f>VLOOKUP('Reported Performance Table'!C1314,'Master List'!$B$20:$C$39,2,FALSE)</f>
        <v>#N/A</v>
      </c>
      <c r="E1314" t="e">
        <f>VLOOKUP('Reported Performance Table'!D1314,'Master List'!$B$42:$C$129,2,FALSE)</f>
        <v>#N/A</v>
      </c>
      <c r="F1314" t="e">
        <f>VLOOKUP('Reported Performance Table'!C1314,'Master List'!$B$20:$D$39,3,FALSE)</f>
        <v>#N/A</v>
      </c>
      <c r="G1314" s="3" t="e">
        <f>VLOOKUP('Reported Performance Table'!B1314,'Master List'!$B$11:$D$17,3,FALSE)</f>
        <v>#N/A</v>
      </c>
      <c r="H1314" t="e">
        <f t="shared" si="40"/>
        <v>#N/A</v>
      </c>
      <c r="I1314" t="e">
        <f>IF(VLOOKUP('Reported Performance Table'!D1314,'Master List'!$B$42:$D$129,3,FALSE)="","No",VLOOKUP('Reported Performance Table'!D1314,'Master List'!$B$42:$D$129,3,FALSE))</f>
        <v>#N/A</v>
      </c>
      <c r="J1314" t="e">
        <f>IF(AND(I1314="Yes_No",'Reported Performance Table'!E1314="Yes"),"No","Yes_No")</f>
        <v>#N/A</v>
      </c>
      <c r="K1314" t="str">
        <f>IF('Reported Performance Table'!D1314="","",IF('Reported Performance Table'!E1314="Yes","LUNA_CCT","Reported_CCT"))</f>
        <v/>
      </c>
      <c r="L1314" t="str">
        <f>IF('Reported Performance Table'!D1314="","",IF(K1314="LUNA_CCT",VLOOKUP('Reported Performance Table'!D1314,'Master List'!$B$42:$E$129,4,FALSE),"Reported_BUG"))</f>
        <v/>
      </c>
      <c r="M1314" t="str">
        <f>IF('Reported Performance Table'!D1314="","",IF(AND('Reported Performance Table'!$E1314="Yes",OR('Reported Performance Table'!$D1314='Master List'!$B$42,'Reported Performance Table'!$D1314='Master List'!$B$43,'Reported Performance Table'!$D1314='Master List'!$B$44,'Reported Performance Table'!$D1314='Master List'!$B$46,'Reported Performance Table'!$D1314='Master List'!$B$48,'Reported Performance Table'!$D1314='Master List'!$B$104,'Reported Performance Table'!$D1314='Master List'!$B$106,'Reported Performance Table'!$D1314='Master List'!$B$126)),"LUNA_Dimming","Dimming_Capability_and_Range"))</f>
        <v/>
      </c>
      <c r="N1314" s="179">
        <f>'Reported Performance Table'!BE1314</f>
        <v>0</v>
      </c>
      <c r="O1314" s="179">
        <f>'Reported Performance Table'!BF1314</f>
        <v>0</v>
      </c>
      <c r="P1314" s="179">
        <f>'Reported Performance Table'!BG1314</f>
        <v>0</v>
      </c>
      <c r="Q1314" t="str">
        <f t="shared" si="41"/>
        <v>No</v>
      </c>
    </row>
    <row r="1315" spans="1:17" x14ac:dyDescent="0.25">
      <c r="A1315" s="75">
        <v>1322</v>
      </c>
      <c r="B1315" s="76" t="str">
        <f>IF('Reported Performance Table'!$A1322="","",IF(OR('Reported Performance Table'!$B1322="",'Reported Performance Table'!$C1322="",'Reported Performance Table'!$D1322="",'Reported Performance Table'!$F1322="",'Reported Performance Table'!$G1322="",'Reported Performance Table'!$H1322="",'Reported Performance Table'!$I1322="",'Reported Performance Table'!$K1322="",'Reported Performance Table'!$N1322="",'Reported Performance Table'!$O1322="",'Reported Performance Table'!$P1322="",'Reported Performance Table'!$Q1322="",'Reported Performance Table'!$R1322="",'Reported Performance Table'!$S1322="",'Reported Performance Table'!$T1322="",'Reported Performance Table'!$U1322="",'Reported Performance Table'!$V1322="",'Reported Performance Table'!$W1322="",'Reported Performance Table'!$X1322="",'Reported Performance Table'!$AF1322="",'Reported Performance Table'!$AG1322="",'Reported Performance Table'!$AI1322="",'Reported Performance Table'!$AJ1322="",'Reported Performance Table'!$AL1322="",'Reported Performance Table'!$AN1322="",'Reported Performance Table'!$AR1322=""),$A1315&amp;", ",""))</f>
        <v/>
      </c>
      <c r="D1315" s="35" t="e">
        <f>VLOOKUP('Reported Performance Table'!C1315,'Master List'!$B$20:$C$39,2,FALSE)</f>
        <v>#N/A</v>
      </c>
      <c r="E1315" t="e">
        <f>VLOOKUP('Reported Performance Table'!D1315,'Master List'!$B$42:$C$129,2,FALSE)</f>
        <v>#N/A</v>
      </c>
      <c r="F1315" t="e">
        <f>VLOOKUP('Reported Performance Table'!C1315,'Master List'!$B$20:$D$39,3,FALSE)</f>
        <v>#N/A</v>
      </c>
      <c r="G1315" s="3" t="e">
        <f>VLOOKUP('Reported Performance Table'!B1315,'Master List'!$B$11:$D$17,3,FALSE)</f>
        <v>#N/A</v>
      </c>
      <c r="H1315" t="e">
        <f t="shared" si="40"/>
        <v>#N/A</v>
      </c>
      <c r="I1315" t="e">
        <f>IF(VLOOKUP('Reported Performance Table'!D1315,'Master List'!$B$42:$D$129,3,FALSE)="","No",VLOOKUP('Reported Performance Table'!D1315,'Master List'!$B$42:$D$129,3,FALSE))</f>
        <v>#N/A</v>
      </c>
      <c r="J1315" t="e">
        <f>IF(AND(I1315="Yes_No",'Reported Performance Table'!E1315="Yes"),"No","Yes_No")</f>
        <v>#N/A</v>
      </c>
      <c r="K1315" t="str">
        <f>IF('Reported Performance Table'!D1315="","",IF('Reported Performance Table'!E1315="Yes","LUNA_CCT","Reported_CCT"))</f>
        <v/>
      </c>
      <c r="L1315" t="str">
        <f>IF('Reported Performance Table'!D1315="","",IF(K1315="LUNA_CCT",VLOOKUP('Reported Performance Table'!D1315,'Master List'!$B$42:$E$129,4,FALSE),"Reported_BUG"))</f>
        <v/>
      </c>
      <c r="M1315" t="str">
        <f>IF('Reported Performance Table'!D1315="","",IF(AND('Reported Performance Table'!$E1315="Yes",OR('Reported Performance Table'!$D1315='Master List'!$B$42,'Reported Performance Table'!$D1315='Master List'!$B$43,'Reported Performance Table'!$D1315='Master List'!$B$44,'Reported Performance Table'!$D1315='Master List'!$B$46,'Reported Performance Table'!$D1315='Master List'!$B$48,'Reported Performance Table'!$D1315='Master List'!$B$104,'Reported Performance Table'!$D1315='Master List'!$B$106,'Reported Performance Table'!$D1315='Master List'!$B$126)),"LUNA_Dimming","Dimming_Capability_and_Range"))</f>
        <v/>
      </c>
      <c r="N1315" s="179">
        <f>'Reported Performance Table'!BE1315</f>
        <v>0</v>
      </c>
      <c r="O1315" s="179">
        <f>'Reported Performance Table'!BF1315</f>
        <v>0</v>
      </c>
      <c r="P1315" s="179">
        <f>'Reported Performance Table'!BG1315</f>
        <v>0</v>
      </c>
      <c r="Q1315" t="str">
        <f t="shared" si="41"/>
        <v>No</v>
      </c>
    </row>
    <row r="1316" spans="1:17" x14ac:dyDescent="0.25">
      <c r="A1316" s="75">
        <v>1323</v>
      </c>
      <c r="B1316" s="76" t="str">
        <f>IF('Reported Performance Table'!$A1323="","",IF(OR('Reported Performance Table'!$B1323="",'Reported Performance Table'!$C1323="",'Reported Performance Table'!$D1323="",'Reported Performance Table'!$F1323="",'Reported Performance Table'!$G1323="",'Reported Performance Table'!$H1323="",'Reported Performance Table'!$I1323="",'Reported Performance Table'!$K1323="",'Reported Performance Table'!$N1323="",'Reported Performance Table'!$O1323="",'Reported Performance Table'!$P1323="",'Reported Performance Table'!$Q1323="",'Reported Performance Table'!$R1323="",'Reported Performance Table'!$S1323="",'Reported Performance Table'!$T1323="",'Reported Performance Table'!$U1323="",'Reported Performance Table'!$V1323="",'Reported Performance Table'!$W1323="",'Reported Performance Table'!$X1323="",'Reported Performance Table'!$AF1323="",'Reported Performance Table'!$AG1323="",'Reported Performance Table'!$AI1323="",'Reported Performance Table'!$AJ1323="",'Reported Performance Table'!$AL1323="",'Reported Performance Table'!$AN1323="",'Reported Performance Table'!$AR1323=""),$A1316&amp;", ",""))</f>
        <v/>
      </c>
      <c r="D1316" s="35" t="e">
        <f>VLOOKUP('Reported Performance Table'!C1316,'Master List'!$B$20:$C$39,2,FALSE)</f>
        <v>#N/A</v>
      </c>
      <c r="E1316" t="e">
        <f>VLOOKUP('Reported Performance Table'!D1316,'Master List'!$B$42:$C$129,2,FALSE)</f>
        <v>#N/A</v>
      </c>
      <c r="F1316" t="e">
        <f>VLOOKUP('Reported Performance Table'!C1316,'Master List'!$B$20:$D$39,3,FALSE)</f>
        <v>#N/A</v>
      </c>
      <c r="G1316" s="3" t="e">
        <f>VLOOKUP('Reported Performance Table'!B1316,'Master List'!$B$11:$D$17,3,FALSE)</f>
        <v>#N/A</v>
      </c>
      <c r="H1316" t="e">
        <f t="shared" si="40"/>
        <v>#N/A</v>
      </c>
      <c r="I1316" t="e">
        <f>IF(VLOOKUP('Reported Performance Table'!D1316,'Master List'!$B$42:$D$129,3,FALSE)="","No",VLOOKUP('Reported Performance Table'!D1316,'Master List'!$B$42:$D$129,3,FALSE))</f>
        <v>#N/A</v>
      </c>
      <c r="J1316" t="e">
        <f>IF(AND(I1316="Yes_No",'Reported Performance Table'!E1316="Yes"),"No","Yes_No")</f>
        <v>#N/A</v>
      </c>
      <c r="K1316" t="str">
        <f>IF('Reported Performance Table'!D1316="","",IF('Reported Performance Table'!E1316="Yes","LUNA_CCT","Reported_CCT"))</f>
        <v/>
      </c>
      <c r="L1316" t="str">
        <f>IF('Reported Performance Table'!D1316="","",IF(K1316="LUNA_CCT",VLOOKUP('Reported Performance Table'!D1316,'Master List'!$B$42:$E$129,4,FALSE),"Reported_BUG"))</f>
        <v/>
      </c>
      <c r="M1316" t="str">
        <f>IF('Reported Performance Table'!D1316="","",IF(AND('Reported Performance Table'!$E1316="Yes",OR('Reported Performance Table'!$D1316='Master List'!$B$42,'Reported Performance Table'!$D1316='Master List'!$B$43,'Reported Performance Table'!$D1316='Master List'!$B$44,'Reported Performance Table'!$D1316='Master List'!$B$46,'Reported Performance Table'!$D1316='Master List'!$B$48,'Reported Performance Table'!$D1316='Master List'!$B$104,'Reported Performance Table'!$D1316='Master List'!$B$106,'Reported Performance Table'!$D1316='Master List'!$B$126)),"LUNA_Dimming","Dimming_Capability_and_Range"))</f>
        <v/>
      </c>
      <c r="N1316" s="179">
        <f>'Reported Performance Table'!BE1316</f>
        <v>0</v>
      </c>
      <c r="O1316" s="179">
        <f>'Reported Performance Table'!BF1316</f>
        <v>0</v>
      </c>
      <c r="P1316" s="179">
        <f>'Reported Performance Table'!BG1316</f>
        <v>0</v>
      </c>
      <c r="Q1316" t="str">
        <f t="shared" si="41"/>
        <v>No</v>
      </c>
    </row>
    <row r="1317" spans="1:17" x14ac:dyDescent="0.25">
      <c r="A1317" s="75">
        <v>1324</v>
      </c>
      <c r="B1317" s="76" t="str">
        <f>IF('Reported Performance Table'!$A1324="","",IF(OR('Reported Performance Table'!$B1324="",'Reported Performance Table'!$C1324="",'Reported Performance Table'!$D1324="",'Reported Performance Table'!$F1324="",'Reported Performance Table'!$G1324="",'Reported Performance Table'!$H1324="",'Reported Performance Table'!$I1324="",'Reported Performance Table'!$K1324="",'Reported Performance Table'!$N1324="",'Reported Performance Table'!$O1324="",'Reported Performance Table'!$P1324="",'Reported Performance Table'!$Q1324="",'Reported Performance Table'!$R1324="",'Reported Performance Table'!$S1324="",'Reported Performance Table'!$T1324="",'Reported Performance Table'!$U1324="",'Reported Performance Table'!$V1324="",'Reported Performance Table'!$W1324="",'Reported Performance Table'!$X1324="",'Reported Performance Table'!$AF1324="",'Reported Performance Table'!$AG1324="",'Reported Performance Table'!$AI1324="",'Reported Performance Table'!$AJ1324="",'Reported Performance Table'!$AL1324="",'Reported Performance Table'!$AN1324="",'Reported Performance Table'!$AR1324=""),$A1317&amp;", ",""))</f>
        <v/>
      </c>
      <c r="D1317" s="35" t="e">
        <f>VLOOKUP('Reported Performance Table'!C1317,'Master List'!$B$20:$C$39,2,FALSE)</f>
        <v>#N/A</v>
      </c>
      <c r="E1317" t="e">
        <f>VLOOKUP('Reported Performance Table'!D1317,'Master List'!$B$42:$C$129,2,FALSE)</f>
        <v>#N/A</v>
      </c>
      <c r="F1317" t="e">
        <f>VLOOKUP('Reported Performance Table'!C1317,'Master List'!$B$20:$D$39,3,FALSE)</f>
        <v>#N/A</v>
      </c>
      <c r="G1317" s="3" t="e">
        <f>VLOOKUP('Reported Performance Table'!B1317,'Master List'!$B$11:$D$17,3,FALSE)</f>
        <v>#N/A</v>
      </c>
      <c r="H1317" t="e">
        <f t="shared" si="40"/>
        <v>#N/A</v>
      </c>
      <c r="I1317" t="e">
        <f>IF(VLOOKUP('Reported Performance Table'!D1317,'Master List'!$B$42:$D$129,3,FALSE)="","No",VLOOKUP('Reported Performance Table'!D1317,'Master List'!$B$42:$D$129,3,FALSE))</f>
        <v>#N/A</v>
      </c>
      <c r="J1317" t="e">
        <f>IF(AND(I1317="Yes_No",'Reported Performance Table'!E1317="Yes"),"No","Yes_No")</f>
        <v>#N/A</v>
      </c>
      <c r="K1317" t="str">
        <f>IF('Reported Performance Table'!D1317="","",IF('Reported Performance Table'!E1317="Yes","LUNA_CCT","Reported_CCT"))</f>
        <v/>
      </c>
      <c r="L1317" t="str">
        <f>IF('Reported Performance Table'!D1317="","",IF(K1317="LUNA_CCT",VLOOKUP('Reported Performance Table'!D1317,'Master List'!$B$42:$E$129,4,FALSE),"Reported_BUG"))</f>
        <v/>
      </c>
      <c r="M1317" t="str">
        <f>IF('Reported Performance Table'!D1317="","",IF(AND('Reported Performance Table'!$E1317="Yes",OR('Reported Performance Table'!$D1317='Master List'!$B$42,'Reported Performance Table'!$D1317='Master List'!$B$43,'Reported Performance Table'!$D1317='Master List'!$B$44,'Reported Performance Table'!$D1317='Master List'!$B$46,'Reported Performance Table'!$D1317='Master List'!$B$48,'Reported Performance Table'!$D1317='Master List'!$B$104,'Reported Performance Table'!$D1317='Master List'!$B$106,'Reported Performance Table'!$D1317='Master List'!$B$126)),"LUNA_Dimming","Dimming_Capability_and_Range"))</f>
        <v/>
      </c>
      <c r="N1317" s="179">
        <f>'Reported Performance Table'!BE1317</f>
        <v>0</v>
      </c>
      <c r="O1317" s="179">
        <f>'Reported Performance Table'!BF1317</f>
        <v>0</v>
      </c>
      <c r="P1317" s="179">
        <f>'Reported Performance Table'!BG1317</f>
        <v>0</v>
      </c>
      <c r="Q1317" t="str">
        <f t="shared" si="41"/>
        <v>No</v>
      </c>
    </row>
    <row r="1318" spans="1:17" x14ac:dyDescent="0.25">
      <c r="A1318" s="75">
        <v>1325</v>
      </c>
      <c r="B1318" s="76" t="str">
        <f>IF('Reported Performance Table'!$A1325="","",IF(OR('Reported Performance Table'!$B1325="",'Reported Performance Table'!$C1325="",'Reported Performance Table'!$D1325="",'Reported Performance Table'!$F1325="",'Reported Performance Table'!$G1325="",'Reported Performance Table'!$H1325="",'Reported Performance Table'!$I1325="",'Reported Performance Table'!$K1325="",'Reported Performance Table'!$N1325="",'Reported Performance Table'!$O1325="",'Reported Performance Table'!$P1325="",'Reported Performance Table'!$Q1325="",'Reported Performance Table'!$R1325="",'Reported Performance Table'!$S1325="",'Reported Performance Table'!$T1325="",'Reported Performance Table'!$U1325="",'Reported Performance Table'!$V1325="",'Reported Performance Table'!$W1325="",'Reported Performance Table'!$X1325="",'Reported Performance Table'!$AF1325="",'Reported Performance Table'!$AG1325="",'Reported Performance Table'!$AI1325="",'Reported Performance Table'!$AJ1325="",'Reported Performance Table'!$AL1325="",'Reported Performance Table'!$AN1325="",'Reported Performance Table'!$AR1325=""),$A1318&amp;", ",""))</f>
        <v/>
      </c>
      <c r="D1318" s="35" t="e">
        <f>VLOOKUP('Reported Performance Table'!C1318,'Master List'!$B$20:$C$39,2,FALSE)</f>
        <v>#N/A</v>
      </c>
      <c r="E1318" t="e">
        <f>VLOOKUP('Reported Performance Table'!D1318,'Master List'!$B$42:$C$129,2,FALSE)</f>
        <v>#N/A</v>
      </c>
      <c r="F1318" t="e">
        <f>VLOOKUP('Reported Performance Table'!C1318,'Master List'!$B$20:$D$39,3,FALSE)</f>
        <v>#N/A</v>
      </c>
      <c r="G1318" s="3" t="e">
        <f>VLOOKUP('Reported Performance Table'!B1318,'Master List'!$B$11:$D$17,3,FALSE)</f>
        <v>#N/A</v>
      </c>
      <c r="H1318" t="e">
        <f t="shared" si="40"/>
        <v>#N/A</v>
      </c>
      <c r="I1318" t="e">
        <f>IF(VLOOKUP('Reported Performance Table'!D1318,'Master List'!$B$42:$D$129,3,FALSE)="","No",VLOOKUP('Reported Performance Table'!D1318,'Master List'!$B$42:$D$129,3,FALSE))</f>
        <v>#N/A</v>
      </c>
      <c r="J1318" t="e">
        <f>IF(AND(I1318="Yes_No",'Reported Performance Table'!E1318="Yes"),"No","Yes_No")</f>
        <v>#N/A</v>
      </c>
      <c r="K1318" t="str">
        <f>IF('Reported Performance Table'!D1318="","",IF('Reported Performance Table'!E1318="Yes","LUNA_CCT","Reported_CCT"))</f>
        <v/>
      </c>
      <c r="L1318" t="str">
        <f>IF('Reported Performance Table'!D1318="","",IF(K1318="LUNA_CCT",VLOOKUP('Reported Performance Table'!D1318,'Master List'!$B$42:$E$129,4,FALSE),"Reported_BUG"))</f>
        <v/>
      </c>
      <c r="M1318" t="str">
        <f>IF('Reported Performance Table'!D1318="","",IF(AND('Reported Performance Table'!$E1318="Yes",OR('Reported Performance Table'!$D1318='Master List'!$B$42,'Reported Performance Table'!$D1318='Master List'!$B$43,'Reported Performance Table'!$D1318='Master List'!$B$44,'Reported Performance Table'!$D1318='Master List'!$B$46,'Reported Performance Table'!$D1318='Master List'!$B$48,'Reported Performance Table'!$D1318='Master List'!$B$104,'Reported Performance Table'!$D1318='Master List'!$B$106,'Reported Performance Table'!$D1318='Master List'!$B$126)),"LUNA_Dimming","Dimming_Capability_and_Range"))</f>
        <v/>
      </c>
      <c r="N1318" s="179">
        <f>'Reported Performance Table'!BE1318</f>
        <v>0</v>
      </c>
      <c r="O1318" s="179">
        <f>'Reported Performance Table'!BF1318</f>
        <v>0</v>
      </c>
      <c r="P1318" s="179">
        <f>'Reported Performance Table'!BG1318</f>
        <v>0</v>
      </c>
      <c r="Q1318" t="str">
        <f t="shared" si="41"/>
        <v>No</v>
      </c>
    </row>
    <row r="1319" spans="1:17" x14ac:dyDescent="0.25">
      <c r="A1319" s="75">
        <v>1326</v>
      </c>
      <c r="B1319" s="76" t="str">
        <f>IF('Reported Performance Table'!$A1326="","",IF(OR('Reported Performance Table'!$B1326="",'Reported Performance Table'!$C1326="",'Reported Performance Table'!$D1326="",'Reported Performance Table'!$F1326="",'Reported Performance Table'!$G1326="",'Reported Performance Table'!$H1326="",'Reported Performance Table'!$I1326="",'Reported Performance Table'!$K1326="",'Reported Performance Table'!$N1326="",'Reported Performance Table'!$O1326="",'Reported Performance Table'!$P1326="",'Reported Performance Table'!$Q1326="",'Reported Performance Table'!$R1326="",'Reported Performance Table'!$S1326="",'Reported Performance Table'!$T1326="",'Reported Performance Table'!$U1326="",'Reported Performance Table'!$V1326="",'Reported Performance Table'!$W1326="",'Reported Performance Table'!$X1326="",'Reported Performance Table'!$AF1326="",'Reported Performance Table'!$AG1326="",'Reported Performance Table'!$AI1326="",'Reported Performance Table'!$AJ1326="",'Reported Performance Table'!$AL1326="",'Reported Performance Table'!$AN1326="",'Reported Performance Table'!$AR1326=""),$A1319&amp;", ",""))</f>
        <v/>
      </c>
      <c r="D1319" s="35" t="e">
        <f>VLOOKUP('Reported Performance Table'!C1319,'Master List'!$B$20:$C$39,2,FALSE)</f>
        <v>#N/A</v>
      </c>
      <c r="E1319" t="e">
        <f>VLOOKUP('Reported Performance Table'!D1319,'Master List'!$B$42:$C$129,2,FALSE)</f>
        <v>#N/A</v>
      </c>
      <c r="F1319" t="e">
        <f>VLOOKUP('Reported Performance Table'!C1319,'Master List'!$B$20:$D$39,3,FALSE)</f>
        <v>#N/A</v>
      </c>
      <c r="G1319" s="3" t="e">
        <f>VLOOKUP('Reported Performance Table'!B1319,'Master List'!$B$11:$D$17,3,FALSE)</f>
        <v>#N/A</v>
      </c>
      <c r="H1319" t="e">
        <f t="shared" si="40"/>
        <v>#N/A</v>
      </c>
      <c r="I1319" t="e">
        <f>IF(VLOOKUP('Reported Performance Table'!D1319,'Master List'!$B$42:$D$129,3,FALSE)="","No",VLOOKUP('Reported Performance Table'!D1319,'Master List'!$B$42:$D$129,3,FALSE))</f>
        <v>#N/A</v>
      </c>
      <c r="J1319" t="e">
        <f>IF(AND(I1319="Yes_No",'Reported Performance Table'!E1319="Yes"),"No","Yes_No")</f>
        <v>#N/A</v>
      </c>
      <c r="K1319" t="str">
        <f>IF('Reported Performance Table'!D1319="","",IF('Reported Performance Table'!E1319="Yes","LUNA_CCT","Reported_CCT"))</f>
        <v/>
      </c>
      <c r="L1319" t="str">
        <f>IF('Reported Performance Table'!D1319="","",IF(K1319="LUNA_CCT",VLOOKUP('Reported Performance Table'!D1319,'Master List'!$B$42:$E$129,4,FALSE),"Reported_BUG"))</f>
        <v/>
      </c>
      <c r="M1319" t="str">
        <f>IF('Reported Performance Table'!D1319="","",IF(AND('Reported Performance Table'!$E1319="Yes",OR('Reported Performance Table'!$D1319='Master List'!$B$42,'Reported Performance Table'!$D1319='Master List'!$B$43,'Reported Performance Table'!$D1319='Master List'!$B$44,'Reported Performance Table'!$D1319='Master List'!$B$46,'Reported Performance Table'!$D1319='Master List'!$B$48,'Reported Performance Table'!$D1319='Master List'!$B$104,'Reported Performance Table'!$D1319='Master List'!$B$106,'Reported Performance Table'!$D1319='Master List'!$B$126)),"LUNA_Dimming","Dimming_Capability_and_Range"))</f>
        <v/>
      </c>
      <c r="N1319" s="179">
        <f>'Reported Performance Table'!BE1319</f>
        <v>0</v>
      </c>
      <c r="O1319" s="179">
        <f>'Reported Performance Table'!BF1319</f>
        <v>0</v>
      </c>
      <c r="P1319" s="179">
        <f>'Reported Performance Table'!BG1319</f>
        <v>0</v>
      </c>
      <c r="Q1319" t="str">
        <f t="shared" si="41"/>
        <v>No</v>
      </c>
    </row>
    <row r="1320" spans="1:17" x14ac:dyDescent="0.25">
      <c r="A1320" s="75">
        <v>1327</v>
      </c>
      <c r="B1320" s="76" t="str">
        <f>IF('Reported Performance Table'!$A1327="","",IF(OR('Reported Performance Table'!$B1327="",'Reported Performance Table'!$C1327="",'Reported Performance Table'!$D1327="",'Reported Performance Table'!$F1327="",'Reported Performance Table'!$G1327="",'Reported Performance Table'!$H1327="",'Reported Performance Table'!$I1327="",'Reported Performance Table'!$K1327="",'Reported Performance Table'!$N1327="",'Reported Performance Table'!$O1327="",'Reported Performance Table'!$P1327="",'Reported Performance Table'!$Q1327="",'Reported Performance Table'!$R1327="",'Reported Performance Table'!$S1327="",'Reported Performance Table'!$T1327="",'Reported Performance Table'!$U1327="",'Reported Performance Table'!$V1327="",'Reported Performance Table'!$W1327="",'Reported Performance Table'!$X1327="",'Reported Performance Table'!$AF1327="",'Reported Performance Table'!$AG1327="",'Reported Performance Table'!$AI1327="",'Reported Performance Table'!$AJ1327="",'Reported Performance Table'!$AL1327="",'Reported Performance Table'!$AN1327="",'Reported Performance Table'!$AR1327=""),$A1320&amp;", ",""))</f>
        <v/>
      </c>
      <c r="D1320" s="35" t="e">
        <f>VLOOKUP('Reported Performance Table'!C1320,'Master List'!$B$20:$C$39,2,FALSE)</f>
        <v>#N/A</v>
      </c>
      <c r="E1320" t="e">
        <f>VLOOKUP('Reported Performance Table'!D1320,'Master List'!$B$42:$C$129,2,FALSE)</f>
        <v>#N/A</v>
      </c>
      <c r="F1320" t="e">
        <f>VLOOKUP('Reported Performance Table'!C1320,'Master List'!$B$20:$D$39,3,FALSE)</f>
        <v>#N/A</v>
      </c>
      <c r="G1320" s="3" t="e">
        <f>VLOOKUP('Reported Performance Table'!B1320,'Master List'!$B$11:$D$17,3,FALSE)</f>
        <v>#N/A</v>
      </c>
      <c r="H1320" t="e">
        <f t="shared" si="40"/>
        <v>#N/A</v>
      </c>
      <c r="I1320" t="e">
        <f>IF(VLOOKUP('Reported Performance Table'!D1320,'Master List'!$B$42:$D$129,3,FALSE)="","No",VLOOKUP('Reported Performance Table'!D1320,'Master List'!$B$42:$D$129,3,FALSE))</f>
        <v>#N/A</v>
      </c>
      <c r="J1320" t="e">
        <f>IF(AND(I1320="Yes_No",'Reported Performance Table'!E1320="Yes"),"No","Yes_No")</f>
        <v>#N/A</v>
      </c>
      <c r="K1320" t="str">
        <f>IF('Reported Performance Table'!D1320="","",IF('Reported Performance Table'!E1320="Yes","LUNA_CCT","Reported_CCT"))</f>
        <v/>
      </c>
      <c r="L1320" t="str">
        <f>IF('Reported Performance Table'!D1320="","",IF(K1320="LUNA_CCT",VLOOKUP('Reported Performance Table'!D1320,'Master List'!$B$42:$E$129,4,FALSE),"Reported_BUG"))</f>
        <v/>
      </c>
      <c r="M1320" t="str">
        <f>IF('Reported Performance Table'!D1320="","",IF(AND('Reported Performance Table'!$E1320="Yes",OR('Reported Performance Table'!$D1320='Master List'!$B$42,'Reported Performance Table'!$D1320='Master List'!$B$43,'Reported Performance Table'!$D1320='Master List'!$B$44,'Reported Performance Table'!$D1320='Master List'!$B$46,'Reported Performance Table'!$D1320='Master List'!$B$48,'Reported Performance Table'!$D1320='Master List'!$B$104,'Reported Performance Table'!$D1320='Master List'!$B$106,'Reported Performance Table'!$D1320='Master List'!$B$126)),"LUNA_Dimming","Dimming_Capability_and_Range"))</f>
        <v/>
      </c>
      <c r="N1320" s="179">
        <f>'Reported Performance Table'!BE1320</f>
        <v>0</v>
      </c>
      <c r="O1320" s="179">
        <f>'Reported Performance Table'!BF1320</f>
        <v>0</v>
      </c>
      <c r="P1320" s="179">
        <f>'Reported Performance Table'!BG1320</f>
        <v>0</v>
      </c>
      <c r="Q1320" t="str">
        <f t="shared" si="41"/>
        <v>No</v>
      </c>
    </row>
    <row r="1321" spans="1:17" x14ac:dyDescent="0.25">
      <c r="A1321" s="75">
        <v>1328</v>
      </c>
      <c r="B1321" s="76" t="str">
        <f>IF('Reported Performance Table'!$A1328="","",IF(OR('Reported Performance Table'!$B1328="",'Reported Performance Table'!$C1328="",'Reported Performance Table'!$D1328="",'Reported Performance Table'!$F1328="",'Reported Performance Table'!$G1328="",'Reported Performance Table'!$H1328="",'Reported Performance Table'!$I1328="",'Reported Performance Table'!$K1328="",'Reported Performance Table'!$N1328="",'Reported Performance Table'!$O1328="",'Reported Performance Table'!$P1328="",'Reported Performance Table'!$Q1328="",'Reported Performance Table'!$R1328="",'Reported Performance Table'!$S1328="",'Reported Performance Table'!$T1328="",'Reported Performance Table'!$U1328="",'Reported Performance Table'!$V1328="",'Reported Performance Table'!$W1328="",'Reported Performance Table'!$X1328="",'Reported Performance Table'!$AF1328="",'Reported Performance Table'!$AG1328="",'Reported Performance Table'!$AI1328="",'Reported Performance Table'!$AJ1328="",'Reported Performance Table'!$AL1328="",'Reported Performance Table'!$AN1328="",'Reported Performance Table'!$AR1328=""),$A1321&amp;", ",""))</f>
        <v/>
      </c>
      <c r="D1321" s="35" t="e">
        <f>VLOOKUP('Reported Performance Table'!C1321,'Master List'!$B$20:$C$39,2,FALSE)</f>
        <v>#N/A</v>
      </c>
      <c r="E1321" t="e">
        <f>VLOOKUP('Reported Performance Table'!D1321,'Master List'!$B$42:$C$129,2,FALSE)</f>
        <v>#N/A</v>
      </c>
      <c r="F1321" t="e">
        <f>VLOOKUP('Reported Performance Table'!C1321,'Master List'!$B$20:$D$39,3,FALSE)</f>
        <v>#N/A</v>
      </c>
      <c r="G1321" s="3" t="e">
        <f>VLOOKUP('Reported Performance Table'!B1321,'Master List'!$B$11:$D$17,3,FALSE)</f>
        <v>#N/A</v>
      </c>
      <c r="H1321" t="e">
        <f t="shared" si="40"/>
        <v>#N/A</v>
      </c>
      <c r="I1321" t="e">
        <f>IF(VLOOKUP('Reported Performance Table'!D1321,'Master List'!$B$42:$D$129,3,FALSE)="","No",VLOOKUP('Reported Performance Table'!D1321,'Master List'!$B$42:$D$129,3,FALSE))</f>
        <v>#N/A</v>
      </c>
      <c r="J1321" t="e">
        <f>IF(AND(I1321="Yes_No",'Reported Performance Table'!E1321="Yes"),"No","Yes_No")</f>
        <v>#N/A</v>
      </c>
      <c r="K1321" t="str">
        <f>IF('Reported Performance Table'!D1321="","",IF('Reported Performance Table'!E1321="Yes","LUNA_CCT","Reported_CCT"))</f>
        <v/>
      </c>
      <c r="L1321" t="str">
        <f>IF('Reported Performance Table'!D1321="","",IF(K1321="LUNA_CCT",VLOOKUP('Reported Performance Table'!D1321,'Master List'!$B$42:$E$129,4,FALSE),"Reported_BUG"))</f>
        <v/>
      </c>
      <c r="M1321" t="str">
        <f>IF('Reported Performance Table'!D1321="","",IF(AND('Reported Performance Table'!$E1321="Yes",OR('Reported Performance Table'!$D1321='Master List'!$B$42,'Reported Performance Table'!$D1321='Master List'!$B$43,'Reported Performance Table'!$D1321='Master List'!$B$44,'Reported Performance Table'!$D1321='Master List'!$B$46,'Reported Performance Table'!$D1321='Master List'!$B$48,'Reported Performance Table'!$D1321='Master List'!$B$104,'Reported Performance Table'!$D1321='Master List'!$B$106,'Reported Performance Table'!$D1321='Master List'!$B$126)),"LUNA_Dimming","Dimming_Capability_and_Range"))</f>
        <v/>
      </c>
      <c r="N1321" s="179">
        <f>'Reported Performance Table'!BE1321</f>
        <v>0</v>
      </c>
      <c r="O1321" s="179">
        <f>'Reported Performance Table'!BF1321</f>
        <v>0</v>
      </c>
      <c r="P1321" s="179">
        <f>'Reported Performance Table'!BG1321</f>
        <v>0</v>
      </c>
      <c r="Q1321" t="str">
        <f t="shared" si="41"/>
        <v>No</v>
      </c>
    </row>
    <row r="1322" spans="1:17" x14ac:dyDescent="0.25">
      <c r="A1322" s="75">
        <v>1329</v>
      </c>
      <c r="B1322" s="76" t="str">
        <f>IF('Reported Performance Table'!$A1329="","",IF(OR('Reported Performance Table'!$B1329="",'Reported Performance Table'!$C1329="",'Reported Performance Table'!$D1329="",'Reported Performance Table'!$F1329="",'Reported Performance Table'!$G1329="",'Reported Performance Table'!$H1329="",'Reported Performance Table'!$I1329="",'Reported Performance Table'!$K1329="",'Reported Performance Table'!$N1329="",'Reported Performance Table'!$O1329="",'Reported Performance Table'!$P1329="",'Reported Performance Table'!$Q1329="",'Reported Performance Table'!$R1329="",'Reported Performance Table'!$S1329="",'Reported Performance Table'!$T1329="",'Reported Performance Table'!$U1329="",'Reported Performance Table'!$V1329="",'Reported Performance Table'!$W1329="",'Reported Performance Table'!$X1329="",'Reported Performance Table'!$AF1329="",'Reported Performance Table'!$AG1329="",'Reported Performance Table'!$AI1329="",'Reported Performance Table'!$AJ1329="",'Reported Performance Table'!$AL1329="",'Reported Performance Table'!$AN1329="",'Reported Performance Table'!$AR1329=""),$A1322&amp;", ",""))</f>
        <v/>
      </c>
      <c r="D1322" s="35" t="e">
        <f>VLOOKUP('Reported Performance Table'!C1322,'Master List'!$B$20:$C$39,2,FALSE)</f>
        <v>#N/A</v>
      </c>
      <c r="E1322" t="e">
        <f>VLOOKUP('Reported Performance Table'!D1322,'Master List'!$B$42:$C$129,2,FALSE)</f>
        <v>#N/A</v>
      </c>
      <c r="F1322" t="e">
        <f>VLOOKUP('Reported Performance Table'!C1322,'Master List'!$B$20:$D$39,3,FALSE)</f>
        <v>#N/A</v>
      </c>
      <c r="G1322" s="3" t="e">
        <f>VLOOKUP('Reported Performance Table'!B1322,'Master List'!$B$11:$D$17,3,FALSE)</f>
        <v>#N/A</v>
      </c>
      <c r="H1322" t="e">
        <f t="shared" si="40"/>
        <v>#N/A</v>
      </c>
      <c r="I1322" t="e">
        <f>IF(VLOOKUP('Reported Performance Table'!D1322,'Master List'!$B$42:$D$129,3,FALSE)="","No",VLOOKUP('Reported Performance Table'!D1322,'Master List'!$B$42:$D$129,3,FALSE))</f>
        <v>#N/A</v>
      </c>
      <c r="J1322" t="e">
        <f>IF(AND(I1322="Yes_No",'Reported Performance Table'!E1322="Yes"),"No","Yes_No")</f>
        <v>#N/A</v>
      </c>
      <c r="K1322" t="str">
        <f>IF('Reported Performance Table'!D1322="","",IF('Reported Performance Table'!E1322="Yes","LUNA_CCT","Reported_CCT"))</f>
        <v/>
      </c>
      <c r="L1322" t="str">
        <f>IF('Reported Performance Table'!D1322="","",IF(K1322="LUNA_CCT",VLOOKUP('Reported Performance Table'!D1322,'Master List'!$B$42:$E$129,4,FALSE),"Reported_BUG"))</f>
        <v/>
      </c>
      <c r="M1322" t="str">
        <f>IF('Reported Performance Table'!D1322="","",IF(AND('Reported Performance Table'!$E1322="Yes",OR('Reported Performance Table'!$D1322='Master List'!$B$42,'Reported Performance Table'!$D1322='Master List'!$B$43,'Reported Performance Table'!$D1322='Master List'!$B$44,'Reported Performance Table'!$D1322='Master List'!$B$46,'Reported Performance Table'!$D1322='Master List'!$B$48,'Reported Performance Table'!$D1322='Master List'!$B$104,'Reported Performance Table'!$D1322='Master List'!$B$106,'Reported Performance Table'!$D1322='Master List'!$B$126)),"LUNA_Dimming","Dimming_Capability_and_Range"))</f>
        <v/>
      </c>
      <c r="N1322" s="179">
        <f>'Reported Performance Table'!BE1322</f>
        <v>0</v>
      </c>
      <c r="O1322" s="179">
        <f>'Reported Performance Table'!BF1322</f>
        <v>0</v>
      </c>
      <c r="P1322" s="179">
        <f>'Reported Performance Table'!BG1322</f>
        <v>0</v>
      </c>
      <c r="Q1322" t="str">
        <f t="shared" si="41"/>
        <v>No</v>
      </c>
    </row>
    <row r="1323" spans="1:17" x14ac:dyDescent="0.25">
      <c r="A1323" s="75">
        <v>1330</v>
      </c>
      <c r="B1323" s="76" t="str">
        <f>IF('Reported Performance Table'!$A1330="","",IF(OR('Reported Performance Table'!$B1330="",'Reported Performance Table'!$C1330="",'Reported Performance Table'!$D1330="",'Reported Performance Table'!$F1330="",'Reported Performance Table'!$G1330="",'Reported Performance Table'!$H1330="",'Reported Performance Table'!$I1330="",'Reported Performance Table'!$K1330="",'Reported Performance Table'!$N1330="",'Reported Performance Table'!$O1330="",'Reported Performance Table'!$P1330="",'Reported Performance Table'!$Q1330="",'Reported Performance Table'!$R1330="",'Reported Performance Table'!$S1330="",'Reported Performance Table'!$T1330="",'Reported Performance Table'!$U1330="",'Reported Performance Table'!$V1330="",'Reported Performance Table'!$W1330="",'Reported Performance Table'!$X1330="",'Reported Performance Table'!$AF1330="",'Reported Performance Table'!$AG1330="",'Reported Performance Table'!$AI1330="",'Reported Performance Table'!$AJ1330="",'Reported Performance Table'!$AL1330="",'Reported Performance Table'!$AN1330="",'Reported Performance Table'!$AR1330=""),$A1323&amp;", ",""))</f>
        <v/>
      </c>
      <c r="D1323" s="35" t="e">
        <f>VLOOKUP('Reported Performance Table'!C1323,'Master List'!$B$20:$C$39,2,FALSE)</f>
        <v>#N/A</v>
      </c>
      <c r="E1323" t="e">
        <f>VLOOKUP('Reported Performance Table'!D1323,'Master List'!$B$42:$C$129,2,FALSE)</f>
        <v>#N/A</v>
      </c>
      <c r="F1323" t="e">
        <f>VLOOKUP('Reported Performance Table'!C1323,'Master List'!$B$20:$D$39,3,FALSE)</f>
        <v>#N/A</v>
      </c>
      <c r="G1323" s="3" t="e">
        <f>VLOOKUP('Reported Performance Table'!B1323,'Master List'!$B$11:$D$17,3,FALSE)</f>
        <v>#N/A</v>
      </c>
      <c r="H1323" t="e">
        <f t="shared" si="40"/>
        <v>#N/A</v>
      </c>
      <c r="I1323" t="e">
        <f>IF(VLOOKUP('Reported Performance Table'!D1323,'Master List'!$B$42:$D$129,3,FALSE)="","No",VLOOKUP('Reported Performance Table'!D1323,'Master List'!$B$42:$D$129,3,FALSE))</f>
        <v>#N/A</v>
      </c>
      <c r="J1323" t="e">
        <f>IF(AND(I1323="Yes_No",'Reported Performance Table'!E1323="Yes"),"No","Yes_No")</f>
        <v>#N/A</v>
      </c>
      <c r="K1323" t="str">
        <f>IF('Reported Performance Table'!D1323="","",IF('Reported Performance Table'!E1323="Yes","LUNA_CCT","Reported_CCT"))</f>
        <v/>
      </c>
      <c r="L1323" t="str">
        <f>IF('Reported Performance Table'!D1323="","",IF(K1323="LUNA_CCT",VLOOKUP('Reported Performance Table'!D1323,'Master List'!$B$42:$E$129,4,FALSE),"Reported_BUG"))</f>
        <v/>
      </c>
      <c r="M1323" t="str">
        <f>IF('Reported Performance Table'!D1323="","",IF(AND('Reported Performance Table'!$E1323="Yes",OR('Reported Performance Table'!$D1323='Master List'!$B$42,'Reported Performance Table'!$D1323='Master List'!$B$43,'Reported Performance Table'!$D1323='Master List'!$B$44,'Reported Performance Table'!$D1323='Master List'!$B$46,'Reported Performance Table'!$D1323='Master List'!$B$48,'Reported Performance Table'!$D1323='Master List'!$B$104,'Reported Performance Table'!$D1323='Master List'!$B$106,'Reported Performance Table'!$D1323='Master List'!$B$126)),"LUNA_Dimming","Dimming_Capability_and_Range"))</f>
        <v/>
      </c>
      <c r="N1323" s="179">
        <f>'Reported Performance Table'!BE1323</f>
        <v>0</v>
      </c>
      <c r="O1323" s="179">
        <f>'Reported Performance Table'!BF1323</f>
        <v>0</v>
      </c>
      <c r="P1323" s="179">
        <f>'Reported Performance Table'!BG1323</f>
        <v>0</v>
      </c>
      <c r="Q1323" t="str">
        <f t="shared" si="41"/>
        <v>No</v>
      </c>
    </row>
    <row r="1324" spans="1:17" x14ac:dyDescent="0.25">
      <c r="A1324" s="75">
        <v>1331</v>
      </c>
      <c r="B1324" s="76" t="str">
        <f>IF('Reported Performance Table'!$A1331="","",IF(OR('Reported Performance Table'!$B1331="",'Reported Performance Table'!$C1331="",'Reported Performance Table'!$D1331="",'Reported Performance Table'!$F1331="",'Reported Performance Table'!$G1331="",'Reported Performance Table'!$H1331="",'Reported Performance Table'!$I1331="",'Reported Performance Table'!$K1331="",'Reported Performance Table'!$N1331="",'Reported Performance Table'!$O1331="",'Reported Performance Table'!$P1331="",'Reported Performance Table'!$Q1331="",'Reported Performance Table'!$R1331="",'Reported Performance Table'!$S1331="",'Reported Performance Table'!$T1331="",'Reported Performance Table'!$U1331="",'Reported Performance Table'!$V1331="",'Reported Performance Table'!$W1331="",'Reported Performance Table'!$X1331="",'Reported Performance Table'!$AF1331="",'Reported Performance Table'!$AG1331="",'Reported Performance Table'!$AI1331="",'Reported Performance Table'!$AJ1331="",'Reported Performance Table'!$AL1331="",'Reported Performance Table'!$AN1331="",'Reported Performance Table'!$AR1331=""),$A1324&amp;", ",""))</f>
        <v/>
      </c>
      <c r="D1324" s="35" t="e">
        <f>VLOOKUP('Reported Performance Table'!C1324,'Master List'!$B$20:$C$39,2,FALSE)</f>
        <v>#N/A</v>
      </c>
      <c r="E1324" t="e">
        <f>VLOOKUP('Reported Performance Table'!D1324,'Master List'!$B$42:$C$129,2,FALSE)</f>
        <v>#N/A</v>
      </c>
      <c r="F1324" t="e">
        <f>VLOOKUP('Reported Performance Table'!C1324,'Master List'!$B$20:$D$39,3,FALSE)</f>
        <v>#N/A</v>
      </c>
      <c r="G1324" s="3" t="e">
        <f>VLOOKUP('Reported Performance Table'!B1324,'Master List'!$B$11:$D$17,3,FALSE)</f>
        <v>#N/A</v>
      </c>
      <c r="H1324" t="e">
        <f t="shared" si="40"/>
        <v>#N/A</v>
      </c>
      <c r="I1324" t="e">
        <f>IF(VLOOKUP('Reported Performance Table'!D1324,'Master List'!$B$42:$D$129,3,FALSE)="","No",VLOOKUP('Reported Performance Table'!D1324,'Master List'!$B$42:$D$129,3,FALSE))</f>
        <v>#N/A</v>
      </c>
      <c r="J1324" t="e">
        <f>IF(AND(I1324="Yes_No",'Reported Performance Table'!E1324="Yes"),"No","Yes_No")</f>
        <v>#N/A</v>
      </c>
      <c r="K1324" t="str">
        <f>IF('Reported Performance Table'!D1324="","",IF('Reported Performance Table'!E1324="Yes","LUNA_CCT","Reported_CCT"))</f>
        <v/>
      </c>
      <c r="L1324" t="str">
        <f>IF('Reported Performance Table'!D1324="","",IF(K1324="LUNA_CCT",VLOOKUP('Reported Performance Table'!D1324,'Master List'!$B$42:$E$129,4,FALSE),"Reported_BUG"))</f>
        <v/>
      </c>
      <c r="M1324" t="str">
        <f>IF('Reported Performance Table'!D1324="","",IF(AND('Reported Performance Table'!$E1324="Yes",OR('Reported Performance Table'!$D1324='Master List'!$B$42,'Reported Performance Table'!$D1324='Master List'!$B$43,'Reported Performance Table'!$D1324='Master List'!$B$44,'Reported Performance Table'!$D1324='Master List'!$B$46,'Reported Performance Table'!$D1324='Master List'!$B$48,'Reported Performance Table'!$D1324='Master List'!$B$104,'Reported Performance Table'!$D1324='Master List'!$B$106,'Reported Performance Table'!$D1324='Master List'!$B$126)),"LUNA_Dimming","Dimming_Capability_and_Range"))</f>
        <v/>
      </c>
      <c r="N1324" s="179">
        <f>'Reported Performance Table'!BE1324</f>
        <v>0</v>
      </c>
      <c r="O1324" s="179">
        <f>'Reported Performance Table'!BF1324</f>
        <v>0</v>
      </c>
      <c r="P1324" s="179">
        <f>'Reported Performance Table'!BG1324</f>
        <v>0</v>
      </c>
      <c r="Q1324" t="str">
        <f t="shared" si="41"/>
        <v>No</v>
      </c>
    </row>
    <row r="1325" spans="1:17" x14ac:dyDescent="0.25">
      <c r="A1325" s="75">
        <v>1332</v>
      </c>
      <c r="B1325" s="76" t="str">
        <f>IF('Reported Performance Table'!$A1332="","",IF(OR('Reported Performance Table'!$B1332="",'Reported Performance Table'!$C1332="",'Reported Performance Table'!$D1332="",'Reported Performance Table'!$F1332="",'Reported Performance Table'!$G1332="",'Reported Performance Table'!$H1332="",'Reported Performance Table'!$I1332="",'Reported Performance Table'!$K1332="",'Reported Performance Table'!$N1332="",'Reported Performance Table'!$O1332="",'Reported Performance Table'!$P1332="",'Reported Performance Table'!$Q1332="",'Reported Performance Table'!$R1332="",'Reported Performance Table'!$S1332="",'Reported Performance Table'!$T1332="",'Reported Performance Table'!$U1332="",'Reported Performance Table'!$V1332="",'Reported Performance Table'!$W1332="",'Reported Performance Table'!$X1332="",'Reported Performance Table'!$AF1332="",'Reported Performance Table'!$AG1332="",'Reported Performance Table'!$AI1332="",'Reported Performance Table'!$AJ1332="",'Reported Performance Table'!$AL1332="",'Reported Performance Table'!$AN1332="",'Reported Performance Table'!$AR1332=""),$A1325&amp;", ",""))</f>
        <v/>
      </c>
      <c r="D1325" s="35" t="e">
        <f>VLOOKUP('Reported Performance Table'!C1325,'Master List'!$B$20:$C$39,2,FALSE)</f>
        <v>#N/A</v>
      </c>
      <c r="E1325" t="e">
        <f>VLOOKUP('Reported Performance Table'!D1325,'Master List'!$B$42:$C$129,2,FALSE)</f>
        <v>#N/A</v>
      </c>
      <c r="F1325" t="e">
        <f>VLOOKUP('Reported Performance Table'!C1325,'Master List'!$B$20:$D$39,3,FALSE)</f>
        <v>#N/A</v>
      </c>
      <c r="G1325" s="3" t="e">
        <f>VLOOKUP('Reported Performance Table'!B1325,'Master List'!$B$11:$D$17,3,FALSE)</f>
        <v>#N/A</v>
      </c>
      <c r="H1325" t="e">
        <f t="shared" si="40"/>
        <v>#N/A</v>
      </c>
      <c r="I1325" t="e">
        <f>IF(VLOOKUP('Reported Performance Table'!D1325,'Master List'!$B$42:$D$129,3,FALSE)="","No",VLOOKUP('Reported Performance Table'!D1325,'Master List'!$B$42:$D$129,3,FALSE))</f>
        <v>#N/A</v>
      </c>
      <c r="J1325" t="e">
        <f>IF(AND(I1325="Yes_No",'Reported Performance Table'!E1325="Yes"),"No","Yes_No")</f>
        <v>#N/A</v>
      </c>
      <c r="K1325" t="str">
        <f>IF('Reported Performance Table'!D1325="","",IF('Reported Performance Table'!E1325="Yes","LUNA_CCT","Reported_CCT"))</f>
        <v/>
      </c>
      <c r="L1325" t="str">
        <f>IF('Reported Performance Table'!D1325="","",IF(K1325="LUNA_CCT",VLOOKUP('Reported Performance Table'!D1325,'Master List'!$B$42:$E$129,4,FALSE),"Reported_BUG"))</f>
        <v/>
      </c>
      <c r="M1325" t="str">
        <f>IF('Reported Performance Table'!D1325="","",IF(AND('Reported Performance Table'!$E1325="Yes",OR('Reported Performance Table'!$D1325='Master List'!$B$42,'Reported Performance Table'!$D1325='Master List'!$B$43,'Reported Performance Table'!$D1325='Master List'!$B$44,'Reported Performance Table'!$D1325='Master List'!$B$46,'Reported Performance Table'!$D1325='Master List'!$B$48,'Reported Performance Table'!$D1325='Master List'!$B$104,'Reported Performance Table'!$D1325='Master List'!$B$106,'Reported Performance Table'!$D1325='Master List'!$B$126)),"LUNA_Dimming","Dimming_Capability_and_Range"))</f>
        <v/>
      </c>
      <c r="N1325" s="179">
        <f>'Reported Performance Table'!BE1325</f>
        <v>0</v>
      </c>
      <c r="O1325" s="179">
        <f>'Reported Performance Table'!BF1325</f>
        <v>0</v>
      </c>
      <c r="P1325" s="179">
        <f>'Reported Performance Table'!BG1325</f>
        <v>0</v>
      </c>
      <c r="Q1325" t="str">
        <f t="shared" si="41"/>
        <v>No</v>
      </c>
    </row>
    <row r="1326" spans="1:17" x14ac:dyDescent="0.25">
      <c r="A1326" s="75">
        <v>1333</v>
      </c>
      <c r="B1326" s="76" t="str">
        <f>IF('Reported Performance Table'!$A1333="","",IF(OR('Reported Performance Table'!$B1333="",'Reported Performance Table'!$C1333="",'Reported Performance Table'!$D1333="",'Reported Performance Table'!$F1333="",'Reported Performance Table'!$G1333="",'Reported Performance Table'!$H1333="",'Reported Performance Table'!$I1333="",'Reported Performance Table'!$K1333="",'Reported Performance Table'!$N1333="",'Reported Performance Table'!$O1333="",'Reported Performance Table'!$P1333="",'Reported Performance Table'!$Q1333="",'Reported Performance Table'!$R1333="",'Reported Performance Table'!$S1333="",'Reported Performance Table'!$T1333="",'Reported Performance Table'!$U1333="",'Reported Performance Table'!$V1333="",'Reported Performance Table'!$W1333="",'Reported Performance Table'!$X1333="",'Reported Performance Table'!$AF1333="",'Reported Performance Table'!$AG1333="",'Reported Performance Table'!$AI1333="",'Reported Performance Table'!$AJ1333="",'Reported Performance Table'!$AL1333="",'Reported Performance Table'!$AN1333="",'Reported Performance Table'!$AR1333=""),$A1326&amp;", ",""))</f>
        <v/>
      </c>
      <c r="D1326" s="35" t="e">
        <f>VLOOKUP('Reported Performance Table'!C1326,'Master List'!$B$20:$C$39,2,FALSE)</f>
        <v>#N/A</v>
      </c>
      <c r="E1326" t="e">
        <f>VLOOKUP('Reported Performance Table'!D1326,'Master List'!$B$42:$C$129,2,FALSE)</f>
        <v>#N/A</v>
      </c>
      <c r="F1326" t="e">
        <f>VLOOKUP('Reported Performance Table'!C1326,'Master List'!$B$20:$D$39,3,FALSE)</f>
        <v>#N/A</v>
      </c>
      <c r="G1326" s="3" t="e">
        <f>VLOOKUP('Reported Performance Table'!B1326,'Master List'!$B$11:$D$17,3,FALSE)</f>
        <v>#N/A</v>
      </c>
      <c r="H1326" t="e">
        <f t="shared" si="40"/>
        <v>#N/A</v>
      </c>
      <c r="I1326" t="e">
        <f>IF(VLOOKUP('Reported Performance Table'!D1326,'Master List'!$B$42:$D$129,3,FALSE)="","No",VLOOKUP('Reported Performance Table'!D1326,'Master List'!$B$42:$D$129,3,FALSE))</f>
        <v>#N/A</v>
      </c>
      <c r="J1326" t="e">
        <f>IF(AND(I1326="Yes_No",'Reported Performance Table'!E1326="Yes"),"No","Yes_No")</f>
        <v>#N/A</v>
      </c>
      <c r="K1326" t="str">
        <f>IF('Reported Performance Table'!D1326="","",IF('Reported Performance Table'!E1326="Yes","LUNA_CCT","Reported_CCT"))</f>
        <v/>
      </c>
      <c r="L1326" t="str">
        <f>IF('Reported Performance Table'!D1326="","",IF(K1326="LUNA_CCT",VLOOKUP('Reported Performance Table'!D1326,'Master List'!$B$42:$E$129,4,FALSE),"Reported_BUG"))</f>
        <v/>
      </c>
      <c r="M1326" t="str">
        <f>IF('Reported Performance Table'!D1326="","",IF(AND('Reported Performance Table'!$E1326="Yes",OR('Reported Performance Table'!$D1326='Master List'!$B$42,'Reported Performance Table'!$D1326='Master List'!$B$43,'Reported Performance Table'!$D1326='Master List'!$B$44,'Reported Performance Table'!$D1326='Master List'!$B$46,'Reported Performance Table'!$D1326='Master List'!$B$48,'Reported Performance Table'!$D1326='Master List'!$B$104,'Reported Performance Table'!$D1326='Master List'!$B$106,'Reported Performance Table'!$D1326='Master List'!$B$126)),"LUNA_Dimming","Dimming_Capability_and_Range"))</f>
        <v/>
      </c>
      <c r="N1326" s="179">
        <f>'Reported Performance Table'!BE1326</f>
        <v>0</v>
      </c>
      <c r="O1326" s="179">
        <f>'Reported Performance Table'!BF1326</f>
        <v>0</v>
      </c>
      <c r="P1326" s="179">
        <f>'Reported Performance Table'!BG1326</f>
        <v>0</v>
      </c>
      <c r="Q1326" t="str">
        <f t="shared" si="41"/>
        <v>No</v>
      </c>
    </row>
    <row r="1327" spans="1:17" x14ac:dyDescent="0.25">
      <c r="A1327" s="75">
        <v>1334</v>
      </c>
      <c r="B1327" s="76" t="str">
        <f>IF('Reported Performance Table'!$A1334="","",IF(OR('Reported Performance Table'!$B1334="",'Reported Performance Table'!$C1334="",'Reported Performance Table'!$D1334="",'Reported Performance Table'!$F1334="",'Reported Performance Table'!$G1334="",'Reported Performance Table'!$H1334="",'Reported Performance Table'!$I1334="",'Reported Performance Table'!$K1334="",'Reported Performance Table'!$N1334="",'Reported Performance Table'!$O1334="",'Reported Performance Table'!$P1334="",'Reported Performance Table'!$Q1334="",'Reported Performance Table'!$R1334="",'Reported Performance Table'!$S1334="",'Reported Performance Table'!$T1334="",'Reported Performance Table'!$U1334="",'Reported Performance Table'!$V1334="",'Reported Performance Table'!$W1334="",'Reported Performance Table'!$X1334="",'Reported Performance Table'!$AF1334="",'Reported Performance Table'!$AG1334="",'Reported Performance Table'!$AI1334="",'Reported Performance Table'!$AJ1334="",'Reported Performance Table'!$AL1334="",'Reported Performance Table'!$AN1334="",'Reported Performance Table'!$AR1334=""),$A1327&amp;", ",""))</f>
        <v/>
      </c>
      <c r="D1327" s="35" t="e">
        <f>VLOOKUP('Reported Performance Table'!C1327,'Master List'!$B$20:$C$39,2,FALSE)</f>
        <v>#N/A</v>
      </c>
      <c r="E1327" t="e">
        <f>VLOOKUP('Reported Performance Table'!D1327,'Master List'!$B$42:$C$129,2,FALSE)</f>
        <v>#N/A</v>
      </c>
      <c r="F1327" t="e">
        <f>VLOOKUP('Reported Performance Table'!C1327,'Master List'!$B$20:$D$39,3,FALSE)</f>
        <v>#N/A</v>
      </c>
      <c r="G1327" s="3" t="e">
        <f>VLOOKUP('Reported Performance Table'!B1327,'Master List'!$B$11:$D$17,3,FALSE)</f>
        <v>#N/A</v>
      </c>
      <c r="H1327" t="e">
        <f t="shared" si="40"/>
        <v>#N/A</v>
      </c>
      <c r="I1327" t="e">
        <f>IF(VLOOKUP('Reported Performance Table'!D1327,'Master List'!$B$42:$D$129,3,FALSE)="","No",VLOOKUP('Reported Performance Table'!D1327,'Master List'!$B$42:$D$129,3,FALSE))</f>
        <v>#N/A</v>
      </c>
      <c r="J1327" t="e">
        <f>IF(AND(I1327="Yes_No",'Reported Performance Table'!E1327="Yes"),"No","Yes_No")</f>
        <v>#N/A</v>
      </c>
      <c r="K1327" t="str">
        <f>IF('Reported Performance Table'!D1327="","",IF('Reported Performance Table'!E1327="Yes","LUNA_CCT","Reported_CCT"))</f>
        <v/>
      </c>
      <c r="L1327" t="str">
        <f>IF('Reported Performance Table'!D1327="","",IF(K1327="LUNA_CCT",VLOOKUP('Reported Performance Table'!D1327,'Master List'!$B$42:$E$129,4,FALSE),"Reported_BUG"))</f>
        <v/>
      </c>
      <c r="M1327" t="str">
        <f>IF('Reported Performance Table'!D1327="","",IF(AND('Reported Performance Table'!$E1327="Yes",OR('Reported Performance Table'!$D1327='Master List'!$B$42,'Reported Performance Table'!$D1327='Master List'!$B$43,'Reported Performance Table'!$D1327='Master List'!$B$44,'Reported Performance Table'!$D1327='Master List'!$B$46,'Reported Performance Table'!$D1327='Master List'!$B$48,'Reported Performance Table'!$D1327='Master List'!$B$104,'Reported Performance Table'!$D1327='Master List'!$B$106,'Reported Performance Table'!$D1327='Master List'!$B$126)),"LUNA_Dimming","Dimming_Capability_and_Range"))</f>
        <v/>
      </c>
      <c r="N1327" s="179">
        <f>'Reported Performance Table'!BE1327</f>
        <v>0</v>
      </c>
      <c r="O1327" s="179">
        <f>'Reported Performance Table'!BF1327</f>
        <v>0</v>
      </c>
      <c r="P1327" s="179">
        <f>'Reported Performance Table'!BG1327</f>
        <v>0</v>
      </c>
      <c r="Q1327" t="str">
        <f t="shared" si="41"/>
        <v>No</v>
      </c>
    </row>
    <row r="1328" spans="1:17" x14ac:dyDescent="0.25">
      <c r="A1328" s="75">
        <v>1335</v>
      </c>
      <c r="B1328" s="76" t="str">
        <f>IF('Reported Performance Table'!$A1335="","",IF(OR('Reported Performance Table'!$B1335="",'Reported Performance Table'!$C1335="",'Reported Performance Table'!$D1335="",'Reported Performance Table'!$F1335="",'Reported Performance Table'!$G1335="",'Reported Performance Table'!$H1335="",'Reported Performance Table'!$I1335="",'Reported Performance Table'!$K1335="",'Reported Performance Table'!$N1335="",'Reported Performance Table'!$O1335="",'Reported Performance Table'!$P1335="",'Reported Performance Table'!$Q1335="",'Reported Performance Table'!$R1335="",'Reported Performance Table'!$S1335="",'Reported Performance Table'!$T1335="",'Reported Performance Table'!$U1335="",'Reported Performance Table'!$V1335="",'Reported Performance Table'!$W1335="",'Reported Performance Table'!$X1335="",'Reported Performance Table'!$AF1335="",'Reported Performance Table'!$AG1335="",'Reported Performance Table'!$AI1335="",'Reported Performance Table'!$AJ1335="",'Reported Performance Table'!$AL1335="",'Reported Performance Table'!$AN1335="",'Reported Performance Table'!$AR1335=""),$A1328&amp;", ",""))</f>
        <v/>
      </c>
      <c r="D1328" s="35" t="e">
        <f>VLOOKUP('Reported Performance Table'!C1328,'Master List'!$B$20:$C$39,2,FALSE)</f>
        <v>#N/A</v>
      </c>
      <c r="E1328" t="e">
        <f>VLOOKUP('Reported Performance Table'!D1328,'Master List'!$B$42:$C$129,2,FALSE)</f>
        <v>#N/A</v>
      </c>
      <c r="F1328" t="e">
        <f>VLOOKUP('Reported Performance Table'!C1328,'Master List'!$B$20:$D$39,3,FALSE)</f>
        <v>#N/A</v>
      </c>
      <c r="G1328" s="3" t="e">
        <f>VLOOKUP('Reported Performance Table'!B1328,'Master List'!$B$11:$D$17,3,FALSE)</f>
        <v>#N/A</v>
      </c>
      <c r="H1328" t="e">
        <f t="shared" si="40"/>
        <v>#N/A</v>
      </c>
      <c r="I1328" t="e">
        <f>IF(VLOOKUP('Reported Performance Table'!D1328,'Master List'!$B$42:$D$129,3,FALSE)="","No",VLOOKUP('Reported Performance Table'!D1328,'Master List'!$B$42:$D$129,3,FALSE))</f>
        <v>#N/A</v>
      </c>
      <c r="J1328" t="e">
        <f>IF(AND(I1328="Yes_No",'Reported Performance Table'!E1328="Yes"),"No","Yes_No")</f>
        <v>#N/A</v>
      </c>
      <c r="K1328" t="str">
        <f>IF('Reported Performance Table'!D1328="","",IF('Reported Performance Table'!E1328="Yes","LUNA_CCT","Reported_CCT"))</f>
        <v/>
      </c>
      <c r="L1328" t="str">
        <f>IF('Reported Performance Table'!D1328="","",IF(K1328="LUNA_CCT",VLOOKUP('Reported Performance Table'!D1328,'Master List'!$B$42:$E$129,4,FALSE),"Reported_BUG"))</f>
        <v/>
      </c>
      <c r="M1328" t="str">
        <f>IF('Reported Performance Table'!D1328="","",IF(AND('Reported Performance Table'!$E1328="Yes",OR('Reported Performance Table'!$D1328='Master List'!$B$42,'Reported Performance Table'!$D1328='Master List'!$B$43,'Reported Performance Table'!$D1328='Master List'!$B$44,'Reported Performance Table'!$D1328='Master List'!$B$46,'Reported Performance Table'!$D1328='Master List'!$B$48,'Reported Performance Table'!$D1328='Master List'!$B$104,'Reported Performance Table'!$D1328='Master List'!$B$106,'Reported Performance Table'!$D1328='Master List'!$B$126)),"LUNA_Dimming","Dimming_Capability_and_Range"))</f>
        <v/>
      </c>
      <c r="N1328" s="179">
        <f>'Reported Performance Table'!BE1328</f>
        <v>0</v>
      </c>
      <c r="O1328" s="179">
        <f>'Reported Performance Table'!BF1328</f>
        <v>0</v>
      </c>
      <c r="P1328" s="179">
        <f>'Reported Performance Table'!BG1328</f>
        <v>0</v>
      </c>
      <c r="Q1328" t="str">
        <f t="shared" si="41"/>
        <v>No</v>
      </c>
    </row>
    <row r="1329" spans="1:17" x14ac:dyDescent="0.25">
      <c r="A1329" s="75">
        <v>1336</v>
      </c>
      <c r="B1329" s="76" t="str">
        <f>IF('Reported Performance Table'!$A1336="","",IF(OR('Reported Performance Table'!$B1336="",'Reported Performance Table'!$C1336="",'Reported Performance Table'!$D1336="",'Reported Performance Table'!$F1336="",'Reported Performance Table'!$G1336="",'Reported Performance Table'!$H1336="",'Reported Performance Table'!$I1336="",'Reported Performance Table'!$K1336="",'Reported Performance Table'!$N1336="",'Reported Performance Table'!$O1336="",'Reported Performance Table'!$P1336="",'Reported Performance Table'!$Q1336="",'Reported Performance Table'!$R1336="",'Reported Performance Table'!$S1336="",'Reported Performance Table'!$T1336="",'Reported Performance Table'!$U1336="",'Reported Performance Table'!$V1336="",'Reported Performance Table'!$W1336="",'Reported Performance Table'!$X1336="",'Reported Performance Table'!$AF1336="",'Reported Performance Table'!$AG1336="",'Reported Performance Table'!$AI1336="",'Reported Performance Table'!$AJ1336="",'Reported Performance Table'!$AL1336="",'Reported Performance Table'!$AN1336="",'Reported Performance Table'!$AR1336=""),$A1329&amp;", ",""))</f>
        <v/>
      </c>
      <c r="D1329" s="35" t="e">
        <f>VLOOKUP('Reported Performance Table'!C1329,'Master List'!$B$20:$C$39,2,FALSE)</f>
        <v>#N/A</v>
      </c>
      <c r="E1329" t="e">
        <f>VLOOKUP('Reported Performance Table'!D1329,'Master List'!$B$42:$C$129,2,FALSE)</f>
        <v>#N/A</v>
      </c>
      <c r="F1329" t="e">
        <f>VLOOKUP('Reported Performance Table'!C1329,'Master List'!$B$20:$D$39,3,FALSE)</f>
        <v>#N/A</v>
      </c>
      <c r="G1329" s="3" t="e">
        <f>VLOOKUP('Reported Performance Table'!B1329,'Master List'!$B$11:$D$17,3,FALSE)</f>
        <v>#N/A</v>
      </c>
      <c r="H1329" t="e">
        <f t="shared" si="40"/>
        <v>#N/A</v>
      </c>
      <c r="I1329" t="e">
        <f>IF(VLOOKUP('Reported Performance Table'!D1329,'Master List'!$B$42:$D$129,3,FALSE)="","No",VLOOKUP('Reported Performance Table'!D1329,'Master List'!$B$42:$D$129,3,FALSE))</f>
        <v>#N/A</v>
      </c>
      <c r="J1329" t="e">
        <f>IF(AND(I1329="Yes_No",'Reported Performance Table'!E1329="Yes"),"No","Yes_No")</f>
        <v>#N/A</v>
      </c>
      <c r="K1329" t="str">
        <f>IF('Reported Performance Table'!D1329="","",IF('Reported Performance Table'!E1329="Yes","LUNA_CCT","Reported_CCT"))</f>
        <v/>
      </c>
      <c r="L1329" t="str">
        <f>IF('Reported Performance Table'!D1329="","",IF(K1329="LUNA_CCT",VLOOKUP('Reported Performance Table'!D1329,'Master List'!$B$42:$E$129,4,FALSE),"Reported_BUG"))</f>
        <v/>
      </c>
      <c r="M1329" t="str">
        <f>IF('Reported Performance Table'!D1329="","",IF(AND('Reported Performance Table'!$E1329="Yes",OR('Reported Performance Table'!$D1329='Master List'!$B$42,'Reported Performance Table'!$D1329='Master List'!$B$43,'Reported Performance Table'!$D1329='Master List'!$B$44,'Reported Performance Table'!$D1329='Master List'!$B$46,'Reported Performance Table'!$D1329='Master List'!$B$48,'Reported Performance Table'!$D1329='Master List'!$B$104,'Reported Performance Table'!$D1329='Master List'!$B$106,'Reported Performance Table'!$D1329='Master List'!$B$126)),"LUNA_Dimming","Dimming_Capability_and_Range"))</f>
        <v/>
      </c>
      <c r="N1329" s="179">
        <f>'Reported Performance Table'!BE1329</f>
        <v>0</v>
      </c>
      <c r="O1329" s="179">
        <f>'Reported Performance Table'!BF1329</f>
        <v>0</v>
      </c>
      <c r="P1329" s="179">
        <f>'Reported Performance Table'!BG1329</f>
        <v>0</v>
      </c>
      <c r="Q1329" t="str">
        <f t="shared" si="41"/>
        <v>No</v>
      </c>
    </row>
    <row r="1330" spans="1:17" x14ac:dyDescent="0.25">
      <c r="A1330" s="75">
        <v>1337</v>
      </c>
      <c r="B1330" s="76" t="str">
        <f>IF('Reported Performance Table'!$A1337="","",IF(OR('Reported Performance Table'!$B1337="",'Reported Performance Table'!$C1337="",'Reported Performance Table'!$D1337="",'Reported Performance Table'!$F1337="",'Reported Performance Table'!$G1337="",'Reported Performance Table'!$H1337="",'Reported Performance Table'!$I1337="",'Reported Performance Table'!$K1337="",'Reported Performance Table'!$N1337="",'Reported Performance Table'!$O1337="",'Reported Performance Table'!$P1337="",'Reported Performance Table'!$Q1337="",'Reported Performance Table'!$R1337="",'Reported Performance Table'!$S1337="",'Reported Performance Table'!$T1337="",'Reported Performance Table'!$U1337="",'Reported Performance Table'!$V1337="",'Reported Performance Table'!$W1337="",'Reported Performance Table'!$X1337="",'Reported Performance Table'!$AF1337="",'Reported Performance Table'!$AG1337="",'Reported Performance Table'!$AI1337="",'Reported Performance Table'!$AJ1337="",'Reported Performance Table'!$AL1337="",'Reported Performance Table'!$AN1337="",'Reported Performance Table'!$AR1337=""),$A1330&amp;", ",""))</f>
        <v/>
      </c>
      <c r="D1330" s="35" t="e">
        <f>VLOOKUP('Reported Performance Table'!C1330,'Master List'!$B$20:$C$39,2,FALSE)</f>
        <v>#N/A</v>
      </c>
      <c r="E1330" t="e">
        <f>VLOOKUP('Reported Performance Table'!D1330,'Master List'!$B$42:$C$129,2,FALSE)</f>
        <v>#N/A</v>
      </c>
      <c r="F1330" t="e">
        <f>VLOOKUP('Reported Performance Table'!C1330,'Master List'!$B$20:$D$39,3,FALSE)</f>
        <v>#N/A</v>
      </c>
      <c r="G1330" s="3" t="e">
        <f>VLOOKUP('Reported Performance Table'!B1330,'Master List'!$B$11:$D$17,3,FALSE)</f>
        <v>#N/A</v>
      </c>
      <c r="H1330" t="e">
        <f t="shared" si="40"/>
        <v>#N/A</v>
      </c>
      <c r="I1330" t="e">
        <f>IF(VLOOKUP('Reported Performance Table'!D1330,'Master List'!$B$42:$D$129,3,FALSE)="","No",VLOOKUP('Reported Performance Table'!D1330,'Master List'!$B$42:$D$129,3,FALSE))</f>
        <v>#N/A</v>
      </c>
      <c r="J1330" t="e">
        <f>IF(AND(I1330="Yes_No",'Reported Performance Table'!E1330="Yes"),"No","Yes_No")</f>
        <v>#N/A</v>
      </c>
      <c r="K1330" t="str">
        <f>IF('Reported Performance Table'!D1330="","",IF('Reported Performance Table'!E1330="Yes","LUNA_CCT","Reported_CCT"))</f>
        <v/>
      </c>
      <c r="L1330" t="str">
        <f>IF('Reported Performance Table'!D1330="","",IF(K1330="LUNA_CCT",VLOOKUP('Reported Performance Table'!D1330,'Master List'!$B$42:$E$129,4,FALSE),"Reported_BUG"))</f>
        <v/>
      </c>
      <c r="M1330" t="str">
        <f>IF('Reported Performance Table'!D1330="","",IF(AND('Reported Performance Table'!$E1330="Yes",OR('Reported Performance Table'!$D1330='Master List'!$B$42,'Reported Performance Table'!$D1330='Master List'!$B$43,'Reported Performance Table'!$D1330='Master List'!$B$44,'Reported Performance Table'!$D1330='Master List'!$B$46,'Reported Performance Table'!$D1330='Master List'!$B$48,'Reported Performance Table'!$D1330='Master List'!$B$104,'Reported Performance Table'!$D1330='Master List'!$B$106,'Reported Performance Table'!$D1330='Master List'!$B$126)),"LUNA_Dimming","Dimming_Capability_and_Range"))</f>
        <v/>
      </c>
      <c r="N1330" s="179">
        <f>'Reported Performance Table'!BE1330</f>
        <v>0</v>
      </c>
      <c r="O1330" s="179">
        <f>'Reported Performance Table'!BF1330</f>
        <v>0</v>
      </c>
      <c r="P1330" s="179">
        <f>'Reported Performance Table'!BG1330</f>
        <v>0</v>
      </c>
      <c r="Q1330" t="str">
        <f t="shared" si="41"/>
        <v>No</v>
      </c>
    </row>
    <row r="1331" spans="1:17" x14ac:dyDescent="0.25">
      <c r="A1331" s="75">
        <v>1338</v>
      </c>
      <c r="B1331" s="76" t="str">
        <f>IF('Reported Performance Table'!$A1338="","",IF(OR('Reported Performance Table'!$B1338="",'Reported Performance Table'!$C1338="",'Reported Performance Table'!$D1338="",'Reported Performance Table'!$F1338="",'Reported Performance Table'!$G1338="",'Reported Performance Table'!$H1338="",'Reported Performance Table'!$I1338="",'Reported Performance Table'!$K1338="",'Reported Performance Table'!$N1338="",'Reported Performance Table'!$O1338="",'Reported Performance Table'!$P1338="",'Reported Performance Table'!$Q1338="",'Reported Performance Table'!$R1338="",'Reported Performance Table'!$S1338="",'Reported Performance Table'!$T1338="",'Reported Performance Table'!$U1338="",'Reported Performance Table'!$V1338="",'Reported Performance Table'!$W1338="",'Reported Performance Table'!$X1338="",'Reported Performance Table'!$AF1338="",'Reported Performance Table'!$AG1338="",'Reported Performance Table'!$AI1338="",'Reported Performance Table'!$AJ1338="",'Reported Performance Table'!$AL1338="",'Reported Performance Table'!$AN1338="",'Reported Performance Table'!$AR1338=""),$A1331&amp;", ",""))</f>
        <v/>
      </c>
      <c r="D1331" s="35" t="e">
        <f>VLOOKUP('Reported Performance Table'!C1331,'Master List'!$B$20:$C$39,2,FALSE)</f>
        <v>#N/A</v>
      </c>
      <c r="E1331" t="e">
        <f>VLOOKUP('Reported Performance Table'!D1331,'Master List'!$B$42:$C$129,2,FALSE)</f>
        <v>#N/A</v>
      </c>
      <c r="F1331" t="e">
        <f>VLOOKUP('Reported Performance Table'!C1331,'Master List'!$B$20:$D$39,3,FALSE)</f>
        <v>#N/A</v>
      </c>
      <c r="G1331" s="3" t="e">
        <f>VLOOKUP('Reported Performance Table'!B1331,'Master List'!$B$11:$D$17,3,FALSE)</f>
        <v>#N/A</v>
      </c>
      <c r="H1331" t="e">
        <f t="shared" si="40"/>
        <v>#N/A</v>
      </c>
      <c r="I1331" t="e">
        <f>IF(VLOOKUP('Reported Performance Table'!D1331,'Master List'!$B$42:$D$129,3,FALSE)="","No",VLOOKUP('Reported Performance Table'!D1331,'Master List'!$B$42:$D$129,3,FALSE))</f>
        <v>#N/A</v>
      </c>
      <c r="J1331" t="e">
        <f>IF(AND(I1331="Yes_No",'Reported Performance Table'!E1331="Yes"),"No","Yes_No")</f>
        <v>#N/A</v>
      </c>
      <c r="K1331" t="str">
        <f>IF('Reported Performance Table'!D1331="","",IF('Reported Performance Table'!E1331="Yes","LUNA_CCT","Reported_CCT"))</f>
        <v/>
      </c>
      <c r="L1331" t="str">
        <f>IF('Reported Performance Table'!D1331="","",IF(K1331="LUNA_CCT",VLOOKUP('Reported Performance Table'!D1331,'Master List'!$B$42:$E$129,4,FALSE),"Reported_BUG"))</f>
        <v/>
      </c>
      <c r="M1331" t="str">
        <f>IF('Reported Performance Table'!D1331="","",IF(AND('Reported Performance Table'!$E1331="Yes",OR('Reported Performance Table'!$D1331='Master List'!$B$42,'Reported Performance Table'!$D1331='Master List'!$B$43,'Reported Performance Table'!$D1331='Master List'!$B$44,'Reported Performance Table'!$D1331='Master List'!$B$46,'Reported Performance Table'!$D1331='Master List'!$B$48,'Reported Performance Table'!$D1331='Master List'!$B$104,'Reported Performance Table'!$D1331='Master List'!$B$106,'Reported Performance Table'!$D1331='Master List'!$B$126)),"LUNA_Dimming","Dimming_Capability_and_Range"))</f>
        <v/>
      </c>
      <c r="N1331" s="179">
        <f>'Reported Performance Table'!BE1331</f>
        <v>0</v>
      </c>
      <c r="O1331" s="179">
        <f>'Reported Performance Table'!BF1331</f>
        <v>0</v>
      </c>
      <c r="P1331" s="179">
        <f>'Reported Performance Table'!BG1331</f>
        <v>0</v>
      </c>
      <c r="Q1331" t="str">
        <f t="shared" si="41"/>
        <v>No</v>
      </c>
    </row>
    <row r="1332" spans="1:17" x14ac:dyDescent="0.25">
      <c r="A1332" s="75">
        <v>1339</v>
      </c>
      <c r="B1332" s="76" t="str">
        <f>IF('Reported Performance Table'!$A1339="","",IF(OR('Reported Performance Table'!$B1339="",'Reported Performance Table'!$C1339="",'Reported Performance Table'!$D1339="",'Reported Performance Table'!$F1339="",'Reported Performance Table'!$G1339="",'Reported Performance Table'!$H1339="",'Reported Performance Table'!$I1339="",'Reported Performance Table'!$K1339="",'Reported Performance Table'!$N1339="",'Reported Performance Table'!$O1339="",'Reported Performance Table'!$P1339="",'Reported Performance Table'!$Q1339="",'Reported Performance Table'!$R1339="",'Reported Performance Table'!$S1339="",'Reported Performance Table'!$T1339="",'Reported Performance Table'!$U1339="",'Reported Performance Table'!$V1339="",'Reported Performance Table'!$W1339="",'Reported Performance Table'!$X1339="",'Reported Performance Table'!$AF1339="",'Reported Performance Table'!$AG1339="",'Reported Performance Table'!$AI1339="",'Reported Performance Table'!$AJ1339="",'Reported Performance Table'!$AL1339="",'Reported Performance Table'!$AN1339="",'Reported Performance Table'!$AR1339=""),$A1332&amp;", ",""))</f>
        <v/>
      </c>
      <c r="D1332" s="35" t="e">
        <f>VLOOKUP('Reported Performance Table'!C1332,'Master List'!$B$20:$C$39,2,FALSE)</f>
        <v>#N/A</v>
      </c>
      <c r="E1332" t="e">
        <f>VLOOKUP('Reported Performance Table'!D1332,'Master List'!$B$42:$C$129,2,FALSE)</f>
        <v>#N/A</v>
      </c>
      <c r="F1332" t="e">
        <f>VLOOKUP('Reported Performance Table'!C1332,'Master List'!$B$20:$D$39,3,FALSE)</f>
        <v>#N/A</v>
      </c>
      <c r="G1332" s="3" t="e">
        <f>VLOOKUP('Reported Performance Table'!B1332,'Master List'!$B$11:$D$17,3,FALSE)</f>
        <v>#N/A</v>
      </c>
      <c r="H1332" t="e">
        <f t="shared" si="40"/>
        <v>#N/A</v>
      </c>
      <c r="I1332" t="e">
        <f>IF(VLOOKUP('Reported Performance Table'!D1332,'Master List'!$B$42:$D$129,3,FALSE)="","No",VLOOKUP('Reported Performance Table'!D1332,'Master List'!$B$42:$D$129,3,FALSE))</f>
        <v>#N/A</v>
      </c>
      <c r="J1332" t="e">
        <f>IF(AND(I1332="Yes_No",'Reported Performance Table'!E1332="Yes"),"No","Yes_No")</f>
        <v>#N/A</v>
      </c>
      <c r="K1332" t="str">
        <f>IF('Reported Performance Table'!D1332="","",IF('Reported Performance Table'!E1332="Yes","LUNA_CCT","Reported_CCT"))</f>
        <v/>
      </c>
      <c r="L1332" t="str">
        <f>IF('Reported Performance Table'!D1332="","",IF(K1332="LUNA_CCT",VLOOKUP('Reported Performance Table'!D1332,'Master List'!$B$42:$E$129,4,FALSE),"Reported_BUG"))</f>
        <v/>
      </c>
      <c r="M1332" t="str">
        <f>IF('Reported Performance Table'!D1332="","",IF(AND('Reported Performance Table'!$E1332="Yes",OR('Reported Performance Table'!$D1332='Master List'!$B$42,'Reported Performance Table'!$D1332='Master List'!$B$43,'Reported Performance Table'!$D1332='Master List'!$B$44,'Reported Performance Table'!$D1332='Master List'!$B$46,'Reported Performance Table'!$D1332='Master List'!$B$48,'Reported Performance Table'!$D1332='Master List'!$B$104,'Reported Performance Table'!$D1332='Master List'!$B$106,'Reported Performance Table'!$D1332='Master List'!$B$126)),"LUNA_Dimming","Dimming_Capability_and_Range"))</f>
        <v/>
      </c>
      <c r="N1332" s="179">
        <f>'Reported Performance Table'!BE1332</f>
        <v>0</v>
      </c>
      <c r="O1332" s="179">
        <f>'Reported Performance Table'!BF1332</f>
        <v>0</v>
      </c>
      <c r="P1332" s="179">
        <f>'Reported Performance Table'!BG1332</f>
        <v>0</v>
      </c>
      <c r="Q1332" t="str">
        <f t="shared" si="41"/>
        <v>No</v>
      </c>
    </row>
    <row r="1333" spans="1:17" x14ac:dyDescent="0.25">
      <c r="A1333" s="75">
        <v>1340</v>
      </c>
      <c r="B1333" s="76" t="str">
        <f>IF('Reported Performance Table'!$A1340="","",IF(OR('Reported Performance Table'!$B1340="",'Reported Performance Table'!$C1340="",'Reported Performance Table'!$D1340="",'Reported Performance Table'!$F1340="",'Reported Performance Table'!$G1340="",'Reported Performance Table'!$H1340="",'Reported Performance Table'!$I1340="",'Reported Performance Table'!$K1340="",'Reported Performance Table'!$N1340="",'Reported Performance Table'!$O1340="",'Reported Performance Table'!$P1340="",'Reported Performance Table'!$Q1340="",'Reported Performance Table'!$R1340="",'Reported Performance Table'!$S1340="",'Reported Performance Table'!$T1340="",'Reported Performance Table'!$U1340="",'Reported Performance Table'!$V1340="",'Reported Performance Table'!$W1340="",'Reported Performance Table'!$X1340="",'Reported Performance Table'!$AF1340="",'Reported Performance Table'!$AG1340="",'Reported Performance Table'!$AI1340="",'Reported Performance Table'!$AJ1340="",'Reported Performance Table'!$AL1340="",'Reported Performance Table'!$AN1340="",'Reported Performance Table'!$AR1340=""),$A1333&amp;", ",""))</f>
        <v/>
      </c>
      <c r="D1333" s="35" t="e">
        <f>VLOOKUP('Reported Performance Table'!C1333,'Master List'!$B$20:$C$39,2,FALSE)</f>
        <v>#N/A</v>
      </c>
      <c r="E1333" t="e">
        <f>VLOOKUP('Reported Performance Table'!D1333,'Master List'!$B$42:$C$129,2,FALSE)</f>
        <v>#N/A</v>
      </c>
      <c r="F1333" t="e">
        <f>VLOOKUP('Reported Performance Table'!C1333,'Master List'!$B$20:$D$39,3,FALSE)</f>
        <v>#N/A</v>
      </c>
      <c r="G1333" s="3" t="e">
        <f>VLOOKUP('Reported Performance Table'!B1333,'Master List'!$B$11:$D$17,3,FALSE)</f>
        <v>#N/A</v>
      </c>
      <c r="H1333" t="e">
        <f t="shared" si="40"/>
        <v>#N/A</v>
      </c>
      <c r="I1333" t="e">
        <f>IF(VLOOKUP('Reported Performance Table'!D1333,'Master List'!$B$42:$D$129,3,FALSE)="","No",VLOOKUP('Reported Performance Table'!D1333,'Master List'!$B$42:$D$129,3,FALSE))</f>
        <v>#N/A</v>
      </c>
      <c r="J1333" t="e">
        <f>IF(AND(I1333="Yes_No",'Reported Performance Table'!E1333="Yes"),"No","Yes_No")</f>
        <v>#N/A</v>
      </c>
      <c r="K1333" t="str">
        <f>IF('Reported Performance Table'!D1333="","",IF('Reported Performance Table'!E1333="Yes","LUNA_CCT","Reported_CCT"))</f>
        <v/>
      </c>
      <c r="L1333" t="str">
        <f>IF('Reported Performance Table'!D1333="","",IF(K1333="LUNA_CCT",VLOOKUP('Reported Performance Table'!D1333,'Master List'!$B$42:$E$129,4,FALSE),"Reported_BUG"))</f>
        <v/>
      </c>
      <c r="M1333" t="str">
        <f>IF('Reported Performance Table'!D1333="","",IF(AND('Reported Performance Table'!$E1333="Yes",OR('Reported Performance Table'!$D1333='Master List'!$B$42,'Reported Performance Table'!$D1333='Master List'!$B$43,'Reported Performance Table'!$D1333='Master List'!$B$44,'Reported Performance Table'!$D1333='Master List'!$B$46,'Reported Performance Table'!$D1333='Master List'!$B$48,'Reported Performance Table'!$D1333='Master List'!$B$104,'Reported Performance Table'!$D1333='Master List'!$B$106,'Reported Performance Table'!$D1333='Master List'!$B$126)),"LUNA_Dimming","Dimming_Capability_and_Range"))</f>
        <v/>
      </c>
      <c r="N1333" s="179">
        <f>'Reported Performance Table'!BE1333</f>
        <v>0</v>
      </c>
      <c r="O1333" s="179">
        <f>'Reported Performance Table'!BF1333</f>
        <v>0</v>
      </c>
      <c r="P1333" s="179">
        <f>'Reported Performance Table'!BG1333</f>
        <v>0</v>
      </c>
      <c r="Q1333" t="str">
        <f t="shared" si="41"/>
        <v>No</v>
      </c>
    </row>
    <row r="1334" spans="1:17" x14ac:dyDescent="0.25">
      <c r="A1334" s="75">
        <v>1341</v>
      </c>
      <c r="B1334" s="76" t="str">
        <f>IF('Reported Performance Table'!$A1341="","",IF(OR('Reported Performance Table'!$B1341="",'Reported Performance Table'!$C1341="",'Reported Performance Table'!$D1341="",'Reported Performance Table'!$F1341="",'Reported Performance Table'!$G1341="",'Reported Performance Table'!$H1341="",'Reported Performance Table'!$I1341="",'Reported Performance Table'!$K1341="",'Reported Performance Table'!$N1341="",'Reported Performance Table'!$O1341="",'Reported Performance Table'!$P1341="",'Reported Performance Table'!$Q1341="",'Reported Performance Table'!$R1341="",'Reported Performance Table'!$S1341="",'Reported Performance Table'!$T1341="",'Reported Performance Table'!$U1341="",'Reported Performance Table'!$V1341="",'Reported Performance Table'!$W1341="",'Reported Performance Table'!$X1341="",'Reported Performance Table'!$AF1341="",'Reported Performance Table'!$AG1341="",'Reported Performance Table'!$AI1341="",'Reported Performance Table'!$AJ1341="",'Reported Performance Table'!$AL1341="",'Reported Performance Table'!$AN1341="",'Reported Performance Table'!$AR1341=""),$A1334&amp;", ",""))</f>
        <v/>
      </c>
      <c r="D1334" s="35" t="e">
        <f>VLOOKUP('Reported Performance Table'!C1334,'Master List'!$B$20:$C$39,2,FALSE)</f>
        <v>#N/A</v>
      </c>
      <c r="E1334" t="e">
        <f>VLOOKUP('Reported Performance Table'!D1334,'Master List'!$B$42:$C$129,2,FALSE)</f>
        <v>#N/A</v>
      </c>
      <c r="F1334" t="e">
        <f>VLOOKUP('Reported Performance Table'!C1334,'Master List'!$B$20:$D$39,3,FALSE)</f>
        <v>#N/A</v>
      </c>
      <c r="G1334" s="3" t="e">
        <f>VLOOKUP('Reported Performance Table'!B1334,'Master List'!$B$11:$D$17,3,FALSE)</f>
        <v>#N/A</v>
      </c>
      <c r="H1334" t="e">
        <f t="shared" si="40"/>
        <v>#N/A</v>
      </c>
      <c r="I1334" t="e">
        <f>IF(VLOOKUP('Reported Performance Table'!D1334,'Master List'!$B$42:$D$129,3,FALSE)="","No",VLOOKUP('Reported Performance Table'!D1334,'Master List'!$B$42:$D$129,3,FALSE))</f>
        <v>#N/A</v>
      </c>
      <c r="J1334" t="e">
        <f>IF(AND(I1334="Yes_No",'Reported Performance Table'!E1334="Yes"),"No","Yes_No")</f>
        <v>#N/A</v>
      </c>
      <c r="K1334" t="str">
        <f>IF('Reported Performance Table'!D1334="","",IF('Reported Performance Table'!E1334="Yes","LUNA_CCT","Reported_CCT"))</f>
        <v/>
      </c>
      <c r="L1334" t="str">
        <f>IF('Reported Performance Table'!D1334="","",IF(K1334="LUNA_CCT",VLOOKUP('Reported Performance Table'!D1334,'Master List'!$B$42:$E$129,4,FALSE),"Reported_BUG"))</f>
        <v/>
      </c>
      <c r="M1334" t="str">
        <f>IF('Reported Performance Table'!D1334="","",IF(AND('Reported Performance Table'!$E1334="Yes",OR('Reported Performance Table'!$D1334='Master List'!$B$42,'Reported Performance Table'!$D1334='Master List'!$B$43,'Reported Performance Table'!$D1334='Master List'!$B$44,'Reported Performance Table'!$D1334='Master List'!$B$46,'Reported Performance Table'!$D1334='Master List'!$B$48,'Reported Performance Table'!$D1334='Master List'!$B$104,'Reported Performance Table'!$D1334='Master List'!$B$106,'Reported Performance Table'!$D1334='Master List'!$B$126)),"LUNA_Dimming","Dimming_Capability_and_Range"))</f>
        <v/>
      </c>
      <c r="N1334" s="179">
        <f>'Reported Performance Table'!BE1334</f>
        <v>0</v>
      </c>
      <c r="O1334" s="179">
        <f>'Reported Performance Table'!BF1334</f>
        <v>0</v>
      </c>
      <c r="P1334" s="179">
        <f>'Reported Performance Table'!BG1334</f>
        <v>0</v>
      </c>
      <c r="Q1334" t="str">
        <f t="shared" si="41"/>
        <v>No</v>
      </c>
    </row>
    <row r="1335" spans="1:17" x14ac:dyDescent="0.25">
      <c r="A1335" s="75">
        <v>1342</v>
      </c>
      <c r="B1335" s="76" t="str">
        <f>IF('Reported Performance Table'!$A1342="","",IF(OR('Reported Performance Table'!$B1342="",'Reported Performance Table'!$C1342="",'Reported Performance Table'!$D1342="",'Reported Performance Table'!$F1342="",'Reported Performance Table'!$G1342="",'Reported Performance Table'!$H1342="",'Reported Performance Table'!$I1342="",'Reported Performance Table'!$K1342="",'Reported Performance Table'!$N1342="",'Reported Performance Table'!$O1342="",'Reported Performance Table'!$P1342="",'Reported Performance Table'!$Q1342="",'Reported Performance Table'!$R1342="",'Reported Performance Table'!$S1342="",'Reported Performance Table'!$T1342="",'Reported Performance Table'!$U1342="",'Reported Performance Table'!$V1342="",'Reported Performance Table'!$W1342="",'Reported Performance Table'!$X1342="",'Reported Performance Table'!$AF1342="",'Reported Performance Table'!$AG1342="",'Reported Performance Table'!$AI1342="",'Reported Performance Table'!$AJ1342="",'Reported Performance Table'!$AL1342="",'Reported Performance Table'!$AN1342="",'Reported Performance Table'!$AR1342=""),$A1335&amp;", ",""))</f>
        <v/>
      </c>
      <c r="D1335" s="35" t="e">
        <f>VLOOKUP('Reported Performance Table'!C1335,'Master List'!$B$20:$C$39,2,FALSE)</f>
        <v>#N/A</v>
      </c>
      <c r="E1335" t="e">
        <f>VLOOKUP('Reported Performance Table'!D1335,'Master List'!$B$42:$C$129,2,FALSE)</f>
        <v>#N/A</v>
      </c>
      <c r="F1335" t="e">
        <f>VLOOKUP('Reported Performance Table'!C1335,'Master List'!$B$20:$D$39,3,FALSE)</f>
        <v>#N/A</v>
      </c>
      <c r="G1335" s="3" t="e">
        <f>VLOOKUP('Reported Performance Table'!B1335,'Master List'!$B$11:$D$17,3,FALSE)</f>
        <v>#N/A</v>
      </c>
      <c r="H1335" t="e">
        <f t="shared" si="40"/>
        <v>#N/A</v>
      </c>
      <c r="I1335" t="e">
        <f>IF(VLOOKUP('Reported Performance Table'!D1335,'Master List'!$B$42:$D$129,3,FALSE)="","No",VLOOKUP('Reported Performance Table'!D1335,'Master List'!$B$42:$D$129,3,FALSE))</f>
        <v>#N/A</v>
      </c>
      <c r="J1335" t="e">
        <f>IF(AND(I1335="Yes_No",'Reported Performance Table'!E1335="Yes"),"No","Yes_No")</f>
        <v>#N/A</v>
      </c>
      <c r="K1335" t="str">
        <f>IF('Reported Performance Table'!D1335="","",IF('Reported Performance Table'!E1335="Yes","LUNA_CCT","Reported_CCT"))</f>
        <v/>
      </c>
      <c r="L1335" t="str">
        <f>IF('Reported Performance Table'!D1335="","",IF(K1335="LUNA_CCT",VLOOKUP('Reported Performance Table'!D1335,'Master List'!$B$42:$E$129,4,FALSE),"Reported_BUG"))</f>
        <v/>
      </c>
      <c r="M1335" t="str">
        <f>IF('Reported Performance Table'!D1335="","",IF(AND('Reported Performance Table'!$E1335="Yes",OR('Reported Performance Table'!$D1335='Master List'!$B$42,'Reported Performance Table'!$D1335='Master List'!$B$43,'Reported Performance Table'!$D1335='Master List'!$B$44,'Reported Performance Table'!$D1335='Master List'!$B$46,'Reported Performance Table'!$D1335='Master List'!$B$48,'Reported Performance Table'!$D1335='Master List'!$B$104,'Reported Performance Table'!$D1335='Master List'!$B$106,'Reported Performance Table'!$D1335='Master List'!$B$126)),"LUNA_Dimming","Dimming_Capability_and_Range"))</f>
        <v/>
      </c>
      <c r="N1335" s="179">
        <f>'Reported Performance Table'!BE1335</f>
        <v>0</v>
      </c>
      <c r="O1335" s="179">
        <f>'Reported Performance Table'!BF1335</f>
        <v>0</v>
      </c>
      <c r="P1335" s="179">
        <f>'Reported Performance Table'!BG1335</f>
        <v>0</v>
      </c>
      <c r="Q1335" t="str">
        <f t="shared" si="41"/>
        <v>No</v>
      </c>
    </row>
    <row r="1336" spans="1:17" x14ac:dyDescent="0.25">
      <c r="A1336" s="75">
        <v>1343</v>
      </c>
      <c r="B1336" s="76" t="str">
        <f>IF('Reported Performance Table'!$A1343="","",IF(OR('Reported Performance Table'!$B1343="",'Reported Performance Table'!$C1343="",'Reported Performance Table'!$D1343="",'Reported Performance Table'!$F1343="",'Reported Performance Table'!$G1343="",'Reported Performance Table'!$H1343="",'Reported Performance Table'!$I1343="",'Reported Performance Table'!$K1343="",'Reported Performance Table'!$N1343="",'Reported Performance Table'!$O1343="",'Reported Performance Table'!$P1343="",'Reported Performance Table'!$Q1343="",'Reported Performance Table'!$R1343="",'Reported Performance Table'!$S1343="",'Reported Performance Table'!$T1343="",'Reported Performance Table'!$U1343="",'Reported Performance Table'!$V1343="",'Reported Performance Table'!$W1343="",'Reported Performance Table'!$X1343="",'Reported Performance Table'!$AF1343="",'Reported Performance Table'!$AG1343="",'Reported Performance Table'!$AI1343="",'Reported Performance Table'!$AJ1343="",'Reported Performance Table'!$AL1343="",'Reported Performance Table'!$AN1343="",'Reported Performance Table'!$AR1343=""),$A1336&amp;", ",""))</f>
        <v/>
      </c>
      <c r="D1336" s="35" t="e">
        <f>VLOOKUP('Reported Performance Table'!C1336,'Master List'!$B$20:$C$39,2,FALSE)</f>
        <v>#N/A</v>
      </c>
      <c r="E1336" t="e">
        <f>VLOOKUP('Reported Performance Table'!D1336,'Master List'!$B$42:$C$129,2,FALSE)</f>
        <v>#N/A</v>
      </c>
      <c r="F1336" t="e">
        <f>VLOOKUP('Reported Performance Table'!C1336,'Master List'!$B$20:$D$39,3,FALSE)</f>
        <v>#N/A</v>
      </c>
      <c r="G1336" s="3" t="e">
        <f>VLOOKUP('Reported Performance Table'!B1336,'Master List'!$B$11:$D$17,3,FALSE)</f>
        <v>#N/A</v>
      </c>
      <c r="H1336" t="e">
        <f t="shared" si="40"/>
        <v>#N/A</v>
      </c>
      <c r="I1336" t="e">
        <f>IF(VLOOKUP('Reported Performance Table'!D1336,'Master List'!$B$42:$D$129,3,FALSE)="","No",VLOOKUP('Reported Performance Table'!D1336,'Master List'!$B$42:$D$129,3,FALSE))</f>
        <v>#N/A</v>
      </c>
      <c r="J1336" t="e">
        <f>IF(AND(I1336="Yes_No",'Reported Performance Table'!E1336="Yes"),"No","Yes_No")</f>
        <v>#N/A</v>
      </c>
      <c r="K1336" t="str">
        <f>IF('Reported Performance Table'!D1336="","",IF('Reported Performance Table'!E1336="Yes","LUNA_CCT","Reported_CCT"))</f>
        <v/>
      </c>
      <c r="L1336" t="str">
        <f>IF('Reported Performance Table'!D1336="","",IF(K1336="LUNA_CCT",VLOOKUP('Reported Performance Table'!D1336,'Master List'!$B$42:$E$129,4,FALSE),"Reported_BUG"))</f>
        <v/>
      </c>
      <c r="M1336" t="str">
        <f>IF('Reported Performance Table'!D1336="","",IF(AND('Reported Performance Table'!$E1336="Yes",OR('Reported Performance Table'!$D1336='Master List'!$B$42,'Reported Performance Table'!$D1336='Master List'!$B$43,'Reported Performance Table'!$D1336='Master List'!$B$44,'Reported Performance Table'!$D1336='Master List'!$B$46,'Reported Performance Table'!$D1336='Master List'!$B$48,'Reported Performance Table'!$D1336='Master List'!$B$104,'Reported Performance Table'!$D1336='Master List'!$B$106,'Reported Performance Table'!$D1336='Master List'!$B$126)),"LUNA_Dimming","Dimming_Capability_and_Range"))</f>
        <v/>
      </c>
      <c r="N1336" s="179">
        <f>'Reported Performance Table'!BE1336</f>
        <v>0</v>
      </c>
      <c r="O1336" s="179">
        <f>'Reported Performance Table'!BF1336</f>
        <v>0</v>
      </c>
      <c r="P1336" s="179">
        <f>'Reported Performance Table'!BG1336</f>
        <v>0</v>
      </c>
      <c r="Q1336" t="str">
        <f t="shared" si="41"/>
        <v>No</v>
      </c>
    </row>
    <row r="1337" spans="1:17" x14ac:dyDescent="0.25">
      <c r="A1337" s="75">
        <v>1344</v>
      </c>
      <c r="B1337" s="76" t="str">
        <f>IF('Reported Performance Table'!$A1344="","",IF(OR('Reported Performance Table'!$B1344="",'Reported Performance Table'!$C1344="",'Reported Performance Table'!$D1344="",'Reported Performance Table'!$F1344="",'Reported Performance Table'!$G1344="",'Reported Performance Table'!$H1344="",'Reported Performance Table'!$I1344="",'Reported Performance Table'!$K1344="",'Reported Performance Table'!$N1344="",'Reported Performance Table'!$O1344="",'Reported Performance Table'!$P1344="",'Reported Performance Table'!$Q1344="",'Reported Performance Table'!$R1344="",'Reported Performance Table'!$S1344="",'Reported Performance Table'!$T1344="",'Reported Performance Table'!$U1344="",'Reported Performance Table'!$V1344="",'Reported Performance Table'!$W1344="",'Reported Performance Table'!$X1344="",'Reported Performance Table'!$AF1344="",'Reported Performance Table'!$AG1344="",'Reported Performance Table'!$AI1344="",'Reported Performance Table'!$AJ1344="",'Reported Performance Table'!$AL1344="",'Reported Performance Table'!$AN1344="",'Reported Performance Table'!$AR1344=""),$A1337&amp;", ",""))</f>
        <v/>
      </c>
      <c r="D1337" s="35" t="e">
        <f>VLOOKUP('Reported Performance Table'!C1337,'Master List'!$B$20:$C$39,2,FALSE)</f>
        <v>#N/A</v>
      </c>
      <c r="E1337" t="e">
        <f>VLOOKUP('Reported Performance Table'!D1337,'Master List'!$B$42:$C$129,2,FALSE)</f>
        <v>#N/A</v>
      </c>
      <c r="F1337" t="e">
        <f>VLOOKUP('Reported Performance Table'!C1337,'Master List'!$B$20:$D$39,3,FALSE)</f>
        <v>#N/A</v>
      </c>
      <c r="G1337" s="3" t="e">
        <f>VLOOKUP('Reported Performance Table'!B1337,'Master List'!$B$11:$D$17,3,FALSE)</f>
        <v>#N/A</v>
      </c>
      <c r="H1337" t="e">
        <f t="shared" si="40"/>
        <v>#N/A</v>
      </c>
      <c r="I1337" t="e">
        <f>IF(VLOOKUP('Reported Performance Table'!D1337,'Master List'!$B$42:$D$129,3,FALSE)="","No",VLOOKUP('Reported Performance Table'!D1337,'Master List'!$B$42:$D$129,3,FALSE))</f>
        <v>#N/A</v>
      </c>
      <c r="J1337" t="e">
        <f>IF(AND(I1337="Yes_No",'Reported Performance Table'!E1337="Yes"),"No","Yes_No")</f>
        <v>#N/A</v>
      </c>
      <c r="K1337" t="str">
        <f>IF('Reported Performance Table'!D1337="","",IF('Reported Performance Table'!E1337="Yes","LUNA_CCT","Reported_CCT"))</f>
        <v/>
      </c>
      <c r="L1337" t="str">
        <f>IF('Reported Performance Table'!D1337="","",IF(K1337="LUNA_CCT",VLOOKUP('Reported Performance Table'!D1337,'Master List'!$B$42:$E$129,4,FALSE),"Reported_BUG"))</f>
        <v/>
      </c>
      <c r="M1337" t="str">
        <f>IF('Reported Performance Table'!D1337="","",IF(AND('Reported Performance Table'!$E1337="Yes",OR('Reported Performance Table'!$D1337='Master List'!$B$42,'Reported Performance Table'!$D1337='Master List'!$B$43,'Reported Performance Table'!$D1337='Master List'!$B$44,'Reported Performance Table'!$D1337='Master List'!$B$46,'Reported Performance Table'!$D1337='Master List'!$B$48,'Reported Performance Table'!$D1337='Master List'!$B$104,'Reported Performance Table'!$D1337='Master List'!$B$106,'Reported Performance Table'!$D1337='Master List'!$B$126)),"LUNA_Dimming","Dimming_Capability_and_Range"))</f>
        <v/>
      </c>
      <c r="N1337" s="179">
        <f>'Reported Performance Table'!BE1337</f>
        <v>0</v>
      </c>
      <c r="O1337" s="179">
        <f>'Reported Performance Table'!BF1337</f>
        <v>0</v>
      </c>
      <c r="P1337" s="179">
        <f>'Reported Performance Table'!BG1337</f>
        <v>0</v>
      </c>
      <c r="Q1337" t="str">
        <f t="shared" si="41"/>
        <v>No</v>
      </c>
    </row>
    <row r="1338" spans="1:17" x14ac:dyDescent="0.25">
      <c r="A1338" s="75">
        <v>1345</v>
      </c>
      <c r="B1338" s="76" t="str">
        <f>IF('Reported Performance Table'!$A1345="","",IF(OR('Reported Performance Table'!$B1345="",'Reported Performance Table'!$C1345="",'Reported Performance Table'!$D1345="",'Reported Performance Table'!$F1345="",'Reported Performance Table'!$G1345="",'Reported Performance Table'!$H1345="",'Reported Performance Table'!$I1345="",'Reported Performance Table'!$K1345="",'Reported Performance Table'!$N1345="",'Reported Performance Table'!$O1345="",'Reported Performance Table'!$P1345="",'Reported Performance Table'!$Q1345="",'Reported Performance Table'!$R1345="",'Reported Performance Table'!$S1345="",'Reported Performance Table'!$T1345="",'Reported Performance Table'!$U1345="",'Reported Performance Table'!$V1345="",'Reported Performance Table'!$W1345="",'Reported Performance Table'!$X1345="",'Reported Performance Table'!$AF1345="",'Reported Performance Table'!$AG1345="",'Reported Performance Table'!$AI1345="",'Reported Performance Table'!$AJ1345="",'Reported Performance Table'!$AL1345="",'Reported Performance Table'!$AN1345="",'Reported Performance Table'!$AR1345=""),$A1338&amp;", ",""))</f>
        <v/>
      </c>
      <c r="D1338" s="35" t="e">
        <f>VLOOKUP('Reported Performance Table'!C1338,'Master List'!$B$20:$C$39,2,FALSE)</f>
        <v>#N/A</v>
      </c>
      <c r="E1338" t="e">
        <f>VLOOKUP('Reported Performance Table'!D1338,'Master List'!$B$42:$C$129,2,FALSE)</f>
        <v>#N/A</v>
      </c>
      <c r="F1338" t="e">
        <f>VLOOKUP('Reported Performance Table'!C1338,'Master List'!$B$20:$D$39,3,FALSE)</f>
        <v>#N/A</v>
      </c>
      <c r="G1338" s="3" t="e">
        <f>VLOOKUP('Reported Performance Table'!B1338,'Master List'!$B$11:$D$17,3,FALSE)</f>
        <v>#N/A</v>
      </c>
      <c r="H1338" t="e">
        <f t="shared" si="40"/>
        <v>#N/A</v>
      </c>
      <c r="I1338" t="e">
        <f>IF(VLOOKUP('Reported Performance Table'!D1338,'Master List'!$B$42:$D$129,3,FALSE)="","No",VLOOKUP('Reported Performance Table'!D1338,'Master List'!$B$42:$D$129,3,FALSE))</f>
        <v>#N/A</v>
      </c>
      <c r="J1338" t="e">
        <f>IF(AND(I1338="Yes_No",'Reported Performance Table'!E1338="Yes"),"No","Yes_No")</f>
        <v>#N/A</v>
      </c>
      <c r="K1338" t="str">
        <f>IF('Reported Performance Table'!D1338="","",IF('Reported Performance Table'!E1338="Yes","LUNA_CCT","Reported_CCT"))</f>
        <v/>
      </c>
      <c r="L1338" t="str">
        <f>IF('Reported Performance Table'!D1338="","",IF(K1338="LUNA_CCT",VLOOKUP('Reported Performance Table'!D1338,'Master List'!$B$42:$E$129,4,FALSE),"Reported_BUG"))</f>
        <v/>
      </c>
      <c r="M1338" t="str">
        <f>IF('Reported Performance Table'!D1338="","",IF(AND('Reported Performance Table'!$E1338="Yes",OR('Reported Performance Table'!$D1338='Master List'!$B$42,'Reported Performance Table'!$D1338='Master List'!$B$43,'Reported Performance Table'!$D1338='Master List'!$B$44,'Reported Performance Table'!$D1338='Master List'!$B$46,'Reported Performance Table'!$D1338='Master List'!$B$48,'Reported Performance Table'!$D1338='Master List'!$B$104,'Reported Performance Table'!$D1338='Master List'!$B$106,'Reported Performance Table'!$D1338='Master List'!$B$126)),"LUNA_Dimming","Dimming_Capability_and_Range"))</f>
        <v/>
      </c>
      <c r="N1338" s="179">
        <f>'Reported Performance Table'!BE1338</f>
        <v>0</v>
      </c>
      <c r="O1338" s="179">
        <f>'Reported Performance Table'!BF1338</f>
        <v>0</v>
      </c>
      <c r="P1338" s="179">
        <f>'Reported Performance Table'!BG1338</f>
        <v>0</v>
      </c>
      <c r="Q1338" t="str">
        <f t="shared" si="41"/>
        <v>No</v>
      </c>
    </row>
    <row r="1339" spans="1:17" x14ac:dyDescent="0.25">
      <c r="A1339" s="75">
        <v>1346</v>
      </c>
      <c r="B1339" s="76" t="str">
        <f>IF('Reported Performance Table'!$A1346="","",IF(OR('Reported Performance Table'!$B1346="",'Reported Performance Table'!$C1346="",'Reported Performance Table'!$D1346="",'Reported Performance Table'!$F1346="",'Reported Performance Table'!$G1346="",'Reported Performance Table'!$H1346="",'Reported Performance Table'!$I1346="",'Reported Performance Table'!$K1346="",'Reported Performance Table'!$N1346="",'Reported Performance Table'!$O1346="",'Reported Performance Table'!$P1346="",'Reported Performance Table'!$Q1346="",'Reported Performance Table'!$R1346="",'Reported Performance Table'!$S1346="",'Reported Performance Table'!$T1346="",'Reported Performance Table'!$U1346="",'Reported Performance Table'!$V1346="",'Reported Performance Table'!$W1346="",'Reported Performance Table'!$X1346="",'Reported Performance Table'!$AF1346="",'Reported Performance Table'!$AG1346="",'Reported Performance Table'!$AI1346="",'Reported Performance Table'!$AJ1346="",'Reported Performance Table'!$AL1346="",'Reported Performance Table'!$AN1346="",'Reported Performance Table'!$AR1346=""),$A1339&amp;", ",""))</f>
        <v/>
      </c>
      <c r="D1339" s="35" t="e">
        <f>VLOOKUP('Reported Performance Table'!C1339,'Master List'!$B$20:$C$39,2,FALSE)</f>
        <v>#N/A</v>
      </c>
      <c r="E1339" t="e">
        <f>VLOOKUP('Reported Performance Table'!D1339,'Master List'!$B$42:$C$129,2,FALSE)</f>
        <v>#N/A</v>
      </c>
      <c r="F1339" t="e">
        <f>VLOOKUP('Reported Performance Table'!C1339,'Master List'!$B$20:$D$39,3,FALSE)</f>
        <v>#N/A</v>
      </c>
      <c r="G1339" s="3" t="e">
        <f>VLOOKUP('Reported Performance Table'!B1339,'Master List'!$B$11:$D$17,3,FALSE)</f>
        <v>#N/A</v>
      </c>
      <c r="H1339" t="e">
        <f t="shared" si="40"/>
        <v>#N/A</v>
      </c>
      <c r="I1339" t="e">
        <f>IF(VLOOKUP('Reported Performance Table'!D1339,'Master List'!$B$42:$D$129,3,FALSE)="","No",VLOOKUP('Reported Performance Table'!D1339,'Master List'!$B$42:$D$129,3,FALSE))</f>
        <v>#N/A</v>
      </c>
      <c r="J1339" t="e">
        <f>IF(AND(I1339="Yes_No",'Reported Performance Table'!E1339="Yes"),"No","Yes_No")</f>
        <v>#N/A</v>
      </c>
      <c r="K1339" t="str">
        <f>IF('Reported Performance Table'!D1339="","",IF('Reported Performance Table'!E1339="Yes","LUNA_CCT","Reported_CCT"))</f>
        <v/>
      </c>
      <c r="L1339" t="str">
        <f>IF('Reported Performance Table'!D1339="","",IF(K1339="LUNA_CCT",VLOOKUP('Reported Performance Table'!D1339,'Master List'!$B$42:$E$129,4,FALSE),"Reported_BUG"))</f>
        <v/>
      </c>
      <c r="M1339" t="str">
        <f>IF('Reported Performance Table'!D1339="","",IF(AND('Reported Performance Table'!$E1339="Yes",OR('Reported Performance Table'!$D1339='Master List'!$B$42,'Reported Performance Table'!$D1339='Master List'!$B$43,'Reported Performance Table'!$D1339='Master List'!$B$44,'Reported Performance Table'!$D1339='Master List'!$B$46,'Reported Performance Table'!$D1339='Master List'!$B$48,'Reported Performance Table'!$D1339='Master List'!$B$104,'Reported Performance Table'!$D1339='Master List'!$B$106,'Reported Performance Table'!$D1339='Master List'!$B$126)),"LUNA_Dimming","Dimming_Capability_and_Range"))</f>
        <v/>
      </c>
      <c r="N1339" s="179">
        <f>'Reported Performance Table'!BE1339</f>
        <v>0</v>
      </c>
      <c r="O1339" s="179">
        <f>'Reported Performance Table'!BF1339</f>
        <v>0</v>
      </c>
      <c r="P1339" s="179">
        <f>'Reported Performance Table'!BG1339</f>
        <v>0</v>
      </c>
      <c r="Q1339" t="str">
        <f t="shared" si="41"/>
        <v>No</v>
      </c>
    </row>
    <row r="1340" spans="1:17" x14ac:dyDescent="0.25">
      <c r="A1340" s="75">
        <v>1347</v>
      </c>
      <c r="B1340" s="76" t="str">
        <f>IF('Reported Performance Table'!$A1347="","",IF(OR('Reported Performance Table'!$B1347="",'Reported Performance Table'!$C1347="",'Reported Performance Table'!$D1347="",'Reported Performance Table'!$F1347="",'Reported Performance Table'!$G1347="",'Reported Performance Table'!$H1347="",'Reported Performance Table'!$I1347="",'Reported Performance Table'!$K1347="",'Reported Performance Table'!$N1347="",'Reported Performance Table'!$O1347="",'Reported Performance Table'!$P1347="",'Reported Performance Table'!$Q1347="",'Reported Performance Table'!$R1347="",'Reported Performance Table'!$S1347="",'Reported Performance Table'!$T1347="",'Reported Performance Table'!$U1347="",'Reported Performance Table'!$V1347="",'Reported Performance Table'!$W1347="",'Reported Performance Table'!$X1347="",'Reported Performance Table'!$AF1347="",'Reported Performance Table'!$AG1347="",'Reported Performance Table'!$AI1347="",'Reported Performance Table'!$AJ1347="",'Reported Performance Table'!$AL1347="",'Reported Performance Table'!$AN1347="",'Reported Performance Table'!$AR1347=""),$A1340&amp;", ",""))</f>
        <v/>
      </c>
      <c r="D1340" s="35" t="e">
        <f>VLOOKUP('Reported Performance Table'!C1340,'Master List'!$B$20:$C$39,2,FALSE)</f>
        <v>#N/A</v>
      </c>
      <c r="E1340" t="e">
        <f>VLOOKUP('Reported Performance Table'!D1340,'Master List'!$B$42:$C$129,2,FALSE)</f>
        <v>#N/A</v>
      </c>
      <c r="F1340" t="e">
        <f>VLOOKUP('Reported Performance Table'!C1340,'Master List'!$B$20:$D$39,3,FALSE)</f>
        <v>#N/A</v>
      </c>
      <c r="G1340" s="3" t="e">
        <f>VLOOKUP('Reported Performance Table'!B1340,'Master List'!$B$11:$D$17,3,FALSE)</f>
        <v>#N/A</v>
      </c>
      <c r="H1340" t="e">
        <f t="shared" si="40"/>
        <v>#N/A</v>
      </c>
      <c r="I1340" t="e">
        <f>IF(VLOOKUP('Reported Performance Table'!D1340,'Master List'!$B$42:$D$129,3,FALSE)="","No",VLOOKUP('Reported Performance Table'!D1340,'Master List'!$B$42:$D$129,3,FALSE))</f>
        <v>#N/A</v>
      </c>
      <c r="J1340" t="e">
        <f>IF(AND(I1340="Yes_No",'Reported Performance Table'!E1340="Yes"),"No","Yes_No")</f>
        <v>#N/A</v>
      </c>
      <c r="K1340" t="str">
        <f>IF('Reported Performance Table'!D1340="","",IF('Reported Performance Table'!E1340="Yes","LUNA_CCT","Reported_CCT"))</f>
        <v/>
      </c>
      <c r="L1340" t="str">
        <f>IF('Reported Performance Table'!D1340="","",IF(K1340="LUNA_CCT",VLOOKUP('Reported Performance Table'!D1340,'Master List'!$B$42:$E$129,4,FALSE),"Reported_BUG"))</f>
        <v/>
      </c>
      <c r="M1340" t="str">
        <f>IF('Reported Performance Table'!D1340="","",IF(AND('Reported Performance Table'!$E1340="Yes",OR('Reported Performance Table'!$D1340='Master List'!$B$42,'Reported Performance Table'!$D1340='Master List'!$B$43,'Reported Performance Table'!$D1340='Master List'!$B$44,'Reported Performance Table'!$D1340='Master List'!$B$46,'Reported Performance Table'!$D1340='Master List'!$B$48,'Reported Performance Table'!$D1340='Master List'!$B$104,'Reported Performance Table'!$D1340='Master List'!$B$106,'Reported Performance Table'!$D1340='Master List'!$B$126)),"LUNA_Dimming","Dimming_Capability_and_Range"))</f>
        <v/>
      </c>
      <c r="N1340" s="179">
        <f>'Reported Performance Table'!BE1340</f>
        <v>0</v>
      </c>
      <c r="O1340" s="179">
        <f>'Reported Performance Table'!BF1340</f>
        <v>0</v>
      </c>
      <c r="P1340" s="179">
        <f>'Reported Performance Table'!BG1340</f>
        <v>0</v>
      </c>
      <c r="Q1340" t="str">
        <f t="shared" si="41"/>
        <v>No</v>
      </c>
    </row>
    <row r="1341" spans="1:17" x14ac:dyDescent="0.25">
      <c r="A1341" s="75">
        <v>1348</v>
      </c>
      <c r="B1341" s="76" t="str">
        <f>IF('Reported Performance Table'!$A1348="","",IF(OR('Reported Performance Table'!$B1348="",'Reported Performance Table'!$C1348="",'Reported Performance Table'!$D1348="",'Reported Performance Table'!$F1348="",'Reported Performance Table'!$G1348="",'Reported Performance Table'!$H1348="",'Reported Performance Table'!$I1348="",'Reported Performance Table'!$K1348="",'Reported Performance Table'!$N1348="",'Reported Performance Table'!$O1348="",'Reported Performance Table'!$P1348="",'Reported Performance Table'!$Q1348="",'Reported Performance Table'!$R1348="",'Reported Performance Table'!$S1348="",'Reported Performance Table'!$T1348="",'Reported Performance Table'!$U1348="",'Reported Performance Table'!$V1348="",'Reported Performance Table'!$W1348="",'Reported Performance Table'!$X1348="",'Reported Performance Table'!$AF1348="",'Reported Performance Table'!$AG1348="",'Reported Performance Table'!$AI1348="",'Reported Performance Table'!$AJ1348="",'Reported Performance Table'!$AL1348="",'Reported Performance Table'!$AN1348="",'Reported Performance Table'!$AR1348=""),$A1341&amp;", ",""))</f>
        <v/>
      </c>
      <c r="D1341" s="35" t="e">
        <f>VLOOKUP('Reported Performance Table'!C1341,'Master List'!$B$20:$C$39,2,FALSE)</f>
        <v>#N/A</v>
      </c>
      <c r="E1341" t="e">
        <f>VLOOKUP('Reported Performance Table'!D1341,'Master List'!$B$42:$C$129,2,FALSE)</f>
        <v>#N/A</v>
      </c>
      <c r="F1341" t="e">
        <f>VLOOKUP('Reported Performance Table'!C1341,'Master List'!$B$20:$D$39,3,FALSE)</f>
        <v>#N/A</v>
      </c>
      <c r="G1341" s="3" t="e">
        <f>VLOOKUP('Reported Performance Table'!B1341,'Master List'!$B$11:$D$17,3,FALSE)</f>
        <v>#N/A</v>
      </c>
      <c r="H1341" t="e">
        <f t="shared" si="40"/>
        <v>#N/A</v>
      </c>
      <c r="I1341" t="e">
        <f>IF(VLOOKUP('Reported Performance Table'!D1341,'Master List'!$B$42:$D$129,3,FALSE)="","No",VLOOKUP('Reported Performance Table'!D1341,'Master List'!$B$42:$D$129,3,FALSE))</f>
        <v>#N/A</v>
      </c>
      <c r="J1341" t="e">
        <f>IF(AND(I1341="Yes_No",'Reported Performance Table'!E1341="Yes"),"No","Yes_No")</f>
        <v>#N/A</v>
      </c>
      <c r="K1341" t="str">
        <f>IF('Reported Performance Table'!D1341="","",IF('Reported Performance Table'!E1341="Yes","LUNA_CCT","Reported_CCT"))</f>
        <v/>
      </c>
      <c r="L1341" t="str">
        <f>IF('Reported Performance Table'!D1341="","",IF(K1341="LUNA_CCT",VLOOKUP('Reported Performance Table'!D1341,'Master List'!$B$42:$E$129,4,FALSE),"Reported_BUG"))</f>
        <v/>
      </c>
      <c r="M1341" t="str">
        <f>IF('Reported Performance Table'!D1341="","",IF(AND('Reported Performance Table'!$E1341="Yes",OR('Reported Performance Table'!$D1341='Master List'!$B$42,'Reported Performance Table'!$D1341='Master List'!$B$43,'Reported Performance Table'!$D1341='Master List'!$B$44,'Reported Performance Table'!$D1341='Master List'!$B$46,'Reported Performance Table'!$D1341='Master List'!$B$48,'Reported Performance Table'!$D1341='Master List'!$B$104,'Reported Performance Table'!$D1341='Master List'!$B$106,'Reported Performance Table'!$D1341='Master List'!$B$126)),"LUNA_Dimming","Dimming_Capability_and_Range"))</f>
        <v/>
      </c>
      <c r="N1341" s="179">
        <f>'Reported Performance Table'!BE1341</f>
        <v>0</v>
      </c>
      <c r="O1341" s="179">
        <f>'Reported Performance Table'!BF1341</f>
        <v>0</v>
      </c>
      <c r="P1341" s="179">
        <f>'Reported Performance Table'!BG1341</f>
        <v>0</v>
      </c>
      <c r="Q1341" t="str">
        <f t="shared" si="41"/>
        <v>No</v>
      </c>
    </row>
    <row r="1342" spans="1:17" x14ac:dyDescent="0.25">
      <c r="A1342" s="75">
        <v>1349</v>
      </c>
      <c r="B1342" s="76" t="str">
        <f>IF('Reported Performance Table'!$A1349="","",IF(OR('Reported Performance Table'!$B1349="",'Reported Performance Table'!$C1349="",'Reported Performance Table'!$D1349="",'Reported Performance Table'!$F1349="",'Reported Performance Table'!$G1349="",'Reported Performance Table'!$H1349="",'Reported Performance Table'!$I1349="",'Reported Performance Table'!$K1349="",'Reported Performance Table'!$N1349="",'Reported Performance Table'!$O1349="",'Reported Performance Table'!$P1349="",'Reported Performance Table'!$Q1349="",'Reported Performance Table'!$R1349="",'Reported Performance Table'!$S1349="",'Reported Performance Table'!$T1349="",'Reported Performance Table'!$U1349="",'Reported Performance Table'!$V1349="",'Reported Performance Table'!$W1349="",'Reported Performance Table'!$X1349="",'Reported Performance Table'!$AF1349="",'Reported Performance Table'!$AG1349="",'Reported Performance Table'!$AI1349="",'Reported Performance Table'!$AJ1349="",'Reported Performance Table'!$AL1349="",'Reported Performance Table'!$AN1349="",'Reported Performance Table'!$AR1349=""),$A1342&amp;", ",""))</f>
        <v/>
      </c>
      <c r="D1342" s="35" t="e">
        <f>VLOOKUP('Reported Performance Table'!C1342,'Master List'!$B$20:$C$39,2,FALSE)</f>
        <v>#N/A</v>
      </c>
      <c r="E1342" t="e">
        <f>VLOOKUP('Reported Performance Table'!D1342,'Master List'!$B$42:$C$129,2,FALSE)</f>
        <v>#N/A</v>
      </c>
      <c r="F1342" t="e">
        <f>VLOOKUP('Reported Performance Table'!C1342,'Master List'!$B$20:$D$39,3,FALSE)</f>
        <v>#N/A</v>
      </c>
      <c r="G1342" s="3" t="e">
        <f>VLOOKUP('Reported Performance Table'!B1342,'Master List'!$B$11:$D$17,3,FALSE)</f>
        <v>#N/A</v>
      </c>
      <c r="H1342" t="e">
        <f t="shared" si="40"/>
        <v>#N/A</v>
      </c>
      <c r="I1342" t="e">
        <f>IF(VLOOKUP('Reported Performance Table'!D1342,'Master List'!$B$42:$D$129,3,FALSE)="","No",VLOOKUP('Reported Performance Table'!D1342,'Master List'!$B$42:$D$129,3,FALSE))</f>
        <v>#N/A</v>
      </c>
      <c r="J1342" t="e">
        <f>IF(AND(I1342="Yes_No",'Reported Performance Table'!E1342="Yes"),"No","Yes_No")</f>
        <v>#N/A</v>
      </c>
      <c r="K1342" t="str">
        <f>IF('Reported Performance Table'!D1342="","",IF('Reported Performance Table'!E1342="Yes","LUNA_CCT","Reported_CCT"))</f>
        <v/>
      </c>
      <c r="L1342" t="str">
        <f>IF('Reported Performance Table'!D1342="","",IF(K1342="LUNA_CCT",VLOOKUP('Reported Performance Table'!D1342,'Master List'!$B$42:$E$129,4,FALSE),"Reported_BUG"))</f>
        <v/>
      </c>
      <c r="M1342" t="str">
        <f>IF('Reported Performance Table'!D1342="","",IF(AND('Reported Performance Table'!$E1342="Yes",OR('Reported Performance Table'!$D1342='Master List'!$B$42,'Reported Performance Table'!$D1342='Master List'!$B$43,'Reported Performance Table'!$D1342='Master List'!$B$44,'Reported Performance Table'!$D1342='Master List'!$B$46,'Reported Performance Table'!$D1342='Master List'!$B$48,'Reported Performance Table'!$D1342='Master List'!$B$104,'Reported Performance Table'!$D1342='Master List'!$B$106,'Reported Performance Table'!$D1342='Master List'!$B$126)),"LUNA_Dimming","Dimming_Capability_and_Range"))</f>
        <v/>
      </c>
      <c r="N1342" s="179">
        <f>'Reported Performance Table'!BE1342</f>
        <v>0</v>
      </c>
      <c r="O1342" s="179">
        <f>'Reported Performance Table'!BF1342</f>
        <v>0</v>
      </c>
      <c r="P1342" s="179">
        <f>'Reported Performance Table'!BG1342</f>
        <v>0</v>
      </c>
      <c r="Q1342" t="str">
        <f t="shared" si="41"/>
        <v>No</v>
      </c>
    </row>
    <row r="1343" spans="1:17" x14ac:dyDescent="0.25">
      <c r="A1343" s="75">
        <v>1350</v>
      </c>
      <c r="B1343" s="76" t="str">
        <f>IF('Reported Performance Table'!$A1350="","",IF(OR('Reported Performance Table'!$B1350="",'Reported Performance Table'!$C1350="",'Reported Performance Table'!$D1350="",'Reported Performance Table'!$F1350="",'Reported Performance Table'!$G1350="",'Reported Performance Table'!$H1350="",'Reported Performance Table'!$I1350="",'Reported Performance Table'!$K1350="",'Reported Performance Table'!$N1350="",'Reported Performance Table'!$O1350="",'Reported Performance Table'!$P1350="",'Reported Performance Table'!$Q1350="",'Reported Performance Table'!$R1350="",'Reported Performance Table'!$S1350="",'Reported Performance Table'!$T1350="",'Reported Performance Table'!$U1350="",'Reported Performance Table'!$V1350="",'Reported Performance Table'!$W1350="",'Reported Performance Table'!$X1350="",'Reported Performance Table'!$AF1350="",'Reported Performance Table'!$AG1350="",'Reported Performance Table'!$AI1350="",'Reported Performance Table'!$AJ1350="",'Reported Performance Table'!$AL1350="",'Reported Performance Table'!$AN1350="",'Reported Performance Table'!$AR1350=""),$A1343&amp;", ",""))</f>
        <v/>
      </c>
      <c r="D1343" s="35" t="e">
        <f>VLOOKUP('Reported Performance Table'!C1343,'Master List'!$B$20:$C$39,2,FALSE)</f>
        <v>#N/A</v>
      </c>
      <c r="E1343" t="e">
        <f>VLOOKUP('Reported Performance Table'!D1343,'Master List'!$B$42:$C$129,2,FALSE)</f>
        <v>#N/A</v>
      </c>
      <c r="F1343" t="e">
        <f>VLOOKUP('Reported Performance Table'!C1343,'Master List'!$B$20:$D$39,3,FALSE)</f>
        <v>#N/A</v>
      </c>
      <c r="G1343" s="3" t="e">
        <f>VLOOKUP('Reported Performance Table'!B1343,'Master List'!$B$11:$D$17,3,FALSE)</f>
        <v>#N/A</v>
      </c>
      <c r="H1343" t="e">
        <f t="shared" si="40"/>
        <v>#N/A</v>
      </c>
      <c r="I1343" t="e">
        <f>IF(VLOOKUP('Reported Performance Table'!D1343,'Master List'!$B$42:$D$129,3,FALSE)="","No",VLOOKUP('Reported Performance Table'!D1343,'Master List'!$B$42:$D$129,3,FALSE))</f>
        <v>#N/A</v>
      </c>
      <c r="J1343" t="e">
        <f>IF(AND(I1343="Yes_No",'Reported Performance Table'!E1343="Yes"),"No","Yes_No")</f>
        <v>#N/A</v>
      </c>
      <c r="K1343" t="str">
        <f>IF('Reported Performance Table'!D1343="","",IF('Reported Performance Table'!E1343="Yes","LUNA_CCT","Reported_CCT"))</f>
        <v/>
      </c>
      <c r="L1343" t="str">
        <f>IF('Reported Performance Table'!D1343="","",IF(K1343="LUNA_CCT",VLOOKUP('Reported Performance Table'!D1343,'Master List'!$B$42:$E$129,4,FALSE),"Reported_BUG"))</f>
        <v/>
      </c>
      <c r="M1343" t="str">
        <f>IF('Reported Performance Table'!D1343="","",IF(AND('Reported Performance Table'!$E1343="Yes",OR('Reported Performance Table'!$D1343='Master List'!$B$42,'Reported Performance Table'!$D1343='Master List'!$B$43,'Reported Performance Table'!$D1343='Master List'!$B$44,'Reported Performance Table'!$D1343='Master List'!$B$46,'Reported Performance Table'!$D1343='Master List'!$B$48,'Reported Performance Table'!$D1343='Master List'!$B$104,'Reported Performance Table'!$D1343='Master List'!$B$106,'Reported Performance Table'!$D1343='Master List'!$B$126)),"LUNA_Dimming","Dimming_Capability_and_Range"))</f>
        <v/>
      </c>
      <c r="N1343" s="179">
        <f>'Reported Performance Table'!BE1343</f>
        <v>0</v>
      </c>
      <c r="O1343" s="179">
        <f>'Reported Performance Table'!BF1343</f>
        <v>0</v>
      </c>
      <c r="P1343" s="179">
        <f>'Reported Performance Table'!BG1343</f>
        <v>0</v>
      </c>
      <c r="Q1343" t="str">
        <f t="shared" si="41"/>
        <v>No</v>
      </c>
    </row>
    <row r="1344" spans="1:17" x14ac:dyDescent="0.25">
      <c r="A1344" s="75">
        <v>1351</v>
      </c>
      <c r="B1344" s="76" t="str">
        <f>IF('Reported Performance Table'!$A1351="","",IF(OR('Reported Performance Table'!$B1351="",'Reported Performance Table'!$C1351="",'Reported Performance Table'!$D1351="",'Reported Performance Table'!$F1351="",'Reported Performance Table'!$G1351="",'Reported Performance Table'!$H1351="",'Reported Performance Table'!$I1351="",'Reported Performance Table'!$K1351="",'Reported Performance Table'!$N1351="",'Reported Performance Table'!$O1351="",'Reported Performance Table'!$P1351="",'Reported Performance Table'!$Q1351="",'Reported Performance Table'!$R1351="",'Reported Performance Table'!$S1351="",'Reported Performance Table'!$T1351="",'Reported Performance Table'!$U1351="",'Reported Performance Table'!$V1351="",'Reported Performance Table'!$W1351="",'Reported Performance Table'!$X1351="",'Reported Performance Table'!$AF1351="",'Reported Performance Table'!$AG1351="",'Reported Performance Table'!$AI1351="",'Reported Performance Table'!$AJ1351="",'Reported Performance Table'!$AL1351="",'Reported Performance Table'!$AN1351="",'Reported Performance Table'!$AR1351=""),$A1344&amp;", ",""))</f>
        <v/>
      </c>
      <c r="D1344" s="35" t="e">
        <f>VLOOKUP('Reported Performance Table'!C1344,'Master List'!$B$20:$C$39,2,FALSE)</f>
        <v>#N/A</v>
      </c>
      <c r="E1344" t="e">
        <f>VLOOKUP('Reported Performance Table'!D1344,'Master List'!$B$42:$C$129,2,FALSE)</f>
        <v>#N/A</v>
      </c>
      <c r="F1344" t="e">
        <f>VLOOKUP('Reported Performance Table'!C1344,'Master List'!$B$20:$D$39,3,FALSE)</f>
        <v>#N/A</v>
      </c>
      <c r="G1344" s="3" t="e">
        <f>VLOOKUP('Reported Performance Table'!B1344,'Master List'!$B$11:$D$17,3,FALSE)</f>
        <v>#N/A</v>
      </c>
      <c r="H1344" t="e">
        <f t="shared" si="40"/>
        <v>#N/A</v>
      </c>
      <c r="I1344" t="e">
        <f>IF(VLOOKUP('Reported Performance Table'!D1344,'Master List'!$B$42:$D$129,3,FALSE)="","No",VLOOKUP('Reported Performance Table'!D1344,'Master List'!$B$42:$D$129,3,FALSE))</f>
        <v>#N/A</v>
      </c>
      <c r="J1344" t="e">
        <f>IF(AND(I1344="Yes_No",'Reported Performance Table'!E1344="Yes"),"No","Yes_No")</f>
        <v>#N/A</v>
      </c>
      <c r="K1344" t="str">
        <f>IF('Reported Performance Table'!D1344="","",IF('Reported Performance Table'!E1344="Yes","LUNA_CCT","Reported_CCT"))</f>
        <v/>
      </c>
      <c r="L1344" t="str">
        <f>IF('Reported Performance Table'!D1344="","",IF(K1344="LUNA_CCT",VLOOKUP('Reported Performance Table'!D1344,'Master List'!$B$42:$E$129,4,FALSE),"Reported_BUG"))</f>
        <v/>
      </c>
      <c r="M1344" t="str">
        <f>IF('Reported Performance Table'!D1344="","",IF(AND('Reported Performance Table'!$E1344="Yes",OR('Reported Performance Table'!$D1344='Master List'!$B$42,'Reported Performance Table'!$D1344='Master List'!$B$43,'Reported Performance Table'!$D1344='Master List'!$B$44,'Reported Performance Table'!$D1344='Master List'!$B$46,'Reported Performance Table'!$D1344='Master List'!$B$48,'Reported Performance Table'!$D1344='Master List'!$B$104,'Reported Performance Table'!$D1344='Master List'!$B$106,'Reported Performance Table'!$D1344='Master List'!$B$126)),"LUNA_Dimming","Dimming_Capability_and_Range"))</f>
        <v/>
      </c>
      <c r="N1344" s="179">
        <f>'Reported Performance Table'!BE1344</f>
        <v>0</v>
      </c>
      <c r="O1344" s="179">
        <f>'Reported Performance Table'!BF1344</f>
        <v>0</v>
      </c>
      <c r="P1344" s="179">
        <f>'Reported Performance Table'!BG1344</f>
        <v>0</v>
      </c>
      <c r="Q1344" t="str">
        <f t="shared" si="41"/>
        <v>No</v>
      </c>
    </row>
    <row r="1345" spans="1:17" x14ac:dyDescent="0.25">
      <c r="A1345" s="75">
        <v>1352</v>
      </c>
      <c r="B1345" s="76" t="str">
        <f>IF('Reported Performance Table'!$A1352="","",IF(OR('Reported Performance Table'!$B1352="",'Reported Performance Table'!$C1352="",'Reported Performance Table'!$D1352="",'Reported Performance Table'!$F1352="",'Reported Performance Table'!$G1352="",'Reported Performance Table'!$H1352="",'Reported Performance Table'!$I1352="",'Reported Performance Table'!$K1352="",'Reported Performance Table'!$N1352="",'Reported Performance Table'!$O1352="",'Reported Performance Table'!$P1352="",'Reported Performance Table'!$Q1352="",'Reported Performance Table'!$R1352="",'Reported Performance Table'!$S1352="",'Reported Performance Table'!$T1352="",'Reported Performance Table'!$U1352="",'Reported Performance Table'!$V1352="",'Reported Performance Table'!$W1352="",'Reported Performance Table'!$X1352="",'Reported Performance Table'!$AF1352="",'Reported Performance Table'!$AG1352="",'Reported Performance Table'!$AI1352="",'Reported Performance Table'!$AJ1352="",'Reported Performance Table'!$AL1352="",'Reported Performance Table'!$AN1352="",'Reported Performance Table'!$AR1352=""),$A1345&amp;", ",""))</f>
        <v/>
      </c>
      <c r="D1345" s="35" t="e">
        <f>VLOOKUP('Reported Performance Table'!C1345,'Master List'!$B$20:$C$39,2,FALSE)</f>
        <v>#N/A</v>
      </c>
      <c r="E1345" t="e">
        <f>VLOOKUP('Reported Performance Table'!D1345,'Master List'!$B$42:$C$129,2,FALSE)</f>
        <v>#N/A</v>
      </c>
      <c r="F1345" t="e">
        <f>VLOOKUP('Reported Performance Table'!C1345,'Master List'!$B$20:$D$39,3,FALSE)</f>
        <v>#N/A</v>
      </c>
      <c r="G1345" s="3" t="e">
        <f>VLOOKUP('Reported Performance Table'!B1345,'Master List'!$B$11:$D$17,3,FALSE)</f>
        <v>#N/A</v>
      </c>
      <c r="H1345" t="e">
        <f t="shared" si="40"/>
        <v>#N/A</v>
      </c>
      <c r="I1345" t="e">
        <f>IF(VLOOKUP('Reported Performance Table'!D1345,'Master List'!$B$42:$D$129,3,FALSE)="","No",VLOOKUP('Reported Performance Table'!D1345,'Master List'!$B$42:$D$129,3,FALSE))</f>
        <v>#N/A</v>
      </c>
      <c r="J1345" t="e">
        <f>IF(AND(I1345="Yes_No",'Reported Performance Table'!E1345="Yes"),"No","Yes_No")</f>
        <v>#N/A</v>
      </c>
      <c r="K1345" t="str">
        <f>IF('Reported Performance Table'!D1345="","",IF('Reported Performance Table'!E1345="Yes","LUNA_CCT","Reported_CCT"))</f>
        <v/>
      </c>
      <c r="L1345" t="str">
        <f>IF('Reported Performance Table'!D1345="","",IF(K1345="LUNA_CCT",VLOOKUP('Reported Performance Table'!D1345,'Master List'!$B$42:$E$129,4,FALSE),"Reported_BUG"))</f>
        <v/>
      </c>
      <c r="M1345" t="str">
        <f>IF('Reported Performance Table'!D1345="","",IF(AND('Reported Performance Table'!$E1345="Yes",OR('Reported Performance Table'!$D1345='Master List'!$B$42,'Reported Performance Table'!$D1345='Master List'!$B$43,'Reported Performance Table'!$D1345='Master List'!$B$44,'Reported Performance Table'!$D1345='Master List'!$B$46,'Reported Performance Table'!$D1345='Master List'!$B$48,'Reported Performance Table'!$D1345='Master List'!$B$104,'Reported Performance Table'!$D1345='Master List'!$B$106,'Reported Performance Table'!$D1345='Master List'!$B$126)),"LUNA_Dimming","Dimming_Capability_and_Range"))</f>
        <v/>
      </c>
      <c r="N1345" s="179">
        <f>'Reported Performance Table'!BE1345</f>
        <v>0</v>
      </c>
      <c r="O1345" s="179">
        <f>'Reported Performance Table'!BF1345</f>
        <v>0</v>
      </c>
      <c r="P1345" s="179">
        <f>'Reported Performance Table'!BG1345</f>
        <v>0</v>
      </c>
      <c r="Q1345" t="str">
        <f t="shared" si="41"/>
        <v>No</v>
      </c>
    </row>
    <row r="1346" spans="1:17" x14ac:dyDescent="0.25">
      <c r="A1346" s="75">
        <v>1353</v>
      </c>
      <c r="B1346" s="76" t="str">
        <f>IF('Reported Performance Table'!$A1353="","",IF(OR('Reported Performance Table'!$B1353="",'Reported Performance Table'!$C1353="",'Reported Performance Table'!$D1353="",'Reported Performance Table'!$F1353="",'Reported Performance Table'!$G1353="",'Reported Performance Table'!$H1353="",'Reported Performance Table'!$I1353="",'Reported Performance Table'!$K1353="",'Reported Performance Table'!$N1353="",'Reported Performance Table'!$O1353="",'Reported Performance Table'!$P1353="",'Reported Performance Table'!$Q1353="",'Reported Performance Table'!$R1353="",'Reported Performance Table'!$S1353="",'Reported Performance Table'!$T1353="",'Reported Performance Table'!$U1353="",'Reported Performance Table'!$V1353="",'Reported Performance Table'!$W1353="",'Reported Performance Table'!$X1353="",'Reported Performance Table'!$AF1353="",'Reported Performance Table'!$AG1353="",'Reported Performance Table'!$AI1353="",'Reported Performance Table'!$AJ1353="",'Reported Performance Table'!$AL1353="",'Reported Performance Table'!$AN1353="",'Reported Performance Table'!$AR1353=""),$A1346&amp;", ",""))</f>
        <v/>
      </c>
      <c r="D1346" s="35" t="e">
        <f>VLOOKUP('Reported Performance Table'!C1346,'Master List'!$B$20:$C$39,2,FALSE)</f>
        <v>#N/A</v>
      </c>
      <c r="E1346" t="e">
        <f>VLOOKUP('Reported Performance Table'!D1346,'Master List'!$B$42:$C$129,2,FALSE)</f>
        <v>#N/A</v>
      </c>
      <c r="F1346" t="e">
        <f>VLOOKUP('Reported Performance Table'!C1346,'Master List'!$B$20:$D$39,3,FALSE)</f>
        <v>#N/A</v>
      </c>
      <c r="G1346" s="3" t="e">
        <f>VLOOKUP('Reported Performance Table'!B1346,'Master List'!$B$11:$D$17,3,FALSE)</f>
        <v>#N/A</v>
      </c>
      <c r="H1346" t="e">
        <f t="shared" si="40"/>
        <v>#N/A</v>
      </c>
      <c r="I1346" t="e">
        <f>IF(VLOOKUP('Reported Performance Table'!D1346,'Master List'!$B$42:$D$129,3,FALSE)="","No",VLOOKUP('Reported Performance Table'!D1346,'Master List'!$B$42:$D$129,3,FALSE))</f>
        <v>#N/A</v>
      </c>
      <c r="J1346" t="e">
        <f>IF(AND(I1346="Yes_No",'Reported Performance Table'!E1346="Yes"),"No","Yes_No")</f>
        <v>#N/A</v>
      </c>
      <c r="K1346" t="str">
        <f>IF('Reported Performance Table'!D1346="","",IF('Reported Performance Table'!E1346="Yes","LUNA_CCT","Reported_CCT"))</f>
        <v/>
      </c>
      <c r="L1346" t="str">
        <f>IF('Reported Performance Table'!D1346="","",IF(K1346="LUNA_CCT",VLOOKUP('Reported Performance Table'!D1346,'Master List'!$B$42:$E$129,4,FALSE),"Reported_BUG"))</f>
        <v/>
      </c>
      <c r="M1346" t="str">
        <f>IF('Reported Performance Table'!D1346="","",IF(AND('Reported Performance Table'!$E1346="Yes",OR('Reported Performance Table'!$D1346='Master List'!$B$42,'Reported Performance Table'!$D1346='Master List'!$B$43,'Reported Performance Table'!$D1346='Master List'!$B$44,'Reported Performance Table'!$D1346='Master List'!$B$46,'Reported Performance Table'!$D1346='Master List'!$B$48,'Reported Performance Table'!$D1346='Master List'!$B$104,'Reported Performance Table'!$D1346='Master List'!$B$106,'Reported Performance Table'!$D1346='Master List'!$B$126)),"LUNA_Dimming","Dimming_Capability_and_Range"))</f>
        <v/>
      </c>
      <c r="N1346" s="179">
        <f>'Reported Performance Table'!BE1346</f>
        <v>0</v>
      </c>
      <c r="O1346" s="179">
        <f>'Reported Performance Table'!BF1346</f>
        <v>0</v>
      </c>
      <c r="P1346" s="179">
        <f>'Reported Performance Table'!BG1346</f>
        <v>0</v>
      </c>
      <c r="Q1346" t="str">
        <f t="shared" si="41"/>
        <v>No</v>
      </c>
    </row>
    <row r="1347" spans="1:17" x14ac:dyDescent="0.25">
      <c r="A1347" s="75">
        <v>1354</v>
      </c>
      <c r="B1347" s="76" t="str">
        <f>IF('Reported Performance Table'!$A1354="","",IF(OR('Reported Performance Table'!$B1354="",'Reported Performance Table'!$C1354="",'Reported Performance Table'!$D1354="",'Reported Performance Table'!$F1354="",'Reported Performance Table'!$G1354="",'Reported Performance Table'!$H1354="",'Reported Performance Table'!$I1354="",'Reported Performance Table'!$K1354="",'Reported Performance Table'!$N1354="",'Reported Performance Table'!$O1354="",'Reported Performance Table'!$P1354="",'Reported Performance Table'!$Q1354="",'Reported Performance Table'!$R1354="",'Reported Performance Table'!$S1354="",'Reported Performance Table'!$T1354="",'Reported Performance Table'!$U1354="",'Reported Performance Table'!$V1354="",'Reported Performance Table'!$W1354="",'Reported Performance Table'!$X1354="",'Reported Performance Table'!$AF1354="",'Reported Performance Table'!$AG1354="",'Reported Performance Table'!$AI1354="",'Reported Performance Table'!$AJ1354="",'Reported Performance Table'!$AL1354="",'Reported Performance Table'!$AN1354="",'Reported Performance Table'!$AR1354=""),$A1347&amp;", ",""))</f>
        <v/>
      </c>
      <c r="D1347" s="35" t="e">
        <f>VLOOKUP('Reported Performance Table'!C1347,'Master List'!$B$20:$C$39,2,FALSE)</f>
        <v>#N/A</v>
      </c>
      <c r="E1347" t="e">
        <f>VLOOKUP('Reported Performance Table'!D1347,'Master List'!$B$42:$C$129,2,FALSE)</f>
        <v>#N/A</v>
      </c>
      <c r="F1347" t="e">
        <f>VLOOKUP('Reported Performance Table'!C1347,'Master List'!$B$20:$D$39,3,FALSE)</f>
        <v>#N/A</v>
      </c>
      <c r="G1347" s="3" t="e">
        <f>VLOOKUP('Reported Performance Table'!B1347,'Master List'!$B$11:$D$17,3,FALSE)</f>
        <v>#N/A</v>
      </c>
      <c r="H1347" t="e">
        <f t="shared" si="40"/>
        <v>#N/A</v>
      </c>
      <c r="I1347" t="e">
        <f>IF(VLOOKUP('Reported Performance Table'!D1347,'Master List'!$B$42:$D$129,3,FALSE)="","No",VLOOKUP('Reported Performance Table'!D1347,'Master List'!$B$42:$D$129,3,FALSE))</f>
        <v>#N/A</v>
      </c>
      <c r="J1347" t="e">
        <f>IF(AND(I1347="Yes_No",'Reported Performance Table'!E1347="Yes"),"No","Yes_No")</f>
        <v>#N/A</v>
      </c>
      <c r="K1347" t="str">
        <f>IF('Reported Performance Table'!D1347="","",IF('Reported Performance Table'!E1347="Yes","LUNA_CCT","Reported_CCT"))</f>
        <v/>
      </c>
      <c r="L1347" t="str">
        <f>IF('Reported Performance Table'!D1347="","",IF(K1347="LUNA_CCT",VLOOKUP('Reported Performance Table'!D1347,'Master List'!$B$42:$E$129,4,FALSE),"Reported_BUG"))</f>
        <v/>
      </c>
      <c r="M1347" t="str">
        <f>IF('Reported Performance Table'!D1347="","",IF(AND('Reported Performance Table'!$E1347="Yes",OR('Reported Performance Table'!$D1347='Master List'!$B$42,'Reported Performance Table'!$D1347='Master List'!$B$43,'Reported Performance Table'!$D1347='Master List'!$B$44,'Reported Performance Table'!$D1347='Master List'!$B$46,'Reported Performance Table'!$D1347='Master List'!$B$48,'Reported Performance Table'!$D1347='Master List'!$B$104,'Reported Performance Table'!$D1347='Master List'!$B$106,'Reported Performance Table'!$D1347='Master List'!$B$126)),"LUNA_Dimming","Dimming_Capability_and_Range"))</f>
        <v/>
      </c>
      <c r="N1347" s="179">
        <f>'Reported Performance Table'!BE1347</f>
        <v>0</v>
      </c>
      <c r="O1347" s="179">
        <f>'Reported Performance Table'!BF1347</f>
        <v>0</v>
      </c>
      <c r="P1347" s="179">
        <f>'Reported Performance Table'!BG1347</f>
        <v>0</v>
      </c>
      <c r="Q1347" t="str">
        <f t="shared" si="41"/>
        <v>No</v>
      </c>
    </row>
    <row r="1348" spans="1:17" x14ac:dyDescent="0.25">
      <c r="A1348" s="75">
        <v>1355</v>
      </c>
      <c r="B1348" s="76" t="str">
        <f>IF('Reported Performance Table'!$A1355="","",IF(OR('Reported Performance Table'!$B1355="",'Reported Performance Table'!$C1355="",'Reported Performance Table'!$D1355="",'Reported Performance Table'!$F1355="",'Reported Performance Table'!$G1355="",'Reported Performance Table'!$H1355="",'Reported Performance Table'!$I1355="",'Reported Performance Table'!$K1355="",'Reported Performance Table'!$N1355="",'Reported Performance Table'!$O1355="",'Reported Performance Table'!$P1355="",'Reported Performance Table'!$Q1355="",'Reported Performance Table'!$R1355="",'Reported Performance Table'!$S1355="",'Reported Performance Table'!$T1355="",'Reported Performance Table'!$U1355="",'Reported Performance Table'!$V1355="",'Reported Performance Table'!$W1355="",'Reported Performance Table'!$X1355="",'Reported Performance Table'!$AF1355="",'Reported Performance Table'!$AG1355="",'Reported Performance Table'!$AI1355="",'Reported Performance Table'!$AJ1355="",'Reported Performance Table'!$AL1355="",'Reported Performance Table'!$AN1355="",'Reported Performance Table'!$AR1355=""),$A1348&amp;", ",""))</f>
        <v/>
      </c>
      <c r="D1348" s="35" t="e">
        <f>VLOOKUP('Reported Performance Table'!C1348,'Master List'!$B$20:$C$39,2,FALSE)</f>
        <v>#N/A</v>
      </c>
      <c r="E1348" t="e">
        <f>VLOOKUP('Reported Performance Table'!D1348,'Master List'!$B$42:$C$129,2,FALSE)</f>
        <v>#N/A</v>
      </c>
      <c r="F1348" t="e">
        <f>VLOOKUP('Reported Performance Table'!C1348,'Master List'!$B$20:$D$39,3,FALSE)</f>
        <v>#N/A</v>
      </c>
      <c r="G1348" s="3" t="e">
        <f>VLOOKUP('Reported Performance Table'!B1348,'Master List'!$B$11:$D$17,3,FALSE)</f>
        <v>#N/A</v>
      </c>
      <c r="H1348" t="e">
        <f t="shared" si="40"/>
        <v>#N/A</v>
      </c>
      <c r="I1348" t="e">
        <f>IF(VLOOKUP('Reported Performance Table'!D1348,'Master List'!$B$42:$D$129,3,FALSE)="","No",VLOOKUP('Reported Performance Table'!D1348,'Master List'!$B$42:$D$129,3,FALSE))</f>
        <v>#N/A</v>
      </c>
      <c r="J1348" t="e">
        <f>IF(AND(I1348="Yes_No",'Reported Performance Table'!E1348="Yes"),"No","Yes_No")</f>
        <v>#N/A</v>
      </c>
      <c r="K1348" t="str">
        <f>IF('Reported Performance Table'!D1348="","",IF('Reported Performance Table'!E1348="Yes","LUNA_CCT","Reported_CCT"))</f>
        <v/>
      </c>
      <c r="L1348" t="str">
        <f>IF('Reported Performance Table'!D1348="","",IF(K1348="LUNA_CCT",VLOOKUP('Reported Performance Table'!D1348,'Master List'!$B$42:$E$129,4,FALSE),"Reported_BUG"))</f>
        <v/>
      </c>
      <c r="M1348" t="str">
        <f>IF('Reported Performance Table'!D1348="","",IF(AND('Reported Performance Table'!$E1348="Yes",OR('Reported Performance Table'!$D1348='Master List'!$B$42,'Reported Performance Table'!$D1348='Master List'!$B$43,'Reported Performance Table'!$D1348='Master List'!$B$44,'Reported Performance Table'!$D1348='Master List'!$B$46,'Reported Performance Table'!$D1348='Master List'!$B$48,'Reported Performance Table'!$D1348='Master List'!$B$104,'Reported Performance Table'!$D1348='Master List'!$B$106,'Reported Performance Table'!$D1348='Master List'!$B$126)),"LUNA_Dimming","Dimming_Capability_and_Range"))</f>
        <v/>
      </c>
      <c r="N1348" s="179">
        <f>'Reported Performance Table'!BE1348</f>
        <v>0</v>
      </c>
      <c r="O1348" s="179">
        <f>'Reported Performance Table'!BF1348</f>
        <v>0</v>
      </c>
      <c r="P1348" s="179">
        <f>'Reported Performance Table'!BG1348</f>
        <v>0</v>
      </c>
      <c r="Q1348" t="str">
        <f t="shared" si="41"/>
        <v>No</v>
      </c>
    </row>
    <row r="1349" spans="1:17" x14ac:dyDescent="0.25">
      <c r="A1349" s="75">
        <v>1356</v>
      </c>
      <c r="B1349" s="76" t="str">
        <f>IF('Reported Performance Table'!$A1356="","",IF(OR('Reported Performance Table'!$B1356="",'Reported Performance Table'!$C1356="",'Reported Performance Table'!$D1356="",'Reported Performance Table'!$F1356="",'Reported Performance Table'!$G1356="",'Reported Performance Table'!$H1356="",'Reported Performance Table'!$I1356="",'Reported Performance Table'!$K1356="",'Reported Performance Table'!$N1356="",'Reported Performance Table'!$O1356="",'Reported Performance Table'!$P1356="",'Reported Performance Table'!$Q1356="",'Reported Performance Table'!$R1356="",'Reported Performance Table'!$S1356="",'Reported Performance Table'!$T1356="",'Reported Performance Table'!$U1356="",'Reported Performance Table'!$V1356="",'Reported Performance Table'!$W1356="",'Reported Performance Table'!$X1356="",'Reported Performance Table'!$AF1356="",'Reported Performance Table'!$AG1356="",'Reported Performance Table'!$AI1356="",'Reported Performance Table'!$AJ1356="",'Reported Performance Table'!$AL1356="",'Reported Performance Table'!$AN1356="",'Reported Performance Table'!$AR1356=""),$A1349&amp;", ",""))</f>
        <v/>
      </c>
      <c r="D1349" s="35" t="e">
        <f>VLOOKUP('Reported Performance Table'!C1349,'Master List'!$B$20:$C$39,2,FALSE)</f>
        <v>#N/A</v>
      </c>
      <c r="E1349" t="e">
        <f>VLOOKUP('Reported Performance Table'!D1349,'Master List'!$B$42:$C$129,2,FALSE)</f>
        <v>#N/A</v>
      </c>
      <c r="F1349" t="e">
        <f>VLOOKUP('Reported Performance Table'!C1349,'Master List'!$B$20:$D$39,3,FALSE)</f>
        <v>#N/A</v>
      </c>
      <c r="G1349" s="3" t="e">
        <f>VLOOKUP('Reported Performance Table'!B1349,'Master List'!$B$11:$D$17,3,FALSE)</f>
        <v>#N/A</v>
      </c>
      <c r="H1349" t="e">
        <f t="shared" si="40"/>
        <v>#N/A</v>
      </c>
      <c r="I1349" t="e">
        <f>IF(VLOOKUP('Reported Performance Table'!D1349,'Master List'!$B$42:$D$129,3,FALSE)="","No",VLOOKUP('Reported Performance Table'!D1349,'Master List'!$B$42:$D$129,3,FALSE))</f>
        <v>#N/A</v>
      </c>
      <c r="J1349" t="e">
        <f>IF(AND(I1349="Yes_No",'Reported Performance Table'!E1349="Yes"),"No","Yes_No")</f>
        <v>#N/A</v>
      </c>
      <c r="K1349" t="str">
        <f>IF('Reported Performance Table'!D1349="","",IF('Reported Performance Table'!E1349="Yes","LUNA_CCT","Reported_CCT"))</f>
        <v/>
      </c>
      <c r="L1349" t="str">
        <f>IF('Reported Performance Table'!D1349="","",IF(K1349="LUNA_CCT",VLOOKUP('Reported Performance Table'!D1349,'Master List'!$B$42:$E$129,4,FALSE),"Reported_BUG"))</f>
        <v/>
      </c>
      <c r="M1349" t="str">
        <f>IF('Reported Performance Table'!D1349="","",IF(AND('Reported Performance Table'!$E1349="Yes",OR('Reported Performance Table'!$D1349='Master List'!$B$42,'Reported Performance Table'!$D1349='Master List'!$B$43,'Reported Performance Table'!$D1349='Master List'!$B$44,'Reported Performance Table'!$D1349='Master List'!$B$46,'Reported Performance Table'!$D1349='Master List'!$B$48,'Reported Performance Table'!$D1349='Master List'!$B$104,'Reported Performance Table'!$D1349='Master List'!$B$106,'Reported Performance Table'!$D1349='Master List'!$B$126)),"LUNA_Dimming","Dimming_Capability_and_Range"))</f>
        <v/>
      </c>
      <c r="N1349" s="179">
        <f>'Reported Performance Table'!BE1349</f>
        <v>0</v>
      </c>
      <c r="O1349" s="179">
        <f>'Reported Performance Table'!BF1349</f>
        <v>0</v>
      </c>
      <c r="P1349" s="179">
        <f>'Reported Performance Table'!BG1349</f>
        <v>0</v>
      </c>
      <c r="Q1349" t="str">
        <f t="shared" si="41"/>
        <v>No</v>
      </c>
    </row>
    <row r="1350" spans="1:17" x14ac:dyDescent="0.25">
      <c r="A1350" s="75">
        <v>1357</v>
      </c>
      <c r="B1350" s="76" t="str">
        <f>IF('Reported Performance Table'!$A1357="","",IF(OR('Reported Performance Table'!$B1357="",'Reported Performance Table'!$C1357="",'Reported Performance Table'!$D1357="",'Reported Performance Table'!$F1357="",'Reported Performance Table'!$G1357="",'Reported Performance Table'!$H1357="",'Reported Performance Table'!$I1357="",'Reported Performance Table'!$K1357="",'Reported Performance Table'!$N1357="",'Reported Performance Table'!$O1357="",'Reported Performance Table'!$P1357="",'Reported Performance Table'!$Q1357="",'Reported Performance Table'!$R1357="",'Reported Performance Table'!$S1357="",'Reported Performance Table'!$T1357="",'Reported Performance Table'!$U1357="",'Reported Performance Table'!$V1357="",'Reported Performance Table'!$W1357="",'Reported Performance Table'!$X1357="",'Reported Performance Table'!$AF1357="",'Reported Performance Table'!$AG1357="",'Reported Performance Table'!$AI1357="",'Reported Performance Table'!$AJ1357="",'Reported Performance Table'!$AL1357="",'Reported Performance Table'!$AN1357="",'Reported Performance Table'!$AR1357=""),$A1350&amp;", ",""))</f>
        <v/>
      </c>
      <c r="D1350" s="35" t="e">
        <f>VLOOKUP('Reported Performance Table'!C1350,'Master List'!$B$20:$C$39,2,FALSE)</f>
        <v>#N/A</v>
      </c>
      <c r="E1350" t="e">
        <f>VLOOKUP('Reported Performance Table'!D1350,'Master List'!$B$42:$C$129,2,FALSE)</f>
        <v>#N/A</v>
      </c>
      <c r="F1350" t="e">
        <f>VLOOKUP('Reported Performance Table'!C1350,'Master List'!$B$20:$D$39,3,FALSE)</f>
        <v>#N/A</v>
      </c>
      <c r="G1350" s="3" t="e">
        <f>VLOOKUP('Reported Performance Table'!B1350,'Master List'!$B$11:$D$17,3,FALSE)</f>
        <v>#N/A</v>
      </c>
      <c r="H1350" t="e">
        <f t="shared" si="40"/>
        <v>#N/A</v>
      </c>
      <c r="I1350" t="e">
        <f>IF(VLOOKUP('Reported Performance Table'!D1350,'Master List'!$B$42:$D$129,3,FALSE)="","No",VLOOKUP('Reported Performance Table'!D1350,'Master List'!$B$42:$D$129,3,FALSE))</f>
        <v>#N/A</v>
      </c>
      <c r="J1350" t="e">
        <f>IF(AND(I1350="Yes_No",'Reported Performance Table'!E1350="Yes"),"No","Yes_No")</f>
        <v>#N/A</v>
      </c>
      <c r="K1350" t="str">
        <f>IF('Reported Performance Table'!D1350="","",IF('Reported Performance Table'!E1350="Yes","LUNA_CCT","Reported_CCT"))</f>
        <v/>
      </c>
      <c r="L1350" t="str">
        <f>IF('Reported Performance Table'!D1350="","",IF(K1350="LUNA_CCT",VLOOKUP('Reported Performance Table'!D1350,'Master List'!$B$42:$E$129,4,FALSE),"Reported_BUG"))</f>
        <v/>
      </c>
      <c r="M1350" t="str">
        <f>IF('Reported Performance Table'!D1350="","",IF(AND('Reported Performance Table'!$E1350="Yes",OR('Reported Performance Table'!$D1350='Master List'!$B$42,'Reported Performance Table'!$D1350='Master List'!$B$43,'Reported Performance Table'!$D1350='Master List'!$B$44,'Reported Performance Table'!$D1350='Master List'!$B$46,'Reported Performance Table'!$D1350='Master List'!$B$48,'Reported Performance Table'!$D1350='Master List'!$B$104,'Reported Performance Table'!$D1350='Master List'!$B$106,'Reported Performance Table'!$D1350='Master List'!$B$126)),"LUNA_Dimming","Dimming_Capability_and_Range"))</f>
        <v/>
      </c>
      <c r="N1350" s="179">
        <f>'Reported Performance Table'!BE1350</f>
        <v>0</v>
      </c>
      <c r="O1350" s="179">
        <f>'Reported Performance Table'!BF1350</f>
        <v>0</v>
      </c>
      <c r="P1350" s="179">
        <f>'Reported Performance Table'!BG1350</f>
        <v>0</v>
      </c>
      <c r="Q1350" t="str">
        <f t="shared" si="41"/>
        <v>No</v>
      </c>
    </row>
    <row r="1351" spans="1:17" x14ac:dyDescent="0.25">
      <c r="A1351" s="75">
        <v>1358</v>
      </c>
      <c r="B1351" s="76" t="str">
        <f>IF('Reported Performance Table'!$A1358="","",IF(OR('Reported Performance Table'!$B1358="",'Reported Performance Table'!$C1358="",'Reported Performance Table'!$D1358="",'Reported Performance Table'!$F1358="",'Reported Performance Table'!$G1358="",'Reported Performance Table'!$H1358="",'Reported Performance Table'!$I1358="",'Reported Performance Table'!$K1358="",'Reported Performance Table'!$N1358="",'Reported Performance Table'!$O1358="",'Reported Performance Table'!$P1358="",'Reported Performance Table'!$Q1358="",'Reported Performance Table'!$R1358="",'Reported Performance Table'!$S1358="",'Reported Performance Table'!$T1358="",'Reported Performance Table'!$U1358="",'Reported Performance Table'!$V1358="",'Reported Performance Table'!$W1358="",'Reported Performance Table'!$X1358="",'Reported Performance Table'!$AF1358="",'Reported Performance Table'!$AG1358="",'Reported Performance Table'!$AI1358="",'Reported Performance Table'!$AJ1358="",'Reported Performance Table'!$AL1358="",'Reported Performance Table'!$AN1358="",'Reported Performance Table'!$AR1358=""),$A1351&amp;", ",""))</f>
        <v/>
      </c>
      <c r="D1351" s="35" t="e">
        <f>VLOOKUP('Reported Performance Table'!C1351,'Master List'!$B$20:$C$39,2,FALSE)</f>
        <v>#N/A</v>
      </c>
      <c r="E1351" t="e">
        <f>VLOOKUP('Reported Performance Table'!D1351,'Master List'!$B$42:$C$129,2,FALSE)</f>
        <v>#N/A</v>
      </c>
      <c r="F1351" t="e">
        <f>VLOOKUP('Reported Performance Table'!C1351,'Master List'!$B$20:$D$39,3,FALSE)</f>
        <v>#N/A</v>
      </c>
      <c r="G1351" s="3" t="e">
        <f>VLOOKUP('Reported Performance Table'!B1351,'Master List'!$B$11:$D$17,3,FALSE)</f>
        <v>#N/A</v>
      </c>
      <c r="H1351" t="e">
        <f t="shared" si="40"/>
        <v>#N/A</v>
      </c>
      <c r="I1351" t="e">
        <f>IF(VLOOKUP('Reported Performance Table'!D1351,'Master List'!$B$42:$D$129,3,FALSE)="","No",VLOOKUP('Reported Performance Table'!D1351,'Master List'!$B$42:$D$129,3,FALSE))</f>
        <v>#N/A</v>
      </c>
      <c r="J1351" t="e">
        <f>IF(AND(I1351="Yes_No",'Reported Performance Table'!E1351="Yes"),"No","Yes_No")</f>
        <v>#N/A</v>
      </c>
      <c r="K1351" t="str">
        <f>IF('Reported Performance Table'!D1351="","",IF('Reported Performance Table'!E1351="Yes","LUNA_CCT","Reported_CCT"))</f>
        <v/>
      </c>
      <c r="L1351" t="str">
        <f>IF('Reported Performance Table'!D1351="","",IF(K1351="LUNA_CCT",VLOOKUP('Reported Performance Table'!D1351,'Master List'!$B$42:$E$129,4,FALSE),"Reported_BUG"))</f>
        <v/>
      </c>
      <c r="M1351" t="str">
        <f>IF('Reported Performance Table'!D1351="","",IF(AND('Reported Performance Table'!$E1351="Yes",OR('Reported Performance Table'!$D1351='Master List'!$B$42,'Reported Performance Table'!$D1351='Master List'!$B$43,'Reported Performance Table'!$D1351='Master List'!$B$44,'Reported Performance Table'!$D1351='Master List'!$B$46,'Reported Performance Table'!$D1351='Master List'!$B$48,'Reported Performance Table'!$D1351='Master List'!$B$104,'Reported Performance Table'!$D1351='Master List'!$B$106,'Reported Performance Table'!$D1351='Master List'!$B$126)),"LUNA_Dimming","Dimming_Capability_and_Range"))</f>
        <v/>
      </c>
      <c r="N1351" s="179">
        <f>'Reported Performance Table'!BE1351</f>
        <v>0</v>
      </c>
      <c r="O1351" s="179">
        <f>'Reported Performance Table'!BF1351</f>
        <v>0</v>
      </c>
      <c r="P1351" s="179">
        <f>'Reported Performance Table'!BG1351</f>
        <v>0</v>
      </c>
      <c r="Q1351" t="str">
        <f t="shared" si="41"/>
        <v>No</v>
      </c>
    </row>
    <row r="1352" spans="1:17" x14ac:dyDescent="0.25">
      <c r="A1352" s="75">
        <v>1359</v>
      </c>
      <c r="B1352" s="76" t="str">
        <f>IF('Reported Performance Table'!$A1359="","",IF(OR('Reported Performance Table'!$B1359="",'Reported Performance Table'!$C1359="",'Reported Performance Table'!$D1359="",'Reported Performance Table'!$F1359="",'Reported Performance Table'!$G1359="",'Reported Performance Table'!$H1359="",'Reported Performance Table'!$I1359="",'Reported Performance Table'!$K1359="",'Reported Performance Table'!$N1359="",'Reported Performance Table'!$O1359="",'Reported Performance Table'!$P1359="",'Reported Performance Table'!$Q1359="",'Reported Performance Table'!$R1359="",'Reported Performance Table'!$S1359="",'Reported Performance Table'!$T1359="",'Reported Performance Table'!$U1359="",'Reported Performance Table'!$V1359="",'Reported Performance Table'!$W1359="",'Reported Performance Table'!$X1359="",'Reported Performance Table'!$AF1359="",'Reported Performance Table'!$AG1359="",'Reported Performance Table'!$AI1359="",'Reported Performance Table'!$AJ1359="",'Reported Performance Table'!$AL1359="",'Reported Performance Table'!$AN1359="",'Reported Performance Table'!$AR1359=""),$A1352&amp;", ",""))</f>
        <v/>
      </c>
      <c r="D1352" s="35" t="e">
        <f>VLOOKUP('Reported Performance Table'!C1352,'Master List'!$B$20:$C$39,2,FALSE)</f>
        <v>#N/A</v>
      </c>
      <c r="E1352" t="e">
        <f>VLOOKUP('Reported Performance Table'!D1352,'Master List'!$B$42:$C$129,2,FALSE)</f>
        <v>#N/A</v>
      </c>
      <c r="F1352" t="e">
        <f>VLOOKUP('Reported Performance Table'!C1352,'Master List'!$B$20:$D$39,3,FALSE)</f>
        <v>#N/A</v>
      </c>
      <c r="G1352" s="3" t="e">
        <f>VLOOKUP('Reported Performance Table'!B1352,'Master List'!$B$11:$D$17,3,FALSE)</f>
        <v>#N/A</v>
      </c>
      <c r="H1352" t="e">
        <f t="shared" si="40"/>
        <v>#N/A</v>
      </c>
      <c r="I1352" t="e">
        <f>IF(VLOOKUP('Reported Performance Table'!D1352,'Master List'!$B$42:$D$129,3,FALSE)="","No",VLOOKUP('Reported Performance Table'!D1352,'Master List'!$B$42:$D$129,3,FALSE))</f>
        <v>#N/A</v>
      </c>
      <c r="J1352" t="e">
        <f>IF(AND(I1352="Yes_No",'Reported Performance Table'!E1352="Yes"),"No","Yes_No")</f>
        <v>#N/A</v>
      </c>
      <c r="K1352" t="str">
        <f>IF('Reported Performance Table'!D1352="","",IF('Reported Performance Table'!E1352="Yes","LUNA_CCT","Reported_CCT"))</f>
        <v/>
      </c>
      <c r="L1352" t="str">
        <f>IF('Reported Performance Table'!D1352="","",IF(K1352="LUNA_CCT",VLOOKUP('Reported Performance Table'!D1352,'Master List'!$B$42:$E$129,4,FALSE),"Reported_BUG"))</f>
        <v/>
      </c>
      <c r="M1352" t="str">
        <f>IF('Reported Performance Table'!D1352="","",IF(AND('Reported Performance Table'!$E1352="Yes",OR('Reported Performance Table'!$D1352='Master List'!$B$42,'Reported Performance Table'!$D1352='Master List'!$B$43,'Reported Performance Table'!$D1352='Master List'!$B$44,'Reported Performance Table'!$D1352='Master List'!$B$46,'Reported Performance Table'!$D1352='Master List'!$B$48,'Reported Performance Table'!$D1352='Master List'!$B$104,'Reported Performance Table'!$D1352='Master List'!$B$106,'Reported Performance Table'!$D1352='Master List'!$B$126)),"LUNA_Dimming","Dimming_Capability_and_Range"))</f>
        <v/>
      </c>
      <c r="N1352" s="179">
        <f>'Reported Performance Table'!BE1352</f>
        <v>0</v>
      </c>
      <c r="O1352" s="179">
        <f>'Reported Performance Table'!BF1352</f>
        <v>0</v>
      </c>
      <c r="P1352" s="179">
        <f>'Reported Performance Table'!BG1352</f>
        <v>0</v>
      </c>
      <c r="Q1352" t="str">
        <f t="shared" si="41"/>
        <v>No</v>
      </c>
    </row>
    <row r="1353" spans="1:17" x14ac:dyDescent="0.25">
      <c r="A1353" s="75">
        <v>1360</v>
      </c>
      <c r="B1353" s="76" t="str">
        <f>IF('Reported Performance Table'!$A1360="","",IF(OR('Reported Performance Table'!$B1360="",'Reported Performance Table'!$C1360="",'Reported Performance Table'!$D1360="",'Reported Performance Table'!$F1360="",'Reported Performance Table'!$G1360="",'Reported Performance Table'!$H1360="",'Reported Performance Table'!$I1360="",'Reported Performance Table'!$K1360="",'Reported Performance Table'!$N1360="",'Reported Performance Table'!$O1360="",'Reported Performance Table'!$P1360="",'Reported Performance Table'!$Q1360="",'Reported Performance Table'!$R1360="",'Reported Performance Table'!$S1360="",'Reported Performance Table'!$T1360="",'Reported Performance Table'!$U1360="",'Reported Performance Table'!$V1360="",'Reported Performance Table'!$W1360="",'Reported Performance Table'!$X1360="",'Reported Performance Table'!$AF1360="",'Reported Performance Table'!$AG1360="",'Reported Performance Table'!$AI1360="",'Reported Performance Table'!$AJ1360="",'Reported Performance Table'!$AL1360="",'Reported Performance Table'!$AN1360="",'Reported Performance Table'!$AR1360=""),$A1353&amp;", ",""))</f>
        <v/>
      </c>
      <c r="D1353" s="35" t="e">
        <f>VLOOKUP('Reported Performance Table'!C1353,'Master List'!$B$20:$C$39,2,FALSE)</f>
        <v>#N/A</v>
      </c>
      <c r="E1353" t="e">
        <f>VLOOKUP('Reported Performance Table'!D1353,'Master List'!$B$42:$C$129,2,FALSE)</f>
        <v>#N/A</v>
      </c>
      <c r="F1353" t="e">
        <f>VLOOKUP('Reported Performance Table'!C1353,'Master List'!$B$20:$D$39,3,FALSE)</f>
        <v>#N/A</v>
      </c>
      <c r="G1353" s="3" t="e">
        <f>VLOOKUP('Reported Performance Table'!B1353,'Master List'!$B$11:$D$17,3,FALSE)</f>
        <v>#N/A</v>
      </c>
      <c r="H1353" t="e">
        <f t="shared" si="40"/>
        <v>#N/A</v>
      </c>
      <c r="I1353" t="e">
        <f>IF(VLOOKUP('Reported Performance Table'!D1353,'Master List'!$B$42:$D$129,3,FALSE)="","No",VLOOKUP('Reported Performance Table'!D1353,'Master List'!$B$42:$D$129,3,FALSE))</f>
        <v>#N/A</v>
      </c>
      <c r="J1353" t="e">
        <f>IF(AND(I1353="Yes_No",'Reported Performance Table'!E1353="Yes"),"No","Yes_No")</f>
        <v>#N/A</v>
      </c>
      <c r="K1353" t="str">
        <f>IF('Reported Performance Table'!D1353="","",IF('Reported Performance Table'!E1353="Yes","LUNA_CCT","Reported_CCT"))</f>
        <v/>
      </c>
      <c r="L1353" t="str">
        <f>IF('Reported Performance Table'!D1353="","",IF(K1353="LUNA_CCT",VLOOKUP('Reported Performance Table'!D1353,'Master List'!$B$42:$E$129,4,FALSE),"Reported_BUG"))</f>
        <v/>
      </c>
      <c r="M1353" t="str">
        <f>IF('Reported Performance Table'!D1353="","",IF(AND('Reported Performance Table'!$E1353="Yes",OR('Reported Performance Table'!$D1353='Master List'!$B$42,'Reported Performance Table'!$D1353='Master List'!$B$43,'Reported Performance Table'!$D1353='Master List'!$B$44,'Reported Performance Table'!$D1353='Master List'!$B$46,'Reported Performance Table'!$D1353='Master List'!$B$48,'Reported Performance Table'!$D1353='Master List'!$B$104,'Reported Performance Table'!$D1353='Master List'!$B$106,'Reported Performance Table'!$D1353='Master List'!$B$126)),"LUNA_Dimming","Dimming_Capability_and_Range"))</f>
        <v/>
      </c>
      <c r="N1353" s="179">
        <f>'Reported Performance Table'!BE1353</f>
        <v>0</v>
      </c>
      <c r="O1353" s="179">
        <f>'Reported Performance Table'!BF1353</f>
        <v>0</v>
      </c>
      <c r="P1353" s="179">
        <f>'Reported Performance Table'!BG1353</f>
        <v>0</v>
      </c>
      <c r="Q1353" t="str">
        <f t="shared" si="41"/>
        <v>No</v>
      </c>
    </row>
    <row r="1354" spans="1:17" x14ac:dyDescent="0.25">
      <c r="A1354" s="75">
        <v>1361</v>
      </c>
      <c r="B1354" s="76" t="str">
        <f>IF('Reported Performance Table'!$A1361="","",IF(OR('Reported Performance Table'!$B1361="",'Reported Performance Table'!$C1361="",'Reported Performance Table'!$D1361="",'Reported Performance Table'!$F1361="",'Reported Performance Table'!$G1361="",'Reported Performance Table'!$H1361="",'Reported Performance Table'!$I1361="",'Reported Performance Table'!$K1361="",'Reported Performance Table'!$N1361="",'Reported Performance Table'!$O1361="",'Reported Performance Table'!$P1361="",'Reported Performance Table'!$Q1361="",'Reported Performance Table'!$R1361="",'Reported Performance Table'!$S1361="",'Reported Performance Table'!$T1361="",'Reported Performance Table'!$U1361="",'Reported Performance Table'!$V1361="",'Reported Performance Table'!$W1361="",'Reported Performance Table'!$X1361="",'Reported Performance Table'!$AF1361="",'Reported Performance Table'!$AG1361="",'Reported Performance Table'!$AI1361="",'Reported Performance Table'!$AJ1361="",'Reported Performance Table'!$AL1361="",'Reported Performance Table'!$AN1361="",'Reported Performance Table'!$AR1361=""),$A1354&amp;", ",""))</f>
        <v/>
      </c>
      <c r="D1354" s="35" t="e">
        <f>VLOOKUP('Reported Performance Table'!C1354,'Master List'!$B$20:$C$39,2,FALSE)</f>
        <v>#N/A</v>
      </c>
      <c r="E1354" t="e">
        <f>VLOOKUP('Reported Performance Table'!D1354,'Master List'!$B$42:$C$129,2,FALSE)</f>
        <v>#N/A</v>
      </c>
      <c r="F1354" t="e">
        <f>VLOOKUP('Reported Performance Table'!C1354,'Master List'!$B$20:$D$39,3,FALSE)</f>
        <v>#N/A</v>
      </c>
      <c r="G1354" s="3" t="e">
        <f>VLOOKUP('Reported Performance Table'!B1354,'Master List'!$B$11:$D$17,3,FALSE)</f>
        <v>#N/A</v>
      </c>
      <c r="H1354" t="e">
        <f t="shared" si="40"/>
        <v>#N/A</v>
      </c>
      <c r="I1354" t="e">
        <f>IF(VLOOKUP('Reported Performance Table'!D1354,'Master List'!$B$42:$D$129,3,FALSE)="","No",VLOOKUP('Reported Performance Table'!D1354,'Master List'!$B$42:$D$129,3,FALSE))</f>
        <v>#N/A</v>
      </c>
      <c r="J1354" t="e">
        <f>IF(AND(I1354="Yes_No",'Reported Performance Table'!E1354="Yes"),"No","Yes_No")</f>
        <v>#N/A</v>
      </c>
      <c r="K1354" t="str">
        <f>IF('Reported Performance Table'!D1354="","",IF('Reported Performance Table'!E1354="Yes","LUNA_CCT","Reported_CCT"))</f>
        <v/>
      </c>
      <c r="L1354" t="str">
        <f>IF('Reported Performance Table'!D1354="","",IF(K1354="LUNA_CCT",VLOOKUP('Reported Performance Table'!D1354,'Master List'!$B$42:$E$129,4,FALSE),"Reported_BUG"))</f>
        <v/>
      </c>
      <c r="M1354" t="str">
        <f>IF('Reported Performance Table'!D1354="","",IF(AND('Reported Performance Table'!$E1354="Yes",OR('Reported Performance Table'!$D1354='Master List'!$B$42,'Reported Performance Table'!$D1354='Master List'!$B$43,'Reported Performance Table'!$D1354='Master List'!$B$44,'Reported Performance Table'!$D1354='Master List'!$B$46,'Reported Performance Table'!$D1354='Master List'!$B$48,'Reported Performance Table'!$D1354='Master List'!$B$104,'Reported Performance Table'!$D1354='Master List'!$B$106,'Reported Performance Table'!$D1354='Master List'!$B$126)),"LUNA_Dimming","Dimming_Capability_and_Range"))</f>
        <v/>
      </c>
      <c r="N1354" s="179">
        <f>'Reported Performance Table'!BE1354</f>
        <v>0</v>
      </c>
      <c r="O1354" s="179">
        <f>'Reported Performance Table'!BF1354</f>
        <v>0</v>
      </c>
      <c r="P1354" s="179">
        <f>'Reported Performance Table'!BG1354</f>
        <v>0</v>
      </c>
      <c r="Q1354" t="str">
        <f t="shared" si="41"/>
        <v>No</v>
      </c>
    </row>
    <row r="1355" spans="1:17" x14ac:dyDescent="0.25">
      <c r="A1355" s="75">
        <v>1362</v>
      </c>
      <c r="B1355" s="76" t="str">
        <f>IF('Reported Performance Table'!$A1362="","",IF(OR('Reported Performance Table'!$B1362="",'Reported Performance Table'!$C1362="",'Reported Performance Table'!$D1362="",'Reported Performance Table'!$F1362="",'Reported Performance Table'!$G1362="",'Reported Performance Table'!$H1362="",'Reported Performance Table'!$I1362="",'Reported Performance Table'!$K1362="",'Reported Performance Table'!$N1362="",'Reported Performance Table'!$O1362="",'Reported Performance Table'!$P1362="",'Reported Performance Table'!$Q1362="",'Reported Performance Table'!$R1362="",'Reported Performance Table'!$S1362="",'Reported Performance Table'!$T1362="",'Reported Performance Table'!$U1362="",'Reported Performance Table'!$V1362="",'Reported Performance Table'!$W1362="",'Reported Performance Table'!$X1362="",'Reported Performance Table'!$AF1362="",'Reported Performance Table'!$AG1362="",'Reported Performance Table'!$AI1362="",'Reported Performance Table'!$AJ1362="",'Reported Performance Table'!$AL1362="",'Reported Performance Table'!$AN1362="",'Reported Performance Table'!$AR1362=""),$A1355&amp;", ",""))</f>
        <v/>
      </c>
      <c r="D1355" s="35" t="e">
        <f>VLOOKUP('Reported Performance Table'!C1355,'Master List'!$B$20:$C$39,2,FALSE)</f>
        <v>#N/A</v>
      </c>
      <c r="E1355" t="e">
        <f>VLOOKUP('Reported Performance Table'!D1355,'Master List'!$B$42:$C$129,2,FALSE)</f>
        <v>#N/A</v>
      </c>
      <c r="F1355" t="e">
        <f>VLOOKUP('Reported Performance Table'!C1355,'Master List'!$B$20:$D$39,3,FALSE)</f>
        <v>#N/A</v>
      </c>
      <c r="G1355" s="3" t="e">
        <f>VLOOKUP('Reported Performance Table'!B1355,'Master List'!$B$11:$D$17,3,FALSE)</f>
        <v>#N/A</v>
      </c>
      <c r="H1355" t="e">
        <f t="shared" ref="H1355:H1418" si="42">CONCATENATE(F1355,G1355)</f>
        <v>#N/A</v>
      </c>
      <c r="I1355" t="e">
        <f>IF(VLOOKUP('Reported Performance Table'!D1355,'Master List'!$B$42:$D$129,3,FALSE)="","No",VLOOKUP('Reported Performance Table'!D1355,'Master List'!$B$42:$D$129,3,FALSE))</f>
        <v>#N/A</v>
      </c>
      <c r="J1355" t="e">
        <f>IF(AND(I1355="Yes_No",'Reported Performance Table'!E1355="Yes"),"No","Yes_No")</f>
        <v>#N/A</v>
      </c>
      <c r="K1355" t="str">
        <f>IF('Reported Performance Table'!D1355="","",IF('Reported Performance Table'!E1355="Yes","LUNA_CCT","Reported_CCT"))</f>
        <v/>
      </c>
      <c r="L1355" t="str">
        <f>IF('Reported Performance Table'!D1355="","",IF(K1355="LUNA_CCT",VLOOKUP('Reported Performance Table'!D1355,'Master List'!$B$42:$E$129,4,FALSE),"Reported_BUG"))</f>
        <v/>
      </c>
      <c r="M1355" t="str">
        <f>IF('Reported Performance Table'!D1355="","",IF(AND('Reported Performance Table'!$E1355="Yes",OR('Reported Performance Table'!$D1355='Master List'!$B$42,'Reported Performance Table'!$D1355='Master List'!$B$43,'Reported Performance Table'!$D1355='Master List'!$B$44,'Reported Performance Table'!$D1355='Master List'!$B$46,'Reported Performance Table'!$D1355='Master List'!$B$48,'Reported Performance Table'!$D1355='Master List'!$B$104,'Reported Performance Table'!$D1355='Master List'!$B$106,'Reported Performance Table'!$D1355='Master List'!$B$126)),"LUNA_Dimming","Dimming_Capability_and_Range"))</f>
        <v/>
      </c>
      <c r="N1355" s="179">
        <f>'Reported Performance Table'!BE1355</f>
        <v>0</v>
      </c>
      <c r="O1355" s="179">
        <f>'Reported Performance Table'!BF1355</f>
        <v>0</v>
      </c>
      <c r="P1355" s="179">
        <f>'Reported Performance Table'!BG1355</f>
        <v>0</v>
      </c>
      <c r="Q1355" t="str">
        <f t="shared" si="41"/>
        <v>No</v>
      </c>
    </row>
    <row r="1356" spans="1:17" x14ac:dyDescent="0.25">
      <c r="A1356" s="75">
        <v>1363</v>
      </c>
      <c r="B1356" s="76" t="str">
        <f>IF('Reported Performance Table'!$A1363="","",IF(OR('Reported Performance Table'!$B1363="",'Reported Performance Table'!$C1363="",'Reported Performance Table'!$D1363="",'Reported Performance Table'!$F1363="",'Reported Performance Table'!$G1363="",'Reported Performance Table'!$H1363="",'Reported Performance Table'!$I1363="",'Reported Performance Table'!$K1363="",'Reported Performance Table'!$N1363="",'Reported Performance Table'!$O1363="",'Reported Performance Table'!$P1363="",'Reported Performance Table'!$Q1363="",'Reported Performance Table'!$R1363="",'Reported Performance Table'!$S1363="",'Reported Performance Table'!$T1363="",'Reported Performance Table'!$U1363="",'Reported Performance Table'!$V1363="",'Reported Performance Table'!$W1363="",'Reported Performance Table'!$X1363="",'Reported Performance Table'!$AF1363="",'Reported Performance Table'!$AG1363="",'Reported Performance Table'!$AI1363="",'Reported Performance Table'!$AJ1363="",'Reported Performance Table'!$AL1363="",'Reported Performance Table'!$AN1363="",'Reported Performance Table'!$AR1363=""),$A1356&amp;", ",""))</f>
        <v/>
      </c>
      <c r="D1356" s="35" t="e">
        <f>VLOOKUP('Reported Performance Table'!C1356,'Master List'!$B$20:$C$39,2,FALSE)</f>
        <v>#N/A</v>
      </c>
      <c r="E1356" t="e">
        <f>VLOOKUP('Reported Performance Table'!D1356,'Master List'!$B$42:$C$129,2,FALSE)</f>
        <v>#N/A</v>
      </c>
      <c r="F1356" t="e">
        <f>VLOOKUP('Reported Performance Table'!C1356,'Master List'!$B$20:$D$39,3,FALSE)</f>
        <v>#N/A</v>
      </c>
      <c r="G1356" s="3" t="e">
        <f>VLOOKUP('Reported Performance Table'!B1356,'Master List'!$B$11:$D$17,3,FALSE)</f>
        <v>#N/A</v>
      </c>
      <c r="H1356" t="e">
        <f t="shared" si="42"/>
        <v>#N/A</v>
      </c>
      <c r="I1356" t="e">
        <f>IF(VLOOKUP('Reported Performance Table'!D1356,'Master List'!$B$42:$D$129,3,FALSE)="","No",VLOOKUP('Reported Performance Table'!D1356,'Master List'!$B$42:$D$129,3,FALSE))</f>
        <v>#N/A</v>
      </c>
      <c r="J1356" t="e">
        <f>IF(AND(I1356="Yes_No",'Reported Performance Table'!E1356="Yes"),"No","Yes_No")</f>
        <v>#N/A</v>
      </c>
      <c r="K1356" t="str">
        <f>IF('Reported Performance Table'!D1356="","",IF('Reported Performance Table'!E1356="Yes","LUNA_CCT","Reported_CCT"))</f>
        <v/>
      </c>
      <c r="L1356" t="str">
        <f>IF('Reported Performance Table'!D1356="","",IF(K1356="LUNA_CCT",VLOOKUP('Reported Performance Table'!D1356,'Master List'!$B$42:$E$129,4,FALSE),"Reported_BUG"))</f>
        <v/>
      </c>
      <c r="M1356" t="str">
        <f>IF('Reported Performance Table'!D1356="","",IF(AND('Reported Performance Table'!$E1356="Yes",OR('Reported Performance Table'!$D1356='Master List'!$B$42,'Reported Performance Table'!$D1356='Master List'!$B$43,'Reported Performance Table'!$D1356='Master List'!$B$44,'Reported Performance Table'!$D1356='Master List'!$B$46,'Reported Performance Table'!$D1356='Master List'!$B$48,'Reported Performance Table'!$D1356='Master List'!$B$104,'Reported Performance Table'!$D1356='Master List'!$B$106,'Reported Performance Table'!$D1356='Master List'!$B$126)),"LUNA_Dimming","Dimming_Capability_and_Range"))</f>
        <v/>
      </c>
      <c r="N1356" s="179">
        <f>'Reported Performance Table'!BE1356</f>
        <v>0</v>
      </c>
      <c r="O1356" s="179">
        <f>'Reported Performance Table'!BF1356</f>
        <v>0</v>
      </c>
      <c r="P1356" s="179">
        <f>'Reported Performance Table'!BG1356</f>
        <v>0</v>
      </c>
      <c r="Q1356" t="str">
        <f t="shared" ref="Q1356:Q1419" si="43">IF(COUNTIF(N1356:P1356,"Yes")=3,"Yes","No")</f>
        <v>No</v>
      </c>
    </row>
    <row r="1357" spans="1:17" x14ac:dyDescent="0.25">
      <c r="A1357" s="75">
        <v>1364</v>
      </c>
      <c r="B1357" s="76" t="str">
        <f>IF('Reported Performance Table'!$A1364="","",IF(OR('Reported Performance Table'!$B1364="",'Reported Performance Table'!$C1364="",'Reported Performance Table'!$D1364="",'Reported Performance Table'!$F1364="",'Reported Performance Table'!$G1364="",'Reported Performance Table'!$H1364="",'Reported Performance Table'!$I1364="",'Reported Performance Table'!$K1364="",'Reported Performance Table'!$N1364="",'Reported Performance Table'!$O1364="",'Reported Performance Table'!$P1364="",'Reported Performance Table'!$Q1364="",'Reported Performance Table'!$R1364="",'Reported Performance Table'!$S1364="",'Reported Performance Table'!$T1364="",'Reported Performance Table'!$U1364="",'Reported Performance Table'!$V1364="",'Reported Performance Table'!$W1364="",'Reported Performance Table'!$X1364="",'Reported Performance Table'!$AF1364="",'Reported Performance Table'!$AG1364="",'Reported Performance Table'!$AI1364="",'Reported Performance Table'!$AJ1364="",'Reported Performance Table'!$AL1364="",'Reported Performance Table'!$AN1364="",'Reported Performance Table'!$AR1364=""),$A1357&amp;", ",""))</f>
        <v/>
      </c>
      <c r="D1357" s="35" t="e">
        <f>VLOOKUP('Reported Performance Table'!C1357,'Master List'!$B$20:$C$39,2,FALSE)</f>
        <v>#N/A</v>
      </c>
      <c r="E1357" t="e">
        <f>VLOOKUP('Reported Performance Table'!D1357,'Master List'!$B$42:$C$129,2,FALSE)</f>
        <v>#N/A</v>
      </c>
      <c r="F1357" t="e">
        <f>VLOOKUP('Reported Performance Table'!C1357,'Master List'!$B$20:$D$39,3,FALSE)</f>
        <v>#N/A</v>
      </c>
      <c r="G1357" s="3" t="e">
        <f>VLOOKUP('Reported Performance Table'!B1357,'Master List'!$B$11:$D$17,3,FALSE)</f>
        <v>#N/A</v>
      </c>
      <c r="H1357" t="e">
        <f t="shared" si="42"/>
        <v>#N/A</v>
      </c>
      <c r="I1357" t="e">
        <f>IF(VLOOKUP('Reported Performance Table'!D1357,'Master List'!$B$42:$D$129,3,FALSE)="","No",VLOOKUP('Reported Performance Table'!D1357,'Master List'!$B$42:$D$129,3,FALSE))</f>
        <v>#N/A</v>
      </c>
      <c r="J1357" t="e">
        <f>IF(AND(I1357="Yes_No",'Reported Performance Table'!E1357="Yes"),"No","Yes_No")</f>
        <v>#N/A</v>
      </c>
      <c r="K1357" t="str">
        <f>IF('Reported Performance Table'!D1357="","",IF('Reported Performance Table'!E1357="Yes","LUNA_CCT","Reported_CCT"))</f>
        <v/>
      </c>
      <c r="L1357" t="str">
        <f>IF('Reported Performance Table'!D1357="","",IF(K1357="LUNA_CCT",VLOOKUP('Reported Performance Table'!D1357,'Master List'!$B$42:$E$129,4,FALSE),"Reported_BUG"))</f>
        <v/>
      </c>
      <c r="M1357" t="str">
        <f>IF('Reported Performance Table'!D1357="","",IF(AND('Reported Performance Table'!$E1357="Yes",OR('Reported Performance Table'!$D1357='Master List'!$B$42,'Reported Performance Table'!$D1357='Master List'!$B$43,'Reported Performance Table'!$D1357='Master List'!$B$44,'Reported Performance Table'!$D1357='Master List'!$B$46,'Reported Performance Table'!$D1357='Master List'!$B$48,'Reported Performance Table'!$D1357='Master List'!$B$104,'Reported Performance Table'!$D1357='Master List'!$B$106,'Reported Performance Table'!$D1357='Master List'!$B$126)),"LUNA_Dimming","Dimming_Capability_and_Range"))</f>
        <v/>
      </c>
      <c r="N1357" s="179">
        <f>'Reported Performance Table'!BE1357</f>
        <v>0</v>
      </c>
      <c r="O1357" s="179">
        <f>'Reported Performance Table'!BF1357</f>
        <v>0</v>
      </c>
      <c r="P1357" s="179">
        <f>'Reported Performance Table'!BG1357</f>
        <v>0</v>
      </c>
      <c r="Q1357" t="str">
        <f t="shared" si="43"/>
        <v>No</v>
      </c>
    </row>
    <row r="1358" spans="1:17" x14ac:dyDescent="0.25">
      <c r="A1358" s="75">
        <v>1365</v>
      </c>
      <c r="B1358" s="76" t="str">
        <f>IF('Reported Performance Table'!$A1365="","",IF(OR('Reported Performance Table'!$B1365="",'Reported Performance Table'!$C1365="",'Reported Performance Table'!$D1365="",'Reported Performance Table'!$F1365="",'Reported Performance Table'!$G1365="",'Reported Performance Table'!$H1365="",'Reported Performance Table'!$I1365="",'Reported Performance Table'!$K1365="",'Reported Performance Table'!$N1365="",'Reported Performance Table'!$O1365="",'Reported Performance Table'!$P1365="",'Reported Performance Table'!$Q1365="",'Reported Performance Table'!$R1365="",'Reported Performance Table'!$S1365="",'Reported Performance Table'!$T1365="",'Reported Performance Table'!$U1365="",'Reported Performance Table'!$V1365="",'Reported Performance Table'!$W1365="",'Reported Performance Table'!$X1365="",'Reported Performance Table'!$AF1365="",'Reported Performance Table'!$AG1365="",'Reported Performance Table'!$AI1365="",'Reported Performance Table'!$AJ1365="",'Reported Performance Table'!$AL1365="",'Reported Performance Table'!$AN1365="",'Reported Performance Table'!$AR1365=""),$A1358&amp;", ",""))</f>
        <v/>
      </c>
      <c r="D1358" s="35" t="e">
        <f>VLOOKUP('Reported Performance Table'!C1358,'Master List'!$B$20:$C$39,2,FALSE)</f>
        <v>#N/A</v>
      </c>
      <c r="E1358" t="e">
        <f>VLOOKUP('Reported Performance Table'!D1358,'Master List'!$B$42:$C$129,2,FALSE)</f>
        <v>#N/A</v>
      </c>
      <c r="F1358" t="e">
        <f>VLOOKUP('Reported Performance Table'!C1358,'Master List'!$B$20:$D$39,3,FALSE)</f>
        <v>#N/A</v>
      </c>
      <c r="G1358" s="3" t="e">
        <f>VLOOKUP('Reported Performance Table'!B1358,'Master List'!$B$11:$D$17,3,FALSE)</f>
        <v>#N/A</v>
      </c>
      <c r="H1358" t="e">
        <f t="shared" si="42"/>
        <v>#N/A</v>
      </c>
      <c r="I1358" t="e">
        <f>IF(VLOOKUP('Reported Performance Table'!D1358,'Master List'!$B$42:$D$129,3,FALSE)="","No",VLOOKUP('Reported Performance Table'!D1358,'Master List'!$B$42:$D$129,3,FALSE))</f>
        <v>#N/A</v>
      </c>
      <c r="J1358" t="e">
        <f>IF(AND(I1358="Yes_No",'Reported Performance Table'!E1358="Yes"),"No","Yes_No")</f>
        <v>#N/A</v>
      </c>
      <c r="K1358" t="str">
        <f>IF('Reported Performance Table'!D1358="","",IF('Reported Performance Table'!E1358="Yes","LUNA_CCT","Reported_CCT"))</f>
        <v/>
      </c>
      <c r="L1358" t="str">
        <f>IF('Reported Performance Table'!D1358="","",IF(K1358="LUNA_CCT",VLOOKUP('Reported Performance Table'!D1358,'Master List'!$B$42:$E$129,4,FALSE),"Reported_BUG"))</f>
        <v/>
      </c>
      <c r="M1358" t="str">
        <f>IF('Reported Performance Table'!D1358="","",IF(AND('Reported Performance Table'!$E1358="Yes",OR('Reported Performance Table'!$D1358='Master List'!$B$42,'Reported Performance Table'!$D1358='Master List'!$B$43,'Reported Performance Table'!$D1358='Master List'!$B$44,'Reported Performance Table'!$D1358='Master List'!$B$46,'Reported Performance Table'!$D1358='Master List'!$B$48,'Reported Performance Table'!$D1358='Master List'!$B$104,'Reported Performance Table'!$D1358='Master List'!$B$106,'Reported Performance Table'!$D1358='Master List'!$B$126)),"LUNA_Dimming","Dimming_Capability_and_Range"))</f>
        <v/>
      </c>
      <c r="N1358" s="179">
        <f>'Reported Performance Table'!BE1358</f>
        <v>0</v>
      </c>
      <c r="O1358" s="179">
        <f>'Reported Performance Table'!BF1358</f>
        <v>0</v>
      </c>
      <c r="P1358" s="179">
        <f>'Reported Performance Table'!BG1358</f>
        <v>0</v>
      </c>
      <c r="Q1358" t="str">
        <f t="shared" si="43"/>
        <v>No</v>
      </c>
    </row>
    <row r="1359" spans="1:17" x14ac:dyDescent="0.25">
      <c r="A1359" s="75">
        <v>1366</v>
      </c>
      <c r="B1359" s="76" t="str">
        <f>IF('Reported Performance Table'!$A1366="","",IF(OR('Reported Performance Table'!$B1366="",'Reported Performance Table'!$C1366="",'Reported Performance Table'!$D1366="",'Reported Performance Table'!$F1366="",'Reported Performance Table'!$G1366="",'Reported Performance Table'!$H1366="",'Reported Performance Table'!$I1366="",'Reported Performance Table'!$K1366="",'Reported Performance Table'!$N1366="",'Reported Performance Table'!$O1366="",'Reported Performance Table'!$P1366="",'Reported Performance Table'!$Q1366="",'Reported Performance Table'!$R1366="",'Reported Performance Table'!$S1366="",'Reported Performance Table'!$T1366="",'Reported Performance Table'!$U1366="",'Reported Performance Table'!$V1366="",'Reported Performance Table'!$W1366="",'Reported Performance Table'!$X1366="",'Reported Performance Table'!$AF1366="",'Reported Performance Table'!$AG1366="",'Reported Performance Table'!$AI1366="",'Reported Performance Table'!$AJ1366="",'Reported Performance Table'!$AL1366="",'Reported Performance Table'!$AN1366="",'Reported Performance Table'!$AR1366=""),$A1359&amp;", ",""))</f>
        <v/>
      </c>
      <c r="D1359" s="35" t="e">
        <f>VLOOKUP('Reported Performance Table'!C1359,'Master List'!$B$20:$C$39,2,FALSE)</f>
        <v>#N/A</v>
      </c>
      <c r="E1359" t="e">
        <f>VLOOKUP('Reported Performance Table'!D1359,'Master List'!$B$42:$C$129,2,FALSE)</f>
        <v>#N/A</v>
      </c>
      <c r="F1359" t="e">
        <f>VLOOKUP('Reported Performance Table'!C1359,'Master List'!$B$20:$D$39,3,FALSE)</f>
        <v>#N/A</v>
      </c>
      <c r="G1359" s="3" t="e">
        <f>VLOOKUP('Reported Performance Table'!B1359,'Master List'!$B$11:$D$17,3,FALSE)</f>
        <v>#N/A</v>
      </c>
      <c r="H1359" t="e">
        <f t="shared" si="42"/>
        <v>#N/A</v>
      </c>
      <c r="I1359" t="e">
        <f>IF(VLOOKUP('Reported Performance Table'!D1359,'Master List'!$B$42:$D$129,3,FALSE)="","No",VLOOKUP('Reported Performance Table'!D1359,'Master List'!$B$42:$D$129,3,FALSE))</f>
        <v>#N/A</v>
      </c>
      <c r="J1359" t="e">
        <f>IF(AND(I1359="Yes_No",'Reported Performance Table'!E1359="Yes"),"No","Yes_No")</f>
        <v>#N/A</v>
      </c>
      <c r="K1359" t="str">
        <f>IF('Reported Performance Table'!D1359="","",IF('Reported Performance Table'!E1359="Yes","LUNA_CCT","Reported_CCT"))</f>
        <v/>
      </c>
      <c r="L1359" t="str">
        <f>IF('Reported Performance Table'!D1359="","",IF(K1359="LUNA_CCT",VLOOKUP('Reported Performance Table'!D1359,'Master List'!$B$42:$E$129,4,FALSE),"Reported_BUG"))</f>
        <v/>
      </c>
      <c r="M1359" t="str">
        <f>IF('Reported Performance Table'!D1359="","",IF(AND('Reported Performance Table'!$E1359="Yes",OR('Reported Performance Table'!$D1359='Master List'!$B$42,'Reported Performance Table'!$D1359='Master List'!$B$43,'Reported Performance Table'!$D1359='Master List'!$B$44,'Reported Performance Table'!$D1359='Master List'!$B$46,'Reported Performance Table'!$D1359='Master List'!$B$48,'Reported Performance Table'!$D1359='Master List'!$B$104,'Reported Performance Table'!$D1359='Master List'!$B$106,'Reported Performance Table'!$D1359='Master List'!$B$126)),"LUNA_Dimming","Dimming_Capability_and_Range"))</f>
        <v/>
      </c>
      <c r="N1359" s="179">
        <f>'Reported Performance Table'!BE1359</f>
        <v>0</v>
      </c>
      <c r="O1359" s="179">
        <f>'Reported Performance Table'!BF1359</f>
        <v>0</v>
      </c>
      <c r="P1359" s="179">
        <f>'Reported Performance Table'!BG1359</f>
        <v>0</v>
      </c>
      <c r="Q1359" t="str">
        <f t="shared" si="43"/>
        <v>No</v>
      </c>
    </row>
    <row r="1360" spans="1:17" x14ac:dyDescent="0.25">
      <c r="A1360" s="75">
        <v>1367</v>
      </c>
      <c r="B1360" s="76" t="str">
        <f>IF('Reported Performance Table'!$A1367="","",IF(OR('Reported Performance Table'!$B1367="",'Reported Performance Table'!$C1367="",'Reported Performance Table'!$D1367="",'Reported Performance Table'!$F1367="",'Reported Performance Table'!$G1367="",'Reported Performance Table'!$H1367="",'Reported Performance Table'!$I1367="",'Reported Performance Table'!$K1367="",'Reported Performance Table'!$N1367="",'Reported Performance Table'!$O1367="",'Reported Performance Table'!$P1367="",'Reported Performance Table'!$Q1367="",'Reported Performance Table'!$R1367="",'Reported Performance Table'!$S1367="",'Reported Performance Table'!$T1367="",'Reported Performance Table'!$U1367="",'Reported Performance Table'!$V1367="",'Reported Performance Table'!$W1367="",'Reported Performance Table'!$X1367="",'Reported Performance Table'!$AF1367="",'Reported Performance Table'!$AG1367="",'Reported Performance Table'!$AI1367="",'Reported Performance Table'!$AJ1367="",'Reported Performance Table'!$AL1367="",'Reported Performance Table'!$AN1367="",'Reported Performance Table'!$AR1367=""),$A1360&amp;", ",""))</f>
        <v/>
      </c>
      <c r="D1360" s="35" t="e">
        <f>VLOOKUP('Reported Performance Table'!C1360,'Master List'!$B$20:$C$39,2,FALSE)</f>
        <v>#N/A</v>
      </c>
      <c r="E1360" t="e">
        <f>VLOOKUP('Reported Performance Table'!D1360,'Master List'!$B$42:$C$129,2,FALSE)</f>
        <v>#N/A</v>
      </c>
      <c r="F1360" t="e">
        <f>VLOOKUP('Reported Performance Table'!C1360,'Master List'!$B$20:$D$39,3,FALSE)</f>
        <v>#N/A</v>
      </c>
      <c r="G1360" s="3" t="e">
        <f>VLOOKUP('Reported Performance Table'!B1360,'Master List'!$B$11:$D$17,3,FALSE)</f>
        <v>#N/A</v>
      </c>
      <c r="H1360" t="e">
        <f t="shared" si="42"/>
        <v>#N/A</v>
      </c>
      <c r="I1360" t="e">
        <f>IF(VLOOKUP('Reported Performance Table'!D1360,'Master List'!$B$42:$D$129,3,FALSE)="","No",VLOOKUP('Reported Performance Table'!D1360,'Master List'!$B$42:$D$129,3,FALSE))</f>
        <v>#N/A</v>
      </c>
      <c r="J1360" t="e">
        <f>IF(AND(I1360="Yes_No",'Reported Performance Table'!E1360="Yes"),"No","Yes_No")</f>
        <v>#N/A</v>
      </c>
      <c r="K1360" t="str">
        <f>IF('Reported Performance Table'!D1360="","",IF('Reported Performance Table'!E1360="Yes","LUNA_CCT","Reported_CCT"))</f>
        <v/>
      </c>
      <c r="L1360" t="str">
        <f>IF('Reported Performance Table'!D1360="","",IF(K1360="LUNA_CCT",VLOOKUP('Reported Performance Table'!D1360,'Master List'!$B$42:$E$129,4,FALSE),"Reported_BUG"))</f>
        <v/>
      </c>
      <c r="M1360" t="str">
        <f>IF('Reported Performance Table'!D1360="","",IF(AND('Reported Performance Table'!$E1360="Yes",OR('Reported Performance Table'!$D1360='Master List'!$B$42,'Reported Performance Table'!$D1360='Master List'!$B$43,'Reported Performance Table'!$D1360='Master List'!$B$44,'Reported Performance Table'!$D1360='Master List'!$B$46,'Reported Performance Table'!$D1360='Master List'!$B$48,'Reported Performance Table'!$D1360='Master List'!$B$104,'Reported Performance Table'!$D1360='Master List'!$B$106,'Reported Performance Table'!$D1360='Master List'!$B$126)),"LUNA_Dimming","Dimming_Capability_and_Range"))</f>
        <v/>
      </c>
      <c r="N1360" s="179">
        <f>'Reported Performance Table'!BE1360</f>
        <v>0</v>
      </c>
      <c r="O1360" s="179">
        <f>'Reported Performance Table'!BF1360</f>
        <v>0</v>
      </c>
      <c r="P1360" s="179">
        <f>'Reported Performance Table'!BG1360</f>
        <v>0</v>
      </c>
      <c r="Q1360" t="str">
        <f t="shared" si="43"/>
        <v>No</v>
      </c>
    </row>
    <row r="1361" spans="1:17" x14ac:dyDescent="0.25">
      <c r="A1361" s="75">
        <v>1368</v>
      </c>
      <c r="B1361" s="76" t="str">
        <f>IF('Reported Performance Table'!$A1368="","",IF(OR('Reported Performance Table'!$B1368="",'Reported Performance Table'!$C1368="",'Reported Performance Table'!$D1368="",'Reported Performance Table'!$F1368="",'Reported Performance Table'!$G1368="",'Reported Performance Table'!$H1368="",'Reported Performance Table'!$I1368="",'Reported Performance Table'!$K1368="",'Reported Performance Table'!$N1368="",'Reported Performance Table'!$O1368="",'Reported Performance Table'!$P1368="",'Reported Performance Table'!$Q1368="",'Reported Performance Table'!$R1368="",'Reported Performance Table'!$S1368="",'Reported Performance Table'!$T1368="",'Reported Performance Table'!$U1368="",'Reported Performance Table'!$V1368="",'Reported Performance Table'!$W1368="",'Reported Performance Table'!$X1368="",'Reported Performance Table'!$AF1368="",'Reported Performance Table'!$AG1368="",'Reported Performance Table'!$AI1368="",'Reported Performance Table'!$AJ1368="",'Reported Performance Table'!$AL1368="",'Reported Performance Table'!$AN1368="",'Reported Performance Table'!$AR1368=""),$A1361&amp;", ",""))</f>
        <v/>
      </c>
      <c r="D1361" s="35" t="e">
        <f>VLOOKUP('Reported Performance Table'!C1361,'Master List'!$B$20:$C$39,2,FALSE)</f>
        <v>#N/A</v>
      </c>
      <c r="E1361" t="e">
        <f>VLOOKUP('Reported Performance Table'!D1361,'Master List'!$B$42:$C$129,2,FALSE)</f>
        <v>#N/A</v>
      </c>
      <c r="F1361" t="e">
        <f>VLOOKUP('Reported Performance Table'!C1361,'Master List'!$B$20:$D$39,3,FALSE)</f>
        <v>#N/A</v>
      </c>
      <c r="G1361" s="3" t="e">
        <f>VLOOKUP('Reported Performance Table'!B1361,'Master List'!$B$11:$D$17,3,FALSE)</f>
        <v>#N/A</v>
      </c>
      <c r="H1361" t="e">
        <f t="shared" si="42"/>
        <v>#N/A</v>
      </c>
      <c r="I1361" t="e">
        <f>IF(VLOOKUP('Reported Performance Table'!D1361,'Master List'!$B$42:$D$129,3,FALSE)="","No",VLOOKUP('Reported Performance Table'!D1361,'Master List'!$B$42:$D$129,3,FALSE))</f>
        <v>#N/A</v>
      </c>
      <c r="J1361" t="e">
        <f>IF(AND(I1361="Yes_No",'Reported Performance Table'!E1361="Yes"),"No","Yes_No")</f>
        <v>#N/A</v>
      </c>
      <c r="K1361" t="str">
        <f>IF('Reported Performance Table'!D1361="","",IF('Reported Performance Table'!E1361="Yes","LUNA_CCT","Reported_CCT"))</f>
        <v/>
      </c>
      <c r="L1361" t="str">
        <f>IF('Reported Performance Table'!D1361="","",IF(K1361="LUNA_CCT",VLOOKUP('Reported Performance Table'!D1361,'Master List'!$B$42:$E$129,4,FALSE),"Reported_BUG"))</f>
        <v/>
      </c>
      <c r="M1361" t="str">
        <f>IF('Reported Performance Table'!D1361="","",IF(AND('Reported Performance Table'!$E1361="Yes",OR('Reported Performance Table'!$D1361='Master List'!$B$42,'Reported Performance Table'!$D1361='Master List'!$B$43,'Reported Performance Table'!$D1361='Master List'!$B$44,'Reported Performance Table'!$D1361='Master List'!$B$46,'Reported Performance Table'!$D1361='Master List'!$B$48,'Reported Performance Table'!$D1361='Master List'!$B$104,'Reported Performance Table'!$D1361='Master List'!$B$106,'Reported Performance Table'!$D1361='Master List'!$B$126)),"LUNA_Dimming","Dimming_Capability_and_Range"))</f>
        <v/>
      </c>
      <c r="N1361" s="179">
        <f>'Reported Performance Table'!BE1361</f>
        <v>0</v>
      </c>
      <c r="O1361" s="179">
        <f>'Reported Performance Table'!BF1361</f>
        <v>0</v>
      </c>
      <c r="P1361" s="179">
        <f>'Reported Performance Table'!BG1361</f>
        <v>0</v>
      </c>
      <c r="Q1361" t="str">
        <f t="shared" si="43"/>
        <v>No</v>
      </c>
    </row>
    <row r="1362" spans="1:17" x14ac:dyDescent="0.25">
      <c r="A1362" s="75">
        <v>1369</v>
      </c>
      <c r="B1362" s="76" t="str">
        <f>IF('Reported Performance Table'!$A1369="","",IF(OR('Reported Performance Table'!$B1369="",'Reported Performance Table'!$C1369="",'Reported Performance Table'!$D1369="",'Reported Performance Table'!$F1369="",'Reported Performance Table'!$G1369="",'Reported Performance Table'!$H1369="",'Reported Performance Table'!$I1369="",'Reported Performance Table'!$K1369="",'Reported Performance Table'!$N1369="",'Reported Performance Table'!$O1369="",'Reported Performance Table'!$P1369="",'Reported Performance Table'!$Q1369="",'Reported Performance Table'!$R1369="",'Reported Performance Table'!$S1369="",'Reported Performance Table'!$T1369="",'Reported Performance Table'!$U1369="",'Reported Performance Table'!$V1369="",'Reported Performance Table'!$W1369="",'Reported Performance Table'!$X1369="",'Reported Performance Table'!$AF1369="",'Reported Performance Table'!$AG1369="",'Reported Performance Table'!$AI1369="",'Reported Performance Table'!$AJ1369="",'Reported Performance Table'!$AL1369="",'Reported Performance Table'!$AN1369="",'Reported Performance Table'!$AR1369=""),$A1362&amp;", ",""))</f>
        <v/>
      </c>
      <c r="D1362" s="35" t="e">
        <f>VLOOKUP('Reported Performance Table'!C1362,'Master List'!$B$20:$C$39,2,FALSE)</f>
        <v>#N/A</v>
      </c>
      <c r="E1362" t="e">
        <f>VLOOKUP('Reported Performance Table'!D1362,'Master List'!$B$42:$C$129,2,FALSE)</f>
        <v>#N/A</v>
      </c>
      <c r="F1362" t="e">
        <f>VLOOKUP('Reported Performance Table'!C1362,'Master List'!$B$20:$D$39,3,FALSE)</f>
        <v>#N/A</v>
      </c>
      <c r="G1362" s="3" t="e">
        <f>VLOOKUP('Reported Performance Table'!B1362,'Master List'!$B$11:$D$17,3,FALSE)</f>
        <v>#N/A</v>
      </c>
      <c r="H1362" t="e">
        <f t="shared" si="42"/>
        <v>#N/A</v>
      </c>
      <c r="I1362" t="e">
        <f>IF(VLOOKUP('Reported Performance Table'!D1362,'Master List'!$B$42:$D$129,3,FALSE)="","No",VLOOKUP('Reported Performance Table'!D1362,'Master List'!$B$42:$D$129,3,FALSE))</f>
        <v>#N/A</v>
      </c>
      <c r="J1362" t="e">
        <f>IF(AND(I1362="Yes_No",'Reported Performance Table'!E1362="Yes"),"No","Yes_No")</f>
        <v>#N/A</v>
      </c>
      <c r="K1362" t="str">
        <f>IF('Reported Performance Table'!D1362="","",IF('Reported Performance Table'!E1362="Yes","LUNA_CCT","Reported_CCT"))</f>
        <v/>
      </c>
      <c r="L1362" t="str">
        <f>IF('Reported Performance Table'!D1362="","",IF(K1362="LUNA_CCT",VLOOKUP('Reported Performance Table'!D1362,'Master List'!$B$42:$E$129,4,FALSE),"Reported_BUG"))</f>
        <v/>
      </c>
      <c r="M1362" t="str">
        <f>IF('Reported Performance Table'!D1362="","",IF(AND('Reported Performance Table'!$E1362="Yes",OR('Reported Performance Table'!$D1362='Master List'!$B$42,'Reported Performance Table'!$D1362='Master List'!$B$43,'Reported Performance Table'!$D1362='Master List'!$B$44,'Reported Performance Table'!$D1362='Master List'!$B$46,'Reported Performance Table'!$D1362='Master List'!$B$48,'Reported Performance Table'!$D1362='Master List'!$B$104,'Reported Performance Table'!$D1362='Master List'!$B$106,'Reported Performance Table'!$D1362='Master List'!$B$126)),"LUNA_Dimming","Dimming_Capability_and_Range"))</f>
        <v/>
      </c>
      <c r="N1362" s="179">
        <f>'Reported Performance Table'!BE1362</f>
        <v>0</v>
      </c>
      <c r="O1362" s="179">
        <f>'Reported Performance Table'!BF1362</f>
        <v>0</v>
      </c>
      <c r="P1362" s="179">
        <f>'Reported Performance Table'!BG1362</f>
        <v>0</v>
      </c>
      <c r="Q1362" t="str">
        <f t="shared" si="43"/>
        <v>No</v>
      </c>
    </row>
    <row r="1363" spans="1:17" x14ac:dyDescent="0.25">
      <c r="A1363" s="75">
        <v>1370</v>
      </c>
      <c r="B1363" s="76" t="str">
        <f>IF('Reported Performance Table'!$A1370="","",IF(OR('Reported Performance Table'!$B1370="",'Reported Performance Table'!$C1370="",'Reported Performance Table'!$D1370="",'Reported Performance Table'!$F1370="",'Reported Performance Table'!$G1370="",'Reported Performance Table'!$H1370="",'Reported Performance Table'!$I1370="",'Reported Performance Table'!$K1370="",'Reported Performance Table'!$N1370="",'Reported Performance Table'!$O1370="",'Reported Performance Table'!$P1370="",'Reported Performance Table'!$Q1370="",'Reported Performance Table'!$R1370="",'Reported Performance Table'!$S1370="",'Reported Performance Table'!$T1370="",'Reported Performance Table'!$U1370="",'Reported Performance Table'!$V1370="",'Reported Performance Table'!$W1370="",'Reported Performance Table'!$X1370="",'Reported Performance Table'!$AF1370="",'Reported Performance Table'!$AG1370="",'Reported Performance Table'!$AI1370="",'Reported Performance Table'!$AJ1370="",'Reported Performance Table'!$AL1370="",'Reported Performance Table'!$AN1370="",'Reported Performance Table'!$AR1370=""),$A1363&amp;", ",""))</f>
        <v/>
      </c>
      <c r="D1363" s="35" t="e">
        <f>VLOOKUP('Reported Performance Table'!C1363,'Master List'!$B$20:$C$39,2,FALSE)</f>
        <v>#N/A</v>
      </c>
      <c r="E1363" t="e">
        <f>VLOOKUP('Reported Performance Table'!D1363,'Master List'!$B$42:$C$129,2,FALSE)</f>
        <v>#N/A</v>
      </c>
      <c r="F1363" t="e">
        <f>VLOOKUP('Reported Performance Table'!C1363,'Master List'!$B$20:$D$39,3,FALSE)</f>
        <v>#N/A</v>
      </c>
      <c r="G1363" s="3" t="e">
        <f>VLOOKUP('Reported Performance Table'!B1363,'Master List'!$B$11:$D$17,3,FALSE)</f>
        <v>#N/A</v>
      </c>
      <c r="H1363" t="e">
        <f t="shared" si="42"/>
        <v>#N/A</v>
      </c>
      <c r="I1363" t="e">
        <f>IF(VLOOKUP('Reported Performance Table'!D1363,'Master List'!$B$42:$D$129,3,FALSE)="","No",VLOOKUP('Reported Performance Table'!D1363,'Master List'!$B$42:$D$129,3,FALSE))</f>
        <v>#N/A</v>
      </c>
      <c r="J1363" t="e">
        <f>IF(AND(I1363="Yes_No",'Reported Performance Table'!E1363="Yes"),"No","Yes_No")</f>
        <v>#N/A</v>
      </c>
      <c r="K1363" t="str">
        <f>IF('Reported Performance Table'!D1363="","",IF('Reported Performance Table'!E1363="Yes","LUNA_CCT","Reported_CCT"))</f>
        <v/>
      </c>
      <c r="L1363" t="str">
        <f>IF('Reported Performance Table'!D1363="","",IF(K1363="LUNA_CCT",VLOOKUP('Reported Performance Table'!D1363,'Master List'!$B$42:$E$129,4,FALSE),"Reported_BUG"))</f>
        <v/>
      </c>
      <c r="M1363" t="str">
        <f>IF('Reported Performance Table'!D1363="","",IF(AND('Reported Performance Table'!$E1363="Yes",OR('Reported Performance Table'!$D1363='Master List'!$B$42,'Reported Performance Table'!$D1363='Master List'!$B$43,'Reported Performance Table'!$D1363='Master List'!$B$44,'Reported Performance Table'!$D1363='Master List'!$B$46,'Reported Performance Table'!$D1363='Master List'!$B$48,'Reported Performance Table'!$D1363='Master List'!$B$104,'Reported Performance Table'!$D1363='Master List'!$B$106,'Reported Performance Table'!$D1363='Master List'!$B$126)),"LUNA_Dimming","Dimming_Capability_and_Range"))</f>
        <v/>
      </c>
      <c r="N1363" s="179">
        <f>'Reported Performance Table'!BE1363</f>
        <v>0</v>
      </c>
      <c r="O1363" s="179">
        <f>'Reported Performance Table'!BF1363</f>
        <v>0</v>
      </c>
      <c r="P1363" s="179">
        <f>'Reported Performance Table'!BG1363</f>
        <v>0</v>
      </c>
      <c r="Q1363" t="str">
        <f t="shared" si="43"/>
        <v>No</v>
      </c>
    </row>
    <row r="1364" spans="1:17" x14ac:dyDescent="0.25">
      <c r="A1364" s="75">
        <v>1371</v>
      </c>
      <c r="B1364" s="76" t="str">
        <f>IF('Reported Performance Table'!$A1371="","",IF(OR('Reported Performance Table'!$B1371="",'Reported Performance Table'!$C1371="",'Reported Performance Table'!$D1371="",'Reported Performance Table'!$F1371="",'Reported Performance Table'!$G1371="",'Reported Performance Table'!$H1371="",'Reported Performance Table'!$I1371="",'Reported Performance Table'!$K1371="",'Reported Performance Table'!$N1371="",'Reported Performance Table'!$O1371="",'Reported Performance Table'!$P1371="",'Reported Performance Table'!$Q1371="",'Reported Performance Table'!$R1371="",'Reported Performance Table'!$S1371="",'Reported Performance Table'!$T1371="",'Reported Performance Table'!$U1371="",'Reported Performance Table'!$V1371="",'Reported Performance Table'!$W1371="",'Reported Performance Table'!$X1371="",'Reported Performance Table'!$AF1371="",'Reported Performance Table'!$AG1371="",'Reported Performance Table'!$AI1371="",'Reported Performance Table'!$AJ1371="",'Reported Performance Table'!$AL1371="",'Reported Performance Table'!$AN1371="",'Reported Performance Table'!$AR1371=""),$A1364&amp;", ",""))</f>
        <v/>
      </c>
      <c r="D1364" s="35" t="e">
        <f>VLOOKUP('Reported Performance Table'!C1364,'Master List'!$B$20:$C$39,2,FALSE)</f>
        <v>#N/A</v>
      </c>
      <c r="E1364" t="e">
        <f>VLOOKUP('Reported Performance Table'!D1364,'Master List'!$B$42:$C$129,2,FALSE)</f>
        <v>#N/A</v>
      </c>
      <c r="F1364" t="e">
        <f>VLOOKUP('Reported Performance Table'!C1364,'Master List'!$B$20:$D$39,3,FALSE)</f>
        <v>#N/A</v>
      </c>
      <c r="G1364" s="3" t="e">
        <f>VLOOKUP('Reported Performance Table'!B1364,'Master List'!$B$11:$D$17,3,FALSE)</f>
        <v>#N/A</v>
      </c>
      <c r="H1364" t="e">
        <f t="shared" si="42"/>
        <v>#N/A</v>
      </c>
      <c r="I1364" t="e">
        <f>IF(VLOOKUP('Reported Performance Table'!D1364,'Master List'!$B$42:$D$129,3,FALSE)="","No",VLOOKUP('Reported Performance Table'!D1364,'Master List'!$B$42:$D$129,3,FALSE))</f>
        <v>#N/A</v>
      </c>
      <c r="J1364" t="e">
        <f>IF(AND(I1364="Yes_No",'Reported Performance Table'!E1364="Yes"),"No","Yes_No")</f>
        <v>#N/A</v>
      </c>
      <c r="K1364" t="str">
        <f>IF('Reported Performance Table'!D1364="","",IF('Reported Performance Table'!E1364="Yes","LUNA_CCT","Reported_CCT"))</f>
        <v/>
      </c>
      <c r="L1364" t="str">
        <f>IF('Reported Performance Table'!D1364="","",IF(K1364="LUNA_CCT",VLOOKUP('Reported Performance Table'!D1364,'Master List'!$B$42:$E$129,4,FALSE),"Reported_BUG"))</f>
        <v/>
      </c>
      <c r="M1364" t="str">
        <f>IF('Reported Performance Table'!D1364="","",IF(AND('Reported Performance Table'!$E1364="Yes",OR('Reported Performance Table'!$D1364='Master List'!$B$42,'Reported Performance Table'!$D1364='Master List'!$B$43,'Reported Performance Table'!$D1364='Master List'!$B$44,'Reported Performance Table'!$D1364='Master List'!$B$46,'Reported Performance Table'!$D1364='Master List'!$B$48,'Reported Performance Table'!$D1364='Master List'!$B$104,'Reported Performance Table'!$D1364='Master List'!$B$106,'Reported Performance Table'!$D1364='Master List'!$B$126)),"LUNA_Dimming","Dimming_Capability_and_Range"))</f>
        <v/>
      </c>
      <c r="N1364" s="179">
        <f>'Reported Performance Table'!BE1364</f>
        <v>0</v>
      </c>
      <c r="O1364" s="179">
        <f>'Reported Performance Table'!BF1364</f>
        <v>0</v>
      </c>
      <c r="P1364" s="179">
        <f>'Reported Performance Table'!BG1364</f>
        <v>0</v>
      </c>
      <c r="Q1364" t="str">
        <f t="shared" si="43"/>
        <v>No</v>
      </c>
    </row>
    <row r="1365" spans="1:17" x14ac:dyDescent="0.25">
      <c r="A1365" s="75">
        <v>1372</v>
      </c>
      <c r="B1365" s="76" t="str">
        <f>IF('Reported Performance Table'!$A1372="","",IF(OR('Reported Performance Table'!$B1372="",'Reported Performance Table'!$C1372="",'Reported Performance Table'!$D1372="",'Reported Performance Table'!$F1372="",'Reported Performance Table'!$G1372="",'Reported Performance Table'!$H1372="",'Reported Performance Table'!$I1372="",'Reported Performance Table'!$K1372="",'Reported Performance Table'!$N1372="",'Reported Performance Table'!$O1372="",'Reported Performance Table'!$P1372="",'Reported Performance Table'!$Q1372="",'Reported Performance Table'!$R1372="",'Reported Performance Table'!$S1372="",'Reported Performance Table'!$T1372="",'Reported Performance Table'!$U1372="",'Reported Performance Table'!$V1372="",'Reported Performance Table'!$W1372="",'Reported Performance Table'!$X1372="",'Reported Performance Table'!$AF1372="",'Reported Performance Table'!$AG1372="",'Reported Performance Table'!$AI1372="",'Reported Performance Table'!$AJ1372="",'Reported Performance Table'!$AL1372="",'Reported Performance Table'!$AN1372="",'Reported Performance Table'!$AR1372=""),$A1365&amp;", ",""))</f>
        <v/>
      </c>
      <c r="D1365" s="35" t="e">
        <f>VLOOKUP('Reported Performance Table'!C1365,'Master List'!$B$20:$C$39,2,FALSE)</f>
        <v>#N/A</v>
      </c>
      <c r="E1365" t="e">
        <f>VLOOKUP('Reported Performance Table'!D1365,'Master List'!$B$42:$C$129,2,FALSE)</f>
        <v>#N/A</v>
      </c>
      <c r="F1365" t="e">
        <f>VLOOKUP('Reported Performance Table'!C1365,'Master List'!$B$20:$D$39,3,FALSE)</f>
        <v>#N/A</v>
      </c>
      <c r="G1365" s="3" t="e">
        <f>VLOOKUP('Reported Performance Table'!B1365,'Master List'!$B$11:$D$17,3,FALSE)</f>
        <v>#N/A</v>
      </c>
      <c r="H1365" t="e">
        <f t="shared" si="42"/>
        <v>#N/A</v>
      </c>
      <c r="I1365" t="e">
        <f>IF(VLOOKUP('Reported Performance Table'!D1365,'Master List'!$B$42:$D$129,3,FALSE)="","No",VLOOKUP('Reported Performance Table'!D1365,'Master List'!$B$42:$D$129,3,FALSE))</f>
        <v>#N/A</v>
      </c>
      <c r="J1365" t="e">
        <f>IF(AND(I1365="Yes_No",'Reported Performance Table'!E1365="Yes"),"No","Yes_No")</f>
        <v>#N/A</v>
      </c>
      <c r="K1365" t="str">
        <f>IF('Reported Performance Table'!D1365="","",IF('Reported Performance Table'!E1365="Yes","LUNA_CCT","Reported_CCT"))</f>
        <v/>
      </c>
      <c r="L1365" t="str">
        <f>IF('Reported Performance Table'!D1365="","",IF(K1365="LUNA_CCT",VLOOKUP('Reported Performance Table'!D1365,'Master List'!$B$42:$E$129,4,FALSE),"Reported_BUG"))</f>
        <v/>
      </c>
      <c r="M1365" t="str">
        <f>IF('Reported Performance Table'!D1365="","",IF(AND('Reported Performance Table'!$E1365="Yes",OR('Reported Performance Table'!$D1365='Master List'!$B$42,'Reported Performance Table'!$D1365='Master List'!$B$43,'Reported Performance Table'!$D1365='Master List'!$B$44,'Reported Performance Table'!$D1365='Master List'!$B$46,'Reported Performance Table'!$D1365='Master List'!$B$48,'Reported Performance Table'!$D1365='Master List'!$B$104,'Reported Performance Table'!$D1365='Master List'!$B$106,'Reported Performance Table'!$D1365='Master List'!$B$126)),"LUNA_Dimming","Dimming_Capability_and_Range"))</f>
        <v/>
      </c>
      <c r="N1365" s="179">
        <f>'Reported Performance Table'!BE1365</f>
        <v>0</v>
      </c>
      <c r="O1365" s="179">
        <f>'Reported Performance Table'!BF1365</f>
        <v>0</v>
      </c>
      <c r="P1365" s="179">
        <f>'Reported Performance Table'!BG1365</f>
        <v>0</v>
      </c>
      <c r="Q1365" t="str">
        <f t="shared" si="43"/>
        <v>No</v>
      </c>
    </row>
    <row r="1366" spans="1:17" x14ac:dyDescent="0.25">
      <c r="A1366" s="75">
        <v>1373</v>
      </c>
      <c r="B1366" s="76" t="str">
        <f>IF('Reported Performance Table'!$A1373="","",IF(OR('Reported Performance Table'!$B1373="",'Reported Performance Table'!$C1373="",'Reported Performance Table'!$D1373="",'Reported Performance Table'!$F1373="",'Reported Performance Table'!$G1373="",'Reported Performance Table'!$H1373="",'Reported Performance Table'!$I1373="",'Reported Performance Table'!$K1373="",'Reported Performance Table'!$N1373="",'Reported Performance Table'!$O1373="",'Reported Performance Table'!$P1373="",'Reported Performance Table'!$Q1373="",'Reported Performance Table'!$R1373="",'Reported Performance Table'!$S1373="",'Reported Performance Table'!$T1373="",'Reported Performance Table'!$U1373="",'Reported Performance Table'!$V1373="",'Reported Performance Table'!$W1373="",'Reported Performance Table'!$X1373="",'Reported Performance Table'!$AF1373="",'Reported Performance Table'!$AG1373="",'Reported Performance Table'!$AI1373="",'Reported Performance Table'!$AJ1373="",'Reported Performance Table'!$AL1373="",'Reported Performance Table'!$AN1373="",'Reported Performance Table'!$AR1373=""),$A1366&amp;", ",""))</f>
        <v/>
      </c>
      <c r="D1366" s="35" t="e">
        <f>VLOOKUP('Reported Performance Table'!C1366,'Master List'!$B$20:$C$39,2,FALSE)</f>
        <v>#N/A</v>
      </c>
      <c r="E1366" t="e">
        <f>VLOOKUP('Reported Performance Table'!D1366,'Master List'!$B$42:$C$129,2,FALSE)</f>
        <v>#N/A</v>
      </c>
      <c r="F1366" t="e">
        <f>VLOOKUP('Reported Performance Table'!C1366,'Master List'!$B$20:$D$39,3,FALSE)</f>
        <v>#N/A</v>
      </c>
      <c r="G1366" s="3" t="e">
        <f>VLOOKUP('Reported Performance Table'!B1366,'Master List'!$B$11:$D$17,3,FALSE)</f>
        <v>#N/A</v>
      </c>
      <c r="H1366" t="e">
        <f t="shared" si="42"/>
        <v>#N/A</v>
      </c>
      <c r="I1366" t="e">
        <f>IF(VLOOKUP('Reported Performance Table'!D1366,'Master List'!$B$42:$D$129,3,FALSE)="","No",VLOOKUP('Reported Performance Table'!D1366,'Master List'!$B$42:$D$129,3,FALSE))</f>
        <v>#N/A</v>
      </c>
      <c r="J1366" t="e">
        <f>IF(AND(I1366="Yes_No",'Reported Performance Table'!E1366="Yes"),"No","Yes_No")</f>
        <v>#N/A</v>
      </c>
      <c r="K1366" t="str">
        <f>IF('Reported Performance Table'!D1366="","",IF('Reported Performance Table'!E1366="Yes","LUNA_CCT","Reported_CCT"))</f>
        <v/>
      </c>
      <c r="L1366" t="str">
        <f>IF('Reported Performance Table'!D1366="","",IF(K1366="LUNA_CCT",VLOOKUP('Reported Performance Table'!D1366,'Master List'!$B$42:$E$129,4,FALSE),"Reported_BUG"))</f>
        <v/>
      </c>
      <c r="M1366" t="str">
        <f>IF('Reported Performance Table'!D1366="","",IF(AND('Reported Performance Table'!$E1366="Yes",OR('Reported Performance Table'!$D1366='Master List'!$B$42,'Reported Performance Table'!$D1366='Master List'!$B$43,'Reported Performance Table'!$D1366='Master List'!$B$44,'Reported Performance Table'!$D1366='Master List'!$B$46,'Reported Performance Table'!$D1366='Master List'!$B$48,'Reported Performance Table'!$D1366='Master List'!$B$104,'Reported Performance Table'!$D1366='Master List'!$B$106,'Reported Performance Table'!$D1366='Master List'!$B$126)),"LUNA_Dimming","Dimming_Capability_and_Range"))</f>
        <v/>
      </c>
      <c r="N1366" s="179">
        <f>'Reported Performance Table'!BE1366</f>
        <v>0</v>
      </c>
      <c r="O1366" s="179">
        <f>'Reported Performance Table'!BF1366</f>
        <v>0</v>
      </c>
      <c r="P1366" s="179">
        <f>'Reported Performance Table'!BG1366</f>
        <v>0</v>
      </c>
      <c r="Q1366" t="str">
        <f t="shared" si="43"/>
        <v>No</v>
      </c>
    </row>
    <row r="1367" spans="1:17" x14ac:dyDescent="0.25">
      <c r="A1367" s="75">
        <v>1374</v>
      </c>
      <c r="B1367" s="76" t="str">
        <f>IF('Reported Performance Table'!$A1374="","",IF(OR('Reported Performance Table'!$B1374="",'Reported Performance Table'!$C1374="",'Reported Performance Table'!$D1374="",'Reported Performance Table'!$F1374="",'Reported Performance Table'!$G1374="",'Reported Performance Table'!$H1374="",'Reported Performance Table'!$I1374="",'Reported Performance Table'!$K1374="",'Reported Performance Table'!$N1374="",'Reported Performance Table'!$O1374="",'Reported Performance Table'!$P1374="",'Reported Performance Table'!$Q1374="",'Reported Performance Table'!$R1374="",'Reported Performance Table'!$S1374="",'Reported Performance Table'!$T1374="",'Reported Performance Table'!$U1374="",'Reported Performance Table'!$V1374="",'Reported Performance Table'!$W1374="",'Reported Performance Table'!$X1374="",'Reported Performance Table'!$AF1374="",'Reported Performance Table'!$AG1374="",'Reported Performance Table'!$AI1374="",'Reported Performance Table'!$AJ1374="",'Reported Performance Table'!$AL1374="",'Reported Performance Table'!$AN1374="",'Reported Performance Table'!$AR1374=""),$A1367&amp;", ",""))</f>
        <v/>
      </c>
      <c r="D1367" s="35" t="e">
        <f>VLOOKUP('Reported Performance Table'!C1367,'Master List'!$B$20:$C$39,2,FALSE)</f>
        <v>#N/A</v>
      </c>
      <c r="E1367" t="e">
        <f>VLOOKUP('Reported Performance Table'!D1367,'Master List'!$B$42:$C$129,2,FALSE)</f>
        <v>#N/A</v>
      </c>
      <c r="F1367" t="e">
        <f>VLOOKUP('Reported Performance Table'!C1367,'Master List'!$B$20:$D$39,3,FALSE)</f>
        <v>#N/A</v>
      </c>
      <c r="G1367" s="3" t="e">
        <f>VLOOKUP('Reported Performance Table'!B1367,'Master List'!$B$11:$D$17,3,FALSE)</f>
        <v>#N/A</v>
      </c>
      <c r="H1367" t="e">
        <f t="shared" si="42"/>
        <v>#N/A</v>
      </c>
      <c r="I1367" t="e">
        <f>IF(VLOOKUP('Reported Performance Table'!D1367,'Master List'!$B$42:$D$129,3,FALSE)="","No",VLOOKUP('Reported Performance Table'!D1367,'Master List'!$B$42:$D$129,3,FALSE))</f>
        <v>#N/A</v>
      </c>
      <c r="J1367" t="e">
        <f>IF(AND(I1367="Yes_No",'Reported Performance Table'!E1367="Yes"),"No","Yes_No")</f>
        <v>#N/A</v>
      </c>
      <c r="K1367" t="str">
        <f>IF('Reported Performance Table'!D1367="","",IF('Reported Performance Table'!E1367="Yes","LUNA_CCT","Reported_CCT"))</f>
        <v/>
      </c>
      <c r="L1367" t="str">
        <f>IF('Reported Performance Table'!D1367="","",IF(K1367="LUNA_CCT",VLOOKUP('Reported Performance Table'!D1367,'Master List'!$B$42:$E$129,4,FALSE),"Reported_BUG"))</f>
        <v/>
      </c>
      <c r="M1367" t="str">
        <f>IF('Reported Performance Table'!D1367="","",IF(AND('Reported Performance Table'!$E1367="Yes",OR('Reported Performance Table'!$D1367='Master List'!$B$42,'Reported Performance Table'!$D1367='Master List'!$B$43,'Reported Performance Table'!$D1367='Master List'!$B$44,'Reported Performance Table'!$D1367='Master List'!$B$46,'Reported Performance Table'!$D1367='Master List'!$B$48,'Reported Performance Table'!$D1367='Master List'!$B$104,'Reported Performance Table'!$D1367='Master List'!$B$106,'Reported Performance Table'!$D1367='Master List'!$B$126)),"LUNA_Dimming","Dimming_Capability_and_Range"))</f>
        <v/>
      </c>
      <c r="N1367" s="179">
        <f>'Reported Performance Table'!BE1367</f>
        <v>0</v>
      </c>
      <c r="O1367" s="179">
        <f>'Reported Performance Table'!BF1367</f>
        <v>0</v>
      </c>
      <c r="P1367" s="179">
        <f>'Reported Performance Table'!BG1367</f>
        <v>0</v>
      </c>
      <c r="Q1367" t="str">
        <f t="shared" si="43"/>
        <v>No</v>
      </c>
    </row>
    <row r="1368" spans="1:17" x14ac:dyDescent="0.25">
      <c r="A1368" s="75">
        <v>1375</v>
      </c>
      <c r="B1368" s="76" t="str">
        <f>IF('Reported Performance Table'!$A1375="","",IF(OR('Reported Performance Table'!$B1375="",'Reported Performance Table'!$C1375="",'Reported Performance Table'!$D1375="",'Reported Performance Table'!$F1375="",'Reported Performance Table'!$G1375="",'Reported Performance Table'!$H1375="",'Reported Performance Table'!$I1375="",'Reported Performance Table'!$K1375="",'Reported Performance Table'!$N1375="",'Reported Performance Table'!$O1375="",'Reported Performance Table'!$P1375="",'Reported Performance Table'!$Q1375="",'Reported Performance Table'!$R1375="",'Reported Performance Table'!$S1375="",'Reported Performance Table'!$T1375="",'Reported Performance Table'!$U1375="",'Reported Performance Table'!$V1375="",'Reported Performance Table'!$W1375="",'Reported Performance Table'!$X1375="",'Reported Performance Table'!$AF1375="",'Reported Performance Table'!$AG1375="",'Reported Performance Table'!$AI1375="",'Reported Performance Table'!$AJ1375="",'Reported Performance Table'!$AL1375="",'Reported Performance Table'!$AN1375="",'Reported Performance Table'!$AR1375=""),$A1368&amp;", ",""))</f>
        <v/>
      </c>
      <c r="D1368" s="35" t="e">
        <f>VLOOKUP('Reported Performance Table'!C1368,'Master List'!$B$20:$C$39,2,FALSE)</f>
        <v>#N/A</v>
      </c>
      <c r="E1368" t="e">
        <f>VLOOKUP('Reported Performance Table'!D1368,'Master List'!$B$42:$C$129,2,FALSE)</f>
        <v>#N/A</v>
      </c>
      <c r="F1368" t="e">
        <f>VLOOKUP('Reported Performance Table'!C1368,'Master List'!$B$20:$D$39,3,FALSE)</f>
        <v>#N/A</v>
      </c>
      <c r="G1368" s="3" t="e">
        <f>VLOOKUP('Reported Performance Table'!B1368,'Master List'!$B$11:$D$17,3,FALSE)</f>
        <v>#N/A</v>
      </c>
      <c r="H1368" t="e">
        <f t="shared" si="42"/>
        <v>#N/A</v>
      </c>
      <c r="I1368" t="e">
        <f>IF(VLOOKUP('Reported Performance Table'!D1368,'Master List'!$B$42:$D$129,3,FALSE)="","No",VLOOKUP('Reported Performance Table'!D1368,'Master List'!$B$42:$D$129,3,FALSE))</f>
        <v>#N/A</v>
      </c>
      <c r="J1368" t="e">
        <f>IF(AND(I1368="Yes_No",'Reported Performance Table'!E1368="Yes"),"No","Yes_No")</f>
        <v>#N/A</v>
      </c>
      <c r="K1368" t="str">
        <f>IF('Reported Performance Table'!D1368="","",IF('Reported Performance Table'!E1368="Yes","LUNA_CCT","Reported_CCT"))</f>
        <v/>
      </c>
      <c r="L1368" t="str">
        <f>IF('Reported Performance Table'!D1368="","",IF(K1368="LUNA_CCT",VLOOKUP('Reported Performance Table'!D1368,'Master List'!$B$42:$E$129,4,FALSE),"Reported_BUG"))</f>
        <v/>
      </c>
      <c r="M1368" t="str">
        <f>IF('Reported Performance Table'!D1368="","",IF(AND('Reported Performance Table'!$E1368="Yes",OR('Reported Performance Table'!$D1368='Master List'!$B$42,'Reported Performance Table'!$D1368='Master List'!$B$43,'Reported Performance Table'!$D1368='Master List'!$B$44,'Reported Performance Table'!$D1368='Master List'!$B$46,'Reported Performance Table'!$D1368='Master List'!$B$48,'Reported Performance Table'!$D1368='Master List'!$B$104,'Reported Performance Table'!$D1368='Master List'!$B$106,'Reported Performance Table'!$D1368='Master List'!$B$126)),"LUNA_Dimming","Dimming_Capability_and_Range"))</f>
        <v/>
      </c>
      <c r="N1368" s="179">
        <f>'Reported Performance Table'!BE1368</f>
        <v>0</v>
      </c>
      <c r="O1368" s="179">
        <f>'Reported Performance Table'!BF1368</f>
        <v>0</v>
      </c>
      <c r="P1368" s="179">
        <f>'Reported Performance Table'!BG1368</f>
        <v>0</v>
      </c>
      <c r="Q1368" t="str">
        <f t="shared" si="43"/>
        <v>No</v>
      </c>
    </row>
    <row r="1369" spans="1:17" x14ac:dyDescent="0.25">
      <c r="A1369" s="75">
        <v>1376</v>
      </c>
      <c r="B1369" s="76" t="str">
        <f>IF('Reported Performance Table'!$A1376="","",IF(OR('Reported Performance Table'!$B1376="",'Reported Performance Table'!$C1376="",'Reported Performance Table'!$D1376="",'Reported Performance Table'!$F1376="",'Reported Performance Table'!$G1376="",'Reported Performance Table'!$H1376="",'Reported Performance Table'!$I1376="",'Reported Performance Table'!$K1376="",'Reported Performance Table'!$N1376="",'Reported Performance Table'!$O1376="",'Reported Performance Table'!$P1376="",'Reported Performance Table'!$Q1376="",'Reported Performance Table'!$R1376="",'Reported Performance Table'!$S1376="",'Reported Performance Table'!$T1376="",'Reported Performance Table'!$U1376="",'Reported Performance Table'!$V1376="",'Reported Performance Table'!$W1376="",'Reported Performance Table'!$X1376="",'Reported Performance Table'!$AF1376="",'Reported Performance Table'!$AG1376="",'Reported Performance Table'!$AI1376="",'Reported Performance Table'!$AJ1376="",'Reported Performance Table'!$AL1376="",'Reported Performance Table'!$AN1376="",'Reported Performance Table'!$AR1376=""),$A1369&amp;", ",""))</f>
        <v/>
      </c>
      <c r="D1369" s="35" t="e">
        <f>VLOOKUP('Reported Performance Table'!C1369,'Master List'!$B$20:$C$39,2,FALSE)</f>
        <v>#N/A</v>
      </c>
      <c r="E1369" t="e">
        <f>VLOOKUP('Reported Performance Table'!D1369,'Master List'!$B$42:$C$129,2,FALSE)</f>
        <v>#N/A</v>
      </c>
      <c r="F1369" t="e">
        <f>VLOOKUP('Reported Performance Table'!C1369,'Master List'!$B$20:$D$39,3,FALSE)</f>
        <v>#N/A</v>
      </c>
      <c r="G1369" s="3" t="e">
        <f>VLOOKUP('Reported Performance Table'!B1369,'Master List'!$B$11:$D$17,3,FALSE)</f>
        <v>#N/A</v>
      </c>
      <c r="H1369" t="e">
        <f t="shared" si="42"/>
        <v>#N/A</v>
      </c>
      <c r="I1369" t="e">
        <f>IF(VLOOKUP('Reported Performance Table'!D1369,'Master List'!$B$42:$D$129,3,FALSE)="","No",VLOOKUP('Reported Performance Table'!D1369,'Master List'!$B$42:$D$129,3,FALSE))</f>
        <v>#N/A</v>
      </c>
      <c r="J1369" t="e">
        <f>IF(AND(I1369="Yes_No",'Reported Performance Table'!E1369="Yes"),"No","Yes_No")</f>
        <v>#N/A</v>
      </c>
      <c r="K1369" t="str">
        <f>IF('Reported Performance Table'!D1369="","",IF('Reported Performance Table'!E1369="Yes","LUNA_CCT","Reported_CCT"))</f>
        <v/>
      </c>
      <c r="L1369" t="str">
        <f>IF('Reported Performance Table'!D1369="","",IF(K1369="LUNA_CCT",VLOOKUP('Reported Performance Table'!D1369,'Master List'!$B$42:$E$129,4,FALSE),"Reported_BUG"))</f>
        <v/>
      </c>
      <c r="M1369" t="str">
        <f>IF('Reported Performance Table'!D1369="","",IF(AND('Reported Performance Table'!$E1369="Yes",OR('Reported Performance Table'!$D1369='Master List'!$B$42,'Reported Performance Table'!$D1369='Master List'!$B$43,'Reported Performance Table'!$D1369='Master List'!$B$44,'Reported Performance Table'!$D1369='Master List'!$B$46,'Reported Performance Table'!$D1369='Master List'!$B$48,'Reported Performance Table'!$D1369='Master List'!$B$104,'Reported Performance Table'!$D1369='Master List'!$B$106,'Reported Performance Table'!$D1369='Master List'!$B$126)),"LUNA_Dimming","Dimming_Capability_and_Range"))</f>
        <v/>
      </c>
      <c r="N1369" s="179">
        <f>'Reported Performance Table'!BE1369</f>
        <v>0</v>
      </c>
      <c r="O1369" s="179">
        <f>'Reported Performance Table'!BF1369</f>
        <v>0</v>
      </c>
      <c r="P1369" s="179">
        <f>'Reported Performance Table'!BG1369</f>
        <v>0</v>
      </c>
      <c r="Q1369" t="str">
        <f t="shared" si="43"/>
        <v>No</v>
      </c>
    </row>
    <row r="1370" spans="1:17" x14ac:dyDescent="0.25">
      <c r="A1370" s="75">
        <v>1377</v>
      </c>
      <c r="B1370" s="76" t="str">
        <f>IF('Reported Performance Table'!$A1377="","",IF(OR('Reported Performance Table'!$B1377="",'Reported Performance Table'!$C1377="",'Reported Performance Table'!$D1377="",'Reported Performance Table'!$F1377="",'Reported Performance Table'!$G1377="",'Reported Performance Table'!$H1377="",'Reported Performance Table'!$I1377="",'Reported Performance Table'!$K1377="",'Reported Performance Table'!$N1377="",'Reported Performance Table'!$O1377="",'Reported Performance Table'!$P1377="",'Reported Performance Table'!$Q1377="",'Reported Performance Table'!$R1377="",'Reported Performance Table'!$S1377="",'Reported Performance Table'!$T1377="",'Reported Performance Table'!$U1377="",'Reported Performance Table'!$V1377="",'Reported Performance Table'!$W1377="",'Reported Performance Table'!$X1377="",'Reported Performance Table'!$AF1377="",'Reported Performance Table'!$AG1377="",'Reported Performance Table'!$AI1377="",'Reported Performance Table'!$AJ1377="",'Reported Performance Table'!$AL1377="",'Reported Performance Table'!$AN1377="",'Reported Performance Table'!$AR1377=""),$A1370&amp;", ",""))</f>
        <v/>
      </c>
      <c r="D1370" s="35" t="e">
        <f>VLOOKUP('Reported Performance Table'!C1370,'Master List'!$B$20:$C$39,2,FALSE)</f>
        <v>#N/A</v>
      </c>
      <c r="E1370" t="e">
        <f>VLOOKUP('Reported Performance Table'!D1370,'Master List'!$B$42:$C$129,2,FALSE)</f>
        <v>#N/A</v>
      </c>
      <c r="F1370" t="e">
        <f>VLOOKUP('Reported Performance Table'!C1370,'Master List'!$B$20:$D$39,3,FALSE)</f>
        <v>#N/A</v>
      </c>
      <c r="G1370" s="3" t="e">
        <f>VLOOKUP('Reported Performance Table'!B1370,'Master List'!$B$11:$D$17,3,FALSE)</f>
        <v>#N/A</v>
      </c>
      <c r="H1370" t="e">
        <f t="shared" si="42"/>
        <v>#N/A</v>
      </c>
      <c r="I1370" t="e">
        <f>IF(VLOOKUP('Reported Performance Table'!D1370,'Master List'!$B$42:$D$129,3,FALSE)="","No",VLOOKUP('Reported Performance Table'!D1370,'Master List'!$B$42:$D$129,3,FALSE))</f>
        <v>#N/A</v>
      </c>
      <c r="J1370" t="e">
        <f>IF(AND(I1370="Yes_No",'Reported Performance Table'!E1370="Yes"),"No","Yes_No")</f>
        <v>#N/A</v>
      </c>
      <c r="K1370" t="str">
        <f>IF('Reported Performance Table'!D1370="","",IF('Reported Performance Table'!E1370="Yes","LUNA_CCT","Reported_CCT"))</f>
        <v/>
      </c>
      <c r="L1370" t="str">
        <f>IF('Reported Performance Table'!D1370="","",IF(K1370="LUNA_CCT",VLOOKUP('Reported Performance Table'!D1370,'Master List'!$B$42:$E$129,4,FALSE),"Reported_BUG"))</f>
        <v/>
      </c>
      <c r="M1370" t="str">
        <f>IF('Reported Performance Table'!D1370="","",IF(AND('Reported Performance Table'!$E1370="Yes",OR('Reported Performance Table'!$D1370='Master List'!$B$42,'Reported Performance Table'!$D1370='Master List'!$B$43,'Reported Performance Table'!$D1370='Master List'!$B$44,'Reported Performance Table'!$D1370='Master List'!$B$46,'Reported Performance Table'!$D1370='Master List'!$B$48,'Reported Performance Table'!$D1370='Master List'!$B$104,'Reported Performance Table'!$D1370='Master List'!$B$106,'Reported Performance Table'!$D1370='Master List'!$B$126)),"LUNA_Dimming","Dimming_Capability_and_Range"))</f>
        <v/>
      </c>
      <c r="N1370" s="179">
        <f>'Reported Performance Table'!BE1370</f>
        <v>0</v>
      </c>
      <c r="O1370" s="179">
        <f>'Reported Performance Table'!BF1370</f>
        <v>0</v>
      </c>
      <c r="P1370" s="179">
        <f>'Reported Performance Table'!BG1370</f>
        <v>0</v>
      </c>
      <c r="Q1370" t="str">
        <f t="shared" si="43"/>
        <v>No</v>
      </c>
    </row>
    <row r="1371" spans="1:17" x14ac:dyDescent="0.25">
      <c r="A1371" s="75">
        <v>1378</v>
      </c>
      <c r="B1371" s="76" t="str">
        <f>IF('Reported Performance Table'!$A1378="","",IF(OR('Reported Performance Table'!$B1378="",'Reported Performance Table'!$C1378="",'Reported Performance Table'!$D1378="",'Reported Performance Table'!$F1378="",'Reported Performance Table'!$G1378="",'Reported Performance Table'!$H1378="",'Reported Performance Table'!$I1378="",'Reported Performance Table'!$K1378="",'Reported Performance Table'!$N1378="",'Reported Performance Table'!$O1378="",'Reported Performance Table'!$P1378="",'Reported Performance Table'!$Q1378="",'Reported Performance Table'!$R1378="",'Reported Performance Table'!$S1378="",'Reported Performance Table'!$T1378="",'Reported Performance Table'!$U1378="",'Reported Performance Table'!$V1378="",'Reported Performance Table'!$W1378="",'Reported Performance Table'!$X1378="",'Reported Performance Table'!$AF1378="",'Reported Performance Table'!$AG1378="",'Reported Performance Table'!$AI1378="",'Reported Performance Table'!$AJ1378="",'Reported Performance Table'!$AL1378="",'Reported Performance Table'!$AN1378="",'Reported Performance Table'!$AR1378=""),$A1371&amp;", ",""))</f>
        <v/>
      </c>
      <c r="D1371" s="35" t="e">
        <f>VLOOKUP('Reported Performance Table'!C1371,'Master List'!$B$20:$C$39,2,FALSE)</f>
        <v>#N/A</v>
      </c>
      <c r="E1371" t="e">
        <f>VLOOKUP('Reported Performance Table'!D1371,'Master List'!$B$42:$C$129,2,FALSE)</f>
        <v>#N/A</v>
      </c>
      <c r="F1371" t="e">
        <f>VLOOKUP('Reported Performance Table'!C1371,'Master List'!$B$20:$D$39,3,FALSE)</f>
        <v>#N/A</v>
      </c>
      <c r="G1371" s="3" t="e">
        <f>VLOOKUP('Reported Performance Table'!B1371,'Master List'!$B$11:$D$17,3,FALSE)</f>
        <v>#N/A</v>
      </c>
      <c r="H1371" t="e">
        <f t="shared" si="42"/>
        <v>#N/A</v>
      </c>
      <c r="I1371" t="e">
        <f>IF(VLOOKUP('Reported Performance Table'!D1371,'Master List'!$B$42:$D$129,3,FALSE)="","No",VLOOKUP('Reported Performance Table'!D1371,'Master List'!$B$42:$D$129,3,FALSE))</f>
        <v>#N/A</v>
      </c>
      <c r="J1371" t="e">
        <f>IF(AND(I1371="Yes_No",'Reported Performance Table'!E1371="Yes"),"No","Yes_No")</f>
        <v>#N/A</v>
      </c>
      <c r="K1371" t="str">
        <f>IF('Reported Performance Table'!D1371="","",IF('Reported Performance Table'!E1371="Yes","LUNA_CCT","Reported_CCT"))</f>
        <v/>
      </c>
      <c r="L1371" t="str">
        <f>IF('Reported Performance Table'!D1371="","",IF(K1371="LUNA_CCT",VLOOKUP('Reported Performance Table'!D1371,'Master List'!$B$42:$E$129,4,FALSE),"Reported_BUG"))</f>
        <v/>
      </c>
      <c r="M1371" t="str">
        <f>IF('Reported Performance Table'!D1371="","",IF(AND('Reported Performance Table'!$E1371="Yes",OR('Reported Performance Table'!$D1371='Master List'!$B$42,'Reported Performance Table'!$D1371='Master List'!$B$43,'Reported Performance Table'!$D1371='Master List'!$B$44,'Reported Performance Table'!$D1371='Master List'!$B$46,'Reported Performance Table'!$D1371='Master List'!$B$48,'Reported Performance Table'!$D1371='Master List'!$B$104,'Reported Performance Table'!$D1371='Master List'!$B$106,'Reported Performance Table'!$D1371='Master List'!$B$126)),"LUNA_Dimming","Dimming_Capability_and_Range"))</f>
        <v/>
      </c>
      <c r="N1371" s="179">
        <f>'Reported Performance Table'!BE1371</f>
        <v>0</v>
      </c>
      <c r="O1371" s="179">
        <f>'Reported Performance Table'!BF1371</f>
        <v>0</v>
      </c>
      <c r="P1371" s="179">
        <f>'Reported Performance Table'!BG1371</f>
        <v>0</v>
      </c>
      <c r="Q1371" t="str">
        <f t="shared" si="43"/>
        <v>No</v>
      </c>
    </row>
    <row r="1372" spans="1:17" x14ac:dyDescent="0.25">
      <c r="A1372" s="75">
        <v>1379</v>
      </c>
      <c r="B1372" s="76" t="str">
        <f>IF('Reported Performance Table'!$A1379="","",IF(OR('Reported Performance Table'!$B1379="",'Reported Performance Table'!$C1379="",'Reported Performance Table'!$D1379="",'Reported Performance Table'!$F1379="",'Reported Performance Table'!$G1379="",'Reported Performance Table'!$H1379="",'Reported Performance Table'!$I1379="",'Reported Performance Table'!$K1379="",'Reported Performance Table'!$N1379="",'Reported Performance Table'!$O1379="",'Reported Performance Table'!$P1379="",'Reported Performance Table'!$Q1379="",'Reported Performance Table'!$R1379="",'Reported Performance Table'!$S1379="",'Reported Performance Table'!$T1379="",'Reported Performance Table'!$U1379="",'Reported Performance Table'!$V1379="",'Reported Performance Table'!$W1379="",'Reported Performance Table'!$X1379="",'Reported Performance Table'!$AF1379="",'Reported Performance Table'!$AG1379="",'Reported Performance Table'!$AI1379="",'Reported Performance Table'!$AJ1379="",'Reported Performance Table'!$AL1379="",'Reported Performance Table'!$AN1379="",'Reported Performance Table'!$AR1379=""),$A1372&amp;", ",""))</f>
        <v/>
      </c>
      <c r="D1372" s="35" t="e">
        <f>VLOOKUP('Reported Performance Table'!C1372,'Master List'!$B$20:$C$39,2,FALSE)</f>
        <v>#N/A</v>
      </c>
      <c r="E1372" t="e">
        <f>VLOOKUP('Reported Performance Table'!D1372,'Master List'!$B$42:$C$129,2,FALSE)</f>
        <v>#N/A</v>
      </c>
      <c r="F1372" t="e">
        <f>VLOOKUP('Reported Performance Table'!C1372,'Master List'!$B$20:$D$39,3,FALSE)</f>
        <v>#N/A</v>
      </c>
      <c r="G1372" s="3" t="e">
        <f>VLOOKUP('Reported Performance Table'!B1372,'Master List'!$B$11:$D$17,3,FALSE)</f>
        <v>#N/A</v>
      </c>
      <c r="H1372" t="e">
        <f t="shared" si="42"/>
        <v>#N/A</v>
      </c>
      <c r="I1372" t="e">
        <f>IF(VLOOKUP('Reported Performance Table'!D1372,'Master List'!$B$42:$D$129,3,FALSE)="","No",VLOOKUP('Reported Performance Table'!D1372,'Master List'!$B$42:$D$129,3,FALSE))</f>
        <v>#N/A</v>
      </c>
      <c r="J1372" t="e">
        <f>IF(AND(I1372="Yes_No",'Reported Performance Table'!E1372="Yes"),"No","Yes_No")</f>
        <v>#N/A</v>
      </c>
      <c r="K1372" t="str">
        <f>IF('Reported Performance Table'!D1372="","",IF('Reported Performance Table'!E1372="Yes","LUNA_CCT","Reported_CCT"))</f>
        <v/>
      </c>
      <c r="L1372" t="str">
        <f>IF('Reported Performance Table'!D1372="","",IF(K1372="LUNA_CCT",VLOOKUP('Reported Performance Table'!D1372,'Master List'!$B$42:$E$129,4,FALSE),"Reported_BUG"))</f>
        <v/>
      </c>
      <c r="M1372" t="str">
        <f>IF('Reported Performance Table'!D1372="","",IF(AND('Reported Performance Table'!$E1372="Yes",OR('Reported Performance Table'!$D1372='Master List'!$B$42,'Reported Performance Table'!$D1372='Master List'!$B$43,'Reported Performance Table'!$D1372='Master List'!$B$44,'Reported Performance Table'!$D1372='Master List'!$B$46,'Reported Performance Table'!$D1372='Master List'!$B$48,'Reported Performance Table'!$D1372='Master List'!$B$104,'Reported Performance Table'!$D1372='Master List'!$B$106,'Reported Performance Table'!$D1372='Master List'!$B$126)),"LUNA_Dimming","Dimming_Capability_and_Range"))</f>
        <v/>
      </c>
      <c r="N1372" s="179">
        <f>'Reported Performance Table'!BE1372</f>
        <v>0</v>
      </c>
      <c r="O1372" s="179">
        <f>'Reported Performance Table'!BF1372</f>
        <v>0</v>
      </c>
      <c r="P1372" s="179">
        <f>'Reported Performance Table'!BG1372</f>
        <v>0</v>
      </c>
      <c r="Q1372" t="str">
        <f t="shared" si="43"/>
        <v>No</v>
      </c>
    </row>
    <row r="1373" spans="1:17" x14ac:dyDescent="0.25">
      <c r="A1373" s="75">
        <v>1380</v>
      </c>
      <c r="B1373" s="76" t="str">
        <f>IF('Reported Performance Table'!$A1380="","",IF(OR('Reported Performance Table'!$B1380="",'Reported Performance Table'!$C1380="",'Reported Performance Table'!$D1380="",'Reported Performance Table'!$F1380="",'Reported Performance Table'!$G1380="",'Reported Performance Table'!$H1380="",'Reported Performance Table'!$I1380="",'Reported Performance Table'!$K1380="",'Reported Performance Table'!$N1380="",'Reported Performance Table'!$O1380="",'Reported Performance Table'!$P1380="",'Reported Performance Table'!$Q1380="",'Reported Performance Table'!$R1380="",'Reported Performance Table'!$S1380="",'Reported Performance Table'!$T1380="",'Reported Performance Table'!$U1380="",'Reported Performance Table'!$V1380="",'Reported Performance Table'!$W1380="",'Reported Performance Table'!$X1380="",'Reported Performance Table'!$AF1380="",'Reported Performance Table'!$AG1380="",'Reported Performance Table'!$AI1380="",'Reported Performance Table'!$AJ1380="",'Reported Performance Table'!$AL1380="",'Reported Performance Table'!$AN1380="",'Reported Performance Table'!$AR1380=""),$A1373&amp;", ",""))</f>
        <v/>
      </c>
      <c r="D1373" s="35" t="e">
        <f>VLOOKUP('Reported Performance Table'!C1373,'Master List'!$B$20:$C$39,2,FALSE)</f>
        <v>#N/A</v>
      </c>
      <c r="E1373" t="e">
        <f>VLOOKUP('Reported Performance Table'!D1373,'Master List'!$B$42:$C$129,2,FALSE)</f>
        <v>#N/A</v>
      </c>
      <c r="F1373" t="e">
        <f>VLOOKUP('Reported Performance Table'!C1373,'Master List'!$B$20:$D$39,3,FALSE)</f>
        <v>#N/A</v>
      </c>
      <c r="G1373" s="3" t="e">
        <f>VLOOKUP('Reported Performance Table'!B1373,'Master List'!$B$11:$D$17,3,FALSE)</f>
        <v>#N/A</v>
      </c>
      <c r="H1373" t="e">
        <f t="shared" si="42"/>
        <v>#N/A</v>
      </c>
      <c r="I1373" t="e">
        <f>IF(VLOOKUP('Reported Performance Table'!D1373,'Master List'!$B$42:$D$129,3,FALSE)="","No",VLOOKUP('Reported Performance Table'!D1373,'Master List'!$B$42:$D$129,3,FALSE))</f>
        <v>#N/A</v>
      </c>
      <c r="J1373" t="e">
        <f>IF(AND(I1373="Yes_No",'Reported Performance Table'!E1373="Yes"),"No","Yes_No")</f>
        <v>#N/A</v>
      </c>
      <c r="K1373" t="str">
        <f>IF('Reported Performance Table'!D1373="","",IF('Reported Performance Table'!E1373="Yes","LUNA_CCT","Reported_CCT"))</f>
        <v/>
      </c>
      <c r="L1373" t="str">
        <f>IF('Reported Performance Table'!D1373="","",IF(K1373="LUNA_CCT",VLOOKUP('Reported Performance Table'!D1373,'Master List'!$B$42:$E$129,4,FALSE),"Reported_BUG"))</f>
        <v/>
      </c>
      <c r="M1373" t="str">
        <f>IF('Reported Performance Table'!D1373="","",IF(AND('Reported Performance Table'!$E1373="Yes",OR('Reported Performance Table'!$D1373='Master List'!$B$42,'Reported Performance Table'!$D1373='Master List'!$B$43,'Reported Performance Table'!$D1373='Master List'!$B$44,'Reported Performance Table'!$D1373='Master List'!$B$46,'Reported Performance Table'!$D1373='Master List'!$B$48,'Reported Performance Table'!$D1373='Master List'!$B$104,'Reported Performance Table'!$D1373='Master List'!$B$106,'Reported Performance Table'!$D1373='Master List'!$B$126)),"LUNA_Dimming","Dimming_Capability_and_Range"))</f>
        <v/>
      </c>
      <c r="N1373" s="179">
        <f>'Reported Performance Table'!BE1373</f>
        <v>0</v>
      </c>
      <c r="O1373" s="179">
        <f>'Reported Performance Table'!BF1373</f>
        <v>0</v>
      </c>
      <c r="P1373" s="179">
        <f>'Reported Performance Table'!BG1373</f>
        <v>0</v>
      </c>
      <c r="Q1373" t="str">
        <f t="shared" si="43"/>
        <v>No</v>
      </c>
    </row>
    <row r="1374" spans="1:17" x14ac:dyDescent="0.25">
      <c r="A1374" s="75">
        <v>1381</v>
      </c>
      <c r="B1374" s="76" t="str">
        <f>IF('Reported Performance Table'!$A1381="","",IF(OR('Reported Performance Table'!$B1381="",'Reported Performance Table'!$C1381="",'Reported Performance Table'!$D1381="",'Reported Performance Table'!$F1381="",'Reported Performance Table'!$G1381="",'Reported Performance Table'!$H1381="",'Reported Performance Table'!$I1381="",'Reported Performance Table'!$K1381="",'Reported Performance Table'!$N1381="",'Reported Performance Table'!$O1381="",'Reported Performance Table'!$P1381="",'Reported Performance Table'!$Q1381="",'Reported Performance Table'!$R1381="",'Reported Performance Table'!$S1381="",'Reported Performance Table'!$T1381="",'Reported Performance Table'!$U1381="",'Reported Performance Table'!$V1381="",'Reported Performance Table'!$W1381="",'Reported Performance Table'!$X1381="",'Reported Performance Table'!$AF1381="",'Reported Performance Table'!$AG1381="",'Reported Performance Table'!$AI1381="",'Reported Performance Table'!$AJ1381="",'Reported Performance Table'!$AL1381="",'Reported Performance Table'!$AN1381="",'Reported Performance Table'!$AR1381=""),$A1374&amp;", ",""))</f>
        <v/>
      </c>
      <c r="D1374" s="35" t="e">
        <f>VLOOKUP('Reported Performance Table'!C1374,'Master List'!$B$20:$C$39,2,FALSE)</f>
        <v>#N/A</v>
      </c>
      <c r="E1374" t="e">
        <f>VLOOKUP('Reported Performance Table'!D1374,'Master List'!$B$42:$C$129,2,FALSE)</f>
        <v>#N/A</v>
      </c>
      <c r="F1374" t="e">
        <f>VLOOKUP('Reported Performance Table'!C1374,'Master List'!$B$20:$D$39,3,FALSE)</f>
        <v>#N/A</v>
      </c>
      <c r="G1374" s="3" t="e">
        <f>VLOOKUP('Reported Performance Table'!B1374,'Master List'!$B$11:$D$17,3,FALSE)</f>
        <v>#N/A</v>
      </c>
      <c r="H1374" t="e">
        <f t="shared" si="42"/>
        <v>#N/A</v>
      </c>
      <c r="I1374" t="e">
        <f>IF(VLOOKUP('Reported Performance Table'!D1374,'Master List'!$B$42:$D$129,3,FALSE)="","No",VLOOKUP('Reported Performance Table'!D1374,'Master List'!$B$42:$D$129,3,FALSE))</f>
        <v>#N/A</v>
      </c>
      <c r="J1374" t="e">
        <f>IF(AND(I1374="Yes_No",'Reported Performance Table'!E1374="Yes"),"No","Yes_No")</f>
        <v>#N/A</v>
      </c>
      <c r="K1374" t="str">
        <f>IF('Reported Performance Table'!D1374="","",IF('Reported Performance Table'!E1374="Yes","LUNA_CCT","Reported_CCT"))</f>
        <v/>
      </c>
      <c r="L1374" t="str">
        <f>IF('Reported Performance Table'!D1374="","",IF(K1374="LUNA_CCT",VLOOKUP('Reported Performance Table'!D1374,'Master List'!$B$42:$E$129,4,FALSE),"Reported_BUG"))</f>
        <v/>
      </c>
      <c r="M1374" t="str">
        <f>IF('Reported Performance Table'!D1374="","",IF(AND('Reported Performance Table'!$E1374="Yes",OR('Reported Performance Table'!$D1374='Master List'!$B$42,'Reported Performance Table'!$D1374='Master List'!$B$43,'Reported Performance Table'!$D1374='Master List'!$B$44,'Reported Performance Table'!$D1374='Master List'!$B$46,'Reported Performance Table'!$D1374='Master List'!$B$48,'Reported Performance Table'!$D1374='Master List'!$B$104,'Reported Performance Table'!$D1374='Master List'!$B$106,'Reported Performance Table'!$D1374='Master List'!$B$126)),"LUNA_Dimming","Dimming_Capability_and_Range"))</f>
        <v/>
      </c>
      <c r="N1374" s="179">
        <f>'Reported Performance Table'!BE1374</f>
        <v>0</v>
      </c>
      <c r="O1374" s="179">
        <f>'Reported Performance Table'!BF1374</f>
        <v>0</v>
      </c>
      <c r="P1374" s="179">
        <f>'Reported Performance Table'!BG1374</f>
        <v>0</v>
      </c>
      <c r="Q1374" t="str">
        <f t="shared" si="43"/>
        <v>No</v>
      </c>
    </row>
    <row r="1375" spans="1:17" x14ac:dyDescent="0.25">
      <c r="A1375" s="75">
        <v>1382</v>
      </c>
      <c r="B1375" s="76" t="str">
        <f>IF('Reported Performance Table'!$A1382="","",IF(OR('Reported Performance Table'!$B1382="",'Reported Performance Table'!$C1382="",'Reported Performance Table'!$D1382="",'Reported Performance Table'!$F1382="",'Reported Performance Table'!$G1382="",'Reported Performance Table'!$H1382="",'Reported Performance Table'!$I1382="",'Reported Performance Table'!$K1382="",'Reported Performance Table'!$N1382="",'Reported Performance Table'!$O1382="",'Reported Performance Table'!$P1382="",'Reported Performance Table'!$Q1382="",'Reported Performance Table'!$R1382="",'Reported Performance Table'!$S1382="",'Reported Performance Table'!$T1382="",'Reported Performance Table'!$U1382="",'Reported Performance Table'!$V1382="",'Reported Performance Table'!$W1382="",'Reported Performance Table'!$X1382="",'Reported Performance Table'!$AF1382="",'Reported Performance Table'!$AG1382="",'Reported Performance Table'!$AI1382="",'Reported Performance Table'!$AJ1382="",'Reported Performance Table'!$AL1382="",'Reported Performance Table'!$AN1382="",'Reported Performance Table'!$AR1382=""),$A1375&amp;", ",""))</f>
        <v/>
      </c>
      <c r="D1375" s="35" t="e">
        <f>VLOOKUP('Reported Performance Table'!C1375,'Master List'!$B$20:$C$39,2,FALSE)</f>
        <v>#N/A</v>
      </c>
      <c r="E1375" t="e">
        <f>VLOOKUP('Reported Performance Table'!D1375,'Master List'!$B$42:$C$129,2,FALSE)</f>
        <v>#N/A</v>
      </c>
      <c r="F1375" t="e">
        <f>VLOOKUP('Reported Performance Table'!C1375,'Master List'!$B$20:$D$39,3,FALSE)</f>
        <v>#N/A</v>
      </c>
      <c r="G1375" s="3" t="e">
        <f>VLOOKUP('Reported Performance Table'!B1375,'Master List'!$B$11:$D$17,3,FALSE)</f>
        <v>#N/A</v>
      </c>
      <c r="H1375" t="e">
        <f t="shared" si="42"/>
        <v>#N/A</v>
      </c>
      <c r="I1375" t="e">
        <f>IF(VLOOKUP('Reported Performance Table'!D1375,'Master List'!$B$42:$D$129,3,FALSE)="","No",VLOOKUP('Reported Performance Table'!D1375,'Master List'!$B$42:$D$129,3,FALSE))</f>
        <v>#N/A</v>
      </c>
      <c r="J1375" t="e">
        <f>IF(AND(I1375="Yes_No",'Reported Performance Table'!E1375="Yes"),"No","Yes_No")</f>
        <v>#N/A</v>
      </c>
      <c r="K1375" t="str">
        <f>IF('Reported Performance Table'!D1375="","",IF('Reported Performance Table'!E1375="Yes","LUNA_CCT","Reported_CCT"))</f>
        <v/>
      </c>
      <c r="L1375" t="str">
        <f>IF('Reported Performance Table'!D1375="","",IF(K1375="LUNA_CCT",VLOOKUP('Reported Performance Table'!D1375,'Master List'!$B$42:$E$129,4,FALSE),"Reported_BUG"))</f>
        <v/>
      </c>
      <c r="M1375" t="str">
        <f>IF('Reported Performance Table'!D1375="","",IF(AND('Reported Performance Table'!$E1375="Yes",OR('Reported Performance Table'!$D1375='Master List'!$B$42,'Reported Performance Table'!$D1375='Master List'!$B$43,'Reported Performance Table'!$D1375='Master List'!$B$44,'Reported Performance Table'!$D1375='Master List'!$B$46,'Reported Performance Table'!$D1375='Master List'!$B$48,'Reported Performance Table'!$D1375='Master List'!$B$104,'Reported Performance Table'!$D1375='Master List'!$B$106,'Reported Performance Table'!$D1375='Master List'!$B$126)),"LUNA_Dimming","Dimming_Capability_and_Range"))</f>
        <v/>
      </c>
      <c r="N1375" s="179">
        <f>'Reported Performance Table'!BE1375</f>
        <v>0</v>
      </c>
      <c r="O1375" s="179">
        <f>'Reported Performance Table'!BF1375</f>
        <v>0</v>
      </c>
      <c r="P1375" s="179">
        <f>'Reported Performance Table'!BG1375</f>
        <v>0</v>
      </c>
      <c r="Q1375" t="str">
        <f t="shared" si="43"/>
        <v>No</v>
      </c>
    </row>
    <row r="1376" spans="1:17" x14ac:dyDescent="0.25">
      <c r="A1376" s="75">
        <v>1383</v>
      </c>
      <c r="B1376" s="76" t="str">
        <f>IF('Reported Performance Table'!$A1383="","",IF(OR('Reported Performance Table'!$B1383="",'Reported Performance Table'!$C1383="",'Reported Performance Table'!$D1383="",'Reported Performance Table'!$F1383="",'Reported Performance Table'!$G1383="",'Reported Performance Table'!$H1383="",'Reported Performance Table'!$I1383="",'Reported Performance Table'!$K1383="",'Reported Performance Table'!$N1383="",'Reported Performance Table'!$O1383="",'Reported Performance Table'!$P1383="",'Reported Performance Table'!$Q1383="",'Reported Performance Table'!$R1383="",'Reported Performance Table'!$S1383="",'Reported Performance Table'!$T1383="",'Reported Performance Table'!$U1383="",'Reported Performance Table'!$V1383="",'Reported Performance Table'!$W1383="",'Reported Performance Table'!$X1383="",'Reported Performance Table'!$AF1383="",'Reported Performance Table'!$AG1383="",'Reported Performance Table'!$AI1383="",'Reported Performance Table'!$AJ1383="",'Reported Performance Table'!$AL1383="",'Reported Performance Table'!$AN1383="",'Reported Performance Table'!$AR1383=""),$A1376&amp;", ",""))</f>
        <v/>
      </c>
      <c r="D1376" s="35" t="e">
        <f>VLOOKUP('Reported Performance Table'!C1376,'Master List'!$B$20:$C$39,2,FALSE)</f>
        <v>#N/A</v>
      </c>
      <c r="E1376" t="e">
        <f>VLOOKUP('Reported Performance Table'!D1376,'Master List'!$B$42:$C$129,2,FALSE)</f>
        <v>#N/A</v>
      </c>
      <c r="F1376" t="e">
        <f>VLOOKUP('Reported Performance Table'!C1376,'Master List'!$B$20:$D$39,3,FALSE)</f>
        <v>#N/A</v>
      </c>
      <c r="G1376" s="3" t="e">
        <f>VLOOKUP('Reported Performance Table'!B1376,'Master List'!$B$11:$D$17,3,FALSE)</f>
        <v>#N/A</v>
      </c>
      <c r="H1376" t="e">
        <f t="shared" si="42"/>
        <v>#N/A</v>
      </c>
      <c r="I1376" t="e">
        <f>IF(VLOOKUP('Reported Performance Table'!D1376,'Master List'!$B$42:$D$129,3,FALSE)="","No",VLOOKUP('Reported Performance Table'!D1376,'Master List'!$B$42:$D$129,3,FALSE))</f>
        <v>#N/A</v>
      </c>
      <c r="J1376" t="e">
        <f>IF(AND(I1376="Yes_No",'Reported Performance Table'!E1376="Yes"),"No","Yes_No")</f>
        <v>#N/A</v>
      </c>
      <c r="K1376" t="str">
        <f>IF('Reported Performance Table'!D1376="","",IF('Reported Performance Table'!E1376="Yes","LUNA_CCT","Reported_CCT"))</f>
        <v/>
      </c>
      <c r="L1376" t="str">
        <f>IF('Reported Performance Table'!D1376="","",IF(K1376="LUNA_CCT",VLOOKUP('Reported Performance Table'!D1376,'Master List'!$B$42:$E$129,4,FALSE),"Reported_BUG"))</f>
        <v/>
      </c>
      <c r="M1376" t="str">
        <f>IF('Reported Performance Table'!D1376="","",IF(AND('Reported Performance Table'!$E1376="Yes",OR('Reported Performance Table'!$D1376='Master List'!$B$42,'Reported Performance Table'!$D1376='Master List'!$B$43,'Reported Performance Table'!$D1376='Master List'!$B$44,'Reported Performance Table'!$D1376='Master List'!$B$46,'Reported Performance Table'!$D1376='Master List'!$B$48,'Reported Performance Table'!$D1376='Master List'!$B$104,'Reported Performance Table'!$D1376='Master List'!$B$106,'Reported Performance Table'!$D1376='Master List'!$B$126)),"LUNA_Dimming","Dimming_Capability_and_Range"))</f>
        <v/>
      </c>
      <c r="N1376" s="179">
        <f>'Reported Performance Table'!BE1376</f>
        <v>0</v>
      </c>
      <c r="O1376" s="179">
        <f>'Reported Performance Table'!BF1376</f>
        <v>0</v>
      </c>
      <c r="P1376" s="179">
        <f>'Reported Performance Table'!BG1376</f>
        <v>0</v>
      </c>
      <c r="Q1376" t="str">
        <f t="shared" si="43"/>
        <v>No</v>
      </c>
    </row>
    <row r="1377" spans="1:17" x14ac:dyDescent="0.25">
      <c r="A1377" s="75">
        <v>1384</v>
      </c>
      <c r="B1377" s="76" t="str">
        <f>IF('Reported Performance Table'!$A1384="","",IF(OR('Reported Performance Table'!$B1384="",'Reported Performance Table'!$C1384="",'Reported Performance Table'!$D1384="",'Reported Performance Table'!$F1384="",'Reported Performance Table'!$G1384="",'Reported Performance Table'!$H1384="",'Reported Performance Table'!$I1384="",'Reported Performance Table'!$K1384="",'Reported Performance Table'!$N1384="",'Reported Performance Table'!$O1384="",'Reported Performance Table'!$P1384="",'Reported Performance Table'!$Q1384="",'Reported Performance Table'!$R1384="",'Reported Performance Table'!$S1384="",'Reported Performance Table'!$T1384="",'Reported Performance Table'!$U1384="",'Reported Performance Table'!$V1384="",'Reported Performance Table'!$W1384="",'Reported Performance Table'!$X1384="",'Reported Performance Table'!$AF1384="",'Reported Performance Table'!$AG1384="",'Reported Performance Table'!$AI1384="",'Reported Performance Table'!$AJ1384="",'Reported Performance Table'!$AL1384="",'Reported Performance Table'!$AN1384="",'Reported Performance Table'!$AR1384=""),$A1377&amp;", ",""))</f>
        <v/>
      </c>
      <c r="D1377" s="35" t="e">
        <f>VLOOKUP('Reported Performance Table'!C1377,'Master List'!$B$20:$C$39,2,FALSE)</f>
        <v>#N/A</v>
      </c>
      <c r="E1377" t="e">
        <f>VLOOKUP('Reported Performance Table'!D1377,'Master List'!$B$42:$C$129,2,FALSE)</f>
        <v>#N/A</v>
      </c>
      <c r="F1377" t="e">
        <f>VLOOKUP('Reported Performance Table'!C1377,'Master List'!$B$20:$D$39,3,FALSE)</f>
        <v>#N/A</v>
      </c>
      <c r="G1377" s="3" t="e">
        <f>VLOOKUP('Reported Performance Table'!B1377,'Master List'!$B$11:$D$17,3,FALSE)</f>
        <v>#N/A</v>
      </c>
      <c r="H1377" t="e">
        <f t="shared" si="42"/>
        <v>#N/A</v>
      </c>
      <c r="I1377" t="e">
        <f>IF(VLOOKUP('Reported Performance Table'!D1377,'Master List'!$B$42:$D$129,3,FALSE)="","No",VLOOKUP('Reported Performance Table'!D1377,'Master List'!$B$42:$D$129,3,FALSE))</f>
        <v>#N/A</v>
      </c>
      <c r="J1377" t="e">
        <f>IF(AND(I1377="Yes_No",'Reported Performance Table'!E1377="Yes"),"No","Yes_No")</f>
        <v>#N/A</v>
      </c>
      <c r="K1377" t="str">
        <f>IF('Reported Performance Table'!D1377="","",IF('Reported Performance Table'!E1377="Yes","LUNA_CCT","Reported_CCT"))</f>
        <v/>
      </c>
      <c r="L1377" t="str">
        <f>IF('Reported Performance Table'!D1377="","",IF(K1377="LUNA_CCT",VLOOKUP('Reported Performance Table'!D1377,'Master List'!$B$42:$E$129,4,FALSE),"Reported_BUG"))</f>
        <v/>
      </c>
      <c r="M1377" t="str">
        <f>IF('Reported Performance Table'!D1377="","",IF(AND('Reported Performance Table'!$E1377="Yes",OR('Reported Performance Table'!$D1377='Master List'!$B$42,'Reported Performance Table'!$D1377='Master List'!$B$43,'Reported Performance Table'!$D1377='Master List'!$B$44,'Reported Performance Table'!$D1377='Master List'!$B$46,'Reported Performance Table'!$D1377='Master List'!$B$48,'Reported Performance Table'!$D1377='Master List'!$B$104,'Reported Performance Table'!$D1377='Master List'!$B$106,'Reported Performance Table'!$D1377='Master List'!$B$126)),"LUNA_Dimming","Dimming_Capability_and_Range"))</f>
        <v/>
      </c>
      <c r="N1377" s="179">
        <f>'Reported Performance Table'!BE1377</f>
        <v>0</v>
      </c>
      <c r="O1377" s="179">
        <f>'Reported Performance Table'!BF1377</f>
        <v>0</v>
      </c>
      <c r="P1377" s="179">
        <f>'Reported Performance Table'!BG1377</f>
        <v>0</v>
      </c>
      <c r="Q1377" t="str">
        <f t="shared" si="43"/>
        <v>No</v>
      </c>
    </row>
    <row r="1378" spans="1:17" x14ac:dyDescent="0.25">
      <c r="A1378" s="75">
        <v>1385</v>
      </c>
      <c r="B1378" s="76" t="str">
        <f>IF('Reported Performance Table'!$A1385="","",IF(OR('Reported Performance Table'!$B1385="",'Reported Performance Table'!$C1385="",'Reported Performance Table'!$D1385="",'Reported Performance Table'!$F1385="",'Reported Performance Table'!$G1385="",'Reported Performance Table'!$H1385="",'Reported Performance Table'!$I1385="",'Reported Performance Table'!$K1385="",'Reported Performance Table'!$N1385="",'Reported Performance Table'!$O1385="",'Reported Performance Table'!$P1385="",'Reported Performance Table'!$Q1385="",'Reported Performance Table'!$R1385="",'Reported Performance Table'!$S1385="",'Reported Performance Table'!$T1385="",'Reported Performance Table'!$U1385="",'Reported Performance Table'!$V1385="",'Reported Performance Table'!$W1385="",'Reported Performance Table'!$X1385="",'Reported Performance Table'!$AF1385="",'Reported Performance Table'!$AG1385="",'Reported Performance Table'!$AI1385="",'Reported Performance Table'!$AJ1385="",'Reported Performance Table'!$AL1385="",'Reported Performance Table'!$AN1385="",'Reported Performance Table'!$AR1385=""),$A1378&amp;", ",""))</f>
        <v/>
      </c>
      <c r="D1378" s="35" t="e">
        <f>VLOOKUP('Reported Performance Table'!C1378,'Master List'!$B$20:$C$39,2,FALSE)</f>
        <v>#N/A</v>
      </c>
      <c r="E1378" t="e">
        <f>VLOOKUP('Reported Performance Table'!D1378,'Master List'!$B$42:$C$129,2,FALSE)</f>
        <v>#N/A</v>
      </c>
      <c r="F1378" t="e">
        <f>VLOOKUP('Reported Performance Table'!C1378,'Master List'!$B$20:$D$39,3,FALSE)</f>
        <v>#N/A</v>
      </c>
      <c r="G1378" s="3" t="e">
        <f>VLOOKUP('Reported Performance Table'!B1378,'Master List'!$B$11:$D$17,3,FALSE)</f>
        <v>#N/A</v>
      </c>
      <c r="H1378" t="e">
        <f t="shared" si="42"/>
        <v>#N/A</v>
      </c>
      <c r="I1378" t="e">
        <f>IF(VLOOKUP('Reported Performance Table'!D1378,'Master List'!$B$42:$D$129,3,FALSE)="","No",VLOOKUP('Reported Performance Table'!D1378,'Master List'!$B$42:$D$129,3,FALSE))</f>
        <v>#N/A</v>
      </c>
      <c r="J1378" t="e">
        <f>IF(AND(I1378="Yes_No",'Reported Performance Table'!E1378="Yes"),"No","Yes_No")</f>
        <v>#N/A</v>
      </c>
      <c r="K1378" t="str">
        <f>IF('Reported Performance Table'!D1378="","",IF('Reported Performance Table'!E1378="Yes","LUNA_CCT","Reported_CCT"))</f>
        <v/>
      </c>
      <c r="L1378" t="str">
        <f>IF('Reported Performance Table'!D1378="","",IF(K1378="LUNA_CCT",VLOOKUP('Reported Performance Table'!D1378,'Master List'!$B$42:$E$129,4,FALSE),"Reported_BUG"))</f>
        <v/>
      </c>
      <c r="M1378" t="str">
        <f>IF('Reported Performance Table'!D1378="","",IF(AND('Reported Performance Table'!$E1378="Yes",OR('Reported Performance Table'!$D1378='Master List'!$B$42,'Reported Performance Table'!$D1378='Master List'!$B$43,'Reported Performance Table'!$D1378='Master List'!$B$44,'Reported Performance Table'!$D1378='Master List'!$B$46,'Reported Performance Table'!$D1378='Master List'!$B$48,'Reported Performance Table'!$D1378='Master List'!$B$104,'Reported Performance Table'!$D1378='Master List'!$B$106,'Reported Performance Table'!$D1378='Master List'!$B$126)),"LUNA_Dimming","Dimming_Capability_and_Range"))</f>
        <v/>
      </c>
      <c r="N1378" s="179">
        <f>'Reported Performance Table'!BE1378</f>
        <v>0</v>
      </c>
      <c r="O1378" s="179">
        <f>'Reported Performance Table'!BF1378</f>
        <v>0</v>
      </c>
      <c r="P1378" s="179">
        <f>'Reported Performance Table'!BG1378</f>
        <v>0</v>
      </c>
      <c r="Q1378" t="str">
        <f t="shared" si="43"/>
        <v>No</v>
      </c>
    </row>
    <row r="1379" spans="1:17" x14ac:dyDescent="0.25">
      <c r="A1379" s="75">
        <v>1386</v>
      </c>
      <c r="B1379" s="76" t="str">
        <f>IF('Reported Performance Table'!$A1386="","",IF(OR('Reported Performance Table'!$B1386="",'Reported Performance Table'!$C1386="",'Reported Performance Table'!$D1386="",'Reported Performance Table'!$F1386="",'Reported Performance Table'!$G1386="",'Reported Performance Table'!$H1386="",'Reported Performance Table'!$I1386="",'Reported Performance Table'!$K1386="",'Reported Performance Table'!$N1386="",'Reported Performance Table'!$O1386="",'Reported Performance Table'!$P1386="",'Reported Performance Table'!$Q1386="",'Reported Performance Table'!$R1386="",'Reported Performance Table'!$S1386="",'Reported Performance Table'!$T1386="",'Reported Performance Table'!$U1386="",'Reported Performance Table'!$V1386="",'Reported Performance Table'!$W1386="",'Reported Performance Table'!$X1386="",'Reported Performance Table'!$AF1386="",'Reported Performance Table'!$AG1386="",'Reported Performance Table'!$AI1386="",'Reported Performance Table'!$AJ1386="",'Reported Performance Table'!$AL1386="",'Reported Performance Table'!$AN1386="",'Reported Performance Table'!$AR1386=""),$A1379&amp;", ",""))</f>
        <v/>
      </c>
      <c r="D1379" s="35" t="e">
        <f>VLOOKUP('Reported Performance Table'!C1379,'Master List'!$B$20:$C$39,2,FALSE)</f>
        <v>#N/A</v>
      </c>
      <c r="E1379" t="e">
        <f>VLOOKUP('Reported Performance Table'!D1379,'Master List'!$B$42:$C$129,2,FALSE)</f>
        <v>#N/A</v>
      </c>
      <c r="F1379" t="e">
        <f>VLOOKUP('Reported Performance Table'!C1379,'Master List'!$B$20:$D$39,3,FALSE)</f>
        <v>#N/A</v>
      </c>
      <c r="G1379" s="3" t="e">
        <f>VLOOKUP('Reported Performance Table'!B1379,'Master List'!$B$11:$D$17,3,FALSE)</f>
        <v>#N/A</v>
      </c>
      <c r="H1379" t="e">
        <f t="shared" si="42"/>
        <v>#N/A</v>
      </c>
      <c r="I1379" t="e">
        <f>IF(VLOOKUP('Reported Performance Table'!D1379,'Master List'!$B$42:$D$129,3,FALSE)="","No",VLOOKUP('Reported Performance Table'!D1379,'Master List'!$B$42:$D$129,3,FALSE))</f>
        <v>#N/A</v>
      </c>
      <c r="J1379" t="e">
        <f>IF(AND(I1379="Yes_No",'Reported Performance Table'!E1379="Yes"),"No","Yes_No")</f>
        <v>#N/A</v>
      </c>
      <c r="K1379" t="str">
        <f>IF('Reported Performance Table'!D1379="","",IF('Reported Performance Table'!E1379="Yes","LUNA_CCT","Reported_CCT"))</f>
        <v/>
      </c>
      <c r="L1379" t="str">
        <f>IF('Reported Performance Table'!D1379="","",IF(K1379="LUNA_CCT",VLOOKUP('Reported Performance Table'!D1379,'Master List'!$B$42:$E$129,4,FALSE),"Reported_BUG"))</f>
        <v/>
      </c>
      <c r="M1379" t="str">
        <f>IF('Reported Performance Table'!D1379="","",IF(AND('Reported Performance Table'!$E1379="Yes",OR('Reported Performance Table'!$D1379='Master List'!$B$42,'Reported Performance Table'!$D1379='Master List'!$B$43,'Reported Performance Table'!$D1379='Master List'!$B$44,'Reported Performance Table'!$D1379='Master List'!$B$46,'Reported Performance Table'!$D1379='Master List'!$B$48,'Reported Performance Table'!$D1379='Master List'!$B$104,'Reported Performance Table'!$D1379='Master List'!$B$106,'Reported Performance Table'!$D1379='Master List'!$B$126)),"LUNA_Dimming","Dimming_Capability_and_Range"))</f>
        <v/>
      </c>
      <c r="N1379" s="179">
        <f>'Reported Performance Table'!BE1379</f>
        <v>0</v>
      </c>
      <c r="O1379" s="179">
        <f>'Reported Performance Table'!BF1379</f>
        <v>0</v>
      </c>
      <c r="P1379" s="179">
        <f>'Reported Performance Table'!BG1379</f>
        <v>0</v>
      </c>
      <c r="Q1379" t="str">
        <f t="shared" si="43"/>
        <v>No</v>
      </c>
    </row>
    <row r="1380" spans="1:17" x14ac:dyDescent="0.25">
      <c r="A1380" s="75">
        <v>1387</v>
      </c>
      <c r="B1380" s="76" t="str">
        <f>IF('Reported Performance Table'!$A1387="","",IF(OR('Reported Performance Table'!$B1387="",'Reported Performance Table'!$C1387="",'Reported Performance Table'!$D1387="",'Reported Performance Table'!$F1387="",'Reported Performance Table'!$G1387="",'Reported Performance Table'!$H1387="",'Reported Performance Table'!$I1387="",'Reported Performance Table'!$K1387="",'Reported Performance Table'!$N1387="",'Reported Performance Table'!$O1387="",'Reported Performance Table'!$P1387="",'Reported Performance Table'!$Q1387="",'Reported Performance Table'!$R1387="",'Reported Performance Table'!$S1387="",'Reported Performance Table'!$T1387="",'Reported Performance Table'!$U1387="",'Reported Performance Table'!$V1387="",'Reported Performance Table'!$W1387="",'Reported Performance Table'!$X1387="",'Reported Performance Table'!$AF1387="",'Reported Performance Table'!$AG1387="",'Reported Performance Table'!$AI1387="",'Reported Performance Table'!$AJ1387="",'Reported Performance Table'!$AL1387="",'Reported Performance Table'!$AN1387="",'Reported Performance Table'!$AR1387=""),$A1380&amp;", ",""))</f>
        <v/>
      </c>
      <c r="D1380" s="35" t="e">
        <f>VLOOKUP('Reported Performance Table'!C1380,'Master List'!$B$20:$C$39,2,FALSE)</f>
        <v>#N/A</v>
      </c>
      <c r="E1380" t="e">
        <f>VLOOKUP('Reported Performance Table'!D1380,'Master List'!$B$42:$C$129,2,FALSE)</f>
        <v>#N/A</v>
      </c>
      <c r="F1380" t="e">
        <f>VLOOKUP('Reported Performance Table'!C1380,'Master List'!$B$20:$D$39,3,FALSE)</f>
        <v>#N/A</v>
      </c>
      <c r="G1380" s="3" t="e">
        <f>VLOOKUP('Reported Performance Table'!B1380,'Master List'!$B$11:$D$17,3,FALSE)</f>
        <v>#N/A</v>
      </c>
      <c r="H1380" t="e">
        <f t="shared" si="42"/>
        <v>#N/A</v>
      </c>
      <c r="I1380" t="e">
        <f>IF(VLOOKUP('Reported Performance Table'!D1380,'Master List'!$B$42:$D$129,3,FALSE)="","No",VLOOKUP('Reported Performance Table'!D1380,'Master List'!$B$42:$D$129,3,FALSE))</f>
        <v>#N/A</v>
      </c>
      <c r="J1380" t="e">
        <f>IF(AND(I1380="Yes_No",'Reported Performance Table'!E1380="Yes"),"No","Yes_No")</f>
        <v>#N/A</v>
      </c>
      <c r="K1380" t="str">
        <f>IF('Reported Performance Table'!D1380="","",IF('Reported Performance Table'!E1380="Yes","LUNA_CCT","Reported_CCT"))</f>
        <v/>
      </c>
      <c r="L1380" t="str">
        <f>IF('Reported Performance Table'!D1380="","",IF(K1380="LUNA_CCT",VLOOKUP('Reported Performance Table'!D1380,'Master List'!$B$42:$E$129,4,FALSE),"Reported_BUG"))</f>
        <v/>
      </c>
      <c r="M1380" t="str">
        <f>IF('Reported Performance Table'!D1380="","",IF(AND('Reported Performance Table'!$E1380="Yes",OR('Reported Performance Table'!$D1380='Master List'!$B$42,'Reported Performance Table'!$D1380='Master List'!$B$43,'Reported Performance Table'!$D1380='Master List'!$B$44,'Reported Performance Table'!$D1380='Master List'!$B$46,'Reported Performance Table'!$D1380='Master List'!$B$48,'Reported Performance Table'!$D1380='Master List'!$B$104,'Reported Performance Table'!$D1380='Master List'!$B$106,'Reported Performance Table'!$D1380='Master List'!$B$126)),"LUNA_Dimming","Dimming_Capability_and_Range"))</f>
        <v/>
      </c>
      <c r="N1380" s="179">
        <f>'Reported Performance Table'!BE1380</f>
        <v>0</v>
      </c>
      <c r="O1380" s="179">
        <f>'Reported Performance Table'!BF1380</f>
        <v>0</v>
      </c>
      <c r="P1380" s="179">
        <f>'Reported Performance Table'!BG1380</f>
        <v>0</v>
      </c>
      <c r="Q1380" t="str">
        <f t="shared" si="43"/>
        <v>No</v>
      </c>
    </row>
    <row r="1381" spans="1:17" x14ac:dyDescent="0.25">
      <c r="A1381" s="75">
        <v>1388</v>
      </c>
      <c r="B1381" s="76" t="str">
        <f>IF('Reported Performance Table'!$A1388="","",IF(OR('Reported Performance Table'!$B1388="",'Reported Performance Table'!$C1388="",'Reported Performance Table'!$D1388="",'Reported Performance Table'!$F1388="",'Reported Performance Table'!$G1388="",'Reported Performance Table'!$H1388="",'Reported Performance Table'!$I1388="",'Reported Performance Table'!$K1388="",'Reported Performance Table'!$N1388="",'Reported Performance Table'!$O1388="",'Reported Performance Table'!$P1388="",'Reported Performance Table'!$Q1388="",'Reported Performance Table'!$R1388="",'Reported Performance Table'!$S1388="",'Reported Performance Table'!$T1388="",'Reported Performance Table'!$U1388="",'Reported Performance Table'!$V1388="",'Reported Performance Table'!$W1388="",'Reported Performance Table'!$X1388="",'Reported Performance Table'!$AF1388="",'Reported Performance Table'!$AG1388="",'Reported Performance Table'!$AI1388="",'Reported Performance Table'!$AJ1388="",'Reported Performance Table'!$AL1388="",'Reported Performance Table'!$AN1388="",'Reported Performance Table'!$AR1388=""),$A1381&amp;", ",""))</f>
        <v/>
      </c>
      <c r="D1381" s="35" t="e">
        <f>VLOOKUP('Reported Performance Table'!C1381,'Master List'!$B$20:$C$39,2,FALSE)</f>
        <v>#N/A</v>
      </c>
      <c r="E1381" t="e">
        <f>VLOOKUP('Reported Performance Table'!D1381,'Master List'!$B$42:$C$129,2,FALSE)</f>
        <v>#N/A</v>
      </c>
      <c r="F1381" t="e">
        <f>VLOOKUP('Reported Performance Table'!C1381,'Master List'!$B$20:$D$39,3,FALSE)</f>
        <v>#N/A</v>
      </c>
      <c r="G1381" s="3" t="e">
        <f>VLOOKUP('Reported Performance Table'!B1381,'Master List'!$B$11:$D$17,3,FALSE)</f>
        <v>#N/A</v>
      </c>
      <c r="H1381" t="e">
        <f t="shared" si="42"/>
        <v>#N/A</v>
      </c>
      <c r="I1381" t="e">
        <f>IF(VLOOKUP('Reported Performance Table'!D1381,'Master List'!$B$42:$D$129,3,FALSE)="","No",VLOOKUP('Reported Performance Table'!D1381,'Master List'!$B$42:$D$129,3,FALSE))</f>
        <v>#N/A</v>
      </c>
      <c r="J1381" t="e">
        <f>IF(AND(I1381="Yes_No",'Reported Performance Table'!E1381="Yes"),"No","Yes_No")</f>
        <v>#N/A</v>
      </c>
      <c r="K1381" t="str">
        <f>IF('Reported Performance Table'!D1381="","",IF('Reported Performance Table'!E1381="Yes","LUNA_CCT","Reported_CCT"))</f>
        <v/>
      </c>
      <c r="L1381" t="str">
        <f>IF('Reported Performance Table'!D1381="","",IF(K1381="LUNA_CCT",VLOOKUP('Reported Performance Table'!D1381,'Master List'!$B$42:$E$129,4,FALSE),"Reported_BUG"))</f>
        <v/>
      </c>
      <c r="M1381" t="str">
        <f>IF('Reported Performance Table'!D1381="","",IF(AND('Reported Performance Table'!$E1381="Yes",OR('Reported Performance Table'!$D1381='Master List'!$B$42,'Reported Performance Table'!$D1381='Master List'!$B$43,'Reported Performance Table'!$D1381='Master List'!$B$44,'Reported Performance Table'!$D1381='Master List'!$B$46,'Reported Performance Table'!$D1381='Master List'!$B$48,'Reported Performance Table'!$D1381='Master List'!$B$104,'Reported Performance Table'!$D1381='Master List'!$B$106,'Reported Performance Table'!$D1381='Master List'!$B$126)),"LUNA_Dimming","Dimming_Capability_and_Range"))</f>
        <v/>
      </c>
      <c r="N1381" s="179">
        <f>'Reported Performance Table'!BE1381</f>
        <v>0</v>
      </c>
      <c r="O1381" s="179">
        <f>'Reported Performance Table'!BF1381</f>
        <v>0</v>
      </c>
      <c r="P1381" s="179">
        <f>'Reported Performance Table'!BG1381</f>
        <v>0</v>
      </c>
      <c r="Q1381" t="str">
        <f t="shared" si="43"/>
        <v>No</v>
      </c>
    </row>
    <row r="1382" spans="1:17" x14ac:dyDescent="0.25">
      <c r="A1382" s="75">
        <v>1389</v>
      </c>
      <c r="B1382" s="76" t="str">
        <f>IF('Reported Performance Table'!$A1389="","",IF(OR('Reported Performance Table'!$B1389="",'Reported Performance Table'!$C1389="",'Reported Performance Table'!$D1389="",'Reported Performance Table'!$F1389="",'Reported Performance Table'!$G1389="",'Reported Performance Table'!$H1389="",'Reported Performance Table'!$I1389="",'Reported Performance Table'!$K1389="",'Reported Performance Table'!$N1389="",'Reported Performance Table'!$O1389="",'Reported Performance Table'!$P1389="",'Reported Performance Table'!$Q1389="",'Reported Performance Table'!$R1389="",'Reported Performance Table'!$S1389="",'Reported Performance Table'!$T1389="",'Reported Performance Table'!$U1389="",'Reported Performance Table'!$V1389="",'Reported Performance Table'!$W1389="",'Reported Performance Table'!$X1389="",'Reported Performance Table'!$AF1389="",'Reported Performance Table'!$AG1389="",'Reported Performance Table'!$AI1389="",'Reported Performance Table'!$AJ1389="",'Reported Performance Table'!$AL1389="",'Reported Performance Table'!$AN1389="",'Reported Performance Table'!$AR1389=""),$A1382&amp;", ",""))</f>
        <v/>
      </c>
      <c r="D1382" s="35" t="e">
        <f>VLOOKUP('Reported Performance Table'!C1382,'Master List'!$B$20:$C$39,2,FALSE)</f>
        <v>#N/A</v>
      </c>
      <c r="E1382" t="e">
        <f>VLOOKUP('Reported Performance Table'!D1382,'Master List'!$B$42:$C$129,2,FALSE)</f>
        <v>#N/A</v>
      </c>
      <c r="F1382" t="e">
        <f>VLOOKUP('Reported Performance Table'!C1382,'Master List'!$B$20:$D$39,3,FALSE)</f>
        <v>#N/A</v>
      </c>
      <c r="G1382" s="3" t="e">
        <f>VLOOKUP('Reported Performance Table'!B1382,'Master List'!$B$11:$D$17,3,FALSE)</f>
        <v>#N/A</v>
      </c>
      <c r="H1382" t="e">
        <f t="shared" si="42"/>
        <v>#N/A</v>
      </c>
      <c r="I1382" t="e">
        <f>IF(VLOOKUP('Reported Performance Table'!D1382,'Master List'!$B$42:$D$129,3,FALSE)="","No",VLOOKUP('Reported Performance Table'!D1382,'Master List'!$B$42:$D$129,3,FALSE))</f>
        <v>#N/A</v>
      </c>
      <c r="J1382" t="e">
        <f>IF(AND(I1382="Yes_No",'Reported Performance Table'!E1382="Yes"),"No","Yes_No")</f>
        <v>#N/A</v>
      </c>
      <c r="K1382" t="str">
        <f>IF('Reported Performance Table'!D1382="","",IF('Reported Performance Table'!E1382="Yes","LUNA_CCT","Reported_CCT"))</f>
        <v/>
      </c>
      <c r="L1382" t="str">
        <f>IF('Reported Performance Table'!D1382="","",IF(K1382="LUNA_CCT",VLOOKUP('Reported Performance Table'!D1382,'Master List'!$B$42:$E$129,4,FALSE),"Reported_BUG"))</f>
        <v/>
      </c>
      <c r="M1382" t="str">
        <f>IF('Reported Performance Table'!D1382="","",IF(AND('Reported Performance Table'!$E1382="Yes",OR('Reported Performance Table'!$D1382='Master List'!$B$42,'Reported Performance Table'!$D1382='Master List'!$B$43,'Reported Performance Table'!$D1382='Master List'!$B$44,'Reported Performance Table'!$D1382='Master List'!$B$46,'Reported Performance Table'!$D1382='Master List'!$B$48,'Reported Performance Table'!$D1382='Master List'!$B$104,'Reported Performance Table'!$D1382='Master List'!$B$106,'Reported Performance Table'!$D1382='Master List'!$B$126)),"LUNA_Dimming","Dimming_Capability_and_Range"))</f>
        <v/>
      </c>
      <c r="N1382" s="179">
        <f>'Reported Performance Table'!BE1382</f>
        <v>0</v>
      </c>
      <c r="O1382" s="179">
        <f>'Reported Performance Table'!BF1382</f>
        <v>0</v>
      </c>
      <c r="P1382" s="179">
        <f>'Reported Performance Table'!BG1382</f>
        <v>0</v>
      </c>
      <c r="Q1382" t="str">
        <f t="shared" si="43"/>
        <v>No</v>
      </c>
    </row>
    <row r="1383" spans="1:17" x14ac:dyDescent="0.25">
      <c r="A1383" s="75">
        <v>1390</v>
      </c>
      <c r="B1383" s="76" t="str">
        <f>IF('Reported Performance Table'!$A1390="","",IF(OR('Reported Performance Table'!$B1390="",'Reported Performance Table'!$C1390="",'Reported Performance Table'!$D1390="",'Reported Performance Table'!$F1390="",'Reported Performance Table'!$G1390="",'Reported Performance Table'!$H1390="",'Reported Performance Table'!$I1390="",'Reported Performance Table'!$K1390="",'Reported Performance Table'!$N1390="",'Reported Performance Table'!$O1390="",'Reported Performance Table'!$P1390="",'Reported Performance Table'!$Q1390="",'Reported Performance Table'!$R1390="",'Reported Performance Table'!$S1390="",'Reported Performance Table'!$T1390="",'Reported Performance Table'!$U1390="",'Reported Performance Table'!$V1390="",'Reported Performance Table'!$W1390="",'Reported Performance Table'!$X1390="",'Reported Performance Table'!$AF1390="",'Reported Performance Table'!$AG1390="",'Reported Performance Table'!$AI1390="",'Reported Performance Table'!$AJ1390="",'Reported Performance Table'!$AL1390="",'Reported Performance Table'!$AN1390="",'Reported Performance Table'!$AR1390=""),$A1383&amp;", ",""))</f>
        <v/>
      </c>
      <c r="D1383" s="35" t="e">
        <f>VLOOKUP('Reported Performance Table'!C1383,'Master List'!$B$20:$C$39,2,FALSE)</f>
        <v>#N/A</v>
      </c>
      <c r="E1383" t="e">
        <f>VLOOKUP('Reported Performance Table'!D1383,'Master List'!$B$42:$C$129,2,FALSE)</f>
        <v>#N/A</v>
      </c>
      <c r="F1383" t="e">
        <f>VLOOKUP('Reported Performance Table'!C1383,'Master List'!$B$20:$D$39,3,FALSE)</f>
        <v>#N/A</v>
      </c>
      <c r="G1383" s="3" t="e">
        <f>VLOOKUP('Reported Performance Table'!B1383,'Master List'!$B$11:$D$17,3,FALSE)</f>
        <v>#N/A</v>
      </c>
      <c r="H1383" t="e">
        <f t="shared" si="42"/>
        <v>#N/A</v>
      </c>
      <c r="I1383" t="e">
        <f>IF(VLOOKUP('Reported Performance Table'!D1383,'Master List'!$B$42:$D$129,3,FALSE)="","No",VLOOKUP('Reported Performance Table'!D1383,'Master List'!$B$42:$D$129,3,FALSE))</f>
        <v>#N/A</v>
      </c>
      <c r="J1383" t="e">
        <f>IF(AND(I1383="Yes_No",'Reported Performance Table'!E1383="Yes"),"No","Yes_No")</f>
        <v>#N/A</v>
      </c>
      <c r="K1383" t="str">
        <f>IF('Reported Performance Table'!D1383="","",IF('Reported Performance Table'!E1383="Yes","LUNA_CCT","Reported_CCT"))</f>
        <v/>
      </c>
      <c r="L1383" t="str">
        <f>IF('Reported Performance Table'!D1383="","",IF(K1383="LUNA_CCT",VLOOKUP('Reported Performance Table'!D1383,'Master List'!$B$42:$E$129,4,FALSE),"Reported_BUG"))</f>
        <v/>
      </c>
      <c r="M1383" t="str">
        <f>IF('Reported Performance Table'!D1383="","",IF(AND('Reported Performance Table'!$E1383="Yes",OR('Reported Performance Table'!$D1383='Master List'!$B$42,'Reported Performance Table'!$D1383='Master List'!$B$43,'Reported Performance Table'!$D1383='Master List'!$B$44,'Reported Performance Table'!$D1383='Master List'!$B$46,'Reported Performance Table'!$D1383='Master List'!$B$48,'Reported Performance Table'!$D1383='Master List'!$B$104,'Reported Performance Table'!$D1383='Master List'!$B$106,'Reported Performance Table'!$D1383='Master List'!$B$126)),"LUNA_Dimming","Dimming_Capability_and_Range"))</f>
        <v/>
      </c>
      <c r="N1383" s="179">
        <f>'Reported Performance Table'!BE1383</f>
        <v>0</v>
      </c>
      <c r="O1383" s="179">
        <f>'Reported Performance Table'!BF1383</f>
        <v>0</v>
      </c>
      <c r="P1383" s="179">
        <f>'Reported Performance Table'!BG1383</f>
        <v>0</v>
      </c>
      <c r="Q1383" t="str">
        <f t="shared" si="43"/>
        <v>No</v>
      </c>
    </row>
    <row r="1384" spans="1:17" x14ac:dyDescent="0.25">
      <c r="A1384" s="75">
        <v>1391</v>
      </c>
      <c r="B1384" s="76" t="str">
        <f>IF('Reported Performance Table'!$A1391="","",IF(OR('Reported Performance Table'!$B1391="",'Reported Performance Table'!$C1391="",'Reported Performance Table'!$D1391="",'Reported Performance Table'!$F1391="",'Reported Performance Table'!$G1391="",'Reported Performance Table'!$H1391="",'Reported Performance Table'!$I1391="",'Reported Performance Table'!$K1391="",'Reported Performance Table'!$N1391="",'Reported Performance Table'!$O1391="",'Reported Performance Table'!$P1391="",'Reported Performance Table'!$Q1391="",'Reported Performance Table'!$R1391="",'Reported Performance Table'!$S1391="",'Reported Performance Table'!$T1391="",'Reported Performance Table'!$U1391="",'Reported Performance Table'!$V1391="",'Reported Performance Table'!$W1391="",'Reported Performance Table'!$X1391="",'Reported Performance Table'!$AF1391="",'Reported Performance Table'!$AG1391="",'Reported Performance Table'!$AI1391="",'Reported Performance Table'!$AJ1391="",'Reported Performance Table'!$AL1391="",'Reported Performance Table'!$AN1391="",'Reported Performance Table'!$AR1391=""),$A1384&amp;", ",""))</f>
        <v/>
      </c>
      <c r="D1384" s="35" t="e">
        <f>VLOOKUP('Reported Performance Table'!C1384,'Master List'!$B$20:$C$39,2,FALSE)</f>
        <v>#N/A</v>
      </c>
      <c r="E1384" t="e">
        <f>VLOOKUP('Reported Performance Table'!D1384,'Master List'!$B$42:$C$129,2,FALSE)</f>
        <v>#N/A</v>
      </c>
      <c r="F1384" t="e">
        <f>VLOOKUP('Reported Performance Table'!C1384,'Master List'!$B$20:$D$39,3,FALSE)</f>
        <v>#N/A</v>
      </c>
      <c r="G1384" s="3" t="e">
        <f>VLOOKUP('Reported Performance Table'!B1384,'Master List'!$B$11:$D$17,3,FALSE)</f>
        <v>#N/A</v>
      </c>
      <c r="H1384" t="e">
        <f t="shared" si="42"/>
        <v>#N/A</v>
      </c>
      <c r="I1384" t="e">
        <f>IF(VLOOKUP('Reported Performance Table'!D1384,'Master List'!$B$42:$D$129,3,FALSE)="","No",VLOOKUP('Reported Performance Table'!D1384,'Master List'!$B$42:$D$129,3,FALSE))</f>
        <v>#N/A</v>
      </c>
      <c r="J1384" t="e">
        <f>IF(AND(I1384="Yes_No",'Reported Performance Table'!E1384="Yes"),"No","Yes_No")</f>
        <v>#N/A</v>
      </c>
      <c r="K1384" t="str">
        <f>IF('Reported Performance Table'!D1384="","",IF('Reported Performance Table'!E1384="Yes","LUNA_CCT","Reported_CCT"))</f>
        <v/>
      </c>
      <c r="L1384" t="str">
        <f>IF('Reported Performance Table'!D1384="","",IF(K1384="LUNA_CCT",VLOOKUP('Reported Performance Table'!D1384,'Master List'!$B$42:$E$129,4,FALSE),"Reported_BUG"))</f>
        <v/>
      </c>
      <c r="M1384" t="str">
        <f>IF('Reported Performance Table'!D1384="","",IF(AND('Reported Performance Table'!$E1384="Yes",OR('Reported Performance Table'!$D1384='Master List'!$B$42,'Reported Performance Table'!$D1384='Master List'!$B$43,'Reported Performance Table'!$D1384='Master List'!$B$44,'Reported Performance Table'!$D1384='Master List'!$B$46,'Reported Performance Table'!$D1384='Master List'!$B$48,'Reported Performance Table'!$D1384='Master List'!$B$104,'Reported Performance Table'!$D1384='Master List'!$B$106,'Reported Performance Table'!$D1384='Master List'!$B$126)),"LUNA_Dimming","Dimming_Capability_and_Range"))</f>
        <v/>
      </c>
      <c r="N1384" s="179">
        <f>'Reported Performance Table'!BE1384</f>
        <v>0</v>
      </c>
      <c r="O1384" s="179">
        <f>'Reported Performance Table'!BF1384</f>
        <v>0</v>
      </c>
      <c r="P1384" s="179">
        <f>'Reported Performance Table'!BG1384</f>
        <v>0</v>
      </c>
      <c r="Q1384" t="str">
        <f t="shared" si="43"/>
        <v>No</v>
      </c>
    </row>
    <row r="1385" spans="1:17" x14ac:dyDescent="0.25">
      <c r="A1385" s="75">
        <v>1392</v>
      </c>
      <c r="B1385" s="76" t="str">
        <f>IF('Reported Performance Table'!$A1392="","",IF(OR('Reported Performance Table'!$B1392="",'Reported Performance Table'!$C1392="",'Reported Performance Table'!$D1392="",'Reported Performance Table'!$F1392="",'Reported Performance Table'!$G1392="",'Reported Performance Table'!$H1392="",'Reported Performance Table'!$I1392="",'Reported Performance Table'!$K1392="",'Reported Performance Table'!$N1392="",'Reported Performance Table'!$O1392="",'Reported Performance Table'!$P1392="",'Reported Performance Table'!$Q1392="",'Reported Performance Table'!$R1392="",'Reported Performance Table'!$S1392="",'Reported Performance Table'!$T1392="",'Reported Performance Table'!$U1392="",'Reported Performance Table'!$V1392="",'Reported Performance Table'!$W1392="",'Reported Performance Table'!$X1392="",'Reported Performance Table'!$AF1392="",'Reported Performance Table'!$AG1392="",'Reported Performance Table'!$AI1392="",'Reported Performance Table'!$AJ1392="",'Reported Performance Table'!$AL1392="",'Reported Performance Table'!$AN1392="",'Reported Performance Table'!$AR1392=""),$A1385&amp;", ",""))</f>
        <v/>
      </c>
      <c r="D1385" s="35" t="e">
        <f>VLOOKUP('Reported Performance Table'!C1385,'Master List'!$B$20:$C$39,2,FALSE)</f>
        <v>#N/A</v>
      </c>
      <c r="E1385" t="e">
        <f>VLOOKUP('Reported Performance Table'!D1385,'Master List'!$B$42:$C$129,2,FALSE)</f>
        <v>#N/A</v>
      </c>
      <c r="F1385" t="e">
        <f>VLOOKUP('Reported Performance Table'!C1385,'Master List'!$B$20:$D$39,3,FALSE)</f>
        <v>#N/A</v>
      </c>
      <c r="G1385" s="3" t="e">
        <f>VLOOKUP('Reported Performance Table'!B1385,'Master List'!$B$11:$D$17,3,FALSE)</f>
        <v>#N/A</v>
      </c>
      <c r="H1385" t="e">
        <f t="shared" si="42"/>
        <v>#N/A</v>
      </c>
      <c r="I1385" t="e">
        <f>IF(VLOOKUP('Reported Performance Table'!D1385,'Master List'!$B$42:$D$129,3,FALSE)="","No",VLOOKUP('Reported Performance Table'!D1385,'Master List'!$B$42:$D$129,3,FALSE))</f>
        <v>#N/A</v>
      </c>
      <c r="J1385" t="e">
        <f>IF(AND(I1385="Yes_No",'Reported Performance Table'!E1385="Yes"),"No","Yes_No")</f>
        <v>#N/A</v>
      </c>
      <c r="K1385" t="str">
        <f>IF('Reported Performance Table'!D1385="","",IF('Reported Performance Table'!E1385="Yes","LUNA_CCT","Reported_CCT"))</f>
        <v/>
      </c>
      <c r="L1385" t="str">
        <f>IF('Reported Performance Table'!D1385="","",IF(K1385="LUNA_CCT",VLOOKUP('Reported Performance Table'!D1385,'Master List'!$B$42:$E$129,4,FALSE),"Reported_BUG"))</f>
        <v/>
      </c>
      <c r="M1385" t="str">
        <f>IF('Reported Performance Table'!D1385="","",IF(AND('Reported Performance Table'!$E1385="Yes",OR('Reported Performance Table'!$D1385='Master List'!$B$42,'Reported Performance Table'!$D1385='Master List'!$B$43,'Reported Performance Table'!$D1385='Master List'!$B$44,'Reported Performance Table'!$D1385='Master List'!$B$46,'Reported Performance Table'!$D1385='Master List'!$B$48,'Reported Performance Table'!$D1385='Master List'!$B$104,'Reported Performance Table'!$D1385='Master List'!$B$106,'Reported Performance Table'!$D1385='Master List'!$B$126)),"LUNA_Dimming","Dimming_Capability_and_Range"))</f>
        <v/>
      </c>
      <c r="N1385" s="179">
        <f>'Reported Performance Table'!BE1385</f>
        <v>0</v>
      </c>
      <c r="O1385" s="179">
        <f>'Reported Performance Table'!BF1385</f>
        <v>0</v>
      </c>
      <c r="P1385" s="179">
        <f>'Reported Performance Table'!BG1385</f>
        <v>0</v>
      </c>
      <c r="Q1385" t="str">
        <f t="shared" si="43"/>
        <v>No</v>
      </c>
    </row>
    <row r="1386" spans="1:17" x14ac:dyDescent="0.25">
      <c r="A1386" s="75">
        <v>1393</v>
      </c>
      <c r="B1386" s="76" t="str">
        <f>IF('Reported Performance Table'!$A1393="","",IF(OR('Reported Performance Table'!$B1393="",'Reported Performance Table'!$C1393="",'Reported Performance Table'!$D1393="",'Reported Performance Table'!$F1393="",'Reported Performance Table'!$G1393="",'Reported Performance Table'!$H1393="",'Reported Performance Table'!$I1393="",'Reported Performance Table'!$K1393="",'Reported Performance Table'!$N1393="",'Reported Performance Table'!$O1393="",'Reported Performance Table'!$P1393="",'Reported Performance Table'!$Q1393="",'Reported Performance Table'!$R1393="",'Reported Performance Table'!$S1393="",'Reported Performance Table'!$T1393="",'Reported Performance Table'!$U1393="",'Reported Performance Table'!$V1393="",'Reported Performance Table'!$W1393="",'Reported Performance Table'!$X1393="",'Reported Performance Table'!$AF1393="",'Reported Performance Table'!$AG1393="",'Reported Performance Table'!$AI1393="",'Reported Performance Table'!$AJ1393="",'Reported Performance Table'!$AL1393="",'Reported Performance Table'!$AN1393="",'Reported Performance Table'!$AR1393=""),$A1386&amp;", ",""))</f>
        <v/>
      </c>
      <c r="D1386" s="35" t="e">
        <f>VLOOKUP('Reported Performance Table'!C1386,'Master List'!$B$20:$C$39,2,FALSE)</f>
        <v>#N/A</v>
      </c>
      <c r="E1386" t="e">
        <f>VLOOKUP('Reported Performance Table'!D1386,'Master List'!$B$42:$C$129,2,FALSE)</f>
        <v>#N/A</v>
      </c>
      <c r="F1386" t="e">
        <f>VLOOKUP('Reported Performance Table'!C1386,'Master List'!$B$20:$D$39,3,FALSE)</f>
        <v>#N/A</v>
      </c>
      <c r="G1386" s="3" t="e">
        <f>VLOOKUP('Reported Performance Table'!B1386,'Master List'!$B$11:$D$17,3,FALSE)</f>
        <v>#N/A</v>
      </c>
      <c r="H1386" t="e">
        <f t="shared" si="42"/>
        <v>#N/A</v>
      </c>
      <c r="I1386" t="e">
        <f>IF(VLOOKUP('Reported Performance Table'!D1386,'Master List'!$B$42:$D$129,3,FALSE)="","No",VLOOKUP('Reported Performance Table'!D1386,'Master List'!$B$42:$D$129,3,FALSE))</f>
        <v>#N/A</v>
      </c>
      <c r="J1386" t="e">
        <f>IF(AND(I1386="Yes_No",'Reported Performance Table'!E1386="Yes"),"No","Yes_No")</f>
        <v>#N/A</v>
      </c>
      <c r="K1386" t="str">
        <f>IF('Reported Performance Table'!D1386="","",IF('Reported Performance Table'!E1386="Yes","LUNA_CCT","Reported_CCT"))</f>
        <v/>
      </c>
      <c r="L1386" t="str">
        <f>IF('Reported Performance Table'!D1386="","",IF(K1386="LUNA_CCT",VLOOKUP('Reported Performance Table'!D1386,'Master List'!$B$42:$E$129,4,FALSE),"Reported_BUG"))</f>
        <v/>
      </c>
      <c r="M1386" t="str">
        <f>IF('Reported Performance Table'!D1386="","",IF(AND('Reported Performance Table'!$E1386="Yes",OR('Reported Performance Table'!$D1386='Master List'!$B$42,'Reported Performance Table'!$D1386='Master List'!$B$43,'Reported Performance Table'!$D1386='Master List'!$B$44,'Reported Performance Table'!$D1386='Master List'!$B$46,'Reported Performance Table'!$D1386='Master List'!$B$48,'Reported Performance Table'!$D1386='Master List'!$B$104,'Reported Performance Table'!$D1386='Master List'!$B$106,'Reported Performance Table'!$D1386='Master List'!$B$126)),"LUNA_Dimming","Dimming_Capability_and_Range"))</f>
        <v/>
      </c>
      <c r="N1386" s="179">
        <f>'Reported Performance Table'!BE1386</f>
        <v>0</v>
      </c>
      <c r="O1386" s="179">
        <f>'Reported Performance Table'!BF1386</f>
        <v>0</v>
      </c>
      <c r="P1386" s="179">
        <f>'Reported Performance Table'!BG1386</f>
        <v>0</v>
      </c>
      <c r="Q1386" t="str">
        <f t="shared" si="43"/>
        <v>No</v>
      </c>
    </row>
    <row r="1387" spans="1:17" x14ac:dyDescent="0.25">
      <c r="A1387" s="75">
        <v>1394</v>
      </c>
      <c r="B1387" s="76" t="str">
        <f>IF('Reported Performance Table'!$A1394="","",IF(OR('Reported Performance Table'!$B1394="",'Reported Performance Table'!$C1394="",'Reported Performance Table'!$D1394="",'Reported Performance Table'!$F1394="",'Reported Performance Table'!$G1394="",'Reported Performance Table'!$H1394="",'Reported Performance Table'!$I1394="",'Reported Performance Table'!$K1394="",'Reported Performance Table'!$N1394="",'Reported Performance Table'!$O1394="",'Reported Performance Table'!$P1394="",'Reported Performance Table'!$Q1394="",'Reported Performance Table'!$R1394="",'Reported Performance Table'!$S1394="",'Reported Performance Table'!$T1394="",'Reported Performance Table'!$U1394="",'Reported Performance Table'!$V1394="",'Reported Performance Table'!$W1394="",'Reported Performance Table'!$X1394="",'Reported Performance Table'!$AF1394="",'Reported Performance Table'!$AG1394="",'Reported Performance Table'!$AI1394="",'Reported Performance Table'!$AJ1394="",'Reported Performance Table'!$AL1394="",'Reported Performance Table'!$AN1394="",'Reported Performance Table'!$AR1394=""),$A1387&amp;", ",""))</f>
        <v/>
      </c>
      <c r="D1387" s="35" t="e">
        <f>VLOOKUP('Reported Performance Table'!C1387,'Master List'!$B$20:$C$39,2,FALSE)</f>
        <v>#N/A</v>
      </c>
      <c r="E1387" t="e">
        <f>VLOOKUP('Reported Performance Table'!D1387,'Master List'!$B$42:$C$129,2,FALSE)</f>
        <v>#N/A</v>
      </c>
      <c r="F1387" t="e">
        <f>VLOOKUP('Reported Performance Table'!C1387,'Master List'!$B$20:$D$39,3,FALSE)</f>
        <v>#N/A</v>
      </c>
      <c r="G1387" s="3" t="e">
        <f>VLOOKUP('Reported Performance Table'!B1387,'Master List'!$B$11:$D$17,3,FALSE)</f>
        <v>#N/A</v>
      </c>
      <c r="H1387" t="e">
        <f t="shared" si="42"/>
        <v>#N/A</v>
      </c>
      <c r="I1387" t="e">
        <f>IF(VLOOKUP('Reported Performance Table'!D1387,'Master List'!$B$42:$D$129,3,FALSE)="","No",VLOOKUP('Reported Performance Table'!D1387,'Master List'!$B$42:$D$129,3,FALSE))</f>
        <v>#N/A</v>
      </c>
      <c r="J1387" t="e">
        <f>IF(AND(I1387="Yes_No",'Reported Performance Table'!E1387="Yes"),"No","Yes_No")</f>
        <v>#N/A</v>
      </c>
      <c r="K1387" t="str">
        <f>IF('Reported Performance Table'!D1387="","",IF('Reported Performance Table'!E1387="Yes","LUNA_CCT","Reported_CCT"))</f>
        <v/>
      </c>
      <c r="L1387" t="str">
        <f>IF('Reported Performance Table'!D1387="","",IF(K1387="LUNA_CCT",VLOOKUP('Reported Performance Table'!D1387,'Master List'!$B$42:$E$129,4,FALSE),"Reported_BUG"))</f>
        <v/>
      </c>
      <c r="M1387" t="str">
        <f>IF('Reported Performance Table'!D1387="","",IF(AND('Reported Performance Table'!$E1387="Yes",OR('Reported Performance Table'!$D1387='Master List'!$B$42,'Reported Performance Table'!$D1387='Master List'!$B$43,'Reported Performance Table'!$D1387='Master List'!$B$44,'Reported Performance Table'!$D1387='Master List'!$B$46,'Reported Performance Table'!$D1387='Master List'!$B$48,'Reported Performance Table'!$D1387='Master List'!$B$104,'Reported Performance Table'!$D1387='Master List'!$B$106,'Reported Performance Table'!$D1387='Master List'!$B$126)),"LUNA_Dimming","Dimming_Capability_and_Range"))</f>
        <v/>
      </c>
      <c r="N1387" s="179">
        <f>'Reported Performance Table'!BE1387</f>
        <v>0</v>
      </c>
      <c r="O1387" s="179">
        <f>'Reported Performance Table'!BF1387</f>
        <v>0</v>
      </c>
      <c r="P1387" s="179">
        <f>'Reported Performance Table'!BG1387</f>
        <v>0</v>
      </c>
      <c r="Q1387" t="str">
        <f t="shared" si="43"/>
        <v>No</v>
      </c>
    </row>
    <row r="1388" spans="1:17" x14ac:dyDescent="0.25">
      <c r="A1388" s="75">
        <v>1395</v>
      </c>
      <c r="B1388" s="76" t="str">
        <f>IF('Reported Performance Table'!$A1395="","",IF(OR('Reported Performance Table'!$B1395="",'Reported Performance Table'!$C1395="",'Reported Performance Table'!$D1395="",'Reported Performance Table'!$F1395="",'Reported Performance Table'!$G1395="",'Reported Performance Table'!$H1395="",'Reported Performance Table'!$I1395="",'Reported Performance Table'!$K1395="",'Reported Performance Table'!$N1395="",'Reported Performance Table'!$O1395="",'Reported Performance Table'!$P1395="",'Reported Performance Table'!$Q1395="",'Reported Performance Table'!$R1395="",'Reported Performance Table'!$S1395="",'Reported Performance Table'!$T1395="",'Reported Performance Table'!$U1395="",'Reported Performance Table'!$V1395="",'Reported Performance Table'!$W1395="",'Reported Performance Table'!$X1395="",'Reported Performance Table'!$AF1395="",'Reported Performance Table'!$AG1395="",'Reported Performance Table'!$AI1395="",'Reported Performance Table'!$AJ1395="",'Reported Performance Table'!$AL1395="",'Reported Performance Table'!$AN1395="",'Reported Performance Table'!$AR1395=""),$A1388&amp;", ",""))</f>
        <v/>
      </c>
      <c r="D1388" s="35" t="e">
        <f>VLOOKUP('Reported Performance Table'!C1388,'Master List'!$B$20:$C$39,2,FALSE)</f>
        <v>#N/A</v>
      </c>
      <c r="E1388" t="e">
        <f>VLOOKUP('Reported Performance Table'!D1388,'Master List'!$B$42:$C$129,2,FALSE)</f>
        <v>#N/A</v>
      </c>
      <c r="F1388" t="e">
        <f>VLOOKUP('Reported Performance Table'!C1388,'Master List'!$B$20:$D$39,3,FALSE)</f>
        <v>#N/A</v>
      </c>
      <c r="G1388" s="3" t="e">
        <f>VLOOKUP('Reported Performance Table'!B1388,'Master List'!$B$11:$D$17,3,FALSE)</f>
        <v>#N/A</v>
      </c>
      <c r="H1388" t="e">
        <f t="shared" si="42"/>
        <v>#N/A</v>
      </c>
      <c r="I1388" t="e">
        <f>IF(VLOOKUP('Reported Performance Table'!D1388,'Master List'!$B$42:$D$129,3,FALSE)="","No",VLOOKUP('Reported Performance Table'!D1388,'Master List'!$B$42:$D$129,3,FALSE))</f>
        <v>#N/A</v>
      </c>
      <c r="J1388" t="e">
        <f>IF(AND(I1388="Yes_No",'Reported Performance Table'!E1388="Yes"),"No","Yes_No")</f>
        <v>#N/A</v>
      </c>
      <c r="K1388" t="str">
        <f>IF('Reported Performance Table'!D1388="","",IF('Reported Performance Table'!E1388="Yes","LUNA_CCT","Reported_CCT"))</f>
        <v/>
      </c>
      <c r="L1388" t="str">
        <f>IF('Reported Performance Table'!D1388="","",IF(K1388="LUNA_CCT",VLOOKUP('Reported Performance Table'!D1388,'Master List'!$B$42:$E$129,4,FALSE),"Reported_BUG"))</f>
        <v/>
      </c>
      <c r="M1388" t="str">
        <f>IF('Reported Performance Table'!D1388="","",IF(AND('Reported Performance Table'!$E1388="Yes",OR('Reported Performance Table'!$D1388='Master List'!$B$42,'Reported Performance Table'!$D1388='Master List'!$B$43,'Reported Performance Table'!$D1388='Master List'!$B$44,'Reported Performance Table'!$D1388='Master List'!$B$46,'Reported Performance Table'!$D1388='Master List'!$B$48,'Reported Performance Table'!$D1388='Master List'!$B$104,'Reported Performance Table'!$D1388='Master List'!$B$106,'Reported Performance Table'!$D1388='Master List'!$B$126)),"LUNA_Dimming","Dimming_Capability_and_Range"))</f>
        <v/>
      </c>
      <c r="N1388" s="179">
        <f>'Reported Performance Table'!BE1388</f>
        <v>0</v>
      </c>
      <c r="O1388" s="179">
        <f>'Reported Performance Table'!BF1388</f>
        <v>0</v>
      </c>
      <c r="P1388" s="179">
        <f>'Reported Performance Table'!BG1388</f>
        <v>0</v>
      </c>
      <c r="Q1388" t="str">
        <f t="shared" si="43"/>
        <v>No</v>
      </c>
    </row>
    <row r="1389" spans="1:17" x14ac:dyDescent="0.25">
      <c r="A1389" s="75">
        <v>1396</v>
      </c>
      <c r="B1389" s="76" t="str">
        <f>IF('Reported Performance Table'!$A1396="","",IF(OR('Reported Performance Table'!$B1396="",'Reported Performance Table'!$C1396="",'Reported Performance Table'!$D1396="",'Reported Performance Table'!$F1396="",'Reported Performance Table'!$G1396="",'Reported Performance Table'!$H1396="",'Reported Performance Table'!$I1396="",'Reported Performance Table'!$K1396="",'Reported Performance Table'!$N1396="",'Reported Performance Table'!$O1396="",'Reported Performance Table'!$P1396="",'Reported Performance Table'!$Q1396="",'Reported Performance Table'!$R1396="",'Reported Performance Table'!$S1396="",'Reported Performance Table'!$T1396="",'Reported Performance Table'!$U1396="",'Reported Performance Table'!$V1396="",'Reported Performance Table'!$W1396="",'Reported Performance Table'!$X1396="",'Reported Performance Table'!$AF1396="",'Reported Performance Table'!$AG1396="",'Reported Performance Table'!$AI1396="",'Reported Performance Table'!$AJ1396="",'Reported Performance Table'!$AL1396="",'Reported Performance Table'!$AN1396="",'Reported Performance Table'!$AR1396=""),$A1389&amp;", ",""))</f>
        <v/>
      </c>
      <c r="D1389" s="35" t="e">
        <f>VLOOKUP('Reported Performance Table'!C1389,'Master List'!$B$20:$C$39,2,FALSE)</f>
        <v>#N/A</v>
      </c>
      <c r="E1389" t="e">
        <f>VLOOKUP('Reported Performance Table'!D1389,'Master List'!$B$42:$C$129,2,FALSE)</f>
        <v>#N/A</v>
      </c>
      <c r="F1389" t="e">
        <f>VLOOKUP('Reported Performance Table'!C1389,'Master List'!$B$20:$D$39,3,FALSE)</f>
        <v>#N/A</v>
      </c>
      <c r="G1389" s="3" t="e">
        <f>VLOOKUP('Reported Performance Table'!B1389,'Master List'!$B$11:$D$17,3,FALSE)</f>
        <v>#N/A</v>
      </c>
      <c r="H1389" t="e">
        <f t="shared" si="42"/>
        <v>#N/A</v>
      </c>
      <c r="I1389" t="e">
        <f>IF(VLOOKUP('Reported Performance Table'!D1389,'Master List'!$B$42:$D$129,3,FALSE)="","No",VLOOKUP('Reported Performance Table'!D1389,'Master List'!$B$42:$D$129,3,FALSE))</f>
        <v>#N/A</v>
      </c>
      <c r="J1389" t="e">
        <f>IF(AND(I1389="Yes_No",'Reported Performance Table'!E1389="Yes"),"No","Yes_No")</f>
        <v>#N/A</v>
      </c>
      <c r="K1389" t="str">
        <f>IF('Reported Performance Table'!D1389="","",IF('Reported Performance Table'!E1389="Yes","LUNA_CCT","Reported_CCT"))</f>
        <v/>
      </c>
      <c r="L1389" t="str">
        <f>IF('Reported Performance Table'!D1389="","",IF(K1389="LUNA_CCT",VLOOKUP('Reported Performance Table'!D1389,'Master List'!$B$42:$E$129,4,FALSE),"Reported_BUG"))</f>
        <v/>
      </c>
      <c r="M1389" t="str">
        <f>IF('Reported Performance Table'!D1389="","",IF(AND('Reported Performance Table'!$E1389="Yes",OR('Reported Performance Table'!$D1389='Master List'!$B$42,'Reported Performance Table'!$D1389='Master List'!$B$43,'Reported Performance Table'!$D1389='Master List'!$B$44,'Reported Performance Table'!$D1389='Master List'!$B$46,'Reported Performance Table'!$D1389='Master List'!$B$48,'Reported Performance Table'!$D1389='Master List'!$B$104,'Reported Performance Table'!$D1389='Master List'!$B$106,'Reported Performance Table'!$D1389='Master List'!$B$126)),"LUNA_Dimming","Dimming_Capability_and_Range"))</f>
        <v/>
      </c>
      <c r="N1389" s="179">
        <f>'Reported Performance Table'!BE1389</f>
        <v>0</v>
      </c>
      <c r="O1389" s="179">
        <f>'Reported Performance Table'!BF1389</f>
        <v>0</v>
      </c>
      <c r="P1389" s="179">
        <f>'Reported Performance Table'!BG1389</f>
        <v>0</v>
      </c>
      <c r="Q1389" t="str">
        <f t="shared" si="43"/>
        <v>No</v>
      </c>
    </row>
    <row r="1390" spans="1:17" x14ac:dyDescent="0.25">
      <c r="A1390" s="75">
        <v>1397</v>
      </c>
      <c r="B1390" s="76" t="str">
        <f>IF('Reported Performance Table'!$A1397="","",IF(OR('Reported Performance Table'!$B1397="",'Reported Performance Table'!$C1397="",'Reported Performance Table'!$D1397="",'Reported Performance Table'!$F1397="",'Reported Performance Table'!$G1397="",'Reported Performance Table'!$H1397="",'Reported Performance Table'!$I1397="",'Reported Performance Table'!$K1397="",'Reported Performance Table'!$N1397="",'Reported Performance Table'!$O1397="",'Reported Performance Table'!$P1397="",'Reported Performance Table'!$Q1397="",'Reported Performance Table'!$R1397="",'Reported Performance Table'!$S1397="",'Reported Performance Table'!$T1397="",'Reported Performance Table'!$U1397="",'Reported Performance Table'!$V1397="",'Reported Performance Table'!$W1397="",'Reported Performance Table'!$X1397="",'Reported Performance Table'!$AF1397="",'Reported Performance Table'!$AG1397="",'Reported Performance Table'!$AI1397="",'Reported Performance Table'!$AJ1397="",'Reported Performance Table'!$AL1397="",'Reported Performance Table'!$AN1397="",'Reported Performance Table'!$AR1397=""),$A1390&amp;", ",""))</f>
        <v/>
      </c>
      <c r="D1390" s="35" t="e">
        <f>VLOOKUP('Reported Performance Table'!C1390,'Master List'!$B$20:$C$39,2,FALSE)</f>
        <v>#N/A</v>
      </c>
      <c r="E1390" t="e">
        <f>VLOOKUP('Reported Performance Table'!D1390,'Master List'!$B$42:$C$129,2,FALSE)</f>
        <v>#N/A</v>
      </c>
      <c r="F1390" t="e">
        <f>VLOOKUP('Reported Performance Table'!C1390,'Master List'!$B$20:$D$39,3,FALSE)</f>
        <v>#N/A</v>
      </c>
      <c r="G1390" s="3" t="e">
        <f>VLOOKUP('Reported Performance Table'!B1390,'Master List'!$B$11:$D$17,3,FALSE)</f>
        <v>#N/A</v>
      </c>
      <c r="H1390" t="e">
        <f t="shared" si="42"/>
        <v>#N/A</v>
      </c>
      <c r="I1390" t="e">
        <f>IF(VLOOKUP('Reported Performance Table'!D1390,'Master List'!$B$42:$D$129,3,FALSE)="","No",VLOOKUP('Reported Performance Table'!D1390,'Master List'!$B$42:$D$129,3,FALSE))</f>
        <v>#N/A</v>
      </c>
      <c r="J1390" t="e">
        <f>IF(AND(I1390="Yes_No",'Reported Performance Table'!E1390="Yes"),"No","Yes_No")</f>
        <v>#N/A</v>
      </c>
      <c r="K1390" t="str">
        <f>IF('Reported Performance Table'!D1390="","",IF('Reported Performance Table'!E1390="Yes","LUNA_CCT","Reported_CCT"))</f>
        <v/>
      </c>
      <c r="L1390" t="str">
        <f>IF('Reported Performance Table'!D1390="","",IF(K1390="LUNA_CCT",VLOOKUP('Reported Performance Table'!D1390,'Master List'!$B$42:$E$129,4,FALSE),"Reported_BUG"))</f>
        <v/>
      </c>
      <c r="M1390" t="str">
        <f>IF('Reported Performance Table'!D1390="","",IF(AND('Reported Performance Table'!$E1390="Yes",OR('Reported Performance Table'!$D1390='Master List'!$B$42,'Reported Performance Table'!$D1390='Master List'!$B$43,'Reported Performance Table'!$D1390='Master List'!$B$44,'Reported Performance Table'!$D1390='Master List'!$B$46,'Reported Performance Table'!$D1390='Master List'!$B$48,'Reported Performance Table'!$D1390='Master List'!$B$104,'Reported Performance Table'!$D1390='Master List'!$B$106,'Reported Performance Table'!$D1390='Master List'!$B$126)),"LUNA_Dimming","Dimming_Capability_and_Range"))</f>
        <v/>
      </c>
      <c r="N1390" s="179">
        <f>'Reported Performance Table'!BE1390</f>
        <v>0</v>
      </c>
      <c r="O1390" s="179">
        <f>'Reported Performance Table'!BF1390</f>
        <v>0</v>
      </c>
      <c r="P1390" s="179">
        <f>'Reported Performance Table'!BG1390</f>
        <v>0</v>
      </c>
      <c r="Q1390" t="str">
        <f t="shared" si="43"/>
        <v>No</v>
      </c>
    </row>
    <row r="1391" spans="1:17" x14ac:dyDescent="0.25">
      <c r="A1391" s="75">
        <v>1398</v>
      </c>
      <c r="B1391" s="76" t="str">
        <f>IF('Reported Performance Table'!$A1398="","",IF(OR('Reported Performance Table'!$B1398="",'Reported Performance Table'!$C1398="",'Reported Performance Table'!$D1398="",'Reported Performance Table'!$F1398="",'Reported Performance Table'!$G1398="",'Reported Performance Table'!$H1398="",'Reported Performance Table'!$I1398="",'Reported Performance Table'!$K1398="",'Reported Performance Table'!$N1398="",'Reported Performance Table'!$O1398="",'Reported Performance Table'!$P1398="",'Reported Performance Table'!$Q1398="",'Reported Performance Table'!$R1398="",'Reported Performance Table'!$S1398="",'Reported Performance Table'!$T1398="",'Reported Performance Table'!$U1398="",'Reported Performance Table'!$V1398="",'Reported Performance Table'!$W1398="",'Reported Performance Table'!$X1398="",'Reported Performance Table'!$AF1398="",'Reported Performance Table'!$AG1398="",'Reported Performance Table'!$AI1398="",'Reported Performance Table'!$AJ1398="",'Reported Performance Table'!$AL1398="",'Reported Performance Table'!$AN1398="",'Reported Performance Table'!$AR1398=""),$A1391&amp;", ",""))</f>
        <v/>
      </c>
      <c r="D1391" s="35" t="e">
        <f>VLOOKUP('Reported Performance Table'!C1391,'Master List'!$B$20:$C$39,2,FALSE)</f>
        <v>#N/A</v>
      </c>
      <c r="E1391" t="e">
        <f>VLOOKUP('Reported Performance Table'!D1391,'Master List'!$B$42:$C$129,2,FALSE)</f>
        <v>#N/A</v>
      </c>
      <c r="F1391" t="e">
        <f>VLOOKUP('Reported Performance Table'!C1391,'Master List'!$B$20:$D$39,3,FALSE)</f>
        <v>#N/A</v>
      </c>
      <c r="G1391" s="3" t="e">
        <f>VLOOKUP('Reported Performance Table'!B1391,'Master List'!$B$11:$D$17,3,FALSE)</f>
        <v>#N/A</v>
      </c>
      <c r="H1391" t="e">
        <f t="shared" si="42"/>
        <v>#N/A</v>
      </c>
      <c r="I1391" t="e">
        <f>IF(VLOOKUP('Reported Performance Table'!D1391,'Master List'!$B$42:$D$129,3,FALSE)="","No",VLOOKUP('Reported Performance Table'!D1391,'Master List'!$B$42:$D$129,3,FALSE))</f>
        <v>#N/A</v>
      </c>
      <c r="J1391" t="e">
        <f>IF(AND(I1391="Yes_No",'Reported Performance Table'!E1391="Yes"),"No","Yes_No")</f>
        <v>#N/A</v>
      </c>
      <c r="K1391" t="str">
        <f>IF('Reported Performance Table'!D1391="","",IF('Reported Performance Table'!E1391="Yes","LUNA_CCT","Reported_CCT"))</f>
        <v/>
      </c>
      <c r="L1391" t="str">
        <f>IF('Reported Performance Table'!D1391="","",IF(K1391="LUNA_CCT",VLOOKUP('Reported Performance Table'!D1391,'Master List'!$B$42:$E$129,4,FALSE),"Reported_BUG"))</f>
        <v/>
      </c>
      <c r="M1391" t="str">
        <f>IF('Reported Performance Table'!D1391="","",IF(AND('Reported Performance Table'!$E1391="Yes",OR('Reported Performance Table'!$D1391='Master List'!$B$42,'Reported Performance Table'!$D1391='Master List'!$B$43,'Reported Performance Table'!$D1391='Master List'!$B$44,'Reported Performance Table'!$D1391='Master List'!$B$46,'Reported Performance Table'!$D1391='Master List'!$B$48,'Reported Performance Table'!$D1391='Master List'!$B$104,'Reported Performance Table'!$D1391='Master List'!$B$106,'Reported Performance Table'!$D1391='Master List'!$B$126)),"LUNA_Dimming","Dimming_Capability_and_Range"))</f>
        <v/>
      </c>
      <c r="N1391" s="179">
        <f>'Reported Performance Table'!BE1391</f>
        <v>0</v>
      </c>
      <c r="O1391" s="179">
        <f>'Reported Performance Table'!BF1391</f>
        <v>0</v>
      </c>
      <c r="P1391" s="179">
        <f>'Reported Performance Table'!BG1391</f>
        <v>0</v>
      </c>
      <c r="Q1391" t="str">
        <f t="shared" si="43"/>
        <v>No</v>
      </c>
    </row>
    <row r="1392" spans="1:17" x14ac:dyDescent="0.25">
      <c r="A1392" s="75">
        <v>1399</v>
      </c>
      <c r="B1392" s="76" t="str">
        <f>IF('Reported Performance Table'!$A1399="","",IF(OR('Reported Performance Table'!$B1399="",'Reported Performance Table'!$C1399="",'Reported Performance Table'!$D1399="",'Reported Performance Table'!$F1399="",'Reported Performance Table'!$G1399="",'Reported Performance Table'!$H1399="",'Reported Performance Table'!$I1399="",'Reported Performance Table'!$K1399="",'Reported Performance Table'!$N1399="",'Reported Performance Table'!$O1399="",'Reported Performance Table'!$P1399="",'Reported Performance Table'!$Q1399="",'Reported Performance Table'!$R1399="",'Reported Performance Table'!$S1399="",'Reported Performance Table'!$T1399="",'Reported Performance Table'!$U1399="",'Reported Performance Table'!$V1399="",'Reported Performance Table'!$W1399="",'Reported Performance Table'!$X1399="",'Reported Performance Table'!$AF1399="",'Reported Performance Table'!$AG1399="",'Reported Performance Table'!$AI1399="",'Reported Performance Table'!$AJ1399="",'Reported Performance Table'!$AL1399="",'Reported Performance Table'!$AN1399="",'Reported Performance Table'!$AR1399=""),$A1392&amp;", ",""))</f>
        <v/>
      </c>
      <c r="D1392" s="35" t="e">
        <f>VLOOKUP('Reported Performance Table'!C1392,'Master List'!$B$20:$C$39,2,FALSE)</f>
        <v>#N/A</v>
      </c>
      <c r="E1392" t="e">
        <f>VLOOKUP('Reported Performance Table'!D1392,'Master List'!$B$42:$C$129,2,FALSE)</f>
        <v>#N/A</v>
      </c>
      <c r="F1392" t="e">
        <f>VLOOKUP('Reported Performance Table'!C1392,'Master List'!$B$20:$D$39,3,FALSE)</f>
        <v>#N/A</v>
      </c>
      <c r="G1392" s="3" t="e">
        <f>VLOOKUP('Reported Performance Table'!B1392,'Master List'!$B$11:$D$17,3,FALSE)</f>
        <v>#N/A</v>
      </c>
      <c r="H1392" t="e">
        <f t="shared" si="42"/>
        <v>#N/A</v>
      </c>
      <c r="I1392" t="e">
        <f>IF(VLOOKUP('Reported Performance Table'!D1392,'Master List'!$B$42:$D$129,3,FALSE)="","No",VLOOKUP('Reported Performance Table'!D1392,'Master List'!$B$42:$D$129,3,FALSE))</f>
        <v>#N/A</v>
      </c>
      <c r="J1392" t="e">
        <f>IF(AND(I1392="Yes_No",'Reported Performance Table'!E1392="Yes"),"No","Yes_No")</f>
        <v>#N/A</v>
      </c>
      <c r="K1392" t="str">
        <f>IF('Reported Performance Table'!D1392="","",IF('Reported Performance Table'!E1392="Yes","LUNA_CCT","Reported_CCT"))</f>
        <v/>
      </c>
      <c r="L1392" t="str">
        <f>IF('Reported Performance Table'!D1392="","",IF(K1392="LUNA_CCT",VLOOKUP('Reported Performance Table'!D1392,'Master List'!$B$42:$E$129,4,FALSE),"Reported_BUG"))</f>
        <v/>
      </c>
      <c r="M1392" t="str">
        <f>IF('Reported Performance Table'!D1392="","",IF(AND('Reported Performance Table'!$E1392="Yes",OR('Reported Performance Table'!$D1392='Master List'!$B$42,'Reported Performance Table'!$D1392='Master List'!$B$43,'Reported Performance Table'!$D1392='Master List'!$B$44,'Reported Performance Table'!$D1392='Master List'!$B$46,'Reported Performance Table'!$D1392='Master List'!$B$48,'Reported Performance Table'!$D1392='Master List'!$B$104,'Reported Performance Table'!$D1392='Master List'!$B$106,'Reported Performance Table'!$D1392='Master List'!$B$126)),"LUNA_Dimming","Dimming_Capability_and_Range"))</f>
        <v/>
      </c>
      <c r="N1392" s="179">
        <f>'Reported Performance Table'!BE1392</f>
        <v>0</v>
      </c>
      <c r="O1392" s="179">
        <f>'Reported Performance Table'!BF1392</f>
        <v>0</v>
      </c>
      <c r="P1392" s="179">
        <f>'Reported Performance Table'!BG1392</f>
        <v>0</v>
      </c>
      <c r="Q1392" t="str">
        <f t="shared" si="43"/>
        <v>No</v>
      </c>
    </row>
    <row r="1393" spans="1:17" x14ac:dyDescent="0.25">
      <c r="A1393" s="75">
        <v>1400</v>
      </c>
      <c r="B1393" s="76" t="str">
        <f>IF('Reported Performance Table'!$A1400="","",IF(OR('Reported Performance Table'!$B1400="",'Reported Performance Table'!$C1400="",'Reported Performance Table'!$D1400="",'Reported Performance Table'!$F1400="",'Reported Performance Table'!$G1400="",'Reported Performance Table'!$H1400="",'Reported Performance Table'!$I1400="",'Reported Performance Table'!$K1400="",'Reported Performance Table'!$N1400="",'Reported Performance Table'!$O1400="",'Reported Performance Table'!$P1400="",'Reported Performance Table'!$Q1400="",'Reported Performance Table'!$R1400="",'Reported Performance Table'!$S1400="",'Reported Performance Table'!$T1400="",'Reported Performance Table'!$U1400="",'Reported Performance Table'!$V1400="",'Reported Performance Table'!$W1400="",'Reported Performance Table'!$X1400="",'Reported Performance Table'!$AF1400="",'Reported Performance Table'!$AG1400="",'Reported Performance Table'!$AI1400="",'Reported Performance Table'!$AJ1400="",'Reported Performance Table'!$AL1400="",'Reported Performance Table'!$AN1400="",'Reported Performance Table'!$AR1400=""),$A1393&amp;", ",""))</f>
        <v/>
      </c>
      <c r="D1393" s="35" t="e">
        <f>VLOOKUP('Reported Performance Table'!C1393,'Master List'!$B$20:$C$39,2,FALSE)</f>
        <v>#N/A</v>
      </c>
      <c r="E1393" t="e">
        <f>VLOOKUP('Reported Performance Table'!D1393,'Master List'!$B$42:$C$129,2,FALSE)</f>
        <v>#N/A</v>
      </c>
      <c r="F1393" t="e">
        <f>VLOOKUP('Reported Performance Table'!C1393,'Master List'!$B$20:$D$39,3,FALSE)</f>
        <v>#N/A</v>
      </c>
      <c r="G1393" s="3" t="e">
        <f>VLOOKUP('Reported Performance Table'!B1393,'Master List'!$B$11:$D$17,3,FALSE)</f>
        <v>#N/A</v>
      </c>
      <c r="H1393" t="e">
        <f t="shared" si="42"/>
        <v>#N/A</v>
      </c>
      <c r="I1393" t="e">
        <f>IF(VLOOKUP('Reported Performance Table'!D1393,'Master List'!$B$42:$D$129,3,FALSE)="","No",VLOOKUP('Reported Performance Table'!D1393,'Master List'!$B$42:$D$129,3,FALSE))</f>
        <v>#N/A</v>
      </c>
      <c r="J1393" t="e">
        <f>IF(AND(I1393="Yes_No",'Reported Performance Table'!E1393="Yes"),"No","Yes_No")</f>
        <v>#N/A</v>
      </c>
      <c r="K1393" t="str">
        <f>IF('Reported Performance Table'!D1393="","",IF('Reported Performance Table'!E1393="Yes","LUNA_CCT","Reported_CCT"))</f>
        <v/>
      </c>
      <c r="L1393" t="str">
        <f>IF('Reported Performance Table'!D1393="","",IF(K1393="LUNA_CCT",VLOOKUP('Reported Performance Table'!D1393,'Master List'!$B$42:$E$129,4,FALSE),"Reported_BUG"))</f>
        <v/>
      </c>
      <c r="M1393" t="str">
        <f>IF('Reported Performance Table'!D1393="","",IF(AND('Reported Performance Table'!$E1393="Yes",OR('Reported Performance Table'!$D1393='Master List'!$B$42,'Reported Performance Table'!$D1393='Master List'!$B$43,'Reported Performance Table'!$D1393='Master List'!$B$44,'Reported Performance Table'!$D1393='Master List'!$B$46,'Reported Performance Table'!$D1393='Master List'!$B$48,'Reported Performance Table'!$D1393='Master List'!$B$104,'Reported Performance Table'!$D1393='Master List'!$B$106,'Reported Performance Table'!$D1393='Master List'!$B$126)),"LUNA_Dimming","Dimming_Capability_and_Range"))</f>
        <v/>
      </c>
      <c r="N1393" s="179">
        <f>'Reported Performance Table'!BE1393</f>
        <v>0</v>
      </c>
      <c r="O1393" s="179">
        <f>'Reported Performance Table'!BF1393</f>
        <v>0</v>
      </c>
      <c r="P1393" s="179">
        <f>'Reported Performance Table'!BG1393</f>
        <v>0</v>
      </c>
      <c r="Q1393" t="str">
        <f t="shared" si="43"/>
        <v>No</v>
      </c>
    </row>
    <row r="1394" spans="1:17" x14ac:dyDescent="0.25">
      <c r="A1394" s="75">
        <v>1401</v>
      </c>
      <c r="B1394" s="76" t="str">
        <f>IF('Reported Performance Table'!$A1401="","",IF(OR('Reported Performance Table'!$B1401="",'Reported Performance Table'!$C1401="",'Reported Performance Table'!$D1401="",'Reported Performance Table'!$F1401="",'Reported Performance Table'!$G1401="",'Reported Performance Table'!$H1401="",'Reported Performance Table'!$I1401="",'Reported Performance Table'!$K1401="",'Reported Performance Table'!$N1401="",'Reported Performance Table'!$O1401="",'Reported Performance Table'!$P1401="",'Reported Performance Table'!$Q1401="",'Reported Performance Table'!$R1401="",'Reported Performance Table'!$S1401="",'Reported Performance Table'!$T1401="",'Reported Performance Table'!$U1401="",'Reported Performance Table'!$V1401="",'Reported Performance Table'!$W1401="",'Reported Performance Table'!$X1401="",'Reported Performance Table'!$AF1401="",'Reported Performance Table'!$AG1401="",'Reported Performance Table'!$AI1401="",'Reported Performance Table'!$AJ1401="",'Reported Performance Table'!$AL1401="",'Reported Performance Table'!$AN1401="",'Reported Performance Table'!$AR1401=""),$A1394&amp;", ",""))</f>
        <v/>
      </c>
      <c r="D1394" s="35" t="e">
        <f>VLOOKUP('Reported Performance Table'!C1394,'Master List'!$B$20:$C$39,2,FALSE)</f>
        <v>#N/A</v>
      </c>
      <c r="E1394" t="e">
        <f>VLOOKUP('Reported Performance Table'!D1394,'Master List'!$B$42:$C$129,2,FALSE)</f>
        <v>#N/A</v>
      </c>
      <c r="F1394" t="e">
        <f>VLOOKUP('Reported Performance Table'!C1394,'Master List'!$B$20:$D$39,3,FALSE)</f>
        <v>#N/A</v>
      </c>
      <c r="G1394" s="3" t="e">
        <f>VLOOKUP('Reported Performance Table'!B1394,'Master List'!$B$11:$D$17,3,FALSE)</f>
        <v>#N/A</v>
      </c>
      <c r="H1394" t="e">
        <f t="shared" si="42"/>
        <v>#N/A</v>
      </c>
      <c r="I1394" t="e">
        <f>IF(VLOOKUP('Reported Performance Table'!D1394,'Master List'!$B$42:$D$129,3,FALSE)="","No",VLOOKUP('Reported Performance Table'!D1394,'Master List'!$B$42:$D$129,3,FALSE))</f>
        <v>#N/A</v>
      </c>
      <c r="J1394" t="e">
        <f>IF(AND(I1394="Yes_No",'Reported Performance Table'!E1394="Yes"),"No","Yes_No")</f>
        <v>#N/A</v>
      </c>
      <c r="K1394" t="str">
        <f>IF('Reported Performance Table'!D1394="","",IF('Reported Performance Table'!E1394="Yes","LUNA_CCT","Reported_CCT"))</f>
        <v/>
      </c>
      <c r="L1394" t="str">
        <f>IF('Reported Performance Table'!D1394="","",IF(K1394="LUNA_CCT",VLOOKUP('Reported Performance Table'!D1394,'Master List'!$B$42:$E$129,4,FALSE),"Reported_BUG"))</f>
        <v/>
      </c>
      <c r="M1394" t="str">
        <f>IF('Reported Performance Table'!D1394="","",IF(AND('Reported Performance Table'!$E1394="Yes",OR('Reported Performance Table'!$D1394='Master List'!$B$42,'Reported Performance Table'!$D1394='Master List'!$B$43,'Reported Performance Table'!$D1394='Master List'!$B$44,'Reported Performance Table'!$D1394='Master List'!$B$46,'Reported Performance Table'!$D1394='Master List'!$B$48,'Reported Performance Table'!$D1394='Master List'!$B$104,'Reported Performance Table'!$D1394='Master List'!$B$106,'Reported Performance Table'!$D1394='Master List'!$B$126)),"LUNA_Dimming","Dimming_Capability_and_Range"))</f>
        <v/>
      </c>
      <c r="N1394" s="179">
        <f>'Reported Performance Table'!BE1394</f>
        <v>0</v>
      </c>
      <c r="O1394" s="179">
        <f>'Reported Performance Table'!BF1394</f>
        <v>0</v>
      </c>
      <c r="P1394" s="179">
        <f>'Reported Performance Table'!BG1394</f>
        <v>0</v>
      </c>
      <c r="Q1394" t="str">
        <f t="shared" si="43"/>
        <v>No</v>
      </c>
    </row>
    <row r="1395" spans="1:17" x14ac:dyDescent="0.25">
      <c r="A1395" s="75">
        <v>1402</v>
      </c>
      <c r="B1395" s="76" t="str">
        <f>IF('Reported Performance Table'!$A1402="","",IF(OR('Reported Performance Table'!$B1402="",'Reported Performance Table'!$C1402="",'Reported Performance Table'!$D1402="",'Reported Performance Table'!$F1402="",'Reported Performance Table'!$G1402="",'Reported Performance Table'!$H1402="",'Reported Performance Table'!$I1402="",'Reported Performance Table'!$K1402="",'Reported Performance Table'!$N1402="",'Reported Performance Table'!$O1402="",'Reported Performance Table'!$P1402="",'Reported Performance Table'!$Q1402="",'Reported Performance Table'!$R1402="",'Reported Performance Table'!$S1402="",'Reported Performance Table'!$T1402="",'Reported Performance Table'!$U1402="",'Reported Performance Table'!$V1402="",'Reported Performance Table'!$W1402="",'Reported Performance Table'!$X1402="",'Reported Performance Table'!$AF1402="",'Reported Performance Table'!$AG1402="",'Reported Performance Table'!$AI1402="",'Reported Performance Table'!$AJ1402="",'Reported Performance Table'!$AL1402="",'Reported Performance Table'!$AN1402="",'Reported Performance Table'!$AR1402=""),$A1395&amp;", ",""))</f>
        <v/>
      </c>
      <c r="D1395" s="35" t="e">
        <f>VLOOKUP('Reported Performance Table'!C1395,'Master List'!$B$20:$C$39,2,FALSE)</f>
        <v>#N/A</v>
      </c>
      <c r="E1395" t="e">
        <f>VLOOKUP('Reported Performance Table'!D1395,'Master List'!$B$42:$C$129,2,FALSE)</f>
        <v>#N/A</v>
      </c>
      <c r="F1395" t="e">
        <f>VLOOKUP('Reported Performance Table'!C1395,'Master List'!$B$20:$D$39,3,FALSE)</f>
        <v>#N/A</v>
      </c>
      <c r="G1395" s="3" t="e">
        <f>VLOOKUP('Reported Performance Table'!B1395,'Master List'!$B$11:$D$17,3,FALSE)</f>
        <v>#N/A</v>
      </c>
      <c r="H1395" t="e">
        <f t="shared" si="42"/>
        <v>#N/A</v>
      </c>
      <c r="I1395" t="e">
        <f>IF(VLOOKUP('Reported Performance Table'!D1395,'Master List'!$B$42:$D$129,3,FALSE)="","No",VLOOKUP('Reported Performance Table'!D1395,'Master List'!$B$42:$D$129,3,FALSE))</f>
        <v>#N/A</v>
      </c>
      <c r="J1395" t="e">
        <f>IF(AND(I1395="Yes_No",'Reported Performance Table'!E1395="Yes"),"No","Yes_No")</f>
        <v>#N/A</v>
      </c>
      <c r="K1395" t="str">
        <f>IF('Reported Performance Table'!D1395="","",IF('Reported Performance Table'!E1395="Yes","LUNA_CCT","Reported_CCT"))</f>
        <v/>
      </c>
      <c r="L1395" t="str">
        <f>IF('Reported Performance Table'!D1395="","",IF(K1395="LUNA_CCT",VLOOKUP('Reported Performance Table'!D1395,'Master List'!$B$42:$E$129,4,FALSE),"Reported_BUG"))</f>
        <v/>
      </c>
      <c r="M1395" t="str">
        <f>IF('Reported Performance Table'!D1395="","",IF(AND('Reported Performance Table'!$E1395="Yes",OR('Reported Performance Table'!$D1395='Master List'!$B$42,'Reported Performance Table'!$D1395='Master List'!$B$43,'Reported Performance Table'!$D1395='Master List'!$B$44,'Reported Performance Table'!$D1395='Master List'!$B$46,'Reported Performance Table'!$D1395='Master List'!$B$48,'Reported Performance Table'!$D1395='Master List'!$B$104,'Reported Performance Table'!$D1395='Master List'!$B$106,'Reported Performance Table'!$D1395='Master List'!$B$126)),"LUNA_Dimming","Dimming_Capability_and_Range"))</f>
        <v/>
      </c>
      <c r="N1395" s="179">
        <f>'Reported Performance Table'!BE1395</f>
        <v>0</v>
      </c>
      <c r="O1395" s="179">
        <f>'Reported Performance Table'!BF1395</f>
        <v>0</v>
      </c>
      <c r="P1395" s="179">
        <f>'Reported Performance Table'!BG1395</f>
        <v>0</v>
      </c>
      <c r="Q1395" t="str">
        <f t="shared" si="43"/>
        <v>No</v>
      </c>
    </row>
    <row r="1396" spans="1:17" x14ac:dyDescent="0.25">
      <c r="A1396" s="75">
        <v>1403</v>
      </c>
      <c r="B1396" s="76" t="str">
        <f>IF('Reported Performance Table'!$A1403="","",IF(OR('Reported Performance Table'!$B1403="",'Reported Performance Table'!$C1403="",'Reported Performance Table'!$D1403="",'Reported Performance Table'!$F1403="",'Reported Performance Table'!$G1403="",'Reported Performance Table'!$H1403="",'Reported Performance Table'!$I1403="",'Reported Performance Table'!$K1403="",'Reported Performance Table'!$N1403="",'Reported Performance Table'!$O1403="",'Reported Performance Table'!$P1403="",'Reported Performance Table'!$Q1403="",'Reported Performance Table'!$R1403="",'Reported Performance Table'!$S1403="",'Reported Performance Table'!$T1403="",'Reported Performance Table'!$U1403="",'Reported Performance Table'!$V1403="",'Reported Performance Table'!$W1403="",'Reported Performance Table'!$X1403="",'Reported Performance Table'!$AF1403="",'Reported Performance Table'!$AG1403="",'Reported Performance Table'!$AI1403="",'Reported Performance Table'!$AJ1403="",'Reported Performance Table'!$AL1403="",'Reported Performance Table'!$AN1403="",'Reported Performance Table'!$AR1403=""),$A1396&amp;", ",""))</f>
        <v/>
      </c>
      <c r="D1396" s="35" t="e">
        <f>VLOOKUP('Reported Performance Table'!C1396,'Master List'!$B$20:$C$39,2,FALSE)</f>
        <v>#N/A</v>
      </c>
      <c r="E1396" t="e">
        <f>VLOOKUP('Reported Performance Table'!D1396,'Master List'!$B$42:$C$129,2,FALSE)</f>
        <v>#N/A</v>
      </c>
      <c r="F1396" t="e">
        <f>VLOOKUP('Reported Performance Table'!C1396,'Master List'!$B$20:$D$39,3,FALSE)</f>
        <v>#N/A</v>
      </c>
      <c r="G1396" s="3" t="e">
        <f>VLOOKUP('Reported Performance Table'!B1396,'Master List'!$B$11:$D$17,3,FALSE)</f>
        <v>#N/A</v>
      </c>
      <c r="H1396" t="e">
        <f t="shared" si="42"/>
        <v>#N/A</v>
      </c>
      <c r="I1396" t="e">
        <f>IF(VLOOKUP('Reported Performance Table'!D1396,'Master List'!$B$42:$D$129,3,FALSE)="","No",VLOOKUP('Reported Performance Table'!D1396,'Master List'!$B$42:$D$129,3,FALSE))</f>
        <v>#N/A</v>
      </c>
      <c r="J1396" t="e">
        <f>IF(AND(I1396="Yes_No",'Reported Performance Table'!E1396="Yes"),"No","Yes_No")</f>
        <v>#N/A</v>
      </c>
      <c r="K1396" t="str">
        <f>IF('Reported Performance Table'!D1396="","",IF('Reported Performance Table'!E1396="Yes","LUNA_CCT","Reported_CCT"))</f>
        <v/>
      </c>
      <c r="L1396" t="str">
        <f>IF('Reported Performance Table'!D1396="","",IF(K1396="LUNA_CCT",VLOOKUP('Reported Performance Table'!D1396,'Master List'!$B$42:$E$129,4,FALSE),"Reported_BUG"))</f>
        <v/>
      </c>
      <c r="M1396" t="str">
        <f>IF('Reported Performance Table'!D1396="","",IF(AND('Reported Performance Table'!$E1396="Yes",OR('Reported Performance Table'!$D1396='Master List'!$B$42,'Reported Performance Table'!$D1396='Master List'!$B$43,'Reported Performance Table'!$D1396='Master List'!$B$44,'Reported Performance Table'!$D1396='Master List'!$B$46,'Reported Performance Table'!$D1396='Master List'!$B$48,'Reported Performance Table'!$D1396='Master List'!$B$104,'Reported Performance Table'!$D1396='Master List'!$B$106,'Reported Performance Table'!$D1396='Master List'!$B$126)),"LUNA_Dimming","Dimming_Capability_and_Range"))</f>
        <v/>
      </c>
      <c r="N1396" s="179">
        <f>'Reported Performance Table'!BE1396</f>
        <v>0</v>
      </c>
      <c r="O1396" s="179">
        <f>'Reported Performance Table'!BF1396</f>
        <v>0</v>
      </c>
      <c r="P1396" s="179">
        <f>'Reported Performance Table'!BG1396</f>
        <v>0</v>
      </c>
      <c r="Q1396" t="str">
        <f t="shared" si="43"/>
        <v>No</v>
      </c>
    </row>
    <row r="1397" spans="1:17" x14ac:dyDescent="0.25">
      <c r="A1397" s="75">
        <v>1404</v>
      </c>
      <c r="B1397" s="76" t="str">
        <f>IF('Reported Performance Table'!$A1404="","",IF(OR('Reported Performance Table'!$B1404="",'Reported Performance Table'!$C1404="",'Reported Performance Table'!$D1404="",'Reported Performance Table'!$F1404="",'Reported Performance Table'!$G1404="",'Reported Performance Table'!$H1404="",'Reported Performance Table'!$I1404="",'Reported Performance Table'!$K1404="",'Reported Performance Table'!$N1404="",'Reported Performance Table'!$O1404="",'Reported Performance Table'!$P1404="",'Reported Performance Table'!$Q1404="",'Reported Performance Table'!$R1404="",'Reported Performance Table'!$S1404="",'Reported Performance Table'!$T1404="",'Reported Performance Table'!$U1404="",'Reported Performance Table'!$V1404="",'Reported Performance Table'!$W1404="",'Reported Performance Table'!$X1404="",'Reported Performance Table'!$AF1404="",'Reported Performance Table'!$AG1404="",'Reported Performance Table'!$AI1404="",'Reported Performance Table'!$AJ1404="",'Reported Performance Table'!$AL1404="",'Reported Performance Table'!$AN1404="",'Reported Performance Table'!$AR1404=""),$A1397&amp;", ",""))</f>
        <v/>
      </c>
      <c r="D1397" s="35" t="e">
        <f>VLOOKUP('Reported Performance Table'!C1397,'Master List'!$B$20:$C$39,2,FALSE)</f>
        <v>#N/A</v>
      </c>
      <c r="E1397" t="e">
        <f>VLOOKUP('Reported Performance Table'!D1397,'Master List'!$B$42:$C$129,2,FALSE)</f>
        <v>#N/A</v>
      </c>
      <c r="F1397" t="e">
        <f>VLOOKUP('Reported Performance Table'!C1397,'Master List'!$B$20:$D$39,3,FALSE)</f>
        <v>#N/A</v>
      </c>
      <c r="G1397" s="3" t="e">
        <f>VLOOKUP('Reported Performance Table'!B1397,'Master List'!$B$11:$D$17,3,FALSE)</f>
        <v>#N/A</v>
      </c>
      <c r="H1397" t="e">
        <f t="shared" si="42"/>
        <v>#N/A</v>
      </c>
      <c r="I1397" t="e">
        <f>IF(VLOOKUP('Reported Performance Table'!D1397,'Master List'!$B$42:$D$129,3,FALSE)="","No",VLOOKUP('Reported Performance Table'!D1397,'Master List'!$B$42:$D$129,3,FALSE))</f>
        <v>#N/A</v>
      </c>
      <c r="J1397" t="e">
        <f>IF(AND(I1397="Yes_No",'Reported Performance Table'!E1397="Yes"),"No","Yes_No")</f>
        <v>#N/A</v>
      </c>
      <c r="K1397" t="str">
        <f>IF('Reported Performance Table'!D1397="","",IF('Reported Performance Table'!E1397="Yes","LUNA_CCT","Reported_CCT"))</f>
        <v/>
      </c>
      <c r="L1397" t="str">
        <f>IF('Reported Performance Table'!D1397="","",IF(K1397="LUNA_CCT",VLOOKUP('Reported Performance Table'!D1397,'Master List'!$B$42:$E$129,4,FALSE),"Reported_BUG"))</f>
        <v/>
      </c>
      <c r="M1397" t="str">
        <f>IF('Reported Performance Table'!D1397="","",IF(AND('Reported Performance Table'!$E1397="Yes",OR('Reported Performance Table'!$D1397='Master List'!$B$42,'Reported Performance Table'!$D1397='Master List'!$B$43,'Reported Performance Table'!$D1397='Master List'!$B$44,'Reported Performance Table'!$D1397='Master List'!$B$46,'Reported Performance Table'!$D1397='Master List'!$B$48,'Reported Performance Table'!$D1397='Master List'!$B$104,'Reported Performance Table'!$D1397='Master List'!$B$106,'Reported Performance Table'!$D1397='Master List'!$B$126)),"LUNA_Dimming","Dimming_Capability_and_Range"))</f>
        <v/>
      </c>
      <c r="N1397" s="179">
        <f>'Reported Performance Table'!BE1397</f>
        <v>0</v>
      </c>
      <c r="O1397" s="179">
        <f>'Reported Performance Table'!BF1397</f>
        <v>0</v>
      </c>
      <c r="P1397" s="179">
        <f>'Reported Performance Table'!BG1397</f>
        <v>0</v>
      </c>
      <c r="Q1397" t="str">
        <f t="shared" si="43"/>
        <v>No</v>
      </c>
    </row>
    <row r="1398" spans="1:17" x14ac:dyDescent="0.25">
      <c r="A1398" s="75">
        <v>1405</v>
      </c>
      <c r="B1398" s="76" t="str">
        <f>IF('Reported Performance Table'!$A1405="","",IF(OR('Reported Performance Table'!$B1405="",'Reported Performance Table'!$C1405="",'Reported Performance Table'!$D1405="",'Reported Performance Table'!$F1405="",'Reported Performance Table'!$G1405="",'Reported Performance Table'!$H1405="",'Reported Performance Table'!$I1405="",'Reported Performance Table'!$K1405="",'Reported Performance Table'!$N1405="",'Reported Performance Table'!$O1405="",'Reported Performance Table'!$P1405="",'Reported Performance Table'!$Q1405="",'Reported Performance Table'!$R1405="",'Reported Performance Table'!$S1405="",'Reported Performance Table'!$T1405="",'Reported Performance Table'!$U1405="",'Reported Performance Table'!$V1405="",'Reported Performance Table'!$W1405="",'Reported Performance Table'!$X1405="",'Reported Performance Table'!$AF1405="",'Reported Performance Table'!$AG1405="",'Reported Performance Table'!$AI1405="",'Reported Performance Table'!$AJ1405="",'Reported Performance Table'!$AL1405="",'Reported Performance Table'!$AN1405="",'Reported Performance Table'!$AR1405=""),$A1398&amp;", ",""))</f>
        <v/>
      </c>
      <c r="D1398" s="35" t="e">
        <f>VLOOKUP('Reported Performance Table'!C1398,'Master List'!$B$20:$C$39,2,FALSE)</f>
        <v>#N/A</v>
      </c>
      <c r="E1398" t="e">
        <f>VLOOKUP('Reported Performance Table'!D1398,'Master List'!$B$42:$C$129,2,FALSE)</f>
        <v>#N/A</v>
      </c>
      <c r="F1398" t="e">
        <f>VLOOKUP('Reported Performance Table'!C1398,'Master List'!$B$20:$D$39,3,FALSE)</f>
        <v>#N/A</v>
      </c>
      <c r="G1398" s="3" t="e">
        <f>VLOOKUP('Reported Performance Table'!B1398,'Master List'!$B$11:$D$17,3,FALSE)</f>
        <v>#N/A</v>
      </c>
      <c r="H1398" t="e">
        <f t="shared" si="42"/>
        <v>#N/A</v>
      </c>
      <c r="I1398" t="e">
        <f>IF(VLOOKUP('Reported Performance Table'!D1398,'Master List'!$B$42:$D$129,3,FALSE)="","No",VLOOKUP('Reported Performance Table'!D1398,'Master List'!$B$42:$D$129,3,FALSE))</f>
        <v>#N/A</v>
      </c>
      <c r="J1398" t="e">
        <f>IF(AND(I1398="Yes_No",'Reported Performance Table'!E1398="Yes"),"No","Yes_No")</f>
        <v>#N/A</v>
      </c>
      <c r="K1398" t="str">
        <f>IF('Reported Performance Table'!D1398="","",IF('Reported Performance Table'!E1398="Yes","LUNA_CCT","Reported_CCT"))</f>
        <v/>
      </c>
      <c r="L1398" t="str">
        <f>IF('Reported Performance Table'!D1398="","",IF(K1398="LUNA_CCT",VLOOKUP('Reported Performance Table'!D1398,'Master List'!$B$42:$E$129,4,FALSE),"Reported_BUG"))</f>
        <v/>
      </c>
      <c r="M1398" t="str">
        <f>IF('Reported Performance Table'!D1398="","",IF(AND('Reported Performance Table'!$E1398="Yes",OR('Reported Performance Table'!$D1398='Master List'!$B$42,'Reported Performance Table'!$D1398='Master List'!$B$43,'Reported Performance Table'!$D1398='Master List'!$B$44,'Reported Performance Table'!$D1398='Master List'!$B$46,'Reported Performance Table'!$D1398='Master List'!$B$48,'Reported Performance Table'!$D1398='Master List'!$B$104,'Reported Performance Table'!$D1398='Master List'!$B$106,'Reported Performance Table'!$D1398='Master List'!$B$126)),"LUNA_Dimming","Dimming_Capability_and_Range"))</f>
        <v/>
      </c>
      <c r="N1398" s="179">
        <f>'Reported Performance Table'!BE1398</f>
        <v>0</v>
      </c>
      <c r="O1398" s="179">
        <f>'Reported Performance Table'!BF1398</f>
        <v>0</v>
      </c>
      <c r="P1398" s="179">
        <f>'Reported Performance Table'!BG1398</f>
        <v>0</v>
      </c>
      <c r="Q1398" t="str">
        <f t="shared" si="43"/>
        <v>No</v>
      </c>
    </row>
    <row r="1399" spans="1:17" x14ac:dyDescent="0.25">
      <c r="A1399" s="75">
        <v>1406</v>
      </c>
      <c r="B1399" s="76" t="str">
        <f>IF('Reported Performance Table'!$A1406="","",IF(OR('Reported Performance Table'!$B1406="",'Reported Performance Table'!$C1406="",'Reported Performance Table'!$D1406="",'Reported Performance Table'!$F1406="",'Reported Performance Table'!$G1406="",'Reported Performance Table'!$H1406="",'Reported Performance Table'!$I1406="",'Reported Performance Table'!$K1406="",'Reported Performance Table'!$N1406="",'Reported Performance Table'!$O1406="",'Reported Performance Table'!$P1406="",'Reported Performance Table'!$Q1406="",'Reported Performance Table'!$R1406="",'Reported Performance Table'!$S1406="",'Reported Performance Table'!$T1406="",'Reported Performance Table'!$U1406="",'Reported Performance Table'!$V1406="",'Reported Performance Table'!$W1406="",'Reported Performance Table'!$X1406="",'Reported Performance Table'!$AF1406="",'Reported Performance Table'!$AG1406="",'Reported Performance Table'!$AI1406="",'Reported Performance Table'!$AJ1406="",'Reported Performance Table'!$AL1406="",'Reported Performance Table'!$AN1406="",'Reported Performance Table'!$AR1406=""),$A1399&amp;", ",""))</f>
        <v/>
      </c>
      <c r="D1399" s="35" t="e">
        <f>VLOOKUP('Reported Performance Table'!C1399,'Master List'!$B$20:$C$39,2,FALSE)</f>
        <v>#N/A</v>
      </c>
      <c r="E1399" t="e">
        <f>VLOOKUP('Reported Performance Table'!D1399,'Master List'!$B$42:$C$129,2,FALSE)</f>
        <v>#N/A</v>
      </c>
      <c r="F1399" t="e">
        <f>VLOOKUP('Reported Performance Table'!C1399,'Master List'!$B$20:$D$39,3,FALSE)</f>
        <v>#N/A</v>
      </c>
      <c r="G1399" s="3" t="e">
        <f>VLOOKUP('Reported Performance Table'!B1399,'Master List'!$B$11:$D$17,3,FALSE)</f>
        <v>#N/A</v>
      </c>
      <c r="H1399" t="e">
        <f t="shared" si="42"/>
        <v>#N/A</v>
      </c>
      <c r="I1399" t="e">
        <f>IF(VLOOKUP('Reported Performance Table'!D1399,'Master List'!$B$42:$D$129,3,FALSE)="","No",VLOOKUP('Reported Performance Table'!D1399,'Master List'!$B$42:$D$129,3,FALSE))</f>
        <v>#N/A</v>
      </c>
      <c r="J1399" t="e">
        <f>IF(AND(I1399="Yes_No",'Reported Performance Table'!E1399="Yes"),"No","Yes_No")</f>
        <v>#N/A</v>
      </c>
      <c r="K1399" t="str">
        <f>IF('Reported Performance Table'!D1399="","",IF('Reported Performance Table'!E1399="Yes","LUNA_CCT","Reported_CCT"))</f>
        <v/>
      </c>
      <c r="L1399" t="str">
        <f>IF('Reported Performance Table'!D1399="","",IF(K1399="LUNA_CCT",VLOOKUP('Reported Performance Table'!D1399,'Master List'!$B$42:$E$129,4,FALSE),"Reported_BUG"))</f>
        <v/>
      </c>
      <c r="M1399" t="str">
        <f>IF('Reported Performance Table'!D1399="","",IF(AND('Reported Performance Table'!$E1399="Yes",OR('Reported Performance Table'!$D1399='Master List'!$B$42,'Reported Performance Table'!$D1399='Master List'!$B$43,'Reported Performance Table'!$D1399='Master List'!$B$44,'Reported Performance Table'!$D1399='Master List'!$B$46,'Reported Performance Table'!$D1399='Master List'!$B$48,'Reported Performance Table'!$D1399='Master List'!$B$104,'Reported Performance Table'!$D1399='Master List'!$B$106,'Reported Performance Table'!$D1399='Master List'!$B$126)),"LUNA_Dimming","Dimming_Capability_and_Range"))</f>
        <v/>
      </c>
      <c r="N1399" s="179">
        <f>'Reported Performance Table'!BE1399</f>
        <v>0</v>
      </c>
      <c r="O1399" s="179">
        <f>'Reported Performance Table'!BF1399</f>
        <v>0</v>
      </c>
      <c r="P1399" s="179">
        <f>'Reported Performance Table'!BG1399</f>
        <v>0</v>
      </c>
      <c r="Q1399" t="str">
        <f t="shared" si="43"/>
        <v>No</v>
      </c>
    </row>
    <row r="1400" spans="1:17" x14ac:dyDescent="0.25">
      <c r="A1400" s="75">
        <v>1407</v>
      </c>
      <c r="B1400" s="76" t="str">
        <f>IF('Reported Performance Table'!$A1407="","",IF(OR('Reported Performance Table'!$B1407="",'Reported Performance Table'!$C1407="",'Reported Performance Table'!$D1407="",'Reported Performance Table'!$F1407="",'Reported Performance Table'!$G1407="",'Reported Performance Table'!$H1407="",'Reported Performance Table'!$I1407="",'Reported Performance Table'!$K1407="",'Reported Performance Table'!$N1407="",'Reported Performance Table'!$O1407="",'Reported Performance Table'!$P1407="",'Reported Performance Table'!$Q1407="",'Reported Performance Table'!$R1407="",'Reported Performance Table'!$S1407="",'Reported Performance Table'!$T1407="",'Reported Performance Table'!$U1407="",'Reported Performance Table'!$V1407="",'Reported Performance Table'!$W1407="",'Reported Performance Table'!$X1407="",'Reported Performance Table'!$AF1407="",'Reported Performance Table'!$AG1407="",'Reported Performance Table'!$AI1407="",'Reported Performance Table'!$AJ1407="",'Reported Performance Table'!$AL1407="",'Reported Performance Table'!$AN1407="",'Reported Performance Table'!$AR1407=""),$A1400&amp;", ",""))</f>
        <v/>
      </c>
      <c r="D1400" s="35" t="e">
        <f>VLOOKUP('Reported Performance Table'!C1400,'Master List'!$B$20:$C$39,2,FALSE)</f>
        <v>#N/A</v>
      </c>
      <c r="E1400" t="e">
        <f>VLOOKUP('Reported Performance Table'!D1400,'Master List'!$B$42:$C$129,2,FALSE)</f>
        <v>#N/A</v>
      </c>
      <c r="F1400" t="e">
        <f>VLOOKUP('Reported Performance Table'!C1400,'Master List'!$B$20:$D$39,3,FALSE)</f>
        <v>#N/A</v>
      </c>
      <c r="G1400" s="3" t="e">
        <f>VLOOKUP('Reported Performance Table'!B1400,'Master List'!$B$11:$D$17,3,FALSE)</f>
        <v>#N/A</v>
      </c>
      <c r="H1400" t="e">
        <f t="shared" si="42"/>
        <v>#N/A</v>
      </c>
      <c r="I1400" t="e">
        <f>IF(VLOOKUP('Reported Performance Table'!D1400,'Master List'!$B$42:$D$129,3,FALSE)="","No",VLOOKUP('Reported Performance Table'!D1400,'Master List'!$B$42:$D$129,3,FALSE))</f>
        <v>#N/A</v>
      </c>
      <c r="J1400" t="e">
        <f>IF(AND(I1400="Yes_No",'Reported Performance Table'!E1400="Yes"),"No","Yes_No")</f>
        <v>#N/A</v>
      </c>
      <c r="K1400" t="str">
        <f>IF('Reported Performance Table'!D1400="","",IF('Reported Performance Table'!E1400="Yes","LUNA_CCT","Reported_CCT"))</f>
        <v/>
      </c>
      <c r="L1400" t="str">
        <f>IF('Reported Performance Table'!D1400="","",IF(K1400="LUNA_CCT",VLOOKUP('Reported Performance Table'!D1400,'Master List'!$B$42:$E$129,4,FALSE),"Reported_BUG"))</f>
        <v/>
      </c>
      <c r="M1400" t="str">
        <f>IF('Reported Performance Table'!D1400="","",IF(AND('Reported Performance Table'!$E1400="Yes",OR('Reported Performance Table'!$D1400='Master List'!$B$42,'Reported Performance Table'!$D1400='Master List'!$B$43,'Reported Performance Table'!$D1400='Master List'!$B$44,'Reported Performance Table'!$D1400='Master List'!$B$46,'Reported Performance Table'!$D1400='Master List'!$B$48,'Reported Performance Table'!$D1400='Master List'!$B$104,'Reported Performance Table'!$D1400='Master List'!$B$106,'Reported Performance Table'!$D1400='Master List'!$B$126)),"LUNA_Dimming","Dimming_Capability_and_Range"))</f>
        <v/>
      </c>
      <c r="N1400" s="179">
        <f>'Reported Performance Table'!BE1400</f>
        <v>0</v>
      </c>
      <c r="O1400" s="179">
        <f>'Reported Performance Table'!BF1400</f>
        <v>0</v>
      </c>
      <c r="P1400" s="179">
        <f>'Reported Performance Table'!BG1400</f>
        <v>0</v>
      </c>
      <c r="Q1400" t="str">
        <f t="shared" si="43"/>
        <v>No</v>
      </c>
    </row>
    <row r="1401" spans="1:17" x14ac:dyDescent="0.25">
      <c r="A1401" s="75">
        <v>1408</v>
      </c>
      <c r="B1401" s="76" t="str">
        <f>IF('Reported Performance Table'!$A1408="","",IF(OR('Reported Performance Table'!$B1408="",'Reported Performance Table'!$C1408="",'Reported Performance Table'!$D1408="",'Reported Performance Table'!$F1408="",'Reported Performance Table'!$G1408="",'Reported Performance Table'!$H1408="",'Reported Performance Table'!$I1408="",'Reported Performance Table'!$K1408="",'Reported Performance Table'!$N1408="",'Reported Performance Table'!$O1408="",'Reported Performance Table'!$P1408="",'Reported Performance Table'!$Q1408="",'Reported Performance Table'!$R1408="",'Reported Performance Table'!$S1408="",'Reported Performance Table'!$T1408="",'Reported Performance Table'!$U1408="",'Reported Performance Table'!$V1408="",'Reported Performance Table'!$W1408="",'Reported Performance Table'!$X1408="",'Reported Performance Table'!$AF1408="",'Reported Performance Table'!$AG1408="",'Reported Performance Table'!$AI1408="",'Reported Performance Table'!$AJ1408="",'Reported Performance Table'!$AL1408="",'Reported Performance Table'!$AN1408="",'Reported Performance Table'!$AR1408=""),$A1401&amp;", ",""))</f>
        <v/>
      </c>
      <c r="D1401" s="35" t="e">
        <f>VLOOKUP('Reported Performance Table'!C1401,'Master List'!$B$20:$C$39,2,FALSE)</f>
        <v>#N/A</v>
      </c>
      <c r="E1401" t="e">
        <f>VLOOKUP('Reported Performance Table'!D1401,'Master List'!$B$42:$C$129,2,FALSE)</f>
        <v>#N/A</v>
      </c>
      <c r="F1401" t="e">
        <f>VLOOKUP('Reported Performance Table'!C1401,'Master List'!$B$20:$D$39,3,FALSE)</f>
        <v>#N/A</v>
      </c>
      <c r="G1401" s="3" t="e">
        <f>VLOOKUP('Reported Performance Table'!B1401,'Master List'!$B$11:$D$17,3,FALSE)</f>
        <v>#N/A</v>
      </c>
      <c r="H1401" t="e">
        <f t="shared" si="42"/>
        <v>#N/A</v>
      </c>
      <c r="I1401" t="e">
        <f>IF(VLOOKUP('Reported Performance Table'!D1401,'Master List'!$B$42:$D$129,3,FALSE)="","No",VLOOKUP('Reported Performance Table'!D1401,'Master List'!$B$42:$D$129,3,FALSE))</f>
        <v>#N/A</v>
      </c>
      <c r="J1401" t="e">
        <f>IF(AND(I1401="Yes_No",'Reported Performance Table'!E1401="Yes"),"No","Yes_No")</f>
        <v>#N/A</v>
      </c>
      <c r="K1401" t="str">
        <f>IF('Reported Performance Table'!D1401="","",IF('Reported Performance Table'!E1401="Yes","LUNA_CCT","Reported_CCT"))</f>
        <v/>
      </c>
      <c r="L1401" t="str">
        <f>IF('Reported Performance Table'!D1401="","",IF(K1401="LUNA_CCT",VLOOKUP('Reported Performance Table'!D1401,'Master List'!$B$42:$E$129,4,FALSE),"Reported_BUG"))</f>
        <v/>
      </c>
      <c r="M1401" t="str">
        <f>IF('Reported Performance Table'!D1401="","",IF(AND('Reported Performance Table'!$E1401="Yes",OR('Reported Performance Table'!$D1401='Master List'!$B$42,'Reported Performance Table'!$D1401='Master List'!$B$43,'Reported Performance Table'!$D1401='Master List'!$B$44,'Reported Performance Table'!$D1401='Master List'!$B$46,'Reported Performance Table'!$D1401='Master List'!$B$48,'Reported Performance Table'!$D1401='Master List'!$B$104,'Reported Performance Table'!$D1401='Master List'!$B$106,'Reported Performance Table'!$D1401='Master List'!$B$126)),"LUNA_Dimming","Dimming_Capability_and_Range"))</f>
        <v/>
      </c>
      <c r="N1401" s="179">
        <f>'Reported Performance Table'!BE1401</f>
        <v>0</v>
      </c>
      <c r="O1401" s="179">
        <f>'Reported Performance Table'!BF1401</f>
        <v>0</v>
      </c>
      <c r="P1401" s="179">
        <f>'Reported Performance Table'!BG1401</f>
        <v>0</v>
      </c>
      <c r="Q1401" t="str">
        <f t="shared" si="43"/>
        <v>No</v>
      </c>
    </row>
    <row r="1402" spans="1:17" x14ac:dyDescent="0.25">
      <c r="A1402" s="75">
        <v>1409</v>
      </c>
      <c r="B1402" s="76" t="str">
        <f>IF('Reported Performance Table'!$A1409="","",IF(OR('Reported Performance Table'!$B1409="",'Reported Performance Table'!$C1409="",'Reported Performance Table'!$D1409="",'Reported Performance Table'!$F1409="",'Reported Performance Table'!$G1409="",'Reported Performance Table'!$H1409="",'Reported Performance Table'!$I1409="",'Reported Performance Table'!$K1409="",'Reported Performance Table'!$N1409="",'Reported Performance Table'!$O1409="",'Reported Performance Table'!$P1409="",'Reported Performance Table'!$Q1409="",'Reported Performance Table'!$R1409="",'Reported Performance Table'!$S1409="",'Reported Performance Table'!$T1409="",'Reported Performance Table'!$U1409="",'Reported Performance Table'!$V1409="",'Reported Performance Table'!$W1409="",'Reported Performance Table'!$X1409="",'Reported Performance Table'!$AF1409="",'Reported Performance Table'!$AG1409="",'Reported Performance Table'!$AI1409="",'Reported Performance Table'!$AJ1409="",'Reported Performance Table'!$AL1409="",'Reported Performance Table'!$AN1409="",'Reported Performance Table'!$AR1409=""),$A1402&amp;", ",""))</f>
        <v/>
      </c>
      <c r="D1402" s="35" t="e">
        <f>VLOOKUP('Reported Performance Table'!C1402,'Master List'!$B$20:$C$39,2,FALSE)</f>
        <v>#N/A</v>
      </c>
      <c r="E1402" t="e">
        <f>VLOOKUP('Reported Performance Table'!D1402,'Master List'!$B$42:$C$129,2,FALSE)</f>
        <v>#N/A</v>
      </c>
      <c r="F1402" t="e">
        <f>VLOOKUP('Reported Performance Table'!C1402,'Master List'!$B$20:$D$39,3,FALSE)</f>
        <v>#N/A</v>
      </c>
      <c r="G1402" s="3" t="e">
        <f>VLOOKUP('Reported Performance Table'!B1402,'Master List'!$B$11:$D$17,3,FALSE)</f>
        <v>#N/A</v>
      </c>
      <c r="H1402" t="e">
        <f t="shared" si="42"/>
        <v>#N/A</v>
      </c>
      <c r="I1402" t="e">
        <f>IF(VLOOKUP('Reported Performance Table'!D1402,'Master List'!$B$42:$D$129,3,FALSE)="","No",VLOOKUP('Reported Performance Table'!D1402,'Master List'!$B$42:$D$129,3,FALSE))</f>
        <v>#N/A</v>
      </c>
      <c r="J1402" t="e">
        <f>IF(AND(I1402="Yes_No",'Reported Performance Table'!E1402="Yes"),"No","Yes_No")</f>
        <v>#N/A</v>
      </c>
      <c r="K1402" t="str">
        <f>IF('Reported Performance Table'!D1402="","",IF('Reported Performance Table'!E1402="Yes","LUNA_CCT","Reported_CCT"))</f>
        <v/>
      </c>
      <c r="L1402" t="str">
        <f>IF('Reported Performance Table'!D1402="","",IF(K1402="LUNA_CCT",VLOOKUP('Reported Performance Table'!D1402,'Master List'!$B$42:$E$129,4,FALSE),"Reported_BUG"))</f>
        <v/>
      </c>
      <c r="M1402" t="str">
        <f>IF('Reported Performance Table'!D1402="","",IF(AND('Reported Performance Table'!$E1402="Yes",OR('Reported Performance Table'!$D1402='Master List'!$B$42,'Reported Performance Table'!$D1402='Master List'!$B$43,'Reported Performance Table'!$D1402='Master List'!$B$44,'Reported Performance Table'!$D1402='Master List'!$B$46,'Reported Performance Table'!$D1402='Master List'!$B$48,'Reported Performance Table'!$D1402='Master List'!$B$104,'Reported Performance Table'!$D1402='Master List'!$B$106,'Reported Performance Table'!$D1402='Master List'!$B$126)),"LUNA_Dimming","Dimming_Capability_and_Range"))</f>
        <v/>
      </c>
      <c r="N1402" s="179">
        <f>'Reported Performance Table'!BE1402</f>
        <v>0</v>
      </c>
      <c r="O1402" s="179">
        <f>'Reported Performance Table'!BF1402</f>
        <v>0</v>
      </c>
      <c r="P1402" s="179">
        <f>'Reported Performance Table'!BG1402</f>
        <v>0</v>
      </c>
      <c r="Q1402" t="str">
        <f t="shared" si="43"/>
        <v>No</v>
      </c>
    </row>
    <row r="1403" spans="1:17" x14ac:dyDescent="0.25">
      <c r="A1403" s="75">
        <v>1410</v>
      </c>
      <c r="B1403" s="76" t="str">
        <f>IF('Reported Performance Table'!$A1410="","",IF(OR('Reported Performance Table'!$B1410="",'Reported Performance Table'!$C1410="",'Reported Performance Table'!$D1410="",'Reported Performance Table'!$F1410="",'Reported Performance Table'!$G1410="",'Reported Performance Table'!$H1410="",'Reported Performance Table'!$I1410="",'Reported Performance Table'!$K1410="",'Reported Performance Table'!$N1410="",'Reported Performance Table'!$O1410="",'Reported Performance Table'!$P1410="",'Reported Performance Table'!$Q1410="",'Reported Performance Table'!$R1410="",'Reported Performance Table'!$S1410="",'Reported Performance Table'!$T1410="",'Reported Performance Table'!$U1410="",'Reported Performance Table'!$V1410="",'Reported Performance Table'!$W1410="",'Reported Performance Table'!$X1410="",'Reported Performance Table'!$AF1410="",'Reported Performance Table'!$AG1410="",'Reported Performance Table'!$AI1410="",'Reported Performance Table'!$AJ1410="",'Reported Performance Table'!$AL1410="",'Reported Performance Table'!$AN1410="",'Reported Performance Table'!$AR1410=""),$A1403&amp;", ",""))</f>
        <v/>
      </c>
      <c r="D1403" s="35" t="e">
        <f>VLOOKUP('Reported Performance Table'!C1403,'Master List'!$B$20:$C$39,2,FALSE)</f>
        <v>#N/A</v>
      </c>
      <c r="E1403" t="e">
        <f>VLOOKUP('Reported Performance Table'!D1403,'Master List'!$B$42:$C$129,2,FALSE)</f>
        <v>#N/A</v>
      </c>
      <c r="F1403" t="e">
        <f>VLOOKUP('Reported Performance Table'!C1403,'Master List'!$B$20:$D$39,3,FALSE)</f>
        <v>#N/A</v>
      </c>
      <c r="G1403" s="3" t="e">
        <f>VLOOKUP('Reported Performance Table'!B1403,'Master List'!$B$11:$D$17,3,FALSE)</f>
        <v>#N/A</v>
      </c>
      <c r="H1403" t="e">
        <f t="shared" si="42"/>
        <v>#N/A</v>
      </c>
      <c r="I1403" t="e">
        <f>IF(VLOOKUP('Reported Performance Table'!D1403,'Master List'!$B$42:$D$129,3,FALSE)="","No",VLOOKUP('Reported Performance Table'!D1403,'Master List'!$B$42:$D$129,3,FALSE))</f>
        <v>#N/A</v>
      </c>
      <c r="J1403" t="e">
        <f>IF(AND(I1403="Yes_No",'Reported Performance Table'!E1403="Yes"),"No","Yes_No")</f>
        <v>#N/A</v>
      </c>
      <c r="K1403" t="str">
        <f>IF('Reported Performance Table'!D1403="","",IF('Reported Performance Table'!E1403="Yes","LUNA_CCT","Reported_CCT"))</f>
        <v/>
      </c>
      <c r="L1403" t="str">
        <f>IF('Reported Performance Table'!D1403="","",IF(K1403="LUNA_CCT",VLOOKUP('Reported Performance Table'!D1403,'Master List'!$B$42:$E$129,4,FALSE),"Reported_BUG"))</f>
        <v/>
      </c>
      <c r="M1403" t="str">
        <f>IF('Reported Performance Table'!D1403="","",IF(AND('Reported Performance Table'!$E1403="Yes",OR('Reported Performance Table'!$D1403='Master List'!$B$42,'Reported Performance Table'!$D1403='Master List'!$B$43,'Reported Performance Table'!$D1403='Master List'!$B$44,'Reported Performance Table'!$D1403='Master List'!$B$46,'Reported Performance Table'!$D1403='Master List'!$B$48,'Reported Performance Table'!$D1403='Master List'!$B$104,'Reported Performance Table'!$D1403='Master List'!$B$106,'Reported Performance Table'!$D1403='Master List'!$B$126)),"LUNA_Dimming","Dimming_Capability_and_Range"))</f>
        <v/>
      </c>
      <c r="N1403" s="179">
        <f>'Reported Performance Table'!BE1403</f>
        <v>0</v>
      </c>
      <c r="O1403" s="179">
        <f>'Reported Performance Table'!BF1403</f>
        <v>0</v>
      </c>
      <c r="P1403" s="179">
        <f>'Reported Performance Table'!BG1403</f>
        <v>0</v>
      </c>
      <c r="Q1403" t="str">
        <f t="shared" si="43"/>
        <v>No</v>
      </c>
    </row>
    <row r="1404" spans="1:17" x14ac:dyDescent="0.25">
      <c r="A1404" s="75">
        <v>1411</v>
      </c>
      <c r="B1404" s="76" t="str">
        <f>IF('Reported Performance Table'!$A1411="","",IF(OR('Reported Performance Table'!$B1411="",'Reported Performance Table'!$C1411="",'Reported Performance Table'!$D1411="",'Reported Performance Table'!$F1411="",'Reported Performance Table'!$G1411="",'Reported Performance Table'!$H1411="",'Reported Performance Table'!$I1411="",'Reported Performance Table'!$K1411="",'Reported Performance Table'!$N1411="",'Reported Performance Table'!$O1411="",'Reported Performance Table'!$P1411="",'Reported Performance Table'!$Q1411="",'Reported Performance Table'!$R1411="",'Reported Performance Table'!$S1411="",'Reported Performance Table'!$T1411="",'Reported Performance Table'!$U1411="",'Reported Performance Table'!$V1411="",'Reported Performance Table'!$W1411="",'Reported Performance Table'!$X1411="",'Reported Performance Table'!$AF1411="",'Reported Performance Table'!$AG1411="",'Reported Performance Table'!$AI1411="",'Reported Performance Table'!$AJ1411="",'Reported Performance Table'!$AL1411="",'Reported Performance Table'!$AN1411="",'Reported Performance Table'!$AR1411=""),$A1404&amp;", ",""))</f>
        <v/>
      </c>
      <c r="D1404" s="35" t="e">
        <f>VLOOKUP('Reported Performance Table'!C1404,'Master List'!$B$20:$C$39,2,FALSE)</f>
        <v>#N/A</v>
      </c>
      <c r="E1404" t="e">
        <f>VLOOKUP('Reported Performance Table'!D1404,'Master List'!$B$42:$C$129,2,FALSE)</f>
        <v>#N/A</v>
      </c>
      <c r="F1404" t="e">
        <f>VLOOKUP('Reported Performance Table'!C1404,'Master List'!$B$20:$D$39,3,FALSE)</f>
        <v>#N/A</v>
      </c>
      <c r="G1404" s="3" t="e">
        <f>VLOOKUP('Reported Performance Table'!B1404,'Master List'!$B$11:$D$17,3,FALSE)</f>
        <v>#N/A</v>
      </c>
      <c r="H1404" t="e">
        <f t="shared" si="42"/>
        <v>#N/A</v>
      </c>
      <c r="I1404" t="e">
        <f>IF(VLOOKUP('Reported Performance Table'!D1404,'Master List'!$B$42:$D$129,3,FALSE)="","No",VLOOKUP('Reported Performance Table'!D1404,'Master List'!$B$42:$D$129,3,FALSE))</f>
        <v>#N/A</v>
      </c>
      <c r="J1404" t="e">
        <f>IF(AND(I1404="Yes_No",'Reported Performance Table'!E1404="Yes"),"No","Yes_No")</f>
        <v>#N/A</v>
      </c>
      <c r="K1404" t="str">
        <f>IF('Reported Performance Table'!D1404="","",IF('Reported Performance Table'!E1404="Yes","LUNA_CCT","Reported_CCT"))</f>
        <v/>
      </c>
      <c r="L1404" t="str">
        <f>IF('Reported Performance Table'!D1404="","",IF(K1404="LUNA_CCT",VLOOKUP('Reported Performance Table'!D1404,'Master List'!$B$42:$E$129,4,FALSE),"Reported_BUG"))</f>
        <v/>
      </c>
      <c r="M1404" t="str">
        <f>IF('Reported Performance Table'!D1404="","",IF(AND('Reported Performance Table'!$E1404="Yes",OR('Reported Performance Table'!$D1404='Master List'!$B$42,'Reported Performance Table'!$D1404='Master List'!$B$43,'Reported Performance Table'!$D1404='Master List'!$B$44,'Reported Performance Table'!$D1404='Master List'!$B$46,'Reported Performance Table'!$D1404='Master List'!$B$48,'Reported Performance Table'!$D1404='Master List'!$B$104,'Reported Performance Table'!$D1404='Master List'!$B$106,'Reported Performance Table'!$D1404='Master List'!$B$126)),"LUNA_Dimming","Dimming_Capability_and_Range"))</f>
        <v/>
      </c>
      <c r="N1404" s="179">
        <f>'Reported Performance Table'!BE1404</f>
        <v>0</v>
      </c>
      <c r="O1404" s="179">
        <f>'Reported Performance Table'!BF1404</f>
        <v>0</v>
      </c>
      <c r="P1404" s="179">
        <f>'Reported Performance Table'!BG1404</f>
        <v>0</v>
      </c>
      <c r="Q1404" t="str">
        <f t="shared" si="43"/>
        <v>No</v>
      </c>
    </row>
    <row r="1405" spans="1:17" x14ac:dyDescent="0.25">
      <c r="A1405" s="75">
        <v>1412</v>
      </c>
      <c r="B1405" s="76" t="str">
        <f>IF('Reported Performance Table'!$A1412="","",IF(OR('Reported Performance Table'!$B1412="",'Reported Performance Table'!$C1412="",'Reported Performance Table'!$D1412="",'Reported Performance Table'!$F1412="",'Reported Performance Table'!$G1412="",'Reported Performance Table'!$H1412="",'Reported Performance Table'!$I1412="",'Reported Performance Table'!$K1412="",'Reported Performance Table'!$N1412="",'Reported Performance Table'!$O1412="",'Reported Performance Table'!$P1412="",'Reported Performance Table'!$Q1412="",'Reported Performance Table'!$R1412="",'Reported Performance Table'!$S1412="",'Reported Performance Table'!$T1412="",'Reported Performance Table'!$U1412="",'Reported Performance Table'!$V1412="",'Reported Performance Table'!$W1412="",'Reported Performance Table'!$X1412="",'Reported Performance Table'!$AF1412="",'Reported Performance Table'!$AG1412="",'Reported Performance Table'!$AI1412="",'Reported Performance Table'!$AJ1412="",'Reported Performance Table'!$AL1412="",'Reported Performance Table'!$AN1412="",'Reported Performance Table'!$AR1412=""),$A1405&amp;", ",""))</f>
        <v/>
      </c>
      <c r="D1405" s="35" t="e">
        <f>VLOOKUP('Reported Performance Table'!C1405,'Master List'!$B$20:$C$39,2,FALSE)</f>
        <v>#N/A</v>
      </c>
      <c r="E1405" t="e">
        <f>VLOOKUP('Reported Performance Table'!D1405,'Master List'!$B$42:$C$129,2,FALSE)</f>
        <v>#N/A</v>
      </c>
      <c r="F1405" t="e">
        <f>VLOOKUP('Reported Performance Table'!C1405,'Master List'!$B$20:$D$39,3,FALSE)</f>
        <v>#N/A</v>
      </c>
      <c r="G1405" s="3" t="e">
        <f>VLOOKUP('Reported Performance Table'!B1405,'Master List'!$B$11:$D$17,3,FALSE)</f>
        <v>#N/A</v>
      </c>
      <c r="H1405" t="e">
        <f t="shared" si="42"/>
        <v>#N/A</v>
      </c>
      <c r="I1405" t="e">
        <f>IF(VLOOKUP('Reported Performance Table'!D1405,'Master List'!$B$42:$D$129,3,FALSE)="","No",VLOOKUP('Reported Performance Table'!D1405,'Master List'!$B$42:$D$129,3,FALSE))</f>
        <v>#N/A</v>
      </c>
      <c r="J1405" t="e">
        <f>IF(AND(I1405="Yes_No",'Reported Performance Table'!E1405="Yes"),"No","Yes_No")</f>
        <v>#N/A</v>
      </c>
      <c r="K1405" t="str">
        <f>IF('Reported Performance Table'!D1405="","",IF('Reported Performance Table'!E1405="Yes","LUNA_CCT","Reported_CCT"))</f>
        <v/>
      </c>
      <c r="L1405" t="str">
        <f>IF('Reported Performance Table'!D1405="","",IF(K1405="LUNA_CCT",VLOOKUP('Reported Performance Table'!D1405,'Master List'!$B$42:$E$129,4,FALSE),"Reported_BUG"))</f>
        <v/>
      </c>
      <c r="M1405" t="str">
        <f>IF('Reported Performance Table'!D1405="","",IF(AND('Reported Performance Table'!$E1405="Yes",OR('Reported Performance Table'!$D1405='Master List'!$B$42,'Reported Performance Table'!$D1405='Master List'!$B$43,'Reported Performance Table'!$D1405='Master List'!$B$44,'Reported Performance Table'!$D1405='Master List'!$B$46,'Reported Performance Table'!$D1405='Master List'!$B$48,'Reported Performance Table'!$D1405='Master List'!$B$104,'Reported Performance Table'!$D1405='Master List'!$B$106,'Reported Performance Table'!$D1405='Master List'!$B$126)),"LUNA_Dimming","Dimming_Capability_and_Range"))</f>
        <v/>
      </c>
      <c r="N1405" s="179">
        <f>'Reported Performance Table'!BE1405</f>
        <v>0</v>
      </c>
      <c r="O1405" s="179">
        <f>'Reported Performance Table'!BF1405</f>
        <v>0</v>
      </c>
      <c r="P1405" s="179">
        <f>'Reported Performance Table'!BG1405</f>
        <v>0</v>
      </c>
      <c r="Q1405" t="str">
        <f t="shared" si="43"/>
        <v>No</v>
      </c>
    </row>
    <row r="1406" spans="1:17" x14ac:dyDescent="0.25">
      <c r="A1406" s="75">
        <v>1413</v>
      </c>
      <c r="B1406" s="76" t="str">
        <f>IF('Reported Performance Table'!$A1413="","",IF(OR('Reported Performance Table'!$B1413="",'Reported Performance Table'!$C1413="",'Reported Performance Table'!$D1413="",'Reported Performance Table'!$F1413="",'Reported Performance Table'!$G1413="",'Reported Performance Table'!$H1413="",'Reported Performance Table'!$I1413="",'Reported Performance Table'!$K1413="",'Reported Performance Table'!$N1413="",'Reported Performance Table'!$O1413="",'Reported Performance Table'!$P1413="",'Reported Performance Table'!$Q1413="",'Reported Performance Table'!$R1413="",'Reported Performance Table'!$S1413="",'Reported Performance Table'!$T1413="",'Reported Performance Table'!$U1413="",'Reported Performance Table'!$V1413="",'Reported Performance Table'!$W1413="",'Reported Performance Table'!$X1413="",'Reported Performance Table'!$AF1413="",'Reported Performance Table'!$AG1413="",'Reported Performance Table'!$AI1413="",'Reported Performance Table'!$AJ1413="",'Reported Performance Table'!$AL1413="",'Reported Performance Table'!$AN1413="",'Reported Performance Table'!$AR1413=""),$A1406&amp;", ",""))</f>
        <v/>
      </c>
      <c r="D1406" s="35" t="e">
        <f>VLOOKUP('Reported Performance Table'!C1406,'Master List'!$B$20:$C$39,2,FALSE)</f>
        <v>#N/A</v>
      </c>
      <c r="E1406" t="e">
        <f>VLOOKUP('Reported Performance Table'!D1406,'Master List'!$B$42:$C$129,2,FALSE)</f>
        <v>#N/A</v>
      </c>
      <c r="F1406" t="e">
        <f>VLOOKUP('Reported Performance Table'!C1406,'Master List'!$B$20:$D$39,3,FALSE)</f>
        <v>#N/A</v>
      </c>
      <c r="G1406" s="3" t="e">
        <f>VLOOKUP('Reported Performance Table'!B1406,'Master List'!$B$11:$D$17,3,FALSE)</f>
        <v>#N/A</v>
      </c>
      <c r="H1406" t="e">
        <f t="shared" si="42"/>
        <v>#N/A</v>
      </c>
      <c r="I1406" t="e">
        <f>IF(VLOOKUP('Reported Performance Table'!D1406,'Master List'!$B$42:$D$129,3,FALSE)="","No",VLOOKUP('Reported Performance Table'!D1406,'Master List'!$B$42:$D$129,3,FALSE))</f>
        <v>#N/A</v>
      </c>
      <c r="J1406" t="e">
        <f>IF(AND(I1406="Yes_No",'Reported Performance Table'!E1406="Yes"),"No","Yes_No")</f>
        <v>#N/A</v>
      </c>
      <c r="K1406" t="str">
        <f>IF('Reported Performance Table'!D1406="","",IF('Reported Performance Table'!E1406="Yes","LUNA_CCT","Reported_CCT"))</f>
        <v/>
      </c>
      <c r="L1406" t="str">
        <f>IF('Reported Performance Table'!D1406="","",IF(K1406="LUNA_CCT",VLOOKUP('Reported Performance Table'!D1406,'Master List'!$B$42:$E$129,4,FALSE),"Reported_BUG"))</f>
        <v/>
      </c>
      <c r="M1406" t="str">
        <f>IF('Reported Performance Table'!D1406="","",IF(AND('Reported Performance Table'!$E1406="Yes",OR('Reported Performance Table'!$D1406='Master List'!$B$42,'Reported Performance Table'!$D1406='Master List'!$B$43,'Reported Performance Table'!$D1406='Master List'!$B$44,'Reported Performance Table'!$D1406='Master List'!$B$46,'Reported Performance Table'!$D1406='Master List'!$B$48,'Reported Performance Table'!$D1406='Master List'!$B$104,'Reported Performance Table'!$D1406='Master List'!$B$106,'Reported Performance Table'!$D1406='Master List'!$B$126)),"LUNA_Dimming","Dimming_Capability_and_Range"))</f>
        <v/>
      </c>
      <c r="N1406" s="179">
        <f>'Reported Performance Table'!BE1406</f>
        <v>0</v>
      </c>
      <c r="O1406" s="179">
        <f>'Reported Performance Table'!BF1406</f>
        <v>0</v>
      </c>
      <c r="P1406" s="179">
        <f>'Reported Performance Table'!BG1406</f>
        <v>0</v>
      </c>
      <c r="Q1406" t="str">
        <f t="shared" si="43"/>
        <v>No</v>
      </c>
    </row>
    <row r="1407" spans="1:17" x14ac:dyDescent="0.25">
      <c r="A1407" s="75">
        <v>1414</v>
      </c>
      <c r="B1407" s="76" t="str">
        <f>IF('Reported Performance Table'!$A1414="","",IF(OR('Reported Performance Table'!$B1414="",'Reported Performance Table'!$C1414="",'Reported Performance Table'!$D1414="",'Reported Performance Table'!$F1414="",'Reported Performance Table'!$G1414="",'Reported Performance Table'!$H1414="",'Reported Performance Table'!$I1414="",'Reported Performance Table'!$K1414="",'Reported Performance Table'!$N1414="",'Reported Performance Table'!$O1414="",'Reported Performance Table'!$P1414="",'Reported Performance Table'!$Q1414="",'Reported Performance Table'!$R1414="",'Reported Performance Table'!$S1414="",'Reported Performance Table'!$T1414="",'Reported Performance Table'!$U1414="",'Reported Performance Table'!$V1414="",'Reported Performance Table'!$W1414="",'Reported Performance Table'!$X1414="",'Reported Performance Table'!$AF1414="",'Reported Performance Table'!$AG1414="",'Reported Performance Table'!$AI1414="",'Reported Performance Table'!$AJ1414="",'Reported Performance Table'!$AL1414="",'Reported Performance Table'!$AN1414="",'Reported Performance Table'!$AR1414=""),$A1407&amp;", ",""))</f>
        <v/>
      </c>
      <c r="D1407" s="35" t="e">
        <f>VLOOKUP('Reported Performance Table'!C1407,'Master List'!$B$20:$C$39,2,FALSE)</f>
        <v>#N/A</v>
      </c>
      <c r="E1407" t="e">
        <f>VLOOKUP('Reported Performance Table'!D1407,'Master List'!$B$42:$C$129,2,FALSE)</f>
        <v>#N/A</v>
      </c>
      <c r="F1407" t="e">
        <f>VLOOKUP('Reported Performance Table'!C1407,'Master List'!$B$20:$D$39,3,FALSE)</f>
        <v>#N/A</v>
      </c>
      <c r="G1407" s="3" t="e">
        <f>VLOOKUP('Reported Performance Table'!B1407,'Master List'!$B$11:$D$17,3,FALSE)</f>
        <v>#N/A</v>
      </c>
      <c r="H1407" t="e">
        <f t="shared" si="42"/>
        <v>#N/A</v>
      </c>
      <c r="I1407" t="e">
        <f>IF(VLOOKUP('Reported Performance Table'!D1407,'Master List'!$B$42:$D$129,3,FALSE)="","No",VLOOKUP('Reported Performance Table'!D1407,'Master List'!$B$42:$D$129,3,FALSE))</f>
        <v>#N/A</v>
      </c>
      <c r="J1407" t="e">
        <f>IF(AND(I1407="Yes_No",'Reported Performance Table'!E1407="Yes"),"No","Yes_No")</f>
        <v>#N/A</v>
      </c>
      <c r="K1407" t="str">
        <f>IF('Reported Performance Table'!D1407="","",IF('Reported Performance Table'!E1407="Yes","LUNA_CCT","Reported_CCT"))</f>
        <v/>
      </c>
      <c r="L1407" t="str">
        <f>IF('Reported Performance Table'!D1407="","",IF(K1407="LUNA_CCT",VLOOKUP('Reported Performance Table'!D1407,'Master List'!$B$42:$E$129,4,FALSE),"Reported_BUG"))</f>
        <v/>
      </c>
      <c r="M1407" t="str">
        <f>IF('Reported Performance Table'!D1407="","",IF(AND('Reported Performance Table'!$E1407="Yes",OR('Reported Performance Table'!$D1407='Master List'!$B$42,'Reported Performance Table'!$D1407='Master List'!$B$43,'Reported Performance Table'!$D1407='Master List'!$B$44,'Reported Performance Table'!$D1407='Master List'!$B$46,'Reported Performance Table'!$D1407='Master List'!$B$48,'Reported Performance Table'!$D1407='Master List'!$B$104,'Reported Performance Table'!$D1407='Master List'!$B$106,'Reported Performance Table'!$D1407='Master List'!$B$126)),"LUNA_Dimming","Dimming_Capability_and_Range"))</f>
        <v/>
      </c>
      <c r="N1407" s="179">
        <f>'Reported Performance Table'!BE1407</f>
        <v>0</v>
      </c>
      <c r="O1407" s="179">
        <f>'Reported Performance Table'!BF1407</f>
        <v>0</v>
      </c>
      <c r="P1407" s="179">
        <f>'Reported Performance Table'!BG1407</f>
        <v>0</v>
      </c>
      <c r="Q1407" t="str">
        <f t="shared" si="43"/>
        <v>No</v>
      </c>
    </row>
    <row r="1408" spans="1:17" x14ac:dyDescent="0.25">
      <c r="A1408" s="75">
        <v>1415</v>
      </c>
      <c r="B1408" s="76" t="str">
        <f>IF('Reported Performance Table'!$A1415="","",IF(OR('Reported Performance Table'!$B1415="",'Reported Performance Table'!$C1415="",'Reported Performance Table'!$D1415="",'Reported Performance Table'!$F1415="",'Reported Performance Table'!$G1415="",'Reported Performance Table'!$H1415="",'Reported Performance Table'!$I1415="",'Reported Performance Table'!$K1415="",'Reported Performance Table'!$N1415="",'Reported Performance Table'!$O1415="",'Reported Performance Table'!$P1415="",'Reported Performance Table'!$Q1415="",'Reported Performance Table'!$R1415="",'Reported Performance Table'!$S1415="",'Reported Performance Table'!$T1415="",'Reported Performance Table'!$U1415="",'Reported Performance Table'!$V1415="",'Reported Performance Table'!$W1415="",'Reported Performance Table'!$X1415="",'Reported Performance Table'!$AF1415="",'Reported Performance Table'!$AG1415="",'Reported Performance Table'!$AI1415="",'Reported Performance Table'!$AJ1415="",'Reported Performance Table'!$AL1415="",'Reported Performance Table'!$AN1415="",'Reported Performance Table'!$AR1415=""),$A1408&amp;", ",""))</f>
        <v/>
      </c>
      <c r="D1408" s="35" t="e">
        <f>VLOOKUP('Reported Performance Table'!C1408,'Master List'!$B$20:$C$39,2,FALSE)</f>
        <v>#N/A</v>
      </c>
      <c r="E1408" t="e">
        <f>VLOOKUP('Reported Performance Table'!D1408,'Master List'!$B$42:$C$129,2,FALSE)</f>
        <v>#N/A</v>
      </c>
      <c r="F1408" t="e">
        <f>VLOOKUP('Reported Performance Table'!C1408,'Master List'!$B$20:$D$39,3,FALSE)</f>
        <v>#N/A</v>
      </c>
      <c r="G1408" s="3" t="e">
        <f>VLOOKUP('Reported Performance Table'!B1408,'Master List'!$B$11:$D$17,3,FALSE)</f>
        <v>#N/A</v>
      </c>
      <c r="H1408" t="e">
        <f t="shared" si="42"/>
        <v>#N/A</v>
      </c>
      <c r="I1408" t="e">
        <f>IF(VLOOKUP('Reported Performance Table'!D1408,'Master List'!$B$42:$D$129,3,FALSE)="","No",VLOOKUP('Reported Performance Table'!D1408,'Master List'!$B$42:$D$129,3,FALSE))</f>
        <v>#N/A</v>
      </c>
      <c r="J1408" t="e">
        <f>IF(AND(I1408="Yes_No",'Reported Performance Table'!E1408="Yes"),"No","Yes_No")</f>
        <v>#N/A</v>
      </c>
      <c r="K1408" t="str">
        <f>IF('Reported Performance Table'!D1408="","",IF('Reported Performance Table'!E1408="Yes","LUNA_CCT","Reported_CCT"))</f>
        <v/>
      </c>
      <c r="L1408" t="str">
        <f>IF('Reported Performance Table'!D1408="","",IF(K1408="LUNA_CCT",VLOOKUP('Reported Performance Table'!D1408,'Master List'!$B$42:$E$129,4,FALSE),"Reported_BUG"))</f>
        <v/>
      </c>
      <c r="M1408" t="str">
        <f>IF('Reported Performance Table'!D1408="","",IF(AND('Reported Performance Table'!$E1408="Yes",OR('Reported Performance Table'!$D1408='Master List'!$B$42,'Reported Performance Table'!$D1408='Master List'!$B$43,'Reported Performance Table'!$D1408='Master List'!$B$44,'Reported Performance Table'!$D1408='Master List'!$B$46,'Reported Performance Table'!$D1408='Master List'!$B$48,'Reported Performance Table'!$D1408='Master List'!$B$104,'Reported Performance Table'!$D1408='Master List'!$B$106,'Reported Performance Table'!$D1408='Master List'!$B$126)),"LUNA_Dimming","Dimming_Capability_and_Range"))</f>
        <v/>
      </c>
      <c r="N1408" s="179">
        <f>'Reported Performance Table'!BE1408</f>
        <v>0</v>
      </c>
      <c r="O1408" s="179">
        <f>'Reported Performance Table'!BF1408</f>
        <v>0</v>
      </c>
      <c r="P1408" s="179">
        <f>'Reported Performance Table'!BG1408</f>
        <v>0</v>
      </c>
      <c r="Q1408" t="str">
        <f t="shared" si="43"/>
        <v>No</v>
      </c>
    </row>
    <row r="1409" spans="1:17" x14ac:dyDescent="0.25">
      <c r="A1409" s="75">
        <v>1416</v>
      </c>
      <c r="B1409" s="76" t="str">
        <f>IF('Reported Performance Table'!$A1416="","",IF(OR('Reported Performance Table'!$B1416="",'Reported Performance Table'!$C1416="",'Reported Performance Table'!$D1416="",'Reported Performance Table'!$F1416="",'Reported Performance Table'!$G1416="",'Reported Performance Table'!$H1416="",'Reported Performance Table'!$I1416="",'Reported Performance Table'!$K1416="",'Reported Performance Table'!$N1416="",'Reported Performance Table'!$O1416="",'Reported Performance Table'!$P1416="",'Reported Performance Table'!$Q1416="",'Reported Performance Table'!$R1416="",'Reported Performance Table'!$S1416="",'Reported Performance Table'!$T1416="",'Reported Performance Table'!$U1416="",'Reported Performance Table'!$V1416="",'Reported Performance Table'!$W1416="",'Reported Performance Table'!$X1416="",'Reported Performance Table'!$AF1416="",'Reported Performance Table'!$AG1416="",'Reported Performance Table'!$AI1416="",'Reported Performance Table'!$AJ1416="",'Reported Performance Table'!$AL1416="",'Reported Performance Table'!$AN1416="",'Reported Performance Table'!$AR1416=""),$A1409&amp;", ",""))</f>
        <v/>
      </c>
      <c r="D1409" s="35" t="e">
        <f>VLOOKUP('Reported Performance Table'!C1409,'Master List'!$B$20:$C$39,2,FALSE)</f>
        <v>#N/A</v>
      </c>
      <c r="E1409" t="e">
        <f>VLOOKUP('Reported Performance Table'!D1409,'Master List'!$B$42:$C$129,2,FALSE)</f>
        <v>#N/A</v>
      </c>
      <c r="F1409" t="e">
        <f>VLOOKUP('Reported Performance Table'!C1409,'Master List'!$B$20:$D$39,3,FALSE)</f>
        <v>#N/A</v>
      </c>
      <c r="G1409" s="3" t="e">
        <f>VLOOKUP('Reported Performance Table'!B1409,'Master List'!$B$11:$D$17,3,FALSE)</f>
        <v>#N/A</v>
      </c>
      <c r="H1409" t="e">
        <f t="shared" si="42"/>
        <v>#N/A</v>
      </c>
      <c r="I1409" t="e">
        <f>IF(VLOOKUP('Reported Performance Table'!D1409,'Master List'!$B$42:$D$129,3,FALSE)="","No",VLOOKUP('Reported Performance Table'!D1409,'Master List'!$B$42:$D$129,3,FALSE))</f>
        <v>#N/A</v>
      </c>
      <c r="J1409" t="e">
        <f>IF(AND(I1409="Yes_No",'Reported Performance Table'!E1409="Yes"),"No","Yes_No")</f>
        <v>#N/A</v>
      </c>
      <c r="K1409" t="str">
        <f>IF('Reported Performance Table'!D1409="","",IF('Reported Performance Table'!E1409="Yes","LUNA_CCT","Reported_CCT"))</f>
        <v/>
      </c>
      <c r="L1409" t="str">
        <f>IF('Reported Performance Table'!D1409="","",IF(K1409="LUNA_CCT",VLOOKUP('Reported Performance Table'!D1409,'Master List'!$B$42:$E$129,4,FALSE),"Reported_BUG"))</f>
        <v/>
      </c>
      <c r="M1409" t="str">
        <f>IF('Reported Performance Table'!D1409="","",IF(AND('Reported Performance Table'!$E1409="Yes",OR('Reported Performance Table'!$D1409='Master List'!$B$42,'Reported Performance Table'!$D1409='Master List'!$B$43,'Reported Performance Table'!$D1409='Master List'!$B$44,'Reported Performance Table'!$D1409='Master List'!$B$46,'Reported Performance Table'!$D1409='Master List'!$B$48,'Reported Performance Table'!$D1409='Master List'!$B$104,'Reported Performance Table'!$D1409='Master List'!$B$106,'Reported Performance Table'!$D1409='Master List'!$B$126)),"LUNA_Dimming","Dimming_Capability_and_Range"))</f>
        <v/>
      </c>
      <c r="N1409" s="179">
        <f>'Reported Performance Table'!BE1409</f>
        <v>0</v>
      </c>
      <c r="O1409" s="179">
        <f>'Reported Performance Table'!BF1409</f>
        <v>0</v>
      </c>
      <c r="P1409" s="179">
        <f>'Reported Performance Table'!BG1409</f>
        <v>0</v>
      </c>
      <c r="Q1409" t="str">
        <f t="shared" si="43"/>
        <v>No</v>
      </c>
    </row>
    <row r="1410" spans="1:17" x14ac:dyDescent="0.25">
      <c r="A1410" s="75">
        <v>1417</v>
      </c>
      <c r="B1410" s="76" t="str">
        <f>IF('Reported Performance Table'!$A1417="","",IF(OR('Reported Performance Table'!$B1417="",'Reported Performance Table'!$C1417="",'Reported Performance Table'!$D1417="",'Reported Performance Table'!$F1417="",'Reported Performance Table'!$G1417="",'Reported Performance Table'!$H1417="",'Reported Performance Table'!$I1417="",'Reported Performance Table'!$K1417="",'Reported Performance Table'!$N1417="",'Reported Performance Table'!$O1417="",'Reported Performance Table'!$P1417="",'Reported Performance Table'!$Q1417="",'Reported Performance Table'!$R1417="",'Reported Performance Table'!$S1417="",'Reported Performance Table'!$T1417="",'Reported Performance Table'!$U1417="",'Reported Performance Table'!$V1417="",'Reported Performance Table'!$W1417="",'Reported Performance Table'!$X1417="",'Reported Performance Table'!$AF1417="",'Reported Performance Table'!$AG1417="",'Reported Performance Table'!$AI1417="",'Reported Performance Table'!$AJ1417="",'Reported Performance Table'!$AL1417="",'Reported Performance Table'!$AN1417="",'Reported Performance Table'!$AR1417=""),$A1410&amp;", ",""))</f>
        <v/>
      </c>
      <c r="D1410" s="35" t="e">
        <f>VLOOKUP('Reported Performance Table'!C1410,'Master List'!$B$20:$C$39,2,FALSE)</f>
        <v>#N/A</v>
      </c>
      <c r="E1410" t="e">
        <f>VLOOKUP('Reported Performance Table'!D1410,'Master List'!$B$42:$C$129,2,FALSE)</f>
        <v>#N/A</v>
      </c>
      <c r="F1410" t="e">
        <f>VLOOKUP('Reported Performance Table'!C1410,'Master List'!$B$20:$D$39,3,FALSE)</f>
        <v>#N/A</v>
      </c>
      <c r="G1410" s="3" t="e">
        <f>VLOOKUP('Reported Performance Table'!B1410,'Master List'!$B$11:$D$17,3,FALSE)</f>
        <v>#N/A</v>
      </c>
      <c r="H1410" t="e">
        <f t="shared" si="42"/>
        <v>#N/A</v>
      </c>
      <c r="I1410" t="e">
        <f>IF(VLOOKUP('Reported Performance Table'!D1410,'Master List'!$B$42:$D$129,3,FALSE)="","No",VLOOKUP('Reported Performance Table'!D1410,'Master List'!$B$42:$D$129,3,FALSE))</f>
        <v>#N/A</v>
      </c>
      <c r="J1410" t="e">
        <f>IF(AND(I1410="Yes_No",'Reported Performance Table'!E1410="Yes"),"No","Yes_No")</f>
        <v>#N/A</v>
      </c>
      <c r="K1410" t="str">
        <f>IF('Reported Performance Table'!D1410="","",IF('Reported Performance Table'!E1410="Yes","LUNA_CCT","Reported_CCT"))</f>
        <v/>
      </c>
      <c r="L1410" t="str">
        <f>IF('Reported Performance Table'!D1410="","",IF(K1410="LUNA_CCT",VLOOKUP('Reported Performance Table'!D1410,'Master List'!$B$42:$E$129,4,FALSE),"Reported_BUG"))</f>
        <v/>
      </c>
      <c r="M1410" t="str">
        <f>IF('Reported Performance Table'!D1410="","",IF(AND('Reported Performance Table'!$E1410="Yes",OR('Reported Performance Table'!$D1410='Master List'!$B$42,'Reported Performance Table'!$D1410='Master List'!$B$43,'Reported Performance Table'!$D1410='Master List'!$B$44,'Reported Performance Table'!$D1410='Master List'!$B$46,'Reported Performance Table'!$D1410='Master List'!$B$48,'Reported Performance Table'!$D1410='Master List'!$B$104,'Reported Performance Table'!$D1410='Master List'!$B$106,'Reported Performance Table'!$D1410='Master List'!$B$126)),"LUNA_Dimming","Dimming_Capability_and_Range"))</f>
        <v/>
      </c>
      <c r="N1410" s="179">
        <f>'Reported Performance Table'!BE1410</f>
        <v>0</v>
      </c>
      <c r="O1410" s="179">
        <f>'Reported Performance Table'!BF1410</f>
        <v>0</v>
      </c>
      <c r="P1410" s="179">
        <f>'Reported Performance Table'!BG1410</f>
        <v>0</v>
      </c>
      <c r="Q1410" t="str">
        <f t="shared" si="43"/>
        <v>No</v>
      </c>
    </row>
    <row r="1411" spans="1:17" x14ac:dyDescent="0.25">
      <c r="A1411" s="75">
        <v>1418</v>
      </c>
      <c r="B1411" s="76" t="str">
        <f>IF('Reported Performance Table'!$A1418="","",IF(OR('Reported Performance Table'!$B1418="",'Reported Performance Table'!$C1418="",'Reported Performance Table'!$D1418="",'Reported Performance Table'!$F1418="",'Reported Performance Table'!$G1418="",'Reported Performance Table'!$H1418="",'Reported Performance Table'!$I1418="",'Reported Performance Table'!$K1418="",'Reported Performance Table'!$N1418="",'Reported Performance Table'!$O1418="",'Reported Performance Table'!$P1418="",'Reported Performance Table'!$Q1418="",'Reported Performance Table'!$R1418="",'Reported Performance Table'!$S1418="",'Reported Performance Table'!$T1418="",'Reported Performance Table'!$U1418="",'Reported Performance Table'!$V1418="",'Reported Performance Table'!$W1418="",'Reported Performance Table'!$X1418="",'Reported Performance Table'!$AF1418="",'Reported Performance Table'!$AG1418="",'Reported Performance Table'!$AI1418="",'Reported Performance Table'!$AJ1418="",'Reported Performance Table'!$AL1418="",'Reported Performance Table'!$AN1418="",'Reported Performance Table'!$AR1418=""),$A1411&amp;", ",""))</f>
        <v/>
      </c>
      <c r="D1411" s="35" t="e">
        <f>VLOOKUP('Reported Performance Table'!C1411,'Master List'!$B$20:$C$39,2,FALSE)</f>
        <v>#N/A</v>
      </c>
      <c r="E1411" t="e">
        <f>VLOOKUP('Reported Performance Table'!D1411,'Master List'!$B$42:$C$129,2,FALSE)</f>
        <v>#N/A</v>
      </c>
      <c r="F1411" t="e">
        <f>VLOOKUP('Reported Performance Table'!C1411,'Master List'!$B$20:$D$39,3,FALSE)</f>
        <v>#N/A</v>
      </c>
      <c r="G1411" s="3" t="e">
        <f>VLOOKUP('Reported Performance Table'!B1411,'Master List'!$B$11:$D$17,3,FALSE)</f>
        <v>#N/A</v>
      </c>
      <c r="H1411" t="e">
        <f t="shared" si="42"/>
        <v>#N/A</v>
      </c>
      <c r="I1411" t="e">
        <f>IF(VLOOKUP('Reported Performance Table'!D1411,'Master List'!$B$42:$D$129,3,FALSE)="","No",VLOOKUP('Reported Performance Table'!D1411,'Master List'!$B$42:$D$129,3,FALSE))</f>
        <v>#N/A</v>
      </c>
      <c r="J1411" t="e">
        <f>IF(AND(I1411="Yes_No",'Reported Performance Table'!E1411="Yes"),"No","Yes_No")</f>
        <v>#N/A</v>
      </c>
      <c r="K1411" t="str">
        <f>IF('Reported Performance Table'!D1411="","",IF('Reported Performance Table'!E1411="Yes","LUNA_CCT","Reported_CCT"))</f>
        <v/>
      </c>
      <c r="L1411" t="str">
        <f>IF('Reported Performance Table'!D1411="","",IF(K1411="LUNA_CCT",VLOOKUP('Reported Performance Table'!D1411,'Master List'!$B$42:$E$129,4,FALSE),"Reported_BUG"))</f>
        <v/>
      </c>
      <c r="M1411" t="str">
        <f>IF('Reported Performance Table'!D1411="","",IF(AND('Reported Performance Table'!$E1411="Yes",OR('Reported Performance Table'!$D1411='Master List'!$B$42,'Reported Performance Table'!$D1411='Master List'!$B$43,'Reported Performance Table'!$D1411='Master List'!$B$44,'Reported Performance Table'!$D1411='Master List'!$B$46,'Reported Performance Table'!$D1411='Master List'!$B$48,'Reported Performance Table'!$D1411='Master List'!$B$104,'Reported Performance Table'!$D1411='Master List'!$B$106,'Reported Performance Table'!$D1411='Master List'!$B$126)),"LUNA_Dimming","Dimming_Capability_and_Range"))</f>
        <v/>
      </c>
      <c r="N1411" s="179">
        <f>'Reported Performance Table'!BE1411</f>
        <v>0</v>
      </c>
      <c r="O1411" s="179">
        <f>'Reported Performance Table'!BF1411</f>
        <v>0</v>
      </c>
      <c r="P1411" s="179">
        <f>'Reported Performance Table'!BG1411</f>
        <v>0</v>
      </c>
      <c r="Q1411" t="str">
        <f t="shared" si="43"/>
        <v>No</v>
      </c>
    </row>
    <row r="1412" spans="1:17" x14ac:dyDescent="0.25">
      <c r="A1412" s="75">
        <v>1419</v>
      </c>
      <c r="B1412" s="76" t="str">
        <f>IF('Reported Performance Table'!$A1419="","",IF(OR('Reported Performance Table'!$B1419="",'Reported Performance Table'!$C1419="",'Reported Performance Table'!$D1419="",'Reported Performance Table'!$F1419="",'Reported Performance Table'!$G1419="",'Reported Performance Table'!$H1419="",'Reported Performance Table'!$I1419="",'Reported Performance Table'!$K1419="",'Reported Performance Table'!$N1419="",'Reported Performance Table'!$O1419="",'Reported Performance Table'!$P1419="",'Reported Performance Table'!$Q1419="",'Reported Performance Table'!$R1419="",'Reported Performance Table'!$S1419="",'Reported Performance Table'!$T1419="",'Reported Performance Table'!$U1419="",'Reported Performance Table'!$V1419="",'Reported Performance Table'!$W1419="",'Reported Performance Table'!$X1419="",'Reported Performance Table'!$AF1419="",'Reported Performance Table'!$AG1419="",'Reported Performance Table'!$AI1419="",'Reported Performance Table'!$AJ1419="",'Reported Performance Table'!$AL1419="",'Reported Performance Table'!$AN1419="",'Reported Performance Table'!$AR1419=""),$A1412&amp;", ",""))</f>
        <v/>
      </c>
      <c r="D1412" s="35" t="e">
        <f>VLOOKUP('Reported Performance Table'!C1412,'Master List'!$B$20:$C$39,2,FALSE)</f>
        <v>#N/A</v>
      </c>
      <c r="E1412" t="e">
        <f>VLOOKUP('Reported Performance Table'!D1412,'Master List'!$B$42:$C$129,2,FALSE)</f>
        <v>#N/A</v>
      </c>
      <c r="F1412" t="e">
        <f>VLOOKUP('Reported Performance Table'!C1412,'Master List'!$B$20:$D$39,3,FALSE)</f>
        <v>#N/A</v>
      </c>
      <c r="G1412" s="3" t="e">
        <f>VLOOKUP('Reported Performance Table'!B1412,'Master List'!$B$11:$D$17,3,FALSE)</f>
        <v>#N/A</v>
      </c>
      <c r="H1412" t="e">
        <f t="shared" si="42"/>
        <v>#N/A</v>
      </c>
      <c r="I1412" t="e">
        <f>IF(VLOOKUP('Reported Performance Table'!D1412,'Master List'!$B$42:$D$129,3,FALSE)="","No",VLOOKUP('Reported Performance Table'!D1412,'Master List'!$B$42:$D$129,3,FALSE))</f>
        <v>#N/A</v>
      </c>
      <c r="J1412" t="e">
        <f>IF(AND(I1412="Yes_No",'Reported Performance Table'!E1412="Yes"),"No","Yes_No")</f>
        <v>#N/A</v>
      </c>
      <c r="K1412" t="str">
        <f>IF('Reported Performance Table'!D1412="","",IF('Reported Performance Table'!E1412="Yes","LUNA_CCT","Reported_CCT"))</f>
        <v/>
      </c>
      <c r="L1412" t="str">
        <f>IF('Reported Performance Table'!D1412="","",IF(K1412="LUNA_CCT",VLOOKUP('Reported Performance Table'!D1412,'Master List'!$B$42:$E$129,4,FALSE),"Reported_BUG"))</f>
        <v/>
      </c>
      <c r="M1412" t="str">
        <f>IF('Reported Performance Table'!D1412="","",IF(AND('Reported Performance Table'!$E1412="Yes",OR('Reported Performance Table'!$D1412='Master List'!$B$42,'Reported Performance Table'!$D1412='Master List'!$B$43,'Reported Performance Table'!$D1412='Master List'!$B$44,'Reported Performance Table'!$D1412='Master List'!$B$46,'Reported Performance Table'!$D1412='Master List'!$B$48,'Reported Performance Table'!$D1412='Master List'!$B$104,'Reported Performance Table'!$D1412='Master List'!$B$106,'Reported Performance Table'!$D1412='Master List'!$B$126)),"LUNA_Dimming","Dimming_Capability_and_Range"))</f>
        <v/>
      </c>
      <c r="N1412" s="179">
        <f>'Reported Performance Table'!BE1412</f>
        <v>0</v>
      </c>
      <c r="O1412" s="179">
        <f>'Reported Performance Table'!BF1412</f>
        <v>0</v>
      </c>
      <c r="P1412" s="179">
        <f>'Reported Performance Table'!BG1412</f>
        <v>0</v>
      </c>
      <c r="Q1412" t="str">
        <f t="shared" si="43"/>
        <v>No</v>
      </c>
    </row>
    <row r="1413" spans="1:17" x14ac:dyDescent="0.25">
      <c r="A1413" s="75">
        <v>1420</v>
      </c>
      <c r="B1413" s="76" t="str">
        <f>IF('Reported Performance Table'!$A1420="","",IF(OR('Reported Performance Table'!$B1420="",'Reported Performance Table'!$C1420="",'Reported Performance Table'!$D1420="",'Reported Performance Table'!$F1420="",'Reported Performance Table'!$G1420="",'Reported Performance Table'!$H1420="",'Reported Performance Table'!$I1420="",'Reported Performance Table'!$K1420="",'Reported Performance Table'!$N1420="",'Reported Performance Table'!$O1420="",'Reported Performance Table'!$P1420="",'Reported Performance Table'!$Q1420="",'Reported Performance Table'!$R1420="",'Reported Performance Table'!$S1420="",'Reported Performance Table'!$T1420="",'Reported Performance Table'!$U1420="",'Reported Performance Table'!$V1420="",'Reported Performance Table'!$W1420="",'Reported Performance Table'!$X1420="",'Reported Performance Table'!$AF1420="",'Reported Performance Table'!$AG1420="",'Reported Performance Table'!$AI1420="",'Reported Performance Table'!$AJ1420="",'Reported Performance Table'!$AL1420="",'Reported Performance Table'!$AN1420="",'Reported Performance Table'!$AR1420=""),$A1413&amp;", ",""))</f>
        <v/>
      </c>
      <c r="D1413" s="35" t="e">
        <f>VLOOKUP('Reported Performance Table'!C1413,'Master List'!$B$20:$C$39,2,FALSE)</f>
        <v>#N/A</v>
      </c>
      <c r="E1413" t="e">
        <f>VLOOKUP('Reported Performance Table'!D1413,'Master List'!$B$42:$C$129,2,FALSE)</f>
        <v>#N/A</v>
      </c>
      <c r="F1413" t="e">
        <f>VLOOKUP('Reported Performance Table'!C1413,'Master List'!$B$20:$D$39,3,FALSE)</f>
        <v>#N/A</v>
      </c>
      <c r="G1413" s="3" t="e">
        <f>VLOOKUP('Reported Performance Table'!B1413,'Master List'!$B$11:$D$17,3,FALSE)</f>
        <v>#N/A</v>
      </c>
      <c r="H1413" t="e">
        <f t="shared" si="42"/>
        <v>#N/A</v>
      </c>
      <c r="I1413" t="e">
        <f>IF(VLOOKUP('Reported Performance Table'!D1413,'Master List'!$B$42:$D$129,3,FALSE)="","No",VLOOKUP('Reported Performance Table'!D1413,'Master List'!$B$42:$D$129,3,FALSE))</f>
        <v>#N/A</v>
      </c>
      <c r="J1413" t="e">
        <f>IF(AND(I1413="Yes_No",'Reported Performance Table'!E1413="Yes"),"No","Yes_No")</f>
        <v>#N/A</v>
      </c>
      <c r="K1413" t="str">
        <f>IF('Reported Performance Table'!D1413="","",IF('Reported Performance Table'!E1413="Yes","LUNA_CCT","Reported_CCT"))</f>
        <v/>
      </c>
      <c r="L1413" t="str">
        <f>IF('Reported Performance Table'!D1413="","",IF(K1413="LUNA_CCT",VLOOKUP('Reported Performance Table'!D1413,'Master List'!$B$42:$E$129,4,FALSE),"Reported_BUG"))</f>
        <v/>
      </c>
      <c r="M1413" t="str">
        <f>IF('Reported Performance Table'!D1413="","",IF(AND('Reported Performance Table'!$E1413="Yes",OR('Reported Performance Table'!$D1413='Master List'!$B$42,'Reported Performance Table'!$D1413='Master List'!$B$43,'Reported Performance Table'!$D1413='Master List'!$B$44,'Reported Performance Table'!$D1413='Master List'!$B$46,'Reported Performance Table'!$D1413='Master List'!$B$48,'Reported Performance Table'!$D1413='Master List'!$B$104,'Reported Performance Table'!$D1413='Master List'!$B$106,'Reported Performance Table'!$D1413='Master List'!$B$126)),"LUNA_Dimming","Dimming_Capability_and_Range"))</f>
        <v/>
      </c>
      <c r="N1413" s="179">
        <f>'Reported Performance Table'!BE1413</f>
        <v>0</v>
      </c>
      <c r="O1413" s="179">
        <f>'Reported Performance Table'!BF1413</f>
        <v>0</v>
      </c>
      <c r="P1413" s="179">
        <f>'Reported Performance Table'!BG1413</f>
        <v>0</v>
      </c>
      <c r="Q1413" t="str">
        <f t="shared" si="43"/>
        <v>No</v>
      </c>
    </row>
    <row r="1414" spans="1:17" x14ac:dyDescent="0.25">
      <c r="A1414" s="75">
        <v>1421</v>
      </c>
      <c r="B1414" s="76" t="str">
        <f>IF('Reported Performance Table'!$A1421="","",IF(OR('Reported Performance Table'!$B1421="",'Reported Performance Table'!$C1421="",'Reported Performance Table'!$D1421="",'Reported Performance Table'!$F1421="",'Reported Performance Table'!$G1421="",'Reported Performance Table'!$H1421="",'Reported Performance Table'!$I1421="",'Reported Performance Table'!$K1421="",'Reported Performance Table'!$N1421="",'Reported Performance Table'!$O1421="",'Reported Performance Table'!$P1421="",'Reported Performance Table'!$Q1421="",'Reported Performance Table'!$R1421="",'Reported Performance Table'!$S1421="",'Reported Performance Table'!$T1421="",'Reported Performance Table'!$U1421="",'Reported Performance Table'!$V1421="",'Reported Performance Table'!$W1421="",'Reported Performance Table'!$X1421="",'Reported Performance Table'!$AF1421="",'Reported Performance Table'!$AG1421="",'Reported Performance Table'!$AI1421="",'Reported Performance Table'!$AJ1421="",'Reported Performance Table'!$AL1421="",'Reported Performance Table'!$AN1421="",'Reported Performance Table'!$AR1421=""),$A1414&amp;", ",""))</f>
        <v/>
      </c>
      <c r="D1414" s="35" t="e">
        <f>VLOOKUP('Reported Performance Table'!C1414,'Master List'!$B$20:$C$39,2,FALSE)</f>
        <v>#N/A</v>
      </c>
      <c r="E1414" t="e">
        <f>VLOOKUP('Reported Performance Table'!D1414,'Master List'!$B$42:$C$129,2,FALSE)</f>
        <v>#N/A</v>
      </c>
      <c r="F1414" t="e">
        <f>VLOOKUP('Reported Performance Table'!C1414,'Master List'!$B$20:$D$39,3,FALSE)</f>
        <v>#N/A</v>
      </c>
      <c r="G1414" s="3" t="e">
        <f>VLOOKUP('Reported Performance Table'!B1414,'Master List'!$B$11:$D$17,3,FALSE)</f>
        <v>#N/A</v>
      </c>
      <c r="H1414" t="e">
        <f t="shared" si="42"/>
        <v>#N/A</v>
      </c>
      <c r="I1414" t="e">
        <f>IF(VLOOKUP('Reported Performance Table'!D1414,'Master List'!$B$42:$D$129,3,FALSE)="","No",VLOOKUP('Reported Performance Table'!D1414,'Master List'!$B$42:$D$129,3,FALSE))</f>
        <v>#N/A</v>
      </c>
      <c r="J1414" t="e">
        <f>IF(AND(I1414="Yes_No",'Reported Performance Table'!E1414="Yes"),"No","Yes_No")</f>
        <v>#N/A</v>
      </c>
      <c r="K1414" t="str">
        <f>IF('Reported Performance Table'!D1414="","",IF('Reported Performance Table'!E1414="Yes","LUNA_CCT","Reported_CCT"))</f>
        <v/>
      </c>
      <c r="L1414" t="str">
        <f>IF('Reported Performance Table'!D1414="","",IF(K1414="LUNA_CCT",VLOOKUP('Reported Performance Table'!D1414,'Master List'!$B$42:$E$129,4,FALSE),"Reported_BUG"))</f>
        <v/>
      </c>
      <c r="M1414" t="str">
        <f>IF('Reported Performance Table'!D1414="","",IF(AND('Reported Performance Table'!$E1414="Yes",OR('Reported Performance Table'!$D1414='Master List'!$B$42,'Reported Performance Table'!$D1414='Master List'!$B$43,'Reported Performance Table'!$D1414='Master List'!$B$44,'Reported Performance Table'!$D1414='Master List'!$B$46,'Reported Performance Table'!$D1414='Master List'!$B$48,'Reported Performance Table'!$D1414='Master List'!$B$104,'Reported Performance Table'!$D1414='Master List'!$B$106,'Reported Performance Table'!$D1414='Master List'!$B$126)),"LUNA_Dimming","Dimming_Capability_and_Range"))</f>
        <v/>
      </c>
      <c r="N1414" s="179">
        <f>'Reported Performance Table'!BE1414</f>
        <v>0</v>
      </c>
      <c r="O1414" s="179">
        <f>'Reported Performance Table'!BF1414</f>
        <v>0</v>
      </c>
      <c r="P1414" s="179">
        <f>'Reported Performance Table'!BG1414</f>
        <v>0</v>
      </c>
      <c r="Q1414" t="str">
        <f t="shared" si="43"/>
        <v>No</v>
      </c>
    </row>
    <row r="1415" spans="1:17" x14ac:dyDescent="0.25">
      <c r="A1415" s="75">
        <v>1422</v>
      </c>
      <c r="B1415" s="76" t="str">
        <f>IF('Reported Performance Table'!$A1422="","",IF(OR('Reported Performance Table'!$B1422="",'Reported Performance Table'!$C1422="",'Reported Performance Table'!$D1422="",'Reported Performance Table'!$F1422="",'Reported Performance Table'!$G1422="",'Reported Performance Table'!$H1422="",'Reported Performance Table'!$I1422="",'Reported Performance Table'!$K1422="",'Reported Performance Table'!$N1422="",'Reported Performance Table'!$O1422="",'Reported Performance Table'!$P1422="",'Reported Performance Table'!$Q1422="",'Reported Performance Table'!$R1422="",'Reported Performance Table'!$S1422="",'Reported Performance Table'!$T1422="",'Reported Performance Table'!$U1422="",'Reported Performance Table'!$V1422="",'Reported Performance Table'!$W1422="",'Reported Performance Table'!$X1422="",'Reported Performance Table'!$AF1422="",'Reported Performance Table'!$AG1422="",'Reported Performance Table'!$AI1422="",'Reported Performance Table'!$AJ1422="",'Reported Performance Table'!$AL1422="",'Reported Performance Table'!$AN1422="",'Reported Performance Table'!$AR1422=""),$A1415&amp;", ",""))</f>
        <v/>
      </c>
      <c r="D1415" s="35" t="e">
        <f>VLOOKUP('Reported Performance Table'!C1415,'Master List'!$B$20:$C$39,2,FALSE)</f>
        <v>#N/A</v>
      </c>
      <c r="E1415" t="e">
        <f>VLOOKUP('Reported Performance Table'!D1415,'Master List'!$B$42:$C$129,2,FALSE)</f>
        <v>#N/A</v>
      </c>
      <c r="F1415" t="e">
        <f>VLOOKUP('Reported Performance Table'!C1415,'Master List'!$B$20:$D$39,3,FALSE)</f>
        <v>#N/A</v>
      </c>
      <c r="G1415" s="3" t="e">
        <f>VLOOKUP('Reported Performance Table'!B1415,'Master List'!$B$11:$D$17,3,FALSE)</f>
        <v>#N/A</v>
      </c>
      <c r="H1415" t="e">
        <f t="shared" si="42"/>
        <v>#N/A</v>
      </c>
      <c r="I1415" t="e">
        <f>IF(VLOOKUP('Reported Performance Table'!D1415,'Master List'!$B$42:$D$129,3,FALSE)="","No",VLOOKUP('Reported Performance Table'!D1415,'Master List'!$B$42:$D$129,3,FALSE))</f>
        <v>#N/A</v>
      </c>
      <c r="J1415" t="e">
        <f>IF(AND(I1415="Yes_No",'Reported Performance Table'!E1415="Yes"),"No","Yes_No")</f>
        <v>#N/A</v>
      </c>
      <c r="K1415" t="str">
        <f>IF('Reported Performance Table'!D1415="","",IF('Reported Performance Table'!E1415="Yes","LUNA_CCT","Reported_CCT"))</f>
        <v/>
      </c>
      <c r="L1415" t="str">
        <f>IF('Reported Performance Table'!D1415="","",IF(K1415="LUNA_CCT",VLOOKUP('Reported Performance Table'!D1415,'Master List'!$B$42:$E$129,4,FALSE),"Reported_BUG"))</f>
        <v/>
      </c>
      <c r="M1415" t="str">
        <f>IF('Reported Performance Table'!D1415="","",IF(AND('Reported Performance Table'!$E1415="Yes",OR('Reported Performance Table'!$D1415='Master List'!$B$42,'Reported Performance Table'!$D1415='Master List'!$B$43,'Reported Performance Table'!$D1415='Master List'!$B$44,'Reported Performance Table'!$D1415='Master List'!$B$46,'Reported Performance Table'!$D1415='Master List'!$B$48,'Reported Performance Table'!$D1415='Master List'!$B$104,'Reported Performance Table'!$D1415='Master List'!$B$106,'Reported Performance Table'!$D1415='Master List'!$B$126)),"LUNA_Dimming","Dimming_Capability_and_Range"))</f>
        <v/>
      </c>
      <c r="N1415" s="179">
        <f>'Reported Performance Table'!BE1415</f>
        <v>0</v>
      </c>
      <c r="O1415" s="179">
        <f>'Reported Performance Table'!BF1415</f>
        <v>0</v>
      </c>
      <c r="P1415" s="179">
        <f>'Reported Performance Table'!BG1415</f>
        <v>0</v>
      </c>
      <c r="Q1415" t="str">
        <f t="shared" si="43"/>
        <v>No</v>
      </c>
    </row>
    <row r="1416" spans="1:17" x14ac:dyDescent="0.25">
      <c r="A1416" s="75">
        <v>1423</v>
      </c>
      <c r="B1416" s="76" t="str">
        <f>IF('Reported Performance Table'!$A1423="","",IF(OR('Reported Performance Table'!$B1423="",'Reported Performance Table'!$C1423="",'Reported Performance Table'!$D1423="",'Reported Performance Table'!$F1423="",'Reported Performance Table'!$G1423="",'Reported Performance Table'!$H1423="",'Reported Performance Table'!$I1423="",'Reported Performance Table'!$K1423="",'Reported Performance Table'!$N1423="",'Reported Performance Table'!$O1423="",'Reported Performance Table'!$P1423="",'Reported Performance Table'!$Q1423="",'Reported Performance Table'!$R1423="",'Reported Performance Table'!$S1423="",'Reported Performance Table'!$T1423="",'Reported Performance Table'!$U1423="",'Reported Performance Table'!$V1423="",'Reported Performance Table'!$W1423="",'Reported Performance Table'!$X1423="",'Reported Performance Table'!$AF1423="",'Reported Performance Table'!$AG1423="",'Reported Performance Table'!$AI1423="",'Reported Performance Table'!$AJ1423="",'Reported Performance Table'!$AL1423="",'Reported Performance Table'!$AN1423="",'Reported Performance Table'!$AR1423=""),$A1416&amp;", ",""))</f>
        <v/>
      </c>
      <c r="D1416" s="35" t="e">
        <f>VLOOKUP('Reported Performance Table'!C1416,'Master List'!$B$20:$C$39,2,FALSE)</f>
        <v>#N/A</v>
      </c>
      <c r="E1416" t="e">
        <f>VLOOKUP('Reported Performance Table'!D1416,'Master List'!$B$42:$C$129,2,FALSE)</f>
        <v>#N/A</v>
      </c>
      <c r="F1416" t="e">
        <f>VLOOKUP('Reported Performance Table'!C1416,'Master List'!$B$20:$D$39,3,FALSE)</f>
        <v>#N/A</v>
      </c>
      <c r="G1416" s="3" t="e">
        <f>VLOOKUP('Reported Performance Table'!B1416,'Master List'!$B$11:$D$17,3,FALSE)</f>
        <v>#N/A</v>
      </c>
      <c r="H1416" t="e">
        <f t="shared" si="42"/>
        <v>#N/A</v>
      </c>
      <c r="I1416" t="e">
        <f>IF(VLOOKUP('Reported Performance Table'!D1416,'Master List'!$B$42:$D$129,3,FALSE)="","No",VLOOKUP('Reported Performance Table'!D1416,'Master List'!$B$42:$D$129,3,FALSE))</f>
        <v>#N/A</v>
      </c>
      <c r="J1416" t="e">
        <f>IF(AND(I1416="Yes_No",'Reported Performance Table'!E1416="Yes"),"No","Yes_No")</f>
        <v>#N/A</v>
      </c>
      <c r="K1416" t="str">
        <f>IF('Reported Performance Table'!D1416="","",IF('Reported Performance Table'!E1416="Yes","LUNA_CCT","Reported_CCT"))</f>
        <v/>
      </c>
      <c r="L1416" t="str">
        <f>IF('Reported Performance Table'!D1416="","",IF(K1416="LUNA_CCT",VLOOKUP('Reported Performance Table'!D1416,'Master List'!$B$42:$E$129,4,FALSE),"Reported_BUG"))</f>
        <v/>
      </c>
      <c r="M1416" t="str">
        <f>IF('Reported Performance Table'!D1416="","",IF(AND('Reported Performance Table'!$E1416="Yes",OR('Reported Performance Table'!$D1416='Master List'!$B$42,'Reported Performance Table'!$D1416='Master List'!$B$43,'Reported Performance Table'!$D1416='Master List'!$B$44,'Reported Performance Table'!$D1416='Master List'!$B$46,'Reported Performance Table'!$D1416='Master List'!$B$48,'Reported Performance Table'!$D1416='Master List'!$B$104,'Reported Performance Table'!$D1416='Master List'!$B$106,'Reported Performance Table'!$D1416='Master List'!$B$126)),"LUNA_Dimming","Dimming_Capability_and_Range"))</f>
        <v/>
      </c>
      <c r="N1416" s="179">
        <f>'Reported Performance Table'!BE1416</f>
        <v>0</v>
      </c>
      <c r="O1416" s="179">
        <f>'Reported Performance Table'!BF1416</f>
        <v>0</v>
      </c>
      <c r="P1416" s="179">
        <f>'Reported Performance Table'!BG1416</f>
        <v>0</v>
      </c>
      <c r="Q1416" t="str">
        <f t="shared" si="43"/>
        <v>No</v>
      </c>
    </row>
    <row r="1417" spans="1:17" x14ac:dyDescent="0.25">
      <c r="A1417" s="75">
        <v>1424</v>
      </c>
      <c r="B1417" s="76" t="str">
        <f>IF('Reported Performance Table'!$A1424="","",IF(OR('Reported Performance Table'!$B1424="",'Reported Performance Table'!$C1424="",'Reported Performance Table'!$D1424="",'Reported Performance Table'!$F1424="",'Reported Performance Table'!$G1424="",'Reported Performance Table'!$H1424="",'Reported Performance Table'!$I1424="",'Reported Performance Table'!$K1424="",'Reported Performance Table'!$N1424="",'Reported Performance Table'!$O1424="",'Reported Performance Table'!$P1424="",'Reported Performance Table'!$Q1424="",'Reported Performance Table'!$R1424="",'Reported Performance Table'!$S1424="",'Reported Performance Table'!$T1424="",'Reported Performance Table'!$U1424="",'Reported Performance Table'!$V1424="",'Reported Performance Table'!$W1424="",'Reported Performance Table'!$X1424="",'Reported Performance Table'!$AF1424="",'Reported Performance Table'!$AG1424="",'Reported Performance Table'!$AI1424="",'Reported Performance Table'!$AJ1424="",'Reported Performance Table'!$AL1424="",'Reported Performance Table'!$AN1424="",'Reported Performance Table'!$AR1424=""),$A1417&amp;", ",""))</f>
        <v/>
      </c>
      <c r="D1417" s="35" t="e">
        <f>VLOOKUP('Reported Performance Table'!C1417,'Master List'!$B$20:$C$39,2,FALSE)</f>
        <v>#N/A</v>
      </c>
      <c r="E1417" t="e">
        <f>VLOOKUP('Reported Performance Table'!D1417,'Master List'!$B$42:$C$129,2,FALSE)</f>
        <v>#N/A</v>
      </c>
      <c r="F1417" t="e">
        <f>VLOOKUP('Reported Performance Table'!C1417,'Master List'!$B$20:$D$39,3,FALSE)</f>
        <v>#N/A</v>
      </c>
      <c r="G1417" s="3" t="e">
        <f>VLOOKUP('Reported Performance Table'!B1417,'Master List'!$B$11:$D$17,3,FALSE)</f>
        <v>#N/A</v>
      </c>
      <c r="H1417" t="e">
        <f t="shared" si="42"/>
        <v>#N/A</v>
      </c>
      <c r="I1417" t="e">
        <f>IF(VLOOKUP('Reported Performance Table'!D1417,'Master List'!$B$42:$D$129,3,FALSE)="","No",VLOOKUP('Reported Performance Table'!D1417,'Master List'!$B$42:$D$129,3,FALSE))</f>
        <v>#N/A</v>
      </c>
      <c r="J1417" t="e">
        <f>IF(AND(I1417="Yes_No",'Reported Performance Table'!E1417="Yes"),"No","Yes_No")</f>
        <v>#N/A</v>
      </c>
      <c r="K1417" t="str">
        <f>IF('Reported Performance Table'!D1417="","",IF('Reported Performance Table'!E1417="Yes","LUNA_CCT","Reported_CCT"))</f>
        <v/>
      </c>
      <c r="L1417" t="str">
        <f>IF('Reported Performance Table'!D1417="","",IF(K1417="LUNA_CCT",VLOOKUP('Reported Performance Table'!D1417,'Master List'!$B$42:$E$129,4,FALSE),"Reported_BUG"))</f>
        <v/>
      </c>
      <c r="M1417" t="str">
        <f>IF('Reported Performance Table'!D1417="","",IF(AND('Reported Performance Table'!$E1417="Yes",OR('Reported Performance Table'!$D1417='Master List'!$B$42,'Reported Performance Table'!$D1417='Master List'!$B$43,'Reported Performance Table'!$D1417='Master List'!$B$44,'Reported Performance Table'!$D1417='Master List'!$B$46,'Reported Performance Table'!$D1417='Master List'!$B$48,'Reported Performance Table'!$D1417='Master List'!$B$104,'Reported Performance Table'!$D1417='Master List'!$B$106,'Reported Performance Table'!$D1417='Master List'!$B$126)),"LUNA_Dimming","Dimming_Capability_and_Range"))</f>
        <v/>
      </c>
      <c r="N1417" s="179">
        <f>'Reported Performance Table'!BE1417</f>
        <v>0</v>
      </c>
      <c r="O1417" s="179">
        <f>'Reported Performance Table'!BF1417</f>
        <v>0</v>
      </c>
      <c r="P1417" s="179">
        <f>'Reported Performance Table'!BG1417</f>
        <v>0</v>
      </c>
      <c r="Q1417" t="str">
        <f t="shared" si="43"/>
        <v>No</v>
      </c>
    </row>
    <row r="1418" spans="1:17" x14ac:dyDescent="0.25">
      <c r="A1418" s="75">
        <v>1425</v>
      </c>
      <c r="B1418" s="76" t="str">
        <f>IF('Reported Performance Table'!$A1425="","",IF(OR('Reported Performance Table'!$B1425="",'Reported Performance Table'!$C1425="",'Reported Performance Table'!$D1425="",'Reported Performance Table'!$F1425="",'Reported Performance Table'!$G1425="",'Reported Performance Table'!$H1425="",'Reported Performance Table'!$I1425="",'Reported Performance Table'!$K1425="",'Reported Performance Table'!$N1425="",'Reported Performance Table'!$O1425="",'Reported Performance Table'!$P1425="",'Reported Performance Table'!$Q1425="",'Reported Performance Table'!$R1425="",'Reported Performance Table'!$S1425="",'Reported Performance Table'!$T1425="",'Reported Performance Table'!$U1425="",'Reported Performance Table'!$V1425="",'Reported Performance Table'!$W1425="",'Reported Performance Table'!$X1425="",'Reported Performance Table'!$AF1425="",'Reported Performance Table'!$AG1425="",'Reported Performance Table'!$AI1425="",'Reported Performance Table'!$AJ1425="",'Reported Performance Table'!$AL1425="",'Reported Performance Table'!$AN1425="",'Reported Performance Table'!$AR1425=""),$A1418&amp;", ",""))</f>
        <v/>
      </c>
      <c r="D1418" s="35" t="e">
        <f>VLOOKUP('Reported Performance Table'!C1418,'Master List'!$B$20:$C$39,2,FALSE)</f>
        <v>#N/A</v>
      </c>
      <c r="E1418" t="e">
        <f>VLOOKUP('Reported Performance Table'!D1418,'Master List'!$B$42:$C$129,2,FALSE)</f>
        <v>#N/A</v>
      </c>
      <c r="F1418" t="e">
        <f>VLOOKUP('Reported Performance Table'!C1418,'Master List'!$B$20:$D$39,3,FALSE)</f>
        <v>#N/A</v>
      </c>
      <c r="G1418" s="3" t="e">
        <f>VLOOKUP('Reported Performance Table'!B1418,'Master List'!$B$11:$D$17,3,FALSE)</f>
        <v>#N/A</v>
      </c>
      <c r="H1418" t="e">
        <f t="shared" si="42"/>
        <v>#N/A</v>
      </c>
      <c r="I1418" t="e">
        <f>IF(VLOOKUP('Reported Performance Table'!D1418,'Master List'!$B$42:$D$129,3,FALSE)="","No",VLOOKUP('Reported Performance Table'!D1418,'Master List'!$B$42:$D$129,3,FALSE))</f>
        <v>#N/A</v>
      </c>
      <c r="J1418" t="e">
        <f>IF(AND(I1418="Yes_No",'Reported Performance Table'!E1418="Yes"),"No","Yes_No")</f>
        <v>#N/A</v>
      </c>
      <c r="K1418" t="str">
        <f>IF('Reported Performance Table'!D1418="","",IF('Reported Performance Table'!E1418="Yes","LUNA_CCT","Reported_CCT"))</f>
        <v/>
      </c>
      <c r="L1418" t="str">
        <f>IF('Reported Performance Table'!D1418="","",IF(K1418="LUNA_CCT",VLOOKUP('Reported Performance Table'!D1418,'Master List'!$B$42:$E$129,4,FALSE),"Reported_BUG"))</f>
        <v/>
      </c>
      <c r="M1418" t="str">
        <f>IF('Reported Performance Table'!D1418="","",IF(AND('Reported Performance Table'!$E1418="Yes",OR('Reported Performance Table'!$D1418='Master List'!$B$42,'Reported Performance Table'!$D1418='Master List'!$B$43,'Reported Performance Table'!$D1418='Master List'!$B$44,'Reported Performance Table'!$D1418='Master List'!$B$46,'Reported Performance Table'!$D1418='Master List'!$B$48,'Reported Performance Table'!$D1418='Master List'!$B$104,'Reported Performance Table'!$D1418='Master List'!$B$106,'Reported Performance Table'!$D1418='Master List'!$B$126)),"LUNA_Dimming","Dimming_Capability_and_Range"))</f>
        <v/>
      </c>
      <c r="N1418" s="179">
        <f>'Reported Performance Table'!BE1418</f>
        <v>0</v>
      </c>
      <c r="O1418" s="179">
        <f>'Reported Performance Table'!BF1418</f>
        <v>0</v>
      </c>
      <c r="P1418" s="179">
        <f>'Reported Performance Table'!BG1418</f>
        <v>0</v>
      </c>
      <c r="Q1418" t="str">
        <f t="shared" si="43"/>
        <v>No</v>
      </c>
    </row>
    <row r="1419" spans="1:17" x14ac:dyDescent="0.25">
      <c r="A1419" s="75">
        <v>1426</v>
      </c>
      <c r="B1419" s="76" t="str">
        <f>IF('Reported Performance Table'!$A1426="","",IF(OR('Reported Performance Table'!$B1426="",'Reported Performance Table'!$C1426="",'Reported Performance Table'!$D1426="",'Reported Performance Table'!$F1426="",'Reported Performance Table'!$G1426="",'Reported Performance Table'!$H1426="",'Reported Performance Table'!$I1426="",'Reported Performance Table'!$K1426="",'Reported Performance Table'!$N1426="",'Reported Performance Table'!$O1426="",'Reported Performance Table'!$P1426="",'Reported Performance Table'!$Q1426="",'Reported Performance Table'!$R1426="",'Reported Performance Table'!$S1426="",'Reported Performance Table'!$T1426="",'Reported Performance Table'!$U1426="",'Reported Performance Table'!$V1426="",'Reported Performance Table'!$W1426="",'Reported Performance Table'!$X1426="",'Reported Performance Table'!$AF1426="",'Reported Performance Table'!$AG1426="",'Reported Performance Table'!$AI1426="",'Reported Performance Table'!$AJ1426="",'Reported Performance Table'!$AL1426="",'Reported Performance Table'!$AN1426="",'Reported Performance Table'!$AR1426=""),$A1419&amp;", ",""))</f>
        <v/>
      </c>
      <c r="D1419" s="35" t="e">
        <f>VLOOKUP('Reported Performance Table'!C1419,'Master List'!$B$20:$C$39,2,FALSE)</f>
        <v>#N/A</v>
      </c>
      <c r="E1419" t="e">
        <f>VLOOKUP('Reported Performance Table'!D1419,'Master List'!$B$42:$C$129,2,FALSE)</f>
        <v>#N/A</v>
      </c>
      <c r="F1419" t="e">
        <f>VLOOKUP('Reported Performance Table'!C1419,'Master List'!$B$20:$D$39,3,FALSE)</f>
        <v>#N/A</v>
      </c>
      <c r="G1419" s="3" t="e">
        <f>VLOOKUP('Reported Performance Table'!B1419,'Master List'!$B$11:$D$17,3,FALSE)</f>
        <v>#N/A</v>
      </c>
      <c r="H1419" t="e">
        <f t="shared" ref="H1419:H1482" si="44">CONCATENATE(F1419,G1419)</f>
        <v>#N/A</v>
      </c>
      <c r="I1419" t="e">
        <f>IF(VLOOKUP('Reported Performance Table'!D1419,'Master List'!$B$42:$D$129,3,FALSE)="","No",VLOOKUP('Reported Performance Table'!D1419,'Master List'!$B$42:$D$129,3,FALSE))</f>
        <v>#N/A</v>
      </c>
      <c r="J1419" t="e">
        <f>IF(AND(I1419="Yes_No",'Reported Performance Table'!E1419="Yes"),"No","Yes_No")</f>
        <v>#N/A</v>
      </c>
      <c r="K1419" t="str">
        <f>IF('Reported Performance Table'!D1419="","",IF('Reported Performance Table'!E1419="Yes","LUNA_CCT","Reported_CCT"))</f>
        <v/>
      </c>
      <c r="L1419" t="str">
        <f>IF('Reported Performance Table'!D1419="","",IF(K1419="LUNA_CCT",VLOOKUP('Reported Performance Table'!D1419,'Master List'!$B$42:$E$129,4,FALSE),"Reported_BUG"))</f>
        <v/>
      </c>
      <c r="M1419" t="str">
        <f>IF('Reported Performance Table'!D1419="","",IF(AND('Reported Performance Table'!$E1419="Yes",OR('Reported Performance Table'!$D1419='Master List'!$B$42,'Reported Performance Table'!$D1419='Master List'!$B$43,'Reported Performance Table'!$D1419='Master List'!$B$44,'Reported Performance Table'!$D1419='Master List'!$B$46,'Reported Performance Table'!$D1419='Master List'!$B$48,'Reported Performance Table'!$D1419='Master List'!$B$104,'Reported Performance Table'!$D1419='Master List'!$B$106,'Reported Performance Table'!$D1419='Master List'!$B$126)),"LUNA_Dimming","Dimming_Capability_and_Range"))</f>
        <v/>
      </c>
      <c r="N1419" s="179">
        <f>'Reported Performance Table'!BE1419</f>
        <v>0</v>
      </c>
      <c r="O1419" s="179">
        <f>'Reported Performance Table'!BF1419</f>
        <v>0</v>
      </c>
      <c r="P1419" s="179">
        <f>'Reported Performance Table'!BG1419</f>
        <v>0</v>
      </c>
      <c r="Q1419" t="str">
        <f t="shared" si="43"/>
        <v>No</v>
      </c>
    </row>
    <row r="1420" spans="1:17" x14ac:dyDescent="0.25">
      <c r="A1420" s="75">
        <v>1427</v>
      </c>
      <c r="B1420" s="76" t="str">
        <f>IF('Reported Performance Table'!$A1427="","",IF(OR('Reported Performance Table'!$B1427="",'Reported Performance Table'!$C1427="",'Reported Performance Table'!$D1427="",'Reported Performance Table'!$F1427="",'Reported Performance Table'!$G1427="",'Reported Performance Table'!$H1427="",'Reported Performance Table'!$I1427="",'Reported Performance Table'!$K1427="",'Reported Performance Table'!$N1427="",'Reported Performance Table'!$O1427="",'Reported Performance Table'!$P1427="",'Reported Performance Table'!$Q1427="",'Reported Performance Table'!$R1427="",'Reported Performance Table'!$S1427="",'Reported Performance Table'!$T1427="",'Reported Performance Table'!$U1427="",'Reported Performance Table'!$V1427="",'Reported Performance Table'!$W1427="",'Reported Performance Table'!$X1427="",'Reported Performance Table'!$AF1427="",'Reported Performance Table'!$AG1427="",'Reported Performance Table'!$AI1427="",'Reported Performance Table'!$AJ1427="",'Reported Performance Table'!$AL1427="",'Reported Performance Table'!$AN1427="",'Reported Performance Table'!$AR1427=""),$A1420&amp;", ",""))</f>
        <v/>
      </c>
      <c r="D1420" s="35" t="e">
        <f>VLOOKUP('Reported Performance Table'!C1420,'Master List'!$B$20:$C$39,2,FALSE)</f>
        <v>#N/A</v>
      </c>
      <c r="E1420" t="e">
        <f>VLOOKUP('Reported Performance Table'!D1420,'Master List'!$B$42:$C$129,2,FALSE)</f>
        <v>#N/A</v>
      </c>
      <c r="F1420" t="e">
        <f>VLOOKUP('Reported Performance Table'!C1420,'Master List'!$B$20:$D$39,3,FALSE)</f>
        <v>#N/A</v>
      </c>
      <c r="G1420" s="3" t="e">
        <f>VLOOKUP('Reported Performance Table'!B1420,'Master List'!$B$11:$D$17,3,FALSE)</f>
        <v>#N/A</v>
      </c>
      <c r="H1420" t="e">
        <f t="shared" si="44"/>
        <v>#N/A</v>
      </c>
      <c r="I1420" t="e">
        <f>IF(VLOOKUP('Reported Performance Table'!D1420,'Master List'!$B$42:$D$129,3,FALSE)="","No",VLOOKUP('Reported Performance Table'!D1420,'Master List'!$B$42:$D$129,3,FALSE))</f>
        <v>#N/A</v>
      </c>
      <c r="J1420" t="e">
        <f>IF(AND(I1420="Yes_No",'Reported Performance Table'!E1420="Yes"),"No","Yes_No")</f>
        <v>#N/A</v>
      </c>
      <c r="K1420" t="str">
        <f>IF('Reported Performance Table'!D1420="","",IF('Reported Performance Table'!E1420="Yes","LUNA_CCT","Reported_CCT"))</f>
        <v/>
      </c>
      <c r="L1420" t="str">
        <f>IF('Reported Performance Table'!D1420="","",IF(K1420="LUNA_CCT",VLOOKUP('Reported Performance Table'!D1420,'Master List'!$B$42:$E$129,4,FALSE),"Reported_BUG"))</f>
        <v/>
      </c>
      <c r="M1420" t="str">
        <f>IF('Reported Performance Table'!D1420="","",IF(AND('Reported Performance Table'!$E1420="Yes",OR('Reported Performance Table'!$D1420='Master List'!$B$42,'Reported Performance Table'!$D1420='Master List'!$B$43,'Reported Performance Table'!$D1420='Master List'!$B$44,'Reported Performance Table'!$D1420='Master List'!$B$46,'Reported Performance Table'!$D1420='Master List'!$B$48,'Reported Performance Table'!$D1420='Master List'!$B$104,'Reported Performance Table'!$D1420='Master List'!$B$106,'Reported Performance Table'!$D1420='Master List'!$B$126)),"LUNA_Dimming","Dimming_Capability_and_Range"))</f>
        <v/>
      </c>
      <c r="N1420" s="179">
        <f>'Reported Performance Table'!BE1420</f>
        <v>0</v>
      </c>
      <c r="O1420" s="179">
        <f>'Reported Performance Table'!BF1420</f>
        <v>0</v>
      </c>
      <c r="P1420" s="179">
        <f>'Reported Performance Table'!BG1420</f>
        <v>0</v>
      </c>
      <c r="Q1420" t="str">
        <f t="shared" ref="Q1420:Q1483" si="45">IF(COUNTIF(N1420:P1420,"Yes")=3,"Yes","No")</f>
        <v>No</v>
      </c>
    </row>
    <row r="1421" spans="1:17" x14ac:dyDescent="0.25">
      <c r="A1421" s="75">
        <v>1428</v>
      </c>
      <c r="B1421" s="76" t="str">
        <f>IF('Reported Performance Table'!$A1428="","",IF(OR('Reported Performance Table'!$B1428="",'Reported Performance Table'!$C1428="",'Reported Performance Table'!$D1428="",'Reported Performance Table'!$F1428="",'Reported Performance Table'!$G1428="",'Reported Performance Table'!$H1428="",'Reported Performance Table'!$I1428="",'Reported Performance Table'!$K1428="",'Reported Performance Table'!$N1428="",'Reported Performance Table'!$O1428="",'Reported Performance Table'!$P1428="",'Reported Performance Table'!$Q1428="",'Reported Performance Table'!$R1428="",'Reported Performance Table'!$S1428="",'Reported Performance Table'!$T1428="",'Reported Performance Table'!$U1428="",'Reported Performance Table'!$V1428="",'Reported Performance Table'!$W1428="",'Reported Performance Table'!$X1428="",'Reported Performance Table'!$AF1428="",'Reported Performance Table'!$AG1428="",'Reported Performance Table'!$AI1428="",'Reported Performance Table'!$AJ1428="",'Reported Performance Table'!$AL1428="",'Reported Performance Table'!$AN1428="",'Reported Performance Table'!$AR1428=""),$A1421&amp;", ",""))</f>
        <v/>
      </c>
      <c r="D1421" s="35" t="e">
        <f>VLOOKUP('Reported Performance Table'!C1421,'Master List'!$B$20:$C$39,2,FALSE)</f>
        <v>#N/A</v>
      </c>
      <c r="E1421" t="e">
        <f>VLOOKUP('Reported Performance Table'!D1421,'Master List'!$B$42:$C$129,2,FALSE)</f>
        <v>#N/A</v>
      </c>
      <c r="F1421" t="e">
        <f>VLOOKUP('Reported Performance Table'!C1421,'Master List'!$B$20:$D$39,3,FALSE)</f>
        <v>#N/A</v>
      </c>
      <c r="G1421" s="3" t="e">
        <f>VLOOKUP('Reported Performance Table'!B1421,'Master List'!$B$11:$D$17,3,FALSE)</f>
        <v>#N/A</v>
      </c>
      <c r="H1421" t="e">
        <f t="shared" si="44"/>
        <v>#N/A</v>
      </c>
      <c r="I1421" t="e">
        <f>IF(VLOOKUP('Reported Performance Table'!D1421,'Master List'!$B$42:$D$129,3,FALSE)="","No",VLOOKUP('Reported Performance Table'!D1421,'Master List'!$B$42:$D$129,3,FALSE))</f>
        <v>#N/A</v>
      </c>
      <c r="J1421" t="e">
        <f>IF(AND(I1421="Yes_No",'Reported Performance Table'!E1421="Yes"),"No","Yes_No")</f>
        <v>#N/A</v>
      </c>
      <c r="K1421" t="str">
        <f>IF('Reported Performance Table'!D1421="","",IF('Reported Performance Table'!E1421="Yes","LUNA_CCT","Reported_CCT"))</f>
        <v/>
      </c>
      <c r="L1421" t="str">
        <f>IF('Reported Performance Table'!D1421="","",IF(K1421="LUNA_CCT",VLOOKUP('Reported Performance Table'!D1421,'Master List'!$B$42:$E$129,4,FALSE),"Reported_BUG"))</f>
        <v/>
      </c>
      <c r="M1421" t="str">
        <f>IF('Reported Performance Table'!D1421="","",IF(AND('Reported Performance Table'!$E1421="Yes",OR('Reported Performance Table'!$D1421='Master List'!$B$42,'Reported Performance Table'!$D1421='Master List'!$B$43,'Reported Performance Table'!$D1421='Master List'!$B$44,'Reported Performance Table'!$D1421='Master List'!$B$46,'Reported Performance Table'!$D1421='Master List'!$B$48,'Reported Performance Table'!$D1421='Master List'!$B$104,'Reported Performance Table'!$D1421='Master List'!$B$106,'Reported Performance Table'!$D1421='Master List'!$B$126)),"LUNA_Dimming","Dimming_Capability_and_Range"))</f>
        <v/>
      </c>
      <c r="N1421" s="179">
        <f>'Reported Performance Table'!BE1421</f>
        <v>0</v>
      </c>
      <c r="O1421" s="179">
        <f>'Reported Performance Table'!BF1421</f>
        <v>0</v>
      </c>
      <c r="P1421" s="179">
        <f>'Reported Performance Table'!BG1421</f>
        <v>0</v>
      </c>
      <c r="Q1421" t="str">
        <f t="shared" si="45"/>
        <v>No</v>
      </c>
    </row>
    <row r="1422" spans="1:17" x14ac:dyDescent="0.25">
      <c r="A1422" s="75">
        <v>1429</v>
      </c>
      <c r="B1422" s="76" t="str">
        <f>IF('Reported Performance Table'!$A1429="","",IF(OR('Reported Performance Table'!$B1429="",'Reported Performance Table'!$C1429="",'Reported Performance Table'!$D1429="",'Reported Performance Table'!$F1429="",'Reported Performance Table'!$G1429="",'Reported Performance Table'!$H1429="",'Reported Performance Table'!$I1429="",'Reported Performance Table'!$K1429="",'Reported Performance Table'!$N1429="",'Reported Performance Table'!$O1429="",'Reported Performance Table'!$P1429="",'Reported Performance Table'!$Q1429="",'Reported Performance Table'!$R1429="",'Reported Performance Table'!$S1429="",'Reported Performance Table'!$T1429="",'Reported Performance Table'!$U1429="",'Reported Performance Table'!$V1429="",'Reported Performance Table'!$W1429="",'Reported Performance Table'!$X1429="",'Reported Performance Table'!$AF1429="",'Reported Performance Table'!$AG1429="",'Reported Performance Table'!$AI1429="",'Reported Performance Table'!$AJ1429="",'Reported Performance Table'!$AL1429="",'Reported Performance Table'!$AN1429="",'Reported Performance Table'!$AR1429=""),$A1422&amp;", ",""))</f>
        <v/>
      </c>
      <c r="D1422" s="35" t="e">
        <f>VLOOKUP('Reported Performance Table'!C1422,'Master List'!$B$20:$C$39,2,FALSE)</f>
        <v>#N/A</v>
      </c>
      <c r="E1422" t="e">
        <f>VLOOKUP('Reported Performance Table'!D1422,'Master List'!$B$42:$C$129,2,FALSE)</f>
        <v>#N/A</v>
      </c>
      <c r="F1422" t="e">
        <f>VLOOKUP('Reported Performance Table'!C1422,'Master List'!$B$20:$D$39,3,FALSE)</f>
        <v>#N/A</v>
      </c>
      <c r="G1422" s="3" t="e">
        <f>VLOOKUP('Reported Performance Table'!B1422,'Master List'!$B$11:$D$17,3,FALSE)</f>
        <v>#N/A</v>
      </c>
      <c r="H1422" t="e">
        <f t="shared" si="44"/>
        <v>#N/A</v>
      </c>
      <c r="I1422" t="e">
        <f>IF(VLOOKUP('Reported Performance Table'!D1422,'Master List'!$B$42:$D$129,3,FALSE)="","No",VLOOKUP('Reported Performance Table'!D1422,'Master List'!$B$42:$D$129,3,FALSE))</f>
        <v>#N/A</v>
      </c>
      <c r="J1422" t="e">
        <f>IF(AND(I1422="Yes_No",'Reported Performance Table'!E1422="Yes"),"No","Yes_No")</f>
        <v>#N/A</v>
      </c>
      <c r="K1422" t="str">
        <f>IF('Reported Performance Table'!D1422="","",IF('Reported Performance Table'!E1422="Yes","LUNA_CCT","Reported_CCT"))</f>
        <v/>
      </c>
      <c r="L1422" t="str">
        <f>IF('Reported Performance Table'!D1422="","",IF(K1422="LUNA_CCT",VLOOKUP('Reported Performance Table'!D1422,'Master List'!$B$42:$E$129,4,FALSE),"Reported_BUG"))</f>
        <v/>
      </c>
      <c r="M1422" t="str">
        <f>IF('Reported Performance Table'!D1422="","",IF(AND('Reported Performance Table'!$E1422="Yes",OR('Reported Performance Table'!$D1422='Master List'!$B$42,'Reported Performance Table'!$D1422='Master List'!$B$43,'Reported Performance Table'!$D1422='Master List'!$B$44,'Reported Performance Table'!$D1422='Master List'!$B$46,'Reported Performance Table'!$D1422='Master List'!$B$48,'Reported Performance Table'!$D1422='Master List'!$B$104,'Reported Performance Table'!$D1422='Master List'!$B$106,'Reported Performance Table'!$D1422='Master List'!$B$126)),"LUNA_Dimming","Dimming_Capability_and_Range"))</f>
        <v/>
      </c>
      <c r="N1422" s="179">
        <f>'Reported Performance Table'!BE1422</f>
        <v>0</v>
      </c>
      <c r="O1422" s="179">
        <f>'Reported Performance Table'!BF1422</f>
        <v>0</v>
      </c>
      <c r="P1422" s="179">
        <f>'Reported Performance Table'!BG1422</f>
        <v>0</v>
      </c>
      <c r="Q1422" t="str">
        <f t="shared" si="45"/>
        <v>No</v>
      </c>
    </row>
    <row r="1423" spans="1:17" x14ac:dyDescent="0.25">
      <c r="A1423" s="75">
        <v>1430</v>
      </c>
      <c r="B1423" s="76" t="str">
        <f>IF('Reported Performance Table'!$A1430="","",IF(OR('Reported Performance Table'!$B1430="",'Reported Performance Table'!$C1430="",'Reported Performance Table'!$D1430="",'Reported Performance Table'!$F1430="",'Reported Performance Table'!$G1430="",'Reported Performance Table'!$H1430="",'Reported Performance Table'!$I1430="",'Reported Performance Table'!$K1430="",'Reported Performance Table'!$N1430="",'Reported Performance Table'!$O1430="",'Reported Performance Table'!$P1430="",'Reported Performance Table'!$Q1430="",'Reported Performance Table'!$R1430="",'Reported Performance Table'!$S1430="",'Reported Performance Table'!$T1430="",'Reported Performance Table'!$U1430="",'Reported Performance Table'!$V1430="",'Reported Performance Table'!$W1430="",'Reported Performance Table'!$X1430="",'Reported Performance Table'!$AF1430="",'Reported Performance Table'!$AG1430="",'Reported Performance Table'!$AI1430="",'Reported Performance Table'!$AJ1430="",'Reported Performance Table'!$AL1430="",'Reported Performance Table'!$AN1430="",'Reported Performance Table'!$AR1430=""),$A1423&amp;", ",""))</f>
        <v/>
      </c>
      <c r="D1423" s="35" t="e">
        <f>VLOOKUP('Reported Performance Table'!C1423,'Master List'!$B$20:$C$39,2,FALSE)</f>
        <v>#N/A</v>
      </c>
      <c r="E1423" t="e">
        <f>VLOOKUP('Reported Performance Table'!D1423,'Master List'!$B$42:$C$129,2,FALSE)</f>
        <v>#N/A</v>
      </c>
      <c r="F1423" t="e">
        <f>VLOOKUP('Reported Performance Table'!C1423,'Master List'!$B$20:$D$39,3,FALSE)</f>
        <v>#N/A</v>
      </c>
      <c r="G1423" s="3" t="e">
        <f>VLOOKUP('Reported Performance Table'!B1423,'Master List'!$B$11:$D$17,3,FALSE)</f>
        <v>#N/A</v>
      </c>
      <c r="H1423" t="e">
        <f t="shared" si="44"/>
        <v>#N/A</v>
      </c>
      <c r="I1423" t="e">
        <f>IF(VLOOKUP('Reported Performance Table'!D1423,'Master List'!$B$42:$D$129,3,FALSE)="","No",VLOOKUP('Reported Performance Table'!D1423,'Master List'!$B$42:$D$129,3,FALSE))</f>
        <v>#N/A</v>
      </c>
      <c r="J1423" t="e">
        <f>IF(AND(I1423="Yes_No",'Reported Performance Table'!E1423="Yes"),"No","Yes_No")</f>
        <v>#N/A</v>
      </c>
      <c r="K1423" t="str">
        <f>IF('Reported Performance Table'!D1423="","",IF('Reported Performance Table'!E1423="Yes","LUNA_CCT","Reported_CCT"))</f>
        <v/>
      </c>
      <c r="L1423" t="str">
        <f>IF('Reported Performance Table'!D1423="","",IF(K1423="LUNA_CCT",VLOOKUP('Reported Performance Table'!D1423,'Master List'!$B$42:$E$129,4,FALSE),"Reported_BUG"))</f>
        <v/>
      </c>
      <c r="M1423" t="str">
        <f>IF('Reported Performance Table'!D1423="","",IF(AND('Reported Performance Table'!$E1423="Yes",OR('Reported Performance Table'!$D1423='Master List'!$B$42,'Reported Performance Table'!$D1423='Master List'!$B$43,'Reported Performance Table'!$D1423='Master List'!$B$44,'Reported Performance Table'!$D1423='Master List'!$B$46,'Reported Performance Table'!$D1423='Master List'!$B$48,'Reported Performance Table'!$D1423='Master List'!$B$104,'Reported Performance Table'!$D1423='Master List'!$B$106,'Reported Performance Table'!$D1423='Master List'!$B$126)),"LUNA_Dimming","Dimming_Capability_and_Range"))</f>
        <v/>
      </c>
      <c r="N1423" s="179">
        <f>'Reported Performance Table'!BE1423</f>
        <v>0</v>
      </c>
      <c r="O1423" s="179">
        <f>'Reported Performance Table'!BF1423</f>
        <v>0</v>
      </c>
      <c r="P1423" s="179">
        <f>'Reported Performance Table'!BG1423</f>
        <v>0</v>
      </c>
      <c r="Q1423" t="str">
        <f t="shared" si="45"/>
        <v>No</v>
      </c>
    </row>
    <row r="1424" spans="1:17" x14ac:dyDescent="0.25">
      <c r="A1424" s="75">
        <v>1431</v>
      </c>
      <c r="B1424" s="76" t="str">
        <f>IF('Reported Performance Table'!$A1431="","",IF(OR('Reported Performance Table'!$B1431="",'Reported Performance Table'!$C1431="",'Reported Performance Table'!$D1431="",'Reported Performance Table'!$F1431="",'Reported Performance Table'!$G1431="",'Reported Performance Table'!$H1431="",'Reported Performance Table'!$I1431="",'Reported Performance Table'!$K1431="",'Reported Performance Table'!$N1431="",'Reported Performance Table'!$O1431="",'Reported Performance Table'!$P1431="",'Reported Performance Table'!$Q1431="",'Reported Performance Table'!$R1431="",'Reported Performance Table'!$S1431="",'Reported Performance Table'!$T1431="",'Reported Performance Table'!$U1431="",'Reported Performance Table'!$V1431="",'Reported Performance Table'!$W1431="",'Reported Performance Table'!$X1431="",'Reported Performance Table'!$AF1431="",'Reported Performance Table'!$AG1431="",'Reported Performance Table'!$AI1431="",'Reported Performance Table'!$AJ1431="",'Reported Performance Table'!$AL1431="",'Reported Performance Table'!$AN1431="",'Reported Performance Table'!$AR1431=""),$A1424&amp;", ",""))</f>
        <v/>
      </c>
      <c r="D1424" s="35" t="e">
        <f>VLOOKUP('Reported Performance Table'!C1424,'Master List'!$B$20:$C$39,2,FALSE)</f>
        <v>#N/A</v>
      </c>
      <c r="E1424" t="e">
        <f>VLOOKUP('Reported Performance Table'!D1424,'Master List'!$B$42:$C$129,2,FALSE)</f>
        <v>#N/A</v>
      </c>
      <c r="F1424" t="e">
        <f>VLOOKUP('Reported Performance Table'!C1424,'Master List'!$B$20:$D$39,3,FALSE)</f>
        <v>#N/A</v>
      </c>
      <c r="G1424" s="3" t="e">
        <f>VLOOKUP('Reported Performance Table'!B1424,'Master List'!$B$11:$D$17,3,FALSE)</f>
        <v>#N/A</v>
      </c>
      <c r="H1424" t="e">
        <f t="shared" si="44"/>
        <v>#N/A</v>
      </c>
      <c r="I1424" t="e">
        <f>IF(VLOOKUP('Reported Performance Table'!D1424,'Master List'!$B$42:$D$129,3,FALSE)="","No",VLOOKUP('Reported Performance Table'!D1424,'Master List'!$B$42:$D$129,3,FALSE))</f>
        <v>#N/A</v>
      </c>
      <c r="J1424" t="e">
        <f>IF(AND(I1424="Yes_No",'Reported Performance Table'!E1424="Yes"),"No","Yes_No")</f>
        <v>#N/A</v>
      </c>
      <c r="K1424" t="str">
        <f>IF('Reported Performance Table'!D1424="","",IF('Reported Performance Table'!E1424="Yes","LUNA_CCT","Reported_CCT"))</f>
        <v/>
      </c>
      <c r="L1424" t="str">
        <f>IF('Reported Performance Table'!D1424="","",IF(K1424="LUNA_CCT",VLOOKUP('Reported Performance Table'!D1424,'Master List'!$B$42:$E$129,4,FALSE),"Reported_BUG"))</f>
        <v/>
      </c>
      <c r="M1424" t="str">
        <f>IF('Reported Performance Table'!D1424="","",IF(AND('Reported Performance Table'!$E1424="Yes",OR('Reported Performance Table'!$D1424='Master List'!$B$42,'Reported Performance Table'!$D1424='Master List'!$B$43,'Reported Performance Table'!$D1424='Master List'!$B$44,'Reported Performance Table'!$D1424='Master List'!$B$46,'Reported Performance Table'!$D1424='Master List'!$B$48,'Reported Performance Table'!$D1424='Master List'!$B$104,'Reported Performance Table'!$D1424='Master List'!$B$106,'Reported Performance Table'!$D1424='Master List'!$B$126)),"LUNA_Dimming","Dimming_Capability_and_Range"))</f>
        <v/>
      </c>
      <c r="N1424" s="179">
        <f>'Reported Performance Table'!BE1424</f>
        <v>0</v>
      </c>
      <c r="O1424" s="179">
        <f>'Reported Performance Table'!BF1424</f>
        <v>0</v>
      </c>
      <c r="P1424" s="179">
        <f>'Reported Performance Table'!BG1424</f>
        <v>0</v>
      </c>
      <c r="Q1424" t="str">
        <f t="shared" si="45"/>
        <v>No</v>
      </c>
    </row>
    <row r="1425" spans="1:17" x14ac:dyDescent="0.25">
      <c r="A1425" s="75">
        <v>1432</v>
      </c>
      <c r="B1425" s="76" t="str">
        <f>IF('Reported Performance Table'!$A1432="","",IF(OR('Reported Performance Table'!$B1432="",'Reported Performance Table'!$C1432="",'Reported Performance Table'!$D1432="",'Reported Performance Table'!$F1432="",'Reported Performance Table'!$G1432="",'Reported Performance Table'!$H1432="",'Reported Performance Table'!$I1432="",'Reported Performance Table'!$K1432="",'Reported Performance Table'!$N1432="",'Reported Performance Table'!$O1432="",'Reported Performance Table'!$P1432="",'Reported Performance Table'!$Q1432="",'Reported Performance Table'!$R1432="",'Reported Performance Table'!$S1432="",'Reported Performance Table'!$T1432="",'Reported Performance Table'!$U1432="",'Reported Performance Table'!$V1432="",'Reported Performance Table'!$W1432="",'Reported Performance Table'!$X1432="",'Reported Performance Table'!$AF1432="",'Reported Performance Table'!$AG1432="",'Reported Performance Table'!$AI1432="",'Reported Performance Table'!$AJ1432="",'Reported Performance Table'!$AL1432="",'Reported Performance Table'!$AN1432="",'Reported Performance Table'!$AR1432=""),$A1425&amp;", ",""))</f>
        <v/>
      </c>
      <c r="D1425" s="35" t="e">
        <f>VLOOKUP('Reported Performance Table'!C1425,'Master List'!$B$20:$C$39,2,FALSE)</f>
        <v>#N/A</v>
      </c>
      <c r="E1425" t="e">
        <f>VLOOKUP('Reported Performance Table'!D1425,'Master List'!$B$42:$C$129,2,FALSE)</f>
        <v>#N/A</v>
      </c>
      <c r="F1425" t="e">
        <f>VLOOKUP('Reported Performance Table'!C1425,'Master List'!$B$20:$D$39,3,FALSE)</f>
        <v>#N/A</v>
      </c>
      <c r="G1425" s="3" t="e">
        <f>VLOOKUP('Reported Performance Table'!B1425,'Master List'!$B$11:$D$17,3,FALSE)</f>
        <v>#N/A</v>
      </c>
      <c r="H1425" t="e">
        <f t="shared" si="44"/>
        <v>#N/A</v>
      </c>
      <c r="I1425" t="e">
        <f>IF(VLOOKUP('Reported Performance Table'!D1425,'Master List'!$B$42:$D$129,3,FALSE)="","No",VLOOKUP('Reported Performance Table'!D1425,'Master List'!$B$42:$D$129,3,FALSE))</f>
        <v>#N/A</v>
      </c>
      <c r="J1425" t="e">
        <f>IF(AND(I1425="Yes_No",'Reported Performance Table'!E1425="Yes"),"No","Yes_No")</f>
        <v>#N/A</v>
      </c>
      <c r="K1425" t="str">
        <f>IF('Reported Performance Table'!D1425="","",IF('Reported Performance Table'!E1425="Yes","LUNA_CCT","Reported_CCT"))</f>
        <v/>
      </c>
      <c r="L1425" t="str">
        <f>IF('Reported Performance Table'!D1425="","",IF(K1425="LUNA_CCT",VLOOKUP('Reported Performance Table'!D1425,'Master List'!$B$42:$E$129,4,FALSE),"Reported_BUG"))</f>
        <v/>
      </c>
      <c r="M1425" t="str">
        <f>IF('Reported Performance Table'!D1425="","",IF(AND('Reported Performance Table'!$E1425="Yes",OR('Reported Performance Table'!$D1425='Master List'!$B$42,'Reported Performance Table'!$D1425='Master List'!$B$43,'Reported Performance Table'!$D1425='Master List'!$B$44,'Reported Performance Table'!$D1425='Master List'!$B$46,'Reported Performance Table'!$D1425='Master List'!$B$48,'Reported Performance Table'!$D1425='Master List'!$B$104,'Reported Performance Table'!$D1425='Master List'!$B$106,'Reported Performance Table'!$D1425='Master List'!$B$126)),"LUNA_Dimming","Dimming_Capability_and_Range"))</f>
        <v/>
      </c>
      <c r="N1425" s="179">
        <f>'Reported Performance Table'!BE1425</f>
        <v>0</v>
      </c>
      <c r="O1425" s="179">
        <f>'Reported Performance Table'!BF1425</f>
        <v>0</v>
      </c>
      <c r="P1425" s="179">
        <f>'Reported Performance Table'!BG1425</f>
        <v>0</v>
      </c>
      <c r="Q1425" t="str">
        <f t="shared" si="45"/>
        <v>No</v>
      </c>
    </row>
    <row r="1426" spans="1:17" x14ac:dyDescent="0.25">
      <c r="A1426" s="75">
        <v>1433</v>
      </c>
      <c r="B1426" s="76" t="str">
        <f>IF('Reported Performance Table'!$A1433="","",IF(OR('Reported Performance Table'!$B1433="",'Reported Performance Table'!$C1433="",'Reported Performance Table'!$D1433="",'Reported Performance Table'!$F1433="",'Reported Performance Table'!$G1433="",'Reported Performance Table'!$H1433="",'Reported Performance Table'!$I1433="",'Reported Performance Table'!$K1433="",'Reported Performance Table'!$N1433="",'Reported Performance Table'!$O1433="",'Reported Performance Table'!$P1433="",'Reported Performance Table'!$Q1433="",'Reported Performance Table'!$R1433="",'Reported Performance Table'!$S1433="",'Reported Performance Table'!$T1433="",'Reported Performance Table'!$U1433="",'Reported Performance Table'!$V1433="",'Reported Performance Table'!$W1433="",'Reported Performance Table'!$X1433="",'Reported Performance Table'!$AF1433="",'Reported Performance Table'!$AG1433="",'Reported Performance Table'!$AI1433="",'Reported Performance Table'!$AJ1433="",'Reported Performance Table'!$AL1433="",'Reported Performance Table'!$AN1433="",'Reported Performance Table'!$AR1433=""),$A1426&amp;", ",""))</f>
        <v/>
      </c>
      <c r="D1426" s="35" t="e">
        <f>VLOOKUP('Reported Performance Table'!C1426,'Master List'!$B$20:$C$39,2,FALSE)</f>
        <v>#N/A</v>
      </c>
      <c r="E1426" t="e">
        <f>VLOOKUP('Reported Performance Table'!D1426,'Master List'!$B$42:$C$129,2,FALSE)</f>
        <v>#N/A</v>
      </c>
      <c r="F1426" t="e">
        <f>VLOOKUP('Reported Performance Table'!C1426,'Master List'!$B$20:$D$39,3,FALSE)</f>
        <v>#N/A</v>
      </c>
      <c r="G1426" s="3" t="e">
        <f>VLOOKUP('Reported Performance Table'!B1426,'Master List'!$B$11:$D$17,3,FALSE)</f>
        <v>#N/A</v>
      </c>
      <c r="H1426" t="e">
        <f t="shared" si="44"/>
        <v>#N/A</v>
      </c>
      <c r="I1426" t="e">
        <f>IF(VLOOKUP('Reported Performance Table'!D1426,'Master List'!$B$42:$D$129,3,FALSE)="","No",VLOOKUP('Reported Performance Table'!D1426,'Master List'!$B$42:$D$129,3,FALSE))</f>
        <v>#N/A</v>
      </c>
      <c r="J1426" t="e">
        <f>IF(AND(I1426="Yes_No",'Reported Performance Table'!E1426="Yes"),"No","Yes_No")</f>
        <v>#N/A</v>
      </c>
      <c r="K1426" t="str">
        <f>IF('Reported Performance Table'!D1426="","",IF('Reported Performance Table'!E1426="Yes","LUNA_CCT","Reported_CCT"))</f>
        <v/>
      </c>
      <c r="L1426" t="str">
        <f>IF('Reported Performance Table'!D1426="","",IF(K1426="LUNA_CCT",VLOOKUP('Reported Performance Table'!D1426,'Master List'!$B$42:$E$129,4,FALSE),"Reported_BUG"))</f>
        <v/>
      </c>
      <c r="M1426" t="str">
        <f>IF('Reported Performance Table'!D1426="","",IF(AND('Reported Performance Table'!$E1426="Yes",OR('Reported Performance Table'!$D1426='Master List'!$B$42,'Reported Performance Table'!$D1426='Master List'!$B$43,'Reported Performance Table'!$D1426='Master List'!$B$44,'Reported Performance Table'!$D1426='Master List'!$B$46,'Reported Performance Table'!$D1426='Master List'!$B$48,'Reported Performance Table'!$D1426='Master List'!$B$104,'Reported Performance Table'!$D1426='Master List'!$B$106,'Reported Performance Table'!$D1426='Master List'!$B$126)),"LUNA_Dimming","Dimming_Capability_and_Range"))</f>
        <v/>
      </c>
      <c r="N1426" s="179">
        <f>'Reported Performance Table'!BE1426</f>
        <v>0</v>
      </c>
      <c r="O1426" s="179">
        <f>'Reported Performance Table'!BF1426</f>
        <v>0</v>
      </c>
      <c r="P1426" s="179">
        <f>'Reported Performance Table'!BG1426</f>
        <v>0</v>
      </c>
      <c r="Q1426" t="str">
        <f t="shared" si="45"/>
        <v>No</v>
      </c>
    </row>
    <row r="1427" spans="1:17" x14ac:dyDescent="0.25">
      <c r="A1427" s="75">
        <v>1434</v>
      </c>
      <c r="B1427" s="76" t="str">
        <f>IF('Reported Performance Table'!$A1434="","",IF(OR('Reported Performance Table'!$B1434="",'Reported Performance Table'!$C1434="",'Reported Performance Table'!$D1434="",'Reported Performance Table'!$F1434="",'Reported Performance Table'!$G1434="",'Reported Performance Table'!$H1434="",'Reported Performance Table'!$I1434="",'Reported Performance Table'!$K1434="",'Reported Performance Table'!$N1434="",'Reported Performance Table'!$O1434="",'Reported Performance Table'!$P1434="",'Reported Performance Table'!$Q1434="",'Reported Performance Table'!$R1434="",'Reported Performance Table'!$S1434="",'Reported Performance Table'!$T1434="",'Reported Performance Table'!$U1434="",'Reported Performance Table'!$V1434="",'Reported Performance Table'!$W1434="",'Reported Performance Table'!$X1434="",'Reported Performance Table'!$AF1434="",'Reported Performance Table'!$AG1434="",'Reported Performance Table'!$AI1434="",'Reported Performance Table'!$AJ1434="",'Reported Performance Table'!$AL1434="",'Reported Performance Table'!$AN1434="",'Reported Performance Table'!$AR1434=""),$A1427&amp;", ",""))</f>
        <v/>
      </c>
      <c r="D1427" s="35" t="e">
        <f>VLOOKUP('Reported Performance Table'!C1427,'Master List'!$B$20:$C$39,2,FALSE)</f>
        <v>#N/A</v>
      </c>
      <c r="E1427" t="e">
        <f>VLOOKUP('Reported Performance Table'!D1427,'Master List'!$B$42:$C$129,2,FALSE)</f>
        <v>#N/A</v>
      </c>
      <c r="F1427" t="e">
        <f>VLOOKUP('Reported Performance Table'!C1427,'Master List'!$B$20:$D$39,3,FALSE)</f>
        <v>#N/A</v>
      </c>
      <c r="G1427" s="3" t="e">
        <f>VLOOKUP('Reported Performance Table'!B1427,'Master List'!$B$11:$D$17,3,FALSE)</f>
        <v>#N/A</v>
      </c>
      <c r="H1427" t="e">
        <f t="shared" si="44"/>
        <v>#N/A</v>
      </c>
      <c r="I1427" t="e">
        <f>IF(VLOOKUP('Reported Performance Table'!D1427,'Master List'!$B$42:$D$129,3,FALSE)="","No",VLOOKUP('Reported Performance Table'!D1427,'Master List'!$B$42:$D$129,3,FALSE))</f>
        <v>#N/A</v>
      </c>
      <c r="J1427" t="e">
        <f>IF(AND(I1427="Yes_No",'Reported Performance Table'!E1427="Yes"),"No","Yes_No")</f>
        <v>#N/A</v>
      </c>
      <c r="K1427" t="str">
        <f>IF('Reported Performance Table'!D1427="","",IF('Reported Performance Table'!E1427="Yes","LUNA_CCT","Reported_CCT"))</f>
        <v/>
      </c>
      <c r="L1427" t="str">
        <f>IF('Reported Performance Table'!D1427="","",IF(K1427="LUNA_CCT",VLOOKUP('Reported Performance Table'!D1427,'Master List'!$B$42:$E$129,4,FALSE),"Reported_BUG"))</f>
        <v/>
      </c>
      <c r="M1427" t="str">
        <f>IF('Reported Performance Table'!D1427="","",IF(AND('Reported Performance Table'!$E1427="Yes",OR('Reported Performance Table'!$D1427='Master List'!$B$42,'Reported Performance Table'!$D1427='Master List'!$B$43,'Reported Performance Table'!$D1427='Master List'!$B$44,'Reported Performance Table'!$D1427='Master List'!$B$46,'Reported Performance Table'!$D1427='Master List'!$B$48,'Reported Performance Table'!$D1427='Master List'!$B$104,'Reported Performance Table'!$D1427='Master List'!$B$106,'Reported Performance Table'!$D1427='Master List'!$B$126)),"LUNA_Dimming","Dimming_Capability_and_Range"))</f>
        <v/>
      </c>
      <c r="N1427" s="179">
        <f>'Reported Performance Table'!BE1427</f>
        <v>0</v>
      </c>
      <c r="O1427" s="179">
        <f>'Reported Performance Table'!BF1427</f>
        <v>0</v>
      </c>
      <c r="P1427" s="179">
        <f>'Reported Performance Table'!BG1427</f>
        <v>0</v>
      </c>
      <c r="Q1427" t="str">
        <f t="shared" si="45"/>
        <v>No</v>
      </c>
    </row>
    <row r="1428" spans="1:17" x14ac:dyDescent="0.25">
      <c r="A1428" s="75">
        <v>1435</v>
      </c>
      <c r="B1428" s="76" t="str">
        <f>IF('Reported Performance Table'!$A1435="","",IF(OR('Reported Performance Table'!$B1435="",'Reported Performance Table'!$C1435="",'Reported Performance Table'!$D1435="",'Reported Performance Table'!$F1435="",'Reported Performance Table'!$G1435="",'Reported Performance Table'!$H1435="",'Reported Performance Table'!$I1435="",'Reported Performance Table'!$K1435="",'Reported Performance Table'!$N1435="",'Reported Performance Table'!$O1435="",'Reported Performance Table'!$P1435="",'Reported Performance Table'!$Q1435="",'Reported Performance Table'!$R1435="",'Reported Performance Table'!$S1435="",'Reported Performance Table'!$T1435="",'Reported Performance Table'!$U1435="",'Reported Performance Table'!$V1435="",'Reported Performance Table'!$W1435="",'Reported Performance Table'!$X1435="",'Reported Performance Table'!$AF1435="",'Reported Performance Table'!$AG1435="",'Reported Performance Table'!$AI1435="",'Reported Performance Table'!$AJ1435="",'Reported Performance Table'!$AL1435="",'Reported Performance Table'!$AN1435="",'Reported Performance Table'!$AR1435=""),$A1428&amp;", ",""))</f>
        <v/>
      </c>
      <c r="D1428" s="35" t="e">
        <f>VLOOKUP('Reported Performance Table'!C1428,'Master List'!$B$20:$C$39,2,FALSE)</f>
        <v>#N/A</v>
      </c>
      <c r="E1428" t="e">
        <f>VLOOKUP('Reported Performance Table'!D1428,'Master List'!$B$42:$C$129,2,FALSE)</f>
        <v>#N/A</v>
      </c>
      <c r="F1428" t="e">
        <f>VLOOKUP('Reported Performance Table'!C1428,'Master List'!$B$20:$D$39,3,FALSE)</f>
        <v>#N/A</v>
      </c>
      <c r="G1428" s="3" t="e">
        <f>VLOOKUP('Reported Performance Table'!B1428,'Master List'!$B$11:$D$17,3,FALSE)</f>
        <v>#N/A</v>
      </c>
      <c r="H1428" t="e">
        <f t="shared" si="44"/>
        <v>#N/A</v>
      </c>
      <c r="I1428" t="e">
        <f>IF(VLOOKUP('Reported Performance Table'!D1428,'Master List'!$B$42:$D$129,3,FALSE)="","No",VLOOKUP('Reported Performance Table'!D1428,'Master List'!$B$42:$D$129,3,FALSE))</f>
        <v>#N/A</v>
      </c>
      <c r="J1428" t="e">
        <f>IF(AND(I1428="Yes_No",'Reported Performance Table'!E1428="Yes"),"No","Yes_No")</f>
        <v>#N/A</v>
      </c>
      <c r="K1428" t="str">
        <f>IF('Reported Performance Table'!D1428="","",IF('Reported Performance Table'!E1428="Yes","LUNA_CCT","Reported_CCT"))</f>
        <v/>
      </c>
      <c r="L1428" t="str">
        <f>IF('Reported Performance Table'!D1428="","",IF(K1428="LUNA_CCT",VLOOKUP('Reported Performance Table'!D1428,'Master List'!$B$42:$E$129,4,FALSE),"Reported_BUG"))</f>
        <v/>
      </c>
      <c r="M1428" t="str">
        <f>IF('Reported Performance Table'!D1428="","",IF(AND('Reported Performance Table'!$E1428="Yes",OR('Reported Performance Table'!$D1428='Master List'!$B$42,'Reported Performance Table'!$D1428='Master List'!$B$43,'Reported Performance Table'!$D1428='Master List'!$B$44,'Reported Performance Table'!$D1428='Master List'!$B$46,'Reported Performance Table'!$D1428='Master List'!$B$48,'Reported Performance Table'!$D1428='Master List'!$B$104,'Reported Performance Table'!$D1428='Master List'!$B$106,'Reported Performance Table'!$D1428='Master List'!$B$126)),"LUNA_Dimming","Dimming_Capability_and_Range"))</f>
        <v/>
      </c>
      <c r="N1428" s="179">
        <f>'Reported Performance Table'!BE1428</f>
        <v>0</v>
      </c>
      <c r="O1428" s="179">
        <f>'Reported Performance Table'!BF1428</f>
        <v>0</v>
      </c>
      <c r="P1428" s="179">
        <f>'Reported Performance Table'!BG1428</f>
        <v>0</v>
      </c>
      <c r="Q1428" t="str">
        <f t="shared" si="45"/>
        <v>No</v>
      </c>
    </row>
    <row r="1429" spans="1:17" x14ac:dyDescent="0.25">
      <c r="A1429" s="75">
        <v>1436</v>
      </c>
      <c r="B1429" s="76" t="str">
        <f>IF('Reported Performance Table'!$A1436="","",IF(OR('Reported Performance Table'!$B1436="",'Reported Performance Table'!$C1436="",'Reported Performance Table'!$D1436="",'Reported Performance Table'!$F1436="",'Reported Performance Table'!$G1436="",'Reported Performance Table'!$H1436="",'Reported Performance Table'!$I1436="",'Reported Performance Table'!$K1436="",'Reported Performance Table'!$N1436="",'Reported Performance Table'!$O1436="",'Reported Performance Table'!$P1436="",'Reported Performance Table'!$Q1436="",'Reported Performance Table'!$R1436="",'Reported Performance Table'!$S1436="",'Reported Performance Table'!$T1436="",'Reported Performance Table'!$U1436="",'Reported Performance Table'!$V1436="",'Reported Performance Table'!$W1436="",'Reported Performance Table'!$X1436="",'Reported Performance Table'!$AF1436="",'Reported Performance Table'!$AG1436="",'Reported Performance Table'!$AI1436="",'Reported Performance Table'!$AJ1436="",'Reported Performance Table'!$AL1436="",'Reported Performance Table'!$AN1436="",'Reported Performance Table'!$AR1436=""),$A1429&amp;", ",""))</f>
        <v/>
      </c>
      <c r="D1429" s="35" t="e">
        <f>VLOOKUP('Reported Performance Table'!C1429,'Master List'!$B$20:$C$39,2,FALSE)</f>
        <v>#N/A</v>
      </c>
      <c r="E1429" t="e">
        <f>VLOOKUP('Reported Performance Table'!D1429,'Master List'!$B$42:$C$129,2,FALSE)</f>
        <v>#N/A</v>
      </c>
      <c r="F1429" t="e">
        <f>VLOOKUP('Reported Performance Table'!C1429,'Master List'!$B$20:$D$39,3,FALSE)</f>
        <v>#N/A</v>
      </c>
      <c r="G1429" s="3" t="e">
        <f>VLOOKUP('Reported Performance Table'!B1429,'Master List'!$B$11:$D$17,3,FALSE)</f>
        <v>#N/A</v>
      </c>
      <c r="H1429" t="e">
        <f t="shared" si="44"/>
        <v>#N/A</v>
      </c>
      <c r="I1429" t="e">
        <f>IF(VLOOKUP('Reported Performance Table'!D1429,'Master List'!$B$42:$D$129,3,FALSE)="","No",VLOOKUP('Reported Performance Table'!D1429,'Master List'!$B$42:$D$129,3,FALSE))</f>
        <v>#N/A</v>
      </c>
      <c r="J1429" t="e">
        <f>IF(AND(I1429="Yes_No",'Reported Performance Table'!E1429="Yes"),"No","Yes_No")</f>
        <v>#N/A</v>
      </c>
      <c r="K1429" t="str">
        <f>IF('Reported Performance Table'!D1429="","",IF('Reported Performance Table'!E1429="Yes","LUNA_CCT","Reported_CCT"))</f>
        <v/>
      </c>
      <c r="L1429" t="str">
        <f>IF('Reported Performance Table'!D1429="","",IF(K1429="LUNA_CCT",VLOOKUP('Reported Performance Table'!D1429,'Master List'!$B$42:$E$129,4,FALSE),"Reported_BUG"))</f>
        <v/>
      </c>
      <c r="M1429" t="str">
        <f>IF('Reported Performance Table'!D1429="","",IF(AND('Reported Performance Table'!$E1429="Yes",OR('Reported Performance Table'!$D1429='Master List'!$B$42,'Reported Performance Table'!$D1429='Master List'!$B$43,'Reported Performance Table'!$D1429='Master List'!$B$44,'Reported Performance Table'!$D1429='Master List'!$B$46,'Reported Performance Table'!$D1429='Master List'!$B$48,'Reported Performance Table'!$D1429='Master List'!$B$104,'Reported Performance Table'!$D1429='Master List'!$B$106,'Reported Performance Table'!$D1429='Master List'!$B$126)),"LUNA_Dimming","Dimming_Capability_and_Range"))</f>
        <v/>
      </c>
      <c r="N1429" s="179">
        <f>'Reported Performance Table'!BE1429</f>
        <v>0</v>
      </c>
      <c r="O1429" s="179">
        <f>'Reported Performance Table'!BF1429</f>
        <v>0</v>
      </c>
      <c r="P1429" s="179">
        <f>'Reported Performance Table'!BG1429</f>
        <v>0</v>
      </c>
      <c r="Q1429" t="str">
        <f t="shared" si="45"/>
        <v>No</v>
      </c>
    </row>
    <row r="1430" spans="1:17" x14ac:dyDescent="0.25">
      <c r="A1430" s="75">
        <v>1437</v>
      </c>
      <c r="B1430" s="76" t="str">
        <f>IF('Reported Performance Table'!$A1437="","",IF(OR('Reported Performance Table'!$B1437="",'Reported Performance Table'!$C1437="",'Reported Performance Table'!$D1437="",'Reported Performance Table'!$F1437="",'Reported Performance Table'!$G1437="",'Reported Performance Table'!$H1437="",'Reported Performance Table'!$I1437="",'Reported Performance Table'!$K1437="",'Reported Performance Table'!$N1437="",'Reported Performance Table'!$O1437="",'Reported Performance Table'!$P1437="",'Reported Performance Table'!$Q1437="",'Reported Performance Table'!$R1437="",'Reported Performance Table'!$S1437="",'Reported Performance Table'!$T1437="",'Reported Performance Table'!$U1437="",'Reported Performance Table'!$V1437="",'Reported Performance Table'!$W1437="",'Reported Performance Table'!$X1437="",'Reported Performance Table'!$AF1437="",'Reported Performance Table'!$AG1437="",'Reported Performance Table'!$AI1437="",'Reported Performance Table'!$AJ1437="",'Reported Performance Table'!$AL1437="",'Reported Performance Table'!$AN1437="",'Reported Performance Table'!$AR1437=""),$A1430&amp;", ",""))</f>
        <v/>
      </c>
      <c r="D1430" s="35" t="e">
        <f>VLOOKUP('Reported Performance Table'!C1430,'Master List'!$B$20:$C$39,2,FALSE)</f>
        <v>#N/A</v>
      </c>
      <c r="E1430" t="e">
        <f>VLOOKUP('Reported Performance Table'!D1430,'Master List'!$B$42:$C$129,2,FALSE)</f>
        <v>#N/A</v>
      </c>
      <c r="F1430" t="e">
        <f>VLOOKUP('Reported Performance Table'!C1430,'Master List'!$B$20:$D$39,3,FALSE)</f>
        <v>#N/A</v>
      </c>
      <c r="G1430" s="3" t="e">
        <f>VLOOKUP('Reported Performance Table'!B1430,'Master List'!$B$11:$D$17,3,FALSE)</f>
        <v>#N/A</v>
      </c>
      <c r="H1430" t="e">
        <f t="shared" si="44"/>
        <v>#N/A</v>
      </c>
      <c r="I1430" t="e">
        <f>IF(VLOOKUP('Reported Performance Table'!D1430,'Master List'!$B$42:$D$129,3,FALSE)="","No",VLOOKUP('Reported Performance Table'!D1430,'Master List'!$B$42:$D$129,3,FALSE))</f>
        <v>#N/A</v>
      </c>
      <c r="J1430" t="e">
        <f>IF(AND(I1430="Yes_No",'Reported Performance Table'!E1430="Yes"),"No","Yes_No")</f>
        <v>#N/A</v>
      </c>
      <c r="K1430" t="str">
        <f>IF('Reported Performance Table'!D1430="","",IF('Reported Performance Table'!E1430="Yes","LUNA_CCT","Reported_CCT"))</f>
        <v/>
      </c>
      <c r="L1430" t="str">
        <f>IF('Reported Performance Table'!D1430="","",IF(K1430="LUNA_CCT",VLOOKUP('Reported Performance Table'!D1430,'Master List'!$B$42:$E$129,4,FALSE),"Reported_BUG"))</f>
        <v/>
      </c>
      <c r="M1430" t="str">
        <f>IF('Reported Performance Table'!D1430="","",IF(AND('Reported Performance Table'!$E1430="Yes",OR('Reported Performance Table'!$D1430='Master List'!$B$42,'Reported Performance Table'!$D1430='Master List'!$B$43,'Reported Performance Table'!$D1430='Master List'!$B$44,'Reported Performance Table'!$D1430='Master List'!$B$46,'Reported Performance Table'!$D1430='Master List'!$B$48,'Reported Performance Table'!$D1430='Master List'!$B$104,'Reported Performance Table'!$D1430='Master List'!$B$106,'Reported Performance Table'!$D1430='Master List'!$B$126)),"LUNA_Dimming","Dimming_Capability_and_Range"))</f>
        <v/>
      </c>
      <c r="N1430" s="179">
        <f>'Reported Performance Table'!BE1430</f>
        <v>0</v>
      </c>
      <c r="O1430" s="179">
        <f>'Reported Performance Table'!BF1430</f>
        <v>0</v>
      </c>
      <c r="P1430" s="179">
        <f>'Reported Performance Table'!BG1430</f>
        <v>0</v>
      </c>
      <c r="Q1430" t="str">
        <f t="shared" si="45"/>
        <v>No</v>
      </c>
    </row>
    <row r="1431" spans="1:17" x14ac:dyDescent="0.25">
      <c r="A1431" s="75">
        <v>1438</v>
      </c>
      <c r="B1431" s="76" t="str">
        <f>IF('Reported Performance Table'!$A1438="","",IF(OR('Reported Performance Table'!$B1438="",'Reported Performance Table'!$C1438="",'Reported Performance Table'!$D1438="",'Reported Performance Table'!$F1438="",'Reported Performance Table'!$G1438="",'Reported Performance Table'!$H1438="",'Reported Performance Table'!$I1438="",'Reported Performance Table'!$K1438="",'Reported Performance Table'!$N1438="",'Reported Performance Table'!$O1438="",'Reported Performance Table'!$P1438="",'Reported Performance Table'!$Q1438="",'Reported Performance Table'!$R1438="",'Reported Performance Table'!$S1438="",'Reported Performance Table'!$T1438="",'Reported Performance Table'!$U1438="",'Reported Performance Table'!$V1438="",'Reported Performance Table'!$W1438="",'Reported Performance Table'!$X1438="",'Reported Performance Table'!$AF1438="",'Reported Performance Table'!$AG1438="",'Reported Performance Table'!$AI1438="",'Reported Performance Table'!$AJ1438="",'Reported Performance Table'!$AL1438="",'Reported Performance Table'!$AN1438="",'Reported Performance Table'!$AR1438=""),$A1431&amp;", ",""))</f>
        <v/>
      </c>
      <c r="D1431" s="35" t="e">
        <f>VLOOKUP('Reported Performance Table'!C1431,'Master List'!$B$20:$C$39,2,FALSE)</f>
        <v>#N/A</v>
      </c>
      <c r="E1431" t="e">
        <f>VLOOKUP('Reported Performance Table'!D1431,'Master List'!$B$42:$C$129,2,FALSE)</f>
        <v>#N/A</v>
      </c>
      <c r="F1431" t="e">
        <f>VLOOKUP('Reported Performance Table'!C1431,'Master List'!$B$20:$D$39,3,FALSE)</f>
        <v>#N/A</v>
      </c>
      <c r="G1431" s="3" t="e">
        <f>VLOOKUP('Reported Performance Table'!B1431,'Master List'!$B$11:$D$17,3,FALSE)</f>
        <v>#N/A</v>
      </c>
      <c r="H1431" t="e">
        <f t="shared" si="44"/>
        <v>#N/A</v>
      </c>
      <c r="I1431" t="e">
        <f>IF(VLOOKUP('Reported Performance Table'!D1431,'Master List'!$B$42:$D$129,3,FALSE)="","No",VLOOKUP('Reported Performance Table'!D1431,'Master List'!$B$42:$D$129,3,FALSE))</f>
        <v>#N/A</v>
      </c>
      <c r="J1431" t="e">
        <f>IF(AND(I1431="Yes_No",'Reported Performance Table'!E1431="Yes"),"No","Yes_No")</f>
        <v>#N/A</v>
      </c>
      <c r="K1431" t="str">
        <f>IF('Reported Performance Table'!D1431="","",IF('Reported Performance Table'!E1431="Yes","LUNA_CCT","Reported_CCT"))</f>
        <v/>
      </c>
      <c r="L1431" t="str">
        <f>IF('Reported Performance Table'!D1431="","",IF(K1431="LUNA_CCT",VLOOKUP('Reported Performance Table'!D1431,'Master List'!$B$42:$E$129,4,FALSE),"Reported_BUG"))</f>
        <v/>
      </c>
      <c r="M1431" t="str">
        <f>IF('Reported Performance Table'!D1431="","",IF(AND('Reported Performance Table'!$E1431="Yes",OR('Reported Performance Table'!$D1431='Master List'!$B$42,'Reported Performance Table'!$D1431='Master List'!$B$43,'Reported Performance Table'!$D1431='Master List'!$B$44,'Reported Performance Table'!$D1431='Master List'!$B$46,'Reported Performance Table'!$D1431='Master List'!$B$48,'Reported Performance Table'!$D1431='Master List'!$B$104,'Reported Performance Table'!$D1431='Master List'!$B$106,'Reported Performance Table'!$D1431='Master List'!$B$126)),"LUNA_Dimming","Dimming_Capability_and_Range"))</f>
        <v/>
      </c>
      <c r="N1431" s="179">
        <f>'Reported Performance Table'!BE1431</f>
        <v>0</v>
      </c>
      <c r="O1431" s="179">
        <f>'Reported Performance Table'!BF1431</f>
        <v>0</v>
      </c>
      <c r="P1431" s="179">
        <f>'Reported Performance Table'!BG1431</f>
        <v>0</v>
      </c>
      <c r="Q1431" t="str">
        <f t="shared" si="45"/>
        <v>No</v>
      </c>
    </row>
    <row r="1432" spans="1:17" x14ac:dyDescent="0.25">
      <c r="A1432" s="75">
        <v>1439</v>
      </c>
      <c r="B1432" s="76" t="str">
        <f>IF('Reported Performance Table'!$A1439="","",IF(OR('Reported Performance Table'!$B1439="",'Reported Performance Table'!$C1439="",'Reported Performance Table'!$D1439="",'Reported Performance Table'!$F1439="",'Reported Performance Table'!$G1439="",'Reported Performance Table'!$H1439="",'Reported Performance Table'!$I1439="",'Reported Performance Table'!$K1439="",'Reported Performance Table'!$N1439="",'Reported Performance Table'!$O1439="",'Reported Performance Table'!$P1439="",'Reported Performance Table'!$Q1439="",'Reported Performance Table'!$R1439="",'Reported Performance Table'!$S1439="",'Reported Performance Table'!$T1439="",'Reported Performance Table'!$U1439="",'Reported Performance Table'!$V1439="",'Reported Performance Table'!$W1439="",'Reported Performance Table'!$X1439="",'Reported Performance Table'!$AF1439="",'Reported Performance Table'!$AG1439="",'Reported Performance Table'!$AI1439="",'Reported Performance Table'!$AJ1439="",'Reported Performance Table'!$AL1439="",'Reported Performance Table'!$AN1439="",'Reported Performance Table'!$AR1439=""),$A1432&amp;", ",""))</f>
        <v/>
      </c>
      <c r="D1432" s="35" t="e">
        <f>VLOOKUP('Reported Performance Table'!C1432,'Master List'!$B$20:$C$39,2,FALSE)</f>
        <v>#N/A</v>
      </c>
      <c r="E1432" t="e">
        <f>VLOOKUP('Reported Performance Table'!D1432,'Master List'!$B$42:$C$129,2,FALSE)</f>
        <v>#N/A</v>
      </c>
      <c r="F1432" t="e">
        <f>VLOOKUP('Reported Performance Table'!C1432,'Master List'!$B$20:$D$39,3,FALSE)</f>
        <v>#N/A</v>
      </c>
      <c r="G1432" s="3" t="e">
        <f>VLOOKUP('Reported Performance Table'!B1432,'Master List'!$B$11:$D$17,3,FALSE)</f>
        <v>#N/A</v>
      </c>
      <c r="H1432" t="e">
        <f t="shared" si="44"/>
        <v>#N/A</v>
      </c>
      <c r="I1432" t="e">
        <f>IF(VLOOKUP('Reported Performance Table'!D1432,'Master List'!$B$42:$D$129,3,FALSE)="","No",VLOOKUP('Reported Performance Table'!D1432,'Master List'!$B$42:$D$129,3,FALSE))</f>
        <v>#N/A</v>
      </c>
      <c r="J1432" t="e">
        <f>IF(AND(I1432="Yes_No",'Reported Performance Table'!E1432="Yes"),"No","Yes_No")</f>
        <v>#N/A</v>
      </c>
      <c r="K1432" t="str">
        <f>IF('Reported Performance Table'!D1432="","",IF('Reported Performance Table'!E1432="Yes","LUNA_CCT","Reported_CCT"))</f>
        <v/>
      </c>
      <c r="L1432" t="str">
        <f>IF('Reported Performance Table'!D1432="","",IF(K1432="LUNA_CCT",VLOOKUP('Reported Performance Table'!D1432,'Master List'!$B$42:$E$129,4,FALSE),"Reported_BUG"))</f>
        <v/>
      </c>
      <c r="M1432" t="str">
        <f>IF('Reported Performance Table'!D1432="","",IF(AND('Reported Performance Table'!$E1432="Yes",OR('Reported Performance Table'!$D1432='Master List'!$B$42,'Reported Performance Table'!$D1432='Master List'!$B$43,'Reported Performance Table'!$D1432='Master List'!$B$44,'Reported Performance Table'!$D1432='Master List'!$B$46,'Reported Performance Table'!$D1432='Master List'!$B$48,'Reported Performance Table'!$D1432='Master List'!$B$104,'Reported Performance Table'!$D1432='Master List'!$B$106,'Reported Performance Table'!$D1432='Master List'!$B$126)),"LUNA_Dimming","Dimming_Capability_and_Range"))</f>
        <v/>
      </c>
      <c r="N1432" s="179">
        <f>'Reported Performance Table'!BE1432</f>
        <v>0</v>
      </c>
      <c r="O1432" s="179">
        <f>'Reported Performance Table'!BF1432</f>
        <v>0</v>
      </c>
      <c r="P1432" s="179">
        <f>'Reported Performance Table'!BG1432</f>
        <v>0</v>
      </c>
      <c r="Q1432" t="str">
        <f t="shared" si="45"/>
        <v>No</v>
      </c>
    </row>
    <row r="1433" spans="1:17" x14ac:dyDescent="0.25">
      <c r="A1433" s="75">
        <v>1440</v>
      </c>
      <c r="B1433" s="76" t="str">
        <f>IF('Reported Performance Table'!$A1440="","",IF(OR('Reported Performance Table'!$B1440="",'Reported Performance Table'!$C1440="",'Reported Performance Table'!$D1440="",'Reported Performance Table'!$F1440="",'Reported Performance Table'!$G1440="",'Reported Performance Table'!$H1440="",'Reported Performance Table'!$I1440="",'Reported Performance Table'!$K1440="",'Reported Performance Table'!$N1440="",'Reported Performance Table'!$O1440="",'Reported Performance Table'!$P1440="",'Reported Performance Table'!$Q1440="",'Reported Performance Table'!$R1440="",'Reported Performance Table'!$S1440="",'Reported Performance Table'!$T1440="",'Reported Performance Table'!$U1440="",'Reported Performance Table'!$V1440="",'Reported Performance Table'!$W1440="",'Reported Performance Table'!$X1440="",'Reported Performance Table'!$AF1440="",'Reported Performance Table'!$AG1440="",'Reported Performance Table'!$AI1440="",'Reported Performance Table'!$AJ1440="",'Reported Performance Table'!$AL1440="",'Reported Performance Table'!$AN1440="",'Reported Performance Table'!$AR1440=""),$A1433&amp;", ",""))</f>
        <v/>
      </c>
      <c r="D1433" s="35" t="e">
        <f>VLOOKUP('Reported Performance Table'!C1433,'Master List'!$B$20:$C$39,2,FALSE)</f>
        <v>#N/A</v>
      </c>
      <c r="E1433" t="e">
        <f>VLOOKUP('Reported Performance Table'!D1433,'Master List'!$B$42:$C$129,2,FALSE)</f>
        <v>#N/A</v>
      </c>
      <c r="F1433" t="e">
        <f>VLOOKUP('Reported Performance Table'!C1433,'Master List'!$B$20:$D$39,3,FALSE)</f>
        <v>#N/A</v>
      </c>
      <c r="G1433" s="3" t="e">
        <f>VLOOKUP('Reported Performance Table'!B1433,'Master List'!$B$11:$D$17,3,FALSE)</f>
        <v>#N/A</v>
      </c>
      <c r="H1433" t="e">
        <f t="shared" si="44"/>
        <v>#N/A</v>
      </c>
      <c r="I1433" t="e">
        <f>IF(VLOOKUP('Reported Performance Table'!D1433,'Master List'!$B$42:$D$129,3,FALSE)="","No",VLOOKUP('Reported Performance Table'!D1433,'Master List'!$B$42:$D$129,3,FALSE))</f>
        <v>#N/A</v>
      </c>
      <c r="J1433" t="e">
        <f>IF(AND(I1433="Yes_No",'Reported Performance Table'!E1433="Yes"),"No","Yes_No")</f>
        <v>#N/A</v>
      </c>
      <c r="K1433" t="str">
        <f>IF('Reported Performance Table'!D1433="","",IF('Reported Performance Table'!E1433="Yes","LUNA_CCT","Reported_CCT"))</f>
        <v/>
      </c>
      <c r="L1433" t="str">
        <f>IF('Reported Performance Table'!D1433="","",IF(K1433="LUNA_CCT",VLOOKUP('Reported Performance Table'!D1433,'Master List'!$B$42:$E$129,4,FALSE),"Reported_BUG"))</f>
        <v/>
      </c>
      <c r="M1433" t="str">
        <f>IF('Reported Performance Table'!D1433="","",IF(AND('Reported Performance Table'!$E1433="Yes",OR('Reported Performance Table'!$D1433='Master List'!$B$42,'Reported Performance Table'!$D1433='Master List'!$B$43,'Reported Performance Table'!$D1433='Master List'!$B$44,'Reported Performance Table'!$D1433='Master List'!$B$46,'Reported Performance Table'!$D1433='Master List'!$B$48,'Reported Performance Table'!$D1433='Master List'!$B$104,'Reported Performance Table'!$D1433='Master List'!$B$106,'Reported Performance Table'!$D1433='Master List'!$B$126)),"LUNA_Dimming","Dimming_Capability_and_Range"))</f>
        <v/>
      </c>
      <c r="N1433" s="179">
        <f>'Reported Performance Table'!BE1433</f>
        <v>0</v>
      </c>
      <c r="O1433" s="179">
        <f>'Reported Performance Table'!BF1433</f>
        <v>0</v>
      </c>
      <c r="P1433" s="179">
        <f>'Reported Performance Table'!BG1433</f>
        <v>0</v>
      </c>
      <c r="Q1433" t="str">
        <f t="shared" si="45"/>
        <v>No</v>
      </c>
    </row>
    <row r="1434" spans="1:17" x14ac:dyDescent="0.25">
      <c r="A1434" s="75">
        <v>1441</v>
      </c>
      <c r="B1434" s="76" t="str">
        <f>IF('Reported Performance Table'!$A1441="","",IF(OR('Reported Performance Table'!$B1441="",'Reported Performance Table'!$C1441="",'Reported Performance Table'!$D1441="",'Reported Performance Table'!$F1441="",'Reported Performance Table'!$G1441="",'Reported Performance Table'!$H1441="",'Reported Performance Table'!$I1441="",'Reported Performance Table'!$K1441="",'Reported Performance Table'!$N1441="",'Reported Performance Table'!$O1441="",'Reported Performance Table'!$P1441="",'Reported Performance Table'!$Q1441="",'Reported Performance Table'!$R1441="",'Reported Performance Table'!$S1441="",'Reported Performance Table'!$T1441="",'Reported Performance Table'!$U1441="",'Reported Performance Table'!$V1441="",'Reported Performance Table'!$W1441="",'Reported Performance Table'!$X1441="",'Reported Performance Table'!$AF1441="",'Reported Performance Table'!$AG1441="",'Reported Performance Table'!$AI1441="",'Reported Performance Table'!$AJ1441="",'Reported Performance Table'!$AL1441="",'Reported Performance Table'!$AN1441="",'Reported Performance Table'!$AR1441=""),$A1434&amp;", ",""))</f>
        <v/>
      </c>
      <c r="D1434" s="35" t="e">
        <f>VLOOKUP('Reported Performance Table'!C1434,'Master List'!$B$20:$C$39,2,FALSE)</f>
        <v>#N/A</v>
      </c>
      <c r="E1434" t="e">
        <f>VLOOKUP('Reported Performance Table'!D1434,'Master List'!$B$42:$C$129,2,FALSE)</f>
        <v>#N/A</v>
      </c>
      <c r="F1434" t="e">
        <f>VLOOKUP('Reported Performance Table'!C1434,'Master List'!$B$20:$D$39,3,FALSE)</f>
        <v>#N/A</v>
      </c>
      <c r="G1434" s="3" t="e">
        <f>VLOOKUP('Reported Performance Table'!B1434,'Master List'!$B$11:$D$17,3,FALSE)</f>
        <v>#N/A</v>
      </c>
      <c r="H1434" t="e">
        <f t="shared" si="44"/>
        <v>#N/A</v>
      </c>
      <c r="I1434" t="e">
        <f>IF(VLOOKUP('Reported Performance Table'!D1434,'Master List'!$B$42:$D$129,3,FALSE)="","No",VLOOKUP('Reported Performance Table'!D1434,'Master List'!$B$42:$D$129,3,FALSE))</f>
        <v>#N/A</v>
      </c>
      <c r="J1434" t="e">
        <f>IF(AND(I1434="Yes_No",'Reported Performance Table'!E1434="Yes"),"No","Yes_No")</f>
        <v>#N/A</v>
      </c>
      <c r="K1434" t="str">
        <f>IF('Reported Performance Table'!D1434="","",IF('Reported Performance Table'!E1434="Yes","LUNA_CCT","Reported_CCT"))</f>
        <v/>
      </c>
      <c r="L1434" t="str">
        <f>IF('Reported Performance Table'!D1434="","",IF(K1434="LUNA_CCT",VLOOKUP('Reported Performance Table'!D1434,'Master List'!$B$42:$E$129,4,FALSE),"Reported_BUG"))</f>
        <v/>
      </c>
      <c r="M1434" t="str">
        <f>IF('Reported Performance Table'!D1434="","",IF(AND('Reported Performance Table'!$E1434="Yes",OR('Reported Performance Table'!$D1434='Master List'!$B$42,'Reported Performance Table'!$D1434='Master List'!$B$43,'Reported Performance Table'!$D1434='Master List'!$B$44,'Reported Performance Table'!$D1434='Master List'!$B$46,'Reported Performance Table'!$D1434='Master List'!$B$48,'Reported Performance Table'!$D1434='Master List'!$B$104,'Reported Performance Table'!$D1434='Master List'!$B$106,'Reported Performance Table'!$D1434='Master List'!$B$126)),"LUNA_Dimming","Dimming_Capability_and_Range"))</f>
        <v/>
      </c>
      <c r="N1434" s="179">
        <f>'Reported Performance Table'!BE1434</f>
        <v>0</v>
      </c>
      <c r="O1434" s="179">
        <f>'Reported Performance Table'!BF1434</f>
        <v>0</v>
      </c>
      <c r="P1434" s="179">
        <f>'Reported Performance Table'!BG1434</f>
        <v>0</v>
      </c>
      <c r="Q1434" t="str">
        <f t="shared" si="45"/>
        <v>No</v>
      </c>
    </row>
    <row r="1435" spans="1:17" x14ac:dyDescent="0.25">
      <c r="A1435" s="75">
        <v>1442</v>
      </c>
      <c r="B1435" s="76" t="str">
        <f>IF('Reported Performance Table'!$A1442="","",IF(OR('Reported Performance Table'!$B1442="",'Reported Performance Table'!$C1442="",'Reported Performance Table'!$D1442="",'Reported Performance Table'!$F1442="",'Reported Performance Table'!$G1442="",'Reported Performance Table'!$H1442="",'Reported Performance Table'!$I1442="",'Reported Performance Table'!$K1442="",'Reported Performance Table'!$N1442="",'Reported Performance Table'!$O1442="",'Reported Performance Table'!$P1442="",'Reported Performance Table'!$Q1442="",'Reported Performance Table'!$R1442="",'Reported Performance Table'!$S1442="",'Reported Performance Table'!$T1442="",'Reported Performance Table'!$U1442="",'Reported Performance Table'!$V1442="",'Reported Performance Table'!$W1442="",'Reported Performance Table'!$X1442="",'Reported Performance Table'!$AF1442="",'Reported Performance Table'!$AG1442="",'Reported Performance Table'!$AI1442="",'Reported Performance Table'!$AJ1442="",'Reported Performance Table'!$AL1442="",'Reported Performance Table'!$AN1442="",'Reported Performance Table'!$AR1442=""),$A1435&amp;", ",""))</f>
        <v/>
      </c>
      <c r="D1435" s="35" t="e">
        <f>VLOOKUP('Reported Performance Table'!C1435,'Master List'!$B$20:$C$39,2,FALSE)</f>
        <v>#N/A</v>
      </c>
      <c r="E1435" t="e">
        <f>VLOOKUP('Reported Performance Table'!D1435,'Master List'!$B$42:$C$129,2,FALSE)</f>
        <v>#N/A</v>
      </c>
      <c r="F1435" t="e">
        <f>VLOOKUP('Reported Performance Table'!C1435,'Master List'!$B$20:$D$39,3,FALSE)</f>
        <v>#N/A</v>
      </c>
      <c r="G1435" s="3" t="e">
        <f>VLOOKUP('Reported Performance Table'!B1435,'Master List'!$B$11:$D$17,3,FALSE)</f>
        <v>#N/A</v>
      </c>
      <c r="H1435" t="e">
        <f t="shared" si="44"/>
        <v>#N/A</v>
      </c>
      <c r="I1435" t="e">
        <f>IF(VLOOKUP('Reported Performance Table'!D1435,'Master List'!$B$42:$D$129,3,FALSE)="","No",VLOOKUP('Reported Performance Table'!D1435,'Master List'!$B$42:$D$129,3,FALSE))</f>
        <v>#N/A</v>
      </c>
      <c r="J1435" t="e">
        <f>IF(AND(I1435="Yes_No",'Reported Performance Table'!E1435="Yes"),"No","Yes_No")</f>
        <v>#N/A</v>
      </c>
      <c r="K1435" t="str">
        <f>IF('Reported Performance Table'!D1435="","",IF('Reported Performance Table'!E1435="Yes","LUNA_CCT","Reported_CCT"))</f>
        <v/>
      </c>
      <c r="L1435" t="str">
        <f>IF('Reported Performance Table'!D1435="","",IF(K1435="LUNA_CCT",VLOOKUP('Reported Performance Table'!D1435,'Master List'!$B$42:$E$129,4,FALSE),"Reported_BUG"))</f>
        <v/>
      </c>
      <c r="M1435" t="str">
        <f>IF('Reported Performance Table'!D1435="","",IF(AND('Reported Performance Table'!$E1435="Yes",OR('Reported Performance Table'!$D1435='Master List'!$B$42,'Reported Performance Table'!$D1435='Master List'!$B$43,'Reported Performance Table'!$D1435='Master List'!$B$44,'Reported Performance Table'!$D1435='Master List'!$B$46,'Reported Performance Table'!$D1435='Master List'!$B$48,'Reported Performance Table'!$D1435='Master List'!$B$104,'Reported Performance Table'!$D1435='Master List'!$B$106,'Reported Performance Table'!$D1435='Master List'!$B$126)),"LUNA_Dimming","Dimming_Capability_and_Range"))</f>
        <v/>
      </c>
      <c r="N1435" s="179">
        <f>'Reported Performance Table'!BE1435</f>
        <v>0</v>
      </c>
      <c r="O1435" s="179">
        <f>'Reported Performance Table'!BF1435</f>
        <v>0</v>
      </c>
      <c r="P1435" s="179">
        <f>'Reported Performance Table'!BG1435</f>
        <v>0</v>
      </c>
      <c r="Q1435" t="str">
        <f t="shared" si="45"/>
        <v>No</v>
      </c>
    </row>
    <row r="1436" spans="1:17" x14ac:dyDescent="0.25">
      <c r="A1436" s="75">
        <v>1443</v>
      </c>
      <c r="B1436" s="76" t="str">
        <f>IF('Reported Performance Table'!$A1443="","",IF(OR('Reported Performance Table'!$B1443="",'Reported Performance Table'!$C1443="",'Reported Performance Table'!$D1443="",'Reported Performance Table'!$F1443="",'Reported Performance Table'!$G1443="",'Reported Performance Table'!$H1443="",'Reported Performance Table'!$I1443="",'Reported Performance Table'!$K1443="",'Reported Performance Table'!$N1443="",'Reported Performance Table'!$O1443="",'Reported Performance Table'!$P1443="",'Reported Performance Table'!$Q1443="",'Reported Performance Table'!$R1443="",'Reported Performance Table'!$S1443="",'Reported Performance Table'!$T1443="",'Reported Performance Table'!$U1443="",'Reported Performance Table'!$V1443="",'Reported Performance Table'!$W1443="",'Reported Performance Table'!$X1443="",'Reported Performance Table'!$AF1443="",'Reported Performance Table'!$AG1443="",'Reported Performance Table'!$AI1443="",'Reported Performance Table'!$AJ1443="",'Reported Performance Table'!$AL1443="",'Reported Performance Table'!$AN1443="",'Reported Performance Table'!$AR1443=""),$A1436&amp;", ",""))</f>
        <v/>
      </c>
      <c r="D1436" s="35" t="e">
        <f>VLOOKUP('Reported Performance Table'!C1436,'Master List'!$B$20:$C$39,2,FALSE)</f>
        <v>#N/A</v>
      </c>
      <c r="E1436" t="e">
        <f>VLOOKUP('Reported Performance Table'!D1436,'Master List'!$B$42:$C$129,2,FALSE)</f>
        <v>#N/A</v>
      </c>
      <c r="F1436" t="e">
        <f>VLOOKUP('Reported Performance Table'!C1436,'Master List'!$B$20:$D$39,3,FALSE)</f>
        <v>#N/A</v>
      </c>
      <c r="G1436" s="3" t="e">
        <f>VLOOKUP('Reported Performance Table'!B1436,'Master List'!$B$11:$D$17,3,FALSE)</f>
        <v>#N/A</v>
      </c>
      <c r="H1436" t="e">
        <f t="shared" si="44"/>
        <v>#N/A</v>
      </c>
      <c r="I1436" t="e">
        <f>IF(VLOOKUP('Reported Performance Table'!D1436,'Master List'!$B$42:$D$129,3,FALSE)="","No",VLOOKUP('Reported Performance Table'!D1436,'Master List'!$B$42:$D$129,3,FALSE))</f>
        <v>#N/A</v>
      </c>
      <c r="J1436" t="e">
        <f>IF(AND(I1436="Yes_No",'Reported Performance Table'!E1436="Yes"),"No","Yes_No")</f>
        <v>#N/A</v>
      </c>
      <c r="K1436" t="str">
        <f>IF('Reported Performance Table'!D1436="","",IF('Reported Performance Table'!E1436="Yes","LUNA_CCT","Reported_CCT"))</f>
        <v/>
      </c>
      <c r="L1436" t="str">
        <f>IF('Reported Performance Table'!D1436="","",IF(K1436="LUNA_CCT",VLOOKUP('Reported Performance Table'!D1436,'Master List'!$B$42:$E$129,4,FALSE),"Reported_BUG"))</f>
        <v/>
      </c>
      <c r="M1436" t="str">
        <f>IF('Reported Performance Table'!D1436="","",IF(AND('Reported Performance Table'!$E1436="Yes",OR('Reported Performance Table'!$D1436='Master List'!$B$42,'Reported Performance Table'!$D1436='Master List'!$B$43,'Reported Performance Table'!$D1436='Master List'!$B$44,'Reported Performance Table'!$D1436='Master List'!$B$46,'Reported Performance Table'!$D1436='Master List'!$B$48,'Reported Performance Table'!$D1436='Master List'!$B$104,'Reported Performance Table'!$D1436='Master List'!$B$106,'Reported Performance Table'!$D1436='Master List'!$B$126)),"LUNA_Dimming","Dimming_Capability_and_Range"))</f>
        <v/>
      </c>
      <c r="N1436" s="179">
        <f>'Reported Performance Table'!BE1436</f>
        <v>0</v>
      </c>
      <c r="O1436" s="179">
        <f>'Reported Performance Table'!BF1436</f>
        <v>0</v>
      </c>
      <c r="P1436" s="179">
        <f>'Reported Performance Table'!BG1436</f>
        <v>0</v>
      </c>
      <c r="Q1436" t="str">
        <f t="shared" si="45"/>
        <v>No</v>
      </c>
    </row>
    <row r="1437" spans="1:17" x14ac:dyDescent="0.25">
      <c r="A1437" s="75">
        <v>1444</v>
      </c>
      <c r="B1437" s="76" t="str">
        <f>IF('Reported Performance Table'!$A1444="","",IF(OR('Reported Performance Table'!$B1444="",'Reported Performance Table'!$C1444="",'Reported Performance Table'!$D1444="",'Reported Performance Table'!$F1444="",'Reported Performance Table'!$G1444="",'Reported Performance Table'!$H1444="",'Reported Performance Table'!$I1444="",'Reported Performance Table'!$K1444="",'Reported Performance Table'!$N1444="",'Reported Performance Table'!$O1444="",'Reported Performance Table'!$P1444="",'Reported Performance Table'!$Q1444="",'Reported Performance Table'!$R1444="",'Reported Performance Table'!$S1444="",'Reported Performance Table'!$T1444="",'Reported Performance Table'!$U1444="",'Reported Performance Table'!$V1444="",'Reported Performance Table'!$W1444="",'Reported Performance Table'!$X1444="",'Reported Performance Table'!$AF1444="",'Reported Performance Table'!$AG1444="",'Reported Performance Table'!$AI1444="",'Reported Performance Table'!$AJ1444="",'Reported Performance Table'!$AL1444="",'Reported Performance Table'!$AN1444="",'Reported Performance Table'!$AR1444=""),$A1437&amp;", ",""))</f>
        <v/>
      </c>
      <c r="D1437" s="35" t="e">
        <f>VLOOKUP('Reported Performance Table'!C1437,'Master List'!$B$20:$C$39,2,FALSE)</f>
        <v>#N/A</v>
      </c>
      <c r="E1437" t="e">
        <f>VLOOKUP('Reported Performance Table'!D1437,'Master List'!$B$42:$C$129,2,FALSE)</f>
        <v>#N/A</v>
      </c>
      <c r="F1437" t="e">
        <f>VLOOKUP('Reported Performance Table'!C1437,'Master List'!$B$20:$D$39,3,FALSE)</f>
        <v>#N/A</v>
      </c>
      <c r="G1437" s="3" t="e">
        <f>VLOOKUP('Reported Performance Table'!B1437,'Master List'!$B$11:$D$17,3,FALSE)</f>
        <v>#N/A</v>
      </c>
      <c r="H1437" t="e">
        <f t="shared" si="44"/>
        <v>#N/A</v>
      </c>
      <c r="I1437" t="e">
        <f>IF(VLOOKUP('Reported Performance Table'!D1437,'Master List'!$B$42:$D$129,3,FALSE)="","No",VLOOKUP('Reported Performance Table'!D1437,'Master List'!$B$42:$D$129,3,FALSE))</f>
        <v>#N/A</v>
      </c>
      <c r="J1437" t="e">
        <f>IF(AND(I1437="Yes_No",'Reported Performance Table'!E1437="Yes"),"No","Yes_No")</f>
        <v>#N/A</v>
      </c>
      <c r="K1437" t="str">
        <f>IF('Reported Performance Table'!D1437="","",IF('Reported Performance Table'!E1437="Yes","LUNA_CCT","Reported_CCT"))</f>
        <v/>
      </c>
      <c r="L1437" t="str">
        <f>IF('Reported Performance Table'!D1437="","",IF(K1437="LUNA_CCT",VLOOKUP('Reported Performance Table'!D1437,'Master List'!$B$42:$E$129,4,FALSE),"Reported_BUG"))</f>
        <v/>
      </c>
      <c r="M1437" t="str">
        <f>IF('Reported Performance Table'!D1437="","",IF(AND('Reported Performance Table'!$E1437="Yes",OR('Reported Performance Table'!$D1437='Master List'!$B$42,'Reported Performance Table'!$D1437='Master List'!$B$43,'Reported Performance Table'!$D1437='Master List'!$B$44,'Reported Performance Table'!$D1437='Master List'!$B$46,'Reported Performance Table'!$D1437='Master List'!$B$48,'Reported Performance Table'!$D1437='Master List'!$B$104,'Reported Performance Table'!$D1437='Master List'!$B$106,'Reported Performance Table'!$D1437='Master List'!$B$126)),"LUNA_Dimming","Dimming_Capability_and_Range"))</f>
        <v/>
      </c>
      <c r="N1437" s="179">
        <f>'Reported Performance Table'!BE1437</f>
        <v>0</v>
      </c>
      <c r="O1437" s="179">
        <f>'Reported Performance Table'!BF1437</f>
        <v>0</v>
      </c>
      <c r="P1437" s="179">
        <f>'Reported Performance Table'!BG1437</f>
        <v>0</v>
      </c>
      <c r="Q1437" t="str">
        <f t="shared" si="45"/>
        <v>No</v>
      </c>
    </row>
    <row r="1438" spans="1:17" x14ac:dyDescent="0.25">
      <c r="A1438" s="75">
        <v>1445</v>
      </c>
      <c r="B1438" s="76" t="str">
        <f>IF('Reported Performance Table'!$A1445="","",IF(OR('Reported Performance Table'!$B1445="",'Reported Performance Table'!$C1445="",'Reported Performance Table'!$D1445="",'Reported Performance Table'!$F1445="",'Reported Performance Table'!$G1445="",'Reported Performance Table'!$H1445="",'Reported Performance Table'!$I1445="",'Reported Performance Table'!$K1445="",'Reported Performance Table'!$N1445="",'Reported Performance Table'!$O1445="",'Reported Performance Table'!$P1445="",'Reported Performance Table'!$Q1445="",'Reported Performance Table'!$R1445="",'Reported Performance Table'!$S1445="",'Reported Performance Table'!$T1445="",'Reported Performance Table'!$U1445="",'Reported Performance Table'!$V1445="",'Reported Performance Table'!$W1445="",'Reported Performance Table'!$X1445="",'Reported Performance Table'!$AF1445="",'Reported Performance Table'!$AG1445="",'Reported Performance Table'!$AI1445="",'Reported Performance Table'!$AJ1445="",'Reported Performance Table'!$AL1445="",'Reported Performance Table'!$AN1445="",'Reported Performance Table'!$AR1445=""),$A1438&amp;", ",""))</f>
        <v/>
      </c>
      <c r="D1438" s="35" t="e">
        <f>VLOOKUP('Reported Performance Table'!C1438,'Master List'!$B$20:$C$39,2,FALSE)</f>
        <v>#N/A</v>
      </c>
      <c r="E1438" t="e">
        <f>VLOOKUP('Reported Performance Table'!D1438,'Master List'!$B$42:$C$129,2,FALSE)</f>
        <v>#N/A</v>
      </c>
      <c r="F1438" t="e">
        <f>VLOOKUP('Reported Performance Table'!C1438,'Master List'!$B$20:$D$39,3,FALSE)</f>
        <v>#N/A</v>
      </c>
      <c r="G1438" s="3" t="e">
        <f>VLOOKUP('Reported Performance Table'!B1438,'Master List'!$B$11:$D$17,3,FALSE)</f>
        <v>#N/A</v>
      </c>
      <c r="H1438" t="e">
        <f t="shared" si="44"/>
        <v>#N/A</v>
      </c>
      <c r="I1438" t="e">
        <f>IF(VLOOKUP('Reported Performance Table'!D1438,'Master List'!$B$42:$D$129,3,FALSE)="","No",VLOOKUP('Reported Performance Table'!D1438,'Master List'!$B$42:$D$129,3,FALSE))</f>
        <v>#N/A</v>
      </c>
      <c r="J1438" t="e">
        <f>IF(AND(I1438="Yes_No",'Reported Performance Table'!E1438="Yes"),"No","Yes_No")</f>
        <v>#N/A</v>
      </c>
      <c r="K1438" t="str">
        <f>IF('Reported Performance Table'!D1438="","",IF('Reported Performance Table'!E1438="Yes","LUNA_CCT","Reported_CCT"))</f>
        <v/>
      </c>
      <c r="L1438" t="str">
        <f>IF('Reported Performance Table'!D1438="","",IF(K1438="LUNA_CCT",VLOOKUP('Reported Performance Table'!D1438,'Master List'!$B$42:$E$129,4,FALSE),"Reported_BUG"))</f>
        <v/>
      </c>
      <c r="M1438" t="str">
        <f>IF('Reported Performance Table'!D1438="","",IF(AND('Reported Performance Table'!$E1438="Yes",OR('Reported Performance Table'!$D1438='Master List'!$B$42,'Reported Performance Table'!$D1438='Master List'!$B$43,'Reported Performance Table'!$D1438='Master List'!$B$44,'Reported Performance Table'!$D1438='Master List'!$B$46,'Reported Performance Table'!$D1438='Master List'!$B$48,'Reported Performance Table'!$D1438='Master List'!$B$104,'Reported Performance Table'!$D1438='Master List'!$B$106,'Reported Performance Table'!$D1438='Master List'!$B$126)),"LUNA_Dimming","Dimming_Capability_and_Range"))</f>
        <v/>
      </c>
      <c r="N1438" s="179">
        <f>'Reported Performance Table'!BE1438</f>
        <v>0</v>
      </c>
      <c r="O1438" s="179">
        <f>'Reported Performance Table'!BF1438</f>
        <v>0</v>
      </c>
      <c r="P1438" s="179">
        <f>'Reported Performance Table'!BG1438</f>
        <v>0</v>
      </c>
      <c r="Q1438" t="str">
        <f t="shared" si="45"/>
        <v>No</v>
      </c>
    </row>
    <row r="1439" spans="1:17" x14ac:dyDescent="0.25">
      <c r="A1439" s="75">
        <v>1446</v>
      </c>
      <c r="B1439" s="76" t="str">
        <f>IF('Reported Performance Table'!$A1446="","",IF(OR('Reported Performance Table'!$B1446="",'Reported Performance Table'!$C1446="",'Reported Performance Table'!$D1446="",'Reported Performance Table'!$F1446="",'Reported Performance Table'!$G1446="",'Reported Performance Table'!$H1446="",'Reported Performance Table'!$I1446="",'Reported Performance Table'!$K1446="",'Reported Performance Table'!$N1446="",'Reported Performance Table'!$O1446="",'Reported Performance Table'!$P1446="",'Reported Performance Table'!$Q1446="",'Reported Performance Table'!$R1446="",'Reported Performance Table'!$S1446="",'Reported Performance Table'!$T1446="",'Reported Performance Table'!$U1446="",'Reported Performance Table'!$V1446="",'Reported Performance Table'!$W1446="",'Reported Performance Table'!$X1446="",'Reported Performance Table'!$AF1446="",'Reported Performance Table'!$AG1446="",'Reported Performance Table'!$AI1446="",'Reported Performance Table'!$AJ1446="",'Reported Performance Table'!$AL1446="",'Reported Performance Table'!$AN1446="",'Reported Performance Table'!$AR1446=""),$A1439&amp;", ",""))</f>
        <v/>
      </c>
      <c r="D1439" s="35" t="e">
        <f>VLOOKUP('Reported Performance Table'!C1439,'Master List'!$B$20:$C$39,2,FALSE)</f>
        <v>#N/A</v>
      </c>
      <c r="E1439" t="e">
        <f>VLOOKUP('Reported Performance Table'!D1439,'Master List'!$B$42:$C$129,2,FALSE)</f>
        <v>#N/A</v>
      </c>
      <c r="F1439" t="e">
        <f>VLOOKUP('Reported Performance Table'!C1439,'Master List'!$B$20:$D$39,3,FALSE)</f>
        <v>#N/A</v>
      </c>
      <c r="G1439" s="3" t="e">
        <f>VLOOKUP('Reported Performance Table'!B1439,'Master List'!$B$11:$D$17,3,FALSE)</f>
        <v>#N/A</v>
      </c>
      <c r="H1439" t="e">
        <f t="shared" si="44"/>
        <v>#N/A</v>
      </c>
      <c r="I1439" t="e">
        <f>IF(VLOOKUP('Reported Performance Table'!D1439,'Master List'!$B$42:$D$129,3,FALSE)="","No",VLOOKUP('Reported Performance Table'!D1439,'Master List'!$B$42:$D$129,3,FALSE))</f>
        <v>#N/A</v>
      </c>
      <c r="J1439" t="e">
        <f>IF(AND(I1439="Yes_No",'Reported Performance Table'!E1439="Yes"),"No","Yes_No")</f>
        <v>#N/A</v>
      </c>
      <c r="K1439" t="str">
        <f>IF('Reported Performance Table'!D1439="","",IF('Reported Performance Table'!E1439="Yes","LUNA_CCT","Reported_CCT"))</f>
        <v/>
      </c>
      <c r="L1439" t="str">
        <f>IF('Reported Performance Table'!D1439="","",IF(K1439="LUNA_CCT",VLOOKUP('Reported Performance Table'!D1439,'Master List'!$B$42:$E$129,4,FALSE),"Reported_BUG"))</f>
        <v/>
      </c>
      <c r="M1439" t="str">
        <f>IF('Reported Performance Table'!D1439="","",IF(AND('Reported Performance Table'!$E1439="Yes",OR('Reported Performance Table'!$D1439='Master List'!$B$42,'Reported Performance Table'!$D1439='Master List'!$B$43,'Reported Performance Table'!$D1439='Master List'!$B$44,'Reported Performance Table'!$D1439='Master List'!$B$46,'Reported Performance Table'!$D1439='Master List'!$B$48,'Reported Performance Table'!$D1439='Master List'!$B$104,'Reported Performance Table'!$D1439='Master List'!$B$106,'Reported Performance Table'!$D1439='Master List'!$B$126)),"LUNA_Dimming","Dimming_Capability_and_Range"))</f>
        <v/>
      </c>
      <c r="N1439" s="179">
        <f>'Reported Performance Table'!BE1439</f>
        <v>0</v>
      </c>
      <c r="O1439" s="179">
        <f>'Reported Performance Table'!BF1439</f>
        <v>0</v>
      </c>
      <c r="P1439" s="179">
        <f>'Reported Performance Table'!BG1439</f>
        <v>0</v>
      </c>
      <c r="Q1439" t="str">
        <f t="shared" si="45"/>
        <v>No</v>
      </c>
    </row>
    <row r="1440" spans="1:17" x14ac:dyDescent="0.25">
      <c r="A1440" s="75">
        <v>1447</v>
      </c>
      <c r="B1440" s="76" t="str">
        <f>IF('Reported Performance Table'!$A1447="","",IF(OR('Reported Performance Table'!$B1447="",'Reported Performance Table'!$C1447="",'Reported Performance Table'!$D1447="",'Reported Performance Table'!$F1447="",'Reported Performance Table'!$G1447="",'Reported Performance Table'!$H1447="",'Reported Performance Table'!$I1447="",'Reported Performance Table'!$K1447="",'Reported Performance Table'!$N1447="",'Reported Performance Table'!$O1447="",'Reported Performance Table'!$P1447="",'Reported Performance Table'!$Q1447="",'Reported Performance Table'!$R1447="",'Reported Performance Table'!$S1447="",'Reported Performance Table'!$T1447="",'Reported Performance Table'!$U1447="",'Reported Performance Table'!$V1447="",'Reported Performance Table'!$W1447="",'Reported Performance Table'!$X1447="",'Reported Performance Table'!$AF1447="",'Reported Performance Table'!$AG1447="",'Reported Performance Table'!$AI1447="",'Reported Performance Table'!$AJ1447="",'Reported Performance Table'!$AL1447="",'Reported Performance Table'!$AN1447="",'Reported Performance Table'!$AR1447=""),$A1440&amp;", ",""))</f>
        <v/>
      </c>
      <c r="D1440" s="35" t="e">
        <f>VLOOKUP('Reported Performance Table'!C1440,'Master List'!$B$20:$C$39,2,FALSE)</f>
        <v>#N/A</v>
      </c>
      <c r="E1440" t="e">
        <f>VLOOKUP('Reported Performance Table'!D1440,'Master List'!$B$42:$C$129,2,FALSE)</f>
        <v>#N/A</v>
      </c>
      <c r="F1440" t="e">
        <f>VLOOKUP('Reported Performance Table'!C1440,'Master List'!$B$20:$D$39,3,FALSE)</f>
        <v>#N/A</v>
      </c>
      <c r="G1440" s="3" t="e">
        <f>VLOOKUP('Reported Performance Table'!B1440,'Master List'!$B$11:$D$17,3,FALSE)</f>
        <v>#N/A</v>
      </c>
      <c r="H1440" t="e">
        <f t="shared" si="44"/>
        <v>#N/A</v>
      </c>
      <c r="I1440" t="e">
        <f>IF(VLOOKUP('Reported Performance Table'!D1440,'Master List'!$B$42:$D$129,3,FALSE)="","No",VLOOKUP('Reported Performance Table'!D1440,'Master List'!$B$42:$D$129,3,FALSE))</f>
        <v>#N/A</v>
      </c>
      <c r="J1440" t="e">
        <f>IF(AND(I1440="Yes_No",'Reported Performance Table'!E1440="Yes"),"No","Yes_No")</f>
        <v>#N/A</v>
      </c>
      <c r="K1440" t="str">
        <f>IF('Reported Performance Table'!D1440="","",IF('Reported Performance Table'!E1440="Yes","LUNA_CCT","Reported_CCT"))</f>
        <v/>
      </c>
      <c r="L1440" t="str">
        <f>IF('Reported Performance Table'!D1440="","",IF(K1440="LUNA_CCT",VLOOKUP('Reported Performance Table'!D1440,'Master List'!$B$42:$E$129,4,FALSE),"Reported_BUG"))</f>
        <v/>
      </c>
      <c r="M1440" t="str">
        <f>IF('Reported Performance Table'!D1440="","",IF(AND('Reported Performance Table'!$E1440="Yes",OR('Reported Performance Table'!$D1440='Master List'!$B$42,'Reported Performance Table'!$D1440='Master List'!$B$43,'Reported Performance Table'!$D1440='Master List'!$B$44,'Reported Performance Table'!$D1440='Master List'!$B$46,'Reported Performance Table'!$D1440='Master List'!$B$48,'Reported Performance Table'!$D1440='Master List'!$B$104,'Reported Performance Table'!$D1440='Master List'!$B$106,'Reported Performance Table'!$D1440='Master List'!$B$126)),"LUNA_Dimming","Dimming_Capability_and_Range"))</f>
        <v/>
      </c>
      <c r="N1440" s="179">
        <f>'Reported Performance Table'!BE1440</f>
        <v>0</v>
      </c>
      <c r="O1440" s="179">
        <f>'Reported Performance Table'!BF1440</f>
        <v>0</v>
      </c>
      <c r="P1440" s="179">
        <f>'Reported Performance Table'!BG1440</f>
        <v>0</v>
      </c>
      <c r="Q1440" t="str">
        <f t="shared" si="45"/>
        <v>No</v>
      </c>
    </row>
    <row r="1441" spans="1:17" x14ac:dyDescent="0.25">
      <c r="A1441" s="75">
        <v>1448</v>
      </c>
      <c r="B1441" s="76" t="str">
        <f>IF('Reported Performance Table'!$A1448="","",IF(OR('Reported Performance Table'!$B1448="",'Reported Performance Table'!$C1448="",'Reported Performance Table'!$D1448="",'Reported Performance Table'!$F1448="",'Reported Performance Table'!$G1448="",'Reported Performance Table'!$H1448="",'Reported Performance Table'!$I1448="",'Reported Performance Table'!$K1448="",'Reported Performance Table'!$N1448="",'Reported Performance Table'!$O1448="",'Reported Performance Table'!$P1448="",'Reported Performance Table'!$Q1448="",'Reported Performance Table'!$R1448="",'Reported Performance Table'!$S1448="",'Reported Performance Table'!$T1448="",'Reported Performance Table'!$U1448="",'Reported Performance Table'!$V1448="",'Reported Performance Table'!$W1448="",'Reported Performance Table'!$X1448="",'Reported Performance Table'!$AF1448="",'Reported Performance Table'!$AG1448="",'Reported Performance Table'!$AI1448="",'Reported Performance Table'!$AJ1448="",'Reported Performance Table'!$AL1448="",'Reported Performance Table'!$AN1448="",'Reported Performance Table'!$AR1448=""),$A1441&amp;", ",""))</f>
        <v/>
      </c>
      <c r="D1441" s="35" t="e">
        <f>VLOOKUP('Reported Performance Table'!C1441,'Master List'!$B$20:$C$39,2,FALSE)</f>
        <v>#N/A</v>
      </c>
      <c r="E1441" t="e">
        <f>VLOOKUP('Reported Performance Table'!D1441,'Master List'!$B$42:$C$129,2,FALSE)</f>
        <v>#N/A</v>
      </c>
      <c r="F1441" t="e">
        <f>VLOOKUP('Reported Performance Table'!C1441,'Master List'!$B$20:$D$39,3,FALSE)</f>
        <v>#N/A</v>
      </c>
      <c r="G1441" s="3" t="e">
        <f>VLOOKUP('Reported Performance Table'!B1441,'Master List'!$B$11:$D$17,3,FALSE)</f>
        <v>#N/A</v>
      </c>
      <c r="H1441" t="e">
        <f t="shared" si="44"/>
        <v>#N/A</v>
      </c>
      <c r="I1441" t="e">
        <f>IF(VLOOKUP('Reported Performance Table'!D1441,'Master List'!$B$42:$D$129,3,FALSE)="","No",VLOOKUP('Reported Performance Table'!D1441,'Master List'!$B$42:$D$129,3,FALSE))</f>
        <v>#N/A</v>
      </c>
      <c r="J1441" t="e">
        <f>IF(AND(I1441="Yes_No",'Reported Performance Table'!E1441="Yes"),"No","Yes_No")</f>
        <v>#N/A</v>
      </c>
      <c r="K1441" t="str">
        <f>IF('Reported Performance Table'!D1441="","",IF('Reported Performance Table'!E1441="Yes","LUNA_CCT","Reported_CCT"))</f>
        <v/>
      </c>
      <c r="L1441" t="str">
        <f>IF('Reported Performance Table'!D1441="","",IF(K1441="LUNA_CCT",VLOOKUP('Reported Performance Table'!D1441,'Master List'!$B$42:$E$129,4,FALSE),"Reported_BUG"))</f>
        <v/>
      </c>
      <c r="M1441" t="str">
        <f>IF('Reported Performance Table'!D1441="","",IF(AND('Reported Performance Table'!$E1441="Yes",OR('Reported Performance Table'!$D1441='Master List'!$B$42,'Reported Performance Table'!$D1441='Master List'!$B$43,'Reported Performance Table'!$D1441='Master List'!$B$44,'Reported Performance Table'!$D1441='Master List'!$B$46,'Reported Performance Table'!$D1441='Master List'!$B$48,'Reported Performance Table'!$D1441='Master List'!$B$104,'Reported Performance Table'!$D1441='Master List'!$B$106,'Reported Performance Table'!$D1441='Master List'!$B$126)),"LUNA_Dimming","Dimming_Capability_and_Range"))</f>
        <v/>
      </c>
      <c r="N1441" s="179">
        <f>'Reported Performance Table'!BE1441</f>
        <v>0</v>
      </c>
      <c r="O1441" s="179">
        <f>'Reported Performance Table'!BF1441</f>
        <v>0</v>
      </c>
      <c r="P1441" s="179">
        <f>'Reported Performance Table'!BG1441</f>
        <v>0</v>
      </c>
      <c r="Q1441" t="str">
        <f t="shared" si="45"/>
        <v>No</v>
      </c>
    </row>
    <row r="1442" spans="1:17" x14ac:dyDescent="0.25">
      <c r="A1442" s="75">
        <v>1449</v>
      </c>
      <c r="B1442" s="76" t="str">
        <f>IF('Reported Performance Table'!$A1449="","",IF(OR('Reported Performance Table'!$B1449="",'Reported Performance Table'!$C1449="",'Reported Performance Table'!$D1449="",'Reported Performance Table'!$F1449="",'Reported Performance Table'!$G1449="",'Reported Performance Table'!$H1449="",'Reported Performance Table'!$I1449="",'Reported Performance Table'!$K1449="",'Reported Performance Table'!$N1449="",'Reported Performance Table'!$O1449="",'Reported Performance Table'!$P1449="",'Reported Performance Table'!$Q1449="",'Reported Performance Table'!$R1449="",'Reported Performance Table'!$S1449="",'Reported Performance Table'!$T1449="",'Reported Performance Table'!$U1449="",'Reported Performance Table'!$V1449="",'Reported Performance Table'!$W1449="",'Reported Performance Table'!$X1449="",'Reported Performance Table'!$AF1449="",'Reported Performance Table'!$AG1449="",'Reported Performance Table'!$AI1449="",'Reported Performance Table'!$AJ1449="",'Reported Performance Table'!$AL1449="",'Reported Performance Table'!$AN1449="",'Reported Performance Table'!$AR1449=""),$A1442&amp;", ",""))</f>
        <v/>
      </c>
      <c r="D1442" s="35" t="e">
        <f>VLOOKUP('Reported Performance Table'!C1442,'Master List'!$B$20:$C$39,2,FALSE)</f>
        <v>#N/A</v>
      </c>
      <c r="E1442" t="e">
        <f>VLOOKUP('Reported Performance Table'!D1442,'Master List'!$B$42:$C$129,2,FALSE)</f>
        <v>#N/A</v>
      </c>
      <c r="F1442" t="e">
        <f>VLOOKUP('Reported Performance Table'!C1442,'Master List'!$B$20:$D$39,3,FALSE)</f>
        <v>#N/A</v>
      </c>
      <c r="G1442" s="3" t="e">
        <f>VLOOKUP('Reported Performance Table'!B1442,'Master List'!$B$11:$D$17,3,FALSE)</f>
        <v>#N/A</v>
      </c>
      <c r="H1442" t="e">
        <f t="shared" si="44"/>
        <v>#N/A</v>
      </c>
      <c r="I1442" t="e">
        <f>IF(VLOOKUP('Reported Performance Table'!D1442,'Master List'!$B$42:$D$129,3,FALSE)="","No",VLOOKUP('Reported Performance Table'!D1442,'Master List'!$B$42:$D$129,3,FALSE))</f>
        <v>#N/A</v>
      </c>
      <c r="J1442" t="e">
        <f>IF(AND(I1442="Yes_No",'Reported Performance Table'!E1442="Yes"),"No","Yes_No")</f>
        <v>#N/A</v>
      </c>
      <c r="K1442" t="str">
        <f>IF('Reported Performance Table'!D1442="","",IF('Reported Performance Table'!E1442="Yes","LUNA_CCT","Reported_CCT"))</f>
        <v/>
      </c>
      <c r="L1442" t="str">
        <f>IF('Reported Performance Table'!D1442="","",IF(K1442="LUNA_CCT",VLOOKUP('Reported Performance Table'!D1442,'Master List'!$B$42:$E$129,4,FALSE),"Reported_BUG"))</f>
        <v/>
      </c>
      <c r="M1442" t="str">
        <f>IF('Reported Performance Table'!D1442="","",IF(AND('Reported Performance Table'!$E1442="Yes",OR('Reported Performance Table'!$D1442='Master List'!$B$42,'Reported Performance Table'!$D1442='Master List'!$B$43,'Reported Performance Table'!$D1442='Master List'!$B$44,'Reported Performance Table'!$D1442='Master List'!$B$46,'Reported Performance Table'!$D1442='Master List'!$B$48,'Reported Performance Table'!$D1442='Master List'!$B$104,'Reported Performance Table'!$D1442='Master List'!$B$106,'Reported Performance Table'!$D1442='Master List'!$B$126)),"LUNA_Dimming","Dimming_Capability_and_Range"))</f>
        <v/>
      </c>
      <c r="N1442" s="179">
        <f>'Reported Performance Table'!BE1442</f>
        <v>0</v>
      </c>
      <c r="O1442" s="179">
        <f>'Reported Performance Table'!BF1442</f>
        <v>0</v>
      </c>
      <c r="P1442" s="179">
        <f>'Reported Performance Table'!BG1442</f>
        <v>0</v>
      </c>
      <c r="Q1442" t="str">
        <f t="shared" si="45"/>
        <v>No</v>
      </c>
    </row>
    <row r="1443" spans="1:17" x14ac:dyDescent="0.25">
      <c r="A1443" s="75">
        <v>1450</v>
      </c>
      <c r="B1443" s="76" t="str">
        <f>IF('Reported Performance Table'!$A1450="","",IF(OR('Reported Performance Table'!$B1450="",'Reported Performance Table'!$C1450="",'Reported Performance Table'!$D1450="",'Reported Performance Table'!$F1450="",'Reported Performance Table'!$G1450="",'Reported Performance Table'!$H1450="",'Reported Performance Table'!$I1450="",'Reported Performance Table'!$K1450="",'Reported Performance Table'!$N1450="",'Reported Performance Table'!$O1450="",'Reported Performance Table'!$P1450="",'Reported Performance Table'!$Q1450="",'Reported Performance Table'!$R1450="",'Reported Performance Table'!$S1450="",'Reported Performance Table'!$T1450="",'Reported Performance Table'!$U1450="",'Reported Performance Table'!$V1450="",'Reported Performance Table'!$W1450="",'Reported Performance Table'!$X1450="",'Reported Performance Table'!$AF1450="",'Reported Performance Table'!$AG1450="",'Reported Performance Table'!$AI1450="",'Reported Performance Table'!$AJ1450="",'Reported Performance Table'!$AL1450="",'Reported Performance Table'!$AN1450="",'Reported Performance Table'!$AR1450=""),$A1443&amp;", ",""))</f>
        <v/>
      </c>
      <c r="D1443" s="35" t="e">
        <f>VLOOKUP('Reported Performance Table'!C1443,'Master List'!$B$20:$C$39,2,FALSE)</f>
        <v>#N/A</v>
      </c>
      <c r="E1443" t="e">
        <f>VLOOKUP('Reported Performance Table'!D1443,'Master List'!$B$42:$C$129,2,FALSE)</f>
        <v>#N/A</v>
      </c>
      <c r="F1443" t="e">
        <f>VLOOKUP('Reported Performance Table'!C1443,'Master List'!$B$20:$D$39,3,FALSE)</f>
        <v>#N/A</v>
      </c>
      <c r="G1443" s="3" t="e">
        <f>VLOOKUP('Reported Performance Table'!B1443,'Master List'!$B$11:$D$17,3,FALSE)</f>
        <v>#N/A</v>
      </c>
      <c r="H1443" t="e">
        <f t="shared" si="44"/>
        <v>#N/A</v>
      </c>
      <c r="I1443" t="e">
        <f>IF(VLOOKUP('Reported Performance Table'!D1443,'Master List'!$B$42:$D$129,3,FALSE)="","No",VLOOKUP('Reported Performance Table'!D1443,'Master List'!$B$42:$D$129,3,FALSE))</f>
        <v>#N/A</v>
      </c>
      <c r="J1443" t="e">
        <f>IF(AND(I1443="Yes_No",'Reported Performance Table'!E1443="Yes"),"No","Yes_No")</f>
        <v>#N/A</v>
      </c>
      <c r="K1443" t="str">
        <f>IF('Reported Performance Table'!D1443="","",IF('Reported Performance Table'!E1443="Yes","LUNA_CCT","Reported_CCT"))</f>
        <v/>
      </c>
      <c r="L1443" t="str">
        <f>IF('Reported Performance Table'!D1443="","",IF(K1443="LUNA_CCT",VLOOKUP('Reported Performance Table'!D1443,'Master List'!$B$42:$E$129,4,FALSE),"Reported_BUG"))</f>
        <v/>
      </c>
      <c r="M1443" t="str">
        <f>IF('Reported Performance Table'!D1443="","",IF(AND('Reported Performance Table'!$E1443="Yes",OR('Reported Performance Table'!$D1443='Master List'!$B$42,'Reported Performance Table'!$D1443='Master List'!$B$43,'Reported Performance Table'!$D1443='Master List'!$B$44,'Reported Performance Table'!$D1443='Master List'!$B$46,'Reported Performance Table'!$D1443='Master List'!$B$48,'Reported Performance Table'!$D1443='Master List'!$B$104,'Reported Performance Table'!$D1443='Master List'!$B$106,'Reported Performance Table'!$D1443='Master List'!$B$126)),"LUNA_Dimming","Dimming_Capability_and_Range"))</f>
        <v/>
      </c>
      <c r="N1443" s="179">
        <f>'Reported Performance Table'!BE1443</f>
        <v>0</v>
      </c>
      <c r="O1443" s="179">
        <f>'Reported Performance Table'!BF1443</f>
        <v>0</v>
      </c>
      <c r="P1443" s="179">
        <f>'Reported Performance Table'!BG1443</f>
        <v>0</v>
      </c>
      <c r="Q1443" t="str">
        <f t="shared" si="45"/>
        <v>No</v>
      </c>
    </row>
    <row r="1444" spans="1:17" x14ac:dyDescent="0.25">
      <c r="A1444" s="75">
        <v>1451</v>
      </c>
      <c r="B1444" s="76" t="str">
        <f>IF('Reported Performance Table'!$A1451="","",IF(OR('Reported Performance Table'!$B1451="",'Reported Performance Table'!$C1451="",'Reported Performance Table'!$D1451="",'Reported Performance Table'!$F1451="",'Reported Performance Table'!$G1451="",'Reported Performance Table'!$H1451="",'Reported Performance Table'!$I1451="",'Reported Performance Table'!$K1451="",'Reported Performance Table'!$N1451="",'Reported Performance Table'!$O1451="",'Reported Performance Table'!$P1451="",'Reported Performance Table'!$Q1451="",'Reported Performance Table'!$R1451="",'Reported Performance Table'!$S1451="",'Reported Performance Table'!$T1451="",'Reported Performance Table'!$U1451="",'Reported Performance Table'!$V1451="",'Reported Performance Table'!$W1451="",'Reported Performance Table'!$X1451="",'Reported Performance Table'!$AF1451="",'Reported Performance Table'!$AG1451="",'Reported Performance Table'!$AI1451="",'Reported Performance Table'!$AJ1451="",'Reported Performance Table'!$AL1451="",'Reported Performance Table'!$AN1451="",'Reported Performance Table'!$AR1451=""),$A1444&amp;", ",""))</f>
        <v/>
      </c>
      <c r="D1444" s="35" t="e">
        <f>VLOOKUP('Reported Performance Table'!C1444,'Master List'!$B$20:$C$39,2,FALSE)</f>
        <v>#N/A</v>
      </c>
      <c r="E1444" t="e">
        <f>VLOOKUP('Reported Performance Table'!D1444,'Master List'!$B$42:$C$129,2,FALSE)</f>
        <v>#N/A</v>
      </c>
      <c r="F1444" t="e">
        <f>VLOOKUP('Reported Performance Table'!C1444,'Master List'!$B$20:$D$39,3,FALSE)</f>
        <v>#N/A</v>
      </c>
      <c r="G1444" s="3" t="e">
        <f>VLOOKUP('Reported Performance Table'!B1444,'Master List'!$B$11:$D$17,3,FALSE)</f>
        <v>#N/A</v>
      </c>
      <c r="H1444" t="e">
        <f t="shared" si="44"/>
        <v>#N/A</v>
      </c>
      <c r="I1444" t="e">
        <f>IF(VLOOKUP('Reported Performance Table'!D1444,'Master List'!$B$42:$D$129,3,FALSE)="","No",VLOOKUP('Reported Performance Table'!D1444,'Master List'!$B$42:$D$129,3,FALSE))</f>
        <v>#N/A</v>
      </c>
      <c r="J1444" t="e">
        <f>IF(AND(I1444="Yes_No",'Reported Performance Table'!E1444="Yes"),"No","Yes_No")</f>
        <v>#N/A</v>
      </c>
      <c r="K1444" t="str">
        <f>IF('Reported Performance Table'!D1444="","",IF('Reported Performance Table'!E1444="Yes","LUNA_CCT","Reported_CCT"))</f>
        <v/>
      </c>
      <c r="L1444" t="str">
        <f>IF('Reported Performance Table'!D1444="","",IF(K1444="LUNA_CCT",VLOOKUP('Reported Performance Table'!D1444,'Master List'!$B$42:$E$129,4,FALSE),"Reported_BUG"))</f>
        <v/>
      </c>
      <c r="M1444" t="str">
        <f>IF('Reported Performance Table'!D1444="","",IF(AND('Reported Performance Table'!$E1444="Yes",OR('Reported Performance Table'!$D1444='Master List'!$B$42,'Reported Performance Table'!$D1444='Master List'!$B$43,'Reported Performance Table'!$D1444='Master List'!$B$44,'Reported Performance Table'!$D1444='Master List'!$B$46,'Reported Performance Table'!$D1444='Master List'!$B$48,'Reported Performance Table'!$D1444='Master List'!$B$104,'Reported Performance Table'!$D1444='Master List'!$B$106,'Reported Performance Table'!$D1444='Master List'!$B$126)),"LUNA_Dimming","Dimming_Capability_and_Range"))</f>
        <v/>
      </c>
      <c r="N1444" s="179">
        <f>'Reported Performance Table'!BE1444</f>
        <v>0</v>
      </c>
      <c r="O1444" s="179">
        <f>'Reported Performance Table'!BF1444</f>
        <v>0</v>
      </c>
      <c r="P1444" s="179">
        <f>'Reported Performance Table'!BG1444</f>
        <v>0</v>
      </c>
      <c r="Q1444" t="str">
        <f t="shared" si="45"/>
        <v>No</v>
      </c>
    </row>
    <row r="1445" spans="1:17" x14ac:dyDescent="0.25">
      <c r="A1445" s="75">
        <v>1452</v>
      </c>
      <c r="B1445" s="76" t="str">
        <f>IF('Reported Performance Table'!$A1452="","",IF(OR('Reported Performance Table'!$B1452="",'Reported Performance Table'!$C1452="",'Reported Performance Table'!$D1452="",'Reported Performance Table'!$F1452="",'Reported Performance Table'!$G1452="",'Reported Performance Table'!$H1452="",'Reported Performance Table'!$I1452="",'Reported Performance Table'!$K1452="",'Reported Performance Table'!$N1452="",'Reported Performance Table'!$O1452="",'Reported Performance Table'!$P1452="",'Reported Performance Table'!$Q1452="",'Reported Performance Table'!$R1452="",'Reported Performance Table'!$S1452="",'Reported Performance Table'!$T1452="",'Reported Performance Table'!$U1452="",'Reported Performance Table'!$V1452="",'Reported Performance Table'!$W1452="",'Reported Performance Table'!$X1452="",'Reported Performance Table'!$AF1452="",'Reported Performance Table'!$AG1452="",'Reported Performance Table'!$AI1452="",'Reported Performance Table'!$AJ1452="",'Reported Performance Table'!$AL1452="",'Reported Performance Table'!$AN1452="",'Reported Performance Table'!$AR1452=""),$A1445&amp;", ",""))</f>
        <v/>
      </c>
      <c r="D1445" s="35" t="e">
        <f>VLOOKUP('Reported Performance Table'!C1445,'Master List'!$B$20:$C$39,2,FALSE)</f>
        <v>#N/A</v>
      </c>
      <c r="E1445" t="e">
        <f>VLOOKUP('Reported Performance Table'!D1445,'Master List'!$B$42:$C$129,2,FALSE)</f>
        <v>#N/A</v>
      </c>
      <c r="F1445" t="e">
        <f>VLOOKUP('Reported Performance Table'!C1445,'Master List'!$B$20:$D$39,3,FALSE)</f>
        <v>#N/A</v>
      </c>
      <c r="G1445" s="3" t="e">
        <f>VLOOKUP('Reported Performance Table'!B1445,'Master List'!$B$11:$D$17,3,FALSE)</f>
        <v>#N/A</v>
      </c>
      <c r="H1445" t="e">
        <f t="shared" si="44"/>
        <v>#N/A</v>
      </c>
      <c r="I1445" t="e">
        <f>IF(VLOOKUP('Reported Performance Table'!D1445,'Master List'!$B$42:$D$129,3,FALSE)="","No",VLOOKUP('Reported Performance Table'!D1445,'Master List'!$B$42:$D$129,3,FALSE))</f>
        <v>#N/A</v>
      </c>
      <c r="J1445" t="e">
        <f>IF(AND(I1445="Yes_No",'Reported Performance Table'!E1445="Yes"),"No","Yes_No")</f>
        <v>#N/A</v>
      </c>
      <c r="K1445" t="str">
        <f>IF('Reported Performance Table'!D1445="","",IF('Reported Performance Table'!E1445="Yes","LUNA_CCT","Reported_CCT"))</f>
        <v/>
      </c>
      <c r="L1445" t="str">
        <f>IF('Reported Performance Table'!D1445="","",IF(K1445="LUNA_CCT",VLOOKUP('Reported Performance Table'!D1445,'Master List'!$B$42:$E$129,4,FALSE),"Reported_BUG"))</f>
        <v/>
      </c>
      <c r="M1445" t="str">
        <f>IF('Reported Performance Table'!D1445="","",IF(AND('Reported Performance Table'!$E1445="Yes",OR('Reported Performance Table'!$D1445='Master List'!$B$42,'Reported Performance Table'!$D1445='Master List'!$B$43,'Reported Performance Table'!$D1445='Master List'!$B$44,'Reported Performance Table'!$D1445='Master List'!$B$46,'Reported Performance Table'!$D1445='Master List'!$B$48,'Reported Performance Table'!$D1445='Master List'!$B$104,'Reported Performance Table'!$D1445='Master List'!$B$106,'Reported Performance Table'!$D1445='Master List'!$B$126)),"LUNA_Dimming","Dimming_Capability_and_Range"))</f>
        <v/>
      </c>
      <c r="N1445" s="179">
        <f>'Reported Performance Table'!BE1445</f>
        <v>0</v>
      </c>
      <c r="O1445" s="179">
        <f>'Reported Performance Table'!BF1445</f>
        <v>0</v>
      </c>
      <c r="P1445" s="179">
        <f>'Reported Performance Table'!BG1445</f>
        <v>0</v>
      </c>
      <c r="Q1445" t="str">
        <f t="shared" si="45"/>
        <v>No</v>
      </c>
    </row>
    <row r="1446" spans="1:17" x14ac:dyDescent="0.25">
      <c r="A1446" s="75">
        <v>1453</v>
      </c>
      <c r="B1446" s="76" t="str">
        <f>IF('Reported Performance Table'!$A1453="","",IF(OR('Reported Performance Table'!$B1453="",'Reported Performance Table'!$C1453="",'Reported Performance Table'!$D1453="",'Reported Performance Table'!$F1453="",'Reported Performance Table'!$G1453="",'Reported Performance Table'!$H1453="",'Reported Performance Table'!$I1453="",'Reported Performance Table'!$K1453="",'Reported Performance Table'!$N1453="",'Reported Performance Table'!$O1453="",'Reported Performance Table'!$P1453="",'Reported Performance Table'!$Q1453="",'Reported Performance Table'!$R1453="",'Reported Performance Table'!$S1453="",'Reported Performance Table'!$T1453="",'Reported Performance Table'!$U1453="",'Reported Performance Table'!$V1453="",'Reported Performance Table'!$W1453="",'Reported Performance Table'!$X1453="",'Reported Performance Table'!$AF1453="",'Reported Performance Table'!$AG1453="",'Reported Performance Table'!$AI1453="",'Reported Performance Table'!$AJ1453="",'Reported Performance Table'!$AL1453="",'Reported Performance Table'!$AN1453="",'Reported Performance Table'!$AR1453=""),$A1446&amp;", ",""))</f>
        <v/>
      </c>
      <c r="D1446" s="35" t="e">
        <f>VLOOKUP('Reported Performance Table'!C1446,'Master List'!$B$20:$C$39,2,FALSE)</f>
        <v>#N/A</v>
      </c>
      <c r="E1446" t="e">
        <f>VLOOKUP('Reported Performance Table'!D1446,'Master List'!$B$42:$C$129,2,FALSE)</f>
        <v>#N/A</v>
      </c>
      <c r="F1446" t="e">
        <f>VLOOKUP('Reported Performance Table'!C1446,'Master List'!$B$20:$D$39,3,FALSE)</f>
        <v>#N/A</v>
      </c>
      <c r="G1446" s="3" t="e">
        <f>VLOOKUP('Reported Performance Table'!B1446,'Master List'!$B$11:$D$17,3,FALSE)</f>
        <v>#N/A</v>
      </c>
      <c r="H1446" t="e">
        <f t="shared" si="44"/>
        <v>#N/A</v>
      </c>
      <c r="I1446" t="e">
        <f>IF(VLOOKUP('Reported Performance Table'!D1446,'Master List'!$B$42:$D$129,3,FALSE)="","No",VLOOKUP('Reported Performance Table'!D1446,'Master List'!$B$42:$D$129,3,FALSE))</f>
        <v>#N/A</v>
      </c>
      <c r="J1446" t="e">
        <f>IF(AND(I1446="Yes_No",'Reported Performance Table'!E1446="Yes"),"No","Yes_No")</f>
        <v>#N/A</v>
      </c>
      <c r="K1446" t="str">
        <f>IF('Reported Performance Table'!D1446="","",IF('Reported Performance Table'!E1446="Yes","LUNA_CCT","Reported_CCT"))</f>
        <v/>
      </c>
      <c r="L1446" t="str">
        <f>IF('Reported Performance Table'!D1446="","",IF(K1446="LUNA_CCT",VLOOKUP('Reported Performance Table'!D1446,'Master List'!$B$42:$E$129,4,FALSE),"Reported_BUG"))</f>
        <v/>
      </c>
      <c r="M1446" t="str">
        <f>IF('Reported Performance Table'!D1446="","",IF(AND('Reported Performance Table'!$E1446="Yes",OR('Reported Performance Table'!$D1446='Master List'!$B$42,'Reported Performance Table'!$D1446='Master List'!$B$43,'Reported Performance Table'!$D1446='Master List'!$B$44,'Reported Performance Table'!$D1446='Master List'!$B$46,'Reported Performance Table'!$D1446='Master List'!$B$48,'Reported Performance Table'!$D1446='Master List'!$B$104,'Reported Performance Table'!$D1446='Master List'!$B$106,'Reported Performance Table'!$D1446='Master List'!$B$126)),"LUNA_Dimming","Dimming_Capability_and_Range"))</f>
        <v/>
      </c>
      <c r="N1446" s="179">
        <f>'Reported Performance Table'!BE1446</f>
        <v>0</v>
      </c>
      <c r="O1446" s="179">
        <f>'Reported Performance Table'!BF1446</f>
        <v>0</v>
      </c>
      <c r="P1446" s="179">
        <f>'Reported Performance Table'!BG1446</f>
        <v>0</v>
      </c>
      <c r="Q1446" t="str">
        <f t="shared" si="45"/>
        <v>No</v>
      </c>
    </row>
    <row r="1447" spans="1:17" x14ac:dyDescent="0.25">
      <c r="A1447" s="75">
        <v>1454</v>
      </c>
      <c r="B1447" s="76" t="str">
        <f>IF('Reported Performance Table'!$A1454="","",IF(OR('Reported Performance Table'!$B1454="",'Reported Performance Table'!$C1454="",'Reported Performance Table'!$D1454="",'Reported Performance Table'!$F1454="",'Reported Performance Table'!$G1454="",'Reported Performance Table'!$H1454="",'Reported Performance Table'!$I1454="",'Reported Performance Table'!$K1454="",'Reported Performance Table'!$N1454="",'Reported Performance Table'!$O1454="",'Reported Performance Table'!$P1454="",'Reported Performance Table'!$Q1454="",'Reported Performance Table'!$R1454="",'Reported Performance Table'!$S1454="",'Reported Performance Table'!$T1454="",'Reported Performance Table'!$U1454="",'Reported Performance Table'!$V1454="",'Reported Performance Table'!$W1454="",'Reported Performance Table'!$X1454="",'Reported Performance Table'!$AF1454="",'Reported Performance Table'!$AG1454="",'Reported Performance Table'!$AI1454="",'Reported Performance Table'!$AJ1454="",'Reported Performance Table'!$AL1454="",'Reported Performance Table'!$AN1454="",'Reported Performance Table'!$AR1454=""),$A1447&amp;", ",""))</f>
        <v/>
      </c>
      <c r="D1447" s="35" t="e">
        <f>VLOOKUP('Reported Performance Table'!C1447,'Master List'!$B$20:$C$39,2,FALSE)</f>
        <v>#N/A</v>
      </c>
      <c r="E1447" t="e">
        <f>VLOOKUP('Reported Performance Table'!D1447,'Master List'!$B$42:$C$129,2,FALSE)</f>
        <v>#N/A</v>
      </c>
      <c r="F1447" t="e">
        <f>VLOOKUP('Reported Performance Table'!C1447,'Master List'!$B$20:$D$39,3,FALSE)</f>
        <v>#N/A</v>
      </c>
      <c r="G1447" s="3" t="e">
        <f>VLOOKUP('Reported Performance Table'!B1447,'Master List'!$B$11:$D$17,3,FALSE)</f>
        <v>#N/A</v>
      </c>
      <c r="H1447" t="e">
        <f t="shared" si="44"/>
        <v>#N/A</v>
      </c>
      <c r="I1447" t="e">
        <f>IF(VLOOKUP('Reported Performance Table'!D1447,'Master List'!$B$42:$D$129,3,FALSE)="","No",VLOOKUP('Reported Performance Table'!D1447,'Master List'!$B$42:$D$129,3,FALSE))</f>
        <v>#N/A</v>
      </c>
      <c r="J1447" t="e">
        <f>IF(AND(I1447="Yes_No",'Reported Performance Table'!E1447="Yes"),"No","Yes_No")</f>
        <v>#N/A</v>
      </c>
      <c r="K1447" t="str">
        <f>IF('Reported Performance Table'!D1447="","",IF('Reported Performance Table'!E1447="Yes","LUNA_CCT","Reported_CCT"))</f>
        <v/>
      </c>
      <c r="L1447" t="str">
        <f>IF('Reported Performance Table'!D1447="","",IF(K1447="LUNA_CCT",VLOOKUP('Reported Performance Table'!D1447,'Master List'!$B$42:$E$129,4,FALSE),"Reported_BUG"))</f>
        <v/>
      </c>
      <c r="M1447" t="str">
        <f>IF('Reported Performance Table'!D1447="","",IF(AND('Reported Performance Table'!$E1447="Yes",OR('Reported Performance Table'!$D1447='Master List'!$B$42,'Reported Performance Table'!$D1447='Master List'!$B$43,'Reported Performance Table'!$D1447='Master List'!$B$44,'Reported Performance Table'!$D1447='Master List'!$B$46,'Reported Performance Table'!$D1447='Master List'!$B$48,'Reported Performance Table'!$D1447='Master List'!$B$104,'Reported Performance Table'!$D1447='Master List'!$B$106,'Reported Performance Table'!$D1447='Master List'!$B$126)),"LUNA_Dimming","Dimming_Capability_and_Range"))</f>
        <v/>
      </c>
      <c r="N1447" s="179">
        <f>'Reported Performance Table'!BE1447</f>
        <v>0</v>
      </c>
      <c r="O1447" s="179">
        <f>'Reported Performance Table'!BF1447</f>
        <v>0</v>
      </c>
      <c r="P1447" s="179">
        <f>'Reported Performance Table'!BG1447</f>
        <v>0</v>
      </c>
      <c r="Q1447" t="str">
        <f t="shared" si="45"/>
        <v>No</v>
      </c>
    </row>
    <row r="1448" spans="1:17" x14ac:dyDescent="0.25">
      <c r="A1448" s="75">
        <v>1455</v>
      </c>
      <c r="B1448" s="76" t="str">
        <f>IF('Reported Performance Table'!$A1455="","",IF(OR('Reported Performance Table'!$B1455="",'Reported Performance Table'!$C1455="",'Reported Performance Table'!$D1455="",'Reported Performance Table'!$F1455="",'Reported Performance Table'!$G1455="",'Reported Performance Table'!$H1455="",'Reported Performance Table'!$I1455="",'Reported Performance Table'!$K1455="",'Reported Performance Table'!$N1455="",'Reported Performance Table'!$O1455="",'Reported Performance Table'!$P1455="",'Reported Performance Table'!$Q1455="",'Reported Performance Table'!$R1455="",'Reported Performance Table'!$S1455="",'Reported Performance Table'!$T1455="",'Reported Performance Table'!$U1455="",'Reported Performance Table'!$V1455="",'Reported Performance Table'!$W1455="",'Reported Performance Table'!$X1455="",'Reported Performance Table'!$AF1455="",'Reported Performance Table'!$AG1455="",'Reported Performance Table'!$AI1455="",'Reported Performance Table'!$AJ1455="",'Reported Performance Table'!$AL1455="",'Reported Performance Table'!$AN1455="",'Reported Performance Table'!$AR1455=""),$A1448&amp;", ",""))</f>
        <v/>
      </c>
      <c r="D1448" s="35" t="e">
        <f>VLOOKUP('Reported Performance Table'!C1448,'Master List'!$B$20:$C$39,2,FALSE)</f>
        <v>#N/A</v>
      </c>
      <c r="E1448" t="e">
        <f>VLOOKUP('Reported Performance Table'!D1448,'Master List'!$B$42:$C$129,2,FALSE)</f>
        <v>#N/A</v>
      </c>
      <c r="F1448" t="e">
        <f>VLOOKUP('Reported Performance Table'!C1448,'Master List'!$B$20:$D$39,3,FALSE)</f>
        <v>#N/A</v>
      </c>
      <c r="G1448" s="3" t="e">
        <f>VLOOKUP('Reported Performance Table'!B1448,'Master List'!$B$11:$D$17,3,FALSE)</f>
        <v>#N/A</v>
      </c>
      <c r="H1448" t="e">
        <f t="shared" si="44"/>
        <v>#N/A</v>
      </c>
      <c r="I1448" t="e">
        <f>IF(VLOOKUP('Reported Performance Table'!D1448,'Master List'!$B$42:$D$129,3,FALSE)="","No",VLOOKUP('Reported Performance Table'!D1448,'Master List'!$B$42:$D$129,3,FALSE))</f>
        <v>#N/A</v>
      </c>
      <c r="J1448" t="e">
        <f>IF(AND(I1448="Yes_No",'Reported Performance Table'!E1448="Yes"),"No","Yes_No")</f>
        <v>#N/A</v>
      </c>
      <c r="K1448" t="str">
        <f>IF('Reported Performance Table'!D1448="","",IF('Reported Performance Table'!E1448="Yes","LUNA_CCT","Reported_CCT"))</f>
        <v/>
      </c>
      <c r="L1448" t="str">
        <f>IF('Reported Performance Table'!D1448="","",IF(K1448="LUNA_CCT",VLOOKUP('Reported Performance Table'!D1448,'Master List'!$B$42:$E$129,4,FALSE),"Reported_BUG"))</f>
        <v/>
      </c>
      <c r="M1448" t="str">
        <f>IF('Reported Performance Table'!D1448="","",IF(AND('Reported Performance Table'!$E1448="Yes",OR('Reported Performance Table'!$D1448='Master List'!$B$42,'Reported Performance Table'!$D1448='Master List'!$B$43,'Reported Performance Table'!$D1448='Master List'!$B$44,'Reported Performance Table'!$D1448='Master List'!$B$46,'Reported Performance Table'!$D1448='Master List'!$B$48,'Reported Performance Table'!$D1448='Master List'!$B$104,'Reported Performance Table'!$D1448='Master List'!$B$106,'Reported Performance Table'!$D1448='Master List'!$B$126)),"LUNA_Dimming","Dimming_Capability_and_Range"))</f>
        <v/>
      </c>
      <c r="N1448" s="179">
        <f>'Reported Performance Table'!BE1448</f>
        <v>0</v>
      </c>
      <c r="O1448" s="179">
        <f>'Reported Performance Table'!BF1448</f>
        <v>0</v>
      </c>
      <c r="P1448" s="179">
        <f>'Reported Performance Table'!BG1448</f>
        <v>0</v>
      </c>
      <c r="Q1448" t="str">
        <f t="shared" si="45"/>
        <v>No</v>
      </c>
    </row>
    <row r="1449" spans="1:17" x14ac:dyDescent="0.25">
      <c r="A1449" s="75">
        <v>1456</v>
      </c>
      <c r="B1449" s="76" t="str">
        <f>IF('Reported Performance Table'!$A1456="","",IF(OR('Reported Performance Table'!$B1456="",'Reported Performance Table'!$C1456="",'Reported Performance Table'!$D1456="",'Reported Performance Table'!$F1456="",'Reported Performance Table'!$G1456="",'Reported Performance Table'!$H1456="",'Reported Performance Table'!$I1456="",'Reported Performance Table'!$K1456="",'Reported Performance Table'!$N1456="",'Reported Performance Table'!$O1456="",'Reported Performance Table'!$P1456="",'Reported Performance Table'!$Q1456="",'Reported Performance Table'!$R1456="",'Reported Performance Table'!$S1456="",'Reported Performance Table'!$T1456="",'Reported Performance Table'!$U1456="",'Reported Performance Table'!$V1456="",'Reported Performance Table'!$W1456="",'Reported Performance Table'!$X1456="",'Reported Performance Table'!$AF1456="",'Reported Performance Table'!$AG1456="",'Reported Performance Table'!$AI1456="",'Reported Performance Table'!$AJ1456="",'Reported Performance Table'!$AL1456="",'Reported Performance Table'!$AN1456="",'Reported Performance Table'!$AR1456=""),$A1449&amp;", ",""))</f>
        <v/>
      </c>
      <c r="D1449" s="35" t="e">
        <f>VLOOKUP('Reported Performance Table'!C1449,'Master List'!$B$20:$C$39,2,FALSE)</f>
        <v>#N/A</v>
      </c>
      <c r="E1449" t="e">
        <f>VLOOKUP('Reported Performance Table'!D1449,'Master List'!$B$42:$C$129,2,FALSE)</f>
        <v>#N/A</v>
      </c>
      <c r="F1449" t="e">
        <f>VLOOKUP('Reported Performance Table'!C1449,'Master List'!$B$20:$D$39,3,FALSE)</f>
        <v>#N/A</v>
      </c>
      <c r="G1449" s="3" t="e">
        <f>VLOOKUP('Reported Performance Table'!B1449,'Master List'!$B$11:$D$17,3,FALSE)</f>
        <v>#N/A</v>
      </c>
      <c r="H1449" t="e">
        <f t="shared" si="44"/>
        <v>#N/A</v>
      </c>
      <c r="I1449" t="e">
        <f>IF(VLOOKUP('Reported Performance Table'!D1449,'Master List'!$B$42:$D$129,3,FALSE)="","No",VLOOKUP('Reported Performance Table'!D1449,'Master List'!$B$42:$D$129,3,FALSE))</f>
        <v>#N/A</v>
      </c>
      <c r="J1449" t="e">
        <f>IF(AND(I1449="Yes_No",'Reported Performance Table'!E1449="Yes"),"No","Yes_No")</f>
        <v>#N/A</v>
      </c>
      <c r="K1449" t="str">
        <f>IF('Reported Performance Table'!D1449="","",IF('Reported Performance Table'!E1449="Yes","LUNA_CCT","Reported_CCT"))</f>
        <v/>
      </c>
      <c r="L1449" t="str">
        <f>IF('Reported Performance Table'!D1449="","",IF(K1449="LUNA_CCT",VLOOKUP('Reported Performance Table'!D1449,'Master List'!$B$42:$E$129,4,FALSE),"Reported_BUG"))</f>
        <v/>
      </c>
      <c r="M1449" t="str">
        <f>IF('Reported Performance Table'!D1449="","",IF(AND('Reported Performance Table'!$E1449="Yes",OR('Reported Performance Table'!$D1449='Master List'!$B$42,'Reported Performance Table'!$D1449='Master List'!$B$43,'Reported Performance Table'!$D1449='Master List'!$B$44,'Reported Performance Table'!$D1449='Master List'!$B$46,'Reported Performance Table'!$D1449='Master List'!$B$48,'Reported Performance Table'!$D1449='Master List'!$B$104,'Reported Performance Table'!$D1449='Master List'!$B$106,'Reported Performance Table'!$D1449='Master List'!$B$126)),"LUNA_Dimming","Dimming_Capability_and_Range"))</f>
        <v/>
      </c>
      <c r="N1449" s="179">
        <f>'Reported Performance Table'!BE1449</f>
        <v>0</v>
      </c>
      <c r="O1449" s="179">
        <f>'Reported Performance Table'!BF1449</f>
        <v>0</v>
      </c>
      <c r="P1449" s="179">
        <f>'Reported Performance Table'!BG1449</f>
        <v>0</v>
      </c>
      <c r="Q1449" t="str">
        <f t="shared" si="45"/>
        <v>No</v>
      </c>
    </row>
    <row r="1450" spans="1:17" x14ac:dyDescent="0.25">
      <c r="A1450" s="75">
        <v>1457</v>
      </c>
      <c r="B1450" s="76" t="str">
        <f>IF('Reported Performance Table'!$A1457="","",IF(OR('Reported Performance Table'!$B1457="",'Reported Performance Table'!$C1457="",'Reported Performance Table'!$D1457="",'Reported Performance Table'!$F1457="",'Reported Performance Table'!$G1457="",'Reported Performance Table'!$H1457="",'Reported Performance Table'!$I1457="",'Reported Performance Table'!$K1457="",'Reported Performance Table'!$N1457="",'Reported Performance Table'!$O1457="",'Reported Performance Table'!$P1457="",'Reported Performance Table'!$Q1457="",'Reported Performance Table'!$R1457="",'Reported Performance Table'!$S1457="",'Reported Performance Table'!$T1457="",'Reported Performance Table'!$U1457="",'Reported Performance Table'!$V1457="",'Reported Performance Table'!$W1457="",'Reported Performance Table'!$X1457="",'Reported Performance Table'!$AF1457="",'Reported Performance Table'!$AG1457="",'Reported Performance Table'!$AI1457="",'Reported Performance Table'!$AJ1457="",'Reported Performance Table'!$AL1457="",'Reported Performance Table'!$AN1457="",'Reported Performance Table'!$AR1457=""),$A1450&amp;", ",""))</f>
        <v/>
      </c>
      <c r="D1450" s="35" t="e">
        <f>VLOOKUP('Reported Performance Table'!C1450,'Master List'!$B$20:$C$39,2,FALSE)</f>
        <v>#N/A</v>
      </c>
      <c r="E1450" t="e">
        <f>VLOOKUP('Reported Performance Table'!D1450,'Master List'!$B$42:$C$129,2,FALSE)</f>
        <v>#N/A</v>
      </c>
      <c r="F1450" t="e">
        <f>VLOOKUP('Reported Performance Table'!C1450,'Master List'!$B$20:$D$39,3,FALSE)</f>
        <v>#N/A</v>
      </c>
      <c r="G1450" s="3" t="e">
        <f>VLOOKUP('Reported Performance Table'!B1450,'Master List'!$B$11:$D$17,3,FALSE)</f>
        <v>#N/A</v>
      </c>
      <c r="H1450" t="e">
        <f t="shared" si="44"/>
        <v>#N/A</v>
      </c>
      <c r="I1450" t="e">
        <f>IF(VLOOKUP('Reported Performance Table'!D1450,'Master List'!$B$42:$D$129,3,FALSE)="","No",VLOOKUP('Reported Performance Table'!D1450,'Master List'!$B$42:$D$129,3,FALSE))</f>
        <v>#N/A</v>
      </c>
      <c r="J1450" t="e">
        <f>IF(AND(I1450="Yes_No",'Reported Performance Table'!E1450="Yes"),"No","Yes_No")</f>
        <v>#N/A</v>
      </c>
      <c r="K1450" t="str">
        <f>IF('Reported Performance Table'!D1450="","",IF('Reported Performance Table'!E1450="Yes","LUNA_CCT","Reported_CCT"))</f>
        <v/>
      </c>
      <c r="L1450" t="str">
        <f>IF('Reported Performance Table'!D1450="","",IF(K1450="LUNA_CCT",VLOOKUP('Reported Performance Table'!D1450,'Master List'!$B$42:$E$129,4,FALSE),"Reported_BUG"))</f>
        <v/>
      </c>
      <c r="M1450" t="str">
        <f>IF('Reported Performance Table'!D1450="","",IF(AND('Reported Performance Table'!$E1450="Yes",OR('Reported Performance Table'!$D1450='Master List'!$B$42,'Reported Performance Table'!$D1450='Master List'!$B$43,'Reported Performance Table'!$D1450='Master List'!$B$44,'Reported Performance Table'!$D1450='Master List'!$B$46,'Reported Performance Table'!$D1450='Master List'!$B$48,'Reported Performance Table'!$D1450='Master List'!$B$104,'Reported Performance Table'!$D1450='Master List'!$B$106,'Reported Performance Table'!$D1450='Master List'!$B$126)),"LUNA_Dimming","Dimming_Capability_and_Range"))</f>
        <v/>
      </c>
      <c r="N1450" s="179">
        <f>'Reported Performance Table'!BE1450</f>
        <v>0</v>
      </c>
      <c r="O1450" s="179">
        <f>'Reported Performance Table'!BF1450</f>
        <v>0</v>
      </c>
      <c r="P1450" s="179">
        <f>'Reported Performance Table'!BG1450</f>
        <v>0</v>
      </c>
      <c r="Q1450" t="str">
        <f t="shared" si="45"/>
        <v>No</v>
      </c>
    </row>
    <row r="1451" spans="1:17" x14ac:dyDescent="0.25">
      <c r="A1451" s="75">
        <v>1458</v>
      </c>
      <c r="B1451" s="76" t="str">
        <f>IF('Reported Performance Table'!$A1458="","",IF(OR('Reported Performance Table'!$B1458="",'Reported Performance Table'!$C1458="",'Reported Performance Table'!$D1458="",'Reported Performance Table'!$F1458="",'Reported Performance Table'!$G1458="",'Reported Performance Table'!$H1458="",'Reported Performance Table'!$I1458="",'Reported Performance Table'!$K1458="",'Reported Performance Table'!$N1458="",'Reported Performance Table'!$O1458="",'Reported Performance Table'!$P1458="",'Reported Performance Table'!$Q1458="",'Reported Performance Table'!$R1458="",'Reported Performance Table'!$S1458="",'Reported Performance Table'!$T1458="",'Reported Performance Table'!$U1458="",'Reported Performance Table'!$V1458="",'Reported Performance Table'!$W1458="",'Reported Performance Table'!$X1458="",'Reported Performance Table'!$AF1458="",'Reported Performance Table'!$AG1458="",'Reported Performance Table'!$AI1458="",'Reported Performance Table'!$AJ1458="",'Reported Performance Table'!$AL1458="",'Reported Performance Table'!$AN1458="",'Reported Performance Table'!$AR1458=""),$A1451&amp;", ",""))</f>
        <v/>
      </c>
      <c r="D1451" s="35" t="e">
        <f>VLOOKUP('Reported Performance Table'!C1451,'Master List'!$B$20:$C$39,2,FALSE)</f>
        <v>#N/A</v>
      </c>
      <c r="E1451" t="e">
        <f>VLOOKUP('Reported Performance Table'!D1451,'Master List'!$B$42:$C$129,2,FALSE)</f>
        <v>#N/A</v>
      </c>
      <c r="F1451" t="e">
        <f>VLOOKUP('Reported Performance Table'!C1451,'Master List'!$B$20:$D$39,3,FALSE)</f>
        <v>#N/A</v>
      </c>
      <c r="G1451" s="3" t="e">
        <f>VLOOKUP('Reported Performance Table'!B1451,'Master List'!$B$11:$D$17,3,FALSE)</f>
        <v>#N/A</v>
      </c>
      <c r="H1451" t="e">
        <f t="shared" si="44"/>
        <v>#N/A</v>
      </c>
      <c r="I1451" t="e">
        <f>IF(VLOOKUP('Reported Performance Table'!D1451,'Master List'!$B$42:$D$129,3,FALSE)="","No",VLOOKUP('Reported Performance Table'!D1451,'Master List'!$B$42:$D$129,3,FALSE))</f>
        <v>#N/A</v>
      </c>
      <c r="J1451" t="e">
        <f>IF(AND(I1451="Yes_No",'Reported Performance Table'!E1451="Yes"),"No","Yes_No")</f>
        <v>#N/A</v>
      </c>
      <c r="K1451" t="str">
        <f>IF('Reported Performance Table'!D1451="","",IF('Reported Performance Table'!E1451="Yes","LUNA_CCT","Reported_CCT"))</f>
        <v/>
      </c>
      <c r="L1451" t="str">
        <f>IF('Reported Performance Table'!D1451="","",IF(K1451="LUNA_CCT",VLOOKUP('Reported Performance Table'!D1451,'Master List'!$B$42:$E$129,4,FALSE),"Reported_BUG"))</f>
        <v/>
      </c>
      <c r="M1451" t="str">
        <f>IF('Reported Performance Table'!D1451="","",IF(AND('Reported Performance Table'!$E1451="Yes",OR('Reported Performance Table'!$D1451='Master List'!$B$42,'Reported Performance Table'!$D1451='Master List'!$B$43,'Reported Performance Table'!$D1451='Master List'!$B$44,'Reported Performance Table'!$D1451='Master List'!$B$46,'Reported Performance Table'!$D1451='Master List'!$B$48,'Reported Performance Table'!$D1451='Master List'!$B$104,'Reported Performance Table'!$D1451='Master List'!$B$106,'Reported Performance Table'!$D1451='Master List'!$B$126)),"LUNA_Dimming","Dimming_Capability_and_Range"))</f>
        <v/>
      </c>
      <c r="N1451" s="179">
        <f>'Reported Performance Table'!BE1451</f>
        <v>0</v>
      </c>
      <c r="O1451" s="179">
        <f>'Reported Performance Table'!BF1451</f>
        <v>0</v>
      </c>
      <c r="P1451" s="179">
        <f>'Reported Performance Table'!BG1451</f>
        <v>0</v>
      </c>
      <c r="Q1451" t="str">
        <f t="shared" si="45"/>
        <v>No</v>
      </c>
    </row>
    <row r="1452" spans="1:17" x14ac:dyDescent="0.25">
      <c r="A1452" s="75">
        <v>1459</v>
      </c>
      <c r="B1452" s="76" t="str">
        <f>IF('Reported Performance Table'!$A1459="","",IF(OR('Reported Performance Table'!$B1459="",'Reported Performance Table'!$C1459="",'Reported Performance Table'!$D1459="",'Reported Performance Table'!$F1459="",'Reported Performance Table'!$G1459="",'Reported Performance Table'!$H1459="",'Reported Performance Table'!$I1459="",'Reported Performance Table'!$K1459="",'Reported Performance Table'!$N1459="",'Reported Performance Table'!$O1459="",'Reported Performance Table'!$P1459="",'Reported Performance Table'!$Q1459="",'Reported Performance Table'!$R1459="",'Reported Performance Table'!$S1459="",'Reported Performance Table'!$T1459="",'Reported Performance Table'!$U1459="",'Reported Performance Table'!$V1459="",'Reported Performance Table'!$W1459="",'Reported Performance Table'!$X1459="",'Reported Performance Table'!$AF1459="",'Reported Performance Table'!$AG1459="",'Reported Performance Table'!$AI1459="",'Reported Performance Table'!$AJ1459="",'Reported Performance Table'!$AL1459="",'Reported Performance Table'!$AN1459="",'Reported Performance Table'!$AR1459=""),$A1452&amp;", ",""))</f>
        <v/>
      </c>
      <c r="D1452" s="35" t="e">
        <f>VLOOKUP('Reported Performance Table'!C1452,'Master List'!$B$20:$C$39,2,FALSE)</f>
        <v>#N/A</v>
      </c>
      <c r="E1452" t="e">
        <f>VLOOKUP('Reported Performance Table'!D1452,'Master List'!$B$42:$C$129,2,FALSE)</f>
        <v>#N/A</v>
      </c>
      <c r="F1452" t="e">
        <f>VLOOKUP('Reported Performance Table'!C1452,'Master List'!$B$20:$D$39,3,FALSE)</f>
        <v>#N/A</v>
      </c>
      <c r="G1452" s="3" t="e">
        <f>VLOOKUP('Reported Performance Table'!B1452,'Master List'!$B$11:$D$17,3,FALSE)</f>
        <v>#N/A</v>
      </c>
      <c r="H1452" t="e">
        <f t="shared" si="44"/>
        <v>#N/A</v>
      </c>
      <c r="I1452" t="e">
        <f>IF(VLOOKUP('Reported Performance Table'!D1452,'Master List'!$B$42:$D$129,3,FALSE)="","No",VLOOKUP('Reported Performance Table'!D1452,'Master List'!$B$42:$D$129,3,FALSE))</f>
        <v>#N/A</v>
      </c>
      <c r="J1452" t="e">
        <f>IF(AND(I1452="Yes_No",'Reported Performance Table'!E1452="Yes"),"No","Yes_No")</f>
        <v>#N/A</v>
      </c>
      <c r="K1452" t="str">
        <f>IF('Reported Performance Table'!D1452="","",IF('Reported Performance Table'!E1452="Yes","LUNA_CCT","Reported_CCT"))</f>
        <v/>
      </c>
      <c r="L1452" t="str">
        <f>IF('Reported Performance Table'!D1452="","",IF(K1452="LUNA_CCT",VLOOKUP('Reported Performance Table'!D1452,'Master List'!$B$42:$E$129,4,FALSE),"Reported_BUG"))</f>
        <v/>
      </c>
      <c r="M1452" t="str">
        <f>IF('Reported Performance Table'!D1452="","",IF(AND('Reported Performance Table'!$E1452="Yes",OR('Reported Performance Table'!$D1452='Master List'!$B$42,'Reported Performance Table'!$D1452='Master List'!$B$43,'Reported Performance Table'!$D1452='Master List'!$B$44,'Reported Performance Table'!$D1452='Master List'!$B$46,'Reported Performance Table'!$D1452='Master List'!$B$48,'Reported Performance Table'!$D1452='Master List'!$B$104,'Reported Performance Table'!$D1452='Master List'!$B$106,'Reported Performance Table'!$D1452='Master List'!$B$126)),"LUNA_Dimming","Dimming_Capability_and_Range"))</f>
        <v/>
      </c>
      <c r="N1452" s="179">
        <f>'Reported Performance Table'!BE1452</f>
        <v>0</v>
      </c>
      <c r="O1452" s="179">
        <f>'Reported Performance Table'!BF1452</f>
        <v>0</v>
      </c>
      <c r="P1452" s="179">
        <f>'Reported Performance Table'!BG1452</f>
        <v>0</v>
      </c>
      <c r="Q1452" t="str">
        <f t="shared" si="45"/>
        <v>No</v>
      </c>
    </row>
    <row r="1453" spans="1:17" x14ac:dyDescent="0.25">
      <c r="A1453" s="75">
        <v>1460</v>
      </c>
      <c r="B1453" s="76" t="str">
        <f>IF('Reported Performance Table'!$A1460="","",IF(OR('Reported Performance Table'!$B1460="",'Reported Performance Table'!$C1460="",'Reported Performance Table'!$D1460="",'Reported Performance Table'!$F1460="",'Reported Performance Table'!$G1460="",'Reported Performance Table'!$H1460="",'Reported Performance Table'!$I1460="",'Reported Performance Table'!$K1460="",'Reported Performance Table'!$N1460="",'Reported Performance Table'!$O1460="",'Reported Performance Table'!$P1460="",'Reported Performance Table'!$Q1460="",'Reported Performance Table'!$R1460="",'Reported Performance Table'!$S1460="",'Reported Performance Table'!$T1460="",'Reported Performance Table'!$U1460="",'Reported Performance Table'!$V1460="",'Reported Performance Table'!$W1460="",'Reported Performance Table'!$X1460="",'Reported Performance Table'!$AF1460="",'Reported Performance Table'!$AG1460="",'Reported Performance Table'!$AI1460="",'Reported Performance Table'!$AJ1460="",'Reported Performance Table'!$AL1460="",'Reported Performance Table'!$AN1460="",'Reported Performance Table'!$AR1460=""),$A1453&amp;", ",""))</f>
        <v/>
      </c>
      <c r="D1453" s="35" t="e">
        <f>VLOOKUP('Reported Performance Table'!C1453,'Master List'!$B$20:$C$39,2,FALSE)</f>
        <v>#N/A</v>
      </c>
      <c r="E1453" t="e">
        <f>VLOOKUP('Reported Performance Table'!D1453,'Master List'!$B$42:$C$129,2,FALSE)</f>
        <v>#N/A</v>
      </c>
      <c r="F1453" t="e">
        <f>VLOOKUP('Reported Performance Table'!C1453,'Master List'!$B$20:$D$39,3,FALSE)</f>
        <v>#N/A</v>
      </c>
      <c r="G1453" s="3" t="e">
        <f>VLOOKUP('Reported Performance Table'!B1453,'Master List'!$B$11:$D$17,3,FALSE)</f>
        <v>#N/A</v>
      </c>
      <c r="H1453" t="e">
        <f t="shared" si="44"/>
        <v>#N/A</v>
      </c>
      <c r="I1453" t="e">
        <f>IF(VLOOKUP('Reported Performance Table'!D1453,'Master List'!$B$42:$D$129,3,FALSE)="","No",VLOOKUP('Reported Performance Table'!D1453,'Master List'!$B$42:$D$129,3,FALSE))</f>
        <v>#N/A</v>
      </c>
      <c r="J1453" t="e">
        <f>IF(AND(I1453="Yes_No",'Reported Performance Table'!E1453="Yes"),"No","Yes_No")</f>
        <v>#N/A</v>
      </c>
      <c r="K1453" t="str">
        <f>IF('Reported Performance Table'!D1453="","",IF('Reported Performance Table'!E1453="Yes","LUNA_CCT","Reported_CCT"))</f>
        <v/>
      </c>
      <c r="L1453" t="str">
        <f>IF('Reported Performance Table'!D1453="","",IF(K1453="LUNA_CCT",VLOOKUP('Reported Performance Table'!D1453,'Master List'!$B$42:$E$129,4,FALSE),"Reported_BUG"))</f>
        <v/>
      </c>
      <c r="M1453" t="str">
        <f>IF('Reported Performance Table'!D1453="","",IF(AND('Reported Performance Table'!$E1453="Yes",OR('Reported Performance Table'!$D1453='Master List'!$B$42,'Reported Performance Table'!$D1453='Master List'!$B$43,'Reported Performance Table'!$D1453='Master List'!$B$44,'Reported Performance Table'!$D1453='Master List'!$B$46,'Reported Performance Table'!$D1453='Master List'!$B$48,'Reported Performance Table'!$D1453='Master List'!$B$104,'Reported Performance Table'!$D1453='Master List'!$B$106,'Reported Performance Table'!$D1453='Master List'!$B$126)),"LUNA_Dimming","Dimming_Capability_and_Range"))</f>
        <v/>
      </c>
      <c r="N1453" s="179">
        <f>'Reported Performance Table'!BE1453</f>
        <v>0</v>
      </c>
      <c r="O1453" s="179">
        <f>'Reported Performance Table'!BF1453</f>
        <v>0</v>
      </c>
      <c r="P1453" s="179">
        <f>'Reported Performance Table'!BG1453</f>
        <v>0</v>
      </c>
      <c r="Q1453" t="str">
        <f t="shared" si="45"/>
        <v>No</v>
      </c>
    </row>
    <row r="1454" spans="1:17" x14ac:dyDescent="0.25">
      <c r="A1454" s="75">
        <v>1461</v>
      </c>
      <c r="B1454" s="76" t="str">
        <f>IF('Reported Performance Table'!$A1461="","",IF(OR('Reported Performance Table'!$B1461="",'Reported Performance Table'!$C1461="",'Reported Performance Table'!$D1461="",'Reported Performance Table'!$F1461="",'Reported Performance Table'!$G1461="",'Reported Performance Table'!$H1461="",'Reported Performance Table'!$I1461="",'Reported Performance Table'!$K1461="",'Reported Performance Table'!$N1461="",'Reported Performance Table'!$O1461="",'Reported Performance Table'!$P1461="",'Reported Performance Table'!$Q1461="",'Reported Performance Table'!$R1461="",'Reported Performance Table'!$S1461="",'Reported Performance Table'!$T1461="",'Reported Performance Table'!$U1461="",'Reported Performance Table'!$V1461="",'Reported Performance Table'!$W1461="",'Reported Performance Table'!$X1461="",'Reported Performance Table'!$AF1461="",'Reported Performance Table'!$AG1461="",'Reported Performance Table'!$AI1461="",'Reported Performance Table'!$AJ1461="",'Reported Performance Table'!$AL1461="",'Reported Performance Table'!$AN1461="",'Reported Performance Table'!$AR1461=""),$A1454&amp;", ",""))</f>
        <v/>
      </c>
      <c r="D1454" s="35" t="e">
        <f>VLOOKUP('Reported Performance Table'!C1454,'Master List'!$B$20:$C$39,2,FALSE)</f>
        <v>#N/A</v>
      </c>
      <c r="E1454" t="e">
        <f>VLOOKUP('Reported Performance Table'!D1454,'Master List'!$B$42:$C$129,2,FALSE)</f>
        <v>#N/A</v>
      </c>
      <c r="F1454" t="e">
        <f>VLOOKUP('Reported Performance Table'!C1454,'Master List'!$B$20:$D$39,3,FALSE)</f>
        <v>#N/A</v>
      </c>
      <c r="G1454" s="3" t="e">
        <f>VLOOKUP('Reported Performance Table'!B1454,'Master List'!$B$11:$D$17,3,FALSE)</f>
        <v>#N/A</v>
      </c>
      <c r="H1454" t="e">
        <f t="shared" si="44"/>
        <v>#N/A</v>
      </c>
      <c r="I1454" t="e">
        <f>IF(VLOOKUP('Reported Performance Table'!D1454,'Master List'!$B$42:$D$129,3,FALSE)="","No",VLOOKUP('Reported Performance Table'!D1454,'Master List'!$B$42:$D$129,3,FALSE))</f>
        <v>#N/A</v>
      </c>
      <c r="J1454" t="e">
        <f>IF(AND(I1454="Yes_No",'Reported Performance Table'!E1454="Yes"),"No","Yes_No")</f>
        <v>#N/A</v>
      </c>
      <c r="K1454" t="str">
        <f>IF('Reported Performance Table'!D1454="","",IF('Reported Performance Table'!E1454="Yes","LUNA_CCT","Reported_CCT"))</f>
        <v/>
      </c>
      <c r="L1454" t="str">
        <f>IF('Reported Performance Table'!D1454="","",IF(K1454="LUNA_CCT",VLOOKUP('Reported Performance Table'!D1454,'Master List'!$B$42:$E$129,4,FALSE),"Reported_BUG"))</f>
        <v/>
      </c>
      <c r="M1454" t="str">
        <f>IF('Reported Performance Table'!D1454="","",IF(AND('Reported Performance Table'!$E1454="Yes",OR('Reported Performance Table'!$D1454='Master List'!$B$42,'Reported Performance Table'!$D1454='Master List'!$B$43,'Reported Performance Table'!$D1454='Master List'!$B$44,'Reported Performance Table'!$D1454='Master List'!$B$46,'Reported Performance Table'!$D1454='Master List'!$B$48,'Reported Performance Table'!$D1454='Master List'!$B$104,'Reported Performance Table'!$D1454='Master List'!$B$106,'Reported Performance Table'!$D1454='Master List'!$B$126)),"LUNA_Dimming","Dimming_Capability_and_Range"))</f>
        <v/>
      </c>
      <c r="N1454" s="179">
        <f>'Reported Performance Table'!BE1454</f>
        <v>0</v>
      </c>
      <c r="O1454" s="179">
        <f>'Reported Performance Table'!BF1454</f>
        <v>0</v>
      </c>
      <c r="P1454" s="179">
        <f>'Reported Performance Table'!BG1454</f>
        <v>0</v>
      </c>
      <c r="Q1454" t="str">
        <f t="shared" si="45"/>
        <v>No</v>
      </c>
    </row>
    <row r="1455" spans="1:17" x14ac:dyDescent="0.25">
      <c r="A1455" s="75">
        <v>1462</v>
      </c>
      <c r="B1455" s="76" t="str">
        <f>IF('Reported Performance Table'!$A1462="","",IF(OR('Reported Performance Table'!$B1462="",'Reported Performance Table'!$C1462="",'Reported Performance Table'!$D1462="",'Reported Performance Table'!$F1462="",'Reported Performance Table'!$G1462="",'Reported Performance Table'!$H1462="",'Reported Performance Table'!$I1462="",'Reported Performance Table'!$K1462="",'Reported Performance Table'!$N1462="",'Reported Performance Table'!$O1462="",'Reported Performance Table'!$P1462="",'Reported Performance Table'!$Q1462="",'Reported Performance Table'!$R1462="",'Reported Performance Table'!$S1462="",'Reported Performance Table'!$T1462="",'Reported Performance Table'!$U1462="",'Reported Performance Table'!$V1462="",'Reported Performance Table'!$W1462="",'Reported Performance Table'!$X1462="",'Reported Performance Table'!$AF1462="",'Reported Performance Table'!$AG1462="",'Reported Performance Table'!$AI1462="",'Reported Performance Table'!$AJ1462="",'Reported Performance Table'!$AL1462="",'Reported Performance Table'!$AN1462="",'Reported Performance Table'!$AR1462=""),$A1455&amp;", ",""))</f>
        <v/>
      </c>
      <c r="D1455" s="35" t="e">
        <f>VLOOKUP('Reported Performance Table'!C1455,'Master List'!$B$20:$C$39,2,FALSE)</f>
        <v>#N/A</v>
      </c>
      <c r="E1455" t="e">
        <f>VLOOKUP('Reported Performance Table'!D1455,'Master List'!$B$42:$C$129,2,FALSE)</f>
        <v>#N/A</v>
      </c>
      <c r="F1455" t="e">
        <f>VLOOKUP('Reported Performance Table'!C1455,'Master List'!$B$20:$D$39,3,FALSE)</f>
        <v>#N/A</v>
      </c>
      <c r="G1455" s="3" t="e">
        <f>VLOOKUP('Reported Performance Table'!B1455,'Master List'!$B$11:$D$17,3,FALSE)</f>
        <v>#N/A</v>
      </c>
      <c r="H1455" t="e">
        <f t="shared" si="44"/>
        <v>#N/A</v>
      </c>
      <c r="I1455" t="e">
        <f>IF(VLOOKUP('Reported Performance Table'!D1455,'Master List'!$B$42:$D$129,3,FALSE)="","No",VLOOKUP('Reported Performance Table'!D1455,'Master List'!$B$42:$D$129,3,FALSE))</f>
        <v>#N/A</v>
      </c>
      <c r="J1455" t="e">
        <f>IF(AND(I1455="Yes_No",'Reported Performance Table'!E1455="Yes"),"No","Yes_No")</f>
        <v>#N/A</v>
      </c>
      <c r="K1455" t="str">
        <f>IF('Reported Performance Table'!D1455="","",IF('Reported Performance Table'!E1455="Yes","LUNA_CCT","Reported_CCT"))</f>
        <v/>
      </c>
      <c r="L1455" t="str">
        <f>IF('Reported Performance Table'!D1455="","",IF(K1455="LUNA_CCT",VLOOKUP('Reported Performance Table'!D1455,'Master List'!$B$42:$E$129,4,FALSE),"Reported_BUG"))</f>
        <v/>
      </c>
      <c r="M1455" t="str">
        <f>IF('Reported Performance Table'!D1455="","",IF(AND('Reported Performance Table'!$E1455="Yes",OR('Reported Performance Table'!$D1455='Master List'!$B$42,'Reported Performance Table'!$D1455='Master List'!$B$43,'Reported Performance Table'!$D1455='Master List'!$B$44,'Reported Performance Table'!$D1455='Master List'!$B$46,'Reported Performance Table'!$D1455='Master List'!$B$48,'Reported Performance Table'!$D1455='Master List'!$B$104,'Reported Performance Table'!$D1455='Master List'!$B$106,'Reported Performance Table'!$D1455='Master List'!$B$126)),"LUNA_Dimming","Dimming_Capability_and_Range"))</f>
        <v/>
      </c>
      <c r="N1455" s="179">
        <f>'Reported Performance Table'!BE1455</f>
        <v>0</v>
      </c>
      <c r="O1455" s="179">
        <f>'Reported Performance Table'!BF1455</f>
        <v>0</v>
      </c>
      <c r="P1455" s="179">
        <f>'Reported Performance Table'!BG1455</f>
        <v>0</v>
      </c>
      <c r="Q1455" t="str">
        <f t="shared" si="45"/>
        <v>No</v>
      </c>
    </row>
    <row r="1456" spans="1:17" x14ac:dyDescent="0.25">
      <c r="A1456" s="75">
        <v>1463</v>
      </c>
      <c r="B1456" s="76" t="str">
        <f>IF('Reported Performance Table'!$A1463="","",IF(OR('Reported Performance Table'!$B1463="",'Reported Performance Table'!$C1463="",'Reported Performance Table'!$D1463="",'Reported Performance Table'!$F1463="",'Reported Performance Table'!$G1463="",'Reported Performance Table'!$H1463="",'Reported Performance Table'!$I1463="",'Reported Performance Table'!$K1463="",'Reported Performance Table'!$N1463="",'Reported Performance Table'!$O1463="",'Reported Performance Table'!$P1463="",'Reported Performance Table'!$Q1463="",'Reported Performance Table'!$R1463="",'Reported Performance Table'!$S1463="",'Reported Performance Table'!$T1463="",'Reported Performance Table'!$U1463="",'Reported Performance Table'!$V1463="",'Reported Performance Table'!$W1463="",'Reported Performance Table'!$X1463="",'Reported Performance Table'!$AF1463="",'Reported Performance Table'!$AG1463="",'Reported Performance Table'!$AI1463="",'Reported Performance Table'!$AJ1463="",'Reported Performance Table'!$AL1463="",'Reported Performance Table'!$AN1463="",'Reported Performance Table'!$AR1463=""),$A1456&amp;", ",""))</f>
        <v/>
      </c>
      <c r="D1456" s="35" t="e">
        <f>VLOOKUP('Reported Performance Table'!C1456,'Master List'!$B$20:$C$39,2,FALSE)</f>
        <v>#N/A</v>
      </c>
      <c r="E1456" t="e">
        <f>VLOOKUP('Reported Performance Table'!D1456,'Master List'!$B$42:$C$129,2,FALSE)</f>
        <v>#N/A</v>
      </c>
      <c r="F1456" t="e">
        <f>VLOOKUP('Reported Performance Table'!C1456,'Master List'!$B$20:$D$39,3,FALSE)</f>
        <v>#N/A</v>
      </c>
      <c r="G1456" s="3" t="e">
        <f>VLOOKUP('Reported Performance Table'!B1456,'Master List'!$B$11:$D$17,3,FALSE)</f>
        <v>#N/A</v>
      </c>
      <c r="H1456" t="e">
        <f t="shared" si="44"/>
        <v>#N/A</v>
      </c>
      <c r="I1456" t="e">
        <f>IF(VLOOKUP('Reported Performance Table'!D1456,'Master List'!$B$42:$D$129,3,FALSE)="","No",VLOOKUP('Reported Performance Table'!D1456,'Master List'!$B$42:$D$129,3,FALSE))</f>
        <v>#N/A</v>
      </c>
      <c r="J1456" t="e">
        <f>IF(AND(I1456="Yes_No",'Reported Performance Table'!E1456="Yes"),"No","Yes_No")</f>
        <v>#N/A</v>
      </c>
      <c r="K1456" t="str">
        <f>IF('Reported Performance Table'!D1456="","",IF('Reported Performance Table'!E1456="Yes","LUNA_CCT","Reported_CCT"))</f>
        <v/>
      </c>
      <c r="L1456" t="str">
        <f>IF('Reported Performance Table'!D1456="","",IF(K1456="LUNA_CCT",VLOOKUP('Reported Performance Table'!D1456,'Master List'!$B$42:$E$129,4,FALSE),"Reported_BUG"))</f>
        <v/>
      </c>
      <c r="M1456" t="str">
        <f>IF('Reported Performance Table'!D1456="","",IF(AND('Reported Performance Table'!$E1456="Yes",OR('Reported Performance Table'!$D1456='Master List'!$B$42,'Reported Performance Table'!$D1456='Master List'!$B$43,'Reported Performance Table'!$D1456='Master List'!$B$44,'Reported Performance Table'!$D1456='Master List'!$B$46,'Reported Performance Table'!$D1456='Master List'!$B$48,'Reported Performance Table'!$D1456='Master List'!$B$104,'Reported Performance Table'!$D1456='Master List'!$B$106,'Reported Performance Table'!$D1456='Master List'!$B$126)),"LUNA_Dimming","Dimming_Capability_and_Range"))</f>
        <v/>
      </c>
      <c r="N1456" s="179">
        <f>'Reported Performance Table'!BE1456</f>
        <v>0</v>
      </c>
      <c r="O1456" s="179">
        <f>'Reported Performance Table'!BF1456</f>
        <v>0</v>
      </c>
      <c r="P1456" s="179">
        <f>'Reported Performance Table'!BG1456</f>
        <v>0</v>
      </c>
      <c r="Q1456" t="str">
        <f t="shared" si="45"/>
        <v>No</v>
      </c>
    </row>
    <row r="1457" spans="1:17" x14ac:dyDescent="0.25">
      <c r="A1457" s="75">
        <v>1464</v>
      </c>
      <c r="B1457" s="76" t="str">
        <f>IF('Reported Performance Table'!$A1464="","",IF(OR('Reported Performance Table'!$B1464="",'Reported Performance Table'!$C1464="",'Reported Performance Table'!$D1464="",'Reported Performance Table'!$F1464="",'Reported Performance Table'!$G1464="",'Reported Performance Table'!$H1464="",'Reported Performance Table'!$I1464="",'Reported Performance Table'!$K1464="",'Reported Performance Table'!$N1464="",'Reported Performance Table'!$O1464="",'Reported Performance Table'!$P1464="",'Reported Performance Table'!$Q1464="",'Reported Performance Table'!$R1464="",'Reported Performance Table'!$S1464="",'Reported Performance Table'!$T1464="",'Reported Performance Table'!$U1464="",'Reported Performance Table'!$V1464="",'Reported Performance Table'!$W1464="",'Reported Performance Table'!$X1464="",'Reported Performance Table'!$AF1464="",'Reported Performance Table'!$AG1464="",'Reported Performance Table'!$AI1464="",'Reported Performance Table'!$AJ1464="",'Reported Performance Table'!$AL1464="",'Reported Performance Table'!$AN1464="",'Reported Performance Table'!$AR1464=""),$A1457&amp;", ",""))</f>
        <v/>
      </c>
      <c r="D1457" s="35" t="e">
        <f>VLOOKUP('Reported Performance Table'!C1457,'Master List'!$B$20:$C$39,2,FALSE)</f>
        <v>#N/A</v>
      </c>
      <c r="E1457" t="e">
        <f>VLOOKUP('Reported Performance Table'!D1457,'Master List'!$B$42:$C$129,2,FALSE)</f>
        <v>#N/A</v>
      </c>
      <c r="F1457" t="e">
        <f>VLOOKUP('Reported Performance Table'!C1457,'Master List'!$B$20:$D$39,3,FALSE)</f>
        <v>#N/A</v>
      </c>
      <c r="G1457" s="3" t="e">
        <f>VLOOKUP('Reported Performance Table'!B1457,'Master List'!$B$11:$D$17,3,FALSE)</f>
        <v>#N/A</v>
      </c>
      <c r="H1457" t="e">
        <f t="shared" si="44"/>
        <v>#N/A</v>
      </c>
      <c r="I1457" t="e">
        <f>IF(VLOOKUP('Reported Performance Table'!D1457,'Master List'!$B$42:$D$129,3,FALSE)="","No",VLOOKUP('Reported Performance Table'!D1457,'Master List'!$B$42:$D$129,3,FALSE))</f>
        <v>#N/A</v>
      </c>
      <c r="J1457" t="e">
        <f>IF(AND(I1457="Yes_No",'Reported Performance Table'!E1457="Yes"),"No","Yes_No")</f>
        <v>#N/A</v>
      </c>
      <c r="K1457" t="str">
        <f>IF('Reported Performance Table'!D1457="","",IF('Reported Performance Table'!E1457="Yes","LUNA_CCT","Reported_CCT"))</f>
        <v/>
      </c>
      <c r="L1457" t="str">
        <f>IF('Reported Performance Table'!D1457="","",IF(K1457="LUNA_CCT",VLOOKUP('Reported Performance Table'!D1457,'Master List'!$B$42:$E$129,4,FALSE),"Reported_BUG"))</f>
        <v/>
      </c>
      <c r="M1457" t="str">
        <f>IF('Reported Performance Table'!D1457="","",IF(AND('Reported Performance Table'!$E1457="Yes",OR('Reported Performance Table'!$D1457='Master List'!$B$42,'Reported Performance Table'!$D1457='Master List'!$B$43,'Reported Performance Table'!$D1457='Master List'!$B$44,'Reported Performance Table'!$D1457='Master List'!$B$46,'Reported Performance Table'!$D1457='Master List'!$B$48,'Reported Performance Table'!$D1457='Master List'!$B$104,'Reported Performance Table'!$D1457='Master List'!$B$106,'Reported Performance Table'!$D1457='Master List'!$B$126)),"LUNA_Dimming","Dimming_Capability_and_Range"))</f>
        <v/>
      </c>
      <c r="N1457" s="179">
        <f>'Reported Performance Table'!BE1457</f>
        <v>0</v>
      </c>
      <c r="O1457" s="179">
        <f>'Reported Performance Table'!BF1457</f>
        <v>0</v>
      </c>
      <c r="P1457" s="179">
        <f>'Reported Performance Table'!BG1457</f>
        <v>0</v>
      </c>
      <c r="Q1457" t="str">
        <f t="shared" si="45"/>
        <v>No</v>
      </c>
    </row>
    <row r="1458" spans="1:17" x14ac:dyDescent="0.25">
      <c r="A1458" s="75">
        <v>1465</v>
      </c>
      <c r="B1458" s="76" t="str">
        <f>IF('Reported Performance Table'!$A1465="","",IF(OR('Reported Performance Table'!$B1465="",'Reported Performance Table'!$C1465="",'Reported Performance Table'!$D1465="",'Reported Performance Table'!$F1465="",'Reported Performance Table'!$G1465="",'Reported Performance Table'!$H1465="",'Reported Performance Table'!$I1465="",'Reported Performance Table'!$K1465="",'Reported Performance Table'!$N1465="",'Reported Performance Table'!$O1465="",'Reported Performance Table'!$P1465="",'Reported Performance Table'!$Q1465="",'Reported Performance Table'!$R1465="",'Reported Performance Table'!$S1465="",'Reported Performance Table'!$T1465="",'Reported Performance Table'!$U1465="",'Reported Performance Table'!$V1465="",'Reported Performance Table'!$W1465="",'Reported Performance Table'!$X1465="",'Reported Performance Table'!$AF1465="",'Reported Performance Table'!$AG1465="",'Reported Performance Table'!$AI1465="",'Reported Performance Table'!$AJ1465="",'Reported Performance Table'!$AL1465="",'Reported Performance Table'!$AN1465="",'Reported Performance Table'!$AR1465=""),$A1458&amp;", ",""))</f>
        <v/>
      </c>
      <c r="D1458" s="35" t="e">
        <f>VLOOKUP('Reported Performance Table'!C1458,'Master List'!$B$20:$C$39,2,FALSE)</f>
        <v>#N/A</v>
      </c>
      <c r="E1458" t="e">
        <f>VLOOKUP('Reported Performance Table'!D1458,'Master List'!$B$42:$C$129,2,FALSE)</f>
        <v>#N/A</v>
      </c>
      <c r="F1458" t="e">
        <f>VLOOKUP('Reported Performance Table'!C1458,'Master List'!$B$20:$D$39,3,FALSE)</f>
        <v>#N/A</v>
      </c>
      <c r="G1458" s="3" t="e">
        <f>VLOOKUP('Reported Performance Table'!B1458,'Master List'!$B$11:$D$17,3,FALSE)</f>
        <v>#N/A</v>
      </c>
      <c r="H1458" t="e">
        <f t="shared" si="44"/>
        <v>#N/A</v>
      </c>
      <c r="I1458" t="e">
        <f>IF(VLOOKUP('Reported Performance Table'!D1458,'Master List'!$B$42:$D$129,3,FALSE)="","No",VLOOKUP('Reported Performance Table'!D1458,'Master List'!$B$42:$D$129,3,FALSE))</f>
        <v>#N/A</v>
      </c>
      <c r="J1458" t="e">
        <f>IF(AND(I1458="Yes_No",'Reported Performance Table'!E1458="Yes"),"No","Yes_No")</f>
        <v>#N/A</v>
      </c>
      <c r="K1458" t="str">
        <f>IF('Reported Performance Table'!D1458="","",IF('Reported Performance Table'!E1458="Yes","LUNA_CCT","Reported_CCT"))</f>
        <v/>
      </c>
      <c r="L1458" t="str">
        <f>IF('Reported Performance Table'!D1458="","",IF(K1458="LUNA_CCT",VLOOKUP('Reported Performance Table'!D1458,'Master List'!$B$42:$E$129,4,FALSE),"Reported_BUG"))</f>
        <v/>
      </c>
      <c r="M1458" t="str">
        <f>IF('Reported Performance Table'!D1458="","",IF(AND('Reported Performance Table'!$E1458="Yes",OR('Reported Performance Table'!$D1458='Master List'!$B$42,'Reported Performance Table'!$D1458='Master List'!$B$43,'Reported Performance Table'!$D1458='Master List'!$B$44,'Reported Performance Table'!$D1458='Master List'!$B$46,'Reported Performance Table'!$D1458='Master List'!$B$48,'Reported Performance Table'!$D1458='Master List'!$B$104,'Reported Performance Table'!$D1458='Master List'!$B$106,'Reported Performance Table'!$D1458='Master List'!$B$126)),"LUNA_Dimming","Dimming_Capability_and_Range"))</f>
        <v/>
      </c>
      <c r="N1458" s="179">
        <f>'Reported Performance Table'!BE1458</f>
        <v>0</v>
      </c>
      <c r="O1458" s="179">
        <f>'Reported Performance Table'!BF1458</f>
        <v>0</v>
      </c>
      <c r="P1458" s="179">
        <f>'Reported Performance Table'!BG1458</f>
        <v>0</v>
      </c>
      <c r="Q1458" t="str">
        <f t="shared" si="45"/>
        <v>No</v>
      </c>
    </row>
    <row r="1459" spans="1:17" x14ac:dyDescent="0.25">
      <c r="A1459" s="75">
        <v>1466</v>
      </c>
      <c r="B1459" s="76" t="str">
        <f>IF('Reported Performance Table'!$A1466="","",IF(OR('Reported Performance Table'!$B1466="",'Reported Performance Table'!$C1466="",'Reported Performance Table'!$D1466="",'Reported Performance Table'!$F1466="",'Reported Performance Table'!$G1466="",'Reported Performance Table'!$H1466="",'Reported Performance Table'!$I1466="",'Reported Performance Table'!$K1466="",'Reported Performance Table'!$N1466="",'Reported Performance Table'!$O1466="",'Reported Performance Table'!$P1466="",'Reported Performance Table'!$Q1466="",'Reported Performance Table'!$R1466="",'Reported Performance Table'!$S1466="",'Reported Performance Table'!$T1466="",'Reported Performance Table'!$U1466="",'Reported Performance Table'!$V1466="",'Reported Performance Table'!$W1466="",'Reported Performance Table'!$X1466="",'Reported Performance Table'!$AF1466="",'Reported Performance Table'!$AG1466="",'Reported Performance Table'!$AI1466="",'Reported Performance Table'!$AJ1466="",'Reported Performance Table'!$AL1466="",'Reported Performance Table'!$AN1466="",'Reported Performance Table'!$AR1466=""),$A1459&amp;", ",""))</f>
        <v/>
      </c>
      <c r="D1459" s="35" t="e">
        <f>VLOOKUP('Reported Performance Table'!C1459,'Master List'!$B$20:$C$39,2,FALSE)</f>
        <v>#N/A</v>
      </c>
      <c r="E1459" t="e">
        <f>VLOOKUP('Reported Performance Table'!D1459,'Master List'!$B$42:$C$129,2,FALSE)</f>
        <v>#N/A</v>
      </c>
      <c r="F1459" t="e">
        <f>VLOOKUP('Reported Performance Table'!C1459,'Master List'!$B$20:$D$39,3,FALSE)</f>
        <v>#N/A</v>
      </c>
      <c r="G1459" s="3" t="e">
        <f>VLOOKUP('Reported Performance Table'!B1459,'Master List'!$B$11:$D$17,3,FALSE)</f>
        <v>#N/A</v>
      </c>
      <c r="H1459" t="e">
        <f t="shared" si="44"/>
        <v>#N/A</v>
      </c>
      <c r="I1459" t="e">
        <f>IF(VLOOKUP('Reported Performance Table'!D1459,'Master List'!$B$42:$D$129,3,FALSE)="","No",VLOOKUP('Reported Performance Table'!D1459,'Master List'!$B$42:$D$129,3,FALSE))</f>
        <v>#N/A</v>
      </c>
      <c r="J1459" t="e">
        <f>IF(AND(I1459="Yes_No",'Reported Performance Table'!E1459="Yes"),"No","Yes_No")</f>
        <v>#N/A</v>
      </c>
      <c r="K1459" t="str">
        <f>IF('Reported Performance Table'!D1459="","",IF('Reported Performance Table'!E1459="Yes","LUNA_CCT","Reported_CCT"))</f>
        <v/>
      </c>
      <c r="L1459" t="str">
        <f>IF('Reported Performance Table'!D1459="","",IF(K1459="LUNA_CCT",VLOOKUP('Reported Performance Table'!D1459,'Master List'!$B$42:$E$129,4,FALSE),"Reported_BUG"))</f>
        <v/>
      </c>
      <c r="M1459" t="str">
        <f>IF('Reported Performance Table'!D1459="","",IF(AND('Reported Performance Table'!$E1459="Yes",OR('Reported Performance Table'!$D1459='Master List'!$B$42,'Reported Performance Table'!$D1459='Master List'!$B$43,'Reported Performance Table'!$D1459='Master List'!$B$44,'Reported Performance Table'!$D1459='Master List'!$B$46,'Reported Performance Table'!$D1459='Master List'!$B$48,'Reported Performance Table'!$D1459='Master List'!$B$104,'Reported Performance Table'!$D1459='Master List'!$B$106,'Reported Performance Table'!$D1459='Master List'!$B$126)),"LUNA_Dimming","Dimming_Capability_and_Range"))</f>
        <v/>
      </c>
      <c r="N1459" s="179">
        <f>'Reported Performance Table'!BE1459</f>
        <v>0</v>
      </c>
      <c r="O1459" s="179">
        <f>'Reported Performance Table'!BF1459</f>
        <v>0</v>
      </c>
      <c r="P1459" s="179">
        <f>'Reported Performance Table'!BG1459</f>
        <v>0</v>
      </c>
      <c r="Q1459" t="str">
        <f t="shared" si="45"/>
        <v>No</v>
      </c>
    </row>
    <row r="1460" spans="1:17" x14ac:dyDescent="0.25">
      <c r="A1460" s="75">
        <v>1467</v>
      </c>
      <c r="B1460" s="76" t="str">
        <f>IF('Reported Performance Table'!$A1467="","",IF(OR('Reported Performance Table'!$B1467="",'Reported Performance Table'!$C1467="",'Reported Performance Table'!$D1467="",'Reported Performance Table'!$F1467="",'Reported Performance Table'!$G1467="",'Reported Performance Table'!$H1467="",'Reported Performance Table'!$I1467="",'Reported Performance Table'!$K1467="",'Reported Performance Table'!$N1467="",'Reported Performance Table'!$O1467="",'Reported Performance Table'!$P1467="",'Reported Performance Table'!$Q1467="",'Reported Performance Table'!$R1467="",'Reported Performance Table'!$S1467="",'Reported Performance Table'!$T1467="",'Reported Performance Table'!$U1467="",'Reported Performance Table'!$V1467="",'Reported Performance Table'!$W1467="",'Reported Performance Table'!$X1467="",'Reported Performance Table'!$AF1467="",'Reported Performance Table'!$AG1467="",'Reported Performance Table'!$AI1467="",'Reported Performance Table'!$AJ1467="",'Reported Performance Table'!$AL1467="",'Reported Performance Table'!$AN1467="",'Reported Performance Table'!$AR1467=""),$A1460&amp;", ",""))</f>
        <v/>
      </c>
      <c r="D1460" s="35" t="e">
        <f>VLOOKUP('Reported Performance Table'!C1460,'Master List'!$B$20:$C$39,2,FALSE)</f>
        <v>#N/A</v>
      </c>
      <c r="E1460" t="e">
        <f>VLOOKUP('Reported Performance Table'!D1460,'Master List'!$B$42:$C$129,2,FALSE)</f>
        <v>#N/A</v>
      </c>
      <c r="F1460" t="e">
        <f>VLOOKUP('Reported Performance Table'!C1460,'Master List'!$B$20:$D$39,3,FALSE)</f>
        <v>#N/A</v>
      </c>
      <c r="G1460" s="3" t="e">
        <f>VLOOKUP('Reported Performance Table'!B1460,'Master List'!$B$11:$D$17,3,FALSE)</f>
        <v>#N/A</v>
      </c>
      <c r="H1460" t="e">
        <f t="shared" si="44"/>
        <v>#N/A</v>
      </c>
      <c r="I1460" t="e">
        <f>IF(VLOOKUP('Reported Performance Table'!D1460,'Master List'!$B$42:$D$129,3,FALSE)="","No",VLOOKUP('Reported Performance Table'!D1460,'Master List'!$B$42:$D$129,3,FALSE))</f>
        <v>#N/A</v>
      </c>
      <c r="J1460" t="e">
        <f>IF(AND(I1460="Yes_No",'Reported Performance Table'!E1460="Yes"),"No","Yes_No")</f>
        <v>#N/A</v>
      </c>
      <c r="K1460" t="str">
        <f>IF('Reported Performance Table'!D1460="","",IF('Reported Performance Table'!E1460="Yes","LUNA_CCT","Reported_CCT"))</f>
        <v/>
      </c>
      <c r="L1460" t="str">
        <f>IF('Reported Performance Table'!D1460="","",IF(K1460="LUNA_CCT",VLOOKUP('Reported Performance Table'!D1460,'Master List'!$B$42:$E$129,4,FALSE),"Reported_BUG"))</f>
        <v/>
      </c>
      <c r="M1460" t="str">
        <f>IF('Reported Performance Table'!D1460="","",IF(AND('Reported Performance Table'!$E1460="Yes",OR('Reported Performance Table'!$D1460='Master List'!$B$42,'Reported Performance Table'!$D1460='Master List'!$B$43,'Reported Performance Table'!$D1460='Master List'!$B$44,'Reported Performance Table'!$D1460='Master List'!$B$46,'Reported Performance Table'!$D1460='Master List'!$B$48,'Reported Performance Table'!$D1460='Master List'!$B$104,'Reported Performance Table'!$D1460='Master List'!$B$106,'Reported Performance Table'!$D1460='Master List'!$B$126)),"LUNA_Dimming","Dimming_Capability_and_Range"))</f>
        <v/>
      </c>
      <c r="N1460" s="179">
        <f>'Reported Performance Table'!BE1460</f>
        <v>0</v>
      </c>
      <c r="O1460" s="179">
        <f>'Reported Performance Table'!BF1460</f>
        <v>0</v>
      </c>
      <c r="P1460" s="179">
        <f>'Reported Performance Table'!BG1460</f>
        <v>0</v>
      </c>
      <c r="Q1460" t="str">
        <f t="shared" si="45"/>
        <v>No</v>
      </c>
    </row>
    <row r="1461" spans="1:17" x14ac:dyDescent="0.25">
      <c r="A1461" s="75">
        <v>1468</v>
      </c>
      <c r="B1461" s="76" t="str">
        <f>IF('Reported Performance Table'!$A1468="","",IF(OR('Reported Performance Table'!$B1468="",'Reported Performance Table'!$C1468="",'Reported Performance Table'!$D1468="",'Reported Performance Table'!$F1468="",'Reported Performance Table'!$G1468="",'Reported Performance Table'!$H1468="",'Reported Performance Table'!$I1468="",'Reported Performance Table'!$K1468="",'Reported Performance Table'!$N1468="",'Reported Performance Table'!$O1468="",'Reported Performance Table'!$P1468="",'Reported Performance Table'!$Q1468="",'Reported Performance Table'!$R1468="",'Reported Performance Table'!$S1468="",'Reported Performance Table'!$T1468="",'Reported Performance Table'!$U1468="",'Reported Performance Table'!$V1468="",'Reported Performance Table'!$W1468="",'Reported Performance Table'!$X1468="",'Reported Performance Table'!$AF1468="",'Reported Performance Table'!$AG1468="",'Reported Performance Table'!$AI1468="",'Reported Performance Table'!$AJ1468="",'Reported Performance Table'!$AL1468="",'Reported Performance Table'!$AN1468="",'Reported Performance Table'!$AR1468=""),$A1461&amp;", ",""))</f>
        <v/>
      </c>
      <c r="D1461" s="35" t="e">
        <f>VLOOKUP('Reported Performance Table'!C1461,'Master List'!$B$20:$C$39,2,FALSE)</f>
        <v>#N/A</v>
      </c>
      <c r="E1461" t="e">
        <f>VLOOKUP('Reported Performance Table'!D1461,'Master List'!$B$42:$C$129,2,FALSE)</f>
        <v>#N/A</v>
      </c>
      <c r="F1461" t="e">
        <f>VLOOKUP('Reported Performance Table'!C1461,'Master List'!$B$20:$D$39,3,FALSE)</f>
        <v>#N/A</v>
      </c>
      <c r="G1461" s="3" t="e">
        <f>VLOOKUP('Reported Performance Table'!B1461,'Master List'!$B$11:$D$17,3,FALSE)</f>
        <v>#N/A</v>
      </c>
      <c r="H1461" t="e">
        <f t="shared" si="44"/>
        <v>#N/A</v>
      </c>
      <c r="I1461" t="e">
        <f>IF(VLOOKUP('Reported Performance Table'!D1461,'Master List'!$B$42:$D$129,3,FALSE)="","No",VLOOKUP('Reported Performance Table'!D1461,'Master List'!$B$42:$D$129,3,FALSE))</f>
        <v>#N/A</v>
      </c>
      <c r="J1461" t="e">
        <f>IF(AND(I1461="Yes_No",'Reported Performance Table'!E1461="Yes"),"No","Yes_No")</f>
        <v>#N/A</v>
      </c>
      <c r="K1461" t="str">
        <f>IF('Reported Performance Table'!D1461="","",IF('Reported Performance Table'!E1461="Yes","LUNA_CCT","Reported_CCT"))</f>
        <v/>
      </c>
      <c r="L1461" t="str">
        <f>IF('Reported Performance Table'!D1461="","",IF(K1461="LUNA_CCT",VLOOKUP('Reported Performance Table'!D1461,'Master List'!$B$42:$E$129,4,FALSE),"Reported_BUG"))</f>
        <v/>
      </c>
      <c r="M1461" t="str">
        <f>IF('Reported Performance Table'!D1461="","",IF(AND('Reported Performance Table'!$E1461="Yes",OR('Reported Performance Table'!$D1461='Master List'!$B$42,'Reported Performance Table'!$D1461='Master List'!$B$43,'Reported Performance Table'!$D1461='Master List'!$B$44,'Reported Performance Table'!$D1461='Master List'!$B$46,'Reported Performance Table'!$D1461='Master List'!$B$48,'Reported Performance Table'!$D1461='Master List'!$B$104,'Reported Performance Table'!$D1461='Master List'!$B$106,'Reported Performance Table'!$D1461='Master List'!$B$126)),"LUNA_Dimming","Dimming_Capability_and_Range"))</f>
        <v/>
      </c>
      <c r="N1461" s="179">
        <f>'Reported Performance Table'!BE1461</f>
        <v>0</v>
      </c>
      <c r="O1461" s="179">
        <f>'Reported Performance Table'!BF1461</f>
        <v>0</v>
      </c>
      <c r="P1461" s="179">
        <f>'Reported Performance Table'!BG1461</f>
        <v>0</v>
      </c>
      <c r="Q1461" t="str">
        <f t="shared" si="45"/>
        <v>No</v>
      </c>
    </row>
    <row r="1462" spans="1:17" x14ac:dyDescent="0.25">
      <c r="A1462" s="75">
        <v>1469</v>
      </c>
      <c r="B1462" s="76" t="str">
        <f>IF('Reported Performance Table'!$A1469="","",IF(OR('Reported Performance Table'!$B1469="",'Reported Performance Table'!$C1469="",'Reported Performance Table'!$D1469="",'Reported Performance Table'!$F1469="",'Reported Performance Table'!$G1469="",'Reported Performance Table'!$H1469="",'Reported Performance Table'!$I1469="",'Reported Performance Table'!$K1469="",'Reported Performance Table'!$N1469="",'Reported Performance Table'!$O1469="",'Reported Performance Table'!$P1469="",'Reported Performance Table'!$Q1469="",'Reported Performance Table'!$R1469="",'Reported Performance Table'!$S1469="",'Reported Performance Table'!$T1469="",'Reported Performance Table'!$U1469="",'Reported Performance Table'!$V1469="",'Reported Performance Table'!$W1469="",'Reported Performance Table'!$X1469="",'Reported Performance Table'!$AF1469="",'Reported Performance Table'!$AG1469="",'Reported Performance Table'!$AI1469="",'Reported Performance Table'!$AJ1469="",'Reported Performance Table'!$AL1469="",'Reported Performance Table'!$AN1469="",'Reported Performance Table'!$AR1469=""),$A1462&amp;", ",""))</f>
        <v/>
      </c>
      <c r="D1462" s="35" t="e">
        <f>VLOOKUP('Reported Performance Table'!C1462,'Master List'!$B$20:$C$39,2,FALSE)</f>
        <v>#N/A</v>
      </c>
      <c r="E1462" t="e">
        <f>VLOOKUP('Reported Performance Table'!D1462,'Master List'!$B$42:$C$129,2,FALSE)</f>
        <v>#N/A</v>
      </c>
      <c r="F1462" t="e">
        <f>VLOOKUP('Reported Performance Table'!C1462,'Master List'!$B$20:$D$39,3,FALSE)</f>
        <v>#N/A</v>
      </c>
      <c r="G1462" s="3" t="e">
        <f>VLOOKUP('Reported Performance Table'!B1462,'Master List'!$B$11:$D$17,3,FALSE)</f>
        <v>#N/A</v>
      </c>
      <c r="H1462" t="e">
        <f t="shared" si="44"/>
        <v>#N/A</v>
      </c>
      <c r="I1462" t="e">
        <f>IF(VLOOKUP('Reported Performance Table'!D1462,'Master List'!$B$42:$D$129,3,FALSE)="","No",VLOOKUP('Reported Performance Table'!D1462,'Master List'!$B$42:$D$129,3,FALSE))</f>
        <v>#N/A</v>
      </c>
      <c r="J1462" t="e">
        <f>IF(AND(I1462="Yes_No",'Reported Performance Table'!E1462="Yes"),"No","Yes_No")</f>
        <v>#N/A</v>
      </c>
      <c r="K1462" t="str">
        <f>IF('Reported Performance Table'!D1462="","",IF('Reported Performance Table'!E1462="Yes","LUNA_CCT","Reported_CCT"))</f>
        <v/>
      </c>
      <c r="L1462" t="str">
        <f>IF('Reported Performance Table'!D1462="","",IF(K1462="LUNA_CCT",VLOOKUP('Reported Performance Table'!D1462,'Master List'!$B$42:$E$129,4,FALSE),"Reported_BUG"))</f>
        <v/>
      </c>
      <c r="M1462" t="str">
        <f>IF('Reported Performance Table'!D1462="","",IF(AND('Reported Performance Table'!$E1462="Yes",OR('Reported Performance Table'!$D1462='Master List'!$B$42,'Reported Performance Table'!$D1462='Master List'!$B$43,'Reported Performance Table'!$D1462='Master List'!$B$44,'Reported Performance Table'!$D1462='Master List'!$B$46,'Reported Performance Table'!$D1462='Master List'!$B$48,'Reported Performance Table'!$D1462='Master List'!$B$104,'Reported Performance Table'!$D1462='Master List'!$B$106,'Reported Performance Table'!$D1462='Master List'!$B$126)),"LUNA_Dimming","Dimming_Capability_and_Range"))</f>
        <v/>
      </c>
      <c r="N1462" s="179">
        <f>'Reported Performance Table'!BE1462</f>
        <v>0</v>
      </c>
      <c r="O1462" s="179">
        <f>'Reported Performance Table'!BF1462</f>
        <v>0</v>
      </c>
      <c r="P1462" s="179">
        <f>'Reported Performance Table'!BG1462</f>
        <v>0</v>
      </c>
      <c r="Q1462" t="str">
        <f t="shared" si="45"/>
        <v>No</v>
      </c>
    </row>
    <row r="1463" spans="1:17" x14ac:dyDescent="0.25">
      <c r="A1463" s="75">
        <v>1470</v>
      </c>
      <c r="B1463" s="76" t="str">
        <f>IF('Reported Performance Table'!$A1470="","",IF(OR('Reported Performance Table'!$B1470="",'Reported Performance Table'!$C1470="",'Reported Performance Table'!$D1470="",'Reported Performance Table'!$F1470="",'Reported Performance Table'!$G1470="",'Reported Performance Table'!$H1470="",'Reported Performance Table'!$I1470="",'Reported Performance Table'!$K1470="",'Reported Performance Table'!$N1470="",'Reported Performance Table'!$O1470="",'Reported Performance Table'!$P1470="",'Reported Performance Table'!$Q1470="",'Reported Performance Table'!$R1470="",'Reported Performance Table'!$S1470="",'Reported Performance Table'!$T1470="",'Reported Performance Table'!$U1470="",'Reported Performance Table'!$V1470="",'Reported Performance Table'!$W1470="",'Reported Performance Table'!$X1470="",'Reported Performance Table'!$AF1470="",'Reported Performance Table'!$AG1470="",'Reported Performance Table'!$AI1470="",'Reported Performance Table'!$AJ1470="",'Reported Performance Table'!$AL1470="",'Reported Performance Table'!$AN1470="",'Reported Performance Table'!$AR1470=""),$A1463&amp;", ",""))</f>
        <v/>
      </c>
      <c r="D1463" s="35" t="e">
        <f>VLOOKUP('Reported Performance Table'!C1463,'Master List'!$B$20:$C$39,2,FALSE)</f>
        <v>#N/A</v>
      </c>
      <c r="E1463" t="e">
        <f>VLOOKUP('Reported Performance Table'!D1463,'Master List'!$B$42:$C$129,2,FALSE)</f>
        <v>#N/A</v>
      </c>
      <c r="F1463" t="e">
        <f>VLOOKUP('Reported Performance Table'!C1463,'Master List'!$B$20:$D$39,3,FALSE)</f>
        <v>#N/A</v>
      </c>
      <c r="G1463" s="3" t="e">
        <f>VLOOKUP('Reported Performance Table'!B1463,'Master List'!$B$11:$D$17,3,FALSE)</f>
        <v>#N/A</v>
      </c>
      <c r="H1463" t="e">
        <f t="shared" si="44"/>
        <v>#N/A</v>
      </c>
      <c r="I1463" t="e">
        <f>IF(VLOOKUP('Reported Performance Table'!D1463,'Master List'!$B$42:$D$129,3,FALSE)="","No",VLOOKUP('Reported Performance Table'!D1463,'Master List'!$B$42:$D$129,3,FALSE))</f>
        <v>#N/A</v>
      </c>
      <c r="J1463" t="e">
        <f>IF(AND(I1463="Yes_No",'Reported Performance Table'!E1463="Yes"),"No","Yes_No")</f>
        <v>#N/A</v>
      </c>
      <c r="K1463" t="str">
        <f>IF('Reported Performance Table'!D1463="","",IF('Reported Performance Table'!E1463="Yes","LUNA_CCT","Reported_CCT"))</f>
        <v/>
      </c>
      <c r="L1463" t="str">
        <f>IF('Reported Performance Table'!D1463="","",IF(K1463="LUNA_CCT",VLOOKUP('Reported Performance Table'!D1463,'Master List'!$B$42:$E$129,4,FALSE),"Reported_BUG"))</f>
        <v/>
      </c>
      <c r="M1463" t="str">
        <f>IF('Reported Performance Table'!D1463="","",IF(AND('Reported Performance Table'!$E1463="Yes",OR('Reported Performance Table'!$D1463='Master List'!$B$42,'Reported Performance Table'!$D1463='Master List'!$B$43,'Reported Performance Table'!$D1463='Master List'!$B$44,'Reported Performance Table'!$D1463='Master List'!$B$46,'Reported Performance Table'!$D1463='Master List'!$B$48,'Reported Performance Table'!$D1463='Master List'!$B$104,'Reported Performance Table'!$D1463='Master List'!$B$106,'Reported Performance Table'!$D1463='Master List'!$B$126)),"LUNA_Dimming","Dimming_Capability_and_Range"))</f>
        <v/>
      </c>
      <c r="N1463" s="179">
        <f>'Reported Performance Table'!BE1463</f>
        <v>0</v>
      </c>
      <c r="O1463" s="179">
        <f>'Reported Performance Table'!BF1463</f>
        <v>0</v>
      </c>
      <c r="P1463" s="179">
        <f>'Reported Performance Table'!BG1463</f>
        <v>0</v>
      </c>
      <c r="Q1463" t="str">
        <f t="shared" si="45"/>
        <v>No</v>
      </c>
    </row>
    <row r="1464" spans="1:17" x14ac:dyDescent="0.25">
      <c r="A1464" s="75">
        <v>1471</v>
      </c>
      <c r="B1464" s="76" t="str">
        <f>IF('Reported Performance Table'!$A1471="","",IF(OR('Reported Performance Table'!$B1471="",'Reported Performance Table'!$C1471="",'Reported Performance Table'!$D1471="",'Reported Performance Table'!$F1471="",'Reported Performance Table'!$G1471="",'Reported Performance Table'!$H1471="",'Reported Performance Table'!$I1471="",'Reported Performance Table'!$K1471="",'Reported Performance Table'!$N1471="",'Reported Performance Table'!$O1471="",'Reported Performance Table'!$P1471="",'Reported Performance Table'!$Q1471="",'Reported Performance Table'!$R1471="",'Reported Performance Table'!$S1471="",'Reported Performance Table'!$T1471="",'Reported Performance Table'!$U1471="",'Reported Performance Table'!$V1471="",'Reported Performance Table'!$W1471="",'Reported Performance Table'!$X1471="",'Reported Performance Table'!$AF1471="",'Reported Performance Table'!$AG1471="",'Reported Performance Table'!$AI1471="",'Reported Performance Table'!$AJ1471="",'Reported Performance Table'!$AL1471="",'Reported Performance Table'!$AN1471="",'Reported Performance Table'!$AR1471=""),$A1464&amp;", ",""))</f>
        <v/>
      </c>
      <c r="D1464" s="35" t="e">
        <f>VLOOKUP('Reported Performance Table'!C1464,'Master List'!$B$20:$C$39,2,FALSE)</f>
        <v>#N/A</v>
      </c>
      <c r="E1464" t="e">
        <f>VLOOKUP('Reported Performance Table'!D1464,'Master List'!$B$42:$C$129,2,FALSE)</f>
        <v>#N/A</v>
      </c>
      <c r="F1464" t="e">
        <f>VLOOKUP('Reported Performance Table'!C1464,'Master List'!$B$20:$D$39,3,FALSE)</f>
        <v>#N/A</v>
      </c>
      <c r="G1464" s="3" t="e">
        <f>VLOOKUP('Reported Performance Table'!B1464,'Master List'!$B$11:$D$17,3,FALSE)</f>
        <v>#N/A</v>
      </c>
      <c r="H1464" t="e">
        <f t="shared" si="44"/>
        <v>#N/A</v>
      </c>
      <c r="I1464" t="e">
        <f>IF(VLOOKUP('Reported Performance Table'!D1464,'Master List'!$B$42:$D$129,3,FALSE)="","No",VLOOKUP('Reported Performance Table'!D1464,'Master List'!$B$42:$D$129,3,FALSE))</f>
        <v>#N/A</v>
      </c>
      <c r="J1464" t="e">
        <f>IF(AND(I1464="Yes_No",'Reported Performance Table'!E1464="Yes"),"No","Yes_No")</f>
        <v>#N/A</v>
      </c>
      <c r="K1464" t="str">
        <f>IF('Reported Performance Table'!D1464="","",IF('Reported Performance Table'!E1464="Yes","LUNA_CCT","Reported_CCT"))</f>
        <v/>
      </c>
      <c r="L1464" t="str">
        <f>IF('Reported Performance Table'!D1464="","",IF(K1464="LUNA_CCT",VLOOKUP('Reported Performance Table'!D1464,'Master List'!$B$42:$E$129,4,FALSE),"Reported_BUG"))</f>
        <v/>
      </c>
      <c r="M1464" t="str">
        <f>IF('Reported Performance Table'!D1464="","",IF(AND('Reported Performance Table'!$E1464="Yes",OR('Reported Performance Table'!$D1464='Master List'!$B$42,'Reported Performance Table'!$D1464='Master List'!$B$43,'Reported Performance Table'!$D1464='Master List'!$B$44,'Reported Performance Table'!$D1464='Master List'!$B$46,'Reported Performance Table'!$D1464='Master List'!$B$48,'Reported Performance Table'!$D1464='Master List'!$B$104,'Reported Performance Table'!$D1464='Master List'!$B$106,'Reported Performance Table'!$D1464='Master List'!$B$126)),"LUNA_Dimming","Dimming_Capability_and_Range"))</f>
        <v/>
      </c>
      <c r="N1464" s="179">
        <f>'Reported Performance Table'!BE1464</f>
        <v>0</v>
      </c>
      <c r="O1464" s="179">
        <f>'Reported Performance Table'!BF1464</f>
        <v>0</v>
      </c>
      <c r="P1464" s="179">
        <f>'Reported Performance Table'!BG1464</f>
        <v>0</v>
      </c>
      <c r="Q1464" t="str">
        <f t="shared" si="45"/>
        <v>No</v>
      </c>
    </row>
    <row r="1465" spans="1:17" x14ac:dyDescent="0.25">
      <c r="A1465" s="75">
        <v>1472</v>
      </c>
      <c r="B1465" s="76" t="str">
        <f>IF('Reported Performance Table'!$A1472="","",IF(OR('Reported Performance Table'!$B1472="",'Reported Performance Table'!$C1472="",'Reported Performance Table'!$D1472="",'Reported Performance Table'!$F1472="",'Reported Performance Table'!$G1472="",'Reported Performance Table'!$H1472="",'Reported Performance Table'!$I1472="",'Reported Performance Table'!$K1472="",'Reported Performance Table'!$N1472="",'Reported Performance Table'!$O1472="",'Reported Performance Table'!$P1472="",'Reported Performance Table'!$Q1472="",'Reported Performance Table'!$R1472="",'Reported Performance Table'!$S1472="",'Reported Performance Table'!$T1472="",'Reported Performance Table'!$U1472="",'Reported Performance Table'!$V1472="",'Reported Performance Table'!$W1472="",'Reported Performance Table'!$X1472="",'Reported Performance Table'!$AF1472="",'Reported Performance Table'!$AG1472="",'Reported Performance Table'!$AI1472="",'Reported Performance Table'!$AJ1472="",'Reported Performance Table'!$AL1472="",'Reported Performance Table'!$AN1472="",'Reported Performance Table'!$AR1472=""),$A1465&amp;", ",""))</f>
        <v/>
      </c>
      <c r="D1465" s="35" t="e">
        <f>VLOOKUP('Reported Performance Table'!C1465,'Master List'!$B$20:$C$39,2,FALSE)</f>
        <v>#N/A</v>
      </c>
      <c r="E1465" t="e">
        <f>VLOOKUP('Reported Performance Table'!D1465,'Master List'!$B$42:$C$129,2,FALSE)</f>
        <v>#N/A</v>
      </c>
      <c r="F1465" t="e">
        <f>VLOOKUP('Reported Performance Table'!C1465,'Master List'!$B$20:$D$39,3,FALSE)</f>
        <v>#N/A</v>
      </c>
      <c r="G1465" s="3" t="e">
        <f>VLOOKUP('Reported Performance Table'!B1465,'Master List'!$B$11:$D$17,3,FALSE)</f>
        <v>#N/A</v>
      </c>
      <c r="H1465" t="e">
        <f t="shared" si="44"/>
        <v>#N/A</v>
      </c>
      <c r="I1465" t="e">
        <f>IF(VLOOKUP('Reported Performance Table'!D1465,'Master List'!$B$42:$D$129,3,FALSE)="","No",VLOOKUP('Reported Performance Table'!D1465,'Master List'!$B$42:$D$129,3,FALSE))</f>
        <v>#N/A</v>
      </c>
      <c r="J1465" t="e">
        <f>IF(AND(I1465="Yes_No",'Reported Performance Table'!E1465="Yes"),"No","Yes_No")</f>
        <v>#N/A</v>
      </c>
      <c r="K1465" t="str">
        <f>IF('Reported Performance Table'!D1465="","",IF('Reported Performance Table'!E1465="Yes","LUNA_CCT","Reported_CCT"))</f>
        <v/>
      </c>
      <c r="L1465" t="str">
        <f>IF('Reported Performance Table'!D1465="","",IF(K1465="LUNA_CCT",VLOOKUP('Reported Performance Table'!D1465,'Master List'!$B$42:$E$129,4,FALSE),"Reported_BUG"))</f>
        <v/>
      </c>
      <c r="M1465" t="str">
        <f>IF('Reported Performance Table'!D1465="","",IF(AND('Reported Performance Table'!$E1465="Yes",OR('Reported Performance Table'!$D1465='Master List'!$B$42,'Reported Performance Table'!$D1465='Master List'!$B$43,'Reported Performance Table'!$D1465='Master List'!$B$44,'Reported Performance Table'!$D1465='Master List'!$B$46,'Reported Performance Table'!$D1465='Master List'!$B$48,'Reported Performance Table'!$D1465='Master List'!$B$104,'Reported Performance Table'!$D1465='Master List'!$B$106,'Reported Performance Table'!$D1465='Master List'!$B$126)),"LUNA_Dimming","Dimming_Capability_and_Range"))</f>
        <v/>
      </c>
      <c r="N1465" s="179">
        <f>'Reported Performance Table'!BE1465</f>
        <v>0</v>
      </c>
      <c r="O1465" s="179">
        <f>'Reported Performance Table'!BF1465</f>
        <v>0</v>
      </c>
      <c r="P1465" s="179">
        <f>'Reported Performance Table'!BG1465</f>
        <v>0</v>
      </c>
      <c r="Q1465" t="str">
        <f t="shared" si="45"/>
        <v>No</v>
      </c>
    </row>
    <row r="1466" spans="1:17" x14ac:dyDescent="0.25">
      <c r="A1466" s="75">
        <v>1473</v>
      </c>
      <c r="B1466" s="76" t="str">
        <f>IF('Reported Performance Table'!$A1473="","",IF(OR('Reported Performance Table'!$B1473="",'Reported Performance Table'!$C1473="",'Reported Performance Table'!$D1473="",'Reported Performance Table'!$F1473="",'Reported Performance Table'!$G1473="",'Reported Performance Table'!$H1473="",'Reported Performance Table'!$I1473="",'Reported Performance Table'!$K1473="",'Reported Performance Table'!$N1473="",'Reported Performance Table'!$O1473="",'Reported Performance Table'!$P1473="",'Reported Performance Table'!$Q1473="",'Reported Performance Table'!$R1473="",'Reported Performance Table'!$S1473="",'Reported Performance Table'!$T1473="",'Reported Performance Table'!$U1473="",'Reported Performance Table'!$V1473="",'Reported Performance Table'!$W1473="",'Reported Performance Table'!$X1473="",'Reported Performance Table'!$AF1473="",'Reported Performance Table'!$AG1473="",'Reported Performance Table'!$AI1473="",'Reported Performance Table'!$AJ1473="",'Reported Performance Table'!$AL1473="",'Reported Performance Table'!$AN1473="",'Reported Performance Table'!$AR1473=""),$A1466&amp;", ",""))</f>
        <v/>
      </c>
      <c r="D1466" s="35" t="e">
        <f>VLOOKUP('Reported Performance Table'!C1466,'Master List'!$B$20:$C$39,2,FALSE)</f>
        <v>#N/A</v>
      </c>
      <c r="E1466" t="e">
        <f>VLOOKUP('Reported Performance Table'!D1466,'Master List'!$B$42:$C$129,2,FALSE)</f>
        <v>#N/A</v>
      </c>
      <c r="F1466" t="e">
        <f>VLOOKUP('Reported Performance Table'!C1466,'Master List'!$B$20:$D$39,3,FALSE)</f>
        <v>#N/A</v>
      </c>
      <c r="G1466" s="3" t="e">
        <f>VLOOKUP('Reported Performance Table'!B1466,'Master List'!$B$11:$D$17,3,FALSE)</f>
        <v>#N/A</v>
      </c>
      <c r="H1466" t="e">
        <f t="shared" si="44"/>
        <v>#N/A</v>
      </c>
      <c r="I1466" t="e">
        <f>IF(VLOOKUP('Reported Performance Table'!D1466,'Master List'!$B$42:$D$129,3,FALSE)="","No",VLOOKUP('Reported Performance Table'!D1466,'Master List'!$B$42:$D$129,3,FALSE))</f>
        <v>#N/A</v>
      </c>
      <c r="J1466" t="e">
        <f>IF(AND(I1466="Yes_No",'Reported Performance Table'!E1466="Yes"),"No","Yes_No")</f>
        <v>#N/A</v>
      </c>
      <c r="K1466" t="str">
        <f>IF('Reported Performance Table'!D1466="","",IF('Reported Performance Table'!E1466="Yes","LUNA_CCT","Reported_CCT"))</f>
        <v/>
      </c>
      <c r="L1466" t="str">
        <f>IF('Reported Performance Table'!D1466="","",IF(K1466="LUNA_CCT",VLOOKUP('Reported Performance Table'!D1466,'Master List'!$B$42:$E$129,4,FALSE),"Reported_BUG"))</f>
        <v/>
      </c>
      <c r="M1466" t="str">
        <f>IF('Reported Performance Table'!D1466="","",IF(AND('Reported Performance Table'!$E1466="Yes",OR('Reported Performance Table'!$D1466='Master List'!$B$42,'Reported Performance Table'!$D1466='Master List'!$B$43,'Reported Performance Table'!$D1466='Master List'!$B$44,'Reported Performance Table'!$D1466='Master List'!$B$46,'Reported Performance Table'!$D1466='Master List'!$B$48,'Reported Performance Table'!$D1466='Master List'!$B$104,'Reported Performance Table'!$D1466='Master List'!$B$106,'Reported Performance Table'!$D1466='Master List'!$B$126)),"LUNA_Dimming","Dimming_Capability_and_Range"))</f>
        <v/>
      </c>
      <c r="N1466" s="179">
        <f>'Reported Performance Table'!BE1466</f>
        <v>0</v>
      </c>
      <c r="O1466" s="179">
        <f>'Reported Performance Table'!BF1466</f>
        <v>0</v>
      </c>
      <c r="P1466" s="179">
        <f>'Reported Performance Table'!BG1466</f>
        <v>0</v>
      </c>
      <c r="Q1466" t="str">
        <f t="shared" si="45"/>
        <v>No</v>
      </c>
    </row>
    <row r="1467" spans="1:17" x14ac:dyDescent="0.25">
      <c r="A1467" s="75">
        <v>1474</v>
      </c>
      <c r="B1467" s="76" t="str">
        <f>IF('Reported Performance Table'!$A1474="","",IF(OR('Reported Performance Table'!$B1474="",'Reported Performance Table'!$C1474="",'Reported Performance Table'!$D1474="",'Reported Performance Table'!$F1474="",'Reported Performance Table'!$G1474="",'Reported Performance Table'!$H1474="",'Reported Performance Table'!$I1474="",'Reported Performance Table'!$K1474="",'Reported Performance Table'!$N1474="",'Reported Performance Table'!$O1474="",'Reported Performance Table'!$P1474="",'Reported Performance Table'!$Q1474="",'Reported Performance Table'!$R1474="",'Reported Performance Table'!$S1474="",'Reported Performance Table'!$T1474="",'Reported Performance Table'!$U1474="",'Reported Performance Table'!$V1474="",'Reported Performance Table'!$W1474="",'Reported Performance Table'!$X1474="",'Reported Performance Table'!$AF1474="",'Reported Performance Table'!$AG1474="",'Reported Performance Table'!$AI1474="",'Reported Performance Table'!$AJ1474="",'Reported Performance Table'!$AL1474="",'Reported Performance Table'!$AN1474="",'Reported Performance Table'!$AR1474=""),$A1467&amp;", ",""))</f>
        <v/>
      </c>
      <c r="D1467" s="35" t="e">
        <f>VLOOKUP('Reported Performance Table'!C1467,'Master List'!$B$20:$C$39,2,FALSE)</f>
        <v>#N/A</v>
      </c>
      <c r="E1467" t="e">
        <f>VLOOKUP('Reported Performance Table'!D1467,'Master List'!$B$42:$C$129,2,FALSE)</f>
        <v>#N/A</v>
      </c>
      <c r="F1467" t="e">
        <f>VLOOKUP('Reported Performance Table'!C1467,'Master List'!$B$20:$D$39,3,FALSE)</f>
        <v>#N/A</v>
      </c>
      <c r="G1467" s="3" t="e">
        <f>VLOOKUP('Reported Performance Table'!B1467,'Master List'!$B$11:$D$17,3,FALSE)</f>
        <v>#N/A</v>
      </c>
      <c r="H1467" t="e">
        <f t="shared" si="44"/>
        <v>#N/A</v>
      </c>
      <c r="I1467" t="e">
        <f>IF(VLOOKUP('Reported Performance Table'!D1467,'Master List'!$B$42:$D$129,3,FALSE)="","No",VLOOKUP('Reported Performance Table'!D1467,'Master List'!$B$42:$D$129,3,FALSE))</f>
        <v>#N/A</v>
      </c>
      <c r="J1467" t="e">
        <f>IF(AND(I1467="Yes_No",'Reported Performance Table'!E1467="Yes"),"No","Yes_No")</f>
        <v>#N/A</v>
      </c>
      <c r="K1467" t="str">
        <f>IF('Reported Performance Table'!D1467="","",IF('Reported Performance Table'!E1467="Yes","LUNA_CCT","Reported_CCT"))</f>
        <v/>
      </c>
      <c r="L1467" t="str">
        <f>IF('Reported Performance Table'!D1467="","",IF(K1467="LUNA_CCT",VLOOKUP('Reported Performance Table'!D1467,'Master List'!$B$42:$E$129,4,FALSE),"Reported_BUG"))</f>
        <v/>
      </c>
      <c r="M1467" t="str">
        <f>IF('Reported Performance Table'!D1467="","",IF(AND('Reported Performance Table'!$E1467="Yes",OR('Reported Performance Table'!$D1467='Master List'!$B$42,'Reported Performance Table'!$D1467='Master List'!$B$43,'Reported Performance Table'!$D1467='Master List'!$B$44,'Reported Performance Table'!$D1467='Master List'!$B$46,'Reported Performance Table'!$D1467='Master List'!$B$48,'Reported Performance Table'!$D1467='Master List'!$B$104,'Reported Performance Table'!$D1467='Master List'!$B$106,'Reported Performance Table'!$D1467='Master List'!$B$126)),"LUNA_Dimming","Dimming_Capability_and_Range"))</f>
        <v/>
      </c>
      <c r="N1467" s="179">
        <f>'Reported Performance Table'!BE1467</f>
        <v>0</v>
      </c>
      <c r="O1467" s="179">
        <f>'Reported Performance Table'!BF1467</f>
        <v>0</v>
      </c>
      <c r="P1467" s="179">
        <f>'Reported Performance Table'!BG1467</f>
        <v>0</v>
      </c>
      <c r="Q1467" t="str">
        <f t="shared" si="45"/>
        <v>No</v>
      </c>
    </row>
    <row r="1468" spans="1:17" x14ac:dyDescent="0.25">
      <c r="A1468" s="75">
        <v>1475</v>
      </c>
      <c r="B1468" s="76" t="str">
        <f>IF('Reported Performance Table'!$A1475="","",IF(OR('Reported Performance Table'!$B1475="",'Reported Performance Table'!$C1475="",'Reported Performance Table'!$D1475="",'Reported Performance Table'!$F1475="",'Reported Performance Table'!$G1475="",'Reported Performance Table'!$H1475="",'Reported Performance Table'!$I1475="",'Reported Performance Table'!$K1475="",'Reported Performance Table'!$N1475="",'Reported Performance Table'!$O1475="",'Reported Performance Table'!$P1475="",'Reported Performance Table'!$Q1475="",'Reported Performance Table'!$R1475="",'Reported Performance Table'!$S1475="",'Reported Performance Table'!$T1475="",'Reported Performance Table'!$U1475="",'Reported Performance Table'!$V1475="",'Reported Performance Table'!$W1475="",'Reported Performance Table'!$X1475="",'Reported Performance Table'!$AF1475="",'Reported Performance Table'!$AG1475="",'Reported Performance Table'!$AI1475="",'Reported Performance Table'!$AJ1475="",'Reported Performance Table'!$AL1475="",'Reported Performance Table'!$AN1475="",'Reported Performance Table'!$AR1475=""),$A1468&amp;", ",""))</f>
        <v/>
      </c>
      <c r="D1468" s="35" t="e">
        <f>VLOOKUP('Reported Performance Table'!C1468,'Master List'!$B$20:$C$39,2,FALSE)</f>
        <v>#N/A</v>
      </c>
      <c r="E1468" t="e">
        <f>VLOOKUP('Reported Performance Table'!D1468,'Master List'!$B$42:$C$129,2,FALSE)</f>
        <v>#N/A</v>
      </c>
      <c r="F1468" t="e">
        <f>VLOOKUP('Reported Performance Table'!C1468,'Master List'!$B$20:$D$39,3,FALSE)</f>
        <v>#N/A</v>
      </c>
      <c r="G1468" s="3" t="e">
        <f>VLOOKUP('Reported Performance Table'!B1468,'Master List'!$B$11:$D$17,3,FALSE)</f>
        <v>#N/A</v>
      </c>
      <c r="H1468" t="e">
        <f t="shared" si="44"/>
        <v>#N/A</v>
      </c>
      <c r="I1468" t="e">
        <f>IF(VLOOKUP('Reported Performance Table'!D1468,'Master List'!$B$42:$D$129,3,FALSE)="","No",VLOOKUP('Reported Performance Table'!D1468,'Master List'!$B$42:$D$129,3,FALSE))</f>
        <v>#N/A</v>
      </c>
      <c r="J1468" t="e">
        <f>IF(AND(I1468="Yes_No",'Reported Performance Table'!E1468="Yes"),"No","Yes_No")</f>
        <v>#N/A</v>
      </c>
      <c r="K1468" t="str">
        <f>IF('Reported Performance Table'!D1468="","",IF('Reported Performance Table'!E1468="Yes","LUNA_CCT","Reported_CCT"))</f>
        <v/>
      </c>
      <c r="L1468" t="str">
        <f>IF('Reported Performance Table'!D1468="","",IF(K1468="LUNA_CCT",VLOOKUP('Reported Performance Table'!D1468,'Master List'!$B$42:$E$129,4,FALSE),"Reported_BUG"))</f>
        <v/>
      </c>
      <c r="M1468" t="str">
        <f>IF('Reported Performance Table'!D1468="","",IF(AND('Reported Performance Table'!$E1468="Yes",OR('Reported Performance Table'!$D1468='Master List'!$B$42,'Reported Performance Table'!$D1468='Master List'!$B$43,'Reported Performance Table'!$D1468='Master List'!$B$44,'Reported Performance Table'!$D1468='Master List'!$B$46,'Reported Performance Table'!$D1468='Master List'!$B$48,'Reported Performance Table'!$D1468='Master List'!$B$104,'Reported Performance Table'!$D1468='Master List'!$B$106,'Reported Performance Table'!$D1468='Master List'!$B$126)),"LUNA_Dimming","Dimming_Capability_and_Range"))</f>
        <v/>
      </c>
      <c r="N1468" s="179">
        <f>'Reported Performance Table'!BE1468</f>
        <v>0</v>
      </c>
      <c r="O1468" s="179">
        <f>'Reported Performance Table'!BF1468</f>
        <v>0</v>
      </c>
      <c r="P1468" s="179">
        <f>'Reported Performance Table'!BG1468</f>
        <v>0</v>
      </c>
      <c r="Q1468" t="str">
        <f t="shared" si="45"/>
        <v>No</v>
      </c>
    </row>
    <row r="1469" spans="1:17" x14ac:dyDescent="0.25">
      <c r="A1469" s="75">
        <v>1476</v>
      </c>
      <c r="B1469" s="76" t="str">
        <f>IF('Reported Performance Table'!$A1476="","",IF(OR('Reported Performance Table'!$B1476="",'Reported Performance Table'!$C1476="",'Reported Performance Table'!$D1476="",'Reported Performance Table'!$F1476="",'Reported Performance Table'!$G1476="",'Reported Performance Table'!$H1476="",'Reported Performance Table'!$I1476="",'Reported Performance Table'!$K1476="",'Reported Performance Table'!$N1476="",'Reported Performance Table'!$O1476="",'Reported Performance Table'!$P1476="",'Reported Performance Table'!$Q1476="",'Reported Performance Table'!$R1476="",'Reported Performance Table'!$S1476="",'Reported Performance Table'!$T1476="",'Reported Performance Table'!$U1476="",'Reported Performance Table'!$V1476="",'Reported Performance Table'!$W1476="",'Reported Performance Table'!$X1476="",'Reported Performance Table'!$AF1476="",'Reported Performance Table'!$AG1476="",'Reported Performance Table'!$AI1476="",'Reported Performance Table'!$AJ1476="",'Reported Performance Table'!$AL1476="",'Reported Performance Table'!$AN1476="",'Reported Performance Table'!$AR1476=""),$A1469&amp;", ",""))</f>
        <v/>
      </c>
      <c r="D1469" s="35" t="e">
        <f>VLOOKUP('Reported Performance Table'!C1469,'Master List'!$B$20:$C$39,2,FALSE)</f>
        <v>#N/A</v>
      </c>
      <c r="E1469" t="e">
        <f>VLOOKUP('Reported Performance Table'!D1469,'Master List'!$B$42:$C$129,2,FALSE)</f>
        <v>#N/A</v>
      </c>
      <c r="F1469" t="e">
        <f>VLOOKUP('Reported Performance Table'!C1469,'Master List'!$B$20:$D$39,3,FALSE)</f>
        <v>#N/A</v>
      </c>
      <c r="G1469" s="3" t="e">
        <f>VLOOKUP('Reported Performance Table'!B1469,'Master List'!$B$11:$D$17,3,FALSE)</f>
        <v>#N/A</v>
      </c>
      <c r="H1469" t="e">
        <f t="shared" si="44"/>
        <v>#N/A</v>
      </c>
      <c r="I1469" t="e">
        <f>IF(VLOOKUP('Reported Performance Table'!D1469,'Master List'!$B$42:$D$129,3,FALSE)="","No",VLOOKUP('Reported Performance Table'!D1469,'Master List'!$B$42:$D$129,3,FALSE))</f>
        <v>#N/A</v>
      </c>
      <c r="J1469" t="e">
        <f>IF(AND(I1469="Yes_No",'Reported Performance Table'!E1469="Yes"),"No","Yes_No")</f>
        <v>#N/A</v>
      </c>
      <c r="K1469" t="str">
        <f>IF('Reported Performance Table'!D1469="","",IF('Reported Performance Table'!E1469="Yes","LUNA_CCT","Reported_CCT"))</f>
        <v/>
      </c>
      <c r="L1469" t="str">
        <f>IF('Reported Performance Table'!D1469="","",IF(K1469="LUNA_CCT",VLOOKUP('Reported Performance Table'!D1469,'Master List'!$B$42:$E$129,4,FALSE),"Reported_BUG"))</f>
        <v/>
      </c>
      <c r="M1469" t="str">
        <f>IF('Reported Performance Table'!D1469="","",IF(AND('Reported Performance Table'!$E1469="Yes",OR('Reported Performance Table'!$D1469='Master List'!$B$42,'Reported Performance Table'!$D1469='Master List'!$B$43,'Reported Performance Table'!$D1469='Master List'!$B$44,'Reported Performance Table'!$D1469='Master List'!$B$46,'Reported Performance Table'!$D1469='Master List'!$B$48,'Reported Performance Table'!$D1469='Master List'!$B$104,'Reported Performance Table'!$D1469='Master List'!$B$106,'Reported Performance Table'!$D1469='Master List'!$B$126)),"LUNA_Dimming","Dimming_Capability_and_Range"))</f>
        <v/>
      </c>
      <c r="N1469" s="179">
        <f>'Reported Performance Table'!BE1469</f>
        <v>0</v>
      </c>
      <c r="O1469" s="179">
        <f>'Reported Performance Table'!BF1469</f>
        <v>0</v>
      </c>
      <c r="P1469" s="179">
        <f>'Reported Performance Table'!BG1469</f>
        <v>0</v>
      </c>
      <c r="Q1469" t="str">
        <f t="shared" si="45"/>
        <v>No</v>
      </c>
    </row>
    <row r="1470" spans="1:17" x14ac:dyDescent="0.25">
      <c r="A1470" s="75">
        <v>1477</v>
      </c>
      <c r="B1470" s="76" t="str">
        <f>IF('Reported Performance Table'!$A1477="","",IF(OR('Reported Performance Table'!$B1477="",'Reported Performance Table'!$C1477="",'Reported Performance Table'!$D1477="",'Reported Performance Table'!$F1477="",'Reported Performance Table'!$G1477="",'Reported Performance Table'!$H1477="",'Reported Performance Table'!$I1477="",'Reported Performance Table'!$K1477="",'Reported Performance Table'!$N1477="",'Reported Performance Table'!$O1477="",'Reported Performance Table'!$P1477="",'Reported Performance Table'!$Q1477="",'Reported Performance Table'!$R1477="",'Reported Performance Table'!$S1477="",'Reported Performance Table'!$T1477="",'Reported Performance Table'!$U1477="",'Reported Performance Table'!$V1477="",'Reported Performance Table'!$W1477="",'Reported Performance Table'!$X1477="",'Reported Performance Table'!$AF1477="",'Reported Performance Table'!$AG1477="",'Reported Performance Table'!$AI1477="",'Reported Performance Table'!$AJ1477="",'Reported Performance Table'!$AL1477="",'Reported Performance Table'!$AN1477="",'Reported Performance Table'!$AR1477=""),$A1470&amp;", ",""))</f>
        <v/>
      </c>
      <c r="D1470" s="35" t="e">
        <f>VLOOKUP('Reported Performance Table'!C1470,'Master List'!$B$20:$C$39,2,FALSE)</f>
        <v>#N/A</v>
      </c>
      <c r="E1470" t="e">
        <f>VLOOKUP('Reported Performance Table'!D1470,'Master List'!$B$42:$C$129,2,FALSE)</f>
        <v>#N/A</v>
      </c>
      <c r="F1470" t="e">
        <f>VLOOKUP('Reported Performance Table'!C1470,'Master List'!$B$20:$D$39,3,FALSE)</f>
        <v>#N/A</v>
      </c>
      <c r="G1470" s="3" t="e">
        <f>VLOOKUP('Reported Performance Table'!B1470,'Master List'!$B$11:$D$17,3,FALSE)</f>
        <v>#N/A</v>
      </c>
      <c r="H1470" t="e">
        <f t="shared" si="44"/>
        <v>#N/A</v>
      </c>
      <c r="I1470" t="e">
        <f>IF(VLOOKUP('Reported Performance Table'!D1470,'Master List'!$B$42:$D$129,3,FALSE)="","No",VLOOKUP('Reported Performance Table'!D1470,'Master List'!$B$42:$D$129,3,FALSE))</f>
        <v>#N/A</v>
      </c>
      <c r="J1470" t="e">
        <f>IF(AND(I1470="Yes_No",'Reported Performance Table'!E1470="Yes"),"No","Yes_No")</f>
        <v>#N/A</v>
      </c>
      <c r="K1470" t="str">
        <f>IF('Reported Performance Table'!D1470="","",IF('Reported Performance Table'!E1470="Yes","LUNA_CCT","Reported_CCT"))</f>
        <v/>
      </c>
      <c r="L1470" t="str">
        <f>IF('Reported Performance Table'!D1470="","",IF(K1470="LUNA_CCT",VLOOKUP('Reported Performance Table'!D1470,'Master List'!$B$42:$E$129,4,FALSE),"Reported_BUG"))</f>
        <v/>
      </c>
      <c r="M1470" t="str">
        <f>IF('Reported Performance Table'!D1470="","",IF(AND('Reported Performance Table'!$E1470="Yes",OR('Reported Performance Table'!$D1470='Master List'!$B$42,'Reported Performance Table'!$D1470='Master List'!$B$43,'Reported Performance Table'!$D1470='Master List'!$B$44,'Reported Performance Table'!$D1470='Master List'!$B$46,'Reported Performance Table'!$D1470='Master List'!$B$48,'Reported Performance Table'!$D1470='Master List'!$B$104,'Reported Performance Table'!$D1470='Master List'!$B$106,'Reported Performance Table'!$D1470='Master List'!$B$126)),"LUNA_Dimming","Dimming_Capability_and_Range"))</f>
        <v/>
      </c>
      <c r="N1470" s="179">
        <f>'Reported Performance Table'!BE1470</f>
        <v>0</v>
      </c>
      <c r="O1470" s="179">
        <f>'Reported Performance Table'!BF1470</f>
        <v>0</v>
      </c>
      <c r="P1470" s="179">
        <f>'Reported Performance Table'!BG1470</f>
        <v>0</v>
      </c>
      <c r="Q1470" t="str">
        <f t="shared" si="45"/>
        <v>No</v>
      </c>
    </row>
    <row r="1471" spans="1:17" x14ac:dyDescent="0.25">
      <c r="A1471" s="75">
        <v>1478</v>
      </c>
      <c r="B1471" s="76" t="str">
        <f>IF('Reported Performance Table'!$A1478="","",IF(OR('Reported Performance Table'!$B1478="",'Reported Performance Table'!$C1478="",'Reported Performance Table'!$D1478="",'Reported Performance Table'!$F1478="",'Reported Performance Table'!$G1478="",'Reported Performance Table'!$H1478="",'Reported Performance Table'!$I1478="",'Reported Performance Table'!$K1478="",'Reported Performance Table'!$N1478="",'Reported Performance Table'!$O1478="",'Reported Performance Table'!$P1478="",'Reported Performance Table'!$Q1478="",'Reported Performance Table'!$R1478="",'Reported Performance Table'!$S1478="",'Reported Performance Table'!$T1478="",'Reported Performance Table'!$U1478="",'Reported Performance Table'!$V1478="",'Reported Performance Table'!$W1478="",'Reported Performance Table'!$X1478="",'Reported Performance Table'!$AF1478="",'Reported Performance Table'!$AG1478="",'Reported Performance Table'!$AI1478="",'Reported Performance Table'!$AJ1478="",'Reported Performance Table'!$AL1478="",'Reported Performance Table'!$AN1478="",'Reported Performance Table'!$AR1478=""),$A1471&amp;", ",""))</f>
        <v/>
      </c>
      <c r="D1471" s="35" t="e">
        <f>VLOOKUP('Reported Performance Table'!C1471,'Master List'!$B$20:$C$39,2,FALSE)</f>
        <v>#N/A</v>
      </c>
      <c r="E1471" t="e">
        <f>VLOOKUP('Reported Performance Table'!D1471,'Master List'!$B$42:$C$129,2,FALSE)</f>
        <v>#N/A</v>
      </c>
      <c r="F1471" t="e">
        <f>VLOOKUP('Reported Performance Table'!C1471,'Master List'!$B$20:$D$39,3,FALSE)</f>
        <v>#N/A</v>
      </c>
      <c r="G1471" s="3" t="e">
        <f>VLOOKUP('Reported Performance Table'!B1471,'Master List'!$B$11:$D$17,3,FALSE)</f>
        <v>#N/A</v>
      </c>
      <c r="H1471" t="e">
        <f t="shared" si="44"/>
        <v>#N/A</v>
      </c>
      <c r="I1471" t="e">
        <f>IF(VLOOKUP('Reported Performance Table'!D1471,'Master List'!$B$42:$D$129,3,FALSE)="","No",VLOOKUP('Reported Performance Table'!D1471,'Master List'!$B$42:$D$129,3,FALSE))</f>
        <v>#N/A</v>
      </c>
      <c r="J1471" t="e">
        <f>IF(AND(I1471="Yes_No",'Reported Performance Table'!E1471="Yes"),"No","Yes_No")</f>
        <v>#N/A</v>
      </c>
      <c r="K1471" t="str">
        <f>IF('Reported Performance Table'!D1471="","",IF('Reported Performance Table'!E1471="Yes","LUNA_CCT","Reported_CCT"))</f>
        <v/>
      </c>
      <c r="L1471" t="str">
        <f>IF('Reported Performance Table'!D1471="","",IF(K1471="LUNA_CCT",VLOOKUP('Reported Performance Table'!D1471,'Master List'!$B$42:$E$129,4,FALSE),"Reported_BUG"))</f>
        <v/>
      </c>
      <c r="M1471" t="str">
        <f>IF('Reported Performance Table'!D1471="","",IF(AND('Reported Performance Table'!$E1471="Yes",OR('Reported Performance Table'!$D1471='Master List'!$B$42,'Reported Performance Table'!$D1471='Master List'!$B$43,'Reported Performance Table'!$D1471='Master List'!$B$44,'Reported Performance Table'!$D1471='Master List'!$B$46,'Reported Performance Table'!$D1471='Master List'!$B$48,'Reported Performance Table'!$D1471='Master List'!$B$104,'Reported Performance Table'!$D1471='Master List'!$B$106,'Reported Performance Table'!$D1471='Master List'!$B$126)),"LUNA_Dimming","Dimming_Capability_and_Range"))</f>
        <v/>
      </c>
      <c r="N1471" s="179">
        <f>'Reported Performance Table'!BE1471</f>
        <v>0</v>
      </c>
      <c r="O1471" s="179">
        <f>'Reported Performance Table'!BF1471</f>
        <v>0</v>
      </c>
      <c r="P1471" s="179">
        <f>'Reported Performance Table'!BG1471</f>
        <v>0</v>
      </c>
      <c r="Q1471" t="str">
        <f t="shared" si="45"/>
        <v>No</v>
      </c>
    </row>
    <row r="1472" spans="1:17" x14ac:dyDescent="0.25">
      <c r="A1472" s="75">
        <v>1479</v>
      </c>
      <c r="B1472" s="76" t="str">
        <f>IF('Reported Performance Table'!$A1479="","",IF(OR('Reported Performance Table'!$B1479="",'Reported Performance Table'!$C1479="",'Reported Performance Table'!$D1479="",'Reported Performance Table'!$F1479="",'Reported Performance Table'!$G1479="",'Reported Performance Table'!$H1479="",'Reported Performance Table'!$I1479="",'Reported Performance Table'!$K1479="",'Reported Performance Table'!$N1479="",'Reported Performance Table'!$O1479="",'Reported Performance Table'!$P1479="",'Reported Performance Table'!$Q1479="",'Reported Performance Table'!$R1479="",'Reported Performance Table'!$S1479="",'Reported Performance Table'!$T1479="",'Reported Performance Table'!$U1479="",'Reported Performance Table'!$V1479="",'Reported Performance Table'!$W1479="",'Reported Performance Table'!$X1479="",'Reported Performance Table'!$AF1479="",'Reported Performance Table'!$AG1479="",'Reported Performance Table'!$AI1479="",'Reported Performance Table'!$AJ1479="",'Reported Performance Table'!$AL1479="",'Reported Performance Table'!$AN1479="",'Reported Performance Table'!$AR1479=""),$A1472&amp;", ",""))</f>
        <v/>
      </c>
      <c r="D1472" s="35" t="e">
        <f>VLOOKUP('Reported Performance Table'!C1472,'Master List'!$B$20:$C$39,2,FALSE)</f>
        <v>#N/A</v>
      </c>
      <c r="E1472" t="e">
        <f>VLOOKUP('Reported Performance Table'!D1472,'Master List'!$B$42:$C$129,2,FALSE)</f>
        <v>#N/A</v>
      </c>
      <c r="F1472" t="e">
        <f>VLOOKUP('Reported Performance Table'!C1472,'Master List'!$B$20:$D$39,3,FALSE)</f>
        <v>#N/A</v>
      </c>
      <c r="G1472" s="3" t="e">
        <f>VLOOKUP('Reported Performance Table'!B1472,'Master List'!$B$11:$D$17,3,FALSE)</f>
        <v>#N/A</v>
      </c>
      <c r="H1472" t="e">
        <f t="shared" si="44"/>
        <v>#N/A</v>
      </c>
      <c r="I1472" t="e">
        <f>IF(VLOOKUP('Reported Performance Table'!D1472,'Master List'!$B$42:$D$129,3,FALSE)="","No",VLOOKUP('Reported Performance Table'!D1472,'Master List'!$B$42:$D$129,3,FALSE))</f>
        <v>#N/A</v>
      </c>
      <c r="J1472" t="e">
        <f>IF(AND(I1472="Yes_No",'Reported Performance Table'!E1472="Yes"),"No","Yes_No")</f>
        <v>#N/A</v>
      </c>
      <c r="K1472" t="str">
        <f>IF('Reported Performance Table'!D1472="","",IF('Reported Performance Table'!E1472="Yes","LUNA_CCT","Reported_CCT"))</f>
        <v/>
      </c>
      <c r="L1472" t="str">
        <f>IF('Reported Performance Table'!D1472="","",IF(K1472="LUNA_CCT",VLOOKUP('Reported Performance Table'!D1472,'Master List'!$B$42:$E$129,4,FALSE),"Reported_BUG"))</f>
        <v/>
      </c>
      <c r="M1472" t="str">
        <f>IF('Reported Performance Table'!D1472="","",IF(AND('Reported Performance Table'!$E1472="Yes",OR('Reported Performance Table'!$D1472='Master List'!$B$42,'Reported Performance Table'!$D1472='Master List'!$B$43,'Reported Performance Table'!$D1472='Master List'!$B$44,'Reported Performance Table'!$D1472='Master List'!$B$46,'Reported Performance Table'!$D1472='Master List'!$B$48,'Reported Performance Table'!$D1472='Master List'!$B$104,'Reported Performance Table'!$D1472='Master List'!$B$106,'Reported Performance Table'!$D1472='Master List'!$B$126)),"LUNA_Dimming","Dimming_Capability_and_Range"))</f>
        <v/>
      </c>
      <c r="N1472" s="179">
        <f>'Reported Performance Table'!BE1472</f>
        <v>0</v>
      </c>
      <c r="O1472" s="179">
        <f>'Reported Performance Table'!BF1472</f>
        <v>0</v>
      </c>
      <c r="P1472" s="179">
        <f>'Reported Performance Table'!BG1472</f>
        <v>0</v>
      </c>
      <c r="Q1472" t="str">
        <f t="shared" si="45"/>
        <v>No</v>
      </c>
    </row>
    <row r="1473" spans="1:17" x14ac:dyDescent="0.25">
      <c r="A1473" s="75">
        <v>1480</v>
      </c>
      <c r="B1473" s="76" t="str">
        <f>IF('Reported Performance Table'!$A1480="","",IF(OR('Reported Performance Table'!$B1480="",'Reported Performance Table'!$C1480="",'Reported Performance Table'!$D1480="",'Reported Performance Table'!$F1480="",'Reported Performance Table'!$G1480="",'Reported Performance Table'!$H1480="",'Reported Performance Table'!$I1480="",'Reported Performance Table'!$K1480="",'Reported Performance Table'!$N1480="",'Reported Performance Table'!$O1480="",'Reported Performance Table'!$P1480="",'Reported Performance Table'!$Q1480="",'Reported Performance Table'!$R1480="",'Reported Performance Table'!$S1480="",'Reported Performance Table'!$T1480="",'Reported Performance Table'!$U1480="",'Reported Performance Table'!$V1480="",'Reported Performance Table'!$W1480="",'Reported Performance Table'!$X1480="",'Reported Performance Table'!$AF1480="",'Reported Performance Table'!$AG1480="",'Reported Performance Table'!$AI1480="",'Reported Performance Table'!$AJ1480="",'Reported Performance Table'!$AL1480="",'Reported Performance Table'!$AN1480="",'Reported Performance Table'!$AR1480=""),$A1473&amp;", ",""))</f>
        <v/>
      </c>
      <c r="D1473" s="35" t="e">
        <f>VLOOKUP('Reported Performance Table'!C1473,'Master List'!$B$20:$C$39,2,FALSE)</f>
        <v>#N/A</v>
      </c>
      <c r="E1473" t="e">
        <f>VLOOKUP('Reported Performance Table'!D1473,'Master List'!$B$42:$C$129,2,FALSE)</f>
        <v>#N/A</v>
      </c>
      <c r="F1473" t="e">
        <f>VLOOKUP('Reported Performance Table'!C1473,'Master List'!$B$20:$D$39,3,FALSE)</f>
        <v>#N/A</v>
      </c>
      <c r="G1473" s="3" t="e">
        <f>VLOOKUP('Reported Performance Table'!B1473,'Master List'!$B$11:$D$17,3,FALSE)</f>
        <v>#N/A</v>
      </c>
      <c r="H1473" t="e">
        <f t="shared" si="44"/>
        <v>#N/A</v>
      </c>
      <c r="I1473" t="e">
        <f>IF(VLOOKUP('Reported Performance Table'!D1473,'Master List'!$B$42:$D$129,3,FALSE)="","No",VLOOKUP('Reported Performance Table'!D1473,'Master List'!$B$42:$D$129,3,FALSE))</f>
        <v>#N/A</v>
      </c>
      <c r="J1473" t="e">
        <f>IF(AND(I1473="Yes_No",'Reported Performance Table'!E1473="Yes"),"No","Yes_No")</f>
        <v>#N/A</v>
      </c>
      <c r="K1473" t="str">
        <f>IF('Reported Performance Table'!D1473="","",IF('Reported Performance Table'!E1473="Yes","LUNA_CCT","Reported_CCT"))</f>
        <v/>
      </c>
      <c r="L1473" t="str">
        <f>IF('Reported Performance Table'!D1473="","",IF(K1473="LUNA_CCT",VLOOKUP('Reported Performance Table'!D1473,'Master List'!$B$42:$E$129,4,FALSE),"Reported_BUG"))</f>
        <v/>
      </c>
      <c r="M1473" t="str">
        <f>IF('Reported Performance Table'!D1473="","",IF(AND('Reported Performance Table'!$E1473="Yes",OR('Reported Performance Table'!$D1473='Master List'!$B$42,'Reported Performance Table'!$D1473='Master List'!$B$43,'Reported Performance Table'!$D1473='Master List'!$B$44,'Reported Performance Table'!$D1473='Master List'!$B$46,'Reported Performance Table'!$D1473='Master List'!$B$48,'Reported Performance Table'!$D1473='Master List'!$B$104,'Reported Performance Table'!$D1473='Master List'!$B$106,'Reported Performance Table'!$D1473='Master List'!$B$126)),"LUNA_Dimming","Dimming_Capability_and_Range"))</f>
        <v/>
      </c>
      <c r="N1473" s="179">
        <f>'Reported Performance Table'!BE1473</f>
        <v>0</v>
      </c>
      <c r="O1473" s="179">
        <f>'Reported Performance Table'!BF1473</f>
        <v>0</v>
      </c>
      <c r="P1473" s="179">
        <f>'Reported Performance Table'!BG1473</f>
        <v>0</v>
      </c>
      <c r="Q1473" t="str">
        <f t="shared" si="45"/>
        <v>No</v>
      </c>
    </row>
    <row r="1474" spans="1:17" x14ac:dyDescent="0.25">
      <c r="A1474" s="75">
        <v>1481</v>
      </c>
      <c r="B1474" s="76" t="str">
        <f>IF('Reported Performance Table'!$A1481="","",IF(OR('Reported Performance Table'!$B1481="",'Reported Performance Table'!$C1481="",'Reported Performance Table'!$D1481="",'Reported Performance Table'!$F1481="",'Reported Performance Table'!$G1481="",'Reported Performance Table'!$H1481="",'Reported Performance Table'!$I1481="",'Reported Performance Table'!$K1481="",'Reported Performance Table'!$N1481="",'Reported Performance Table'!$O1481="",'Reported Performance Table'!$P1481="",'Reported Performance Table'!$Q1481="",'Reported Performance Table'!$R1481="",'Reported Performance Table'!$S1481="",'Reported Performance Table'!$T1481="",'Reported Performance Table'!$U1481="",'Reported Performance Table'!$V1481="",'Reported Performance Table'!$W1481="",'Reported Performance Table'!$X1481="",'Reported Performance Table'!$AF1481="",'Reported Performance Table'!$AG1481="",'Reported Performance Table'!$AI1481="",'Reported Performance Table'!$AJ1481="",'Reported Performance Table'!$AL1481="",'Reported Performance Table'!$AN1481="",'Reported Performance Table'!$AR1481=""),$A1474&amp;", ",""))</f>
        <v/>
      </c>
      <c r="D1474" s="35" t="e">
        <f>VLOOKUP('Reported Performance Table'!C1474,'Master List'!$B$20:$C$39,2,FALSE)</f>
        <v>#N/A</v>
      </c>
      <c r="E1474" t="e">
        <f>VLOOKUP('Reported Performance Table'!D1474,'Master List'!$B$42:$C$129,2,FALSE)</f>
        <v>#N/A</v>
      </c>
      <c r="F1474" t="e">
        <f>VLOOKUP('Reported Performance Table'!C1474,'Master List'!$B$20:$D$39,3,FALSE)</f>
        <v>#N/A</v>
      </c>
      <c r="G1474" s="3" t="e">
        <f>VLOOKUP('Reported Performance Table'!B1474,'Master List'!$B$11:$D$17,3,FALSE)</f>
        <v>#N/A</v>
      </c>
      <c r="H1474" t="e">
        <f t="shared" si="44"/>
        <v>#N/A</v>
      </c>
      <c r="I1474" t="e">
        <f>IF(VLOOKUP('Reported Performance Table'!D1474,'Master List'!$B$42:$D$129,3,FALSE)="","No",VLOOKUP('Reported Performance Table'!D1474,'Master List'!$B$42:$D$129,3,FALSE))</f>
        <v>#N/A</v>
      </c>
      <c r="J1474" t="e">
        <f>IF(AND(I1474="Yes_No",'Reported Performance Table'!E1474="Yes"),"No","Yes_No")</f>
        <v>#N/A</v>
      </c>
      <c r="K1474" t="str">
        <f>IF('Reported Performance Table'!D1474="","",IF('Reported Performance Table'!E1474="Yes","LUNA_CCT","Reported_CCT"))</f>
        <v/>
      </c>
      <c r="L1474" t="str">
        <f>IF('Reported Performance Table'!D1474="","",IF(K1474="LUNA_CCT",VLOOKUP('Reported Performance Table'!D1474,'Master List'!$B$42:$E$129,4,FALSE),"Reported_BUG"))</f>
        <v/>
      </c>
      <c r="M1474" t="str">
        <f>IF('Reported Performance Table'!D1474="","",IF(AND('Reported Performance Table'!$E1474="Yes",OR('Reported Performance Table'!$D1474='Master List'!$B$42,'Reported Performance Table'!$D1474='Master List'!$B$43,'Reported Performance Table'!$D1474='Master List'!$B$44,'Reported Performance Table'!$D1474='Master List'!$B$46,'Reported Performance Table'!$D1474='Master List'!$B$48,'Reported Performance Table'!$D1474='Master List'!$B$104,'Reported Performance Table'!$D1474='Master List'!$B$106,'Reported Performance Table'!$D1474='Master List'!$B$126)),"LUNA_Dimming","Dimming_Capability_and_Range"))</f>
        <v/>
      </c>
      <c r="N1474" s="179">
        <f>'Reported Performance Table'!BE1474</f>
        <v>0</v>
      </c>
      <c r="O1474" s="179">
        <f>'Reported Performance Table'!BF1474</f>
        <v>0</v>
      </c>
      <c r="P1474" s="179">
        <f>'Reported Performance Table'!BG1474</f>
        <v>0</v>
      </c>
      <c r="Q1474" t="str">
        <f t="shared" si="45"/>
        <v>No</v>
      </c>
    </row>
    <row r="1475" spans="1:17" x14ac:dyDescent="0.25">
      <c r="A1475" s="75">
        <v>1482</v>
      </c>
      <c r="B1475" s="76" t="str">
        <f>IF('Reported Performance Table'!$A1482="","",IF(OR('Reported Performance Table'!$B1482="",'Reported Performance Table'!$C1482="",'Reported Performance Table'!$D1482="",'Reported Performance Table'!$F1482="",'Reported Performance Table'!$G1482="",'Reported Performance Table'!$H1482="",'Reported Performance Table'!$I1482="",'Reported Performance Table'!$K1482="",'Reported Performance Table'!$N1482="",'Reported Performance Table'!$O1482="",'Reported Performance Table'!$P1482="",'Reported Performance Table'!$Q1482="",'Reported Performance Table'!$R1482="",'Reported Performance Table'!$S1482="",'Reported Performance Table'!$T1482="",'Reported Performance Table'!$U1482="",'Reported Performance Table'!$V1482="",'Reported Performance Table'!$W1482="",'Reported Performance Table'!$X1482="",'Reported Performance Table'!$AF1482="",'Reported Performance Table'!$AG1482="",'Reported Performance Table'!$AI1482="",'Reported Performance Table'!$AJ1482="",'Reported Performance Table'!$AL1482="",'Reported Performance Table'!$AN1482="",'Reported Performance Table'!$AR1482=""),$A1475&amp;", ",""))</f>
        <v/>
      </c>
      <c r="D1475" s="35" t="e">
        <f>VLOOKUP('Reported Performance Table'!C1475,'Master List'!$B$20:$C$39,2,FALSE)</f>
        <v>#N/A</v>
      </c>
      <c r="E1475" t="e">
        <f>VLOOKUP('Reported Performance Table'!D1475,'Master List'!$B$42:$C$129,2,FALSE)</f>
        <v>#N/A</v>
      </c>
      <c r="F1475" t="e">
        <f>VLOOKUP('Reported Performance Table'!C1475,'Master List'!$B$20:$D$39,3,FALSE)</f>
        <v>#N/A</v>
      </c>
      <c r="G1475" s="3" t="e">
        <f>VLOOKUP('Reported Performance Table'!B1475,'Master List'!$B$11:$D$17,3,FALSE)</f>
        <v>#N/A</v>
      </c>
      <c r="H1475" t="e">
        <f t="shared" si="44"/>
        <v>#N/A</v>
      </c>
      <c r="I1475" t="e">
        <f>IF(VLOOKUP('Reported Performance Table'!D1475,'Master List'!$B$42:$D$129,3,FALSE)="","No",VLOOKUP('Reported Performance Table'!D1475,'Master List'!$B$42:$D$129,3,FALSE))</f>
        <v>#N/A</v>
      </c>
      <c r="J1475" t="e">
        <f>IF(AND(I1475="Yes_No",'Reported Performance Table'!E1475="Yes"),"No","Yes_No")</f>
        <v>#N/A</v>
      </c>
      <c r="K1475" t="str">
        <f>IF('Reported Performance Table'!D1475="","",IF('Reported Performance Table'!E1475="Yes","LUNA_CCT","Reported_CCT"))</f>
        <v/>
      </c>
      <c r="L1475" t="str">
        <f>IF('Reported Performance Table'!D1475="","",IF(K1475="LUNA_CCT",VLOOKUP('Reported Performance Table'!D1475,'Master List'!$B$42:$E$129,4,FALSE),"Reported_BUG"))</f>
        <v/>
      </c>
      <c r="M1475" t="str">
        <f>IF('Reported Performance Table'!D1475="","",IF(AND('Reported Performance Table'!$E1475="Yes",OR('Reported Performance Table'!$D1475='Master List'!$B$42,'Reported Performance Table'!$D1475='Master List'!$B$43,'Reported Performance Table'!$D1475='Master List'!$B$44,'Reported Performance Table'!$D1475='Master List'!$B$46,'Reported Performance Table'!$D1475='Master List'!$B$48,'Reported Performance Table'!$D1475='Master List'!$B$104,'Reported Performance Table'!$D1475='Master List'!$B$106,'Reported Performance Table'!$D1475='Master List'!$B$126)),"LUNA_Dimming","Dimming_Capability_and_Range"))</f>
        <v/>
      </c>
      <c r="N1475" s="179">
        <f>'Reported Performance Table'!BE1475</f>
        <v>0</v>
      </c>
      <c r="O1475" s="179">
        <f>'Reported Performance Table'!BF1475</f>
        <v>0</v>
      </c>
      <c r="P1475" s="179">
        <f>'Reported Performance Table'!BG1475</f>
        <v>0</v>
      </c>
      <c r="Q1475" t="str">
        <f t="shared" si="45"/>
        <v>No</v>
      </c>
    </row>
    <row r="1476" spans="1:17" x14ac:dyDescent="0.25">
      <c r="A1476" s="75">
        <v>1483</v>
      </c>
      <c r="B1476" s="76" t="str">
        <f>IF('Reported Performance Table'!$A1483="","",IF(OR('Reported Performance Table'!$B1483="",'Reported Performance Table'!$C1483="",'Reported Performance Table'!$D1483="",'Reported Performance Table'!$F1483="",'Reported Performance Table'!$G1483="",'Reported Performance Table'!$H1483="",'Reported Performance Table'!$I1483="",'Reported Performance Table'!$K1483="",'Reported Performance Table'!$N1483="",'Reported Performance Table'!$O1483="",'Reported Performance Table'!$P1483="",'Reported Performance Table'!$Q1483="",'Reported Performance Table'!$R1483="",'Reported Performance Table'!$S1483="",'Reported Performance Table'!$T1483="",'Reported Performance Table'!$U1483="",'Reported Performance Table'!$V1483="",'Reported Performance Table'!$W1483="",'Reported Performance Table'!$X1483="",'Reported Performance Table'!$AF1483="",'Reported Performance Table'!$AG1483="",'Reported Performance Table'!$AI1483="",'Reported Performance Table'!$AJ1483="",'Reported Performance Table'!$AL1483="",'Reported Performance Table'!$AN1483="",'Reported Performance Table'!$AR1483=""),$A1476&amp;", ",""))</f>
        <v/>
      </c>
      <c r="D1476" s="35" t="e">
        <f>VLOOKUP('Reported Performance Table'!C1476,'Master List'!$B$20:$C$39,2,FALSE)</f>
        <v>#N/A</v>
      </c>
      <c r="E1476" t="e">
        <f>VLOOKUP('Reported Performance Table'!D1476,'Master List'!$B$42:$C$129,2,FALSE)</f>
        <v>#N/A</v>
      </c>
      <c r="F1476" t="e">
        <f>VLOOKUP('Reported Performance Table'!C1476,'Master List'!$B$20:$D$39,3,FALSE)</f>
        <v>#N/A</v>
      </c>
      <c r="G1476" s="3" t="e">
        <f>VLOOKUP('Reported Performance Table'!B1476,'Master List'!$B$11:$D$17,3,FALSE)</f>
        <v>#N/A</v>
      </c>
      <c r="H1476" t="e">
        <f t="shared" si="44"/>
        <v>#N/A</v>
      </c>
      <c r="I1476" t="e">
        <f>IF(VLOOKUP('Reported Performance Table'!D1476,'Master List'!$B$42:$D$129,3,FALSE)="","No",VLOOKUP('Reported Performance Table'!D1476,'Master List'!$B$42:$D$129,3,FALSE))</f>
        <v>#N/A</v>
      </c>
      <c r="J1476" t="e">
        <f>IF(AND(I1476="Yes_No",'Reported Performance Table'!E1476="Yes"),"No","Yes_No")</f>
        <v>#N/A</v>
      </c>
      <c r="K1476" t="str">
        <f>IF('Reported Performance Table'!D1476="","",IF('Reported Performance Table'!E1476="Yes","LUNA_CCT","Reported_CCT"))</f>
        <v/>
      </c>
      <c r="L1476" t="str">
        <f>IF('Reported Performance Table'!D1476="","",IF(K1476="LUNA_CCT",VLOOKUP('Reported Performance Table'!D1476,'Master List'!$B$42:$E$129,4,FALSE),"Reported_BUG"))</f>
        <v/>
      </c>
      <c r="M1476" t="str">
        <f>IF('Reported Performance Table'!D1476="","",IF(AND('Reported Performance Table'!$E1476="Yes",OR('Reported Performance Table'!$D1476='Master List'!$B$42,'Reported Performance Table'!$D1476='Master List'!$B$43,'Reported Performance Table'!$D1476='Master List'!$B$44,'Reported Performance Table'!$D1476='Master List'!$B$46,'Reported Performance Table'!$D1476='Master List'!$B$48,'Reported Performance Table'!$D1476='Master List'!$B$104,'Reported Performance Table'!$D1476='Master List'!$B$106,'Reported Performance Table'!$D1476='Master List'!$B$126)),"LUNA_Dimming","Dimming_Capability_and_Range"))</f>
        <v/>
      </c>
      <c r="N1476" s="179">
        <f>'Reported Performance Table'!BE1476</f>
        <v>0</v>
      </c>
      <c r="O1476" s="179">
        <f>'Reported Performance Table'!BF1476</f>
        <v>0</v>
      </c>
      <c r="P1476" s="179">
        <f>'Reported Performance Table'!BG1476</f>
        <v>0</v>
      </c>
      <c r="Q1476" t="str">
        <f t="shared" si="45"/>
        <v>No</v>
      </c>
    </row>
    <row r="1477" spans="1:17" x14ac:dyDescent="0.25">
      <c r="A1477" s="75">
        <v>1484</v>
      </c>
      <c r="B1477" s="76" t="str">
        <f>IF('Reported Performance Table'!$A1484="","",IF(OR('Reported Performance Table'!$B1484="",'Reported Performance Table'!$C1484="",'Reported Performance Table'!$D1484="",'Reported Performance Table'!$F1484="",'Reported Performance Table'!$G1484="",'Reported Performance Table'!$H1484="",'Reported Performance Table'!$I1484="",'Reported Performance Table'!$K1484="",'Reported Performance Table'!$N1484="",'Reported Performance Table'!$O1484="",'Reported Performance Table'!$P1484="",'Reported Performance Table'!$Q1484="",'Reported Performance Table'!$R1484="",'Reported Performance Table'!$S1484="",'Reported Performance Table'!$T1484="",'Reported Performance Table'!$U1484="",'Reported Performance Table'!$V1484="",'Reported Performance Table'!$W1484="",'Reported Performance Table'!$X1484="",'Reported Performance Table'!$AF1484="",'Reported Performance Table'!$AG1484="",'Reported Performance Table'!$AI1484="",'Reported Performance Table'!$AJ1484="",'Reported Performance Table'!$AL1484="",'Reported Performance Table'!$AN1484="",'Reported Performance Table'!$AR1484=""),$A1477&amp;", ",""))</f>
        <v/>
      </c>
      <c r="D1477" s="35" t="e">
        <f>VLOOKUP('Reported Performance Table'!C1477,'Master List'!$B$20:$C$39,2,FALSE)</f>
        <v>#N/A</v>
      </c>
      <c r="E1477" t="e">
        <f>VLOOKUP('Reported Performance Table'!D1477,'Master List'!$B$42:$C$129,2,FALSE)</f>
        <v>#N/A</v>
      </c>
      <c r="F1477" t="e">
        <f>VLOOKUP('Reported Performance Table'!C1477,'Master List'!$B$20:$D$39,3,FALSE)</f>
        <v>#N/A</v>
      </c>
      <c r="G1477" s="3" t="e">
        <f>VLOOKUP('Reported Performance Table'!B1477,'Master List'!$B$11:$D$17,3,FALSE)</f>
        <v>#N/A</v>
      </c>
      <c r="H1477" t="e">
        <f t="shared" si="44"/>
        <v>#N/A</v>
      </c>
      <c r="I1477" t="e">
        <f>IF(VLOOKUP('Reported Performance Table'!D1477,'Master List'!$B$42:$D$129,3,FALSE)="","No",VLOOKUP('Reported Performance Table'!D1477,'Master List'!$B$42:$D$129,3,FALSE))</f>
        <v>#N/A</v>
      </c>
      <c r="J1477" t="e">
        <f>IF(AND(I1477="Yes_No",'Reported Performance Table'!E1477="Yes"),"No","Yes_No")</f>
        <v>#N/A</v>
      </c>
      <c r="K1477" t="str">
        <f>IF('Reported Performance Table'!D1477="","",IF('Reported Performance Table'!E1477="Yes","LUNA_CCT","Reported_CCT"))</f>
        <v/>
      </c>
      <c r="L1477" t="str">
        <f>IF('Reported Performance Table'!D1477="","",IF(K1477="LUNA_CCT",VLOOKUP('Reported Performance Table'!D1477,'Master List'!$B$42:$E$129,4,FALSE),"Reported_BUG"))</f>
        <v/>
      </c>
      <c r="M1477" t="str">
        <f>IF('Reported Performance Table'!D1477="","",IF(AND('Reported Performance Table'!$E1477="Yes",OR('Reported Performance Table'!$D1477='Master List'!$B$42,'Reported Performance Table'!$D1477='Master List'!$B$43,'Reported Performance Table'!$D1477='Master List'!$B$44,'Reported Performance Table'!$D1477='Master List'!$B$46,'Reported Performance Table'!$D1477='Master List'!$B$48,'Reported Performance Table'!$D1477='Master List'!$B$104,'Reported Performance Table'!$D1477='Master List'!$B$106,'Reported Performance Table'!$D1477='Master List'!$B$126)),"LUNA_Dimming","Dimming_Capability_and_Range"))</f>
        <v/>
      </c>
      <c r="N1477" s="179">
        <f>'Reported Performance Table'!BE1477</f>
        <v>0</v>
      </c>
      <c r="O1477" s="179">
        <f>'Reported Performance Table'!BF1477</f>
        <v>0</v>
      </c>
      <c r="P1477" s="179">
        <f>'Reported Performance Table'!BG1477</f>
        <v>0</v>
      </c>
      <c r="Q1477" t="str">
        <f t="shared" si="45"/>
        <v>No</v>
      </c>
    </row>
    <row r="1478" spans="1:17" x14ac:dyDescent="0.25">
      <c r="A1478" s="75">
        <v>1485</v>
      </c>
      <c r="B1478" s="76" t="str">
        <f>IF('Reported Performance Table'!$A1485="","",IF(OR('Reported Performance Table'!$B1485="",'Reported Performance Table'!$C1485="",'Reported Performance Table'!$D1485="",'Reported Performance Table'!$F1485="",'Reported Performance Table'!$G1485="",'Reported Performance Table'!$H1485="",'Reported Performance Table'!$I1485="",'Reported Performance Table'!$K1485="",'Reported Performance Table'!$N1485="",'Reported Performance Table'!$O1485="",'Reported Performance Table'!$P1485="",'Reported Performance Table'!$Q1485="",'Reported Performance Table'!$R1485="",'Reported Performance Table'!$S1485="",'Reported Performance Table'!$T1485="",'Reported Performance Table'!$U1485="",'Reported Performance Table'!$V1485="",'Reported Performance Table'!$W1485="",'Reported Performance Table'!$X1485="",'Reported Performance Table'!$AF1485="",'Reported Performance Table'!$AG1485="",'Reported Performance Table'!$AI1485="",'Reported Performance Table'!$AJ1485="",'Reported Performance Table'!$AL1485="",'Reported Performance Table'!$AN1485="",'Reported Performance Table'!$AR1485=""),$A1478&amp;", ",""))</f>
        <v/>
      </c>
      <c r="D1478" s="35" t="e">
        <f>VLOOKUP('Reported Performance Table'!C1478,'Master List'!$B$20:$C$39,2,FALSE)</f>
        <v>#N/A</v>
      </c>
      <c r="E1478" t="e">
        <f>VLOOKUP('Reported Performance Table'!D1478,'Master List'!$B$42:$C$129,2,FALSE)</f>
        <v>#N/A</v>
      </c>
      <c r="F1478" t="e">
        <f>VLOOKUP('Reported Performance Table'!C1478,'Master List'!$B$20:$D$39,3,FALSE)</f>
        <v>#N/A</v>
      </c>
      <c r="G1478" s="3" t="e">
        <f>VLOOKUP('Reported Performance Table'!B1478,'Master List'!$B$11:$D$17,3,FALSE)</f>
        <v>#N/A</v>
      </c>
      <c r="H1478" t="e">
        <f t="shared" si="44"/>
        <v>#N/A</v>
      </c>
      <c r="I1478" t="e">
        <f>IF(VLOOKUP('Reported Performance Table'!D1478,'Master List'!$B$42:$D$129,3,FALSE)="","No",VLOOKUP('Reported Performance Table'!D1478,'Master List'!$B$42:$D$129,3,FALSE))</f>
        <v>#N/A</v>
      </c>
      <c r="J1478" t="e">
        <f>IF(AND(I1478="Yes_No",'Reported Performance Table'!E1478="Yes"),"No","Yes_No")</f>
        <v>#N/A</v>
      </c>
      <c r="K1478" t="str">
        <f>IF('Reported Performance Table'!D1478="","",IF('Reported Performance Table'!E1478="Yes","LUNA_CCT","Reported_CCT"))</f>
        <v/>
      </c>
      <c r="L1478" t="str">
        <f>IF('Reported Performance Table'!D1478="","",IF(K1478="LUNA_CCT",VLOOKUP('Reported Performance Table'!D1478,'Master List'!$B$42:$E$129,4,FALSE),"Reported_BUG"))</f>
        <v/>
      </c>
      <c r="M1478" t="str">
        <f>IF('Reported Performance Table'!D1478="","",IF(AND('Reported Performance Table'!$E1478="Yes",OR('Reported Performance Table'!$D1478='Master List'!$B$42,'Reported Performance Table'!$D1478='Master List'!$B$43,'Reported Performance Table'!$D1478='Master List'!$B$44,'Reported Performance Table'!$D1478='Master List'!$B$46,'Reported Performance Table'!$D1478='Master List'!$B$48,'Reported Performance Table'!$D1478='Master List'!$B$104,'Reported Performance Table'!$D1478='Master List'!$B$106,'Reported Performance Table'!$D1478='Master List'!$B$126)),"LUNA_Dimming","Dimming_Capability_and_Range"))</f>
        <v/>
      </c>
      <c r="N1478" s="179">
        <f>'Reported Performance Table'!BE1478</f>
        <v>0</v>
      </c>
      <c r="O1478" s="179">
        <f>'Reported Performance Table'!BF1478</f>
        <v>0</v>
      </c>
      <c r="P1478" s="179">
        <f>'Reported Performance Table'!BG1478</f>
        <v>0</v>
      </c>
      <c r="Q1478" t="str">
        <f t="shared" si="45"/>
        <v>No</v>
      </c>
    </row>
    <row r="1479" spans="1:17" x14ac:dyDescent="0.25">
      <c r="A1479" s="75">
        <v>1486</v>
      </c>
      <c r="B1479" s="76" t="str">
        <f>IF('Reported Performance Table'!$A1486="","",IF(OR('Reported Performance Table'!$B1486="",'Reported Performance Table'!$C1486="",'Reported Performance Table'!$D1486="",'Reported Performance Table'!$F1486="",'Reported Performance Table'!$G1486="",'Reported Performance Table'!$H1486="",'Reported Performance Table'!$I1486="",'Reported Performance Table'!$K1486="",'Reported Performance Table'!$N1486="",'Reported Performance Table'!$O1486="",'Reported Performance Table'!$P1486="",'Reported Performance Table'!$Q1486="",'Reported Performance Table'!$R1486="",'Reported Performance Table'!$S1486="",'Reported Performance Table'!$T1486="",'Reported Performance Table'!$U1486="",'Reported Performance Table'!$V1486="",'Reported Performance Table'!$W1486="",'Reported Performance Table'!$X1486="",'Reported Performance Table'!$AF1486="",'Reported Performance Table'!$AG1486="",'Reported Performance Table'!$AI1486="",'Reported Performance Table'!$AJ1486="",'Reported Performance Table'!$AL1486="",'Reported Performance Table'!$AN1486="",'Reported Performance Table'!$AR1486=""),$A1479&amp;", ",""))</f>
        <v/>
      </c>
      <c r="D1479" s="35" t="e">
        <f>VLOOKUP('Reported Performance Table'!C1479,'Master List'!$B$20:$C$39,2,FALSE)</f>
        <v>#N/A</v>
      </c>
      <c r="E1479" t="e">
        <f>VLOOKUP('Reported Performance Table'!D1479,'Master List'!$B$42:$C$129,2,FALSE)</f>
        <v>#N/A</v>
      </c>
      <c r="F1479" t="e">
        <f>VLOOKUP('Reported Performance Table'!C1479,'Master List'!$B$20:$D$39,3,FALSE)</f>
        <v>#N/A</v>
      </c>
      <c r="G1479" s="3" t="e">
        <f>VLOOKUP('Reported Performance Table'!B1479,'Master List'!$B$11:$D$17,3,FALSE)</f>
        <v>#N/A</v>
      </c>
      <c r="H1479" t="e">
        <f t="shared" si="44"/>
        <v>#N/A</v>
      </c>
      <c r="I1479" t="e">
        <f>IF(VLOOKUP('Reported Performance Table'!D1479,'Master List'!$B$42:$D$129,3,FALSE)="","No",VLOOKUP('Reported Performance Table'!D1479,'Master List'!$B$42:$D$129,3,FALSE))</f>
        <v>#N/A</v>
      </c>
      <c r="J1479" t="e">
        <f>IF(AND(I1479="Yes_No",'Reported Performance Table'!E1479="Yes"),"No","Yes_No")</f>
        <v>#N/A</v>
      </c>
      <c r="K1479" t="str">
        <f>IF('Reported Performance Table'!D1479="","",IF('Reported Performance Table'!E1479="Yes","LUNA_CCT","Reported_CCT"))</f>
        <v/>
      </c>
      <c r="L1479" t="str">
        <f>IF('Reported Performance Table'!D1479="","",IF(K1479="LUNA_CCT",VLOOKUP('Reported Performance Table'!D1479,'Master List'!$B$42:$E$129,4,FALSE),"Reported_BUG"))</f>
        <v/>
      </c>
      <c r="M1479" t="str">
        <f>IF('Reported Performance Table'!D1479="","",IF(AND('Reported Performance Table'!$E1479="Yes",OR('Reported Performance Table'!$D1479='Master List'!$B$42,'Reported Performance Table'!$D1479='Master List'!$B$43,'Reported Performance Table'!$D1479='Master List'!$B$44,'Reported Performance Table'!$D1479='Master List'!$B$46,'Reported Performance Table'!$D1479='Master List'!$B$48,'Reported Performance Table'!$D1479='Master List'!$B$104,'Reported Performance Table'!$D1479='Master List'!$B$106,'Reported Performance Table'!$D1479='Master List'!$B$126)),"LUNA_Dimming","Dimming_Capability_and_Range"))</f>
        <v/>
      </c>
      <c r="N1479" s="179">
        <f>'Reported Performance Table'!BE1479</f>
        <v>0</v>
      </c>
      <c r="O1479" s="179">
        <f>'Reported Performance Table'!BF1479</f>
        <v>0</v>
      </c>
      <c r="P1479" s="179">
        <f>'Reported Performance Table'!BG1479</f>
        <v>0</v>
      </c>
      <c r="Q1479" t="str">
        <f t="shared" si="45"/>
        <v>No</v>
      </c>
    </row>
    <row r="1480" spans="1:17" x14ac:dyDescent="0.25">
      <c r="A1480" s="75">
        <v>1487</v>
      </c>
      <c r="B1480" s="76" t="str">
        <f>IF('Reported Performance Table'!$A1487="","",IF(OR('Reported Performance Table'!$B1487="",'Reported Performance Table'!$C1487="",'Reported Performance Table'!$D1487="",'Reported Performance Table'!$F1487="",'Reported Performance Table'!$G1487="",'Reported Performance Table'!$H1487="",'Reported Performance Table'!$I1487="",'Reported Performance Table'!$K1487="",'Reported Performance Table'!$N1487="",'Reported Performance Table'!$O1487="",'Reported Performance Table'!$P1487="",'Reported Performance Table'!$Q1487="",'Reported Performance Table'!$R1487="",'Reported Performance Table'!$S1487="",'Reported Performance Table'!$T1487="",'Reported Performance Table'!$U1487="",'Reported Performance Table'!$V1487="",'Reported Performance Table'!$W1487="",'Reported Performance Table'!$X1487="",'Reported Performance Table'!$AF1487="",'Reported Performance Table'!$AG1487="",'Reported Performance Table'!$AI1487="",'Reported Performance Table'!$AJ1487="",'Reported Performance Table'!$AL1487="",'Reported Performance Table'!$AN1487="",'Reported Performance Table'!$AR1487=""),$A1480&amp;", ",""))</f>
        <v/>
      </c>
      <c r="D1480" s="35" t="e">
        <f>VLOOKUP('Reported Performance Table'!C1480,'Master List'!$B$20:$C$39,2,FALSE)</f>
        <v>#N/A</v>
      </c>
      <c r="E1480" t="e">
        <f>VLOOKUP('Reported Performance Table'!D1480,'Master List'!$B$42:$C$129,2,FALSE)</f>
        <v>#N/A</v>
      </c>
      <c r="F1480" t="e">
        <f>VLOOKUP('Reported Performance Table'!C1480,'Master List'!$B$20:$D$39,3,FALSE)</f>
        <v>#N/A</v>
      </c>
      <c r="G1480" s="3" t="e">
        <f>VLOOKUP('Reported Performance Table'!B1480,'Master List'!$B$11:$D$17,3,FALSE)</f>
        <v>#N/A</v>
      </c>
      <c r="H1480" t="e">
        <f t="shared" si="44"/>
        <v>#N/A</v>
      </c>
      <c r="I1480" t="e">
        <f>IF(VLOOKUP('Reported Performance Table'!D1480,'Master List'!$B$42:$D$129,3,FALSE)="","No",VLOOKUP('Reported Performance Table'!D1480,'Master List'!$B$42:$D$129,3,FALSE))</f>
        <v>#N/A</v>
      </c>
      <c r="J1480" t="e">
        <f>IF(AND(I1480="Yes_No",'Reported Performance Table'!E1480="Yes"),"No","Yes_No")</f>
        <v>#N/A</v>
      </c>
      <c r="K1480" t="str">
        <f>IF('Reported Performance Table'!D1480="","",IF('Reported Performance Table'!E1480="Yes","LUNA_CCT","Reported_CCT"))</f>
        <v/>
      </c>
      <c r="L1480" t="str">
        <f>IF('Reported Performance Table'!D1480="","",IF(K1480="LUNA_CCT",VLOOKUP('Reported Performance Table'!D1480,'Master List'!$B$42:$E$129,4,FALSE),"Reported_BUG"))</f>
        <v/>
      </c>
      <c r="M1480" t="str">
        <f>IF('Reported Performance Table'!D1480="","",IF(AND('Reported Performance Table'!$E1480="Yes",OR('Reported Performance Table'!$D1480='Master List'!$B$42,'Reported Performance Table'!$D1480='Master List'!$B$43,'Reported Performance Table'!$D1480='Master List'!$B$44,'Reported Performance Table'!$D1480='Master List'!$B$46,'Reported Performance Table'!$D1480='Master List'!$B$48,'Reported Performance Table'!$D1480='Master List'!$B$104,'Reported Performance Table'!$D1480='Master List'!$B$106,'Reported Performance Table'!$D1480='Master List'!$B$126)),"LUNA_Dimming","Dimming_Capability_and_Range"))</f>
        <v/>
      </c>
      <c r="N1480" s="179">
        <f>'Reported Performance Table'!BE1480</f>
        <v>0</v>
      </c>
      <c r="O1480" s="179">
        <f>'Reported Performance Table'!BF1480</f>
        <v>0</v>
      </c>
      <c r="P1480" s="179">
        <f>'Reported Performance Table'!BG1480</f>
        <v>0</v>
      </c>
      <c r="Q1480" t="str">
        <f t="shared" si="45"/>
        <v>No</v>
      </c>
    </row>
    <row r="1481" spans="1:17" x14ac:dyDescent="0.25">
      <c r="A1481" s="75">
        <v>1488</v>
      </c>
      <c r="B1481" s="76" t="str">
        <f>IF('Reported Performance Table'!$A1488="","",IF(OR('Reported Performance Table'!$B1488="",'Reported Performance Table'!$C1488="",'Reported Performance Table'!$D1488="",'Reported Performance Table'!$F1488="",'Reported Performance Table'!$G1488="",'Reported Performance Table'!$H1488="",'Reported Performance Table'!$I1488="",'Reported Performance Table'!$K1488="",'Reported Performance Table'!$N1488="",'Reported Performance Table'!$O1488="",'Reported Performance Table'!$P1488="",'Reported Performance Table'!$Q1488="",'Reported Performance Table'!$R1488="",'Reported Performance Table'!$S1488="",'Reported Performance Table'!$T1488="",'Reported Performance Table'!$U1488="",'Reported Performance Table'!$V1488="",'Reported Performance Table'!$W1488="",'Reported Performance Table'!$X1488="",'Reported Performance Table'!$AF1488="",'Reported Performance Table'!$AG1488="",'Reported Performance Table'!$AI1488="",'Reported Performance Table'!$AJ1488="",'Reported Performance Table'!$AL1488="",'Reported Performance Table'!$AN1488="",'Reported Performance Table'!$AR1488=""),$A1481&amp;", ",""))</f>
        <v/>
      </c>
      <c r="D1481" s="35" t="e">
        <f>VLOOKUP('Reported Performance Table'!C1481,'Master List'!$B$20:$C$39,2,FALSE)</f>
        <v>#N/A</v>
      </c>
      <c r="E1481" t="e">
        <f>VLOOKUP('Reported Performance Table'!D1481,'Master List'!$B$42:$C$129,2,FALSE)</f>
        <v>#N/A</v>
      </c>
      <c r="F1481" t="e">
        <f>VLOOKUP('Reported Performance Table'!C1481,'Master List'!$B$20:$D$39,3,FALSE)</f>
        <v>#N/A</v>
      </c>
      <c r="G1481" s="3" t="e">
        <f>VLOOKUP('Reported Performance Table'!B1481,'Master List'!$B$11:$D$17,3,FALSE)</f>
        <v>#N/A</v>
      </c>
      <c r="H1481" t="e">
        <f t="shared" si="44"/>
        <v>#N/A</v>
      </c>
      <c r="I1481" t="e">
        <f>IF(VLOOKUP('Reported Performance Table'!D1481,'Master List'!$B$42:$D$129,3,FALSE)="","No",VLOOKUP('Reported Performance Table'!D1481,'Master List'!$B$42:$D$129,3,FALSE))</f>
        <v>#N/A</v>
      </c>
      <c r="J1481" t="e">
        <f>IF(AND(I1481="Yes_No",'Reported Performance Table'!E1481="Yes"),"No","Yes_No")</f>
        <v>#N/A</v>
      </c>
      <c r="K1481" t="str">
        <f>IF('Reported Performance Table'!D1481="","",IF('Reported Performance Table'!E1481="Yes","LUNA_CCT","Reported_CCT"))</f>
        <v/>
      </c>
      <c r="L1481" t="str">
        <f>IF('Reported Performance Table'!D1481="","",IF(K1481="LUNA_CCT",VLOOKUP('Reported Performance Table'!D1481,'Master List'!$B$42:$E$129,4,FALSE),"Reported_BUG"))</f>
        <v/>
      </c>
      <c r="M1481" t="str">
        <f>IF('Reported Performance Table'!D1481="","",IF(AND('Reported Performance Table'!$E1481="Yes",OR('Reported Performance Table'!$D1481='Master List'!$B$42,'Reported Performance Table'!$D1481='Master List'!$B$43,'Reported Performance Table'!$D1481='Master List'!$B$44,'Reported Performance Table'!$D1481='Master List'!$B$46,'Reported Performance Table'!$D1481='Master List'!$B$48,'Reported Performance Table'!$D1481='Master List'!$B$104,'Reported Performance Table'!$D1481='Master List'!$B$106,'Reported Performance Table'!$D1481='Master List'!$B$126)),"LUNA_Dimming","Dimming_Capability_and_Range"))</f>
        <v/>
      </c>
      <c r="N1481" s="179">
        <f>'Reported Performance Table'!BE1481</f>
        <v>0</v>
      </c>
      <c r="O1481" s="179">
        <f>'Reported Performance Table'!BF1481</f>
        <v>0</v>
      </c>
      <c r="P1481" s="179">
        <f>'Reported Performance Table'!BG1481</f>
        <v>0</v>
      </c>
      <c r="Q1481" t="str">
        <f t="shared" si="45"/>
        <v>No</v>
      </c>
    </row>
    <row r="1482" spans="1:17" x14ac:dyDescent="0.25">
      <c r="A1482" s="75">
        <v>1489</v>
      </c>
      <c r="B1482" s="76" t="str">
        <f>IF('Reported Performance Table'!$A1489="","",IF(OR('Reported Performance Table'!$B1489="",'Reported Performance Table'!$C1489="",'Reported Performance Table'!$D1489="",'Reported Performance Table'!$F1489="",'Reported Performance Table'!$G1489="",'Reported Performance Table'!$H1489="",'Reported Performance Table'!$I1489="",'Reported Performance Table'!$K1489="",'Reported Performance Table'!$N1489="",'Reported Performance Table'!$O1489="",'Reported Performance Table'!$P1489="",'Reported Performance Table'!$Q1489="",'Reported Performance Table'!$R1489="",'Reported Performance Table'!$S1489="",'Reported Performance Table'!$T1489="",'Reported Performance Table'!$U1489="",'Reported Performance Table'!$V1489="",'Reported Performance Table'!$W1489="",'Reported Performance Table'!$X1489="",'Reported Performance Table'!$AF1489="",'Reported Performance Table'!$AG1489="",'Reported Performance Table'!$AI1489="",'Reported Performance Table'!$AJ1489="",'Reported Performance Table'!$AL1489="",'Reported Performance Table'!$AN1489="",'Reported Performance Table'!$AR1489=""),$A1482&amp;", ",""))</f>
        <v/>
      </c>
      <c r="D1482" s="35" t="e">
        <f>VLOOKUP('Reported Performance Table'!C1482,'Master List'!$B$20:$C$39,2,FALSE)</f>
        <v>#N/A</v>
      </c>
      <c r="E1482" t="e">
        <f>VLOOKUP('Reported Performance Table'!D1482,'Master List'!$B$42:$C$129,2,FALSE)</f>
        <v>#N/A</v>
      </c>
      <c r="F1482" t="e">
        <f>VLOOKUP('Reported Performance Table'!C1482,'Master List'!$B$20:$D$39,3,FALSE)</f>
        <v>#N/A</v>
      </c>
      <c r="G1482" s="3" t="e">
        <f>VLOOKUP('Reported Performance Table'!B1482,'Master List'!$B$11:$D$17,3,FALSE)</f>
        <v>#N/A</v>
      </c>
      <c r="H1482" t="e">
        <f t="shared" si="44"/>
        <v>#N/A</v>
      </c>
      <c r="I1482" t="e">
        <f>IF(VLOOKUP('Reported Performance Table'!D1482,'Master List'!$B$42:$D$129,3,FALSE)="","No",VLOOKUP('Reported Performance Table'!D1482,'Master List'!$B$42:$D$129,3,FALSE))</f>
        <v>#N/A</v>
      </c>
      <c r="J1482" t="e">
        <f>IF(AND(I1482="Yes_No",'Reported Performance Table'!E1482="Yes"),"No","Yes_No")</f>
        <v>#N/A</v>
      </c>
      <c r="K1482" t="str">
        <f>IF('Reported Performance Table'!D1482="","",IF('Reported Performance Table'!E1482="Yes","LUNA_CCT","Reported_CCT"))</f>
        <v/>
      </c>
      <c r="L1482" t="str">
        <f>IF('Reported Performance Table'!D1482="","",IF(K1482="LUNA_CCT",VLOOKUP('Reported Performance Table'!D1482,'Master List'!$B$42:$E$129,4,FALSE),"Reported_BUG"))</f>
        <v/>
      </c>
      <c r="M1482" t="str">
        <f>IF('Reported Performance Table'!D1482="","",IF(AND('Reported Performance Table'!$E1482="Yes",OR('Reported Performance Table'!$D1482='Master List'!$B$42,'Reported Performance Table'!$D1482='Master List'!$B$43,'Reported Performance Table'!$D1482='Master List'!$B$44,'Reported Performance Table'!$D1482='Master List'!$B$46,'Reported Performance Table'!$D1482='Master List'!$B$48,'Reported Performance Table'!$D1482='Master List'!$B$104,'Reported Performance Table'!$D1482='Master List'!$B$106,'Reported Performance Table'!$D1482='Master List'!$B$126)),"LUNA_Dimming","Dimming_Capability_and_Range"))</f>
        <v/>
      </c>
      <c r="N1482" s="179">
        <f>'Reported Performance Table'!BE1482</f>
        <v>0</v>
      </c>
      <c r="O1482" s="179">
        <f>'Reported Performance Table'!BF1482</f>
        <v>0</v>
      </c>
      <c r="P1482" s="179">
        <f>'Reported Performance Table'!BG1482</f>
        <v>0</v>
      </c>
      <c r="Q1482" t="str">
        <f t="shared" si="45"/>
        <v>No</v>
      </c>
    </row>
    <row r="1483" spans="1:17" x14ac:dyDescent="0.25">
      <c r="A1483" s="75">
        <v>1490</v>
      </c>
      <c r="B1483" s="76" t="str">
        <f>IF('Reported Performance Table'!$A1490="","",IF(OR('Reported Performance Table'!$B1490="",'Reported Performance Table'!$C1490="",'Reported Performance Table'!$D1490="",'Reported Performance Table'!$F1490="",'Reported Performance Table'!$G1490="",'Reported Performance Table'!$H1490="",'Reported Performance Table'!$I1490="",'Reported Performance Table'!$K1490="",'Reported Performance Table'!$N1490="",'Reported Performance Table'!$O1490="",'Reported Performance Table'!$P1490="",'Reported Performance Table'!$Q1490="",'Reported Performance Table'!$R1490="",'Reported Performance Table'!$S1490="",'Reported Performance Table'!$T1490="",'Reported Performance Table'!$U1490="",'Reported Performance Table'!$V1490="",'Reported Performance Table'!$W1490="",'Reported Performance Table'!$X1490="",'Reported Performance Table'!$AF1490="",'Reported Performance Table'!$AG1490="",'Reported Performance Table'!$AI1490="",'Reported Performance Table'!$AJ1490="",'Reported Performance Table'!$AL1490="",'Reported Performance Table'!$AN1490="",'Reported Performance Table'!$AR1490=""),$A1483&amp;", ",""))</f>
        <v/>
      </c>
      <c r="D1483" s="35" t="e">
        <f>VLOOKUP('Reported Performance Table'!C1483,'Master List'!$B$20:$C$39,2,FALSE)</f>
        <v>#N/A</v>
      </c>
      <c r="E1483" t="e">
        <f>VLOOKUP('Reported Performance Table'!D1483,'Master List'!$B$42:$C$129,2,FALSE)</f>
        <v>#N/A</v>
      </c>
      <c r="F1483" t="e">
        <f>VLOOKUP('Reported Performance Table'!C1483,'Master List'!$B$20:$D$39,3,FALSE)</f>
        <v>#N/A</v>
      </c>
      <c r="G1483" s="3" t="e">
        <f>VLOOKUP('Reported Performance Table'!B1483,'Master List'!$B$11:$D$17,3,FALSE)</f>
        <v>#N/A</v>
      </c>
      <c r="H1483" t="e">
        <f t="shared" ref="H1483:H1546" si="46">CONCATENATE(F1483,G1483)</f>
        <v>#N/A</v>
      </c>
      <c r="I1483" t="e">
        <f>IF(VLOOKUP('Reported Performance Table'!D1483,'Master List'!$B$42:$D$129,3,FALSE)="","No",VLOOKUP('Reported Performance Table'!D1483,'Master List'!$B$42:$D$129,3,FALSE))</f>
        <v>#N/A</v>
      </c>
      <c r="J1483" t="e">
        <f>IF(AND(I1483="Yes_No",'Reported Performance Table'!E1483="Yes"),"No","Yes_No")</f>
        <v>#N/A</v>
      </c>
      <c r="K1483" t="str">
        <f>IF('Reported Performance Table'!D1483="","",IF('Reported Performance Table'!E1483="Yes","LUNA_CCT","Reported_CCT"))</f>
        <v/>
      </c>
      <c r="L1483" t="str">
        <f>IF('Reported Performance Table'!D1483="","",IF(K1483="LUNA_CCT",VLOOKUP('Reported Performance Table'!D1483,'Master List'!$B$42:$E$129,4,FALSE),"Reported_BUG"))</f>
        <v/>
      </c>
      <c r="M1483" t="str">
        <f>IF('Reported Performance Table'!D1483="","",IF(AND('Reported Performance Table'!$E1483="Yes",OR('Reported Performance Table'!$D1483='Master List'!$B$42,'Reported Performance Table'!$D1483='Master List'!$B$43,'Reported Performance Table'!$D1483='Master List'!$B$44,'Reported Performance Table'!$D1483='Master List'!$B$46,'Reported Performance Table'!$D1483='Master List'!$B$48,'Reported Performance Table'!$D1483='Master List'!$B$104,'Reported Performance Table'!$D1483='Master List'!$B$106,'Reported Performance Table'!$D1483='Master List'!$B$126)),"LUNA_Dimming","Dimming_Capability_and_Range"))</f>
        <v/>
      </c>
      <c r="N1483" s="179">
        <f>'Reported Performance Table'!BE1483</f>
        <v>0</v>
      </c>
      <c r="O1483" s="179">
        <f>'Reported Performance Table'!BF1483</f>
        <v>0</v>
      </c>
      <c r="P1483" s="179">
        <f>'Reported Performance Table'!BG1483</f>
        <v>0</v>
      </c>
      <c r="Q1483" t="str">
        <f t="shared" si="45"/>
        <v>No</v>
      </c>
    </row>
    <row r="1484" spans="1:17" x14ac:dyDescent="0.25">
      <c r="A1484" s="75">
        <v>1491</v>
      </c>
      <c r="B1484" s="76" t="str">
        <f>IF('Reported Performance Table'!$A1491="","",IF(OR('Reported Performance Table'!$B1491="",'Reported Performance Table'!$C1491="",'Reported Performance Table'!$D1491="",'Reported Performance Table'!$F1491="",'Reported Performance Table'!$G1491="",'Reported Performance Table'!$H1491="",'Reported Performance Table'!$I1491="",'Reported Performance Table'!$K1491="",'Reported Performance Table'!$N1491="",'Reported Performance Table'!$O1491="",'Reported Performance Table'!$P1491="",'Reported Performance Table'!$Q1491="",'Reported Performance Table'!$R1491="",'Reported Performance Table'!$S1491="",'Reported Performance Table'!$T1491="",'Reported Performance Table'!$U1491="",'Reported Performance Table'!$V1491="",'Reported Performance Table'!$W1491="",'Reported Performance Table'!$X1491="",'Reported Performance Table'!$AF1491="",'Reported Performance Table'!$AG1491="",'Reported Performance Table'!$AI1491="",'Reported Performance Table'!$AJ1491="",'Reported Performance Table'!$AL1491="",'Reported Performance Table'!$AN1491="",'Reported Performance Table'!$AR1491=""),$A1484&amp;", ",""))</f>
        <v/>
      </c>
      <c r="D1484" s="35" t="e">
        <f>VLOOKUP('Reported Performance Table'!C1484,'Master List'!$B$20:$C$39,2,FALSE)</f>
        <v>#N/A</v>
      </c>
      <c r="E1484" t="e">
        <f>VLOOKUP('Reported Performance Table'!D1484,'Master List'!$B$42:$C$129,2,FALSE)</f>
        <v>#N/A</v>
      </c>
      <c r="F1484" t="e">
        <f>VLOOKUP('Reported Performance Table'!C1484,'Master List'!$B$20:$D$39,3,FALSE)</f>
        <v>#N/A</v>
      </c>
      <c r="G1484" s="3" t="e">
        <f>VLOOKUP('Reported Performance Table'!B1484,'Master List'!$B$11:$D$17,3,FALSE)</f>
        <v>#N/A</v>
      </c>
      <c r="H1484" t="e">
        <f t="shared" si="46"/>
        <v>#N/A</v>
      </c>
      <c r="I1484" t="e">
        <f>IF(VLOOKUP('Reported Performance Table'!D1484,'Master List'!$B$42:$D$129,3,FALSE)="","No",VLOOKUP('Reported Performance Table'!D1484,'Master List'!$B$42:$D$129,3,FALSE))</f>
        <v>#N/A</v>
      </c>
      <c r="J1484" t="e">
        <f>IF(AND(I1484="Yes_No",'Reported Performance Table'!E1484="Yes"),"No","Yes_No")</f>
        <v>#N/A</v>
      </c>
      <c r="K1484" t="str">
        <f>IF('Reported Performance Table'!D1484="","",IF('Reported Performance Table'!E1484="Yes","LUNA_CCT","Reported_CCT"))</f>
        <v/>
      </c>
      <c r="L1484" t="str">
        <f>IF('Reported Performance Table'!D1484="","",IF(K1484="LUNA_CCT",VLOOKUP('Reported Performance Table'!D1484,'Master List'!$B$42:$E$129,4,FALSE),"Reported_BUG"))</f>
        <v/>
      </c>
      <c r="M1484" t="str">
        <f>IF('Reported Performance Table'!D1484="","",IF(AND('Reported Performance Table'!$E1484="Yes",OR('Reported Performance Table'!$D1484='Master List'!$B$42,'Reported Performance Table'!$D1484='Master List'!$B$43,'Reported Performance Table'!$D1484='Master List'!$B$44,'Reported Performance Table'!$D1484='Master List'!$B$46,'Reported Performance Table'!$D1484='Master List'!$B$48,'Reported Performance Table'!$D1484='Master List'!$B$104,'Reported Performance Table'!$D1484='Master List'!$B$106,'Reported Performance Table'!$D1484='Master List'!$B$126)),"LUNA_Dimming","Dimming_Capability_and_Range"))</f>
        <v/>
      </c>
      <c r="N1484" s="179">
        <f>'Reported Performance Table'!BE1484</f>
        <v>0</v>
      </c>
      <c r="O1484" s="179">
        <f>'Reported Performance Table'!BF1484</f>
        <v>0</v>
      </c>
      <c r="P1484" s="179">
        <f>'Reported Performance Table'!BG1484</f>
        <v>0</v>
      </c>
      <c r="Q1484" t="str">
        <f t="shared" ref="Q1484:Q1547" si="47">IF(COUNTIF(N1484:P1484,"Yes")=3,"Yes","No")</f>
        <v>No</v>
      </c>
    </row>
    <row r="1485" spans="1:17" x14ac:dyDescent="0.25">
      <c r="A1485" s="75">
        <v>1492</v>
      </c>
      <c r="B1485" s="76" t="str">
        <f>IF('Reported Performance Table'!$A1492="","",IF(OR('Reported Performance Table'!$B1492="",'Reported Performance Table'!$C1492="",'Reported Performance Table'!$D1492="",'Reported Performance Table'!$F1492="",'Reported Performance Table'!$G1492="",'Reported Performance Table'!$H1492="",'Reported Performance Table'!$I1492="",'Reported Performance Table'!$K1492="",'Reported Performance Table'!$N1492="",'Reported Performance Table'!$O1492="",'Reported Performance Table'!$P1492="",'Reported Performance Table'!$Q1492="",'Reported Performance Table'!$R1492="",'Reported Performance Table'!$S1492="",'Reported Performance Table'!$T1492="",'Reported Performance Table'!$U1492="",'Reported Performance Table'!$V1492="",'Reported Performance Table'!$W1492="",'Reported Performance Table'!$X1492="",'Reported Performance Table'!$AF1492="",'Reported Performance Table'!$AG1492="",'Reported Performance Table'!$AI1492="",'Reported Performance Table'!$AJ1492="",'Reported Performance Table'!$AL1492="",'Reported Performance Table'!$AN1492="",'Reported Performance Table'!$AR1492=""),$A1485&amp;", ",""))</f>
        <v/>
      </c>
      <c r="D1485" s="35" t="e">
        <f>VLOOKUP('Reported Performance Table'!C1485,'Master List'!$B$20:$C$39,2,FALSE)</f>
        <v>#N/A</v>
      </c>
      <c r="E1485" t="e">
        <f>VLOOKUP('Reported Performance Table'!D1485,'Master List'!$B$42:$C$129,2,FALSE)</f>
        <v>#N/A</v>
      </c>
      <c r="F1485" t="e">
        <f>VLOOKUP('Reported Performance Table'!C1485,'Master List'!$B$20:$D$39,3,FALSE)</f>
        <v>#N/A</v>
      </c>
      <c r="G1485" s="3" t="e">
        <f>VLOOKUP('Reported Performance Table'!B1485,'Master List'!$B$11:$D$17,3,FALSE)</f>
        <v>#N/A</v>
      </c>
      <c r="H1485" t="e">
        <f t="shared" si="46"/>
        <v>#N/A</v>
      </c>
      <c r="I1485" t="e">
        <f>IF(VLOOKUP('Reported Performance Table'!D1485,'Master List'!$B$42:$D$129,3,FALSE)="","No",VLOOKUP('Reported Performance Table'!D1485,'Master List'!$B$42:$D$129,3,FALSE))</f>
        <v>#N/A</v>
      </c>
      <c r="J1485" t="e">
        <f>IF(AND(I1485="Yes_No",'Reported Performance Table'!E1485="Yes"),"No","Yes_No")</f>
        <v>#N/A</v>
      </c>
      <c r="K1485" t="str">
        <f>IF('Reported Performance Table'!D1485="","",IF('Reported Performance Table'!E1485="Yes","LUNA_CCT","Reported_CCT"))</f>
        <v/>
      </c>
      <c r="L1485" t="str">
        <f>IF('Reported Performance Table'!D1485="","",IF(K1485="LUNA_CCT",VLOOKUP('Reported Performance Table'!D1485,'Master List'!$B$42:$E$129,4,FALSE),"Reported_BUG"))</f>
        <v/>
      </c>
      <c r="M1485" t="str">
        <f>IF('Reported Performance Table'!D1485="","",IF(AND('Reported Performance Table'!$E1485="Yes",OR('Reported Performance Table'!$D1485='Master List'!$B$42,'Reported Performance Table'!$D1485='Master List'!$B$43,'Reported Performance Table'!$D1485='Master List'!$B$44,'Reported Performance Table'!$D1485='Master List'!$B$46,'Reported Performance Table'!$D1485='Master List'!$B$48,'Reported Performance Table'!$D1485='Master List'!$B$104,'Reported Performance Table'!$D1485='Master List'!$B$106,'Reported Performance Table'!$D1485='Master List'!$B$126)),"LUNA_Dimming","Dimming_Capability_and_Range"))</f>
        <v/>
      </c>
      <c r="N1485" s="179">
        <f>'Reported Performance Table'!BE1485</f>
        <v>0</v>
      </c>
      <c r="O1485" s="179">
        <f>'Reported Performance Table'!BF1485</f>
        <v>0</v>
      </c>
      <c r="P1485" s="179">
        <f>'Reported Performance Table'!BG1485</f>
        <v>0</v>
      </c>
      <c r="Q1485" t="str">
        <f t="shared" si="47"/>
        <v>No</v>
      </c>
    </row>
    <row r="1486" spans="1:17" x14ac:dyDescent="0.25">
      <c r="A1486" s="75">
        <v>1493</v>
      </c>
      <c r="B1486" s="76" t="str">
        <f>IF('Reported Performance Table'!$A1493="","",IF(OR('Reported Performance Table'!$B1493="",'Reported Performance Table'!$C1493="",'Reported Performance Table'!$D1493="",'Reported Performance Table'!$F1493="",'Reported Performance Table'!$G1493="",'Reported Performance Table'!$H1493="",'Reported Performance Table'!$I1493="",'Reported Performance Table'!$K1493="",'Reported Performance Table'!$N1493="",'Reported Performance Table'!$O1493="",'Reported Performance Table'!$P1493="",'Reported Performance Table'!$Q1493="",'Reported Performance Table'!$R1493="",'Reported Performance Table'!$S1493="",'Reported Performance Table'!$T1493="",'Reported Performance Table'!$U1493="",'Reported Performance Table'!$V1493="",'Reported Performance Table'!$W1493="",'Reported Performance Table'!$X1493="",'Reported Performance Table'!$AF1493="",'Reported Performance Table'!$AG1493="",'Reported Performance Table'!$AI1493="",'Reported Performance Table'!$AJ1493="",'Reported Performance Table'!$AL1493="",'Reported Performance Table'!$AN1493="",'Reported Performance Table'!$AR1493=""),$A1486&amp;", ",""))</f>
        <v/>
      </c>
      <c r="D1486" s="35" t="e">
        <f>VLOOKUP('Reported Performance Table'!C1486,'Master List'!$B$20:$C$39,2,FALSE)</f>
        <v>#N/A</v>
      </c>
      <c r="E1486" t="e">
        <f>VLOOKUP('Reported Performance Table'!D1486,'Master List'!$B$42:$C$129,2,FALSE)</f>
        <v>#N/A</v>
      </c>
      <c r="F1486" t="e">
        <f>VLOOKUP('Reported Performance Table'!C1486,'Master List'!$B$20:$D$39,3,FALSE)</f>
        <v>#N/A</v>
      </c>
      <c r="G1486" s="3" t="e">
        <f>VLOOKUP('Reported Performance Table'!B1486,'Master List'!$B$11:$D$17,3,FALSE)</f>
        <v>#N/A</v>
      </c>
      <c r="H1486" t="e">
        <f t="shared" si="46"/>
        <v>#N/A</v>
      </c>
      <c r="I1486" t="e">
        <f>IF(VLOOKUP('Reported Performance Table'!D1486,'Master List'!$B$42:$D$129,3,FALSE)="","No",VLOOKUP('Reported Performance Table'!D1486,'Master List'!$B$42:$D$129,3,FALSE))</f>
        <v>#N/A</v>
      </c>
      <c r="J1486" t="e">
        <f>IF(AND(I1486="Yes_No",'Reported Performance Table'!E1486="Yes"),"No","Yes_No")</f>
        <v>#N/A</v>
      </c>
      <c r="K1486" t="str">
        <f>IF('Reported Performance Table'!D1486="","",IF('Reported Performance Table'!E1486="Yes","LUNA_CCT","Reported_CCT"))</f>
        <v/>
      </c>
      <c r="L1486" t="str">
        <f>IF('Reported Performance Table'!D1486="","",IF(K1486="LUNA_CCT",VLOOKUP('Reported Performance Table'!D1486,'Master List'!$B$42:$E$129,4,FALSE),"Reported_BUG"))</f>
        <v/>
      </c>
      <c r="M1486" t="str">
        <f>IF('Reported Performance Table'!D1486="","",IF(AND('Reported Performance Table'!$E1486="Yes",OR('Reported Performance Table'!$D1486='Master List'!$B$42,'Reported Performance Table'!$D1486='Master List'!$B$43,'Reported Performance Table'!$D1486='Master List'!$B$44,'Reported Performance Table'!$D1486='Master List'!$B$46,'Reported Performance Table'!$D1486='Master List'!$B$48,'Reported Performance Table'!$D1486='Master List'!$B$104,'Reported Performance Table'!$D1486='Master List'!$B$106,'Reported Performance Table'!$D1486='Master List'!$B$126)),"LUNA_Dimming","Dimming_Capability_and_Range"))</f>
        <v/>
      </c>
      <c r="N1486" s="179">
        <f>'Reported Performance Table'!BE1486</f>
        <v>0</v>
      </c>
      <c r="O1486" s="179">
        <f>'Reported Performance Table'!BF1486</f>
        <v>0</v>
      </c>
      <c r="P1486" s="179">
        <f>'Reported Performance Table'!BG1486</f>
        <v>0</v>
      </c>
      <c r="Q1486" t="str">
        <f t="shared" si="47"/>
        <v>No</v>
      </c>
    </row>
    <row r="1487" spans="1:17" x14ac:dyDescent="0.25">
      <c r="A1487" s="75">
        <v>1494</v>
      </c>
      <c r="B1487" s="76" t="str">
        <f>IF('Reported Performance Table'!$A1494="","",IF(OR('Reported Performance Table'!$B1494="",'Reported Performance Table'!$C1494="",'Reported Performance Table'!$D1494="",'Reported Performance Table'!$F1494="",'Reported Performance Table'!$G1494="",'Reported Performance Table'!$H1494="",'Reported Performance Table'!$I1494="",'Reported Performance Table'!$K1494="",'Reported Performance Table'!$N1494="",'Reported Performance Table'!$O1494="",'Reported Performance Table'!$P1494="",'Reported Performance Table'!$Q1494="",'Reported Performance Table'!$R1494="",'Reported Performance Table'!$S1494="",'Reported Performance Table'!$T1494="",'Reported Performance Table'!$U1494="",'Reported Performance Table'!$V1494="",'Reported Performance Table'!$W1494="",'Reported Performance Table'!$X1494="",'Reported Performance Table'!$AF1494="",'Reported Performance Table'!$AG1494="",'Reported Performance Table'!$AI1494="",'Reported Performance Table'!$AJ1494="",'Reported Performance Table'!$AL1494="",'Reported Performance Table'!$AN1494="",'Reported Performance Table'!$AR1494=""),$A1487&amp;", ",""))</f>
        <v/>
      </c>
      <c r="D1487" s="35" t="e">
        <f>VLOOKUP('Reported Performance Table'!C1487,'Master List'!$B$20:$C$39,2,FALSE)</f>
        <v>#N/A</v>
      </c>
      <c r="E1487" t="e">
        <f>VLOOKUP('Reported Performance Table'!D1487,'Master List'!$B$42:$C$129,2,FALSE)</f>
        <v>#N/A</v>
      </c>
      <c r="F1487" t="e">
        <f>VLOOKUP('Reported Performance Table'!C1487,'Master List'!$B$20:$D$39,3,FALSE)</f>
        <v>#N/A</v>
      </c>
      <c r="G1487" s="3" t="e">
        <f>VLOOKUP('Reported Performance Table'!B1487,'Master List'!$B$11:$D$17,3,FALSE)</f>
        <v>#N/A</v>
      </c>
      <c r="H1487" t="e">
        <f t="shared" si="46"/>
        <v>#N/A</v>
      </c>
      <c r="I1487" t="e">
        <f>IF(VLOOKUP('Reported Performance Table'!D1487,'Master List'!$B$42:$D$129,3,FALSE)="","No",VLOOKUP('Reported Performance Table'!D1487,'Master List'!$B$42:$D$129,3,FALSE))</f>
        <v>#N/A</v>
      </c>
      <c r="J1487" t="e">
        <f>IF(AND(I1487="Yes_No",'Reported Performance Table'!E1487="Yes"),"No","Yes_No")</f>
        <v>#N/A</v>
      </c>
      <c r="K1487" t="str">
        <f>IF('Reported Performance Table'!D1487="","",IF('Reported Performance Table'!E1487="Yes","LUNA_CCT","Reported_CCT"))</f>
        <v/>
      </c>
      <c r="L1487" t="str">
        <f>IF('Reported Performance Table'!D1487="","",IF(K1487="LUNA_CCT",VLOOKUP('Reported Performance Table'!D1487,'Master List'!$B$42:$E$129,4,FALSE),"Reported_BUG"))</f>
        <v/>
      </c>
      <c r="M1487" t="str">
        <f>IF('Reported Performance Table'!D1487="","",IF(AND('Reported Performance Table'!$E1487="Yes",OR('Reported Performance Table'!$D1487='Master List'!$B$42,'Reported Performance Table'!$D1487='Master List'!$B$43,'Reported Performance Table'!$D1487='Master List'!$B$44,'Reported Performance Table'!$D1487='Master List'!$B$46,'Reported Performance Table'!$D1487='Master List'!$B$48,'Reported Performance Table'!$D1487='Master List'!$B$104,'Reported Performance Table'!$D1487='Master List'!$B$106,'Reported Performance Table'!$D1487='Master List'!$B$126)),"LUNA_Dimming","Dimming_Capability_and_Range"))</f>
        <v/>
      </c>
      <c r="N1487" s="179">
        <f>'Reported Performance Table'!BE1487</f>
        <v>0</v>
      </c>
      <c r="O1487" s="179">
        <f>'Reported Performance Table'!BF1487</f>
        <v>0</v>
      </c>
      <c r="P1487" s="179">
        <f>'Reported Performance Table'!BG1487</f>
        <v>0</v>
      </c>
      <c r="Q1487" t="str">
        <f t="shared" si="47"/>
        <v>No</v>
      </c>
    </row>
    <row r="1488" spans="1:17" x14ac:dyDescent="0.25">
      <c r="A1488" s="75">
        <v>1495</v>
      </c>
      <c r="B1488" s="76" t="str">
        <f>IF('Reported Performance Table'!$A1495="","",IF(OR('Reported Performance Table'!$B1495="",'Reported Performance Table'!$C1495="",'Reported Performance Table'!$D1495="",'Reported Performance Table'!$F1495="",'Reported Performance Table'!$G1495="",'Reported Performance Table'!$H1495="",'Reported Performance Table'!$I1495="",'Reported Performance Table'!$K1495="",'Reported Performance Table'!$N1495="",'Reported Performance Table'!$O1495="",'Reported Performance Table'!$P1495="",'Reported Performance Table'!$Q1495="",'Reported Performance Table'!$R1495="",'Reported Performance Table'!$S1495="",'Reported Performance Table'!$T1495="",'Reported Performance Table'!$U1495="",'Reported Performance Table'!$V1495="",'Reported Performance Table'!$W1495="",'Reported Performance Table'!$X1495="",'Reported Performance Table'!$AF1495="",'Reported Performance Table'!$AG1495="",'Reported Performance Table'!$AI1495="",'Reported Performance Table'!$AJ1495="",'Reported Performance Table'!$AL1495="",'Reported Performance Table'!$AN1495="",'Reported Performance Table'!$AR1495=""),$A1488&amp;", ",""))</f>
        <v/>
      </c>
      <c r="D1488" s="35" t="e">
        <f>VLOOKUP('Reported Performance Table'!C1488,'Master List'!$B$20:$C$39,2,FALSE)</f>
        <v>#N/A</v>
      </c>
      <c r="E1488" t="e">
        <f>VLOOKUP('Reported Performance Table'!D1488,'Master List'!$B$42:$C$129,2,FALSE)</f>
        <v>#N/A</v>
      </c>
      <c r="F1488" t="e">
        <f>VLOOKUP('Reported Performance Table'!C1488,'Master List'!$B$20:$D$39,3,FALSE)</f>
        <v>#N/A</v>
      </c>
      <c r="G1488" s="3" t="e">
        <f>VLOOKUP('Reported Performance Table'!B1488,'Master List'!$B$11:$D$17,3,FALSE)</f>
        <v>#N/A</v>
      </c>
      <c r="H1488" t="e">
        <f t="shared" si="46"/>
        <v>#N/A</v>
      </c>
      <c r="I1488" t="e">
        <f>IF(VLOOKUP('Reported Performance Table'!D1488,'Master List'!$B$42:$D$129,3,FALSE)="","No",VLOOKUP('Reported Performance Table'!D1488,'Master List'!$B$42:$D$129,3,FALSE))</f>
        <v>#N/A</v>
      </c>
      <c r="J1488" t="e">
        <f>IF(AND(I1488="Yes_No",'Reported Performance Table'!E1488="Yes"),"No","Yes_No")</f>
        <v>#N/A</v>
      </c>
      <c r="K1488" t="str">
        <f>IF('Reported Performance Table'!D1488="","",IF('Reported Performance Table'!E1488="Yes","LUNA_CCT","Reported_CCT"))</f>
        <v/>
      </c>
      <c r="L1488" t="str">
        <f>IF('Reported Performance Table'!D1488="","",IF(K1488="LUNA_CCT",VLOOKUP('Reported Performance Table'!D1488,'Master List'!$B$42:$E$129,4,FALSE),"Reported_BUG"))</f>
        <v/>
      </c>
      <c r="M1488" t="str">
        <f>IF('Reported Performance Table'!D1488="","",IF(AND('Reported Performance Table'!$E1488="Yes",OR('Reported Performance Table'!$D1488='Master List'!$B$42,'Reported Performance Table'!$D1488='Master List'!$B$43,'Reported Performance Table'!$D1488='Master List'!$B$44,'Reported Performance Table'!$D1488='Master List'!$B$46,'Reported Performance Table'!$D1488='Master List'!$B$48,'Reported Performance Table'!$D1488='Master List'!$B$104,'Reported Performance Table'!$D1488='Master List'!$B$106,'Reported Performance Table'!$D1488='Master List'!$B$126)),"LUNA_Dimming","Dimming_Capability_and_Range"))</f>
        <v/>
      </c>
      <c r="N1488" s="179">
        <f>'Reported Performance Table'!BE1488</f>
        <v>0</v>
      </c>
      <c r="O1488" s="179">
        <f>'Reported Performance Table'!BF1488</f>
        <v>0</v>
      </c>
      <c r="P1488" s="179">
        <f>'Reported Performance Table'!BG1488</f>
        <v>0</v>
      </c>
      <c r="Q1488" t="str">
        <f t="shared" si="47"/>
        <v>No</v>
      </c>
    </row>
    <row r="1489" spans="1:17" x14ac:dyDescent="0.25">
      <c r="A1489" s="75">
        <v>1496</v>
      </c>
      <c r="B1489" s="76" t="str">
        <f>IF('Reported Performance Table'!$A1496="","",IF(OR('Reported Performance Table'!$B1496="",'Reported Performance Table'!$C1496="",'Reported Performance Table'!$D1496="",'Reported Performance Table'!$F1496="",'Reported Performance Table'!$G1496="",'Reported Performance Table'!$H1496="",'Reported Performance Table'!$I1496="",'Reported Performance Table'!$K1496="",'Reported Performance Table'!$N1496="",'Reported Performance Table'!$O1496="",'Reported Performance Table'!$P1496="",'Reported Performance Table'!$Q1496="",'Reported Performance Table'!$R1496="",'Reported Performance Table'!$S1496="",'Reported Performance Table'!$T1496="",'Reported Performance Table'!$U1496="",'Reported Performance Table'!$V1496="",'Reported Performance Table'!$W1496="",'Reported Performance Table'!$X1496="",'Reported Performance Table'!$AF1496="",'Reported Performance Table'!$AG1496="",'Reported Performance Table'!$AI1496="",'Reported Performance Table'!$AJ1496="",'Reported Performance Table'!$AL1496="",'Reported Performance Table'!$AN1496="",'Reported Performance Table'!$AR1496=""),$A1489&amp;", ",""))</f>
        <v/>
      </c>
      <c r="D1489" s="35" t="e">
        <f>VLOOKUP('Reported Performance Table'!C1489,'Master List'!$B$20:$C$39,2,FALSE)</f>
        <v>#N/A</v>
      </c>
      <c r="E1489" t="e">
        <f>VLOOKUP('Reported Performance Table'!D1489,'Master List'!$B$42:$C$129,2,FALSE)</f>
        <v>#N/A</v>
      </c>
      <c r="F1489" t="e">
        <f>VLOOKUP('Reported Performance Table'!C1489,'Master List'!$B$20:$D$39,3,FALSE)</f>
        <v>#N/A</v>
      </c>
      <c r="G1489" s="3" t="e">
        <f>VLOOKUP('Reported Performance Table'!B1489,'Master List'!$B$11:$D$17,3,FALSE)</f>
        <v>#N/A</v>
      </c>
      <c r="H1489" t="e">
        <f t="shared" si="46"/>
        <v>#N/A</v>
      </c>
      <c r="I1489" t="e">
        <f>IF(VLOOKUP('Reported Performance Table'!D1489,'Master List'!$B$42:$D$129,3,FALSE)="","No",VLOOKUP('Reported Performance Table'!D1489,'Master List'!$B$42:$D$129,3,FALSE))</f>
        <v>#N/A</v>
      </c>
      <c r="J1489" t="e">
        <f>IF(AND(I1489="Yes_No",'Reported Performance Table'!E1489="Yes"),"No","Yes_No")</f>
        <v>#N/A</v>
      </c>
      <c r="K1489" t="str">
        <f>IF('Reported Performance Table'!D1489="","",IF('Reported Performance Table'!E1489="Yes","LUNA_CCT","Reported_CCT"))</f>
        <v/>
      </c>
      <c r="L1489" t="str">
        <f>IF('Reported Performance Table'!D1489="","",IF(K1489="LUNA_CCT",VLOOKUP('Reported Performance Table'!D1489,'Master List'!$B$42:$E$129,4,FALSE),"Reported_BUG"))</f>
        <v/>
      </c>
      <c r="M1489" t="str">
        <f>IF('Reported Performance Table'!D1489="","",IF(AND('Reported Performance Table'!$E1489="Yes",OR('Reported Performance Table'!$D1489='Master List'!$B$42,'Reported Performance Table'!$D1489='Master List'!$B$43,'Reported Performance Table'!$D1489='Master List'!$B$44,'Reported Performance Table'!$D1489='Master List'!$B$46,'Reported Performance Table'!$D1489='Master List'!$B$48,'Reported Performance Table'!$D1489='Master List'!$B$104,'Reported Performance Table'!$D1489='Master List'!$B$106,'Reported Performance Table'!$D1489='Master List'!$B$126)),"LUNA_Dimming","Dimming_Capability_and_Range"))</f>
        <v/>
      </c>
      <c r="N1489" s="179">
        <f>'Reported Performance Table'!BE1489</f>
        <v>0</v>
      </c>
      <c r="O1489" s="179">
        <f>'Reported Performance Table'!BF1489</f>
        <v>0</v>
      </c>
      <c r="P1489" s="179">
        <f>'Reported Performance Table'!BG1489</f>
        <v>0</v>
      </c>
      <c r="Q1489" t="str">
        <f t="shared" si="47"/>
        <v>No</v>
      </c>
    </row>
    <row r="1490" spans="1:17" x14ac:dyDescent="0.25">
      <c r="A1490" s="75">
        <v>1497</v>
      </c>
      <c r="B1490" s="76" t="str">
        <f>IF('Reported Performance Table'!$A1497="","",IF(OR('Reported Performance Table'!$B1497="",'Reported Performance Table'!$C1497="",'Reported Performance Table'!$D1497="",'Reported Performance Table'!$F1497="",'Reported Performance Table'!$G1497="",'Reported Performance Table'!$H1497="",'Reported Performance Table'!$I1497="",'Reported Performance Table'!$K1497="",'Reported Performance Table'!$N1497="",'Reported Performance Table'!$O1497="",'Reported Performance Table'!$P1497="",'Reported Performance Table'!$Q1497="",'Reported Performance Table'!$R1497="",'Reported Performance Table'!$S1497="",'Reported Performance Table'!$T1497="",'Reported Performance Table'!$U1497="",'Reported Performance Table'!$V1497="",'Reported Performance Table'!$W1497="",'Reported Performance Table'!$X1497="",'Reported Performance Table'!$AF1497="",'Reported Performance Table'!$AG1497="",'Reported Performance Table'!$AI1497="",'Reported Performance Table'!$AJ1497="",'Reported Performance Table'!$AL1497="",'Reported Performance Table'!$AN1497="",'Reported Performance Table'!$AR1497=""),$A1490&amp;", ",""))</f>
        <v/>
      </c>
      <c r="D1490" s="35" t="e">
        <f>VLOOKUP('Reported Performance Table'!C1490,'Master List'!$B$20:$C$39,2,FALSE)</f>
        <v>#N/A</v>
      </c>
      <c r="E1490" t="e">
        <f>VLOOKUP('Reported Performance Table'!D1490,'Master List'!$B$42:$C$129,2,FALSE)</f>
        <v>#N/A</v>
      </c>
      <c r="F1490" t="e">
        <f>VLOOKUP('Reported Performance Table'!C1490,'Master List'!$B$20:$D$39,3,FALSE)</f>
        <v>#N/A</v>
      </c>
      <c r="G1490" s="3" t="e">
        <f>VLOOKUP('Reported Performance Table'!B1490,'Master List'!$B$11:$D$17,3,FALSE)</f>
        <v>#N/A</v>
      </c>
      <c r="H1490" t="e">
        <f t="shared" si="46"/>
        <v>#N/A</v>
      </c>
      <c r="I1490" t="e">
        <f>IF(VLOOKUP('Reported Performance Table'!D1490,'Master List'!$B$42:$D$129,3,FALSE)="","No",VLOOKUP('Reported Performance Table'!D1490,'Master List'!$B$42:$D$129,3,FALSE))</f>
        <v>#N/A</v>
      </c>
      <c r="J1490" t="e">
        <f>IF(AND(I1490="Yes_No",'Reported Performance Table'!E1490="Yes"),"No","Yes_No")</f>
        <v>#N/A</v>
      </c>
      <c r="K1490" t="str">
        <f>IF('Reported Performance Table'!D1490="","",IF('Reported Performance Table'!E1490="Yes","LUNA_CCT","Reported_CCT"))</f>
        <v/>
      </c>
      <c r="L1490" t="str">
        <f>IF('Reported Performance Table'!D1490="","",IF(K1490="LUNA_CCT",VLOOKUP('Reported Performance Table'!D1490,'Master List'!$B$42:$E$129,4,FALSE),"Reported_BUG"))</f>
        <v/>
      </c>
      <c r="M1490" t="str">
        <f>IF('Reported Performance Table'!D1490="","",IF(AND('Reported Performance Table'!$E1490="Yes",OR('Reported Performance Table'!$D1490='Master List'!$B$42,'Reported Performance Table'!$D1490='Master List'!$B$43,'Reported Performance Table'!$D1490='Master List'!$B$44,'Reported Performance Table'!$D1490='Master List'!$B$46,'Reported Performance Table'!$D1490='Master List'!$B$48,'Reported Performance Table'!$D1490='Master List'!$B$104,'Reported Performance Table'!$D1490='Master List'!$B$106,'Reported Performance Table'!$D1490='Master List'!$B$126)),"LUNA_Dimming","Dimming_Capability_and_Range"))</f>
        <v/>
      </c>
      <c r="N1490" s="179">
        <f>'Reported Performance Table'!BE1490</f>
        <v>0</v>
      </c>
      <c r="O1490" s="179">
        <f>'Reported Performance Table'!BF1490</f>
        <v>0</v>
      </c>
      <c r="P1490" s="179">
        <f>'Reported Performance Table'!BG1490</f>
        <v>0</v>
      </c>
      <c r="Q1490" t="str">
        <f t="shared" si="47"/>
        <v>No</v>
      </c>
    </row>
    <row r="1491" spans="1:17" x14ac:dyDescent="0.25">
      <c r="A1491" s="75">
        <v>1498</v>
      </c>
      <c r="B1491" s="76" t="str">
        <f>IF('Reported Performance Table'!$A1498="","",IF(OR('Reported Performance Table'!$B1498="",'Reported Performance Table'!$C1498="",'Reported Performance Table'!$D1498="",'Reported Performance Table'!$F1498="",'Reported Performance Table'!$G1498="",'Reported Performance Table'!$H1498="",'Reported Performance Table'!$I1498="",'Reported Performance Table'!$K1498="",'Reported Performance Table'!$N1498="",'Reported Performance Table'!$O1498="",'Reported Performance Table'!$P1498="",'Reported Performance Table'!$Q1498="",'Reported Performance Table'!$R1498="",'Reported Performance Table'!$S1498="",'Reported Performance Table'!$T1498="",'Reported Performance Table'!$U1498="",'Reported Performance Table'!$V1498="",'Reported Performance Table'!$W1498="",'Reported Performance Table'!$X1498="",'Reported Performance Table'!$AF1498="",'Reported Performance Table'!$AG1498="",'Reported Performance Table'!$AI1498="",'Reported Performance Table'!$AJ1498="",'Reported Performance Table'!$AL1498="",'Reported Performance Table'!$AN1498="",'Reported Performance Table'!$AR1498=""),$A1491&amp;", ",""))</f>
        <v/>
      </c>
      <c r="D1491" s="35" t="e">
        <f>VLOOKUP('Reported Performance Table'!C1491,'Master List'!$B$20:$C$39,2,FALSE)</f>
        <v>#N/A</v>
      </c>
      <c r="E1491" t="e">
        <f>VLOOKUP('Reported Performance Table'!D1491,'Master List'!$B$42:$C$129,2,FALSE)</f>
        <v>#N/A</v>
      </c>
      <c r="F1491" t="e">
        <f>VLOOKUP('Reported Performance Table'!C1491,'Master List'!$B$20:$D$39,3,FALSE)</f>
        <v>#N/A</v>
      </c>
      <c r="G1491" s="3" t="e">
        <f>VLOOKUP('Reported Performance Table'!B1491,'Master List'!$B$11:$D$17,3,FALSE)</f>
        <v>#N/A</v>
      </c>
      <c r="H1491" t="e">
        <f t="shared" si="46"/>
        <v>#N/A</v>
      </c>
      <c r="I1491" t="e">
        <f>IF(VLOOKUP('Reported Performance Table'!D1491,'Master List'!$B$42:$D$129,3,FALSE)="","No",VLOOKUP('Reported Performance Table'!D1491,'Master List'!$B$42:$D$129,3,FALSE))</f>
        <v>#N/A</v>
      </c>
      <c r="J1491" t="e">
        <f>IF(AND(I1491="Yes_No",'Reported Performance Table'!E1491="Yes"),"No","Yes_No")</f>
        <v>#N/A</v>
      </c>
      <c r="K1491" t="str">
        <f>IF('Reported Performance Table'!D1491="","",IF('Reported Performance Table'!E1491="Yes","LUNA_CCT","Reported_CCT"))</f>
        <v/>
      </c>
      <c r="L1491" t="str">
        <f>IF('Reported Performance Table'!D1491="","",IF(K1491="LUNA_CCT",VLOOKUP('Reported Performance Table'!D1491,'Master List'!$B$42:$E$129,4,FALSE),"Reported_BUG"))</f>
        <v/>
      </c>
      <c r="M1491" t="str">
        <f>IF('Reported Performance Table'!D1491="","",IF(AND('Reported Performance Table'!$E1491="Yes",OR('Reported Performance Table'!$D1491='Master List'!$B$42,'Reported Performance Table'!$D1491='Master List'!$B$43,'Reported Performance Table'!$D1491='Master List'!$B$44,'Reported Performance Table'!$D1491='Master List'!$B$46,'Reported Performance Table'!$D1491='Master List'!$B$48,'Reported Performance Table'!$D1491='Master List'!$B$104,'Reported Performance Table'!$D1491='Master List'!$B$106,'Reported Performance Table'!$D1491='Master List'!$B$126)),"LUNA_Dimming","Dimming_Capability_and_Range"))</f>
        <v/>
      </c>
      <c r="N1491" s="179">
        <f>'Reported Performance Table'!BE1491</f>
        <v>0</v>
      </c>
      <c r="O1491" s="179">
        <f>'Reported Performance Table'!BF1491</f>
        <v>0</v>
      </c>
      <c r="P1491" s="179">
        <f>'Reported Performance Table'!BG1491</f>
        <v>0</v>
      </c>
      <c r="Q1491" t="str">
        <f t="shared" si="47"/>
        <v>No</v>
      </c>
    </row>
    <row r="1492" spans="1:17" x14ac:dyDescent="0.25">
      <c r="A1492" s="75">
        <v>1499</v>
      </c>
      <c r="B1492" s="76" t="str">
        <f>IF('Reported Performance Table'!$A1499="","",IF(OR('Reported Performance Table'!$B1499="",'Reported Performance Table'!$C1499="",'Reported Performance Table'!$D1499="",'Reported Performance Table'!$F1499="",'Reported Performance Table'!$G1499="",'Reported Performance Table'!$H1499="",'Reported Performance Table'!$I1499="",'Reported Performance Table'!$K1499="",'Reported Performance Table'!$N1499="",'Reported Performance Table'!$O1499="",'Reported Performance Table'!$P1499="",'Reported Performance Table'!$Q1499="",'Reported Performance Table'!$R1499="",'Reported Performance Table'!$S1499="",'Reported Performance Table'!$T1499="",'Reported Performance Table'!$U1499="",'Reported Performance Table'!$V1499="",'Reported Performance Table'!$W1499="",'Reported Performance Table'!$X1499="",'Reported Performance Table'!$AF1499="",'Reported Performance Table'!$AG1499="",'Reported Performance Table'!$AI1499="",'Reported Performance Table'!$AJ1499="",'Reported Performance Table'!$AL1499="",'Reported Performance Table'!$AN1499="",'Reported Performance Table'!$AR1499=""),$A1492&amp;", ",""))</f>
        <v/>
      </c>
      <c r="D1492" s="35" t="e">
        <f>VLOOKUP('Reported Performance Table'!C1492,'Master List'!$B$20:$C$39,2,FALSE)</f>
        <v>#N/A</v>
      </c>
      <c r="E1492" t="e">
        <f>VLOOKUP('Reported Performance Table'!D1492,'Master List'!$B$42:$C$129,2,FALSE)</f>
        <v>#N/A</v>
      </c>
      <c r="F1492" t="e">
        <f>VLOOKUP('Reported Performance Table'!C1492,'Master List'!$B$20:$D$39,3,FALSE)</f>
        <v>#N/A</v>
      </c>
      <c r="G1492" s="3" t="e">
        <f>VLOOKUP('Reported Performance Table'!B1492,'Master List'!$B$11:$D$17,3,FALSE)</f>
        <v>#N/A</v>
      </c>
      <c r="H1492" t="e">
        <f t="shared" si="46"/>
        <v>#N/A</v>
      </c>
      <c r="I1492" t="e">
        <f>IF(VLOOKUP('Reported Performance Table'!D1492,'Master List'!$B$42:$D$129,3,FALSE)="","No",VLOOKUP('Reported Performance Table'!D1492,'Master List'!$B$42:$D$129,3,FALSE))</f>
        <v>#N/A</v>
      </c>
      <c r="J1492" t="e">
        <f>IF(AND(I1492="Yes_No",'Reported Performance Table'!E1492="Yes"),"No","Yes_No")</f>
        <v>#N/A</v>
      </c>
      <c r="K1492" t="str">
        <f>IF('Reported Performance Table'!D1492="","",IF('Reported Performance Table'!E1492="Yes","LUNA_CCT","Reported_CCT"))</f>
        <v/>
      </c>
      <c r="L1492" t="str">
        <f>IF('Reported Performance Table'!D1492="","",IF(K1492="LUNA_CCT",VLOOKUP('Reported Performance Table'!D1492,'Master List'!$B$42:$E$129,4,FALSE),"Reported_BUG"))</f>
        <v/>
      </c>
      <c r="M1492" t="str">
        <f>IF('Reported Performance Table'!D1492="","",IF(AND('Reported Performance Table'!$E1492="Yes",OR('Reported Performance Table'!$D1492='Master List'!$B$42,'Reported Performance Table'!$D1492='Master List'!$B$43,'Reported Performance Table'!$D1492='Master List'!$B$44,'Reported Performance Table'!$D1492='Master List'!$B$46,'Reported Performance Table'!$D1492='Master List'!$B$48,'Reported Performance Table'!$D1492='Master List'!$B$104,'Reported Performance Table'!$D1492='Master List'!$B$106,'Reported Performance Table'!$D1492='Master List'!$B$126)),"LUNA_Dimming","Dimming_Capability_and_Range"))</f>
        <v/>
      </c>
      <c r="N1492" s="179">
        <f>'Reported Performance Table'!BE1492</f>
        <v>0</v>
      </c>
      <c r="O1492" s="179">
        <f>'Reported Performance Table'!BF1492</f>
        <v>0</v>
      </c>
      <c r="P1492" s="179">
        <f>'Reported Performance Table'!BG1492</f>
        <v>0</v>
      </c>
      <c r="Q1492" t="str">
        <f t="shared" si="47"/>
        <v>No</v>
      </c>
    </row>
    <row r="1493" spans="1:17" x14ac:dyDescent="0.25">
      <c r="A1493" s="75">
        <v>1500</v>
      </c>
      <c r="B1493" s="76" t="str">
        <f>IF('Reported Performance Table'!$A1500="","",IF(OR('Reported Performance Table'!$B1500="",'Reported Performance Table'!$C1500="",'Reported Performance Table'!$D1500="",'Reported Performance Table'!$F1500="",'Reported Performance Table'!$G1500="",'Reported Performance Table'!$H1500="",'Reported Performance Table'!$I1500="",'Reported Performance Table'!$K1500="",'Reported Performance Table'!$N1500="",'Reported Performance Table'!$O1500="",'Reported Performance Table'!$P1500="",'Reported Performance Table'!$Q1500="",'Reported Performance Table'!$R1500="",'Reported Performance Table'!$S1500="",'Reported Performance Table'!$T1500="",'Reported Performance Table'!$U1500="",'Reported Performance Table'!$V1500="",'Reported Performance Table'!$W1500="",'Reported Performance Table'!$X1500="",'Reported Performance Table'!$AF1500="",'Reported Performance Table'!$AG1500="",'Reported Performance Table'!$AI1500="",'Reported Performance Table'!$AJ1500="",'Reported Performance Table'!$AL1500="",'Reported Performance Table'!$AN1500="",'Reported Performance Table'!$AR1500=""),$A1493&amp;", ",""))</f>
        <v/>
      </c>
      <c r="D1493" s="35" t="e">
        <f>VLOOKUP('Reported Performance Table'!C1493,'Master List'!$B$20:$C$39,2,FALSE)</f>
        <v>#N/A</v>
      </c>
      <c r="E1493" t="e">
        <f>VLOOKUP('Reported Performance Table'!D1493,'Master List'!$B$42:$C$129,2,FALSE)</f>
        <v>#N/A</v>
      </c>
      <c r="F1493" t="e">
        <f>VLOOKUP('Reported Performance Table'!C1493,'Master List'!$B$20:$D$39,3,FALSE)</f>
        <v>#N/A</v>
      </c>
      <c r="G1493" s="3" t="e">
        <f>VLOOKUP('Reported Performance Table'!B1493,'Master List'!$B$11:$D$17,3,FALSE)</f>
        <v>#N/A</v>
      </c>
      <c r="H1493" t="e">
        <f t="shared" si="46"/>
        <v>#N/A</v>
      </c>
      <c r="I1493" t="e">
        <f>IF(VLOOKUP('Reported Performance Table'!D1493,'Master List'!$B$42:$D$129,3,FALSE)="","No",VLOOKUP('Reported Performance Table'!D1493,'Master List'!$B$42:$D$129,3,FALSE))</f>
        <v>#N/A</v>
      </c>
      <c r="J1493" t="e">
        <f>IF(AND(I1493="Yes_No",'Reported Performance Table'!E1493="Yes"),"No","Yes_No")</f>
        <v>#N/A</v>
      </c>
      <c r="K1493" t="str">
        <f>IF('Reported Performance Table'!D1493="","",IF('Reported Performance Table'!E1493="Yes","LUNA_CCT","Reported_CCT"))</f>
        <v/>
      </c>
      <c r="L1493" t="str">
        <f>IF('Reported Performance Table'!D1493="","",IF(K1493="LUNA_CCT",VLOOKUP('Reported Performance Table'!D1493,'Master List'!$B$42:$E$129,4,FALSE),"Reported_BUG"))</f>
        <v/>
      </c>
      <c r="M1493" t="str">
        <f>IF('Reported Performance Table'!D1493="","",IF(AND('Reported Performance Table'!$E1493="Yes",OR('Reported Performance Table'!$D1493='Master List'!$B$42,'Reported Performance Table'!$D1493='Master List'!$B$43,'Reported Performance Table'!$D1493='Master List'!$B$44,'Reported Performance Table'!$D1493='Master List'!$B$46,'Reported Performance Table'!$D1493='Master List'!$B$48,'Reported Performance Table'!$D1493='Master List'!$B$104,'Reported Performance Table'!$D1493='Master List'!$B$106,'Reported Performance Table'!$D1493='Master List'!$B$126)),"LUNA_Dimming","Dimming_Capability_and_Range"))</f>
        <v/>
      </c>
      <c r="N1493" s="179">
        <f>'Reported Performance Table'!BE1493</f>
        <v>0</v>
      </c>
      <c r="O1493" s="179">
        <f>'Reported Performance Table'!BF1493</f>
        <v>0</v>
      </c>
      <c r="P1493" s="179">
        <f>'Reported Performance Table'!BG1493</f>
        <v>0</v>
      </c>
      <c r="Q1493" t="str">
        <f t="shared" si="47"/>
        <v>No</v>
      </c>
    </row>
    <row r="1494" spans="1:17" x14ac:dyDescent="0.25">
      <c r="A1494" s="75">
        <v>1501</v>
      </c>
      <c r="B1494" s="76" t="str">
        <f>IF('Reported Performance Table'!$A1501="","",IF(OR('Reported Performance Table'!$B1501="",'Reported Performance Table'!$C1501="",'Reported Performance Table'!$D1501="",'Reported Performance Table'!$F1501="",'Reported Performance Table'!$G1501="",'Reported Performance Table'!$H1501="",'Reported Performance Table'!$I1501="",'Reported Performance Table'!$K1501="",'Reported Performance Table'!$N1501="",'Reported Performance Table'!$O1501="",'Reported Performance Table'!$P1501="",'Reported Performance Table'!$Q1501="",'Reported Performance Table'!$R1501="",'Reported Performance Table'!$S1501="",'Reported Performance Table'!$T1501="",'Reported Performance Table'!$U1501="",'Reported Performance Table'!$V1501="",'Reported Performance Table'!$W1501="",'Reported Performance Table'!$X1501="",'Reported Performance Table'!$AF1501="",'Reported Performance Table'!$AG1501="",'Reported Performance Table'!$AI1501="",'Reported Performance Table'!$AJ1501="",'Reported Performance Table'!$AL1501="",'Reported Performance Table'!$AN1501="",'Reported Performance Table'!$AR1501=""),$A1494&amp;", ",""))</f>
        <v/>
      </c>
      <c r="D1494" s="35" t="e">
        <f>VLOOKUP('Reported Performance Table'!C1494,'Master List'!$B$20:$C$39,2,FALSE)</f>
        <v>#N/A</v>
      </c>
      <c r="E1494" t="e">
        <f>VLOOKUP('Reported Performance Table'!D1494,'Master List'!$B$42:$C$129,2,FALSE)</f>
        <v>#N/A</v>
      </c>
      <c r="F1494" t="e">
        <f>VLOOKUP('Reported Performance Table'!C1494,'Master List'!$B$20:$D$39,3,FALSE)</f>
        <v>#N/A</v>
      </c>
      <c r="G1494" s="3" t="e">
        <f>VLOOKUP('Reported Performance Table'!B1494,'Master List'!$B$11:$D$17,3,FALSE)</f>
        <v>#N/A</v>
      </c>
      <c r="H1494" t="e">
        <f t="shared" si="46"/>
        <v>#N/A</v>
      </c>
      <c r="I1494" t="e">
        <f>IF(VLOOKUP('Reported Performance Table'!D1494,'Master List'!$B$42:$D$129,3,FALSE)="","No",VLOOKUP('Reported Performance Table'!D1494,'Master List'!$B$42:$D$129,3,FALSE))</f>
        <v>#N/A</v>
      </c>
      <c r="J1494" t="e">
        <f>IF(AND(I1494="Yes_No",'Reported Performance Table'!E1494="Yes"),"No","Yes_No")</f>
        <v>#N/A</v>
      </c>
      <c r="K1494" t="str">
        <f>IF('Reported Performance Table'!D1494="","",IF('Reported Performance Table'!E1494="Yes","LUNA_CCT","Reported_CCT"))</f>
        <v/>
      </c>
      <c r="L1494" t="str">
        <f>IF('Reported Performance Table'!D1494="","",IF(K1494="LUNA_CCT",VLOOKUP('Reported Performance Table'!D1494,'Master List'!$B$42:$E$129,4,FALSE),"Reported_BUG"))</f>
        <v/>
      </c>
      <c r="M1494" t="str">
        <f>IF('Reported Performance Table'!D1494="","",IF(AND('Reported Performance Table'!$E1494="Yes",OR('Reported Performance Table'!$D1494='Master List'!$B$42,'Reported Performance Table'!$D1494='Master List'!$B$43,'Reported Performance Table'!$D1494='Master List'!$B$44,'Reported Performance Table'!$D1494='Master List'!$B$46,'Reported Performance Table'!$D1494='Master List'!$B$48,'Reported Performance Table'!$D1494='Master List'!$B$104,'Reported Performance Table'!$D1494='Master List'!$B$106,'Reported Performance Table'!$D1494='Master List'!$B$126)),"LUNA_Dimming","Dimming_Capability_and_Range"))</f>
        <v/>
      </c>
      <c r="N1494" s="179">
        <f>'Reported Performance Table'!BE1494</f>
        <v>0</v>
      </c>
      <c r="O1494" s="179">
        <f>'Reported Performance Table'!BF1494</f>
        <v>0</v>
      </c>
      <c r="P1494" s="179">
        <f>'Reported Performance Table'!BG1494</f>
        <v>0</v>
      </c>
      <c r="Q1494" t="str">
        <f t="shared" si="47"/>
        <v>No</v>
      </c>
    </row>
    <row r="1495" spans="1:17" x14ac:dyDescent="0.25">
      <c r="A1495" s="75">
        <v>1502</v>
      </c>
      <c r="B1495" s="76" t="str">
        <f>IF('Reported Performance Table'!$A1502="","",IF(OR('Reported Performance Table'!$B1502="",'Reported Performance Table'!$C1502="",'Reported Performance Table'!$D1502="",'Reported Performance Table'!$F1502="",'Reported Performance Table'!$G1502="",'Reported Performance Table'!$H1502="",'Reported Performance Table'!$I1502="",'Reported Performance Table'!$K1502="",'Reported Performance Table'!$N1502="",'Reported Performance Table'!$O1502="",'Reported Performance Table'!$P1502="",'Reported Performance Table'!$Q1502="",'Reported Performance Table'!$R1502="",'Reported Performance Table'!$S1502="",'Reported Performance Table'!$T1502="",'Reported Performance Table'!$U1502="",'Reported Performance Table'!$V1502="",'Reported Performance Table'!$W1502="",'Reported Performance Table'!$X1502="",'Reported Performance Table'!$AF1502="",'Reported Performance Table'!$AG1502="",'Reported Performance Table'!$AI1502="",'Reported Performance Table'!$AJ1502="",'Reported Performance Table'!$AL1502="",'Reported Performance Table'!$AN1502="",'Reported Performance Table'!$AR1502=""),$A1495&amp;", ",""))</f>
        <v/>
      </c>
      <c r="D1495" s="35" t="e">
        <f>VLOOKUP('Reported Performance Table'!C1495,'Master List'!$B$20:$C$39,2,FALSE)</f>
        <v>#N/A</v>
      </c>
      <c r="E1495" t="e">
        <f>VLOOKUP('Reported Performance Table'!D1495,'Master List'!$B$42:$C$129,2,FALSE)</f>
        <v>#N/A</v>
      </c>
      <c r="F1495" t="e">
        <f>VLOOKUP('Reported Performance Table'!C1495,'Master List'!$B$20:$D$39,3,FALSE)</f>
        <v>#N/A</v>
      </c>
      <c r="G1495" s="3" t="e">
        <f>VLOOKUP('Reported Performance Table'!B1495,'Master List'!$B$11:$D$17,3,FALSE)</f>
        <v>#N/A</v>
      </c>
      <c r="H1495" t="e">
        <f t="shared" si="46"/>
        <v>#N/A</v>
      </c>
      <c r="I1495" t="e">
        <f>IF(VLOOKUP('Reported Performance Table'!D1495,'Master List'!$B$42:$D$129,3,FALSE)="","No",VLOOKUP('Reported Performance Table'!D1495,'Master List'!$B$42:$D$129,3,FALSE))</f>
        <v>#N/A</v>
      </c>
      <c r="J1495" t="e">
        <f>IF(AND(I1495="Yes_No",'Reported Performance Table'!E1495="Yes"),"No","Yes_No")</f>
        <v>#N/A</v>
      </c>
      <c r="K1495" t="str">
        <f>IF('Reported Performance Table'!D1495="","",IF('Reported Performance Table'!E1495="Yes","LUNA_CCT","Reported_CCT"))</f>
        <v/>
      </c>
      <c r="L1495" t="str">
        <f>IF('Reported Performance Table'!D1495="","",IF(K1495="LUNA_CCT",VLOOKUP('Reported Performance Table'!D1495,'Master List'!$B$42:$E$129,4,FALSE),"Reported_BUG"))</f>
        <v/>
      </c>
      <c r="M1495" t="str">
        <f>IF('Reported Performance Table'!D1495="","",IF(AND('Reported Performance Table'!$E1495="Yes",OR('Reported Performance Table'!$D1495='Master List'!$B$42,'Reported Performance Table'!$D1495='Master List'!$B$43,'Reported Performance Table'!$D1495='Master List'!$B$44,'Reported Performance Table'!$D1495='Master List'!$B$46,'Reported Performance Table'!$D1495='Master List'!$B$48,'Reported Performance Table'!$D1495='Master List'!$B$104,'Reported Performance Table'!$D1495='Master List'!$B$106,'Reported Performance Table'!$D1495='Master List'!$B$126)),"LUNA_Dimming","Dimming_Capability_and_Range"))</f>
        <v/>
      </c>
      <c r="N1495" s="179">
        <f>'Reported Performance Table'!BE1495</f>
        <v>0</v>
      </c>
      <c r="O1495" s="179">
        <f>'Reported Performance Table'!BF1495</f>
        <v>0</v>
      </c>
      <c r="P1495" s="179">
        <f>'Reported Performance Table'!BG1495</f>
        <v>0</v>
      </c>
      <c r="Q1495" t="str">
        <f t="shared" si="47"/>
        <v>No</v>
      </c>
    </row>
    <row r="1496" spans="1:17" x14ac:dyDescent="0.25">
      <c r="A1496" s="75">
        <v>1503</v>
      </c>
      <c r="B1496" s="76" t="str">
        <f>IF('Reported Performance Table'!$A1503="","",IF(OR('Reported Performance Table'!$B1503="",'Reported Performance Table'!$C1503="",'Reported Performance Table'!$D1503="",'Reported Performance Table'!$F1503="",'Reported Performance Table'!$G1503="",'Reported Performance Table'!$H1503="",'Reported Performance Table'!$I1503="",'Reported Performance Table'!$K1503="",'Reported Performance Table'!$N1503="",'Reported Performance Table'!$O1503="",'Reported Performance Table'!$P1503="",'Reported Performance Table'!$Q1503="",'Reported Performance Table'!$R1503="",'Reported Performance Table'!$S1503="",'Reported Performance Table'!$T1503="",'Reported Performance Table'!$U1503="",'Reported Performance Table'!$V1503="",'Reported Performance Table'!$W1503="",'Reported Performance Table'!$X1503="",'Reported Performance Table'!$AF1503="",'Reported Performance Table'!$AG1503="",'Reported Performance Table'!$AI1503="",'Reported Performance Table'!$AJ1503="",'Reported Performance Table'!$AL1503="",'Reported Performance Table'!$AN1503="",'Reported Performance Table'!$AR1503=""),$A1496&amp;", ",""))</f>
        <v/>
      </c>
      <c r="D1496" s="35" t="e">
        <f>VLOOKUP('Reported Performance Table'!C1496,'Master List'!$B$20:$C$39,2,FALSE)</f>
        <v>#N/A</v>
      </c>
      <c r="E1496" t="e">
        <f>VLOOKUP('Reported Performance Table'!D1496,'Master List'!$B$42:$C$129,2,FALSE)</f>
        <v>#N/A</v>
      </c>
      <c r="F1496" t="e">
        <f>VLOOKUP('Reported Performance Table'!C1496,'Master List'!$B$20:$D$39,3,FALSE)</f>
        <v>#N/A</v>
      </c>
      <c r="G1496" s="3" t="e">
        <f>VLOOKUP('Reported Performance Table'!B1496,'Master List'!$B$11:$D$17,3,FALSE)</f>
        <v>#N/A</v>
      </c>
      <c r="H1496" t="e">
        <f t="shared" si="46"/>
        <v>#N/A</v>
      </c>
      <c r="I1496" t="e">
        <f>IF(VLOOKUP('Reported Performance Table'!D1496,'Master List'!$B$42:$D$129,3,FALSE)="","No",VLOOKUP('Reported Performance Table'!D1496,'Master List'!$B$42:$D$129,3,FALSE))</f>
        <v>#N/A</v>
      </c>
      <c r="J1496" t="e">
        <f>IF(AND(I1496="Yes_No",'Reported Performance Table'!E1496="Yes"),"No","Yes_No")</f>
        <v>#N/A</v>
      </c>
      <c r="K1496" t="str">
        <f>IF('Reported Performance Table'!D1496="","",IF('Reported Performance Table'!E1496="Yes","LUNA_CCT","Reported_CCT"))</f>
        <v/>
      </c>
      <c r="L1496" t="str">
        <f>IF('Reported Performance Table'!D1496="","",IF(K1496="LUNA_CCT",VLOOKUP('Reported Performance Table'!D1496,'Master List'!$B$42:$E$129,4,FALSE),"Reported_BUG"))</f>
        <v/>
      </c>
      <c r="M1496" t="str">
        <f>IF('Reported Performance Table'!D1496="","",IF(AND('Reported Performance Table'!$E1496="Yes",OR('Reported Performance Table'!$D1496='Master List'!$B$42,'Reported Performance Table'!$D1496='Master List'!$B$43,'Reported Performance Table'!$D1496='Master List'!$B$44,'Reported Performance Table'!$D1496='Master List'!$B$46,'Reported Performance Table'!$D1496='Master List'!$B$48,'Reported Performance Table'!$D1496='Master List'!$B$104,'Reported Performance Table'!$D1496='Master List'!$B$106,'Reported Performance Table'!$D1496='Master List'!$B$126)),"LUNA_Dimming","Dimming_Capability_and_Range"))</f>
        <v/>
      </c>
      <c r="N1496" s="179">
        <f>'Reported Performance Table'!BE1496</f>
        <v>0</v>
      </c>
      <c r="O1496" s="179">
        <f>'Reported Performance Table'!BF1496</f>
        <v>0</v>
      </c>
      <c r="P1496" s="179">
        <f>'Reported Performance Table'!BG1496</f>
        <v>0</v>
      </c>
      <c r="Q1496" t="str">
        <f t="shared" si="47"/>
        <v>No</v>
      </c>
    </row>
    <row r="1497" spans="1:17" x14ac:dyDescent="0.25">
      <c r="A1497" s="75">
        <v>1504</v>
      </c>
      <c r="B1497" s="76" t="str">
        <f>IF('Reported Performance Table'!$A1504="","",IF(OR('Reported Performance Table'!$B1504="",'Reported Performance Table'!$C1504="",'Reported Performance Table'!$D1504="",'Reported Performance Table'!$F1504="",'Reported Performance Table'!$G1504="",'Reported Performance Table'!$H1504="",'Reported Performance Table'!$I1504="",'Reported Performance Table'!$K1504="",'Reported Performance Table'!$N1504="",'Reported Performance Table'!$O1504="",'Reported Performance Table'!$P1504="",'Reported Performance Table'!$Q1504="",'Reported Performance Table'!$R1504="",'Reported Performance Table'!$S1504="",'Reported Performance Table'!$T1504="",'Reported Performance Table'!$U1504="",'Reported Performance Table'!$V1504="",'Reported Performance Table'!$W1504="",'Reported Performance Table'!$X1504="",'Reported Performance Table'!$AF1504="",'Reported Performance Table'!$AG1504="",'Reported Performance Table'!$AI1504="",'Reported Performance Table'!$AJ1504="",'Reported Performance Table'!$AL1504="",'Reported Performance Table'!$AN1504="",'Reported Performance Table'!$AR1504=""),$A1497&amp;", ",""))</f>
        <v/>
      </c>
      <c r="D1497" s="35" t="e">
        <f>VLOOKUP('Reported Performance Table'!C1497,'Master List'!$B$20:$C$39,2,FALSE)</f>
        <v>#N/A</v>
      </c>
      <c r="E1497" t="e">
        <f>VLOOKUP('Reported Performance Table'!D1497,'Master List'!$B$42:$C$129,2,FALSE)</f>
        <v>#N/A</v>
      </c>
      <c r="F1497" t="e">
        <f>VLOOKUP('Reported Performance Table'!C1497,'Master List'!$B$20:$D$39,3,FALSE)</f>
        <v>#N/A</v>
      </c>
      <c r="G1497" s="3" t="e">
        <f>VLOOKUP('Reported Performance Table'!B1497,'Master List'!$B$11:$D$17,3,FALSE)</f>
        <v>#N/A</v>
      </c>
      <c r="H1497" t="e">
        <f t="shared" si="46"/>
        <v>#N/A</v>
      </c>
      <c r="I1497" t="e">
        <f>IF(VLOOKUP('Reported Performance Table'!D1497,'Master List'!$B$42:$D$129,3,FALSE)="","No",VLOOKUP('Reported Performance Table'!D1497,'Master List'!$B$42:$D$129,3,FALSE))</f>
        <v>#N/A</v>
      </c>
      <c r="J1497" t="e">
        <f>IF(AND(I1497="Yes_No",'Reported Performance Table'!E1497="Yes"),"No","Yes_No")</f>
        <v>#N/A</v>
      </c>
      <c r="K1497" t="str">
        <f>IF('Reported Performance Table'!D1497="","",IF('Reported Performance Table'!E1497="Yes","LUNA_CCT","Reported_CCT"))</f>
        <v/>
      </c>
      <c r="L1497" t="str">
        <f>IF('Reported Performance Table'!D1497="","",IF(K1497="LUNA_CCT",VLOOKUP('Reported Performance Table'!D1497,'Master List'!$B$42:$E$129,4,FALSE),"Reported_BUG"))</f>
        <v/>
      </c>
      <c r="M1497" t="str">
        <f>IF('Reported Performance Table'!D1497="","",IF(AND('Reported Performance Table'!$E1497="Yes",OR('Reported Performance Table'!$D1497='Master List'!$B$42,'Reported Performance Table'!$D1497='Master List'!$B$43,'Reported Performance Table'!$D1497='Master List'!$B$44,'Reported Performance Table'!$D1497='Master List'!$B$46,'Reported Performance Table'!$D1497='Master List'!$B$48,'Reported Performance Table'!$D1497='Master List'!$B$104,'Reported Performance Table'!$D1497='Master List'!$B$106,'Reported Performance Table'!$D1497='Master List'!$B$126)),"LUNA_Dimming","Dimming_Capability_and_Range"))</f>
        <v/>
      </c>
      <c r="N1497" s="179">
        <f>'Reported Performance Table'!BE1497</f>
        <v>0</v>
      </c>
      <c r="O1497" s="179">
        <f>'Reported Performance Table'!BF1497</f>
        <v>0</v>
      </c>
      <c r="P1497" s="179">
        <f>'Reported Performance Table'!BG1497</f>
        <v>0</v>
      </c>
      <c r="Q1497" t="str">
        <f t="shared" si="47"/>
        <v>No</v>
      </c>
    </row>
    <row r="1498" spans="1:17" x14ac:dyDescent="0.25">
      <c r="A1498" s="75">
        <v>1505</v>
      </c>
      <c r="B1498" s="76" t="str">
        <f>IF('Reported Performance Table'!$A1505="","",IF(OR('Reported Performance Table'!$B1505="",'Reported Performance Table'!$C1505="",'Reported Performance Table'!$D1505="",'Reported Performance Table'!$F1505="",'Reported Performance Table'!$G1505="",'Reported Performance Table'!$H1505="",'Reported Performance Table'!$I1505="",'Reported Performance Table'!$K1505="",'Reported Performance Table'!$N1505="",'Reported Performance Table'!$O1505="",'Reported Performance Table'!$P1505="",'Reported Performance Table'!$Q1505="",'Reported Performance Table'!$R1505="",'Reported Performance Table'!$S1505="",'Reported Performance Table'!$T1505="",'Reported Performance Table'!$U1505="",'Reported Performance Table'!$V1505="",'Reported Performance Table'!$W1505="",'Reported Performance Table'!$X1505="",'Reported Performance Table'!$AF1505="",'Reported Performance Table'!$AG1505="",'Reported Performance Table'!$AI1505="",'Reported Performance Table'!$AJ1505="",'Reported Performance Table'!$AL1505="",'Reported Performance Table'!$AN1505="",'Reported Performance Table'!$AR1505=""),$A1498&amp;", ",""))</f>
        <v/>
      </c>
      <c r="D1498" s="35" t="e">
        <f>VLOOKUP('Reported Performance Table'!C1498,'Master List'!$B$20:$C$39,2,FALSE)</f>
        <v>#N/A</v>
      </c>
      <c r="E1498" t="e">
        <f>VLOOKUP('Reported Performance Table'!D1498,'Master List'!$B$42:$C$129,2,FALSE)</f>
        <v>#N/A</v>
      </c>
      <c r="F1498" t="e">
        <f>VLOOKUP('Reported Performance Table'!C1498,'Master List'!$B$20:$D$39,3,FALSE)</f>
        <v>#N/A</v>
      </c>
      <c r="G1498" s="3" t="e">
        <f>VLOOKUP('Reported Performance Table'!B1498,'Master List'!$B$11:$D$17,3,FALSE)</f>
        <v>#N/A</v>
      </c>
      <c r="H1498" t="e">
        <f t="shared" si="46"/>
        <v>#N/A</v>
      </c>
      <c r="I1498" t="e">
        <f>IF(VLOOKUP('Reported Performance Table'!D1498,'Master List'!$B$42:$D$129,3,FALSE)="","No",VLOOKUP('Reported Performance Table'!D1498,'Master List'!$B$42:$D$129,3,FALSE))</f>
        <v>#N/A</v>
      </c>
      <c r="J1498" t="e">
        <f>IF(AND(I1498="Yes_No",'Reported Performance Table'!E1498="Yes"),"No","Yes_No")</f>
        <v>#N/A</v>
      </c>
      <c r="K1498" t="str">
        <f>IF('Reported Performance Table'!D1498="","",IF('Reported Performance Table'!E1498="Yes","LUNA_CCT","Reported_CCT"))</f>
        <v/>
      </c>
      <c r="L1498" t="str">
        <f>IF('Reported Performance Table'!D1498="","",IF(K1498="LUNA_CCT",VLOOKUP('Reported Performance Table'!D1498,'Master List'!$B$42:$E$129,4,FALSE),"Reported_BUG"))</f>
        <v/>
      </c>
      <c r="M1498" t="str">
        <f>IF('Reported Performance Table'!D1498="","",IF(AND('Reported Performance Table'!$E1498="Yes",OR('Reported Performance Table'!$D1498='Master List'!$B$42,'Reported Performance Table'!$D1498='Master List'!$B$43,'Reported Performance Table'!$D1498='Master List'!$B$44,'Reported Performance Table'!$D1498='Master List'!$B$46,'Reported Performance Table'!$D1498='Master List'!$B$48,'Reported Performance Table'!$D1498='Master List'!$B$104,'Reported Performance Table'!$D1498='Master List'!$B$106,'Reported Performance Table'!$D1498='Master List'!$B$126)),"LUNA_Dimming","Dimming_Capability_and_Range"))</f>
        <v/>
      </c>
      <c r="N1498" s="179">
        <f>'Reported Performance Table'!BE1498</f>
        <v>0</v>
      </c>
      <c r="O1498" s="179">
        <f>'Reported Performance Table'!BF1498</f>
        <v>0</v>
      </c>
      <c r="P1498" s="179">
        <f>'Reported Performance Table'!BG1498</f>
        <v>0</v>
      </c>
      <c r="Q1498" t="str">
        <f t="shared" si="47"/>
        <v>No</v>
      </c>
    </row>
    <row r="1499" spans="1:17" x14ac:dyDescent="0.25">
      <c r="A1499" s="75">
        <v>1506</v>
      </c>
      <c r="B1499" s="76" t="str">
        <f>IF('Reported Performance Table'!$A1506="","",IF(OR('Reported Performance Table'!$B1506="",'Reported Performance Table'!$C1506="",'Reported Performance Table'!$D1506="",'Reported Performance Table'!$F1506="",'Reported Performance Table'!$G1506="",'Reported Performance Table'!$H1506="",'Reported Performance Table'!$I1506="",'Reported Performance Table'!$K1506="",'Reported Performance Table'!$N1506="",'Reported Performance Table'!$O1506="",'Reported Performance Table'!$P1506="",'Reported Performance Table'!$Q1506="",'Reported Performance Table'!$R1506="",'Reported Performance Table'!$S1506="",'Reported Performance Table'!$T1506="",'Reported Performance Table'!$U1506="",'Reported Performance Table'!$V1506="",'Reported Performance Table'!$W1506="",'Reported Performance Table'!$X1506="",'Reported Performance Table'!$AF1506="",'Reported Performance Table'!$AG1506="",'Reported Performance Table'!$AI1506="",'Reported Performance Table'!$AJ1506="",'Reported Performance Table'!$AL1506="",'Reported Performance Table'!$AN1506="",'Reported Performance Table'!$AR1506=""),$A1499&amp;", ",""))</f>
        <v/>
      </c>
      <c r="D1499" s="35" t="e">
        <f>VLOOKUP('Reported Performance Table'!C1499,'Master List'!$B$20:$C$39,2,FALSE)</f>
        <v>#N/A</v>
      </c>
      <c r="E1499" t="e">
        <f>VLOOKUP('Reported Performance Table'!D1499,'Master List'!$B$42:$C$129,2,FALSE)</f>
        <v>#N/A</v>
      </c>
      <c r="F1499" t="e">
        <f>VLOOKUP('Reported Performance Table'!C1499,'Master List'!$B$20:$D$39,3,FALSE)</f>
        <v>#N/A</v>
      </c>
      <c r="G1499" s="3" t="e">
        <f>VLOOKUP('Reported Performance Table'!B1499,'Master List'!$B$11:$D$17,3,FALSE)</f>
        <v>#N/A</v>
      </c>
      <c r="H1499" t="e">
        <f t="shared" si="46"/>
        <v>#N/A</v>
      </c>
      <c r="I1499" t="e">
        <f>IF(VLOOKUP('Reported Performance Table'!D1499,'Master List'!$B$42:$D$129,3,FALSE)="","No",VLOOKUP('Reported Performance Table'!D1499,'Master List'!$B$42:$D$129,3,FALSE))</f>
        <v>#N/A</v>
      </c>
      <c r="J1499" t="e">
        <f>IF(AND(I1499="Yes_No",'Reported Performance Table'!E1499="Yes"),"No","Yes_No")</f>
        <v>#N/A</v>
      </c>
      <c r="K1499" t="str">
        <f>IF('Reported Performance Table'!D1499="","",IF('Reported Performance Table'!E1499="Yes","LUNA_CCT","Reported_CCT"))</f>
        <v/>
      </c>
      <c r="L1499" t="str">
        <f>IF('Reported Performance Table'!D1499="","",IF(K1499="LUNA_CCT",VLOOKUP('Reported Performance Table'!D1499,'Master List'!$B$42:$E$129,4,FALSE),"Reported_BUG"))</f>
        <v/>
      </c>
      <c r="M1499" t="str">
        <f>IF('Reported Performance Table'!D1499="","",IF(AND('Reported Performance Table'!$E1499="Yes",OR('Reported Performance Table'!$D1499='Master List'!$B$42,'Reported Performance Table'!$D1499='Master List'!$B$43,'Reported Performance Table'!$D1499='Master List'!$B$44,'Reported Performance Table'!$D1499='Master List'!$B$46,'Reported Performance Table'!$D1499='Master List'!$B$48,'Reported Performance Table'!$D1499='Master List'!$B$104,'Reported Performance Table'!$D1499='Master List'!$B$106,'Reported Performance Table'!$D1499='Master List'!$B$126)),"LUNA_Dimming","Dimming_Capability_and_Range"))</f>
        <v/>
      </c>
      <c r="N1499" s="179">
        <f>'Reported Performance Table'!BE1499</f>
        <v>0</v>
      </c>
      <c r="O1499" s="179">
        <f>'Reported Performance Table'!BF1499</f>
        <v>0</v>
      </c>
      <c r="P1499" s="179">
        <f>'Reported Performance Table'!BG1499</f>
        <v>0</v>
      </c>
      <c r="Q1499" t="str">
        <f t="shared" si="47"/>
        <v>No</v>
      </c>
    </row>
    <row r="1500" spans="1:17" x14ac:dyDescent="0.25">
      <c r="A1500" s="75">
        <v>1507</v>
      </c>
      <c r="B1500" s="76" t="str">
        <f>IF('Reported Performance Table'!$A1507="","",IF(OR('Reported Performance Table'!$B1507="",'Reported Performance Table'!$C1507="",'Reported Performance Table'!$D1507="",'Reported Performance Table'!$F1507="",'Reported Performance Table'!$G1507="",'Reported Performance Table'!$H1507="",'Reported Performance Table'!$I1507="",'Reported Performance Table'!$K1507="",'Reported Performance Table'!$N1507="",'Reported Performance Table'!$O1507="",'Reported Performance Table'!$P1507="",'Reported Performance Table'!$Q1507="",'Reported Performance Table'!$R1507="",'Reported Performance Table'!$S1507="",'Reported Performance Table'!$T1507="",'Reported Performance Table'!$U1507="",'Reported Performance Table'!$V1507="",'Reported Performance Table'!$W1507="",'Reported Performance Table'!$X1507="",'Reported Performance Table'!$AF1507="",'Reported Performance Table'!$AG1507="",'Reported Performance Table'!$AI1507="",'Reported Performance Table'!$AJ1507="",'Reported Performance Table'!$AL1507="",'Reported Performance Table'!$AN1507="",'Reported Performance Table'!$AR1507=""),$A1500&amp;", ",""))</f>
        <v/>
      </c>
      <c r="D1500" s="35" t="e">
        <f>VLOOKUP('Reported Performance Table'!C1500,'Master List'!$B$20:$C$39,2,FALSE)</f>
        <v>#N/A</v>
      </c>
      <c r="E1500" t="e">
        <f>VLOOKUP('Reported Performance Table'!D1500,'Master List'!$B$42:$C$129,2,FALSE)</f>
        <v>#N/A</v>
      </c>
      <c r="F1500" t="e">
        <f>VLOOKUP('Reported Performance Table'!C1500,'Master List'!$B$20:$D$39,3,FALSE)</f>
        <v>#N/A</v>
      </c>
      <c r="G1500" s="3" t="e">
        <f>VLOOKUP('Reported Performance Table'!B1500,'Master List'!$B$11:$D$17,3,FALSE)</f>
        <v>#N/A</v>
      </c>
      <c r="H1500" t="e">
        <f t="shared" si="46"/>
        <v>#N/A</v>
      </c>
      <c r="I1500" t="e">
        <f>IF(VLOOKUP('Reported Performance Table'!D1500,'Master List'!$B$42:$D$129,3,FALSE)="","No",VLOOKUP('Reported Performance Table'!D1500,'Master List'!$B$42:$D$129,3,FALSE))</f>
        <v>#N/A</v>
      </c>
      <c r="J1500" t="e">
        <f>IF(AND(I1500="Yes_No",'Reported Performance Table'!E1500="Yes"),"No","Yes_No")</f>
        <v>#N/A</v>
      </c>
      <c r="K1500" t="str">
        <f>IF('Reported Performance Table'!D1500="","",IF('Reported Performance Table'!E1500="Yes","LUNA_CCT","Reported_CCT"))</f>
        <v/>
      </c>
      <c r="L1500" t="str">
        <f>IF('Reported Performance Table'!D1500="","",IF(K1500="LUNA_CCT",VLOOKUP('Reported Performance Table'!D1500,'Master List'!$B$42:$E$129,4,FALSE),"Reported_BUG"))</f>
        <v/>
      </c>
      <c r="M1500" t="str">
        <f>IF('Reported Performance Table'!D1500="","",IF(AND('Reported Performance Table'!$E1500="Yes",OR('Reported Performance Table'!$D1500='Master List'!$B$42,'Reported Performance Table'!$D1500='Master List'!$B$43,'Reported Performance Table'!$D1500='Master List'!$B$44,'Reported Performance Table'!$D1500='Master List'!$B$46,'Reported Performance Table'!$D1500='Master List'!$B$48,'Reported Performance Table'!$D1500='Master List'!$B$104,'Reported Performance Table'!$D1500='Master List'!$B$106,'Reported Performance Table'!$D1500='Master List'!$B$126)),"LUNA_Dimming","Dimming_Capability_and_Range"))</f>
        <v/>
      </c>
      <c r="N1500" s="179">
        <f>'Reported Performance Table'!BE1500</f>
        <v>0</v>
      </c>
      <c r="O1500" s="179">
        <f>'Reported Performance Table'!BF1500</f>
        <v>0</v>
      </c>
      <c r="P1500" s="179">
        <f>'Reported Performance Table'!BG1500</f>
        <v>0</v>
      </c>
      <c r="Q1500" t="str">
        <f t="shared" si="47"/>
        <v>No</v>
      </c>
    </row>
    <row r="1501" spans="1:17" x14ac:dyDescent="0.25">
      <c r="A1501" s="75">
        <v>1508</v>
      </c>
      <c r="B1501" s="76" t="str">
        <f>IF('Reported Performance Table'!$A1508="","",IF(OR('Reported Performance Table'!$B1508="",'Reported Performance Table'!$C1508="",'Reported Performance Table'!$D1508="",'Reported Performance Table'!$F1508="",'Reported Performance Table'!$G1508="",'Reported Performance Table'!$H1508="",'Reported Performance Table'!$I1508="",'Reported Performance Table'!$K1508="",'Reported Performance Table'!$N1508="",'Reported Performance Table'!$O1508="",'Reported Performance Table'!$P1508="",'Reported Performance Table'!$Q1508="",'Reported Performance Table'!$R1508="",'Reported Performance Table'!$S1508="",'Reported Performance Table'!$T1508="",'Reported Performance Table'!$U1508="",'Reported Performance Table'!$V1508="",'Reported Performance Table'!$W1508="",'Reported Performance Table'!$X1508="",'Reported Performance Table'!$AF1508="",'Reported Performance Table'!$AG1508="",'Reported Performance Table'!$AI1508="",'Reported Performance Table'!$AJ1508="",'Reported Performance Table'!$AL1508="",'Reported Performance Table'!$AN1508="",'Reported Performance Table'!$AR1508=""),$A1501&amp;", ",""))</f>
        <v/>
      </c>
      <c r="D1501" s="35" t="e">
        <f>VLOOKUP('Reported Performance Table'!C1501,'Master List'!$B$20:$C$39,2,FALSE)</f>
        <v>#N/A</v>
      </c>
      <c r="E1501" t="e">
        <f>VLOOKUP('Reported Performance Table'!D1501,'Master List'!$B$42:$C$129,2,FALSE)</f>
        <v>#N/A</v>
      </c>
      <c r="F1501" t="e">
        <f>VLOOKUP('Reported Performance Table'!C1501,'Master List'!$B$20:$D$39,3,FALSE)</f>
        <v>#N/A</v>
      </c>
      <c r="G1501" s="3" t="e">
        <f>VLOOKUP('Reported Performance Table'!B1501,'Master List'!$B$11:$D$17,3,FALSE)</f>
        <v>#N/A</v>
      </c>
      <c r="H1501" t="e">
        <f t="shared" si="46"/>
        <v>#N/A</v>
      </c>
      <c r="I1501" t="e">
        <f>IF(VLOOKUP('Reported Performance Table'!D1501,'Master List'!$B$42:$D$129,3,FALSE)="","No",VLOOKUP('Reported Performance Table'!D1501,'Master List'!$B$42:$D$129,3,FALSE))</f>
        <v>#N/A</v>
      </c>
      <c r="J1501" t="e">
        <f>IF(AND(I1501="Yes_No",'Reported Performance Table'!E1501="Yes"),"No","Yes_No")</f>
        <v>#N/A</v>
      </c>
      <c r="K1501" t="str">
        <f>IF('Reported Performance Table'!D1501="","",IF('Reported Performance Table'!E1501="Yes","LUNA_CCT","Reported_CCT"))</f>
        <v/>
      </c>
      <c r="L1501" t="str">
        <f>IF('Reported Performance Table'!D1501="","",IF(K1501="LUNA_CCT",VLOOKUP('Reported Performance Table'!D1501,'Master List'!$B$42:$E$129,4,FALSE),"Reported_BUG"))</f>
        <v/>
      </c>
      <c r="M1501" t="str">
        <f>IF('Reported Performance Table'!D1501="","",IF(AND('Reported Performance Table'!$E1501="Yes",OR('Reported Performance Table'!$D1501='Master List'!$B$42,'Reported Performance Table'!$D1501='Master List'!$B$43,'Reported Performance Table'!$D1501='Master List'!$B$44,'Reported Performance Table'!$D1501='Master List'!$B$46,'Reported Performance Table'!$D1501='Master List'!$B$48,'Reported Performance Table'!$D1501='Master List'!$B$104,'Reported Performance Table'!$D1501='Master List'!$B$106,'Reported Performance Table'!$D1501='Master List'!$B$126)),"LUNA_Dimming","Dimming_Capability_and_Range"))</f>
        <v/>
      </c>
      <c r="N1501" s="179">
        <f>'Reported Performance Table'!BE1501</f>
        <v>0</v>
      </c>
      <c r="O1501" s="179">
        <f>'Reported Performance Table'!BF1501</f>
        <v>0</v>
      </c>
      <c r="P1501" s="179">
        <f>'Reported Performance Table'!BG1501</f>
        <v>0</v>
      </c>
      <c r="Q1501" t="str">
        <f t="shared" si="47"/>
        <v>No</v>
      </c>
    </row>
    <row r="1502" spans="1:17" x14ac:dyDescent="0.25">
      <c r="A1502" s="75">
        <v>1509</v>
      </c>
      <c r="B1502" s="76" t="str">
        <f>IF('Reported Performance Table'!$A1509="","",IF(OR('Reported Performance Table'!$B1509="",'Reported Performance Table'!$C1509="",'Reported Performance Table'!$D1509="",'Reported Performance Table'!$F1509="",'Reported Performance Table'!$G1509="",'Reported Performance Table'!$H1509="",'Reported Performance Table'!$I1509="",'Reported Performance Table'!$K1509="",'Reported Performance Table'!$N1509="",'Reported Performance Table'!$O1509="",'Reported Performance Table'!$P1509="",'Reported Performance Table'!$Q1509="",'Reported Performance Table'!$R1509="",'Reported Performance Table'!$S1509="",'Reported Performance Table'!$T1509="",'Reported Performance Table'!$U1509="",'Reported Performance Table'!$V1509="",'Reported Performance Table'!$W1509="",'Reported Performance Table'!$X1509="",'Reported Performance Table'!$AF1509="",'Reported Performance Table'!$AG1509="",'Reported Performance Table'!$AI1509="",'Reported Performance Table'!$AJ1509="",'Reported Performance Table'!$AL1509="",'Reported Performance Table'!$AN1509="",'Reported Performance Table'!$AR1509=""),$A1502&amp;", ",""))</f>
        <v/>
      </c>
      <c r="D1502" s="35" t="e">
        <f>VLOOKUP('Reported Performance Table'!C1502,'Master List'!$B$20:$C$39,2,FALSE)</f>
        <v>#N/A</v>
      </c>
      <c r="E1502" t="e">
        <f>VLOOKUP('Reported Performance Table'!D1502,'Master List'!$B$42:$C$129,2,FALSE)</f>
        <v>#N/A</v>
      </c>
      <c r="F1502" t="e">
        <f>VLOOKUP('Reported Performance Table'!C1502,'Master List'!$B$20:$D$39,3,FALSE)</f>
        <v>#N/A</v>
      </c>
      <c r="G1502" s="3" t="e">
        <f>VLOOKUP('Reported Performance Table'!B1502,'Master List'!$B$11:$D$17,3,FALSE)</f>
        <v>#N/A</v>
      </c>
      <c r="H1502" t="e">
        <f t="shared" si="46"/>
        <v>#N/A</v>
      </c>
      <c r="I1502" t="e">
        <f>IF(VLOOKUP('Reported Performance Table'!D1502,'Master List'!$B$42:$D$129,3,FALSE)="","No",VLOOKUP('Reported Performance Table'!D1502,'Master List'!$B$42:$D$129,3,FALSE))</f>
        <v>#N/A</v>
      </c>
      <c r="J1502" t="e">
        <f>IF(AND(I1502="Yes_No",'Reported Performance Table'!E1502="Yes"),"No","Yes_No")</f>
        <v>#N/A</v>
      </c>
      <c r="K1502" t="str">
        <f>IF('Reported Performance Table'!D1502="","",IF('Reported Performance Table'!E1502="Yes","LUNA_CCT","Reported_CCT"))</f>
        <v/>
      </c>
      <c r="L1502" t="str">
        <f>IF('Reported Performance Table'!D1502="","",IF(K1502="LUNA_CCT",VLOOKUP('Reported Performance Table'!D1502,'Master List'!$B$42:$E$129,4,FALSE),"Reported_BUG"))</f>
        <v/>
      </c>
      <c r="M1502" t="str">
        <f>IF('Reported Performance Table'!D1502="","",IF(AND('Reported Performance Table'!$E1502="Yes",OR('Reported Performance Table'!$D1502='Master List'!$B$42,'Reported Performance Table'!$D1502='Master List'!$B$43,'Reported Performance Table'!$D1502='Master List'!$B$44,'Reported Performance Table'!$D1502='Master List'!$B$46,'Reported Performance Table'!$D1502='Master List'!$B$48,'Reported Performance Table'!$D1502='Master List'!$B$104,'Reported Performance Table'!$D1502='Master List'!$B$106,'Reported Performance Table'!$D1502='Master List'!$B$126)),"LUNA_Dimming","Dimming_Capability_and_Range"))</f>
        <v/>
      </c>
      <c r="N1502" s="179">
        <f>'Reported Performance Table'!BE1502</f>
        <v>0</v>
      </c>
      <c r="O1502" s="179">
        <f>'Reported Performance Table'!BF1502</f>
        <v>0</v>
      </c>
      <c r="P1502" s="179">
        <f>'Reported Performance Table'!BG1502</f>
        <v>0</v>
      </c>
      <c r="Q1502" t="str">
        <f t="shared" si="47"/>
        <v>No</v>
      </c>
    </row>
    <row r="1503" spans="1:17" x14ac:dyDescent="0.25">
      <c r="A1503" s="75">
        <v>1510</v>
      </c>
      <c r="B1503" s="76" t="str">
        <f>IF('Reported Performance Table'!$A1510="","",IF(OR('Reported Performance Table'!$B1510="",'Reported Performance Table'!$C1510="",'Reported Performance Table'!$D1510="",'Reported Performance Table'!$F1510="",'Reported Performance Table'!$G1510="",'Reported Performance Table'!$H1510="",'Reported Performance Table'!$I1510="",'Reported Performance Table'!$K1510="",'Reported Performance Table'!$N1510="",'Reported Performance Table'!$O1510="",'Reported Performance Table'!$P1510="",'Reported Performance Table'!$Q1510="",'Reported Performance Table'!$R1510="",'Reported Performance Table'!$S1510="",'Reported Performance Table'!$T1510="",'Reported Performance Table'!$U1510="",'Reported Performance Table'!$V1510="",'Reported Performance Table'!$W1510="",'Reported Performance Table'!$X1510="",'Reported Performance Table'!$AF1510="",'Reported Performance Table'!$AG1510="",'Reported Performance Table'!$AI1510="",'Reported Performance Table'!$AJ1510="",'Reported Performance Table'!$AL1510="",'Reported Performance Table'!$AN1510="",'Reported Performance Table'!$AR1510=""),$A1503&amp;", ",""))</f>
        <v/>
      </c>
      <c r="D1503" s="35" t="e">
        <f>VLOOKUP('Reported Performance Table'!C1503,'Master List'!$B$20:$C$39,2,FALSE)</f>
        <v>#N/A</v>
      </c>
      <c r="E1503" t="e">
        <f>VLOOKUP('Reported Performance Table'!D1503,'Master List'!$B$42:$C$129,2,FALSE)</f>
        <v>#N/A</v>
      </c>
      <c r="F1503" t="e">
        <f>VLOOKUP('Reported Performance Table'!C1503,'Master List'!$B$20:$D$39,3,FALSE)</f>
        <v>#N/A</v>
      </c>
      <c r="G1503" s="3" t="e">
        <f>VLOOKUP('Reported Performance Table'!B1503,'Master List'!$B$11:$D$17,3,FALSE)</f>
        <v>#N/A</v>
      </c>
      <c r="H1503" t="e">
        <f t="shared" si="46"/>
        <v>#N/A</v>
      </c>
      <c r="I1503" t="e">
        <f>IF(VLOOKUP('Reported Performance Table'!D1503,'Master List'!$B$42:$D$129,3,FALSE)="","No",VLOOKUP('Reported Performance Table'!D1503,'Master List'!$B$42:$D$129,3,FALSE))</f>
        <v>#N/A</v>
      </c>
      <c r="J1503" t="e">
        <f>IF(AND(I1503="Yes_No",'Reported Performance Table'!E1503="Yes"),"No","Yes_No")</f>
        <v>#N/A</v>
      </c>
      <c r="K1503" t="str">
        <f>IF('Reported Performance Table'!D1503="","",IF('Reported Performance Table'!E1503="Yes","LUNA_CCT","Reported_CCT"))</f>
        <v/>
      </c>
      <c r="L1503" t="str">
        <f>IF('Reported Performance Table'!D1503="","",IF(K1503="LUNA_CCT",VLOOKUP('Reported Performance Table'!D1503,'Master List'!$B$42:$E$129,4,FALSE),"Reported_BUG"))</f>
        <v/>
      </c>
      <c r="M1503" t="str">
        <f>IF('Reported Performance Table'!D1503="","",IF(AND('Reported Performance Table'!$E1503="Yes",OR('Reported Performance Table'!$D1503='Master List'!$B$42,'Reported Performance Table'!$D1503='Master List'!$B$43,'Reported Performance Table'!$D1503='Master List'!$B$44,'Reported Performance Table'!$D1503='Master List'!$B$46,'Reported Performance Table'!$D1503='Master List'!$B$48,'Reported Performance Table'!$D1503='Master List'!$B$104,'Reported Performance Table'!$D1503='Master List'!$B$106,'Reported Performance Table'!$D1503='Master List'!$B$126)),"LUNA_Dimming","Dimming_Capability_and_Range"))</f>
        <v/>
      </c>
      <c r="N1503" s="179">
        <f>'Reported Performance Table'!BE1503</f>
        <v>0</v>
      </c>
      <c r="O1503" s="179">
        <f>'Reported Performance Table'!BF1503</f>
        <v>0</v>
      </c>
      <c r="P1503" s="179">
        <f>'Reported Performance Table'!BG1503</f>
        <v>0</v>
      </c>
      <c r="Q1503" t="str">
        <f t="shared" si="47"/>
        <v>No</v>
      </c>
    </row>
    <row r="1504" spans="1:17" x14ac:dyDescent="0.25">
      <c r="A1504" s="75">
        <v>1511</v>
      </c>
      <c r="B1504" s="76" t="str">
        <f>IF('Reported Performance Table'!$A1511="","",IF(OR('Reported Performance Table'!$B1511="",'Reported Performance Table'!$C1511="",'Reported Performance Table'!$D1511="",'Reported Performance Table'!$F1511="",'Reported Performance Table'!$G1511="",'Reported Performance Table'!$H1511="",'Reported Performance Table'!$I1511="",'Reported Performance Table'!$K1511="",'Reported Performance Table'!$N1511="",'Reported Performance Table'!$O1511="",'Reported Performance Table'!$P1511="",'Reported Performance Table'!$Q1511="",'Reported Performance Table'!$R1511="",'Reported Performance Table'!$S1511="",'Reported Performance Table'!$T1511="",'Reported Performance Table'!$U1511="",'Reported Performance Table'!$V1511="",'Reported Performance Table'!$W1511="",'Reported Performance Table'!$X1511="",'Reported Performance Table'!$AF1511="",'Reported Performance Table'!$AG1511="",'Reported Performance Table'!$AI1511="",'Reported Performance Table'!$AJ1511="",'Reported Performance Table'!$AL1511="",'Reported Performance Table'!$AN1511="",'Reported Performance Table'!$AR1511=""),$A1504&amp;", ",""))</f>
        <v/>
      </c>
      <c r="D1504" s="35" t="e">
        <f>VLOOKUP('Reported Performance Table'!C1504,'Master List'!$B$20:$C$39,2,FALSE)</f>
        <v>#N/A</v>
      </c>
      <c r="E1504" t="e">
        <f>VLOOKUP('Reported Performance Table'!D1504,'Master List'!$B$42:$C$129,2,FALSE)</f>
        <v>#N/A</v>
      </c>
      <c r="F1504" t="e">
        <f>VLOOKUP('Reported Performance Table'!C1504,'Master List'!$B$20:$D$39,3,FALSE)</f>
        <v>#N/A</v>
      </c>
      <c r="G1504" s="3" t="e">
        <f>VLOOKUP('Reported Performance Table'!B1504,'Master List'!$B$11:$D$17,3,FALSE)</f>
        <v>#N/A</v>
      </c>
      <c r="H1504" t="e">
        <f t="shared" si="46"/>
        <v>#N/A</v>
      </c>
      <c r="I1504" t="e">
        <f>IF(VLOOKUP('Reported Performance Table'!D1504,'Master List'!$B$42:$D$129,3,FALSE)="","No",VLOOKUP('Reported Performance Table'!D1504,'Master List'!$B$42:$D$129,3,FALSE))</f>
        <v>#N/A</v>
      </c>
      <c r="J1504" t="e">
        <f>IF(AND(I1504="Yes_No",'Reported Performance Table'!E1504="Yes"),"No","Yes_No")</f>
        <v>#N/A</v>
      </c>
      <c r="K1504" t="str">
        <f>IF('Reported Performance Table'!D1504="","",IF('Reported Performance Table'!E1504="Yes","LUNA_CCT","Reported_CCT"))</f>
        <v/>
      </c>
      <c r="L1504" t="str">
        <f>IF('Reported Performance Table'!D1504="","",IF(K1504="LUNA_CCT",VLOOKUP('Reported Performance Table'!D1504,'Master List'!$B$42:$E$129,4,FALSE),"Reported_BUG"))</f>
        <v/>
      </c>
      <c r="M1504" t="str">
        <f>IF('Reported Performance Table'!D1504="","",IF(AND('Reported Performance Table'!$E1504="Yes",OR('Reported Performance Table'!$D1504='Master List'!$B$42,'Reported Performance Table'!$D1504='Master List'!$B$43,'Reported Performance Table'!$D1504='Master List'!$B$44,'Reported Performance Table'!$D1504='Master List'!$B$46,'Reported Performance Table'!$D1504='Master List'!$B$48,'Reported Performance Table'!$D1504='Master List'!$B$104,'Reported Performance Table'!$D1504='Master List'!$B$106,'Reported Performance Table'!$D1504='Master List'!$B$126)),"LUNA_Dimming","Dimming_Capability_and_Range"))</f>
        <v/>
      </c>
      <c r="N1504" s="179">
        <f>'Reported Performance Table'!BE1504</f>
        <v>0</v>
      </c>
      <c r="O1504" s="179">
        <f>'Reported Performance Table'!BF1504</f>
        <v>0</v>
      </c>
      <c r="P1504" s="179">
        <f>'Reported Performance Table'!BG1504</f>
        <v>0</v>
      </c>
      <c r="Q1504" t="str">
        <f t="shared" si="47"/>
        <v>No</v>
      </c>
    </row>
    <row r="1505" spans="1:17" x14ac:dyDescent="0.25">
      <c r="A1505" s="75">
        <v>1512</v>
      </c>
      <c r="B1505" s="76" t="str">
        <f>IF('Reported Performance Table'!$A1512="","",IF(OR('Reported Performance Table'!$B1512="",'Reported Performance Table'!$C1512="",'Reported Performance Table'!$D1512="",'Reported Performance Table'!$F1512="",'Reported Performance Table'!$G1512="",'Reported Performance Table'!$H1512="",'Reported Performance Table'!$I1512="",'Reported Performance Table'!$K1512="",'Reported Performance Table'!$N1512="",'Reported Performance Table'!$O1512="",'Reported Performance Table'!$P1512="",'Reported Performance Table'!$Q1512="",'Reported Performance Table'!$R1512="",'Reported Performance Table'!$S1512="",'Reported Performance Table'!$T1512="",'Reported Performance Table'!$U1512="",'Reported Performance Table'!$V1512="",'Reported Performance Table'!$W1512="",'Reported Performance Table'!$X1512="",'Reported Performance Table'!$AF1512="",'Reported Performance Table'!$AG1512="",'Reported Performance Table'!$AI1512="",'Reported Performance Table'!$AJ1512="",'Reported Performance Table'!$AL1512="",'Reported Performance Table'!$AN1512="",'Reported Performance Table'!$AR1512=""),$A1505&amp;", ",""))</f>
        <v/>
      </c>
      <c r="D1505" s="35" t="e">
        <f>VLOOKUP('Reported Performance Table'!C1505,'Master List'!$B$20:$C$39,2,FALSE)</f>
        <v>#N/A</v>
      </c>
      <c r="E1505" t="e">
        <f>VLOOKUP('Reported Performance Table'!D1505,'Master List'!$B$42:$C$129,2,FALSE)</f>
        <v>#N/A</v>
      </c>
      <c r="F1505" t="e">
        <f>VLOOKUP('Reported Performance Table'!C1505,'Master List'!$B$20:$D$39,3,FALSE)</f>
        <v>#N/A</v>
      </c>
      <c r="G1505" s="3" t="e">
        <f>VLOOKUP('Reported Performance Table'!B1505,'Master List'!$B$11:$D$17,3,FALSE)</f>
        <v>#N/A</v>
      </c>
      <c r="H1505" t="e">
        <f t="shared" si="46"/>
        <v>#N/A</v>
      </c>
      <c r="I1505" t="e">
        <f>IF(VLOOKUP('Reported Performance Table'!D1505,'Master List'!$B$42:$D$129,3,FALSE)="","No",VLOOKUP('Reported Performance Table'!D1505,'Master List'!$B$42:$D$129,3,FALSE))</f>
        <v>#N/A</v>
      </c>
      <c r="J1505" t="e">
        <f>IF(AND(I1505="Yes_No",'Reported Performance Table'!E1505="Yes"),"No","Yes_No")</f>
        <v>#N/A</v>
      </c>
      <c r="K1505" t="str">
        <f>IF('Reported Performance Table'!D1505="","",IF('Reported Performance Table'!E1505="Yes","LUNA_CCT","Reported_CCT"))</f>
        <v/>
      </c>
      <c r="L1505" t="str">
        <f>IF('Reported Performance Table'!D1505="","",IF(K1505="LUNA_CCT",VLOOKUP('Reported Performance Table'!D1505,'Master List'!$B$42:$E$129,4,FALSE),"Reported_BUG"))</f>
        <v/>
      </c>
      <c r="M1505" t="str">
        <f>IF('Reported Performance Table'!D1505="","",IF(AND('Reported Performance Table'!$E1505="Yes",OR('Reported Performance Table'!$D1505='Master List'!$B$42,'Reported Performance Table'!$D1505='Master List'!$B$43,'Reported Performance Table'!$D1505='Master List'!$B$44,'Reported Performance Table'!$D1505='Master List'!$B$46,'Reported Performance Table'!$D1505='Master List'!$B$48,'Reported Performance Table'!$D1505='Master List'!$B$104,'Reported Performance Table'!$D1505='Master List'!$B$106,'Reported Performance Table'!$D1505='Master List'!$B$126)),"LUNA_Dimming","Dimming_Capability_and_Range"))</f>
        <v/>
      </c>
      <c r="N1505" s="179">
        <f>'Reported Performance Table'!BE1505</f>
        <v>0</v>
      </c>
      <c r="O1505" s="179">
        <f>'Reported Performance Table'!BF1505</f>
        <v>0</v>
      </c>
      <c r="P1505" s="179">
        <f>'Reported Performance Table'!BG1505</f>
        <v>0</v>
      </c>
      <c r="Q1505" t="str">
        <f t="shared" si="47"/>
        <v>No</v>
      </c>
    </row>
    <row r="1506" spans="1:17" x14ac:dyDescent="0.25">
      <c r="A1506" s="75">
        <v>1513</v>
      </c>
      <c r="B1506" s="76" t="str">
        <f>IF('Reported Performance Table'!$A1513="","",IF(OR('Reported Performance Table'!$B1513="",'Reported Performance Table'!$C1513="",'Reported Performance Table'!$D1513="",'Reported Performance Table'!$F1513="",'Reported Performance Table'!$G1513="",'Reported Performance Table'!$H1513="",'Reported Performance Table'!$I1513="",'Reported Performance Table'!$K1513="",'Reported Performance Table'!$N1513="",'Reported Performance Table'!$O1513="",'Reported Performance Table'!$P1513="",'Reported Performance Table'!$Q1513="",'Reported Performance Table'!$R1513="",'Reported Performance Table'!$S1513="",'Reported Performance Table'!$T1513="",'Reported Performance Table'!$U1513="",'Reported Performance Table'!$V1513="",'Reported Performance Table'!$W1513="",'Reported Performance Table'!$X1513="",'Reported Performance Table'!$AF1513="",'Reported Performance Table'!$AG1513="",'Reported Performance Table'!$AI1513="",'Reported Performance Table'!$AJ1513="",'Reported Performance Table'!$AL1513="",'Reported Performance Table'!$AN1513="",'Reported Performance Table'!$AR1513=""),$A1506&amp;", ",""))</f>
        <v/>
      </c>
      <c r="D1506" s="35" t="e">
        <f>VLOOKUP('Reported Performance Table'!C1506,'Master List'!$B$20:$C$39,2,FALSE)</f>
        <v>#N/A</v>
      </c>
      <c r="E1506" t="e">
        <f>VLOOKUP('Reported Performance Table'!D1506,'Master List'!$B$42:$C$129,2,FALSE)</f>
        <v>#N/A</v>
      </c>
      <c r="F1506" t="e">
        <f>VLOOKUP('Reported Performance Table'!C1506,'Master List'!$B$20:$D$39,3,FALSE)</f>
        <v>#N/A</v>
      </c>
      <c r="G1506" s="3" t="e">
        <f>VLOOKUP('Reported Performance Table'!B1506,'Master List'!$B$11:$D$17,3,FALSE)</f>
        <v>#N/A</v>
      </c>
      <c r="H1506" t="e">
        <f t="shared" si="46"/>
        <v>#N/A</v>
      </c>
      <c r="I1506" t="e">
        <f>IF(VLOOKUP('Reported Performance Table'!D1506,'Master List'!$B$42:$D$129,3,FALSE)="","No",VLOOKUP('Reported Performance Table'!D1506,'Master List'!$B$42:$D$129,3,FALSE))</f>
        <v>#N/A</v>
      </c>
      <c r="J1506" t="e">
        <f>IF(AND(I1506="Yes_No",'Reported Performance Table'!E1506="Yes"),"No","Yes_No")</f>
        <v>#N/A</v>
      </c>
      <c r="K1506" t="str">
        <f>IF('Reported Performance Table'!D1506="","",IF('Reported Performance Table'!E1506="Yes","LUNA_CCT","Reported_CCT"))</f>
        <v/>
      </c>
      <c r="L1506" t="str">
        <f>IF('Reported Performance Table'!D1506="","",IF(K1506="LUNA_CCT",VLOOKUP('Reported Performance Table'!D1506,'Master List'!$B$42:$E$129,4,FALSE),"Reported_BUG"))</f>
        <v/>
      </c>
      <c r="M1506" t="str">
        <f>IF('Reported Performance Table'!D1506="","",IF(AND('Reported Performance Table'!$E1506="Yes",OR('Reported Performance Table'!$D1506='Master List'!$B$42,'Reported Performance Table'!$D1506='Master List'!$B$43,'Reported Performance Table'!$D1506='Master List'!$B$44,'Reported Performance Table'!$D1506='Master List'!$B$46,'Reported Performance Table'!$D1506='Master List'!$B$48,'Reported Performance Table'!$D1506='Master List'!$B$104,'Reported Performance Table'!$D1506='Master List'!$B$106,'Reported Performance Table'!$D1506='Master List'!$B$126)),"LUNA_Dimming","Dimming_Capability_and_Range"))</f>
        <v/>
      </c>
      <c r="N1506" s="179">
        <f>'Reported Performance Table'!BE1506</f>
        <v>0</v>
      </c>
      <c r="O1506" s="179">
        <f>'Reported Performance Table'!BF1506</f>
        <v>0</v>
      </c>
      <c r="P1506" s="179">
        <f>'Reported Performance Table'!BG1506</f>
        <v>0</v>
      </c>
      <c r="Q1506" t="str">
        <f t="shared" si="47"/>
        <v>No</v>
      </c>
    </row>
    <row r="1507" spans="1:17" x14ac:dyDescent="0.25">
      <c r="A1507" s="75">
        <v>1514</v>
      </c>
      <c r="B1507" s="76" t="str">
        <f>IF('Reported Performance Table'!$A1514="","",IF(OR('Reported Performance Table'!$B1514="",'Reported Performance Table'!$C1514="",'Reported Performance Table'!$D1514="",'Reported Performance Table'!$F1514="",'Reported Performance Table'!$G1514="",'Reported Performance Table'!$H1514="",'Reported Performance Table'!$I1514="",'Reported Performance Table'!$K1514="",'Reported Performance Table'!$N1514="",'Reported Performance Table'!$O1514="",'Reported Performance Table'!$P1514="",'Reported Performance Table'!$Q1514="",'Reported Performance Table'!$R1514="",'Reported Performance Table'!$S1514="",'Reported Performance Table'!$T1514="",'Reported Performance Table'!$U1514="",'Reported Performance Table'!$V1514="",'Reported Performance Table'!$W1514="",'Reported Performance Table'!$X1514="",'Reported Performance Table'!$AF1514="",'Reported Performance Table'!$AG1514="",'Reported Performance Table'!$AI1514="",'Reported Performance Table'!$AJ1514="",'Reported Performance Table'!$AL1514="",'Reported Performance Table'!$AN1514="",'Reported Performance Table'!$AR1514=""),$A1507&amp;", ",""))</f>
        <v/>
      </c>
      <c r="D1507" s="35" t="e">
        <f>VLOOKUP('Reported Performance Table'!C1507,'Master List'!$B$20:$C$39,2,FALSE)</f>
        <v>#N/A</v>
      </c>
      <c r="E1507" t="e">
        <f>VLOOKUP('Reported Performance Table'!D1507,'Master List'!$B$42:$C$129,2,FALSE)</f>
        <v>#N/A</v>
      </c>
      <c r="F1507" t="e">
        <f>VLOOKUP('Reported Performance Table'!C1507,'Master List'!$B$20:$D$39,3,FALSE)</f>
        <v>#N/A</v>
      </c>
      <c r="G1507" s="3" t="e">
        <f>VLOOKUP('Reported Performance Table'!B1507,'Master List'!$B$11:$D$17,3,FALSE)</f>
        <v>#N/A</v>
      </c>
      <c r="H1507" t="e">
        <f t="shared" si="46"/>
        <v>#N/A</v>
      </c>
      <c r="I1507" t="e">
        <f>IF(VLOOKUP('Reported Performance Table'!D1507,'Master List'!$B$42:$D$129,3,FALSE)="","No",VLOOKUP('Reported Performance Table'!D1507,'Master List'!$B$42:$D$129,3,FALSE))</f>
        <v>#N/A</v>
      </c>
      <c r="J1507" t="e">
        <f>IF(AND(I1507="Yes_No",'Reported Performance Table'!E1507="Yes"),"No","Yes_No")</f>
        <v>#N/A</v>
      </c>
      <c r="K1507" t="str">
        <f>IF('Reported Performance Table'!D1507="","",IF('Reported Performance Table'!E1507="Yes","LUNA_CCT","Reported_CCT"))</f>
        <v/>
      </c>
      <c r="L1507" t="str">
        <f>IF('Reported Performance Table'!D1507="","",IF(K1507="LUNA_CCT",VLOOKUP('Reported Performance Table'!D1507,'Master List'!$B$42:$E$129,4,FALSE),"Reported_BUG"))</f>
        <v/>
      </c>
      <c r="M1507" t="str">
        <f>IF('Reported Performance Table'!D1507="","",IF(AND('Reported Performance Table'!$E1507="Yes",OR('Reported Performance Table'!$D1507='Master List'!$B$42,'Reported Performance Table'!$D1507='Master List'!$B$43,'Reported Performance Table'!$D1507='Master List'!$B$44,'Reported Performance Table'!$D1507='Master List'!$B$46,'Reported Performance Table'!$D1507='Master List'!$B$48,'Reported Performance Table'!$D1507='Master List'!$B$104,'Reported Performance Table'!$D1507='Master List'!$B$106,'Reported Performance Table'!$D1507='Master List'!$B$126)),"LUNA_Dimming","Dimming_Capability_and_Range"))</f>
        <v/>
      </c>
      <c r="N1507" s="179">
        <f>'Reported Performance Table'!BE1507</f>
        <v>0</v>
      </c>
      <c r="O1507" s="179">
        <f>'Reported Performance Table'!BF1507</f>
        <v>0</v>
      </c>
      <c r="P1507" s="179">
        <f>'Reported Performance Table'!BG1507</f>
        <v>0</v>
      </c>
      <c r="Q1507" t="str">
        <f t="shared" si="47"/>
        <v>No</v>
      </c>
    </row>
    <row r="1508" spans="1:17" x14ac:dyDescent="0.25">
      <c r="A1508" s="75">
        <v>1515</v>
      </c>
      <c r="B1508" s="76" t="str">
        <f>IF('Reported Performance Table'!$A1515="","",IF(OR('Reported Performance Table'!$B1515="",'Reported Performance Table'!$C1515="",'Reported Performance Table'!$D1515="",'Reported Performance Table'!$F1515="",'Reported Performance Table'!$G1515="",'Reported Performance Table'!$H1515="",'Reported Performance Table'!$I1515="",'Reported Performance Table'!$K1515="",'Reported Performance Table'!$N1515="",'Reported Performance Table'!$O1515="",'Reported Performance Table'!$P1515="",'Reported Performance Table'!$Q1515="",'Reported Performance Table'!$R1515="",'Reported Performance Table'!$S1515="",'Reported Performance Table'!$T1515="",'Reported Performance Table'!$U1515="",'Reported Performance Table'!$V1515="",'Reported Performance Table'!$W1515="",'Reported Performance Table'!$X1515="",'Reported Performance Table'!$AF1515="",'Reported Performance Table'!$AG1515="",'Reported Performance Table'!$AI1515="",'Reported Performance Table'!$AJ1515="",'Reported Performance Table'!$AL1515="",'Reported Performance Table'!$AN1515="",'Reported Performance Table'!$AR1515=""),$A1508&amp;", ",""))</f>
        <v/>
      </c>
      <c r="D1508" s="35" t="e">
        <f>VLOOKUP('Reported Performance Table'!C1508,'Master List'!$B$20:$C$39,2,FALSE)</f>
        <v>#N/A</v>
      </c>
      <c r="E1508" t="e">
        <f>VLOOKUP('Reported Performance Table'!D1508,'Master List'!$B$42:$C$129,2,FALSE)</f>
        <v>#N/A</v>
      </c>
      <c r="F1508" t="e">
        <f>VLOOKUP('Reported Performance Table'!C1508,'Master List'!$B$20:$D$39,3,FALSE)</f>
        <v>#N/A</v>
      </c>
      <c r="G1508" s="3" t="e">
        <f>VLOOKUP('Reported Performance Table'!B1508,'Master List'!$B$11:$D$17,3,FALSE)</f>
        <v>#N/A</v>
      </c>
      <c r="H1508" t="e">
        <f t="shared" si="46"/>
        <v>#N/A</v>
      </c>
      <c r="I1508" t="e">
        <f>IF(VLOOKUP('Reported Performance Table'!D1508,'Master List'!$B$42:$D$129,3,FALSE)="","No",VLOOKUP('Reported Performance Table'!D1508,'Master List'!$B$42:$D$129,3,FALSE))</f>
        <v>#N/A</v>
      </c>
      <c r="J1508" t="e">
        <f>IF(AND(I1508="Yes_No",'Reported Performance Table'!E1508="Yes"),"No","Yes_No")</f>
        <v>#N/A</v>
      </c>
      <c r="K1508" t="str">
        <f>IF('Reported Performance Table'!D1508="","",IF('Reported Performance Table'!E1508="Yes","LUNA_CCT","Reported_CCT"))</f>
        <v/>
      </c>
      <c r="L1508" t="str">
        <f>IF('Reported Performance Table'!D1508="","",IF(K1508="LUNA_CCT",VLOOKUP('Reported Performance Table'!D1508,'Master List'!$B$42:$E$129,4,FALSE),"Reported_BUG"))</f>
        <v/>
      </c>
      <c r="M1508" t="str">
        <f>IF('Reported Performance Table'!D1508="","",IF(AND('Reported Performance Table'!$E1508="Yes",OR('Reported Performance Table'!$D1508='Master List'!$B$42,'Reported Performance Table'!$D1508='Master List'!$B$43,'Reported Performance Table'!$D1508='Master List'!$B$44,'Reported Performance Table'!$D1508='Master List'!$B$46,'Reported Performance Table'!$D1508='Master List'!$B$48,'Reported Performance Table'!$D1508='Master List'!$B$104,'Reported Performance Table'!$D1508='Master List'!$B$106,'Reported Performance Table'!$D1508='Master List'!$B$126)),"LUNA_Dimming","Dimming_Capability_and_Range"))</f>
        <v/>
      </c>
      <c r="N1508" s="179">
        <f>'Reported Performance Table'!BE1508</f>
        <v>0</v>
      </c>
      <c r="O1508" s="179">
        <f>'Reported Performance Table'!BF1508</f>
        <v>0</v>
      </c>
      <c r="P1508" s="179">
        <f>'Reported Performance Table'!BG1508</f>
        <v>0</v>
      </c>
      <c r="Q1508" t="str">
        <f t="shared" si="47"/>
        <v>No</v>
      </c>
    </row>
    <row r="1509" spans="1:17" x14ac:dyDescent="0.25">
      <c r="A1509" s="75">
        <v>1516</v>
      </c>
      <c r="B1509" s="76" t="str">
        <f>IF('Reported Performance Table'!$A1516="","",IF(OR('Reported Performance Table'!$B1516="",'Reported Performance Table'!$C1516="",'Reported Performance Table'!$D1516="",'Reported Performance Table'!$F1516="",'Reported Performance Table'!$G1516="",'Reported Performance Table'!$H1516="",'Reported Performance Table'!$I1516="",'Reported Performance Table'!$K1516="",'Reported Performance Table'!$N1516="",'Reported Performance Table'!$O1516="",'Reported Performance Table'!$P1516="",'Reported Performance Table'!$Q1516="",'Reported Performance Table'!$R1516="",'Reported Performance Table'!$S1516="",'Reported Performance Table'!$T1516="",'Reported Performance Table'!$U1516="",'Reported Performance Table'!$V1516="",'Reported Performance Table'!$W1516="",'Reported Performance Table'!$X1516="",'Reported Performance Table'!$AF1516="",'Reported Performance Table'!$AG1516="",'Reported Performance Table'!$AI1516="",'Reported Performance Table'!$AJ1516="",'Reported Performance Table'!$AL1516="",'Reported Performance Table'!$AN1516="",'Reported Performance Table'!$AR1516=""),$A1509&amp;", ",""))</f>
        <v/>
      </c>
      <c r="D1509" s="35" t="e">
        <f>VLOOKUP('Reported Performance Table'!C1509,'Master List'!$B$20:$C$39,2,FALSE)</f>
        <v>#N/A</v>
      </c>
      <c r="E1509" t="e">
        <f>VLOOKUP('Reported Performance Table'!D1509,'Master List'!$B$42:$C$129,2,FALSE)</f>
        <v>#N/A</v>
      </c>
      <c r="F1509" t="e">
        <f>VLOOKUP('Reported Performance Table'!C1509,'Master List'!$B$20:$D$39,3,FALSE)</f>
        <v>#N/A</v>
      </c>
      <c r="G1509" s="3" t="e">
        <f>VLOOKUP('Reported Performance Table'!B1509,'Master List'!$B$11:$D$17,3,FALSE)</f>
        <v>#N/A</v>
      </c>
      <c r="H1509" t="e">
        <f t="shared" si="46"/>
        <v>#N/A</v>
      </c>
      <c r="I1509" t="e">
        <f>IF(VLOOKUP('Reported Performance Table'!D1509,'Master List'!$B$42:$D$129,3,FALSE)="","No",VLOOKUP('Reported Performance Table'!D1509,'Master List'!$B$42:$D$129,3,FALSE))</f>
        <v>#N/A</v>
      </c>
      <c r="J1509" t="e">
        <f>IF(AND(I1509="Yes_No",'Reported Performance Table'!E1509="Yes"),"No","Yes_No")</f>
        <v>#N/A</v>
      </c>
      <c r="K1509" t="str">
        <f>IF('Reported Performance Table'!D1509="","",IF('Reported Performance Table'!E1509="Yes","LUNA_CCT","Reported_CCT"))</f>
        <v/>
      </c>
      <c r="L1509" t="str">
        <f>IF('Reported Performance Table'!D1509="","",IF(K1509="LUNA_CCT",VLOOKUP('Reported Performance Table'!D1509,'Master List'!$B$42:$E$129,4,FALSE),"Reported_BUG"))</f>
        <v/>
      </c>
      <c r="M1509" t="str">
        <f>IF('Reported Performance Table'!D1509="","",IF(AND('Reported Performance Table'!$E1509="Yes",OR('Reported Performance Table'!$D1509='Master List'!$B$42,'Reported Performance Table'!$D1509='Master List'!$B$43,'Reported Performance Table'!$D1509='Master List'!$B$44,'Reported Performance Table'!$D1509='Master List'!$B$46,'Reported Performance Table'!$D1509='Master List'!$B$48,'Reported Performance Table'!$D1509='Master List'!$B$104,'Reported Performance Table'!$D1509='Master List'!$B$106,'Reported Performance Table'!$D1509='Master List'!$B$126)),"LUNA_Dimming","Dimming_Capability_and_Range"))</f>
        <v/>
      </c>
      <c r="N1509" s="179">
        <f>'Reported Performance Table'!BE1509</f>
        <v>0</v>
      </c>
      <c r="O1509" s="179">
        <f>'Reported Performance Table'!BF1509</f>
        <v>0</v>
      </c>
      <c r="P1509" s="179">
        <f>'Reported Performance Table'!BG1509</f>
        <v>0</v>
      </c>
      <c r="Q1509" t="str">
        <f t="shared" si="47"/>
        <v>No</v>
      </c>
    </row>
    <row r="1510" spans="1:17" x14ac:dyDescent="0.25">
      <c r="A1510" s="75">
        <v>1517</v>
      </c>
      <c r="B1510" s="76" t="str">
        <f>IF('Reported Performance Table'!$A1517="","",IF(OR('Reported Performance Table'!$B1517="",'Reported Performance Table'!$C1517="",'Reported Performance Table'!$D1517="",'Reported Performance Table'!$F1517="",'Reported Performance Table'!$G1517="",'Reported Performance Table'!$H1517="",'Reported Performance Table'!$I1517="",'Reported Performance Table'!$K1517="",'Reported Performance Table'!$N1517="",'Reported Performance Table'!$O1517="",'Reported Performance Table'!$P1517="",'Reported Performance Table'!$Q1517="",'Reported Performance Table'!$R1517="",'Reported Performance Table'!$S1517="",'Reported Performance Table'!$T1517="",'Reported Performance Table'!$U1517="",'Reported Performance Table'!$V1517="",'Reported Performance Table'!$W1517="",'Reported Performance Table'!$X1517="",'Reported Performance Table'!$AF1517="",'Reported Performance Table'!$AG1517="",'Reported Performance Table'!$AI1517="",'Reported Performance Table'!$AJ1517="",'Reported Performance Table'!$AL1517="",'Reported Performance Table'!$AN1517="",'Reported Performance Table'!$AR1517=""),$A1510&amp;", ",""))</f>
        <v/>
      </c>
      <c r="D1510" s="35" t="e">
        <f>VLOOKUP('Reported Performance Table'!C1510,'Master List'!$B$20:$C$39,2,FALSE)</f>
        <v>#N/A</v>
      </c>
      <c r="E1510" t="e">
        <f>VLOOKUP('Reported Performance Table'!D1510,'Master List'!$B$42:$C$129,2,FALSE)</f>
        <v>#N/A</v>
      </c>
      <c r="F1510" t="e">
        <f>VLOOKUP('Reported Performance Table'!C1510,'Master List'!$B$20:$D$39,3,FALSE)</f>
        <v>#N/A</v>
      </c>
      <c r="G1510" s="3" t="e">
        <f>VLOOKUP('Reported Performance Table'!B1510,'Master List'!$B$11:$D$17,3,FALSE)</f>
        <v>#N/A</v>
      </c>
      <c r="H1510" t="e">
        <f t="shared" si="46"/>
        <v>#N/A</v>
      </c>
      <c r="I1510" t="e">
        <f>IF(VLOOKUP('Reported Performance Table'!D1510,'Master List'!$B$42:$D$129,3,FALSE)="","No",VLOOKUP('Reported Performance Table'!D1510,'Master List'!$B$42:$D$129,3,FALSE))</f>
        <v>#N/A</v>
      </c>
      <c r="J1510" t="e">
        <f>IF(AND(I1510="Yes_No",'Reported Performance Table'!E1510="Yes"),"No","Yes_No")</f>
        <v>#N/A</v>
      </c>
      <c r="K1510" t="str">
        <f>IF('Reported Performance Table'!D1510="","",IF('Reported Performance Table'!E1510="Yes","LUNA_CCT","Reported_CCT"))</f>
        <v/>
      </c>
      <c r="L1510" t="str">
        <f>IF('Reported Performance Table'!D1510="","",IF(K1510="LUNA_CCT",VLOOKUP('Reported Performance Table'!D1510,'Master List'!$B$42:$E$129,4,FALSE),"Reported_BUG"))</f>
        <v/>
      </c>
      <c r="M1510" t="str">
        <f>IF('Reported Performance Table'!D1510="","",IF(AND('Reported Performance Table'!$E1510="Yes",OR('Reported Performance Table'!$D1510='Master List'!$B$42,'Reported Performance Table'!$D1510='Master List'!$B$43,'Reported Performance Table'!$D1510='Master List'!$B$44,'Reported Performance Table'!$D1510='Master List'!$B$46,'Reported Performance Table'!$D1510='Master List'!$B$48,'Reported Performance Table'!$D1510='Master List'!$B$104,'Reported Performance Table'!$D1510='Master List'!$B$106,'Reported Performance Table'!$D1510='Master List'!$B$126)),"LUNA_Dimming","Dimming_Capability_and_Range"))</f>
        <v/>
      </c>
      <c r="N1510" s="179">
        <f>'Reported Performance Table'!BE1510</f>
        <v>0</v>
      </c>
      <c r="O1510" s="179">
        <f>'Reported Performance Table'!BF1510</f>
        <v>0</v>
      </c>
      <c r="P1510" s="179">
        <f>'Reported Performance Table'!BG1510</f>
        <v>0</v>
      </c>
      <c r="Q1510" t="str">
        <f t="shared" si="47"/>
        <v>No</v>
      </c>
    </row>
    <row r="1511" spans="1:17" x14ac:dyDescent="0.25">
      <c r="A1511" s="75">
        <v>1518</v>
      </c>
      <c r="B1511" s="76" t="str">
        <f>IF('Reported Performance Table'!$A1518="","",IF(OR('Reported Performance Table'!$B1518="",'Reported Performance Table'!$C1518="",'Reported Performance Table'!$D1518="",'Reported Performance Table'!$F1518="",'Reported Performance Table'!$G1518="",'Reported Performance Table'!$H1518="",'Reported Performance Table'!$I1518="",'Reported Performance Table'!$K1518="",'Reported Performance Table'!$N1518="",'Reported Performance Table'!$O1518="",'Reported Performance Table'!$P1518="",'Reported Performance Table'!$Q1518="",'Reported Performance Table'!$R1518="",'Reported Performance Table'!$S1518="",'Reported Performance Table'!$T1518="",'Reported Performance Table'!$U1518="",'Reported Performance Table'!$V1518="",'Reported Performance Table'!$W1518="",'Reported Performance Table'!$X1518="",'Reported Performance Table'!$AF1518="",'Reported Performance Table'!$AG1518="",'Reported Performance Table'!$AI1518="",'Reported Performance Table'!$AJ1518="",'Reported Performance Table'!$AL1518="",'Reported Performance Table'!$AN1518="",'Reported Performance Table'!$AR1518=""),$A1511&amp;", ",""))</f>
        <v/>
      </c>
      <c r="D1511" s="35" t="e">
        <f>VLOOKUP('Reported Performance Table'!C1511,'Master List'!$B$20:$C$39,2,FALSE)</f>
        <v>#N/A</v>
      </c>
      <c r="E1511" t="e">
        <f>VLOOKUP('Reported Performance Table'!D1511,'Master List'!$B$42:$C$129,2,FALSE)</f>
        <v>#N/A</v>
      </c>
      <c r="F1511" t="e">
        <f>VLOOKUP('Reported Performance Table'!C1511,'Master List'!$B$20:$D$39,3,FALSE)</f>
        <v>#N/A</v>
      </c>
      <c r="G1511" s="3" t="e">
        <f>VLOOKUP('Reported Performance Table'!B1511,'Master List'!$B$11:$D$17,3,FALSE)</f>
        <v>#N/A</v>
      </c>
      <c r="H1511" t="e">
        <f t="shared" si="46"/>
        <v>#N/A</v>
      </c>
      <c r="I1511" t="e">
        <f>IF(VLOOKUP('Reported Performance Table'!D1511,'Master List'!$B$42:$D$129,3,FALSE)="","No",VLOOKUP('Reported Performance Table'!D1511,'Master List'!$B$42:$D$129,3,FALSE))</f>
        <v>#N/A</v>
      </c>
      <c r="J1511" t="e">
        <f>IF(AND(I1511="Yes_No",'Reported Performance Table'!E1511="Yes"),"No","Yes_No")</f>
        <v>#N/A</v>
      </c>
      <c r="K1511" t="str">
        <f>IF('Reported Performance Table'!D1511="","",IF('Reported Performance Table'!E1511="Yes","LUNA_CCT","Reported_CCT"))</f>
        <v/>
      </c>
      <c r="L1511" t="str">
        <f>IF('Reported Performance Table'!D1511="","",IF(K1511="LUNA_CCT",VLOOKUP('Reported Performance Table'!D1511,'Master List'!$B$42:$E$129,4,FALSE),"Reported_BUG"))</f>
        <v/>
      </c>
      <c r="M1511" t="str">
        <f>IF('Reported Performance Table'!D1511="","",IF(AND('Reported Performance Table'!$E1511="Yes",OR('Reported Performance Table'!$D1511='Master List'!$B$42,'Reported Performance Table'!$D1511='Master List'!$B$43,'Reported Performance Table'!$D1511='Master List'!$B$44,'Reported Performance Table'!$D1511='Master List'!$B$46,'Reported Performance Table'!$D1511='Master List'!$B$48,'Reported Performance Table'!$D1511='Master List'!$B$104,'Reported Performance Table'!$D1511='Master List'!$B$106,'Reported Performance Table'!$D1511='Master List'!$B$126)),"LUNA_Dimming","Dimming_Capability_and_Range"))</f>
        <v/>
      </c>
      <c r="N1511" s="179">
        <f>'Reported Performance Table'!BE1511</f>
        <v>0</v>
      </c>
      <c r="O1511" s="179">
        <f>'Reported Performance Table'!BF1511</f>
        <v>0</v>
      </c>
      <c r="P1511" s="179">
        <f>'Reported Performance Table'!BG1511</f>
        <v>0</v>
      </c>
      <c r="Q1511" t="str">
        <f t="shared" si="47"/>
        <v>No</v>
      </c>
    </row>
    <row r="1512" spans="1:17" x14ac:dyDescent="0.25">
      <c r="A1512" s="75">
        <v>1519</v>
      </c>
      <c r="B1512" s="76" t="str">
        <f>IF('Reported Performance Table'!$A1519="","",IF(OR('Reported Performance Table'!$B1519="",'Reported Performance Table'!$C1519="",'Reported Performance Table'!$D1519="",'Reported Performance Table'!$F1519="",'Reported Performance Table'!$G1519="",'Reported Performance Table'!$H1519="",'Reported Performance Table'!$I1519="",'Reported Performance Table'!$K1519="",'Reported Performance Table'!$N1519="",'Reported Performance Table'!$O1519="",'Reported Performance Table'!$P1519="",'Reported Performance Table'!$Q1519="",'Reported Performance Table'!$R1519="",'Reported Performance Table'!$S1519="",'Reported Performance Table'!$T1519="",'Reported Performance Table'!$U1519="",'Reported Performance Table'!$V1519="",'Reported Performance Table'!$W1519="",'Reported Performance Table'!$X1519="",'Reported Performance Table'!$AF1519="",'Reported Performance Table'!$AG1519="",'Reported Performance Table'!$AI1519="",'Reported Performance Table'!$AJ1519="",'Reported Performance Table'!$AL1519="",'Reported Performance Table'!$AN1519="",'Reported Performance Table'!$AR1519=""),$A1512&amp;", ",""))</f>
        <v/>
      </c>
      <c r="D1512" s="35" t="e">
        <f>VLOOKUP('Reported Performance Table'!C1512,'Master List'!$B$20:$C$39,2,FALSE)</f>
        <v>#N/A</v>
      </c>
      <c r="E1512" t="e">
        <f>VLOOKUP('Reported Performance Table'!D1512,'Master List'!$B$42:$C$129,2,FALSE)</f>
        <v>#N/A</v>
      </c>
      <c r="F1512" t="e">
        <f>VLOOKUP('Reported Performance Table'!C1512,'Master List'!$B$20:$D$39,3,FALSE)</f>
        <v>#N/A</v>
      </c>
      <c r="G1512" s="3" t="e">
        <f>VLOOKUP('Reported Performance Table'!B1512,'Master List'!$B$11:$D$17,3,FALSE)</f>
        <v>#N/A</v>
      </c>
      <c r="H1512" t="e">
        <f t="shared" si="46"/>
        <v>#N/A</v>
      </c>
      <c r="I1512" t="e">
        <f>IF(VLOOKUP('Reported Performance Table'!D1512,'Master List'!$B$42:$D$129,3,FALSE)="","No",VLOOKUP('Reported Performance Table'!D1512,'Master List'!$B$42:$D$129,3,FALSE))</f>
        <v>#N/A</v>
      </c>
      <c r="J1512" t="e">
        <f>IF(AND(I1512="Yes_No",'Reported Performance Table'!E1512="Yes"),"No","Yes_No")</f>
        <v>#N/A</v>
      </c>
      <c r="K1512" t="str">
        <f>IF('Reported Performance Table'!D1512="","",IF('Reported Performance Table'!E1512="Yes","LUNA_CCT","Reported_CCT"))</f>
        <v/>
      </c>
      <c r="L1512" t="str">
        <f>IF('Reported Performance Table'!D1512="","",IF(K1512="LUNA_CCT",VLOOKUP('Reported Performance Table'!D1512,'Master List'!$B$42:$E$129,4,FALSE),"Reported_BUG"))</f>
        <v/>
      </c>
      <c r="M1512" t="str">
        <f>IF('Reported Performance Table'!D1512="","",IF(AND('Reported Performance Table'!$E1512="Yes",OR('Reported Performance Table'!$D1512='Master List'!$B$42,'Reported Performance Table'!$D1512='Master List'!$B$43,'Reported Performance Table'!$D1512='Master List'!$B$44,'Reported Performance Table'!$D1512='Master List'!$B$46,'Reported Performance Table'!$D1512='Master List'!$B$48,'Reported Performance Table'!$D1512='Master List'!$B$104,'Reported Performance Table'!$D1512='Master List'!$B$106,'Reported Performance Table'!$D1512='Master List'!$B$126)),"LUNA_Dimming","Dimming_Capability_and_Range"))</f>
        <v/>
      </c>
      <c r="N1512" s="179">
        <f>'Reported Performance Table'!BE1512</f>
        <v>0</v>
      </c>
      <c r="O1512" s="179">
        <f>'Reported Performance Table'!BF1512</f>
        <v>0</v>
      </c>
      <c r="P1512" s="179">
        <f>'Reported Performance Table'!BG1512</f>
        <v>0</v>
      </c>
      <c r="Q1512" t="str">
        <f t="shared" si="47"/>
        <v>No</v>
      </c>
    </row>
    <row r="1513" spans="1:17" x14ac:dyDescent="0.25">
      <c r="A1513" s="75">
        <v>1520</v>
      </c>
      <c r="B1513" s="76" t="str">
        <f>IF('Reported Performance Table'!$A1520="","",IF(OR('Reported Performance Table'!$B1520="",'Reported Performance Table'!$C1520="",'Reported Performance Table'!$D1520="",'Reported Performance Table'!$F1520="",'Reported Performance Table'!$G1520="",'Reported Performance Table'!$H1520="",'Reported Performance Table'!$I1520="",'Reported Performance Table'!$K1520="",'Reported Performance Table'!$N1520="",'Reported Performance Table'!$O1520="",'Reported Performance Table'!$P1520="",'Reported Performance Table'!$Q1520="",'Reported Performance Table'!$R1520="",'Reported Performance Table'!$S1520="",'Reported Performance Table'!$T1520="",'Reported Performance Table'!$U1520="",'Reported Performance Table'!$V1520="",'Reported Performance Table'!$W1520="",'Reported Performance Table'!$X1520="",'Reported Performance Table'!$AF1520="",'Reported Performance Table'!$AG1520="",'Reported Performance Table'!$AI1520="",'Reported Performance Table'!$AJ1520="",'Reported Performance Table'!$AL1520="",'Reported Performance Table'!$AN1520="",'Reported Performance Table'!$AR1520=""),$A1513&amp;", ",""))</f>
        <v/>
      </c>
      <c r="D1513" s="35" t="e">
        <f>VLOOKUP('Reported Performance Table'!C1513,'Master List'!$B$20:$C$39,2,FALSE)</f>
        <v>#N/A</v>
      </c>
      <c r="E1513" t="e">
        <f>VLOOKUP('Reported Performance Table'!D1513,'Master List'!$B$42:$C$129,2,FALSE)</f>
        <v>#N/A</v>
      </c>
      <c r="F1513" t="e">
        <f>VLOOKUP('Reported Performance Table'!C1513,'Master List'!$B$20:$D$39,3,FALSE)</f>
        <v>#N/A</v>
      </c>
      <c r="G1513" s="3" t="e">
        <f>VLOOKUP('Reported Performance Table'!B1513,'Master List'!$B$11:$D$17,3,FALSE)</f>
        <v>#N/A</v>
      </c>
      <c r="H1513" t="e">
        <f t="shared" si="46"/>
        <v>#N/A</v>
      </c>
      <c r="I1513" t="e">
        <f>IF(VLOOKUP('Reported Performance Table'!D1513,'Master List'!$B$42:$D$129,3,FALSE)="","No",VLOOKUP('Reported Performance Table'!D1513,'Master List'!$B$42:$D$129,3,FALSE))</f>
        <v>#N/A</v>
      </c>
      <c r="J1513" t="e">
        <f>IF(AND(I1513="Yes_No",'Reported Performance Table'!E1513="Yes"),"No","Yes_No")</f>
        <v>#N/A</v>
      </c>
      <c r="K1513" t="str">
        <f>IF('Reported Performance Table'!D1513="","",IF('Reported Performance Table'!E1513="Yes","LUNA_CCT","Reported_CCT"))</f>
        <v/>
      </c>
      <c r="L1513" t="str">
        <f>IF('Reported Performance Table'!D1513="","",IF(K1513="LUNA_CCT",VLOOKUP('Reported Performance Table'!D1513,'Master List'!$B$42:$E$129,4,FALSE),"Reported_BUG"))</f>
        <v/>
      </c>
      <c r="M1513" t="str">
        <f>IF('Reported Performance Table'!D1513="","",IF(AND('Reported Performance Table'!$E1513="Yes",OR('Reported Performance Table'!$D1513='Master List'!$B$42,'Reported Performance Table'!$D1513='Master List'!$B$43,'Reported Performance Table'!$D1513='Master List'!$B$44,'Reported Performance Table'!$D1513='Master List'!$B$46,'Reported Performance Table'!$D1513='Master List'!$B$48,'Reported Performance Table'!$D1513='Master List'!$B$104,'Reported Performance Table'!$D1513='Master List'!$B$106,'Reported Performance Table'!$D1513='Master List'!$B$126)),"LUNA_Dimming","Dimming_Capability_and_Range"))</f>
        <v/>
      </c>
      <c r="N1513" s="179">
        <f>'Reported Performance Table'!BE1513</f>
        <v>0</v>
      </c>
      <c r="O1513" s="179">
        <f>'Reported Performance Table'!BF1513</f>
        <v>0</v>
      </c>
      <c r="P1513" s="179">
        <f>'Reported Performance Table'!BG1513</f>
        <v>0</v>
      </c>
      <c r="Q1513" t="str">
        <f t="shared" si="47"/>
        <v>No</v>
      </c>
    </row>
    <row r="1514" spans="1:17" x14ac:dyDescent="0.25">
      <c r="A1514" s="75">
        <v>1521</v>
      </c>
      <c r="B1514" s="76" t="str">
        <f>IF('Reported Performance Table'!$A1521="","",IF(OR('Reported Performance Table'!$B1521="",'Reported Performance Table'!$C1521="",'Reported Performance Table'!$D1521="",'Reported Performance Table'!$F1521="",'Reported Performance Table'!$G1521="",'Reported Performance Table'!$H1521="",'Reported Performance Table'!$I1521="",'Reported Performance Table'!$K1521="",'Reported Performance Table'!$N1521="",'Reported Performance Table'!$O1521="",'Reported Performance Table'!$P1521="",'Reported Performance Table'!$Q1521="",'Reported Performance Table'!$R1521="",'Reported Performance Table'!$S1521="",'Reported Performance Table'!$T1521="",'Reported Performance Table'!$U1521="",'Reported Performance Table'!$V1521="",'Reported Performance Table'!$W1521="",'Reported Performance Table'!$X1521="",'Reported Performance Table'!$AF1521="",'Reported Performance Table'!$AG1521="",'Reported Performance Table'!$AI1521="",'Reported Performance Table'!$AJ1521="",'Reported Performance Table'!$AL1521="",'Reported Performance Table'!$AN1521="",'Reported Performance Table'!$AR1521=""),$A1514&amp;", ",""))</f>
        <v/>
      </c>
      <c r="D1514" s="35" t="e">
        <f>VLOOKUP('Reported Performance Table'!C1514,'Master List'!$B$20:$C$39,2,FALSE)</f>
        <v>#N/A</v>
      </c>
      <c r="E1514" t="e">
        <f>VLOOKUP('Reported Performance Table'!D1514,'Master List'!$B$42:$C$129,2,FALSE)</f>
        <v>#N/A</v>
      </c>
      <c r="F1514" t="e">
        <f>VLOOKUP('Reported Performance Table'!C1514,'Master List'!$B$20:$D$39,3,FALSE)</f>
        <v>#N/A</v>
      </c>
      <c r="G1514" s="3" t="e">
        <f>VLOOKUP('Reported Performance Table'!B1514,'Master List'!$B$11:$D$17,3,FALSE)</f>
        <v>#N/A</v>
      </c>
      <c r="H1514" t="e">
        <f t="shared" si="46"/>
        <v>#N/A</v>
      </c>
      <c r="I1514" t="e">
        <f>IF(VLOOKUP('Reported Performance Table'!D1514,'Master List'!$B$42:$D$129,3,FALSE)="","No",VLOOKUP('Reported Performance Table'!D1514,'Master List'!$B$42:$D$129,3,FALSE))</f>
        <v>#N/A</v>
      </c>
      <c r="J1514" t="e">
        <f>IF(AND(I1514="Yes_No",'Reported Performance Table'!E1514="Yes"),"No","Yes_No")</f>
        <v>#N/A</v>
      </c>
      <c r="K1514" t="str">
        <f>IF('Reported Performance Table'!D1514="","",IF('Reported Performance Table'!E1514="Yes","LUNA_CCT","Reported_CCT"))</f>
        <v/>
      </c>
      <c r="L1514" t="str">
        <f>IF('Reported Performance Table'!D1514="","",IF(K1514="LUNA_CCT",VLOOKUP('Reported Performance Table'!D1514,'Master List'!$B$42:$E$129,4,FALSE),"Reported_BUG"))</f>
        <v/>
      </c>
      <c r="M1514" t="str">
        <f>IF('Reported Performance Table'!D1514="","",IF(AND('Reported Performance Table'!$E1514="Yes",OR('Reported Performance Table'!$D1514='Master List'!$B$42,'Reported Performance Table'!$D1514='Master List'!$B$43,'Reported Performance Table'!$D1514='Master List'!$B$44,'Reported Performance Table'!$D1514='Master List'!$B$46,'Reported Performance Table'!$D1514='Master List'!$B$48,'Reported Performance Table'!$D1514='Master List'!$B$104,'Reported Performance Table'!$D1514='Master List'!$B$106,'Reported Performance Table'!$D1514='Master List'!$B$126)),"LUNA_Dimming","Dimming_Capability_and_Range"))</f>
        <v/>
      </c>
      <c r="N1514" s="179">
        <f>'Reported Performance Table'!BE1514</f>
        <v>0</v>
      </c>
      <c r="O1514" s="179">
        <f>'Reported Performance Table'!BF1514</f>
        <v>0</v>
      </c>
      <c r="P1514" s="179">
        <f>'Reported Performance Table'!BG1514</f>
        <v>0</v>
      </c>
      <c r="Q1514" t="str">
        <f t="shared" si="47"/>
        <v>No</v>
      </c>
    </row>
    <row r="1515" spans="1:17" x14ac:dyDescent="0.25">
      <c r="A1515" s="75">
        <v>1522</v>
      </c>
      <c r="B1515" s="76" t="str">
        <f>IF('Reported Performance Table'!$A1522="","",IF(OR('Reported Performance Table'!$B1522="",'Reported Performance Table'!$C1522="",'Reported Performance Table'!$D1522="",'Reported Performance Table'!$F1522="",'Reported Performance Table'!$G1522="",'Reported Performance Table'!$H1522="",'Reported Performance Table'!$I1522="",'Reported Performance Table'!$K1522="",'Reported Performance Table'!$N1522="",'Reported Performance Table'!$O1522="",'Reported Performance Table'!$P1522="",'Reported Performance Table'!$Q1522="",'Reported Performance Table'!$R1522="",'Reported Performance Table'!$S1522="",'Reported Performance Table'!$T1522="",'Reported Performance Table'!$U1522="",'Reported Performance Table'!$V1522="",'Reported Performance Table'!$W1522="",'Reported Performance Table'!$X1522="",'Reported Performance Table'!$AF1522="",'Reported Performance Table'!$AG1522="",'Reported Performance Table'!$AI1522="",'Reported Performance Table'!$AJ1522="",'Reported Performance Table'!$AL1522="",'Reported Performance Table'!$AN1522="",'Reported Performance Table'!$AR1522=""),$A1515&amp;", ",""))</f>
        <v/>
      </c>
      <c r="D1515" s="35" t="e">
        <f>VLOOKUP('Reported Performance Table'!C1515,'Master List'!$B$20:$C$39,2,FALSE)</f>
        <v>#N/A</v>
      </c>
      <c r="E1515" t="e">
        <f>VLOOKUP('Reported Performance Table'!D1515,'Master List'!$B$42:$C$129,2,FALSE)</f>
        <v>#N/A</v>
      </c>
      <c r="F1515" t="e">
        <f>VLOOKUP('Reported Performance Table'!C1515,'Master List'!$B$20:$D$39,3,FALSE)</f>
        <v>#N/A</v>
      </c>
      <c r="G1515" s="3" t="e">
        <f>VLOOKUP('Reported Performance Table'!B1515,'Master List'!$B$11:$D$17,3,FALSE)</f>
        <v>#N/A</v>
      </c>
      <c r="H1515" t="e">
        <f t="shared" si="46"/>
        <v>#N/A</v>
      </c>
      <c r="I1515" t="e">
        <f>IF(VLOOKUP('Reported Performance Table'!D1515,'Master List'!$B$42:$D$129,3,FALSE)="","No",VLOOKUP('Reported Performance Table'!D1515,'Master List'!$B$42:$D$129,3,FALSE))</f>
        <v>#N/A</v>
      </c>
      <c r="J1515" t="e">
        <f>IF(AND(I1515="Yes_No",'Reported Performance Table'!E1515="Yes"),"No","Yes_No")</f>
        <v>#N/A</v>
      </c>
      <c r="K1515" t="str">
        <f>IF('Reported Performance Table'!D1515="","",IF('Reported Performance Table'!E1515="Yes","LUNA_CCT","Reported_CCT"))</f>
        <v/>
      </c>
      <c r="L1515" t="str">
        <f>IF('Reported Performance Table'!D1515="","",IF(K1515="LUNA_CCT",VLOOKUP('Reported Performance Table'!D1515,'Master List'!$B$42:$E$129,4,FALSE),"Reported_BUG"))</f>
        <v/>
      </c>
      <c r="M1515" t="str">
        <f>IF('Reported Performance Table'!D1515="","",IF(AND('Reported Performance Table'!$E1515="Yes",OR('Reported Performance Table'!$D1515='Master List'!$B$42,'Reported Performance Table'!$D1515='Master List'!$B$43,'Reported Performance Table'!$D1515='Master List'!$B$44,'Reported Performance Table'!$D1515='Master List'!$B$46,'Reported Performance Table'!$D1515='Master List'!$B$48,'Reported Performance Table'!$D1515='Master List'!$B$104,'Reported Performance Table'!$D1515='Master List'!$B$106,'Reported Performance Table'!$D1515='Master List'!$B$126)),"LUNA_Dimming","Dimming_Capability_and_Range"))</f>
        <v/>
      </c>
      <c r="N1515" s="179">
        <f>'Reported Performance Table'!BE1515</f>
        <v>0</v>
      </c>
      <c r="O1515" s="179">
        <f>'Reported Performance Table'!BF1515</f>
        <v>0</v>
      </c>
      <c r="P1515" s="179">
        <f>'Reported Performance Table'!BG1515</f>
        <v>0</v>
      </c>
      <c r="Q1515" t="str">
        <f t="shared" si="47"/>
        <v>No</v>
      </c>
    </row>
    <row r="1516" spans="1:17" x14ac:dyDescent="0.25">
      <c r="A1516" s="75">
        <v>1523</v>
      </c>
      <c r="B1516" s="76" t="str">
        <f>IF('Reported Performance Table'!$A1523="","",IF(OR('Reported Performance Table'!$B1523="",'Reported Performance Table'!$C1523="",'Reported Performance Table'!$D1523="",'Reported Performance Table'!$F1523="",'Reported Performance Table'!$G1523="",'Reported Performance Table'!$H1523="",'Reported Performance Table'!$I1523="",'Reported Performance Table'!$K1523="",'Reported Performance Table'!$N1523="",'Reported Performance Table'!$O1523="",'Reported Performance Table'!$P1523="",'Reported Performance Table'!$Q1523="",'Reported Performance Table'!$R1523="",'Reported Performance Table'!$S1523="",'Reported Performance Table'!$T1523="",'Reported Performance Table'!$U1523="",'Reported Performance Table'!$V1523="",'Reported Performance Table'!$W1523="",'Reported Performance Table'!$X1523="",'Reported Performance Table'!$AF1523="",'Reported Performance Table'!$AG1523="",'Reported Performance Table'!$AI1523="",'Reported Performance Table'!$AJ1523="",'Reported Performance Table'!$AL1523="",'Reported Performance Table'!$AN1523="",'Reported Performance Table'!$AR1523=""),$A1516&amp;", ",""))</f>
        <v/>
      </c>
      <c r="D1516" s="35" t="e">
        <f>VLOOKUP('Reported Performance Table'!C1516,'Master List'!$B$20:$C$39,2,FALSE)</f>
        <v>#N/A</v>
      </c>
      <c r="E1516" t="e">
        <f>VLOOKUP('Reported Performance Table'!D1516,'Master List'!$B$42:$C$129,2,FALSE)</f>
        <v>#N/A</v>
      </c>
      <c r="F1516" t="e">
        <f>VLOOKUP('Reported Performance Table'!C1516,'Master List'!$B$20:$D$39,3,FALSE)</f>
        <v>#N/A</v>
      </c>
      <c r="G1516" s="3" t="e">
        <f>VLOOKUP('Reported Performance Table'!B1516,'Master List'!$B$11:$D$17,3,FALSE)</f>
        <v>#N/A</v>
      </c>
      <c r="H1516" t="e">
        <f t="shared" si="46"/>
        <v>#N/A</v>
      </c>
      <c r="I1516" t="e">
        <f>IF(VLOOKUP('Reported Performance Table'!D1516,'Master List'!$B$42:$D$129,3,FALSE)="","No",VLOOKUP('Reported Performance Table'!D1516,'Master List'!$B$42:$D$129,3,FALSE))</f>
        <v>#N/A</v>
      </c>
      <c r="J1516" t="e">
        <f>IF(AND(I1516="Yes_No",'Reported Performance Table'!E1516="Yes"),"No","Yes_No")</f>
        <v>#N/A</v>
      </c>
      <c r="K1516" t="str">
        <f>IF('Reported Performance Table'!D1516="","",IF('Reported Performance Table'!E1516="Yes","LUNA_CCT","Reported_CCT"))</f>
        <v/>
      </c>
      <c r="L1516" t="str">
        <f>IF('Reported Performance Table'!D1516="","",IF(K1516="LUNA_CCT",VLOOKUP('Reported Performance Table'!D1516,'Master List'!$B$42:$E$129,4,FALSE),"Reported_BUG"))</f>
        <v/>
      </c>
      <c r="M1516" t="str">
        <f>IF('Reported Performance Table'!D1516="","",IF(AND('Reported Performance Table'!$E1516="Yes",OR('Reported Performance Table'!$D1516='Master List'!$B$42,'Reported Performance Table'!$D1516='Master List'!$B$43,'Reported Performance Table'!$D1516='Master List'!$B$44,'Reported Performance Table'!$D1516='Master List'!$B$46,'Reported Performance Table'!$D1516='Master List'!$B$48,'Reported Performance Table'!$D1516='Master List'!$B$104,'Reported Performance Table'!$D1516='Master List'!$B$106,'Reported Performance Table'!$D1516='Master List'!$B$126)),"LUNA_Dimming","Dimming_Capability_and_Range"))</f>
        <v/>
      </c>
      <c r="N1516" s="179">
        <f>'Reported Performance Table'!BE1516</f>
        <v>0</v>
      </c>
      <c r="O1516" s="179">
        <f>'Reported Performance Table'!BF1516</f>
        <v>0</v>
      </c>
      <c r="P1516" s="179">
        <f>'Reported Performance Table'!BG1516</f>
        <v>0</v>
      </c>
      <c r="Q1516" t="str">
        <f t="shared" si="47"/>
        <v>No</v>
      </c>
    </row>
    <row r="1517" spans="1:17" x14ac:dyDescent="0.25">
      <c r="A1517" s="75">
        <v>1524</v>
      </c>
      <c r="B1517" s="76" t="str">
        <f>IF('Reported Performance Table'!$A1524="","",IF(OR('Reported Performance Table'!$B1524="",'Reported Performance Table'!$C1524="",'Reported Performance Table'!$D1524="",'Reported Performance Table'!$F1524="",'Reported Performance Table'!$G1524="",'Reported Performance Table'!$H1524="",'Reported Performance Table'!$I1524="",'Reported Performance Table'!$K1524="",'Reported Performance Table'!$N1524="",'Reported Performance Table'!$O1524="",'Reported Performance Table'!$P1524="",'Reported Performance Table'!$Q1524="",'Reported Performance Table'!$R1524="",'Reported Performance Table'!$S1524="",'Reported Performance Table'!$T1524="",'Reported Performance Table'!$U1524="",'Reported Performance Table'!$V1524="",'Reported Performance Table'!$W1524="",'Reported Performance Table'!$X1524="",'Reported Performance Table'!$AF1524="",'Reported Performance Table'!$AG1524="",'Reported Performance Table'!$AI1524="",'Reported Performance Table'!$AJ1524="",'Reported Performance Table'!$AL1524="",'Reported Performance Table'!$AN1524="",'Reported Performance Table'!$AR1524=""),$A1517&amp;", ",""))</f>
        <v/>
      </c>
      <c r="D1517" s="35" t="e">
        <f>VLOOKUP('Reported Performance Table'!C1517,'Master List'!$B$20:$C$39,2,FALSE)</f>
        <v>#N/A</v>
      </c>
      <c r="E1517" t="e">
        <f>VLOOKUP('Reported Performance Table'!D1517,'Master List'!$B$42:$C$129,2,FALSE)</f>
        <v>#N/A</v>
      </c>
      <c r="F1517" t="e">
        <f>VLOOKUP('Reported Performance Table'!C1517,'Master List'!$B$20:$D$39,3,FALSE)</f>
        <v>#N/A</v>
      </c>
      <c r="G1517" s="3" t="e">
        <f>VLOOKUP('Reported Performance Table'!B1517,'Master List'!$B$11:$D$17,3,FALSE)</f>
        <v>#N/A</v>
      </c>
      <c r="H1517" t="e">
        <f t="shared" si="46"/>
        <v>#N/A</v>
      </c>
      <c r="I1517" t="e">
        <f>IF(VLOOKUP('Reported Performance Table'!D1517,'Master List'!$B$42:$D$129,3,FALSE)="","No",VLOOKUP('Reported Performance Table'!D1517,'Master List'!$B$42:$D$129,3,FALSE))</f>
        <v>#N/A</v>
      </c>
      <c r="J1517" t="e">
        <f>IF(AND(I1517="Yes_No",'Reported Performance Table'!E1517="Yes"),"No","Yes_No")</f>
        <v>#N/A</v>
      </c>
      <c r="K1517" t="str">
        <f>IF('Reported Performance Table'!D1517="","",IF('Reported Performance Table'!E1517="Yes","LUNA_CCT","Reported_CCT"))</f>
        <v/>
      </c>
      <c r="L1517" t="str">
        <f>IF('Reported Performance Table'!D1517="","",IF(K1517="LUNA_CCT",VLOOKUP('Reported Performance Table'!D1517,'Master List'!$B$42:$E$129,4,FALSE),"Reported_BUG"))</f>
        <v/>
      </c>
      <c r="M1517" t="str">
        <f>IF('Reported Performance Table'!D1517="","",IF(AND('Reported Performance Table'!$E1517="Yes",OR('Reported Performance Table'!$D1517='Master List'!$B$42,'Reported Performance Table'!$D1517='Master List'!$B$43,'Reported Performance Table'!$D1517='Master List'!$B$44,'Reported Performance Table'!$D1517='Master List'!$B$46,'Reported Performance Table'!$D1517='Master List'!$B$48,'Reported Performance Table'!$D1517='Master List'!$B$104,'Reported Performance Table'!$D1517='Master List'!$B$106,'Reported Performance Table'!$D1517='Master List'!$B$126)),"LUNA_Dimming","Dimming_Capability_and_Range"))</f>
        <v/>
      </c>
      <c r="N1517" s="179">
        <f>'Reported Performance Table'!BE1517</f>
        <v>0</v>
      </c>
      <c r="O1517" s="179">
        <f>'Reported Performance Table'!BF1517</f>
        <v>0</v>
      </c>
      <c r="P1517" s="179">
        <f>'Reported Performance Table'!BG1517</f>
        <v>0</v>
      </c>
      <c r="Q1517" t="str">
        <f t="shared" si="47"/>
        <v>No</v>
      </c>
    </row>
    <row r="1518" spans="1:17" x14ac:dyDescent="0.25">
      <c r="A1518" s="75">
        <v>1525</v>
      </c>
      <c r="B1518" s="76" t="str">
        <f>IF('Reported Performance Table'!$A1525="","",IF(OR('Reported Performance Table'!$B1525="",'Reported Performance Table'!$C1525="",'Reported Performance Table'!$D1525="",'Reported Performance Table'!$F1525="",'Reported Performance Table'!$G1525="",'Reported Performance Table'!$H1525="",'Reported Performance Table'!$I1525="",'Reported Performance Table'!$K1525="",'Reported Performance Table'!$N1525="",'Reported Performance Table'!$O1525="",'Reported Performance Table'!$P1525="",'Reported Performance Table'!$Q1525="",'Reported Performance Table'!$R1525="",'Reported Performance Table'!$S1525="",'Reported Performance Table'!$T1525="",'Reported Performance Table'!$U1525="",'Reported Performance Table'!$V1525="",'Reported Performance Table'!$W1525="",'Reported Performance Table'!$X1525="",'Reported Performance Table'!$AF1525="",'Reported Performance Table'!$AG1525="",'Reported Performance Table'!$AI1525="",'Reported Performance Table'!$AJ1525="",'Reported Performance Table'!$AL1525="",'Reported Performance Table'!$AN1525="",'Reported Performance Table'!$AR1525=""),$A1518&amp;", ",""))</f>
        <v/>
      </c>
      <c r="D1518" s="35" t="e">
        <f>VLOOKUP('Reported Performance Table'!C1518,'Master List'!$B$20:$C$39,2,FALSE)</f>
        <v>#N/A</v>
      </c>
      <c r="E1518" t="e">
        <f>VLOOKUP('Reported Performance Table'!D1518,'Master List'!$B$42:$C$129,2,FALSE)</f>
        <v>#N/A</v>
      </c>
      <c r="F1518" t="e">
        <f>VLOOKUP('Reported Performance Table'!C1518,'Master List'!$B$20:$D$39,3,FALSE)</f>
        <v>#N/A</v>
      </c>
      <c r="G1518" s="3" t="e">
        <f>VLOOKUP('Reported Performance Table'!B1518,'Master List'!$B$11:$D$17,3,FALSE)</f>
        <v>#N/A</v>
      </c>
      <c r="H1518" t="e">
        <f t="shared" si="46"/>
        <v>#N/A</v>
      </c>
      <c r="I1518" t="e">
        <f>IF(VLOOKUP('Reported Performance Table'!D1518,'Master List'!$B$42:$D$129,3,FALSE)="","No",VLOOKUP('Reported Performance Table'!D1518,'Master List'!$B$42:$D$129,3,FALSE))</f>
        <v>#N/A</v>
      </c>
      <c r="J1518" t="e">
        <f>IF(AND(I1518="Yes_No",'Reported Performance Table'!E1518="Yes"),"No","Yes_No")</f>
        <v>#N/A</v>
      </c>
      <c r="K1518" t="str">
        <f>IF('Reported Performance Table'!D1518="","",IF('Reported Performance Table'!E1518="Yes","LUNA_CCT","Reported_CCT"))</f>
        <v/>
      </c>
      <c r="L1518" t="str">
        <f>IF('Reported Performance Table'!D1518="","",IF(K1518="LUNA_CCT",VLOOKUP('Reported Performance Table'!D1518,'Master List'!$B$42:$E$129,4,FALSE),"Reported_BUG"))</f>
        <v/>
      </c>
      <c r="M1518" t="str">
        <f>IF('Reported Performance Table'!D1518="","",IF(AND('Reported Performance Table'!$E1518="Yes",OR('Reported Performance Table'!$D1518='Master List'!$B$42,'Reported Performance Table'!$D1518='Master List'!$B$43,'Reported Performance Table'!$D1518='Master List'!$B$44,'Reported Performance Table'!$D1518='Master List'!$B$46,'Reported Performance Table'!$D1518='Master List'!$B$48,'Reported Performance Table'!$D1518='Master List'!$B$104,'Reported Performance Table'!$D1518='Master List'!$B$106,'Reported Performance Table'!$D1518='Master List'!$B$126)),"LUNA_Dimming","Dimming_Capability_and_Range"))</f>
        <v/>
      </c>
      <c r="N1518" s="179">
        <f>'Reported Performance Table'!BE1518</f>
        <v>0</v>
      </c>
      <c r="O1518" s="179">
        <f>'Reported Performance Table'!BF1518</f>
        <v>0</v>
      </c>
      <c r="P1518" s="179">
        <f>'Reported Performance Table'!BG1518</f>
        <v>0</v>
      </c>
      <c r="Q1518" t="str">
        <f t="shared" si="47"/>
        <v>No</v>
      </c>
    </row>
    <row r="1519" spans="1:17" x14ac:dyDescent="0.25">
      <c r="A1519" s="75">
        <v>1526</v>
      </c>
      <c r="B1519" s="76" t="str">
        <f>IF('Reported Performance Table'!$A1526="","",IF(OR('Reported Performance Table'!$B1526="",'Reported Performance Table'!$C1526="",'Reported Performance Table'!$D1526="",'Reported Performance Table'!$F1526="",'Reported Performance Table'!$G1526="",'Reported Performance Table'!$H1526="",'Reported Performance Table'!$I1526="",'Reported Performance Table'!$K1526="",'Reported Performance Table'!$N1526="",'Reported Performance Table'!$O1526="",'Reported Performance Table'!$P1526="",'Reported Performance Table'!$Q1526="",'Reported Performance Table'!$R1526="",'Reported Performance Table'!$S1526="",'Reported Performance Table'!$T1526="",'Reported Performance Table'!$U1526="",'Reported Performance Table'!$V1526="",'Reported Performance Table'!$W1526="",'Reported Performance Table'!$X1526="",'Reported Performance Table'!$AF1526="",'Reported Performance Table'!$AG1526="",'Reported Performance Table'!$AI1526="",'Reported Performance Table'!$AJ1526="",'Reported Performance Table'!$AL1526="",'Reported Performance Table'!$AN1526="",'Reported Performance Table'!$AR1526=""),$A1519&amp;", ",""))</f>
        <v/>
      </c>
      <c r="D1519" s="35" t="e">
        <f>VLOOKUP('Reported Performance Table'!C1519,'Master List'!$B$20:$C$39,2,FALSE)</f>
        <v>#N/A</v>
      </c>
      <c r="E1519" t="e">
        <f>VLOOKUP('Reported Performance Table'!D1519,'Master List'!$B$42:$C$129,2,FALSE)</f>
        <v>#N/A</v>
      </c>
      <c r="F1519" t="e">
        <f>VLOOKUP('Reported Performance Table'!C1519,'Master List'!$B$20:$D$39,3,FALSE)</f>
        <v>#N/A</v>
      </c>
      <c r="G1519" s="3" t="e">
        <f>VLOOKUP('Reported Performance Table'!B1519,'Master List'!$B$11:$D$17,3,FALSE)</f>
        <v>#N/A</v>
      </c>
      <c r="H1519" t="e">
        <f t="shared" si="46"/>
        <v>#N/A</v>
      </c>
      <c r="I1519" t="e">
        <f>IF(VLOOKUP('Reported Performance Table'!D1519,'Master List'!$B$42:$D$129,3,FALSE)="","No",VLOOKUP('Reported Performance Table'!D1519,'Master List'!$B$42:$D$129,3,FALSE))</f>
        <v>#N/A</v>
      </c>
      <c r="J1519" t="e">
        <f>IF(AND(I1519="Yes_No",'Reported Performance Table'!E1519="Yes"),"No","Yes_No")</f>
        <v>#N/A</v>
      </c>
      <c r="K1519" t="str">
        <f>IF('Reported Performance Table'!D1519="","",IF('Reported Performance Table'!E1519="Yes","LUNA_CCT","Reported_CCT"))</f>
        <v/>
      </c>
      <c r="L1519" t="str">
        <f>IF('Reported Performance Table'!D1519="","",IF(K1519="LUNA_CCT",VLOOKUP('Reported Performance Table'!D1519,'Master List'!$B$42:$E$129,4,FALSE),"Reported_BUG"))</f>
        <v/>
      </c>
      <c r="M1519" t="str">
        <f>IF('Reported Performance Table'!D1519="","",IF(AND('Reported Performance Table'!$E1519="Yes",OR('Reported Performance Table'!$D1519='Master List'!$B$42,'Reported Performance Table'!$D1519='Master List'!$B$43,'Reported Performance Table'!$D1519='Master List'!$B$44,'Reported Performance Table'!$D1519='Master List'!$B$46,'Reported Performance Table'!$D1519='Master List'!$B$48,'Reported Performance Table'!$D1519='Master List'!$B$104,'Reported Performance Table'!$D1519='Master List'!$B$106,'Reported Performance Table'!$D1519='Master List'!$B$126)),"LUNA_Dimming","Dimming_Capability_and_Range"))</f>
        <v/>
      </c>
      <c r="N1519" s="179">
        <f>'Reported Performance Table'!BE1519</f>
        <v>0</v>
      </c>
      <c r="O1519" s="179">
        <f>'Reported Performance Table'!BF1519</f>
        <v>0</v>
      </c>
      <c r="P1519" s="179">
        <f>'Reported Performance Table'!BG1519</f>
        <v>0</v>
      </c>
      <c r="Q1519" t="str">
        <f t="shared" si="47"/>
        <v>No</v>
      </c>
    </row>
    <row r="1520" spans="1:17" x14ac:dyDescent="0.25">
      <c r="A1520" s="75">
        <v>1527</v>
      </c>
      <c r="B1520" s="76" t="str">
        <f>IF('Reported Performance Table'!$A1527="","",IF(OR('Reported Performance Table'!$B1527="",'Reported Performance Table'!$C1527="",'Reported Performance Table'!$D1527="",'Reported Performance Table'!$F1527="",'Reported Performance Table'!$G1527="",'Reported Performance Table'!$H1527="",'Reported Performance Table'!$I1527="",'Reported Performance Table'!$K1527="",'Reported Performance Table'!$N1527="",'Reported Performance Table'!$O1527="",'Reported Performance Table'!$P1527="",'Reported Performance Table'!$Q1527="",'Reported Performance Table'!$R1527="",'Reported Performance Table'!$S1527="",'Reported Performance Table'!$T1527="",'Reported Performance Table'!$U1527="",'Reported Performance Table'!$V1527="",'Reported Performance Table'!$W1527="",'Reported Performance Table'!$X1527="",'Reported Performance Table'!$AF1527="",'Reported Performance Table'!$AG1527="",'Reported Performance Table'!$AI1527="",'Reported Performance Table'!$AJ1527="",'Reported Performance Table'!$AL1527="",'Reported Performance Table'!$AN1527="",'Reported Performance Table'!$AR1527=""),$A1520&amp;", ",""))</f>
        <v/>
      </c>
      <c r="D1520" s="35" t="e">
        <f>VLOOKUP('Reported Performance Table'!C1520,'Master List'!$B$20:$C$39,2,FALSE)</f>
        <v>#N/A</v>
      </c>
      <c r="E1520" t="e">
        <f>VLOOKUP('Reported Performance Table'!D1520,'Master List'!$B$42:$C$129,2,FALSE)</f>
        <v>#N/A</v>
      </c>
      <c r="F1520" t="e">
        <f>VLOOKUP('Reported Performance Table'!C1520,'Master List'!$B$20:$D$39,3,FALSE)</f>
        <v>#N/A</v>
      </c>
      <c r="G1520" s="3" t="e">
        <f>VLOOKUP('Reported Performance Table'!B1520,'Master List'!$B$11:$D$17,3,FALSE)</f>
        <v>#N/A</v>
      </c>
      <c r="H1520" t="e">
        <f t="shared" si="46"/>
        <v>#N/A</v>
      </c>
      <c r="I1520" t="e">
        <f>IF(VLOOKUP('Reported Performance Table'!D1520,'Master List'!$B$42:$D$129,3,FALSE)="","No",VLOOKUP('Reported Performance Table'!D1520,'Master List'!$B$42:$D$129,3,FALSE))</f>
        <v>#N/A</v>
      </c>
      <c r="J1520" t="e">
        <f>IF(AND(I1520="Yes_No",'Reported Performance Table'!E1520="Yes"),"No","Yes_No")</f>
        <v>#N/A</v>
      </c>
      <c r="K1520" t="str">
        <f>IF('Reported Performance Table'!D1520="","",IF('Reported Performance Table'!E1520="Yes","LUNA_CCT","Reported_CCT"))</f>
        <v/>
      </c>
      <c r="L1520" t="str">
        <f>IF('Reported Performance Table'!D1520="","",IF(K1520="LUNA_CCT",VLOOKUP('Reported Performance Table'!D1520,'Master List'!$B$42:$E$129,4,FALSE),"Reported_BUG"))</f>
        <v/>
      </c>
      <c r="M1520" t="str">
        <f>IF('Reported Performance Table'!D1520="","",IF(AND('Reported Performance Table'!$E1520="Yes",OR('Reported Performance Table'!$D1520='Master List'!$B$42,'Reported Performance Table'!$D1520='Master List'!$B$43,'Reported Performance Table'!$D1520='Master List'!$B$44,'Reported Performance Table'!$D1520='Master List'!$B$46,'Reported Performance Table'!$D1520='Master List'!$B$48,'Reported Performance Table'!$D1520='Master List'!$B$104,'Reported Performance Table'!$D1520='Master List'!$B$106,'Reported Performance Table'!$D1520='Master List'!$B$126)),"LUNA_Dimming","Dimming_Capability_and_Range"))</f>
        <v/>
      </c>
      <c r="N1520" s="179">
        <f>'Reported Performance Table'!BE1520</f>
        <v>0</v>
      </c>
      <c r="O1520" s="179">
        <f>'Reported Performance Table'!BF1520</f>
        <v>0</v>
      </c>
      <c r="P1520" s="179">
        <f>'Reported Performance Table'!BG1520</f>
        <v>0</v>
      </c>
      <c r="Q1520" t="str">
        <f t="shared" si="47"/>
        <v>No</v>
      </c>
    </row>
    <row r="1521" spans="1:17" x14ac:dyDescent="0.25">
      <c r="A1521" s="75">
        <v>1528</v>
      </c>
      <c r="B1521" s="76" t="str">
        <f>IF('Reported Performance Table'!$A1528="","",IF(OR('Reported Performance Table'!$B1528="",'Reported Performance Table'!$C1528="",'Reported Performance Table'!$D1528="",'Reported Performance Table'!$F1528="",'Reported Performance Table'!$G1528="",'Reported Performance Table'!$H1528="",'Reported Performance Table'!$I1528="",'Reported Performance Table'!$K1528="",'Reported Performance Table'!$N1528="",'Reported Performance Table'!$O1528="",'Reported Performance Table'!$P1528="",'Reported Performance Table'!$Q1528="",'Reported Performance Table'!$R1528="",'Reported Performance Table'!$S1528="",'Reported Performance Table'!$T1528="",'Reported Performance Table'!$U1528="",'Reported Performance Table'!$V1528="",'Reported Performance Table'!$W1528="",'Reported Performance Table'!$X1528="",'Reported Performance Table'!$AF1528="",'Reported Performance Table'!$AG1528="",'Reported Performance Table'!$AI1528="",'Reported Performance Table'!$AJ1528="",'Reported Performance Table'!$AL1528="",'Reported Performance Table'!$AN1528="",'Reported Performance Table'!$AR1528=""),$A1521&amp;", ",""))</f>
        <v/>
      </c>
      <c r="D1521" s="35" t="e">
        <f>VLOOKUP('Reported Performance Table'!C1521,'Master List'!$B$20:$C$39,2,FALSE)</f>
        <v>#N/A</v>
      </c>
      <c r="E1521" t="e">
        <f>VLOOKUP('Reported Performance Table'!D1521,'Master List'!$B$42:$C$129,2,FALSE)</f>
        <v>#N/A</v>
      </c>
      <c r="F1521" t="e">
        <f>VLOOKUP('Reported Performance Table'!C1521,'Master List'!$B$20:$D$39,3,FALSE)</f>
        <v>#N/A</v>
      </c>
      <c r="G1521" s="3" t="e">
        <f>VLOOKUP('Reported Performance Table'!B1521,'Master List'!$B$11:$D$17,3,FALSE)</f>
        <v>#N/A</v>
      </c>
      <c r="H1521" t="e">
        <f t="shared" si="46"/>
        <v>#N/A</v>
      </c>
      <c r="I1521" t="e">
        <f>IF(VLOOKUP('Reported Performance Table'!D1521,'Master List'!$B$42:$D$129,3,FALSE)="","No",VLOOKUP('Reported Performance Table'!D1521,'Master List'!$B$42:$D$129,3,FALSE))</f>
        <v>#N/A</v>
      </c>
      <c r="J1521" t="e">
        <f>IF(AND(I1521="Yes_No",'Reported Performance Table'!E1521="Yes"),"No","Yes_No")</f>
        <v>#N/A</v>
      </c>
      <c r="K1521" t="str">
        <f>IF('Reported Performance Table'!D1521="","",IF('Reported Performance Table'!E1521="Yes","LUNA_CCT","Reported_CCT"))</f>
        <v/>
      </c>
      <c r="L1521" t="str">
        <f>IF('Reported Performance Table'!D1521="","",IF(K1521="LUNA_CCT",VLOOKUP('Reported Performance Table'!D1521,'Master List'!$B$42:$E$129,4,FALSE),"Reported_BUG"))</f>
        <v/>
      </c>
      <c r="M1521" t="str">
        <f>IF('Reported Performance Table'!D1521="","",IF(AND('Reported Performance Table'!$E1521="Yes",OR('Reported Performance Table'!$D1521='Master List'!$B$42,'Reported Performance Table'!$D1521='Master List'!$B$43,'Reported Performance Table'!$D1521='Master List'!$B$44,'Reported Performance Table'!$D1521='Master List'!$B$46,'Reported Performance Table'!$D1521='Master List'!$B$48,'Reported Performance Table'!$D1521='Master List'!$B$104,'Reported Performance Table'!$D1521='Master List'!$B$106,'Reported Performance Table'!$D1521='Master List'!$B$126)),"LUNA_Dimming","Dimming_Capability_and_Range"))</f>
        <v/>
      </c>
      <c r="N1521" s="179">
        <f>'Reported Performance Table'!BE1521</f>
        <v>0</v>
      </c>
      <c r="O1521" s="179">
        <f>'Reported Performance Table'!BF1521</f>
        <v>0</v>
      </c>
      <c r="P1521" s="179">
        <f>'Reported Performance Table'!BG1521</f>
        <v>0</v>
      </c>
      <c r="Q1521" t="str">
        <f t="shared" si="47"/>
        <v>No</v>
      </c>
    </row>
    <row r="1522" spans="1:17" x14ac:dyDescent="0.25">
      <c r="A1522" s="75">
        <v>1529</v>
      </c>
      <c r="B1522" s="76" t="str">
        <f>IF('Reported Performance Table'!$A1529="","",IF(OR('Reported Performance Table'!$B1529="",'Reported Performance Table'!$C1529="",'Reported Performance Table'!$D1529="",'Reported Performance Table'!$F1529="",'Reported Performance Table'!$G1529="",'Reported Performance Table'!$H1529="",'Reported Performance Table'!$I1529="",'Reported Performance Table'!$K1529="",'Reported Performance Table'!$N1529="",'Reported Performance Table'!$O1529="",'Reported Performance Table'!$P1529="",'Reported Performance Table'!$Q1529="",'Reported Performance Table'!$R1529="",'Reported Performance Table'!$S1529="",'Reported Performance Table'!$T1529="",'Reported Performance Table'!$U1529="",'Reported Performance Table'!$V1529="",'Reported Performance Table'!$W1529="",'Reported Performance Table'!$X1529="",'Reported Performance Table'!$AF1529="",'Reported Performance Table'!$AG1529="",'Reported Performance Table'!$AI1529="",'Reported Performance Table'!$AJ1529="",'Reported Performance Table'!$AL1529="",'Reported Performance Table'!$AN1529="",'Reported Performance Table'!$AR1529=""),$A1522&amp;", ",""))</f>
        <v/>
      </c>
      <c r="D1522" s="35" t="e">
        <f>VLOOKUP('Reported Performance Table'!C1522,'Master List'!$B$20:$C$39,2,FALSE)</f>
        <v>#N/A</v>
      </c>
      <c r="E1522" t="e">
        <f>VLOOKUP('Reported Performance Table'!D1522,'Master List'!$B$42:$C$129,2,FALSE)</f>
        <v>#N/A</v>
      </c>
      <c r="F1522" t="e">
        <f>VLOOKUP('Reported Performance Table'!C1522,'Master List'!$B$20:$D$39,3,FALSE)</f>
        <v>#N/A</v>
      </c>
      <c r="G1522" s="3" t="e">
        <f>VLOOKUP('Reported Performance Table'!B1522,'Master List'!$B$11:$D$17,3,FALSE)</f>
        <v>#N/A</v>
      </c>
      <c r="H1522" t="e">
        <f t="shared" si="46"/>
        <v>#N/A</v>
      </c>
      <c r="I1522" t="e">
        <f>IF(VLOOKUP('Reported Performance Table'!D1522,'Master List'!$B$42:$D$129,3,FALSE)="","No",VLOOKUP('Reported Performance Table'!D1522,'Master List'!$B$42:$D$129,3,FALSE))</f>
        <v>#N/A</v>
      </c>
      <c r="J1522" t="e">
        <f>IF(AND(I1522="Yes_No",'Reported Performance Table'!E1522="Yes"),"No","Yes_No")</f>
        <v>#N/A</v>
      </c>
      <c r="K1522" t="str">
        <f>IF('Reported Performance Table'!D1522="","",IF('Reported Performance Table'!E1522="Yes","LUNA_CCT","Reported_CCT"))</f>
        <v/>
      </c>
      <c r="L1522" t="str">
        <f>IF('Reported Performance Table'!D1522="","",IF(K1522="LUNA_CCT",VLOOKUP('Reported Performance Table'!D1522,'Master List'!$B$42:$E$129,4,FALSE),"Reported_BUG"))</f>
        <v/>
      </c>
      <c r="M1522" t="str">
        <f>IF('Reported Performance Table'!D1522="","",IF(AND('Reported Performance Table'!$E1522="Yes",OR('Reported Performance Table'!$D1522='Master List'!$B$42,'Reported Performance Table'!$D1522='Master List'!$B$43,'Reported Performance Table'!$D1522='Master List'!$B$44,'Reported Performance Table'!$D1522='Master List'!$B$46,'Reported Performance Table'!$D1522='Master List'!$B$48,'Reported Performance Table'!$D1522='Master List'!$B$104,'Reported Performance Table'!$D1522='Master List'!$B$106,'Reported Performance Table'!$D1522='Master List'!$B$126)),"LUNA_Dimming","Dimming_Capability_and_Range"))</f>
        <v/>
      </c>
      <c r="N1522" s="179">
        <f>'Reported Performance Table'!BE1522</f>
        <v>0</v>
      </c>
      <c r="O1522" s="179">
        <f>'Reported Performance Table'!BF1522</f>
        <v>0</v>
      </c>
      <c r="P1522" s="179">
        <f>'Reported Performance Table'!BG1522</f>
        <v>0</v>
      </c>
      <c r="Q1522" t="str">
        <f t="shared" si="47"/>
        <v>No</v>
      </c>
    </row>
    <row r="1523" spans="1:17" x14ac:dyDescent="0.25">
      <c r="A1523" s="75">
        <v>1530</v>
      </c>
      <c r="B1523" s="76" t="str">
        <f>IF('Reported Performance Table'!$A1530="","",IF(OR('Reported Performance Table'!$B1530="",'Reported Performance Table'!$C1530="",'Reported Performance Table'!$D1530="",'Reported Performance Table'!$F1530="",'Reported Performance Table'!$G1530="",'Reported Performance Table'!$H1530="",'Reported Performance Table'!$I1530="",'Reported Performance Table'!$K1530="",'Reported Performance Table'!$N1530="",'Reported Performance Table'!$O1530="",'Reported Performance Table'!$P1530="",'Reported Performance Table'!$Q1530="",'Reported Performance Table'!$R1530="",'Reported Performance Table'!$S1530="",'Reported Performance Table'!$T1530="",'Reported Performance Table'!$U1530="",'Reported Performance Table'!$V1530="",'Reported Performance Table'!$W1530="",'Reported Performance Table'!$X1530="",'Reported Performance Table'!$AF1530="",'Reported Performance Table'!$AG1530="",'Reported Performance Table'!$AI1530="",'Reported Performance Table'!$AJ1530="",'Reported Performance Table'!$AL1530="",'Reported Performance Table'!$AN1530="",'Reported Performance Table'!$AR1530=""),$A1523&amp;", ",""))</f>
        <v/>
      </c>
      <c r="D1523" s="35" t="e">
        <f>VLOOKUP('Reported Performance Table'!C1523,'Master List'!$B$20:$C$39,2,FALSE)</f>
        <v>#N/A</v>
      </c>
      <c r="E1523" t="e">
        <f>VLOOKUP('Reported Performance Table'!D1523,'Master List'!$B$42:$C$129,2,FALSE)</f>
        <v>#N/A</v>
      </c>
      <c r="F1523" t="e">
        <f>VLOOKUP('Reported Performance Table'!C1523,'Master List'!$B$20:$D$39,3,FALSE)</f>
        <v>#N/A</v>
      </c>
      <c r="G1523" s="3" t="e">
        <f>VLOOKUP('Reported Performance Table'!B1523,'Master List'!$B$11:$D$17,3,FALSE)</f>
        <v>#N/A</v>
      </c>
      <c r="H1523" t="e">
        <f t="shared" si="46"/>
        <v>#N/A</v>
      </c>
      <c r="I1523" t="e">
        <f>IF(VLOOKUP('Reported Performance Table'!D1523,'Master List'!$B$42:$D$129,3,FALSE)="","No",VLOOKUP('Reported Performance Table'!D1523,'Master List'!$B$42:$D$129,3,FALSE))</f>
        <v>#N/A</v>
      </c>
      <c r="J1523" t="e">
        <f>IF(AND(I1523="Yes_No",'Reported Performance Table'!E1523="Yes"),"No","Yes_No")</f>
        <v>#N/A</v>
      </c>
      <c r="K1523" t="str">
        <f>IF('Reported Performance Table'!D1523="","",IF('Reported Performance Table'!E1523="Yes","LUNA_CCT","Reported_CCT"))</f>
        <v/>
      </c>
      <c r="L1523" t="str">
        <f>IF('Reported Performance Table'!D1523="","",IF(K1523="LUNA_CCT",VLOOKUP('Reported Performance Table'!D1523,'Master List'!$B$42:$E$129,4,FALSE),"Reported_BUG"))</f>
        <v/>
      </c>
      <c r="M1523" t="str">
        <f>IF('Reported Performance Table'!D1523="","",IF(AND('Reported Performance Table'!$E1523="Yes",OR('Reported Performance Table'!$D1523='Master List'!$B$42,'Reported Performance Table'!$D1523='Master List'!$B$43,'Reported Performance Table'!$D1523='Master List'!$B$44,'Reported Performance Table'!$D1523='Master List'!$B$46,'Reported Performance Table'!$D1523='Master List'!$B$48,'Reported Performance Table'!$D1523='Master List'!$B$104,'Reported Performance Table'!$D1523='Master List'!$B$106,'Reported Performance Table'!$D1523='Master List'!$B$126)),"LUNA_Dimming","Dimming_Capability_and_Range"))</f>
        <v/>
      </c>
      <c r="N1523" s="179">
        <f>'Reported Performance Table'!BE1523</f>
        <v>0</v>
      </c>
      <c r="O1523" s="179">
        <f>'Reported Performance Table'!BF1523</f>
        <v>0</v>
      </c>
      <c r="P1523" s="179">
        <f>'Reported Performance Table'!BG1523</f>
        <v>0</v>
      </c>
      <c r="Q1523" t="str">
        <f t="shared" si="47"/>
        <v>No</v>
      </c>
    </row>
    <row r="1524" spans="1:17" x14ac:dyDescent="0.25">
      <c r="A1524" s="75">
        <v>1531</v>
      </c>
      <c r="B1524" s="76" t="str">
        <f>IF('Reported Performance Table'!$A1531="","",IF(OR('Reported Performance Table'!$B1531="",'Reported Performance Table'!$C1531="",'Reported Performance Table'!$D1531="",'Reported Performance Table'!$F1531="",'Reported Performance Table'!$G1531="",'Reported Performance Table'!$H1531="",'Reported Performance Table'!$I1531="",'Reported Performance Table'!$K1531="",'Reported Performance Table'!$N1531="",'Reported Performance Table'!$O1531="",'Reported Performance Table'!$P1531="",'Reported Performance Table'!$Q1531="",'Reported Performance Table'!$R1531="",'Reported Performance Table'!$S1531="",'Reported Performance Table'!$T1531="",'Reported Performance Table'!$U1531="",'Reported Performance Table'!$V1531="",'Reported Performance Table'!$W1531="",'Reported Performance Table'!$X1531="",'Reported Performance Table'!$AF1531="",'Reported Performance Table'!$AG1531="",'Reported Performance Table'!$AI1531="",'Reported Performance Table'!$AJ1531="",'Reported Performance Table'!$AL1531="",'Reported Performance Table'!$AN1531="",'Reported Performance Table'!$AR1531=""),$A1524&amp;", ",""))</f>
        <v/>
      </c>
      <c r="D1524" s="35" t="e">
        <f>VLOOKUP('Reported Performance Table'!C1524,'Master List'!$B$20:$C$39,2,FALSE)</f>
        <v>#N/A</v>
      </c>
      <c r="E1524" t="e">
        <f>VLOOKUP('Reported Performance Table'!D1524,'Master List'!$B$42:$C$129,2,FALSE)</f>
        <v>#N/A</v>
      </c>
      <c r="F1524" t="e">
        <f>VLOOKUP('Reported Performance Table'!C1524,'Master List'!$B$20:$D$39,3,FALSE)</f>
        <v>#N/A</v>
      </c>
      <c r="G1524" s="3" t="e">
        <f>VLOOKUP('Reported Performance Table'!B1524,'Master List'!$B$11:$D$17,3,FALSE)</f>
        <v>#N/A</v>
      </c>
      <c r="H1524" t="e">
        <f t="shared" si="46"/>
        <v>#N/A</v>
      </c>
      <c r="I1524" t="e">
        <f>IF(VLOOKUP('Reported Performance Table'!D1524,'Master List'!$B$42:$D$129,3,FALSE)="","No",VLOOKUP('Reported Performance Table'!D1524,'Master List'!$B$42:$D$129,3,FALSE))</f>
        <v>#N/A</v>
      </c>
      <c r="J1524" t="e">
        <f>IF(AND(I1524="Yes_No",'Reported Performance Table'!E1524="Yes"),"No","Yes_No")</f>
        <v>#N/A</v>
      </c>
      <c r="K1524" t="str">
        <f>IF('Reported Performance Table'!D1524="","",IF('Reported Performance Table'!E1524="Yes","LUNA_CCT","Reported_CCT"))</f>
        <v/>
      </c>
      <c r="L1524" t="str">
        <f>IF('Reported Performance Table'!D1524="","",IF(K1524="LUNA_CCT",VLOOKUP('Reported Performance Table'!D1524,'Master List'!$B$42:$E$129,4,FALSE),"Reported_BUG"))</f>
        <v/>
      </c>
      <c r="M1524" t="str">
        <f>IF('Reported Performance Table'!D1524="","",IF(AND('Reported Performance Table'!$E1524="Yes",OR('Reported Performance Table'!$D1524='Master List'!$B$42,'Reported Performance Table'!$D1524='Master List'!$B$43,'Reported Performance Table'!$D1524='Master List'!$B$44,'Reported Performance Table'!$D1524='Master List'!$B$46,'Reported Performance Table'!$D1524='Master List'!$B$48,'Reported Performance Table'!$D1524='Master List'!$B$104,'Reported Performance Table'!$D1524='Master List'!$B$106,'Reported Performance Table'!$D1524='Master List'!$B$126)),"LUNA_Dimming","Dimming_Capability_and_Range"))</f>
        <v/>
      </c>
      <c r="N1524" s="179">
        <f>'Reported Performance Table'!BE1524</f>
        <v>0</v>
      </c>
      <c r="O1524" s="179">
        <f>'Reported Performance Table'!BF1524</f>
        <v>0</v>
      </c>
      <c r="P1524" s="179">
        <f>'Reported Performance Table'!BG1524</f>
        <v>0</v>
      </c>
      <c r="Q1524" t="str">
        <f t="shared" si="47"/>
        <v>No</v>
      </c>
    </row>
    <row r="1525" spans="1:17" x14ac:dyDescent="0.25">
      <c r="A1525" s="75">
        <v>1532</v>
      </c>
      <c r="B1525" s="76" t="str">
        <f>IF('Reported Performance Table'!$A1532="","",IF(OR('Reported Performance Table'!$B1532="",'Reported Performance Table'!$C1532="",'Reported Performance Table'!$D1532="",'Reported Performance Table'!$F1532="",'Reported Performance Table'!$G1532="",'Reported Performance Table'!$H1532="",'Reported Performance Table'!$I1532="",'Reported Performance Table'!$K1532="",'Reported Performance Table'!$N1532="",'Reported Performance Table'!$O1532="",'Reported Performance Table'!$P1532="",'Reported Performance Table'!$Q1532="",'Reported Performance Table'!$R1532="",'Reported Performance Table'!$S1532="",'Reported Performance Table'!$T1532="",'Reported Performance Table'!$U1532="",'Reported Performance Table'!$V1532="",'Reported Performance Table'!$W1532="",'Reported Performance Table'!$X1532="",'Reported Performance Table'!$AF1532="",'Reported Performance Table'!$AG1532="",'Reported Performance Table'!$AI1532="",'Reported Performance Table'!$AJ1532="",'Reported Performance Table'!$AL1532="",'Reported Performance Table'!$AN1532="",'Reported Performance Table'!$AR1532=""),$A1525&amp;", ",""))</f>
        <v/>
      </c>
      <c r="D1525" s="35" t="e">
        <f>VLOOKUP('Reported Performance Table'!C1525,'Master List'!$B$20:$C$39,2,FALSE)</f>
        <v>#N/A</v>
      </c>
      <c r="E1525" t="e">
        <f>VLOOKUP('Reported Performance Table'!D1525,'Master List'!$B$42:$C$129,2,FALSE)</f>
        <v>#N/A</v>
      </c>
      <c r="F1525" t="e">
        <f>VLOOKUP('Reported Performance Table'!C1525,'Master List'!$B$20:$D$39,3,FALSE)</f>
        <v>#N/A</v>
      </c>
      <c r="G1525" s="3" t="e">
        <f>VLOOKUP('Reported Performance Table'!B1525,'Master List'!$B$11:$D$17,3,FALSE)</f>
        <v>#N/A</v>
      </c>
      <c r="H1525" t="e">
        <f t="shared" si="46"/>
        <v>#N/A</v>
      </c>
      <c r="I1525" t="e">
        <f>IF(VLOOKUP('Reported Performance Table'!D1525,'Master List'!$B$42:$D$129,3,FALSE)="","No",VLOOKUP('Reported Performance Table'!D1525,'Master List'!$B$42:$D$129,3,FALSE))</f>
        <v>#N/A</v>
      </c>
      <c r="J1525" t="e">
        <f>IF(AND(I1525="Yes_No",'Reported Performance Table'!E1525="Yes"),"No","Yes_No")</f>
        <v>#N/A</v>
      </c>
      <c r="K1525" t="str">
        <f>IF('Reported Performance Table'!D1525="","",IF('Reported Performance Table'!E1525="Yes","LUNA_CCT","Reported_CCT"))</f>
        <v/>
      </c>
      <c r="L1525" t="str">
        <f>IF('Reported Performance Table'!D1525="","",IF(K1525="LUNA_CCT",VLOOKUP('Reported Performance Table'!D1525,'Master List'!$B$42:$E$129,4,FALSE),"Reported_BUG"))</f>
        <v/>
      </c>
      <c r="M1525" t="str">
        <f>IF('Reported Performance Table'!D1525="","",IF(AND('Reported Performance Table'!$E1525="Yes",OR('Reported Performance Table'!$D1525='Master List'!$B$42,'Reported Performance Table'!$D1525='Master List'!$B$43,'Reported Performance Table'!$D1525='Master List'!$B$44,'Reported Performance Table'!$D1525='Master List'!$B$46,'Reported Performance Table'!$D1525='Master List'!$B$48,'Reported Performance Table'!$D1525='Master List'!$B$104,'Reported Performance Table'!$D1525='Master List'!$B$106,'Reported Performance Table'!$D1525='Master List'!$B$126)),"LUNA_Dimming","Dimming_Capability_and_Range"))</f>
        <v/>
      </c>
      <c r="N1525" s="179">
        <f>'Reported Performance Table'!BE1525</f>
        <v>0</v>
      </c>
      <c r="O1525" s="179">
        <f>'Reported Performance Table'!BF1525</f>
        <v>0</v>
      </c>
      <c r="P1525" s="179">
        <f>'Reported Performance Table'!BG1525</f>
        <v>0</v>
      </c>
      <c r="Q1525" t="str">
        <f t="shared" si="47"/>
        <v>No</v>
      </c>
    </row>
    <row r="1526" spans="1:17" x14ac:dyDescent="0.25">
      <c r="A1526" s="75">
        <v>1533</v>
      </c>
      <c r="B1526" s="76" t="str">
        <f>IF('Reported Performance Table'!$A1533="","",IF(OR('Reported Performance Table'!$B1533="",'Reported Performance Table'!$C1533="",'Reported Performance Table'!$D1533="",'Reported Performance Table'!$F1533="",'Reported Performance Table'!$G1533="",'Reported Performance Table'!$H1533="",'Reported Performance Table'!$I1533="",'Reported Performance Table'!$K1533="",'Reported Performance Table'!$N1533="",'Reported Performance Table'!$O1533="",'Reported Performance Table'!$P1533="",'Reported Performance Table'!$Q1533="",'Reported Performance Table'!$R1533="",'Reported Performance Table'!$S1533="",'Reported Performance Table'!$T1533="",'Reported Performance Table'!$U1533="",'Reported Performance Table'!$V1533="",'Reported Performance Table'!$W1533="",'Reported Performance Table'!$X1533="",'Reported Performance Table'!$AF1533="",'Reported Performance Table'!$AG1533="",'Reported Performance Table'!$AI1533="",'Reported Performance Table'!$AJ1533="",'Reported Performance Table'!$AL1533="",'Reported Performance Table'!$AN1533="",'Reported Performance Table'!$AR1533=""),$A1526&amp;", ",""))</f>
        <v/>
      </c>
      <c r="D1526" s="35" t="e">
        <f>VLOOKUP('Reported Performance Table'!C1526,'Master List'!$B$20:$C$39,2,FALSE)</f>
        <v>#N/A</v>
      </c>
      <c r="E1526" t="e">
        <f>VLOOKUP('Reported Performance Table'!D1526,'Master List'!$B$42:$C$129,2,FALSE)</f>
        <v>#N/A</v>
      </c>
      <c r="F1526" t="e">
        <f>VLOOKUP('Reported Performance Table'!C1526,'Master List'!$B$20:$D$39,3,FALSE)</f>
        <v>#N/A</v>
      </c>
      <c r="G1526" s="3" t="e">
        <f>VLOOKUP('Reported Performance Table'!B1526,'Master List'!$B$11:$D$17,3,FALSE)</f>
        <v>#N/A</v>
      </c>
      <c r="H1526" t="e">
        <f t="shared" si="46"/>
        <v>#N/A</v>
      </c>
      <c r="I1526" t="e">
        <f>IF(VLOOKUP('Reported Performance Table'!D1526,'Master List'!$B$42:$D$129,3,FALSE)="","No",VLOOKUP('Reported Performance Table'!D1526,'Master List'!$B$42:$D$129,3,FALSE))</f>
        <v>#N/A</v>
      </c>
      <c r="J1526" t="e">
        <f>IF(AND(I1526="Yes_No",'Reported Performance Table'!E1526="Yes"),"No","Yes_No")</f>
        <v>#N/A</v>
      </c>
      <c r="K1526" t="str">
        <f>IF('Reported Performance Table'!D1526="","",IF('Reported Performance Table'!E1526="Yes","LUNA_CCT","Reported_CCT"))</f>
        <v/>
      </c>
      <c r="L1526" t="str">
        <f>IF('Reported Performance Table'!D1526="","",IF(K1526="LUNA_CCT",VLOOKUP('Reported Performance Table'!D1526,'Master List'!$B$42:$E$129,4,FALSE),"Reported_BUG"))</f>
        <v/>
      </c>
      <c r="M1526" t="str">
        <f>IF('Reported Performance Table'!D1526="","",IF(AND('Reported Performance Table'!$E1526="Yes",OR('Reported Performance Table'!$D1526='Master List'!$B$42,'Reported Performance Table'!$D1526='Master List'!$B$43,'Reported Performance Table'!$D1526='Master List'!$B$44,'Reported Performance Table'!$D1526='Master List'!$B$46,'Reported Performance Table'!$D1526='Master List'!$B$48,'Reported Performance Table'!$D1526='Master List'!$B$104,'Reported Performance Table'!$D1526='Master List'!$B$106,'Reported Performance Table'!$D1526='Master List'!$B$126)),"LUNA_Dimming","Dimming_Capability_and_Range"))</f>
        <v/>
      </c>
      <c r="N1526" s="179">
        <f>'Reported Performance Table'!BE1526</f>
        <v>0</v>
      </c>
      <c r="O1526" s="179">
        <f>'Reported Performance Table'!BF1526</f>
        <v>0</v>
      </c>
      <c r="P1526" s="179">
        <f>'Reported Performance Table'!BG1526</f>
        <v>0</v>
      </c>
      <c r="Q1526" t="str">
        <f t="shared" si="47"/>
        <v>No</v>
      </c>
    </row>
    <row r="1527" spans="1:17" x14ac:dyDescent="0.25">
      <c r="A1527" s="75">
        <v>1534</v>
      </c>
      <c r="B1527" s="76" t="str">
        <f>IF('Reported Performance Table'!$A1534="","",IF(OR('Reported Performance Table'!$B1534="",'Reported Performance Table'!$C1534="",'Reported Performance Table'!$D1534="",'Reported Performance Table'!$F1534="",'Reported Performance Table'!$G1534="",'Reported Performance Table'!$H1534="",'Reported Performance Table'!$I1534="",'Reported Performance Table'!$K1534="",'Reported Performance Table'!$N1534="",'Reported Performance Table'!$O1534="",'Reported Performance Table'!$P1534="",'Reported Performance Table'!$Q1534="",'Reported Performance Table'!$R1534="",'Reported Performance Table'!$S1534="",'Reported Performance Table'!$T1534="",'Reported Performance Table'!$U1534="",'Reported Performance Table'!$V1534="",'Reported Performance Table'!$W1534="",'Reported Performance Table'!$X1534="",'Reported Performance Table'!$AF1534="",'Reported Performance Table'!$AG1534="",'Reported Performance Table'!$AI1534="",'Reported Performance Table'!$AJ1534="",'Reported Performance Table'!$AL1534="",'Reported Performance Table'!$AN1534="",'Reported Performance Table'!$AR1534=""),$A1527&amp;", ",""))</f>
        <v/>
      </c>
      <c r="D1527" s="35" t="e">
        <f>VLOOKUP('Reported Performance Table'!C1527,'Master List'!$B$20:$C$39,2,FALSE)</f>
        <v>#N/A</v>
      </c>
      <c r="E1527" t="e">
        <f>VLOOKUP('Reported Performance Table'!D1527,'Master List'!$B$42:$C$129,2,FALSE)</f>
        <v>#N/A</v>
      </c>
      <c r="F1527" t="e">
        <f>VLOOKUP('Reported Performance Table'!C1527,'Master List'!$B$20:$D$39,3,FALSE)</f>
        <v>#N/A</v>
      </c>
      <c r="G1527" s="3" t="e">
        <f>VLOOKUP('Reported Performance Table'!B1527,'Master List'!$B$11:$D$17,3,FALSE)</f>
        <v>#N/A</v>
      </c>
      <c r="H1527" t="e">
        <f t="shared" si="46"/>
        <v>#N/A</v>
      </c>
      <c r="I1527" t="e">
        <f>IF(VLOOKUP('Reported Performance Table'!D1527,'Master List'!$B$42:$D$129,3,FALSE)="","No",VLOOKUP('Reported Performance Table'!D1527,'Master List'!$B$42:$D$129,3,FALSE))</f>
        <v>#N/A</v>
      </c>
      <c r="J1527" t="e">
        <f>IF(AND(I1527="Yes_No",'Reported Performance Table'!E1527="Yes"),"No","Yes_No")</f>
        <v>#N/A</v>
      </c>
      <c r="K1527" t="str">
        <f>IF('Reported Performance Table'!D1527="","",IF('Reported Performance Table'!E1527="Yes","LUNA_CCT","Reported_CCT"))</f>
        <v/>
      </c>
      <c r="L1527" t="str">
        <f>IF('Reported Performance Table'!D1527="","",IF(K1527="LUNA_CCT",VLOOKUP('Reported Performance Table'!D1527,'Master List'!$B$42:$E$129,4,FALSE),"Reported_BUG"))</f>
        <v/>
      </c>
      <c r="M1527" t="str">
        <f>IF('Reported Performance Table'!D1527="","",IF(AND('Reported Performance Table'!$E1527="Yes",OR('Reported Performance Table'!$D1527='Master List'!$B$42,'Reported Performance Table'!$D1527='Master List'!$B$43,'Reported Performance Table'!$D1527='Master List'!$B$44,'Reported Performance Table'!$D1527='Master List'!$B$46,'Reported Performance Table'!$D1527='Master List'!$B$48,'Reported Performance Table'!$D1527='Master List'!$B$104,'Reported Performance Table'!$D1527='Master List'!$B$106,'Reported Performance Table'!$D1527='Master List'!$B$126)),"LUNA_Dimming","Dimming_Capability_and_Range"))</f>
        <v/>
      </c>
      <c r="N1527" s="179">
        <f>'Reported Performance Table'!BE1527</f>
        <v>0</v>
      </c>
      <c r="O1527" s="179">
        <f>'Reported Performance Table'!BF1527</f>
        <v>0</v>
      </c>
      <c r="P1527" s="179">
        <f>'Reported Performance Table'!BG1527</f>
        <v>0</v>
      </c>
      <c r="Q1527" t="str">
        <f t="shared" si="47"/>
        <v>No</v>
      </c>
    </row>
    <row r="1528" spans="1:17" x14ac:dyDescent="0.25">
      <c r="A1528" s="75">
        <v>1535</v>
      </c>
      <c r="B1528" s="76" t="str">
        <f>IF('Reported Performance Table'!$A1535="","",IF(OR('Reported Performance Table'!$B1535="",'Reported Performance Table'!$C1535="",'Reported Performance Table'!$D1535="",'Reported Performance Table'!$F1535="",'Reported Performance Table'!$G1535="",'Reported Performance Table'!$H1535="",'Reported Performance Table'!$I1535="",'Reported Performance Table'!$K1535="",'Reported Performance Table'!$N1535="",'Reported Performance Table'!$O1535="",'Reported Performance Table'!$P1535="",'Reported Performance Table'!$Q1535="",'Reported Performance Table'!$R1535="",'Reported Performance Table'!$S1535="",'Reported Performance Table'!$T1535="",'Reported Performance Table'!$U1535="",'Reported Performance Table'!$V1535="",'Reported Performance Table'!$W1535="",'Reported Performance Table'!$X1535="",'Reported Performance Table'!$AF1535="",'Reported Performance Table'!$AG1535="",'Reported Performance Table'!$AI1535="",'Reported Performance Table'!$AJ1535="",'Reported Performance Table'!$AL1535="",'Reported Performance Table'!$AN1535="",'Reported Performance Table'!$AR1535=""),$A1528&amp;", ",""))</f>
        <v/>
      </c>
      <c r="D1528" s="35" t="e">
        <f>VLOOKUP('Reported Performance Table'!C1528,'Master List'!$B$20:$C$39,2,FALSE)</f>
        <v>#N/A</v>
      </c>
      <c r="E1528" t="e">
        <f>VLOOKUP('Reported Performance Table'!D1528,'Master List'!$B$42:$C$129,2,FALSE)</f>
        <v>#N/A</v>
      </c>
      <c r="F1528" t="e">
        <f>VLOOKUP('Reported Performance Table'!C1528,'Master List'!$B$20:$D$39,3,FALSE)</f>
        <v>#N/A</v>
      </c>
      <c r="G1528" s="3" t="e">
        <f>VLOOKUP('Reported Performance Table'!B1528,'Master List'!$B$11:$D$17,3,FALSE)</f>
        <v>#N/A</v>
      </c>
      <c r="H1528" t="e">
        <f t="shared" si="46"/>
        <v>#N/A</v>
      </c>
      <c r="I1528" t="e">
        <f>IF(VLOOKUP('Reported Performance Table'!D1528,'Master List'!$B$42:$D$129,3,FALSE)="","No",VLOOKUP('Reported Performance Table'!D1528,'Master List'!$B$42:$D$129,3,FALSE))</f>
        <v>#N/A</v>
      </c>
      <c r="J1528" t="e">
        <f>IF(AND(I1528="Yes_No",'Reported Performance Table'!E1528="Yes"),"No","Yes_No")</f>
        <v>#N/A</v>
      </c>
      <c r="K1528" t="str">
        <f>IF('Reported Performance Table'!D1528="","",IF('Reported Performance Table'!E1528="Yes","LUNA_CCT","Reported_CCT"))</f>
        <v/>
      </c>
      <c r="L1528" t="str">
        <f>IF('Reported Performance Table'!D1528="","",IF(K1528="LUNA_CCT",VLOOKUP('Reported Performance Table'!D1528,'Master List'!$B$42:$E$129,4,FALSE),"Reported_BUG"))</f>
        <v/>
      </c>
      <c r="M1528" t="str">
        <f>IF('Reported Performance Table'!D1528="","",IF(AND('Reported Performance Table'!$E1528="Yes",OR('Reported Performance Table'!$D1528='Master List'!$B$42,'Reported Performance Table'!$D1528='Master List'!$B$43,'Reported Performance Table'!$D1528='Master List'!$B$44,'Reported Performance Table'!$D1528='Master List'!$B$46,'Reported Performance Table'!$D1528='Master List'!$B$48,'Reported Performance Table'!$D1528='Master List'!$B$104,'Reported Performance Table'!$D1528='Master List'!$B$106,'Reported Performance Table'!$D1528='Master List'!$B$126)),"LUNA_Dimming","Dimming_Capability_and_Range"))</f>
        <v/>
      </c>
      <c r="N1528" s="179">
        <f>'Reported Performance Table'!BE1528</f>
        <v>0</v>
      </c>
      <c r="O1528" s="179">
        <f>'Reported Performance Table'!BF1528</f>
        <v>0</v>
      </c>
      <c r="P1528" s="179">
        <f>'Reported Performance Table'!BG1528</f>
        <v>0</v>
      </c>
      <c r="Q1528" t="str">
        <f t="shared" si="47"/>
        <v>No</v>
      </c>
    </row>
    <row r="1529" spans="1:17" x14ac:dyDescent="0.25">
      <c r="A1529" s="75">
        <v>1536</v>
      </c>
      <c r="B1529" s="76" t="str">
        <f>IF('Reported Performance Table'!$A1536="","",IF(OR('Reported Performance Table'!$B1536="",'Reported Performance Table'!$C1536="",'Reported Performance Table'!$D1536="",'Reported Performance Table'!$F1536="",'Reported Performance Table'!$G1536="",'Reported Performance Table'!$H1536="",'Reported Performance Table'!$I1536="",'Reported Performance Table'!$K1536="",'Reported Performance Table'!$N1536="",'Reported Performance Table'!$O1536="",'Reported Performance Table'!$P1536="",'Reported Performance Table'!$Q1536="",'Reported Performance Table'!$R1536="",'Reported Performance Table'!$S1536="",'Reported Performance Table'!$T1536="",'Reported Performance Table'!$U1536="",'Reported Performance Table'!$V1536="",'Reported Performance Table'!$W1536="",'Reported Performance Table'!$X1536="",'Reported Performance Table'!$AF1536="",'Reported Performance Table'!$AG1536="",'Reported Performance Table'!$AI1536="",'Reported Performance Table'!$AJ1536="",'Reported Performance Table'!$AL1536="",'Reported Performance Table'!$AN1536="",'Reported Performance Table'!$AR1536=""),$A1529&amp;", ",""))</f>
        <v/>
      </c>
      <c r="D1529" s="35" t="e">
        <f>VLOOKUP('Reported Performance Table'!C1529,'Master List'!$B$20:$C$39,2,FALSE)</f>
        <v>#N/A</v>
      </c>
      <c r="E1529" t="e">
        <f>VLOOKUP('Reported Performance Table'!D1529,'Master List'!$B$42:$C$129,2,FALSE)</f>
        <v>#N/A</v>
      </c>
      <c r="F1529" t="e">
        <f>VLOOKUP('Reported Performance Table'!C1529,'Master List'!$B$20:$D$39,3,FALSE)</f>
        <v>#N/A</v>
      </c>
      <c r="G1529" s="3" t="e">
        <f>VLOOKUP('Reported Performance Table'!B1529,'Master List'!$B$11:$D$17,3,FALSE)</f>
        <v>#N/A</v>
      </c>
      <c r="H1529" t="e">
        <f t="shared" si="46"/>
        <v>#N/A</v>
      </c>
      <c r="I1529" t="e">
        <f>IF(VLOOKUP('Reported Performance Table'!D1529,'Master List'!$B$42:$D$129,3,FALSE)="","No",VLOOKUP('Reported Performance Table'!D1529,'Master List'!$B$42:$D$129,3,FALSE))</f>
        <v>#N/A</v>
      </c>
      <c r="J1529" t="e">
        <f>IF(AND(I1529="Yes_No",'Reported Performance Table'!E1529="Yes"),"No","Yes_No")</f>
        <v>#N/A</v>
      </c>
      <c r="K1529" t="str">
        <f>IF('Reported Performance Table'!D1529="","",IF('Reported Performance Table'!E1529="Yes","LUNA_CCT","Reported_CCT"))</f>
        <v/>
      </c>
      <c r="L1529" t="str">
        <f>IF('Reported Performance Table'!D1529="","",IF(K1529="LUNA_CCT",VLOOKUP('Reported Performance Table'!D1529,'Master List'!$B$42:$E$129,4,FALSE),"Reported_BUG"))</f>
        <v/>
      </c>
      <c r="M1529" t="str">
        <f>IF('Reported Performance Table'!D1529="","",IF(AND('Reported Performance Table'!$E1529="Yes",OR('Reported Performance Table'!$D1529='Master List'!$B$42,'Reported Performance Table'!$D1529='Master List'!$B$43,'Reported Performance Table'!$D1529='Master List'!$B$44,'Reported Performance Table'!$D1529='Master List'!$B$46,'Reported Performance Table'!$D1529='Master List'!$B$48,'Reported Performance Table'!$D1529='Master List'!$B$104,'Reported Performance Table'!$D1529='Master List'!$B$106,'Reported Performance Table'!$D1529='Master List'!$B$126)),"LUNA_Dimming","Dimming_Capability_and_Range"))</f>
        <v/>
      </c>
      <c r="N1529" s="179">
        <f>'Reported Performance Table'!BE1529</f>
        <v>0</v>
      </c>
      <c r="O1529" s="179">
        <f>'Reported Performance Table'!BF1529</f>
        <v>0</v>
      </c>
      <c r="P1529" s="179">
        <f>'Reported Performance Table'!BG1529</f>
        <v>0</v>
      </c>
      <c r="Q1529" t="str">
        <f t="shared" si="47"/>
        <v>No</v>
      </c>
    </row>
    <row r="1530" spans="1:17" x14ac:dyDescent="0.25">
      <c r="A1530" s="75">
        <v>1537</v>
      </c>
      <c r="B1530" s="76" t="str">
        <f>IF('Reported Performance Table'!$A1537="","",IF(OR('Reported Performance Table'!$B1537="",'Reported Performance Table'!$C1537="",'Reported Performance Table'!$D1537="",'Reported Performance Table'!$F1537="",'Reported Performance Table'!$G1537="",'Reported Performance Table'!$H1537="",'Reported Performance Table'!$I1537="",'Reported Performance Table'!$K1537="",'Reported Performance Table'!$N1537="",'Reported Performance Table'!$O1537="",'Reported Performance Table'!$P1537="",'Reported Performance Table'!$Q1537="",'Reported Performance Table'!$R1537="",'Reported Performance Table'!$S1537="",'Reported Performance Table'!$T1537="",'Reported Performance Table'!$U1537="",'Reported Performance Table'!$V1537="",'Reported Performance Table'!$W1537="",'Reported Performance Table'!$X1537="",'Reported Performance Table'!$AF1537="",'Reported Performance Table'!$AG1537="",'Reported Performance Table'!$AI1537="",'Reported Performance Table'!$AJ1537="",'Reported Performance Table'!$AL1537="",'Reported Performance Table'!$AN1537="",'Reported Performance Table'!$AR1537=""),$A1530&amp;", ",""))</f>
        <v/>
      </c>
      <c r="D1530" s="35" t="e">
        <f>VLOOKUP('Reported Performance Table'!C1530,'Master List'!$B$20:$C$39,2,FALSE)</f>
        <v>#N/A</v>
      </c>
      <c r="E1530" t="e">
        <f>VLOOKUP('Reported Performance Table'!D1530,'Master List'!$B$42:$C$129,2,FALSE)</f>
        <v>#N/A</v>
      </c>
      <c r="F1530" t="e">
        <f>VLOOKUP('Reported Performance Table'!C1530,'Master List'!$B$20:$D$39,3,FALSE)</f>
        <v>#N/A</v>
      </c>
      <c r="G1530" s="3" t="e">
        <f>VLOOKUP('Reported Performance Table'!B1530,'Master List'!$B$11:$D$17,3,FALSE)</f>
        <v>#N/A</v>
      </c>
      <c r="H1530" t="e">
        <f t="shared" si="46"/>
        <v>#N/A</v>
      </c>
      <c r="I1530" t="e">
        <f>IF(VLOOKUP('Reported Performance Table'!D1530,'Master List'!$B$42:$D$129,3,FALSE)="","No",VLOOKUP('Reported Performance Table'!D1530,'Master List'!$B$42:$D$129,3,FALSE))</f>
        <v>#N/A</v>
      </c>
      <c r="J1530" t="e">
        <f>IF(AND(I1530="Yes_No",'Reported Performance Table'!E1530="Yes"),"No","Yes_No")</f>
        <v>#N/A</v>
      </c>
      <c r="K1530" t="str">
        <f>IF('Reported Performance Table'!D1530="","",IF('Reported Performance Table'!E1530="Yes","LUNA_CCT","Reported_CCT"))</f>
        <v/>
      </c>
      <c r="L1530" t="str">
        <f>IF('Reported Performance Table'!D1530="","",IF(K1530="LUNA_CCT",VLOOKUP('Reported Performance Table'!D1530,'Master List'!$B$42:$E$129,4,FALSE),"Reported_BUG"))</f>
        <v/>
      </c>
      <c r="M1530" t="str">
        <f>IF('Reported Performance Table'!D1530="","",IF(AND('Reported Performance Table'!$E1530="Yes",OR('Reported Performance Table'!$D1530='Master List'!$B$42,'Reported Performance Table'!$D1530='Master List'!$B$43,'Reported Performance Table'!$D1530='Master List'!$B$44,'Reported Performance Table'!$D1530='Master List'!$B$46,'Reported Performance Table'!$D1530='Master List'!$B$48,'Reported Performance Table'!$D1530='Master List'!$B$104,'Reported Performance Table'!$D1530='Master List'!$B$106,'Reported Performance Table'!$D1530='Master List'!$B$126)),"LUNA_Dimming","Dimming_Capability_and_Range"))</f>
        <v/>
      </c>
      <c r="N1530" s="179">
        <f>'Reported Performance Table'!BE1530</f>
        <v>0</v>
      </c>
      <c r="O1530" s="179">
        <f>'Reported Performance Table'!BF1530</f>
        <v>0</v>
      </c>
      <c r="P1530" s="179">
        <f>'Reported Performance Table'!BG1530</f>
        <v>0</v>
      </c>
      <c r="Q1530" t="str">
        <f t="shared" si="47"/>
        <v>No</v>
      </c>
    </row>
    <row r="1531" spans="1:17" x14ac:dyDescent="0.25">
      <c r="A1531" s="75">
        <v>1538</v>
      </c>
      <c r="B1531" s="76" t="str">
        <f>IF('Reported Performance Table'!$A1538="","",IF(OR('Reported Performance Table'!$B1538="",'Reported Performance Table'!$C1538="",'Reported Performance Table'!$D1538="",'Reported Performance Table'!$F1538="",'Reported Performance Table'!$G1538="",'Reported Performance Table'!$H1538="",'Reported Performance Table'!$I1538="",'Reported Performance Table'!$K1538="",'Reported Performance Table'!$N1538="",'Reported Performance Table'!$O1538="",'Reported Performance Table'!$P1538="",'Reported Performance Table'!$Q1538="",'Reported Performance Table'!$R1538="",'Reported Performance Table'!$S1538="",'Reported Performance Table'!$T1538="",'Reported Performance Table'!$U1538="",'Reported Performance Table'!$V1538="",'Reported Performance Table'!$W1538="",'Reported Performance Table'!$X1538="",'Reported Performance Table'!$AF1538="",'Reported Performance Table'!$AG1538="",'Reported Performance Table'!$AI1538="",'Reported Performance Table'!$AJ1538="",'Reported Performance Table'!$AL1538="",'Reported Performance Table'!$AN1538="",'Reported Performance Table'!$AR1538=""),$A1531&amp;", ",""))</f>
        <v/>
      </c>
      <c r="D1531" s="35" t="e">
        <f>VLOOKUP('Reported Performance Table'!C1531,'Master List'!$B$20:$C$39,2,FALSE)</f>
        <v>#N/A</v>
      </c>
      <c r="E1531" t="e">
        <f>VLOOKUP('Reported Performance Table'!D1531,'Master List'!$B$42:$C$129,2,FALSE)</f>
        <v>#N/A</v>
      </c>
      <c r="F1531" t="e">
        <f>VLOOKUP('Reported Performance Table'!C1531,'Master List'!$B$20:$D$39,3,FALSE)</f>
        <v>#N/A</v>
      </c>
      <c r="G1531" s="3" t="e">
        <f>VLOOKUP('Reported Performance Table'!B1531,'Master List'!$B$11:$D$17,3,FALSE)</f>
        <v>#N/A</v>
      </c>
      <c r="H1531" t="e">
        <f t="shared" si="46"/>
        <v>#N/A</v>
      </c>
      <c r="I1531" t="e">
        <f>IF(VLOOKUP('Reported Performance Table'!D1531,'Master List'!$B$42:$D$129,3,FALSE)="","No",VLOOKUP('Reported Performance Table'!D1531,'Master List'!$B$42:$D$129,3,FALSE))</f>
        <v>#N/A</v>
      </c>
      <c r="J1531" t="e">
        <f>IF(AND(I1531="Yes_No",'Reported Performance Table'!E1531="Yes"),"No","Yes_No")</f>
        <v>#N/A</v>
      </c>
      <c r="K1531" t="str">
        <f>IF('Reported Performance Table'!D1531="","",IF('Reported Performance Table'!E1531="Yes","LUNA_CCT","Reported_CCT"))</f>
        <v/>
      </c>
      <c r="L1531" t="str">
        <f>IF('Reported Performance Table'!D1531="","",IF(K1531="LUNA_CCT",VLOOKUP('Reported Performance Table'!D1531,'Master List'!$B$42:$E$129,4,FALSE),"Reported_BUG"))</f>
        <v/>
      </c>
      <c r="M1531" t="str">
        <f>IF('Reported Performance Table'!D1531="","",IF(AND('Reported Performance Table'!$E1531="Yes",OR('Reported Performance Table'!$D1531='Master List'!$B$42,'Reported Performance Table'!$D1531='Master List'!$B$43,'Reported Performance Table'!$D1531='Master List'!$B$44,'Reported Performance Table'!$D1531='Master List'!$B$46,'Reported Performance Table'!$D1531='Master List'!$B$48,'Reported Performance Table'!$D1531='Master List'!$B$104,'Reported Performance Table'!$D1531='Master List'!$B$106,'Reported Performance Table'!$D1531='Master List'!$B$126)),"LUNA_Dimming","Dimming_Capability_and_Range"))</f>
        <v/>
      </c>
      <c r="N1531" s="179">
        <f>'Reported Performance Table'!BE1531</f>
        <v>0</v>
      </c>
      <c r="O1531" s="179">
        <f>'Reported Performance Table'!BF1531</f>
        <v>0</v>
      </c>
      <c r="P1531" s="179">
        <f>'Reported Performance Table'!BG1531</f>
        <v>0</v>
      </c>
      <c r="Q1531" t="str">
        <f t="shared" si="47"/>
        <v>No</v>
      </c>
    </row>
    <row r="1532" spans="1:17" x14ac:dyDescent="0.25">
      <c r="A1532" s="75">
        <v>1539</v>
      </c>
      <c r="B1532" s="76" t="str">
        <f>IF('Reported Performance Table'!$A1539="","",IF(OR('Reported Performance Table'!$B1539="",'Reported Performance Table'!$C1539="",'Reported Performance Table'!$D1539="",'Reported Performance Table'!$F1539="",'Reported Performance Table'!$G1539="",'Reported Performance Table'!$H1539="",'Reported Performance Table'!$I1539="",'Reported Performance Table'!$K1539="",'Reported Performance Table'!$N1539="",'Reported Performance Table'!$O1539="",'Reported Performance Table'!$P1539="",'Reported Performance Table'!$Q1539="",'Reported Performance Table'!$R1539="",'Reported Performance Table'!$S1539="",'Reported Performance Table'!$T1539="",'Reported Performance Table'!$U1539="",'Reported Performance Table'!$V1539="",'Reported Performance Table'!$W1539="",'Reported Performance Table'!$X1539="",'Reported Performance Table'!$AF1539="",'Reported Performance Table'!$AG1539="",'Reported Performance Table'!$AI1539="",'Reported Performance Table'!$AJ1539="",'Reported Performance Table'!$AL1539="",'Reported Performance Table'!$AN1539="",'Reported Performance Table'!$AR1539=""),$A1532&amp;", ",""))</f>
        <v/>
      </c>
      <c r="D1532" s="35" t="e">
        <f>VLOOKUP('Reported Performance Table'!C1532,'Master List'!$B$20:$C$39,2,FALSE)</f>
        <v>#N/A</v>
      </c>
      <c r="E1532" t="e">
        <f>VLOOKUP('Reported Performance Table'!D1532,'Master List'!$B$42:$C$129,2,FALSE)</f>
        <v>#N/A</v>
      </c>
      <c r="F1532" t="e">
        <f>VLOOKUP('Reported Performance Table'!C1532,'Master List'!$B$20:$D$39,3,FALSE)</f>
        <v>#N/A</v>
      </c>
      <c r="G1532" s="3" t="e">
        <f>VLOOKUP('Reported Performance Table'!B1532,'Master List'!$B$11:$D$17,3,FALSE)</f>
        <v>#N/A</v>
      </c>
      <c r="H1532" t="e">
        <f t="shared" si="46"/>
        <v>#N/A</v>
      </c>
      <c r="I1532" t="e">
        <f>IF(VLOOKUP('Reported Performance Table'!D1532,'Master List'!$B$42:$D$129,3,FALSE)="","No",VLOOKUP('Reported Performance Table'!D1532,'Master List'!$B$42:$D$129,3,FALSE))</f>
        <v>#N/A</v>
      </c>
      <c r="J1532" t="e">
        <f>IF(AND(I1532="Yes_No",'Reported Performance Table'!E1532="Yes"),"No","Yes_No")</f>
        <v>#N/A</v>
      </c>
      <c r="K1532" t="str">
        <f>IF('Reported Performance Table'!D1532="","",IF('Reported Performance Table'!E1532="Yes","LUNA_CCT","Reported_CCT"))</f>
        <v/>
      </c>
      <c r="L1532" t="str">
        <f>IF('Reported Performance Table'!D1532="","",IF(K1532="LUNA_CCT",VLOOKUP('Reported Performance Table'!D1532,'Master List'!$B$42:$E$129,4,FALSE),"Reported_BUG"))</f>
        <v/>
      </c>
      <c r="M1532" t="str">
        <f>IF('Reported Performance Table'!D1532="","",IF(AND('Reported Performance Table'!$E1532="Yes",OR('Reported Performance Table'!$D1532='Master List'!$B$42,'Reported Performance Table'!$D1532='Master List'!$B$43,'Reported Performance Table'!$D1532='Master List'!$B$44,'Reported Performance Table'!$D1532='Master List'!$B$46,'Reported Performance Table'!$D1532='Master List'!$B$48,'Reported Performance Table'!$D1532='Master List'!$B$104,'Reported Performance Table'!$D1532='Master List'!$B$106,'Reported Performance Table'!$D1532='Master List'!$B$126)),"LUNA_Dimming","Dimming_Capability_and_Range"))</f>
        <v/>
      </c>
      <c r="N1532" s="179">
        <f>'Reported Performance Table'!BE1532</f>
        <v>0</v>
      </c>
      <c r="O1532" s="179">
        <f>'Reported Performance Table'!BF1532</f>
        <v>0</v>
      </c>
      <c r="P1532" s="179">
        <f>'Reported Performance Table'!BG1532</f>
        <v>0</v>
      </c>
      <c r="Q1532" t="str">
        <f t="shared" si="47"/>
        <v>No</v>
      </c>
    </row>
    <row r="1533" spans="1:17" x14ac:dyDescent="0.25">
      <c r="A1533" s="75">
        <v>1540</v>
      </c>
      <c r="B1533" s="76" t="str">
        <f>IF('Reported Performance Table'!$A1540="","",IF(OR('Reported Performance Table'!$B1540="",'Reported Performance Table'!$C1540="",'Reported Performance Table'!$D1540="",'Reported Performance Table'!$F1540="",'Reported Performance Table'!$G1540="",'Reported Performance Table'!$H1540="",'Reported Performance Table'!$I1540="",'Reported Performance Table'!$K1540="",'Reported Performance Table'!$N1540="",'Reported Performance Table'!$O1540="",'Reported Performance Table'!$P1540="",'Reported Performance Table'!$Q1540="",'Reported Performance Table'!$R1540="",'Reported Performance Table'!$S1540="",'Reported Performance Table'!$T1540="",'Reported Performance Table'!$U1540="",'Reported Performance Table'!$V1540="",'Reported Performance Table'!$W1540="",'Reported Performance Table'!$X1540="",'Reported Performance Table'!$AF1540="",'Reported Performance Table'!$AG1540="",'Reported Performance Table'!$AI1540="",'Reported Performance Table'!$AJ1540="",'Reported Performance Table'!$AL1540="",'Reported Performance Table'!$AN1540="",'Reported Performance Table'!$AR1540=""),$A1533&amp;", ",""))</f>
        <v/>
      </c>
      <c r="D1533" s="35" t="e">
        <f>VLOOKUP('Reported Performance Table'!C1533,'Master List'!$B$20:$C$39,2,FALSE)</f>
        <v>#N/A</v>
      </c>
      <c r="E1533" t="e">
        <f>VLOOKUP('Reported Performance Table'!D1533,'Master List'!$B$42:$C$129,2,FALSE)</f>
        <v>#N/A</v>
      </c>
      <c r="F1533" t="e">
        <f>VLOOKUP('Reported Performance Table'!C1533,'Master List'!$B$20:$D$39,3,FALSE)</f>
        <v>#N/A</v>
      </c>
      <c r="G1533" s="3" t="e">
        <f>VLOOKUP('Reported Performance Table'!B1533,'Master List'!$B$11:$D$17,3,FALSE)</f>
        <v>#N/A</v>
      </c>
      <c r="H1533" t="e">
        <f t="shared" si="46"/>
        <v>#N/A</v>
      </c>
      <c r="I1533" t="e">
        <f>IF(VLOOKUP('Reported Performance Table'!D1533,'Master List'!$B$42:$D$129,3,FALSE)="","No",VLOOKUP('Reported Performance Table'!D1533,'Master List'!$B$42:$D$129,3,FALSE))</f>
        <v>#N/A</v>
      </c>
      <c r="J1533" t="e">
        <f>IF(AND(I1533="Yes_No",'Reported Performance Table'!E1533="Yes"),"No","Yes_No")</f>
        <v>#N/A</v>
      </c>
      <c r="K1533" t="str">
        <f>IF('Reported Performance Table'!D1533="","",IF('Reported Performance Table'!E1533="Yes","LUNA_CCT","Reported_CCT"))</f>
        <v/>
      </c>
      <c r="L1533" t="str">
        <f>IF('Reported Performance Table'!D1533="","",IF(K1533="LUNA_CCT",VLOOKUP('Reported Performance Table'!D1533,'Master List'!$B$42:$E$129,4,FALSE),"Reported_BUG"))</f>
        <v/>
      </c>
      <c r="M1533" t="str">
        <f>IF('Reported Performance Table'!D1533="","",IF(AND('Reported Performance Table'!$E1533="Yes",OR('Reported Performance Table'!$D1533='Master List'!$B$42,'Reported Performance Table'!$D1533='Master List'!$B$43,'Reported Performance Table'!$D1533='Master List'!$B$44,'Reported Performance Table'!$D1533='Master List'!$B$46,'Reported Performance Table'!$D1533='Master List'!$B$48,'Reported Performance Table'!$D1533='Master List'!$B$104,'Reported Performance Table'!$D1533='Master List'!$B$106,'Reported Performance Table'!$D1533='Master List'!$B$126)),"LUNA_Dimming","Dimming_Capability_and_Range"))</f>
        <v/>
      </c>
      <c r="N1533" s="179">
        <f>'Reported Performance Table'!BE1533</f>
        <v>0</v>
      </c>
      <c r="O1533" s="179">
        <f>'Reported Performance Table'!BF1533</f>
        <v>0</v>
      </c>
      <c r="P1533" s="179">
        <f>'Reported Performance Table'!BG1533</f>
        <v>0</v>
      </c>
      <c r="Q1533" t="str">
        <f t="shared" si="47"/>
        <v>No</v>
      </c>
    </row>
    <row r="1534" spans="1:17" x14ac:dyDescent="0.25">
      <c r="A1534" s="75">
        <v>1541</v>
      </c>
      <c r="B1534" s="76" t="str">
        <f>IF('Reported Performance Table'!$A1541="","",IF(OR('Reported Performance Table'!$B1541="",'Reported Performance Table'!$C1541="",'Reported Performance Table'!$D1541="",'Reported Performance Table'!$F1541="",'Reported Performance Table'!$G1541="",'Reported Performance Table'!$H1541="",'Reported Performance Table'!$I1541="",'Reported Performance Table'!$K1541="",'Reported Performance Table'!$N1541="",'Reported Performance Table'!$O1541="",'Reported Performance Table'!$P1541="",'Reported Performance Table'!$Q1541="",'Reported Performance Table'!$R1541="",'Reported Performance Table'!$S1541="",'Reported Performance Table'!$T1541="",'Reported Performance Table'!$U1541="",'Reported Performance Table'!$V1541="",'Reported Performance Table'!$W1541="",'Reported Performance Table'!$X1541="",'Reported Performance Table'!$AF1541="",'Reported Performance Table'!$AG1541="",'Reported Performance Table'!$AI1541="",'Reported Performance Table'!$AJ1541="",'Reported Performance Table'!$AL1541="",'Reported Performance Table'!$AN1541="",'Reported Performance Table'!$AR1541=""),$A1534&amp;", ",""))</f>
        <v/>
      </c>
      <c r="D1534" s="35" t="e">
        <f>VLOOKUP('Reported Performance Table'!C1534,'Master List'!$B$20:$C$39,2,FALSE)</f>
        <v>#N/A</v>
      </c>
      <c r="E1534" t="e">
        <f>VLOOKUP('Reported Performance Table'!D1534,'Master List'!$B$42:$C$129,2,FALSE)</f>
        <v>#N/A</v>
      </c>
      <c r="F1534" t="e">
        <f>VLOOKUP('Reported Performance Table'!C1534,'Master List'!$B$20:$D$39,3,FALSE)</f>
        <v>#N/A</v>
      </c>
      <c r="G1534" s="3" t="e">
        <f>VLOOKUP('Reported Performance Table'!B1534,'Master List'!$B$11:$D$17,3,FALSE)</f>
        <v>#N/A</v>
      </c>
      <c r="H1534" t="e">
        <f t="shared" si="46"/>
        <v>#N/A</v>
      </c>
      <c r="I1534" t="e">
        <f>IF(VLOOKUP('Reported Performance Table'!D1534,'Master List'!$B$42:$D$129,3,FALSE)="","No",VLOOKUP('Reported Performance Table'!D1534,'Master List'!$B$42:$D$129,3,FALSE))</f>
        <v>#N/A</v>
      </c>
      <c r="J1534" t="e">
        <f>IF(AND(I1534="Yes_No",'Reported Performance Table'!E1534="Yes"),"No","Yes_No")</f>
        <v>#N/A</v>
      </c>
      <c r="K1534" t="str">
        <f>IF('Reported Performance Table'!D1534="","",IF('Reported Performance Table'!E1534="Yes","LUNA_CCT","Reported_CCT"))</f>
        <v/>
      </c>
      <c r="L1534" t="str">
        <f>IF('Reported Performance Table'!D1534="","",IF(K1534="LUNA_CCT",VLOOKUP('Reported Performance Table'!D1534,'Master List'!$B$42:$E$129,4,FALSE),"Reported_BUG"))</f>
        <v/>
      </c>
      <c r="M1534" t="str">
        <f>IF('Reported Performance Table'!D1534="","",IF(AND('Reported Performance Table'!$E1534="Yes",OR('Reported Performance Table'!$D1534='Master List'!$B$42,'Reported Performance Table'!$D1534='Master List'!$B$43,'Reported Performance Table'!$D1534='Master List'!$B$44,'Reported Performance Table'!$D1534='Master List'!$B$46,'Reported Performance Table'!$D1534='Master List'!$B$48,'Reported Performance Table'!$D1534='Master List'!$B$104,'Reported Performance Table'!$D1534='Master List'!$B$106,'Reported Performance Table'!$D1534='Master List'!$B$126)),"LUNA_Dimming","Dimming_Capability_and_Range"))</f>
        <v/>
      </c>
      <c r="N1534" s="179">
        <f>'Reported Performance Table'!BE1534</f>
        <v>0</v>
      </c>
      <c r="O1534" s="179">
        <f>'Reported Performance Table'!BF1534</f>
        <v>0</v>
      </c>
      <c r="P1534" s="179">
        <f>'Reported Performance Table'!BG1534</f>
        <v>0</v>
      </c>
      <c r="Q1534" t="str">
        <f t="shared" si="47"/>
        <v>No</v>
      </c>
    </row>
    <row r="1535" spans="1:17" x14ac:dyDescent="0.25">
      <c r="A1535" s="75">
        <v>1542</v>
      </c>
      <c r="B1535" s="76" t="str">
        <f>IF('Reported Performance Table'!$A1542="","",IF(OR('Reported Performance Table'!$B1542="",'Reported Performance Table'!$C1542="",'Reported Performance Table'!$D1542="",'Reported Performance Table'!$F1542="",'Reported Performance Table'!$G1542="",'Reported Performance Table'!$H1542="",'Reported Performance Table'!$I1542="",'Reported Performance Table'!$K1542="",'Reported Performance Table'!$N1542="",'Reported Performance Table'!$O1542="",'Reported Performance Table'!$P1542="",'Reported Performance Table'!$Q1542="",'Reported Performance Table'!$R1542="",'Reported Performance Table'!$S1542="",'Reported Performance Table'!$T1542="",'Reported Performance Table'!$U1542="",'Reported Performance Table'!$V1542="",'Reported Performance Table'!$W1542="",'Reported Performance Table'!$X1542="",'Reported Performance Table'!$AF1542="",'Reported Performance Table'!$AG1542="",'Reported Performance Table'!$AI1542="",'Reported Performance Table'!$AJ1542="",'Reported Performance Table'!$AL1542="",'Reported Performance Table'!$AN1542="",'Reported Performance Table'!$AR1542=""),$A1535&amp;", ",""))</f>
        <v/>
      </c>
      <c r="D1535" s="35" t="e">
        <f>VLOOKUP('Reported Performance Table'!C1535,'Master List'!$B$20:$C$39,2,FALSE)</f>
        <v>#N/A</v>
      </c>
      <c r="E1535" t="e">
        <f>VLOOKUP('Reported Performance Table'!D1535,'Master List'!$B$42:$C$129,2,FALSE)</f>
        <v>#N/A</v>
      </c>
      <c r="F1535" t="e">
        <f>VLOOKUP('Reported Performance Table'!C1535,'Master List'!$B$20:$D$39,3,FALSE)</f>
        <v>#N/A</v>
      </c>
      <c r="G1535" s="3" t="e">
        <f>VLOOKUP('Reported Performance Table'!B1535,'Master List'!$B$11:$D$17,3,FALSE)</f>
        <v>#N/A</v>
      </c>
      <c r="H1535" t="e">
        <f t="shared" si="46"/>
        <v>#N/A</v>
      </c>
      <c r="I1535" t="e">
        <f>IF(VLOOKUP('Reported Performance Table'!D1535,'Master List'!$B$42:$D$129,3,FALSE)="","No",VLOOKUP('Reported Performance Table'!D1535,'Master List'!$B$42:$D$129,3,FALSE))</f>
        <v>#N/A</v>
      </c>
      <c r="J1535" t="e">
        <f>IF(AND(I1535="Yes_No",'Reported Performance Table'!E1535="Yes"),"No","Yes_No")</f>
        <v>#N/A</v>
      </c>
      <c r="K1535" t="str">
        <f>IF('Reported Performance Table'!D1535="","",IF('Reported Performance Table'!E1535="Yes","LUNA_CCT","Reported_CCT"))</f>
        <v/>
      </c>
      <c r="L1535" t="str">
        <f>IF('Reported Performance Table'!D1535="","",IF(K1535="LUNA_CCT",VLOOKUP('Reported Performance Table'!D1535,'Master List'!$B$42:$E$129,4,FALSE),"Reported_BUG"))</f>
        <v/>
      </c>
      <c r="M1535" t="str">
        <f>IF('Reported Performance Table'!D1535="","",IF(AND('Reported Performance Table'!$E1535="Yes",OR('Reported Performance Table'!$D1535='Master List'!$B$42,'Reported Performance Table'!$D1535='Master List'!$B$43,'Reported Performance Table'!$D1535='Master List'!$B$44,'Reported Performance Table'!$D1535='Master List'!$B$46,'Reported Performance Table'!$D1535='Master List'!$B$48,'Reported Performance Table'!$D1535='Master List'!$B$104,'Reported Performance Table'!$D1535='Master List'!$B$106,'Reported Performance Table'!$D1535='Master List'!$B$126)),"LUNA_Dimming","Dimming_Capability_and_Range"))</f>
        <v/>
      </c>
      <c r="N1535" s="179">
        <f>'Reported Performance Table'!BE1535</f>
        <v>0</v>
      </c>
      <c r="O1535" s="179">
        <f>'Reported Performance Table'!BF1535</f>
        <v>0</v>
      </c>
      <c r="P1535" s="179">
        <f>'Reported Performance Table'!BG1535</f>
        <v>0</v>
      </c>
      <c r="Q1535" t="str">
        <f t="shared" si="47"/>
        <v>No</v>
      </c>
    </row>
    <row r="1536" spans="1:17" x14ac:dyDescent="0.25">
      <c r="A1536" s="75">
        <v>1543</v>
      </c>
      <c r="B1536" s="76" t="str">
        <f>IF('Reported Performance Table'!$A1543="","",IF(OR('Reported Performance Table'!$B1543="",'Reported Performance Table'!$C1543="",'Reported Performance Table'!$D1543="",'Reported Performance Table'!$F1543="",'Reported Performance Table'!$G1543="",'Reported Performance Table'!$H1543="",'Reported Performance Table'!$I1543="",'Reported Performance Table'!$K1543="",'Reported Performance Table'!$N1543="",'Reported Performance Table'!$O1543="",'Reported Performance Table'!$P1543="",'Reported Performance Table'!$Q1543="",'Reported Performance Table'!$R1543="",'Reported Performance Table'!$S1543="",'Reported Performance Table'!$T1543="",'Reported Performance Table'!$U1543="",'Reported Performance Table'!$V1543="",'Reported Performance Table'!$W1543="",'Reported Performance Table'!$X1543="",'Reported Performance Table'!$AF1543="",'Reported Performance Table'!$AG1543="",'Reported Performance Table'!$AI1543="",'Reported Performance Table'!$AJ1543="",'Reported Performance Table'!$AL1543="",'Reported Performance Table'!$AN1543="",'Reported Performance Table'!$AR1543=""),$A1536&amp;", ",""))</f>
        <v/>
      </c>
      <c r="D1536" s="35" t="e">
        <f>VLOOKUP('Reported Performance Table'!C1536,'Master List'!$B$20:$C$39,2,FALSE)</f>
        <v>#N/A</v>
      </c>
      <c r="E1536" t="e">
        <f>VLOOKUP('Reported Performance Table'!D1536,'Master List'!$B$42:$C$129,2,FALSE)</f>
        <v>#N/A</v>
      </c>
      <c r="F1536" t="e">
        <f>VLOOKUP('Reported Performance Table'!C1536,'Master List'!$B$20:$D$39,3,FALSE)</f>
        <v>#N/A</v>
      </c>
      <c r="G1536" s="3" t="e">
        <f>VLOOKUP('Reported Performance Table'!B1536,'Master List'!$B$11:$D$17,3,FALSE)</f>
        <v>#N/A</v>
      </c>
      <c r="H1536" t="e">
        <f t="shared" si="46"/>
        <v>#N/A</v>
      </c>
      <c r="I1536" t="e">
        <f>IF(VLOOKUP('Reported Performance Table'!D1536,'Master List'!$B$42:$D$129,3,FALSE)="","No",VLOOKUP('Reported Performance Table'!D1536,'Master List'!$B$42:$D$129,3,FALSE))</f>
        <v>#N/A</v>
      </c>
      <c r="J1536" t="e">
        <f>IF(AND(I1536="Yes_No",'Reported Performance Table'!E1536="Yes"),"No","Yes_No")</f>
        <v>#N/A</v>
      </c>
      <c r="K1536" t="str">
        <f>IF('Reported Performance Table'!D1536="","",IF('Reported Performance Table'!E1536="Yes","LUNA_CCT","Reported_CCT"))</f>
        <v/>
      </c>
      <c r="L1536" t="str">
        <f>IF('Reported Performance Table'!D1536="","",IF(K1536="LUNA_CCT",VLOOKUP('Reported Performance Table'!D1536,'Master List'!$B$42:$E$129,4,FALSE),"Reported_BUG"))</f>
        <v/>
      </c>
      <c r="M1536" t="str">
        <f>IF('Reported Performance Table'!D1536="","",IF(AND('Reported Performance Table'!$E1536="Yes",OR('Reported Performance Table'!$D1536='Master List'!$B$42,'Reported Performance Table'!$D1536='Master List'!$B$43,'Reported Performance Table'!$D1536='Master List'!$B$44,'Reported Performance Table'!$D1536='Master List'!$B$46,'Reported Performance Table'!$D1536='Master List'!$B$48,'Reported Performance Table'!$D1536='Master List'!$B$104,'Reported Performance Table'!$D1536='Master List'!$B$106,'Reported Performance Table'!$D1536='Master List'!$B$126)),"LUNA_Dimming","Dimming_Capability_and_Range"))</f>
        <v/>
      </c>
      <c r="N1536" s="179">
        <f>'Reported Performance Table'!BE1536</f>
        <v>0</v>
      </c>
      <c r="O1536" s="179">
        <f>'Reported Performance Table'!BF1536</f>
        <v>0</v>
      </c>
      <c r="P1536" s="179">
        <f>'Reported Performance Table'!BG1536</f>
        <v>0</v>
      </c>
      <c r="Q1536" t="str">
        <f t="shared" si="47"/>
        <v>No</v>
      </c>
    </row>
    <row r="1537" spans="1:17" x14ac:dyDescent="0.25">
      <c r="A1537" s="75">
        <v>1544</v>
      </c>
      <c r="B1537" s="76" t="str">
        <f>IF('Reported Performance Table'!$A1544="","",IF(OR('Reported Performance Table'!$B1544="",'Reported Performance Table'!$C1544="",'Reported Performance Table'!$D1544="",'Reported Performance Table'!$F1544="",'Reported Performance Table'!$G1544="",'Reported Performance Table'!$H1544="",'Reported Performance Table'!$I1544="",'Reported Performance Table'!$K1544="",'Reported Performance Table'!$N1544="",'Reported Performance Table'!$O1544="",'Reported Performance Table'!$P1544="",'Reported Performance Table'!$Q1544="",'Reported Performance Table'!$R1544="",'Reported Performance Table'!$S1544="",'Reported Performance Table'!$T1544="",'Reported Performance Table'!$U1544="",'Reported Performance Table'!$V1544="",'Reported Performance Table'!$W1544="",'Reported Performance Table'!$X1544="",'Reported Performance Table'!$AF1544="",'Reported Performance Table'!$AG1544="",'Reported Performance Table'!$AI1544="",'Reported Performance Table'!$AJ1544="",'Reported Performance Table'!$AL1544="",'Reported Performance Table'!$AN1544="",'Reported Performance Table'!$AR1544=""),$A1537&amp;", ",""))</f>
        <v/>
      </c>
      <c r="D1537" s="35" t="e">
        <f>VLOOKUP('Reported Performance Table'!C1537,'Master List'!$B$20:$C$39,2,FALSE)</f>
        <v>#N/A</v>
      </c>
      <c r="E1537" t="e">
        <f>VLOOKUP('Reported Performance Table'!D1537,'Master List'!$B$42:$C$129,2,FALSE)</f>
        <v>#N/A</v>
      </c>
      <c r="F1537" t="e">
        <f>VLOOKUP('Reported Performance Table'!C1537,'Master List'!$B$20:$D$39,3,FALSE)</f>
        <v>#N/A</v>
      </c>
      <c r="G1537" s="3" t="e">
        <f>VLOOKUP('Reported Performance Table'!B1537,'Master List'!$B$11:$D$17,3,FALSE)</f>
        <v>#N/A</v>
      </c>
      <c r="H1537" t="e">
        <f t="shared" si="46"/>
        <v>#N/A</v>
      </c>
      <c r="I1537" t="e">
        <f>IF(VLOOKUP('Reported Performance Table'!D1537,'Master List'!$B$42:$D$129,3,FALSE)="","No",VLOOKUP('Reported Performance Table'!D1537,'Master List'!$B$42:$D$129,3,FALSE))</f>
        <v>#N/A</v>
      </c>
      <c r="J1537" t="e">
        <f>IF(AND(I1537="Yes_No",'Reported Performance Table'!E1537="Yes"),"No","Yes_No")</f>
        <v>#N/A</v>
      </c>
      <c r="K1537" t="str">
        <f>IF('Reported Performance Table'!D1537="","",IF('Reported Performance Table'!E1537="Yes","LUNA_CCT","Reported_CCT"))</f>
        <v/>
      </c>
      <c r="L1537" t="str">
        <f>IF('Reported Performance Table'!D1537="","",IF(K1537="LUNA_CCT",VLOOKUP('Reported Performance Table'!D1537,'Master List'!$B$42:$E$129,4,FALSE),"Reported_BUG"))</f>
        <v/>
      </c>
      <c r="M1537" t="str">
        <f>IF('Reported Performance Table'!D1537="","",IF(AND('Reported Performance Table'!$E1537="Yes",OR('Reported Performance Table'!$D1537='Master List'!$B$42,'Reported Performance Table'!$D1537='Master List'!$B$43,'Reported Performance Table'!$D1537='Master List'!$B$44,'Reported Performance Table'!$D1537='Master List'!$B$46,'Reported Performance Table'!$D1537='Master List'!$B$48,'Reported Performance Table'!$D1537='Master List'!$B$104,'Reported Performance Table'!$D1537='Master List'!$B$106,'Reported Performance Table'!$D1537='Master List'!$B$126)),"LUNA_Dimming","Dimming_Capability_and_Range"))</f>
        <v/>
      </c>
      <c r="N1537" s="179">
        <f>'Reported Performance Table'!BE1537</f>
        <v>0</v>
      </c>
      <c r="O1537" s="179">
        <f>'Reported Performance Table'!BF1537</f>
        <v>0</v>
      </c>
      <c r="P1537" s="179">
        <f>'Reported Performance Table'!BG1537</f>
        <v>0</v>
      </c>
      <c r="Q1537" t="str">
        <f t="shared" si="47"/>
        <v>No</v>
      </c>
    </row>
    <row r="1538" spans="1:17" x14ac:dyDescent="0.25">
      <c r="A1538" s="75">
        <v>1545</v>
      </c>
      <c r="B1538" s="76" t="str">
        <f>IF('Reported Performance Table'!$A1545="","",IF(OR('Reported Performance Table'!$B1545="",'Reported Performance Table'!$C1545="",'Reported Performance Table'!$D1545="",'Reported Performance Table'!$F1545="",'Reported Performance Table'!$G1545="",'Reported Performance Table'!$H1545="",'Reported Performance Table'!$I1545="",'Reported Performance Table'!$K1545="",'Reported Performance Table'!$N1545="",'Reported Performance Table'!$O1545="",'Reported Performance Table'!$P1545="",'Reported Performance Table'!$Q1545="",'Reported Performance Table'!$R1545="",'Reported Performance Table'!$S1545="",'Reported Performance Table'!$T1545="",'Reported Performance Table'!$U1545="",'Reported Performance Table'!$V1545="",'Reported Performance Table'!$W1545="",'Reported Performance Table'!$X1545="",'Reported Performance Table'!$AF1545="",'Reported Performance Table'!$AG1545="",'Reported Performance Table'!$AI1545="",'Reported Performance Table'!$AJ1545="",'Reported Performance Table'!$AL1545="",'Reported Performance Table'!$AN1545="",'Reported Performance Table'!$AR1545=""),$A1538&amp;", ",""))</f>
        <v/>
      </c>
      <c r="D1538" s="35" t="e">
        <f>VLOOKUP('Reported Performance Table'!C1538,'Master List'!$B$20:$C$39,2,FALSE)</f>
        <v>#N/A</v>
      </c>
      <c r="E1538" t="e">
        <f>VLOOKUP('Reported Performance Table'!D1538,'Master List'!$B$42:$C$129,2,FALSE)</f>
        <v>#N/A</v>
      </c>
      <c r="F1538" t="e">
        <f>VLOOKUP('Reported Performance Table'!C1538,'Master List'!$B$20:$D$39,3,FALSE)</f>
        <v>#N/A</v>
      </c>
      <c r="G1538" s="3" t="e">
        <f>VLOOKUP('Reported Performance Table'!B1538,'Master List'!$B$11:$D$17,3,FALSE)</f>
        <v>#N/A</v>
      </c>
      <c r="H1538" t="e">
        <f t="shared" si="46"/>
        <v>#N/A</v>
      </c>
      <c r="I1538" t="e">
        <f>IF(VLOOKUP('Reported Performance Table'!D1538,'Master List'!$B$42:$D$129,3,FALSE)="","No",VLOOKUP('Reported Performance Table'!D1538,'Master List'!$B$42:$D$129,3,FALSE))</f>
        <v>#N/A</v>
      </c>
      <c r="J1538" t="e">
        <f>IF(AND(I1538="Yes_No",'Reported Performance Table'!E1538="Yes"),"No","Yes_No")</f>
        <v>#N/A</v>
      </c>
      <c r="K1538" t="str">
        <f>IF('Reported Performance Table'!D1538="","",IF('Reported Performance Table'!E1538="Yes","LUNA_CCT","Reported_CCT"))</f>
        <v/>
      </c>
      <c r="L1538" t="str">
        <f>IF('Reported Performance Table'!D1538="","",IF(K1538="LUNA_CCT",VLOOKUP('Reported Performance Table'!D1538,'Master List'!$B$42:$E$129,4,FALSE),"Reported_BUG"))</f>
        <v/>
      </c>
      <c r="M1538" t="str">
        <f>IF('Reported Performance Table'!D1538="","",IF(AND('Reported Performance Table'!$E1538="Yes",OR('Reported Performance Table'!$D1538='Master List'!$B$42,'Reported Performance Table'!$D1538='Master List'!$B$43,'Reported Performance Table'!$D1538='Master List'!$B$44,'Reported Performance Table'!$D1538='Master List'!$B$46,'Reported Performance Table'!$D1538='Master List'!$B$48,'Reported Performance Table'!$D1538='Master List'!$B$104,'Reported Performance Table'!$D1538='Master List'!$B$106,'Reported Performance Table'!$D1538='Master List'!$B$126)),"LUNA_Dimming","Dimming_Capability_and_Range"))</f>
        <v/>
      </c>
      <c r="N1538" s="179">
        <f>'Reported Performance Table'!BE1538</f>
        <v>0</v>
      </c>
      <c r="O1538" s="179">
        <f>'Reported Performance Table'!BF1538</f>
        <v>0</v>
      </c>
      <c r="P1538" s="179">
        <f>'Reported Performance Table'!BG1538</f>
        <v>0</v>
      </c>
      <c r="Q1538" t="str">
        <f t="shared" si="47"/>
        <v>No</v>
      </c>
    </row>
    <row r="1539" spans="1:17" x14ac:dyDescent="0.25">
      <c r="A1539" s="75">
        <v>1546</v>
      </c>
      <c r="B1539" s="76" t="str">
        <f>IF('Reported Performance Table'!$A1546="","",IF(OR('Reported Performance Table'!$B1546="",'Reported Performance Table'!$C1546="",'Reported Performance Table'!$D1546="",'Reported Performance Table'!$F1546="",'Reported Performance Table'!$G1546="",'Reported Performance Table'!$H1546="",'Reported Performance Table'!$I1546="",'Reported Performance Table'!$K1546="",'Reported Performance Table'!$N1546="",'Reported Performance Table'!$O1546="",'Reported Performance Table'!$P1546="",'Reported Performance Table'!$Q1546="",'Reported Performance Table'!$R1546="",'Reported Performance Table'!$S1546="",'Reported Performance Table'!$T1546="",'Reported Performance Table'!$U1546="",'Reported Performance Table'!$V1546="",'Reported Performance Table'!$W1546="",'Reported Performance Table'!$X1546="",'Reported Performance Table'!$AF1546="",'Reported Performance Table'!$AG1546="",'Reported Performance Table'!$AI1546="",'Reported Performance Table'!$AJ1546="",'Reported Performance Table'!$AL1546="",'Reported Performance Table'!$AN1546="",'Reported Performance Table'!$AR1546=""),$A1539&amp;", ",""))</f>
        <v/>
      </c>
      <c r="D1539" s="35" t="e">
        <f>VLOOKUP('Reported Performance Table'!C1539,'Master List'!$B$20:$C$39,2,FALSE)</f>
        <v>#N/A</v>
      </c>
      <c r="E1539" t="e">
        <f>VLOOKUP('Reported Performance Table'!D1539,'Master List'!$B$42:$C$129,2,FALSE)</f>
        <v>#N/A</v>
      </c>
      <c r="F1539" t="e">
        <f>VLOOKUP('Reported Performance Table'!C1539,'Master List'!$B$20:$D$39,3,FALSE)</f>
        <v>#N/A</v>
      </c>
      <c r="G1539" s="3" t="e">
        <f>VLOOKUP('Reported Performance Table'!B1539,'Master List'!$B$11:$D$17,3,FALSE)</f>
        <v>#N/A</v>
      </c>
      <c r="H1539" t="e">
        <f t="shared" si="46"/>
        <v>#N/A</v>
      </c>
      <c r="I1539" t="e">
        <f>IF(VLOOKUP('Reported Performance Table'!D1539,'Master List'!$B$42:$D$129,3,FALSE)="","No",VLOOKUP('Reported Performance Table'!D1539,'Master List'!$B$42:$D$129,3,FALSE))</f>
        <v>#N/A</v>
      </c>
      <c r="J1539" t="e">
        <f>IF(AND(I1539="Yes_No",'Reported Performance Table'!E1539="Yes"),"No","Yes_No")</f>
        <v>#N/A</v>
      </c>
      <c r="K1539" t="str">
        <f>IF('Reported Performance Table'!D1539="","",IF('Reported Performance Table'!E1539="Yes","LUNA_CCT","Reported_CCT"))</f>
        <v/>
      </c>
      <c r="L1539" t="str">
        <f>IF('Reported Performance Table'!D1539="","",IF(K1539="LUNA_CCT",VLOOKUP('Reported Performance Table'!D1539,'Master List'!$B$42:$E$129,4,FALSE),"Reported_BUG"))</f>
        <v/>
      </c>
      <c r="M1539" t="str">
        <f>IF('Reported Performance Table'!D1539="","",IF(AND('Reported Performance Table'!$E1539="Yes",OR('Reported Performance Table'!$D1539='Master List'!$B$42,'Reported Performance Table'!$D1539='Master List'!$B$43,'Reported Performance Table'!$D1539='Master List'!$B$44,'Reported Performance Table'!$D1539='Master List'!$B$46,'Reported Performance Table'!$D1539='Master List'!$B$48,'Reported Performance Table'!$D1539='Master List'!$B$104,'Reported Performance Table'!$D1539='Master List'!$B$106,'Reported Performance Table'!$D1539='Master List'!$B$126)),"LUNA_Dimming","Dimming_Capability_and_Range"))</f>
        <v/>
      </c>
      <c r="N1539" s="179">
        <f>'Reported Performance Table'!BE1539</f>
        <v>0</v>
      </c>
      <c r="O1539" s="179">
        <f>'Reported Performance Table'!BF1539</f>
        <v>0</v>
      </c>
      <c r="P1539" s="179">
        <f>'Reported Performance Table'!BG1539</f>
        <v>0</v>
      </c>
      <c r="Q1539" t="str">
        <f t="shared" si="47"/>
        <v>No</v>
      </c>
    </row>
    <row r="1540" spans="1:17" x14ac:dyDescent="0.25">
      <c r="A1540" s="75">
        <v>1547</v>
      </c>
      <c r="B1540" s="76" t="str">
        <f>IF('Reported Performance Table'!$A1547="","",IF(OR('Reported Performance Table'!$B1547="",'Reported Performance Table'!$C1547="",'Reported Performance Table'!$D1547="",'Reported Performance Table'!$F1547="",'Reported Performance Table'!$G1547="",'Reported Performance Table'!$H1547="",'Reported Performance Table'!$I1547="",'Reported Performance Table'!$K1547="",'Reported Performance Table'!$N1547="",'Reported Performance Table'!$O1547="",'Reported Performance Table'!$P1547="",'Reported Performance Table'!$Q1547="",'Reported Performance Table'!$R1547="",'Reported Performance Table'!$S1547="",'Reported Performance Table'!$T1547="",'Reported Performance Table'!$U1547="",'Reported Performance Table'!$V1547="",'Reported Performance Table'!$W1547="",'Reported Performance Table'!$X1547="",'Reported Performance Table'!$AF1547="",'Reported Performance Table'!$AG1547="",'Reported Performance Table'!$AI1547="",'Reported Performance Table'!$AJ1547="",'Reported Performance Table'!$AL1547="",'Reported Performance Table'!$AN1547="",'Reported Performance Table'!$AR1547=""),$A1540&amp;", ",""))</f>
        <v/>
      </c>
      <c r="D1540" s="35" t="e">
        <f>VLOOKUP('Reported Performance Table'!C1540,'Master List'!$B$20:$C$39,2,FALSE)</f>
        <v>#N/A</v>
      </c>
      <c r="E1540" t="e">
        <f>VLOOKUP('Reported Performance Table'!D1540,'Master List'!$B$42:$C$129,2,FALSE)</f>
        <v>#N/A</v>
      </c>
      <c r="F1540" t="e">
        <f>VLOOKUP('Reported Performance Table'!C1540,'Master List'!$B$20:$D$39,3,FALSE)</f>
        <v>#N/A</v>
      </c>
      <c r="G1540" s="3" t="e">
        <f>VLOOKUP('Reported Performance Table'!B1540,'Master List'!$B$11:$D$17,3,FALSE)</f>
        <v>#N/A</v>
      </c>
      <c r="H1540" t="e">
        <f t="shared" si="46"/>
        <v>#N/A</v>
      </c>
      <c r="I1540" t="e">
        <f>IF(VLOOKUP('Reported Performance Table'!D1540,'Master List'!$B$42:$D$129,3,FALSE)="","No",VLOOKUP('Reported Performance Table'!D1540,'Master List'!$B$42:$D$129,3,FALSE))</f>
        <v>#N/A</v>
      </c>
      <c r="J1540" t="e">
        <f>IF(AND(I1540="Yes_No",'Reported Performance Table'!E1540="Yes"),"No","Yes_No")</f>
        <v>#N/A</v>
      </c>
      <c r="K1540" t="str">
        <f>IF('Reported Performance Table'!D1540="","",IF('Reported Performance Table'!E1540="Yes","LUNA_CCT","Reported_CCT"))</f>
        <v/>
      </c>
      <c r="L1540" t="str">
        <f>IF('Reported Performance Table'!D1540="","",IF(K1540="LUNA_CCT",VLOOKUP('Reported Performance Table'!D1540,'Master List'!$B$42:$E$129,4,FALSE),"Reported_BUG"))</f>
        <v/>
      </c>
      <c r="M1540" t="str">
        <f>IF('Reported Performance Table'!D1540="","",IF(AND('Reported Performance Table'!$E1540="Yes",OR('Reported Performance Table'!$D1540='Master List'!$B$42,'Reported Performance Table'!$D1540='Master List'!$B$43,'Reported Performance Table'!$D1540='Master List'!$B$44,'Reported Performance Table'!$D1540='Master List'!$B$46,'Reported Performance Table'!$D1540='Master List'!$B$48,'Reported Performance Table'!$D1540='Master List'!$B$104,'Reported Performance Table'!$D1540='Master List'!$B$106,'Reported Performance Table'!$D1540='Master List'!$B$126)),"LUNA_Dimming","Dimming_Capability_and_Range"))</f>
        <v/>
      </c>
      <c r="N1540" s="179">
        <f>'Reported Performance Table'!BE1540</f>
        <v>0</v>
      </c>
      <c r="O1540" s="179">
        <f>'Reported Performance Table'!BF1540</f>
        <v>0</v>
      </c>
      <c r="P1540" s="179">
        <f>'Reported Performance Table'!BG1540</f>
        <v>0</v>
      </c>
      <c r="Q1540" t="str">
        <f t="shared" si="47"/>
        <v>No</v>
      </c>
    </row>
    <row r="1541" spans="1:17" x14ac:dyDescent="0.25">
      <c r="A1541" s="75">
        <v>1548</v>
      </c>
      <c r="B1541" s="76" t="str">
        <f>IF('Reported Performance Table'!$A1548="","",IF(OR('Reported Performance Table'!$B1548="",'Reported Performance Table'!$C1548="",'Reported Performance Table'!$D1548="",'Reported Performance Table'!$F1548="",'Reported Performance Table'!$G1548="",'Reported Performance Table'!$H1548="",'Reported Performance Table'!$I1548="",'Reported Performance Table'!$K1548="",'Reported Performance Table'!$N1548="",'Reported Performance Table'!$O1548="",'Reported Performance Table'!$P1548="",'Reported Performance Table'!$Q1548="",'Reported Performance Table'!$R1548="",'Reported Performance Table'!$S1548="",'Reported Performance Table'!$T1548="",'Reported Performance Table'!$U1548="",'Reported Performance Table'!$V1548="",'Reported Performance Table'!$W1548="",'Reported Performance Table'!$X1548="",'Reported Performance Table'!$AF1548="",'Reported Performance Table'!$AG1548="",'Reported Performance Table'!$AI1548="",'Reported Performance Table'!$AJ1548="",'Reported Performance Table'!$AL1548="",'Reported Performance Table'!$AN1548="",'Reported Performance Table'!$AR1548=""),$A1541&amp;", ",""))</f>
        <v/>
      </c>
      <c r="D1541" s="35" t="e">
        <f>VLOOKUP('Reported Performance Table'!C1541,'Master List'!$B$20:$C$39,2,FALSE)</f>
        <v>#N/A</v>
      </c>
      <c r="E1541" t="e">
        <f>VLOOKUP('Reported Performance Table'!D1541,'Master List'!$B$42:$C$129,2,FALSE)</f>
        <v>#N/A</v>
      </c>
      <c r="F1541" t="e">
        <f>VLOOKUP('Reported Performance Table'!C1541,'Master List'!$B$20:$D$39,3,FALSE)</f>
        <v>#N/A</v>
      </c>
      <c r="G1541" s="3" t="e">
        <f>VLOOKUP('Reported Performance Table'!B1541,'Master List'!$B$11:$D$17,3,FALSE)</f>
        <v>#N/A</v>
      </c>
      <c r="H1541" t="e">
        <f t="shared" si="46"/>
        <v>#N/A</v>
      </c>
      <c r="I1541" t="e">
        <f>IF(VLOOKUP('Reported Performance Table'!D1541,'Master List'!$B$42:$D$129,3,FALSE)="","No",VLOOKUP('Reported Performance Table'!D1541,'Master List'!$B$42:$D$129,3,FALSE))</f>
        <v>#N/A</v>
      </c>
      <c r="J1541" t="e">
        <f>IF(AND(I1541="Yes_No",'Reported Performance Table'!E1541="Yes"),"No","Yes_No")</f>
        <v>#N/A</v>
      </c>
      <c r="K1541" t="str">
        <f>IF('Reported Performance Table'!D1541="","",IF('Reported Performance Table'!E1541="Yes","LUNA_CCT","Reported_CCT"))</f>
        <v/>
      </c>
      <c r="L1541" t="str">
        <f>IF('Reported Performance Table'!D1541="","",IF(K1541="LUNA_CCT",VLOOKUP('Reported Performance Table'!D1541,'Master List'!$B$42:$E$129,4,FALSE),"Reported_BUG"))</f>
        <v/>
      </c>
      <c r="M1541" t="str">
        <f>IF('Reported Performance Table'!D1541="","",IF(AND('Reported Performance Table'!$E1541="Yes",OR('Reported Performance Table'!$D1541='Master List'!$B$42,'Reported Performance Table'!$D1541='Master List'!$B$43,'Reported Performance Table'!$D1541='Master List'!$B$44,'Reported Performance Table'!$D1541='Master List'!$B$46,'Reported Performance Table'!$D1541='Master List'!$B$48,'Reported Performance Table'!$D1541='Master List'!$B$104,'Reported Performance Table'!$D1541='Master List'!$B$106,'Reported Performance Table'!$D1541='Master List'!$B$126)),"LUNA_Dimming","Dimming_Capability_and_Range"))</f>
        <v/>
      </c>
      <c r="N1541" s="179">
        <f>'Reported Performance Table'!BE1541</f>
        <v>0</v>
      </c>
      <c r="O1541" s="179">
        <f>'Reported Performance Table'!BF1541</f>
        <v>0</v>
      </c>
      <c r="P1541" s="179">
        <f>'Reported Performance Table'!BG1541</f>
        <v>0</v>
      </c>
      <c r="Q1541" t="str">
        <f t="shared" si="47"/>
        <v>No</v>
      </c>
    </row>
    <row r="1542" spans="1:17" x14ac:dyDescent="0.25">
      <c r="A1542" s="75">
        <v>1549</v>
      </c>
      <c r="B1542" s="76" t="str">
        <f>IF('Reported Performance Table'!$A1549="","",IF(OR('Reported Performance Table'!$B1549="",'Reported Performance Table'!$C1549="",'Reported Performance Table'!$D1549="",'Reported Performance Table'!$F1549="",'Reported Performance Table'!$G1549="",'Reported Performance Table'!$H1549="",'Reported Performance Table'!$I1549="",'Reported Performance Table'!$K1549="",'Reported Performance Table'!$N1549="",'Reported Performance Table'!$O1549="",'Reported Performance Table'!$P1549="",'Reported Performance Table'!$Q1549="",'Reported Performance Table'!$R1549="",'Reported Performance Table'!$S1549="",'Reported Performance Table'!$T1549="",'Reported Performance Table'!$U1549="",'Reported Performance Table'!$V1549="",'Reported Performance Table'!$W1549="",'Reported Performance Table'!$X1549="",'Reported Performance Table'!$AF1549="",'Reported Performance Table'!$AG1549="",'Reported Performance Table'!$AI1549="",'Reported Performance Table'!$AJ1549="",'Reported Performance Table'!$AL1549="",'Reported Performance Table'!$AN1549="",'Reported Performance Table'!$AR1549=""),$A1542&amp;", ",""))</f>
        <v/>
      </c>
      <c r="D1542" s="35" t="e">
        <f>VLOOKUP('Reported Performance Table'!C1542,'Master List'!$B$20:$C$39,2,FALSE)</f>
        <v>#N/A</v>
      </c>
      <c r="E1542" t="e">
        <f>VLOOKUP('Reported Performance Table'!D1542,'Master List'!$B$42:$C$129,2,FALSE)</f>
        <v>#N/A</v>
      </c>
      <c r="F1542" t="e">
        <f>VLOOKUP('Reported Performance Table'!C1542,'Master List'!$B$20:$D$39,3,FALSE)</f>
        <v>#N/A</v>
      </c>
      <c r="G1542" s="3" t="e">
        <f>VLOOKUP('Reported Performance Table'!B1542,'Master List'!$B$11:$D$17,3,FALSE)</f>
        <v>#N/A</v>
      </c>
      <c r="H1542" t="e">
        <f t="shared" si="46"/>
        <v>#N/A</v>
      </c>
      <c r="I1542" t="e">
        <f>IF(VLOOKUP('Reported Performance Table'!D1542,'Master List'!$B$42:$D$129,3,FALSE)="","No",VLOOKUP('Reported Performance Table'!D1542,'Master List'!$B$42:$D$129,3,FALSE))</f>
        <v>#N/A</v>
      </c>
      <c r="J1542" t="e">
        <f>IF(AND(I1542="Yes_No",'Reported Performance Table'!E1542="Yes"),"No","Yes_No")</f>
        <v>#N/A</v>
      </c>
      <c r="K1542" t="str">
        <f>IF('Reported Performance Table'!D1542="","",IF('Reported Performance Table'!E1542="Yes","LUNA_CCT","Reported_CCT"))</f>
        <v/>
      </c>
      <c r="L1542" t="str">
        <f>IF('Reported Performance Table'!D1542="","",IF(K1542="LUNA_CCT",VLOOKUP('Reported Performance Table'!D1542,'Master List'!$B$42:$E$129,4,FALSE),"Reported_BUG"))</f>
        <v/>
      </c>
      <c r="M1542" t="str">
        <f>IF('Reported Performance Table'!D1542="","",IF(AND('Reported Performance Table'!$E1542="Yes",OR('Reported Performance Table'!$D1542='Master List'!$B$42,'Reported Performance Table'!$D1542='Master List'!$B$43,'Reported Performance Table'!$D1542='Master List'!$B$44,'Reported Performance Table'!$D1542='Master List'!$B$46,'Reported Performance Table'!$D1542='Master List'!$B$48,'Reported Performance Table'!$D1542='Master List'!$B$104,'Reported Performance Table'!$D1542='Master List'!$B$106,'Reported Performance Table'!$D1542='Master List'!$B$126)),"LUNA_Dimming","Dimming_Capability_and_Range"))</f>
        <v/>
      </c>
      <c r="N1542" s="179">
        <f>'Reported Performance Table'!BE1542</f>
        <v>0</v>
      </c>
      <c r="O1542" s="179">
        <f>'Reported Performance Table'!BF1542</f>
        <v>0</v>
      </c>
      <c r="P1542" s="179">
        <f>'Reported Performance Table'!BG1542</f>
        <v>0</v>
      </c>
      <c r="Q1542" t="str">
        <f t="shared" si="47"/>
        <v>No</v>
      </c>
    </row>
    <row r="1543" spans="1:17" x14ac:dyDescent="0.25">
      <c r="A1543" s="75">
        <v>1550</v>
      </c>
      <c r="B1543" s="76" t="str">
        <f>IF('Reported Performance Table'!$A1550="","",IF(OR('Reported Performance Table'!$B1550="",'Reported Performance Table'!$C1550="",'Reported Performance Table'!$D1550="",'Reported Performance Table'!$F1550="",'Reported Performance Table'!$G1550="",'Reported Performance Table'!$H1550="",'Reported Performance Table'!$I1550="",'Reported Performance Table'!$K1550="",'Reported Performance Table'!$N1550="",'Reported Performance Table'!$O1550="",'Reported Performance Table'!$P1550="",'Reported Performance Table'!$Q1550="",'Reported Performance Table'!$R1550="",'Reported Performance Table'!$S1550="",'Reported Performance Table'!$T1550="",'Reported Performance Table'!$U1550="",'Reported Performance Table'!$V1550="",'Reported Performance Table'!$W1550="",'Reported Performance Table'!$X1550="",'Reported Performance Table'!$AF1550="",'Reported Performance Table'!$AG1550="",'Reported Performance Table'!$AI1550="",'Reported Performance Table'!$AJ1550="",'Reported Performance Table'!$AL1550="",'Reported Performance Table'!$AN1550="",'Reported Performance Table'!$AR1550=""),$A1543&amp;", ",""))</f>
        <v/>
      </c>
      <c r="D1543" s="35" t="e">
        <f>VLOOKUP('Reported Performance Table'!C1543,'Master List'!$B$20:$C$39,2,FALSE)</f>
        <v>#N/A</v>
      </c>
      <c r="E1543" t="e">
        <f>VLOOKUP('Reported Performance Table'!D1543,'Master List'!$B$42:$C$129,2,FALSE)</f>
        <v>#N/A</v>
      </c>
      <c r="F1543" t="e">
        <f>VLOOKUP('Reported Performance Table'!C1543,'Master List'!$B$20:$D$39,3,FALSE)</f>
        <v>#N/A</v>
      </c>
      <c r="G1543" s="3" t="e">
        <f>VLOOKUP('Reported Performance Table'!B1543,'Master List'!$B$11:$D$17,3,FALSE)</f>
        <v>#N/A</v>
      </c>
      <c r="H1543" t="e">
        <f t="shared" si="46"/>
        <v>#N/A</v>
      </c>
      <c r="I1543" t="e">
        <f>IF(VLOOKUP('Reported Performance Table'!D1543,'Master List'!$B$42:$D$129,3,FALSE)="","No",VLOOKUP('Reported Performance Table'!D1543,'Master List'!$B$42:$D$129,3,FALSE))</f>
        <v>#N/A</v>
      </c>
      <c r="J1543" t="e">
        <f>IF(AND(I1543="Yes_No",'Reported Performance Table'!E1543="Yes"),"No","Yes_No")</f>
        <v>#N/A</v>
      </c>
      <c r="K1543" t="str">
        <f>IF('Reported Performance Table'!D1543="","",IF('Reported Performance Table'!E1543="Yes","LUNA_CCT","Reported_CCT"))</f>
        <v/>
      </c>
      <c r="L1543" t="str">
        <f>IF('Reported Performance Table'!D1543="","",IF(K1543="LUNA_CCT",VLOOKUP('Reported Performance Table'!D1543,'Master List'!$B$42:$E$129,4,FALSE),"Reported_BUG"))</f>
        <v/>
      </c>
      <c r="M1543" t="str">
        <f>IF('Reported Performance Table'!D1543="","",IF(AND('Reported Performance Table'!$E1543="Yes",OR('Reported Performance Table'!$D1543='Master List'!$B$42,'Reported Performance Table'!$D1543='Master List'!$B$43,'Reported Performance Table'!$D1543='Master List'!$B$44,'Reported Performance Table'!$D1543='Master List'!$B$46,'Reported Performance Table'!$D1543='Master List'!$B$48,'Reported Performance Table'!$D1543='Master List'!$B$104,'Reported Performance Table'!$D1543='Master List'!$B$106,'Reported Performance Table'!$D1543='Master List'!$B$126)),"LUNA_Dimming","Dimming_Capability_and_Range"))</f>
        <v/>
      </c>
      <c r="N1543" s="179">
        <f>'Reported Performance Table'!BE1543</f>
        <v>0</v>
      </c>
      <c r="O1543" s="179">
        <f>'Reported Performance Table'!BF1543</f>
        <v>0</v>
      </c>
      <c r="P1543" s="179">
        <f>'Reported Performance Table'!BG1543</f>
        <v>0</v>
      </c>
      <c r="Q1543" t="str">
        <f t="shared" si="47"/>
        <v>No</v>
      </c>
    </row>
    <row r="1544" spans="1:17" x14ac:dyDescent="0.25">
      <c r="A1544" s="75">
        <v>1551</v>
      </c>
      <c r="B1544" s="76" t="str">
        <f>IF('Reported Performance Table'!$A1551="","",IF(OR('Reported Performance Table'!$B1551="",'Reported Performance Table'!$C1551="",'Reported Performance Table'!$D1551="",'Reported Performance Table'!$F1551="",'Reported Performance Table'!$G1551="",'Reported Performance Table'!$H1551="",'Reported Performance Table'!$I1551="",'Reported Performance Table'!$K1551="",'Reported Performance Table'!$N1551="",'Reported Performance Table'!$O1551="",'Reported Performance Table'!$P1551="",'Reported Performance Table'!$Q1551="",'Reported Performance Table'!$R1551="",'Reported Performance Table'!$S1551="",'Reported Performance Table'!$T1551="",'Reported Performance Table'!$U1551="",'Reported Performance Table'!$V1551="",'Reported Performance Table'!$W1551="",'Reported Performance Table'!$X1551="",'Reported Performance Table'!$AF1551="",'Reported Performance Table'!$AG1551="",'Reported Performance Table'!$AI1551="",'Reported Performance Table'!$AJ1551="",'Reported Performance Table'!$AL1551="",'Reported Performance Table'!$AN1551="",'Reported Performance Table'!$AR1551=""),$A1544&amp;", ",""))</f>
        <v/>
      </c>
      <c r="D1544" s="35" t="e">
        <f>VLOOKUP('Reported Performance Table'!C1544,'Master List'!$B$20:$C$39,2,FALSE)</f>
        <v>#N/A</v>
      </c>
      <c r="E1544" t="e">
        <f>VLOOKUP('Reported Performance Table'!D1544,'Master List'!$B$42:$C$129,2,FALSE)</f>
        <v>#N/A</v>
      </c>
      <c r="F1544" t="e">
        <f>VLOOKUP('Reported Performance Table'!C1544,'Master List'!$B$20:$D$39,3,FALSE)</f>
        <v>#N/A</v>
      </c>
      <c r="G1544" s="3" t="e">
        <f>VLOOKUP('Reported Performance Table'!B1544,'Master List'!$B$11:$D$17,3,FALSE)</f>
        <v>#N/A</v>
      </c>
      <c r="H1544" t="e">
        <f t="shared" si="46"/>
        <v>#N/A</v>
      </c>
      <c r="I1544" t="e">
        <f>IF(VLOOKUP('Reported Performance Table'!D1544,'Master List'!$B$42:$D$129,3,FALSE)="","No",VLOOKUP('Reported Performance Table'!D1544,'Master List'!$B$42:$D$129,3,FALSE))</f>
        <v>#N/A</v>
      </c>
      <c r="J1544" t="e">
        <f>IF(AND(I1544="Yes_No",'Reported Performance Table'!E1544="Yes"),"No","Yes_No")</f>
        <v>#N/A</v>
      </c>
      <c r="K1544" t="str">
        <f>IF('Reported Performance Table'!D1544="","",IF('Reported Performance Table'!E1544="Yes","LUNA_CCT","Reported_CCT"))</f>
        <v/>
      </c>
      <c r="L1544" t="str">
        <f>IF('Reported Performance Table'!D1544="","",IF(K1544="LUNA_CCT",VLOOKUP('Reported Performance Table'!D1544,'Master List'!$B$42:$E$129,4,FALSE),"Reported_BUG"))</f>
        <v/>
      </c>
      <c r="M1544" t="str">
        <f>IF('Reported Performance Table'!D1544="","",IF(AND('Reported Performance Table'!$E1544="Yes",OR('Reported Performance Table'!$D1544='Master List'!$B$42,'Reported Performance Table'!$D1544='Master List'!$B$43,'Reported Performance Table'!$D1544='Master List'!$B$44,'Reported Performance Table'!$D1544='Master List'!$B$46,'Reported Performance Table'!$D1544='Master List'!$B$48,'Reported Performance Table'!$D1544='Master List'!$B$104,'Reported Performance Table'!$D1544='Master List'!$B$106,'Reported Performance Table'!$D1544='Master List'!$B$126)),"LUNA_Dimming","Dimming_Capability_and_Range"))</f>
        <v/>
      </c>
      <c r="N1544" s="179">
        <f>'Reported Performance Table'!BE1544</f>
        <v>0</v>
      </c>
      <c r="O1544" s="179">
        <f>'Reported Performance Table'!BF1544</f>
        <v>0</v>
      </c>
      <c r="P1544" s="179">
        <f>'Reported Performance Table'!BG1544</f>
        <v>0</v>
      </c>
      <c r="Q1544" t="str">
        <f t="shared" si="47"/>
        <v>No</v>
      </c>
    </row>
    <row r="1545" spans="1:17" x14ac:dyDescent="0.25">
      <c r="A1545" s="75">
        <v>1552</v>
      </c>
      <c r="B1545" s="76" t="str">
        <f>IF('Reported Performance Table'!$A1552="","",IF(OR('Reported Performance Table'!$B1552="",'Reported Performance Table'!$C1552="",'Reported Performance Table'!$D1552="",'Reported Performance Table'!$F1552="",'Reported Performance Table'!$G1552="",'Reported Performance Table'!$H1552="",'Reported Performance Table'!$I1552="",'Reported Performance Table'!$K1552="",'Reported Performance Table'!$N1552="",'Reported Performance Table'!$O1552="",'Reported Performance Table'!$P1552="",'Reported Performance Table'!$Q1552="",'Reported Performance Table'!$R1552="",'Reported Performance Table'!$S1552="",'Reported Performance Table'!$T1552="",'Reported Performance Table'!$U1552="",'Reported Performance Table'!$V1552="",'Reported Performance Table'!$W1552="",'Reported Performance Table'!$X1552="",'Reported Performance Table'!$AF1552="",'Reported Performance Table'!$AG1552="",'Reported Performance Table'!$AI1552="",'Reported Performance Table'!$AJ1552="",'Reported Performance Table'!$AL1552="",'Reported Performance Table'!$AN1552="",'Reported Performance Table'!$AR1552=""),$A1545&amp;", ",""))</f>
        <v/>
      </c>
      <c r="D1545" s="35" t="e">
        <f>VLOOKUP('Reported Performance Table'!C1545,'Master List'!$B$20:$C$39,2,FALSE)</f>
        <v>#N/A</v>
      </c>
      <c r="E1545" t="e">
        <f>VLOOKUP('Reported Performance Table'!D1545,'Master List'!$B$42:$C$129,2,FALSE)</f>
        <v>#N/A</v>
      </c>
      <c r="F1545" t="e">
        <f>VLOOKUP('Reported Performance Table'!C1545,'Master List'!$B$20:$D$39,3,FALSE)</f>
        <v>#N/A</v>
      </c>
      <c r="G1545" s="3" t="e">
        <f>VLOOKUP('Reported Performance Table'!B1545,'Master List'!$B$11:$D$17,3,FALSE)</f>
        <v>#N/A</v>
      </c>
      <c r="H1545" t="e">
        <f t="shared" si="46"/>
        <v>#N/A</v>
      </c>
      <c r="I1545" t="e">
        <f>IF(VLOOKUP('Reported Performance Table'!D1545,'Master List'!$B$42:$D$129,3,FALSE)="","No",VLOOKUP('Reported Performance Table'!D1545,'Master List'!$B$42:$D$129,3,FALSE))</f>
        <v>#N/A</v>
      </c>
      <c r="J1545" t="e">
        <f>IF(AND(I1545="Yes_No",'Reported Performance Table'!E1545="Yes"),"No","Yes_No")</f>
        <v>#N/A</v>
      </c>
      <c r="K1545" t="str">
        <f>IF('Reported Performance Table'!D1545="","",IF('Reported Performance Table'!E1545="Yes","LUNA_CCT","Reported_CCT"))</f>
        <v/>
      </c>
      <c r="L1545" t="str">
        <f>IF('Reported Performance Table'!D1545="","",IF(K1545="LUNA_CCT",VLOOKUP('Reported Performance Table'!D1545,'Master List'!$B$42:$E$129,4,FALSE),"Reported_BUG"))</f>
        <v/>
      </c>
      <c r="M1545" t="str">
        <f>IF('Reported Performance Table'!D1545="","",IF(AND('Reported Performance Table'!$E1545="Yes",OR('Reported Performance Table'!$D1545='Master List'!$B$42,'Reported Performance Table'!$D1545='Master List'!$B$43,'Reported Performance Table'!$D1545='Master List'!$B$44,'Reported Performance Table'!$D1545='Master List'!$B$46,'Reported Performance Table'!$D1545='Master List'!$B$48,'Reported Performance Table'!$D1545='Master List'!$B$104,'Reported Performance Table'!$D1545='Master List'!$B$106,'Reported Performance Table'!$D1545='Master List'!$B$126)),"LUNA_Dimming","Dimming_Capability_and_Range"))</f>
        <v/>
      </c>
      <c r="N1545" s="179">
        <f>'Reported Performance Table'!BE1545</f>
        <v>0</v>
      </c>
      <c r="O1545" s="179">
        <f>'Reported Performance Table'!BF1545</f>
        <v>0</v>
      </c>
      <c r="P1545" s="179">
        <f>'Reported Performance Table'!BG1545</f>
        <v>0</v>
      </c>
      <c r="Q1545" t="str">
        <f t="shared" si="47"/>
        <v>No</v>
      </c>
    </row>
    <row r="1546" spans="1:17" x14ac:dyDescent="0.25">
      <c r="A1546" s="75">
        <v>1553</v>
      </c>
      <c r="B1546" s="76" t="str">
        <f>IF('Reported Performance Table'!$A1553="","",IF(OR('Reported Performance Table'!$B1553="",'Reported Performance Table'!$C1553="",'Reported Performance Table'!$D1553="",'Reported Performance Table'!$F1553="",'Reported Performance Table'!$G1553="",'Reported Performance Table'!$H1553="",'Reported Performance Table'!$I1553="",'Reported Performance Table'!$K1553="",'Reported Performance Table'!$N1553="",'Reported Performance Table'!$O1553="",'Reported Performance Table'!$P1553="",'Reported Performance Table'!$Q1553="",'Reported Performance Table'!$R1553="",'Reported Performance Table'!$S1553="",'Reported Performance Table'!$T1553="",'Reported Performance Table'!$U1553="",'Reported Performance Table'!$V1553="",'Reported Performance Table'!$W1553="",'Reported Performance Table'!$X1553="",'Reported Performance Table'!$AF1553="",'Reported Performance Table'!$AG1553="",'Reported Performance Table'!$AI1553="",'Reported Performance Table'!$AJ1553="",'Reported Performance Table'!$AL1553="",'Reported Performance Table'!$AN1553="",'Reported Performance Table'!$AR1553=""),$A1546&amp;", ",""))</f>
        <v/>
      </c>
      <c r="D1546" s="35" t="e">
        <f>VLOOKUP('Reported Performance Table'!C1546,'Master List'!$B$20:$C$39,2,FALSE)</f>
        <v>#N/A</v>
      </c>
      <c r="E1546" t="e">
        <f>VLOOKUP('Reported Performance Table'!D1546,'Master List'!$B$42:$C$129,2,FALSE)</f>
        <v>#N/A</v>
      </c>
      <c r="F1546" t="e">
        <f>VLOOKUP('Reported Performance Table'!C1546,'Master List'!$B$20:$D$39,3,FALSE)</f>
        <v>#N/A</v>
      </c>
      <c r="G1546" s="3" t="e">
        <f>VLOOKUP('Reported Performance Table'!B1546,'Master List'!$B$11:$D$17,3,FALSE)</f>
        <v>#N/A</v>
      </c>
      <c r="H1546" t="e">
        <f t="shared" si="46"/>
        <v>#N/A</v>
      </c>
      <c r="I1546" t="e">
        <f>IF(VLOOKUP('Reported Performance Table'!D1546,'Master List'!$B$42:$D$129,3,FALSE)="","No",VLOOKUP('Reported Performance Table'!D1546,'Master List'!$B$42:$D$129,3,FALSE))</f>
        <v>#N/A</v>
      </c>
      <c r="J1546" t="e">
        <f>IF(AND(I1546="Yes_No",'Reported Performance Table'!E1546="Yes"),"No","Yes_No")</f>
        <v>#N/A</v>
      </c>
      <c r="K1546" t="str">
        <f>IF('Reported Performance Table'!D1546="","",IF('Reported Performance Table'!E1546="Yes","LUNA_CCT","Reported_CCT"))</f>
        <v/>
      </c>
      <c r="L1546" t="str">
        <f>IF('Reported Performance Table'!D1546="","",IF(K1546="LUNA_CCT",VLOOKUP('Reported Performance Table'!D1546,'Master List'!$B$42:$E$129,4,FALSE),"Reported_BUG"))</f>
        <v/>
      </c>
      <c r="M1546" t="str">
        <f>IF('Reported Performance Table'!D1546="","",IF(AND('Reported Performance Table'!$E1546="Yes",OR('Reported Performance Table'!$D1546='Master List'!$B$42,'Reported Performance Table'!$D1546='Master List'!$B$43,'Reported Performance Table'!$D1546='Master List'!$B$44,'Reported Performance Table'!$D1546='Master List'!$B$46,'Reported Performance Table'!$D1546='Master List'!$B$48,'Reported Performance Table'!$D1546='Master List'!$B$104,'Reported Performance Table'!$D1546='Master List'!$B$106,'Reported Performance Table'!$D1546='Master List'!$B$126)),"LUNA_Dimming","Dimming_Capability_and_Range"))</f>
        <v/>
      </c>
      <c r="N1546" s="179">
        <f>'Reported Performance Table'!BE1546</f>
        <v>0</v>
      </c>
      <c r="O1546" s="179">
        <f>'Reported Performance Table'!BF1546</f>
        <v>0</v>
      </c>
      <c r="P1546" s="179">
        <f>'Reported Performance Table'!BG1546</f>
        <v>0</v>
      </c>
      <c r="Q1546" t="str">
        <f t="shared" si="47"/>
        <v>No</v>
      </c>
    </row>
    <row r="1547" spans="1:17" x14ac:dyDescent="0.25">
      <c r="A1547" s="75">
        <v>1554</v>
      </c>
      <c r="B1547" s="76" t="str">
        <f>IF('Reported Performance Table'!$A1554="","",IF(OR('Reported Performance Table'!$B1554="",'Reported Performance Table'!$C1554="",'Reported Performance Table'!$D1554="",'Reported Performance Table'!$F1554="",'Reported Performance Table'!$G1554="",'Reported Performance Table'!$H1554="",'Reported Performance Table'!$I1554="",'Reported Performance Table'!$K1554="",'Reported Performance Table'!$N1554="",'Reported Performance Table'!$O1554="",'Reported Performance Table'!$P1554="",'Reported Performance Table'!$Q1554="",'Reported Performance Table'!$R1554="",'Reported Performance Table'!$S1554="",'Reported Performance Table'!$T1554="",'Reported Performance Table'!$U1554="",'Reported Performance Table'!$V1554="",'Reported Performance Table'!$W1554="",'Reported Performance Table'!$X1554="",'Reported Performance Table'!$AF1554="",'Reported Performance Table'!$AG1554="",'Reported Performance Table'!$AI1554="",'Reported Performance Table'!$AJ1554="",'Reported Performance Table'!$AL1554="",'Reported Performance Table'!$AN1554="",'Reported Performance Table'!$AR1554=""),$A1547&amp;", ",""))</f>
        <v/>
      </c>
      <c r="D1547" s="35" t="e">
        <f>VLOOKUP('Reported Performance Table'!C1547,'Master List'!$B$20:$C$39,2,FALSE)</f>
        <v>#N/A</v>
      </c>
      <c r="E1547" t="e">
        <f>VLOOKUP('Reported Performance Table'!D1547,'Master List'!$B$42:$C$129,2,FALSE)</f>
        <v>#N/A</v>
      </c>
      <c r="F1547" t="e">
        <f>VLOOKUP('Reported Performance Table'!C1547,'Master List'!$B$20:$D$39,3,FALSE)</f>
        <v>#N/A</v>
      </c>
      <c r="G1547" s="3" t="e">
        <f>VLOOKUP('Reported Performance Table'!B1547,'Master List'!$B$11:$D$17,3,FALSE)</f>
        <v>#N/A</v>
      </c>
      <c r="H1547" t="e">
        <f t="shared" ref="H1547:H1610" si="48">CONCATENATE(F1547,G1547)</f>
        <v>#N/A</v>
      </c>
      <c r="I1547" t="e">
        <f>IF(VLOOKUP('Reported Performance Table'!D1547,'Master List'!$B$42:$D$129,3,FALSE)="","No",VLOOKUP('Reported Performance Table'!D1547,'Master List'!$B$42:$D$129,3,FALSE))</f>
        <v>#N/A</v>
      </c>
      <c r="J1547" t="e">
        <f>IF(AND(I1547="Yes_No",'Reported Performance Table'!E1547="Yes"),"No","Yes_No")</f>
        <v>#N/A</v>
      </c>
      <c r="K1547" t="str">
        <f>IF('Reported Performance Table'!D1547="","",IF('Reported Performance Table'!E1547="Yes","LUNA_CCT","Reported_CCT"))</f>
        <v/>
      </c>
      <c r="L1547" t="str">
        <f>IF('Reported Performance Table'!D1547="","",IF(K1547="LUNA_CCT",VLOOKUP('Reported Performance Table'!D1547,'Master List'!$B$42:$E$129,4,FALSE),"Reported_BUG"))</f>
        <v/>
      </c>
      <c r="M1547" t="str">
        <f>IF('Reported Performance Table'!D1547="","",IF(AND('Reported Performance Table'!$E1547="Yes",OR('Reported Performance Table'!$D1547='Master List'!$B$42,'Reported Performance Table'!$D1547='Master List'!$B$43,'Reported Performance Table'!$D1547='Master List'!$B$44,'Reported Performance Table'!$D1547='Master List'!$B$46,'Reported Performance Table'!$D1547='Master List'!$B$48,'Reported Performance Table'!$D1547='Master List'!$B$104,'Reported Performance Table'!$D1547='Master List'!$B$106,'Reported Performance Table'!$D1547='Master List'!$B$126)),"LUNA_Dimming","Dimming_Capability_and_Range"))</f>
        <v/>
      </c>
      <c r="N1547" s="179">
        <f>'Reported Performance Table'!BE1547</f>
        <v>0</v>
      </c>
      <c r="O1547" s="179">
        <f>'Reported Performance Table'!BF1547</f>
        <v>0</v>
      </c>
      <c r="P1547" s="179">
        <f>'Reported Performance Table'!BG1547</f>
        <v>0</v>
      </c>
      <c r="Q1547" t="str">
        <f t="shared" si="47"/>
        <v>No</v>
      </c>
    </row>
    <row r="1548" spans="1:17" x14ac:dyDescent="0.25">
      <c r="A1548" s="75">
        <v>1555</v>
      </c>
      <c r="B1548" s="76" t="str">
        <f>IF('Reported Performance Table'!$A1555="","",IF(OR('Reported Performance Table'!$B1555="",'Reported Performance Table'!$C1555="",'Reported Performance Table'!$D1555="",'Reported Performance Table'!$F1555="",'Reported Performance Table'!$G1555="",'Reported Performance Table'!$H1555="",'Reported Performance Table'!$I1555="",'Reported Performance Table'!$K1555="",'Reported Performance Table'!$N1555="",'Reported Performance Table'!$O1555="",'Reported Performance Table'!$P1555="",'Reported Performance Table'!$Q1555="",'Reported Performance Table'!$R1555="",'Reported Performance Table'!$S1555="",'Reported Performance Table'!$T1555="",'Reported Performance Table'!$U1555="",'Reported Performance Table'!$V1555="",'Reported Performance Table'!$W1555="",'Reported Performance Table'!$X1555="",'Reported Performance Table'!$AF1555="",'Reported Performance Table'!$AG1555="",'Reported Performance Table'!$AI1555="",'Reported Performance Table'!$AJ1555="",'Reported Performance Table'!$AL1555="",'Reported Performance Table'!$AN1555="",'Reported Performance Table'!$AR1555=""),$A1548&amp;", ",""))</f>
        <v/>
      </c>
      <c r="D1548" s="35" t="e">
        <f>VLOOKUP('Reported Performance Table'!C1548,'Master List'!$B$20:$C$39,2,FALSE)</f>
        <v>#N/A</v>
      </c>
      <c r="E1548" t="e">
        <f>VLOOKUP('Reported Performance Table'!D1548,'Master List'!$B$42:$C$129,2,FALSE)</f>
        <v>#N/A</v>
      </c>
      <c r="F1548" t="e">
        <f>VLOOKUP('Reported Performance Table'!C1548,'Master List'!$B$20:$D$39,3,FALSE)</f>
        <v>#N/A</v>
      </c>
      <c r="G1548" s="3" t="e">
        <f>VLOOKUP('Reported Performance Table'!B1548,'Master List'!$B$11:$D$17,3,FALSE)</f>
        <v>#N/A</v>
      </c>
      <c r="H1548" t="e">
        <f t="shared" si="48"/>
        <v>#N/A</v>
      </c>
      <c r="I1548" t="e">
        <f>IF(VLOOKUP('Reported Performance Table'!D1548,'Master List'!$B$42:$D$129,3,FALSE)="","No",VLOOKUP('Reported Performance Table'!D1548,'Master List'!$B$42:$D$129,3,FALSE))</f>
        <v>#N/A</v>
      </c>
      <c r="J1548" t="e">
        <f>IF(AND(I1548="Yes_No",'Reported Performance Table'!E1548="Yes"),"No","Yes_No")</f>
        <v>#N/A</v>
      </c>
      <c r="K1548" t="str">
        <f>IF('Reported Performance Table'!D1548="","",IF('Reported Performance Table'!E1548="Yes","LUNA_CCT","Reported_CCT"))</f>
        <v/>
      </c>
      <c r="L1548" t="str">
        <f>IF('Reported Performance Table'!D1548="","",IF(K1548="LUNA_CCT",VLOOKUP('Reported Performance Table'!D1548,'Master List'!$B$42:$E$129,4,FALSE),"Reported_BUG"))</f>
        <v/>
      </c>
      <c r="M1548" t="str">
        <f>IF('Reported Performance Table'!D1548="","",IF(AND('Reported Performance Table'!$E1548="Yes",OR('Reported Performance Table'!$D1548='Master List'!$B$42,'Reported Performance Table'!$D1548='Master List'!$B$43,'Reported Performance Table'!$D1548='Master List'!$B$44,'Reported Performance Table'!$D1548='Master List'!$B$46,'Reported Performance Table'!$D1548='Master List'!$B$48,'Reported Performance Table'!$D1548='Master List'!$B$104,'Reported Performance Table'!$D1548='Master List'!$B$106,'Reported Performance Table'!$D1548='Master List'!$B$126)),"LUNA_Dimming","Dimming_Capability_and_Range"))</f>
        <v/>
      </c>
      <c r="N1548" s="179">
        <f>'Reported Performance Table'!BE1548</f>
        <v>0</v>
      </c>
      <c r="O1548" s="179">
        <f>'Reported Performance Table'!BF1548</f>
        <v>0</v>
      </c>
      <c r="P1548" s="179">
        <f>'Reported Performance Table'!BG1548</f>
        <v>0</v>
      </c>
      <c r="Q1548" t="str">
        <f t="shared" ref="Q1548:Q1611" si="49">IF(COUNTIF(N1548:P1548,"Yes")=3,"Yes","No")</f>
        <v>No</v>
      </c>
    </row>
    <row r="1549" spans="1:17" x14ac:dyDescent="0.25">
      <c r="A1549" s="75">
        <v>1556</v>
      </c>
      <c r="B1549" s="76" t="str">
        <f>IF('Reported Performance Table'!$A1556="","",IF(OR('Reported Performance Table'!$B1556="",'Reported Performance Table'!$C1556="",'Reported Performance Table'!$D1556="",'Reported Performance Table'!$F1556="",'Reported Performance Table'!$G1556="",'Reported Performance Table'!$H1556="",'Reported Performance Table'!$I1556="",'Reported Performance Table'!$K1556="",'Reported Performance Table'!$N1556="",'Reported Performance Table'!$O1556="",'Reported Performance Table'!$P1556="",'Reported Performance Table'!$Q1556="",'Reported Performance Table'!$R1556="",'Reported Performance Table'!$S1556="",'Reported Performance Table'!$T1556="",'Reported Performance Table'!$U1556="",'Reported Performance Table'!$V1556="",'Reported Performance Table'!$W1556="",'Reported Performance Table'!$X1556="",'Reported Performance Table'!$AF1556="",'Reported Performance Table'!$AG1556="",'Reported Performance Table'!$AI1556="",'Reported Performance Table'!$AJ1556="",'Reported Performance Table'!$AL1556="",'Reported Performance Table'!$AN1556="",'Reported Performance Table'!$AR1556=""),$A1549&amp;", ",""))</f>
        <v/>
      </c>
      <c r="D1549" s="35" t="e">
        <f>VLOOKUP('Reported Performance Table'!C1549,'Master List'!$B$20:$C$39,2,FALSE)</f>
        <v>#N/A</v>
      </c>
      <c r="E1549" t="e">
        <f>VLOOKUP('Reported Performance Table'!D1549,'Master List'!$B$42:$C$129,2,FALSE)</f>
        <v>#N/A</v>
      </c>
      <c r="F1549" t="e">
        <f>VLOOKUP('Reported Performance Table'!C1549,'Master List'!$B$20:$D$39,3,FALSE)</f>
        <v>#N/A</v>
      </c>
      <c r="G1549" s="3" t="e">
        <f>VLOOKUP('Reported Performance Table'!B1549,'Master List'!$B$11:$D$17,3,FALSE)</f>
        <v>#N/A</v>
      </c>
      <c r="H1549" t="e">
        <f t="shared" si="48"/>
        <v>#N/A</v>
      </c>
      <c r="I1549" t="e">
        <f>IF(VLOOKUP('Reported Performance Table'!D1549,'Master List'!$B$42:$D$129,3,FALSE)="","No",VLOOKUP('Reported Performance Table'!D1549,'Master List'!$B$42:$D$129,3,FALSE))</f>
        <v>#N/A</v>
      </c>
      <c r="J1549" t="e">
        <f>IF(AND(I1549="Yes_No",'Reported Performance Table'!E1549="Yes"),"No","Yes_No")</f>
        <v>#N/A</v>
      </c>
      <c r="K1549" t="str">
        <f>IF('Reported Performance Table'!D1549="","",IF('Reported Performance Table'!E1549="Yes","LUNA_CCT","Reported_CCT"))</f>
        <v/>
      </c>
      <c r="L1549" t="str">
        <f>IF('Reported Performance Table'!D1549="","",IF(K1549="LUNA_CCT",VLOOKUP('Reported Performance Table'!D1549,'Master List'!$B$42:$E$129,4,FALSE),"Reported_BUG"))</f>
        <v/>
      </c>
      <c r="M1549" t="str">
        <f>IF('Reported Performance Table'!D1549="","",IF(AND('Reported Performance Table'!$E1549="Yes",OR('Reported Performance Table'!$D1549='Master List'!$B$42,'Reported Performance Table'!$D1549='Master List'!$B$43,'Reported Performance Table'!$D1549='Master List'!$B$44,'Reported Performance Table'!$D1549='Master List'!$B$46,'Reported Performance Table'!$D1549='Master List'!$B$48,'Reported Performance Table'!$D1549='Master List'!$B$104,'Reported Performance Table'!$D1549='Master List'!$B$106,'Reported Performance Table'!$D1549='Master List'!$B$126)),"LUNA_Dimming","Dimming_Capability_and_Range"))</f>
        <v/>
      </c>
      <c r="N1549" s="179">
        <f>'Reported Performance Table'!BE1549</f>
        <v>0</v>
      </c>
      <c r="O1549" s="179">
        <f>'Reported Performance Table'!BF1549</f>
        <v>0</v>
      </c>
      <c r="P1549" s="179">
        <f>'Reported Performance Table'!BG1549</f>
        <v>0</v>
      </c>
      <c r="Q1549" t="str">
        <f t="shared" si="49"/>
        <v>No</v>
      </c>
    </row>
    <row r="1550" spans="1:17" x14ac:dyDescent="0.25">
      <c r="A1550" s="75">
        <v>1557</v>
      </c>
      <c r="B1550" s="76" t="str">
        <f>IF('Reported Performance Table'!$A1557="","",IF(OR('Reported Performance Table'!$B1557="",'Reported Performance Table'!$C1557="",'Reported Performance Table'!$D1557="",'Reported Performance Table'!$F1557="",'Reported Performance Table'!$G1557="",'Reported Performance Table'!$H1557="",'Reported Performance Table'!$I1557="",'Reported Performance Table'!$K1557="",'Reported Performance Table'!$N1557="",'Reported Performance Table'!$O1557="",'Reported Performance Table'!$P1557="",'Reported Performance Table'!$Q1557="",'Reported Performance Table'!$R1557="",'Reported Performance Table'!$S1557="",'Reported Performance Table'!$T1557="",'Reported Performance Table'!$U1557="",'Reported Performance Table'!$V1557="",'Reported Performance Table'!$W1557="",'Reported Performance Table'!$X1557="",'Reported Performance Table'!$AF1557="",'Reported Performance Table'!$AG1557="",'Reported Performance Table'!$AI1557="",'Reported Performance Table'!$AJ1557="",'Reported Performance Table'!$AL1557="",'Reported Performance Table'!$AN1557="",'Reported Performance Table'!$AR1557=""),$A1550&amp;", ",""))</f>
        <v/>
      </c>
      <c r="D1550" s="35" t="e">
        <f>VLOOKUP('Reported Performance Table'!C1550,'Master List'!$B$20:$C$39,2,FALSE)</f>
        <v>#N/A</v>
      </c>
      <c r="E1550" t="e">
        <f>VLOOKUP('Reported Performance Table'!D1550,'Master List'!$B$42:$C$129,2,FALSE)</f>
        <v>#N/A</v>
      </c>
      <c r="F1550" t="e">
        <f>VLOOKUP('Reported Performance Table'!C1550,'Master List'!$B$20:$D$39,3,FALSE)</f>
        <v>#N/A</v>
      </c>
      <c r="G1550" s="3" t="e">
        <f>VLOOKUP('Reported Performance Table'!B1550,'Master List'!$B$11:$D$17,3,FALSE)</f>
        <v>#N/A</v>
      </c>
      <c r="H1550" t="e">
        <f t="shared" si="48"/>
        <v>#N/A</v>
      </c>
      <c r="I1550" t="e">
        <f>IF(VLOOKUP('Reported Performance Table'!D1550,'Master List'!$B$42:$D$129,3,FALSE)="","No",VLOOKUP('Reported Performance Table'!D1550,'Master List'!$B$42:$D$129,3,FALSE))</f>
        <v>#N/A</v>
      </c>
      <c r="J1550" t="e">
        <f>IF(AND(I1550="Yes_No",'Reported Performance Table'!E1550="Yes"),"No","Yes_No")</f>
        <v>#N/A</v>
      </c>
      <c r="K1550" t="str">
        <f>IF('Reported Performance Table'!D1550="","",IF('Reported Performance Table'!E1550="Yes","LUNA_CCT","Reported_CCT"))</f>
        <v/>
      </c>
      <c r="L1550" t="str">
        <f>IF('Reported Performance Table'!D1550="","",IF(K1550="LUNA_CCT",VLOOKUP('Reported Performance Table'!D1550,'Master List'!$B$42:$E$129,4,FALSE),"Reported_BUG"))</f>
        <v/>
      </c>
      <c r="M1550" t="str">
        <f>IF('Reported Performance Table'!D1550="","",IF(AND('Reported Performance Table'!$E1550="Yes",OR('Reported Performance Table'!$D1550='Master List'!$B$42,'Reported Performance Table'!$D1550='Master List'!$B$43,'Reported Performance Table'!$D1550='Master List'!$B$44,'Reported Performance Table'!$D1550='Master List'!$B$46,'Reported Performance Table'!$D1550='Master List'!$B$48,'Reported Performance Table'!$D1550='Master List'!$B$104,'Reported Performance Table'!$D1550='Master List'!$B$106,'Reported Performance Table'!$D1550='Master List'!$B$126)),"LUNA_Dimming","Dimming_Capability_and_Range"))</f>
        <v/>
      </c>
      <c r="N1550" s="179">
        <f>'Reported Performance Table'!BE1550</f>
        <v>0</v>
      </c>
      <c r="O1550" s="179">
        <f>'Reported Performance Table'!BF1550</f>
        <v>0</v>
      </c>
      <c r="P1550" s="179">
        <f>'Reported Performance Table'!BG1550</f>
        <v>0</v>
      </c>
      <c r="Q1550" t="str">
        <f t="shared" si="49"/>
        <v>No</v>
      </c>
    </row>
    <row r="1551" spans="1:17" x14ac:dyDescent="0.25">
      <c r="A1551" s="75">
        <v>1558</v>
      </c>
      <c r="B1551" s="76" t="str">
        <f>IF('Reported Performance Table'!$A1558="","",IF(OR('Reported Performance Table'!$B1558="",'Reported Performance Table'!$C1558="",'Reported Performance Table'!$D1558="",'Reported Performance Table'!$F1558="",'Reported Performance Table'!$G1558="",'Reported Performance Table'!$H1558="",'Reported Performance Table'!$I1558="",'Reported Performance Table'!$K1558="",'Reported Performance Table'!$N1558="",'Reported Performance Table'!$O1558="",'Reported Performance Table'!$P1558="",'Reported Performance Table'!$Q1558="",'Reported Performance Table'!$R1558="",'Reported Performance Table'!$S1558="",'Reported Performance Table'!$T1558="",'Reported Performance Table'!$U1558="",'Reported Performance Table'!$V1558="",'Reported Performance Table'!$W1558="",'Reported Performance Table'!$X1558="",'Reported Performance Table'!$AF1558="",'Reported Performance Table'!$AG1558="",'Reported Performance Table'!$AI1558="",'Reported Performance Table'!$AJ1558="",'Reported Performance Table'!$AL1558="",'Reported Performance Table'!$AN1558="",'Reported Performance Table'!$AR1558=""),$A1551&amp;", ",""))</f>
        <v/>
      </c>
      <c r="D1551" s="35" t="e">
        <f>VLOOKUP('Reported Performance Table'!C1551,'Master List'!$B$20:$C$39,2,FALSE)</f>
        <v>#N/A</v>
      </c>
      <c r="E1551" t="e">
        <f>VLOOKUP('Reported Performance Table'!D1551,'Master List'!$B$42:$C$129,2,FALSE)</f>
        <v>#N/A</v>
      </c>
      <c r="F1551" t="e">
        <f>VLOOKUP('Reported Performance Table'!C1551,'Master List'!$B$20:$D$39,3,FALSE)</f>
        <v>#N/A</v>
      </c>
      <c r="G1551" s="3" t="e">
        <f>VLOOKUP('Reported Performance Table'!B1551,'Master List'!$B$11:$D$17,3,FALSE)</f>
        <v>#N/A</v>
      </c>
      <c r="H1551" t="e">
        <f t="shared" si="48"/>
        <v>#N/A</v>
      </c>
      <c r="I1551" t="e">
        <f>IF(VLOOKUP('Reported Performance Table'!D1551,'Master List'!$B$42:$D$129,3,FALSE)="","No",VLOOKUP('Reported Performance Table'!D1551,'Master List'!$B$42:$D$129,3,FALSE))</f>
        <v>#N/A</v>
      </c>
      <c r="J1551" t="e">
        <f>IF(AND(I1551="Yes_No",'Reported Performance Table'!E1551="Yes"),"No","Yes_No")</f>
        <v>#N/A</v>
      </c>
      <c r="K1551" t="str">
        <f>IF('Reported Performance Table'!D1551="","",IF('Reported Performance Table'!E1551="Yes","LUNA_CCT","Reported_CCT"))</f>
        <v/>
      </c>
      <c r="L1551" t="str">
        <f>IF('Reported Performance Table'!D1551="","",IF(K1551="LUNA_CCT",VLOOKUP('Reported Performance Table'!D1551,'Master List'!$B$42:$E$129,4,FALSE),"Reported_BUG"))</f>
        <v/>
      </c>
      <c r="M1551" t="str">
        <f>IF('Reported Performance Table'!D1551="","",IF(AND('Reported Performance Table'!$E1551="Yes",OR('Reported Performance Table'!$D1551='Master List'!$B$42,'Reported Performance Table'!$D1551='Master List'!$B$43,'Reported Performance Table'!$D1551='Master List'!$B$44,'Reported Performance Table'!$D1551='Master List'!$B$46,'Reported Performance Table'!$D1551='Master List'!$B$48,'Reported Performance Table'!$D1551='Master List'!$B$104,'Reported Performance Table'!$D1551='Master List'!$B$106,'Reported Performance Table'!$D1551='Master List'!$B$126)),"LUNA_Dimming","Dimming_Capability_and_Range"))</f>
        <v/>
      </c>
      <c r="N1551" s="179">
        <f>'Reported Performance Table'!BE1551</f>
        <v>0</v>
      </c>
      <c r="O1551" s="179">
        <f>'Reported Performance Table'!BF1551</f>
        <v>0</v>
      </c>
      <c r="P1551" s="179">
        <f>'Reported Performance Table'!BG1551</f>
        <v>0</v>
      </c>
      <c r="Q1551" t="str">
        <f t="shared" si="49"/>
        <v>No</v>
      </c>
    </row>
    <row r="1552" spans="1:17" x14ac:dyDescent="0.25">
      <c r="A1552" s="75">
        <v>1559</v>
      </c>
      <c r="B1552" s="76" t="str">
        <f>IF('Reported Performance Table'!$A1559="","",IF(OR('Reported Performance Table'!$B1559="",'Reported Performance Table'!$C1559="",'Reported Performance Table'!$D1559="",'Reported Performance Table'!$F1559="",'Reported Performance Table'!$G1559="",'Reported Performance Table'!$H1559="",'Reported Performance Table'!$I1559="",'Reported Performance Table'!$K1559="",'Reported Performance Table'!$N1559="",'Reported Performance Table'!$O1559="",'Reported Performance Table'!$P1559="",'Reported Performance Table'!$Q1559="",'Reported Performance Table'!$R1559="",'Reported Performance Table'!$S1559="",'Reported Performance Table'!$T1559="",'Reported Performance Table'!$U1559="",'Reported Performance Table'!$V1559="",'Reported Performance Table'!$W1559="",'Reported Performance Table'!$X1559="",'Reported Performance Table'!$AF1559="",'Reported Performance Table'!$AG1559="",'Reported Performance Table'!$AI1559="",'Reported Performance Table'!$AJ1559="",'Reported Performance Table'!$AL1559="",'Reported Performance Table'!$AN1559="",'Reported Performance Table'!$AR1559=""),$A1552&amp;", ",""))</f>
        <v/>
      </c>
      <c r="D1552" s="35" t="e">
        <f>VLOOKUP('Reported Performance Table'!C1552,'Master List'!$B$20:$C$39,2,FALSE)</f>
        <v>#N/A</v>
      </c>
      <c r="E1552" t="e">
        <f>VLOOKUP('Reported Performance Table'!D1552,'Master List'!$B$42:$C$129,2,FALSE)</f>
        <v>#N/A</v>
      </c>
      <c r="F1552" t="e">
        <f>VLOOKUP('Reported Performance Table'!C1552,'Master List'!$B$20:$D$39,3,FALSE)</f>
        <v>#N/A</v>
      </c>
      <c r="G1552" s="3" t="e">
        <f>VLOOKUP('Reported Performance Table'!B1552,'Master List'!$B$11:$D$17,3,FALSE)</f>
        <v>#N/A</v>
      </c>
      <c r="H1552" t="e">
        <f t="shared" si="48"/>
        <v>#N/A</v>
      </c>
      <c r="I1552" t="e">
        <f>IF(VLOOKUP('Reported Performance Table'!D1552,'Master List'!$B$42:$D$129,3,FALSE)="","No",VLOOKUP('Reported Performance Table'!D1552,'Master List'!$B$42:$D$129,3,FALSE))</f>
        <v>#N/A</v>
      </c>
      <c r="J1552" t="e">
        <f>IF(AND(I1552="Yes_No",'Reported Performance Table'!E1552="Yes"),"No","Yes_No")</f>
        <v>#N/A</v>
      </c>
      <c r="K1552" t="str">
        <f>IF('Reported Performance Table'!D1552="","",IF('Reported Performance Table'!E1552="Yes","LUNA_CCT","Reported_CCT"))</f>
        <v/>
      </c>
      <c r="L1552" t="str">
        <f>IF('Reported Performance Table'!D1552="","",IF(K1552="LUNA_CCT",VLOOKUP('Reported Performance Table'!D1552,'Master List'!$B$42:$E$129,4,FALSE),"Reported_BUG"))</f>
        <v/>
      </c>
      <c r="M1552" t="str">
        <f>IF('Reported Performance Table'!D1552="","",IF(AND('Reported Performance Table'!$E1552="Yes",OR('Reported Performance Table'!$D1552='Master List'!$B$42,'Reported Performance Table'!$D1552='Master List'!$B$43,'Reported Performance Table'!$D1552='Master List'!$B$44,'Reported Performance Table'!$D1552='Master List'!$B$46,'Reported Performance Table'!$D1552='Master List'!$B$48,'Reported Performance Table'!$D1552='Master List'!$B$104,'Reported Performance Table'!$D1552='Master List'!$B$106,'Reported Performance Table'!$D1552='Master List'!$B$126)),"LUNA_Dimming","Dimming_Capability_and_Range"))</f>
        <v/>
      </c>
      <c r="N1552" s="179">
        <f>'Reported Performance Table'!BE1552</f>
        <v>0</v>
      </c>
      <c r="O1552" s="179">
        <f>'Reported Performance Table'!BF1552</f>
        <v>0</v>
      </c>
      <c r="P1552" s="179">
        <f>'Reported Performance Table'!BG1552</f>
        <v>0</v>
      </c>
      <c r="Q1552" t="str">
        <f t="shared" si="49"/>
        <v>No</v>
      </c>
    </row>
    <row r="1553" spans="1:17" x14ac:dyDescent="0.25">
      <c r="A1553" s="75">
        <v>1560</v>
      </c>
      <c r="B1553" s="76" t="str">
        <f>IF('Reported Performance Table'!$A1560="","",IF(OR('Reported Performance Table'!$B1560="",'Reported Performance Table'!$C1560="",'Reported Performance Table'!$D1560="",'Reported Performance Table'!$F1560="",'Reported Performance Table'!$G1560="",'Reported Performance Table'!$H1560="",'Reported Performance Table'!$I1560="",'Reported Performance Table'!$K1560="",'Reported Performance Table'!$N1560="",'Reported Performance Table'!$O1560="",'Reported Performance Table'!$P1560="",'Reported Performance Table'!$Q1560="",'Reported Performance Table'!$R1560="",'Reported Performance Table'!$S1560="",'Reported Performance Table'!$T1560="",'Reported Performance Table'!$U1560="",'Reported Performance Table'!$V1560="",'Reported Performance Table'!$W1560="",'Reported Performance Table'!$X1560="",'Reported Performance Table'!$AF1560="",'Reported Performance Table'!$AG1560="",'Reported Performance Table'!$AI1560="",'Reported Performance Table'!$AJ1560="",'Reported Performance Table'!$AL1560="",'Reported Performance Table'!$AN1560="",'Reported Performance Table'!$AR1560=""),$A1553&amp;", ",""))</f>
        <v/>
      </c>
      <c r="D1553" s="35" t="e">
        <f>VLOOKUP('Reported Performance Table'!C1553,'Master List'!$B$20:$C$39,2,FALSE)</f>
        <v>#N/A</v>
      </c>
      <c r="E1553" t="e">
        <f>VLOOKUP('Reported Performance Table'!D1553,'Master List'!$B$42:$C$129,2,FALSE)</f>
        <v>#N/A</v>
      </c>
      <c r="F1553" t="e">
        <f>VLOOKUP('Reported Performance Table'!C1553,'Master List'!$B$20:$D$39,3,FALSE)</f>
        <v>#N/A</v>
      </c>
      <c r="G1553" s="3" t="e">
        <f>VLOOKUP('Reported Performance Table'!B1553,'Master List'!$B$11:$D$17,3,FALSE)</f>
        <v>#N/A</v>
      </c>
      <c r="H1553" t="e">
        <f t="shared" si="48"/>
        <v>#N/A</v>
      </c>
      <c r="I1553" t="e">
        <f>IF(VLOOKUP('Reported Performance Table'!D1553,'Master List'!$B$42:$D$129,3,FALSE)="","No",VLOOKUP('Reported Performance Table'!D1553,'Master List'!$B$42:$D$129,3,FALSE))</f>
        <v>#N/A</v>
      </c>
      <c r="J1553" t="e">
        <f>IF(AND(I1553="Yes_No",'Reported Performance Table'!E1553="Yes"),"No","Yes_No")</f>
        <v>#N/A</v>
      </c>
      <c r="K1553" t="str">
        <f>IF('Reported Performance Table'!D1553="","",IF('Reported Performance Table'!E1553="Yes","LUNA_CCT","Reported_CCT"))</f>
        <v/>
      </c>
      <c r="L1553" t="str">
        <f>IF('Reported Performance Table'!D1553="","",IF(K1553="LUNA_CCT",VLOOKUP('Reported Performance Table'!D1553,'Master List'!$B$42:$E$129,4,FALSE),"Reported_BUG"))</f>
        <v/>
      </c>
      <c r="M1553" t="str">
        <f>IF('Reported Performance Table'!D1553="","",IF(AND('Reported Performance Table'!$E1553="Yes",OR('Reported Performance Table'!$D1553='Master List'!$B$42,'Reported Performance Table'!$D1553='Master List'!$B$43,'Reported Performance Table'!$D1553='Master List'!$B$44,'Reported Performance Table'!$D1553='Master List'!$B$46,'Reported Performance Table'!$D1553='Master List'!$B$48,'Reported Performance Table'!$D1553='Master List'!$B$104,'Reported Performance Table'!$D1553='Master List'!$B$106,'Reported Performance Table'!$D1553='Master List'!$B$126)),"LUNA_Dimming","Dimming_Capability_and_Range"))</f>
        <v/>
      </c>
      <c r="N1553" s="179">
        <f>'Reported Performance Table'!BE1553</f>
        <v>0</v>
      </c>
      <c r="O1553" s="179">
        <f>'Reported Performance Table'!BF1553</f>
        <v>0</v>
      </c>
      <c r="P1553" s="179">
        <f>'Reported Performance Table'!BG1553</f>
        <v>0</v>
      </c>
      <c r="Q1553" t="str">
        <f t="shared" si="49"/>
        <v>No</v>
      </c>
    </row>
    <row r="1554" spans="1:17" x14ac:dyDescent="0.25">
      <c r="A1554" s="75">
        <v>1561</v>
      </c>
      <c r="B1554" s="76" t="str">
        <f>IF('Reported Performance Table'!$A1561="","",IF(OR('Reported Performance Table'!$B1561="",'Reported Performance Table'!$C1561="",'Reported Performance Table'!$D1561="",'Reported Performance Table'!$F1561="",'Reported Performance Table'!$G1561="",'Reported Performance Table'!$H1561="",'Reported Performance Table'!$I1561="",'Reported Performance Table'!$K1561="",'Reported Performance Table'!$N1561="",'Reported Performance Table'!$O1561="",'Reported Performance Table'!$P1561="",'Reported Performance Table'!$Q1561="",'Reported Performance Table'!$R1561="",'Reported Performance Table'!$S1561="",'Reported Performance Table'!$T1561="",'Reported Performance Table'!$U1561="",'Reported Performance Table'!$V1561="",'Reported Performance Table'!$W1561="",'Reported Performance Table'!$X1561="",'Reported Performance Table'!$AF1561="",'Reported Performance Table'!$AG1561="",'Reported Performance Table'!$AI1561="",'Reported Performance Table'!$AJ1561="",'Reported Performance Table'!$AL1561="",'Reported Performance Table'!$AN1561="",'Reported Performance Table'!$AR1561=""),$A1554&amp;", ",""))</f>
        <v/>
      </c>
      <c r="D1554" s="35" t="e">
        <f>VLOOKUP('Reported Performance Table'!C1554,'Master List'!$B$20:$C$39,2,FALSE)</f>
        <v>#N/A</v>
      </c>
      <c r="E1554" t="e">
        <f>VLOOKUP('Reported Performance Table'!D1554,'Master List'!$B$42:$C$129,2,FALSE)</f>
        <v>#N/A</v>
      </c>
      <c r="F1554" t="e">
        <f>VLOOKUP('Reported Performance Table'!C1554,'Master List'!$B$20:$D$39,3,FALSE)</f>
        <v>#N/A</v>
      </c>
      <c r="G1554" s="3" t="e">
        <f>VLOOKUP('Reported Performance Table'!B1554,'Master List'!$B$11:$D$17,3,FALSE)</f>
        <v>#N/A</v>
      </c>
      <c r="H1554" t="e">
        <f t="shared" si="48"/>
        <v>#N/A</v>
      </c>
      <c r="I1554" t="e">
        <f>IF(VLOOKUP('Reported Performance Table'!D1554,'Master List'!$B$42:$D$129,3,FALSE)="","No",VLOOKUP('Reported Performance Table'!D1554,'Master List'!$B$42:$D$129,3,FALSE))</f>
        <v>#N/A</v>
      </c>
      <c r="J1554" t="e">
        <f>IF(AND(I1554="Yes_No",'Reported Performance Table'!E1554="Yes"),"No","Yes_No")</f>
        <v>#N/A</v>
      </c>
      <c r="K1554" t="str">
        <f>IF('Reported Performance Table'!D1554="","",IF('Reported Performance Table'!E1554="Yes","LUNA_CCT","Reported_CCT"))</f>
        <v/>
      </c>
      <c r="L1554" t="str">
        <f>IF('Reported Performance Table'!D1554="","",IF(K1554="LUNA_CCT",VLOOKUP('Reported Performance Table'!D1554,'Master List'!$B$42:$E$129,4,FALSE),"Reported_BUG"))</f>
        <v/>
      </c>
      <c r="M1554" t="str">
        <f>IF('Reported Performance Table'!D1554="","",IF(AND('Reported Performance Table'!$E1554="Yes",OR('Reported Performance Table'!$D1554='Master List'!$B$42,'Reported Performance Table'!$D1554='Master List'!$B$43,'Reported Performance Table'!$D1554='Master List'!$B$44,'Reported Performance Table'!$D1554='Master List'!$B$46,'Reported Performance Table'!$D1554='Master List'!$B$48,'Reported Performance Table'!$D1554='Master List'!$B$104,'Reported Performance Table'!$D1554='Master List'!$B$106,'Reported Performance Table'!$D1554='Master List'!$B$126)),"LUNA_Dimming","Dimming_Capability_and_Range"))</f>
        <v/>
      </c>
      <c r="N1554" s="179">
        <f>'Reported Performance Table'!BE1554</f>
        <v>0</v>
      </c>
      <c r="O1554" s="179">
        <f>'Reported Performance Table'!BF1554</f>
        <v>0</v>
      </c>
      <c r="P1554" s="179">
        <f>'Reported Performance Table'!BG1554</f>
        <v>0</v>
      </c>
      <c r="Q1554" t="str">
        <f t="shared" si="49"/>
        <v>No</v>
      </c>
    </row>
    <row r="1555" spans="1:17" x14ac:dyDescent="0.25">
      <c r="A1555" s="75">
        <v>1562</v>
      </c>
      <c r="B1555" s="76" t="str">
        <f>IF('Reported Performance Table'!$A1562="","",IF(OR('Reported Performance Table'!$B1562="",'Reported Performance Table'!$C1562="",'Reported Performance Table'!$D1562="",'Reported Performance Table'!$F1562="",'Reported Performance Table'!$G1562="",'Reported Performance Table'!$H1562="",'Reported Performance Table'!$I1562="",'Reported Performance Table'!$K1562="",'Reported Performance Table'!$N1562="",'Reported Performance Table'!$O1562="",'Reported Performance Table'!$P1562="",'Reported Performance Table'!$Q1562="",'Reported Performance Table'!$R1562="",'Reported Performance Table'!$S1562="",'Reported Performance Table'!$T1562="",'Reported Performance Table'!$U1562="",'Reported Performance Table'!$V1562="",'Reported Performance Table'!$W1562="",'Reported Performance Table'!$X1562="",'Reported Performance Table'!$AF1562="",'Reported Performance Table'!$AG1562="",'Reported Performance Table'!$AI1562="",'Reported Performance Table'!$AJ1562="",'Reported Performance Table'!$AL1562="",'Reported Performance Table'!$AN1562="",'Reported Performance Table'!$AR1562=""),$A1555&amp;", ",""))</f>
        <v/>
      </c>
      <c r="D1555" s="35" t="e">
        <f>VLOOKUP('Reported Performance Table'!C1555,'Master List'!$B$20:$C$39,2,FALSE)</f>
        <v>#N/A</v>
      </c>
      <c r="E1555" t="e">
        <f>VLOOKUP('Reported Performance Table'!D1555,'Master List'!$B$42:$C$129,2,FALSE)</f>
        <v>#N/A</v>
      </c>
      <c r="F1555" t="e">
        <f>VLOOKUP('Reported Performance Table'!C1555,'Master List'!$B$20:$D$39,3,FALSE)</f>
        <v>#N/A</v>
      </c>
      <c r="G1555" s="3" t="e">
        <f>VLOOKUP('Reported Performance Table'!B1555,'Master List'!$B$11:$D$17,3,FALSE)</f>
        <v>#N/A</v>
      </c>
      <c r="H1555" t="e">
        <f t="shared" si="48"/>
        <v>#N/A</v>
      </c>
      <c r="I1555" t="e">
        <f>IF(VLOOKUP('Reported Performance Table'!D1555,'Master List'!$B$42:$D$129,3,FALSE)="","No",VLOOKUP('Reported Performance Table'!D1555,'Master List'!$B$42:$D$129,3,FALSE))</f>
        <v>#N/A</v>
      </c>
      <c r="J1555" t="e">
        <f>IF(AND(I1555="Yes_No",'Reported Performance Table'!E1555="Yes"),"No","Yes_No")</f>
        <v>#N/A</v>
      </c>
      <c r="K1555" t="str">
        <f>IF('Reported Performance Table'!D1555="","",IF('Reported Performance Table'!E1555="Yes","LUNA_CCT","Reported_CCT"))</f>
        <v/>
      </c>
      <c r="L1555" t="str">
        <f>IF('Reported Performance Table'!D1555="","",IF(K1555="LUNA_CCT",VLOOKUP('Reported Performance Table'!D1555,'Master List'!$B$42:$E$129,4,FALSE),"Reported_BUG"))</f>
        <v/>
      </c>
      <c r="M1555" t="str">
        <f>IF('Reported Performance Table'!D1555="","",IF(AND('Reported Performance Table'!$E1555="Yes",OR('Reported Performance Table'!$D1555='Master List'!$B$42,'Reported Performance Table'!$D1555='Master List'!$B$43,'Reported Performance Table'!$D1555='Master List'!$B$44,'Reported Performance Table'!$D1555='Master List'!$B$46,'Reported Performance Table'!$D1555='Master List'!$B$48,'Reported Performance Table'!$D1555='Master List'!$B$104,'Reported Performance Table'!$D1555='Master List'!$B$106,'Reported Performance Table'!$D1555='Master List'!$B$126)),"LUNA_Dimming","Dimming_Capability_and_Range"))</f>
        <v/>
      </c>
      <c r="N1555" s="179">
        <f>'Reported Performance Table'!BE1555</f>
        <v>0</v>
      </c>
      <c r="O1555" s="179">
        <f>'Reported Performance Table'!BF1555</f>
        <v>0</v>
      </c>
      <c r="P1555" s="179">
        <f>'Reported Performance Table'!BG1555</f>
        <v>0</v>
      </c>
      <c r="Q1555" t="str">
        <f t="shared" si="49"/>
        <v>No</v>
      </c>
    </row>
    <row r="1556" spans="1:17" x14ac:dyDescent="0.25">
      <c r="A1556" s="75">
        <v>1563</v>
      </c>
      <c r="B1556" s="76" t="str">
        <f>IF('Reported Performance Table'!$A1563="","",IF(OR('Reported Performance Table'!$B1563="",'Reported Performance Table'!$C1563="",'Reported Performance Table'!$D1563="",'Reported Performance Table'!$F1563="",'Reported Performance Table'!$G1563="",'Reported Performance Table'!$H1563="",'Reported Performance Table'!$I1563="",'Reported Performance Table'!$K1563="",'Reported Performance Table'!$N1563="",'Reported Performance Table'!$O1563="",'Reported Performance Table'!$P1563="",'Reported Performance Table'!$Q1563="",'Reported Performance Table'!$R1563="",'Reported Performance Table'!$S1563="",'Reported Performance Table'!$T1563="",'Reported Performance Table'!$U1563="",'Reported Performance Table'!$V1563="",'Reported Performance Table'!$W1563="",'Reported Performance Table'!$X1563="",'Reported Performance Table'!$AF1563="",'Reported Performance Table'!$AG1563="",'Reported Performance Table'!$AI1563="",'Reported Performance Table'!$AJ1563="",'Reported Performance Table'!$AL1563="",'Reported Performance Table'!$AN1563="",'Reported Performance Table'!$AR1563=""),$A1556&amp;", ",""))</f>
        <v/>
      </c>
      <c r="D1556" s="35" t="e">
        <f>VLOOKUP('Reported Performance Table'!C1556,'Master List'!$B$20:$C$39,2,FALSE)</f>
        <v>#N/A</v>
      </c>
      <c r="E1556" t="e">
        <f>VLOOKUP('Reported Performance Table'!D1556,'Master List'!$B$42:$C$129,2,FALSE)</f>
        <v>#N/A</v>
      </c>
      <c r="F1556" t="e">
        <f>VLOOKUP('Reported Performance Table'!C1556,'Master List'!$B$20:$D$39,3,FALSE)</f>
        <v>#N/A</v>
      </c>
      <c r="G1556" s="3" t="e">
        <f>VLOOKUP('Reported Performance Table'!B1556,'Master List'!$B$11:$D$17,3,FALSE)</f>
        <v>#N/A</v>
      </c>
      <c r="H1556" t="e">
        <f t="shared" si="48"/>
        <v>#N/A</v>
      </c>
      <c r="I1556" t="e">
        <f>IF(VLOOKUP('Reported Performance Table'!D1556,'Master List'!$B$42:$D$129,3,FALSE)="","No",VLOOKUP('Reported Performance Table'!D1556,'Master List'!$B$42:$D$129,3,FALSE))</f>
        <v>#N/A</v>
      </c>
      <c r="J1556" t="e">
        <f>IF(AND(I1556="Yes_No",'Reported Performance Table'!E1556="Yes"),"No","Yes_No")</f>
        <v>#N/A</v>
      </c>
      <c r="K1556" t="str">
        <f>IF('Reported Performance Table'!D1556="","",IF('Reported Performance Table'!E1556="Yes","LUNA_CCT","Reported_CCT"))</f>
        <v/>
      </c>
      <c r="L1556" t="str">
        <f>IF('Reported Performance Table'!D1556="","",IF(K1556="LUNA_CCT",VLOOKUP('Reported Performance Table'!D1556,'Master List'!$B$42:$E$129,4,FALSE),"Reported_BUG"))</f>
        <v/>
      </c>
      <c r="M1556" t="str">
        <f>IF('Reported Performance Table'!D1556="","",IF(AND('Reported Performance Table'!$E1556="Yes",OR('Reported Performance Table'!$D1556='Master List'!$B$42,'Reported Performance Table'!$D1556='Master List'!$B$43,'Reported Performance Table'!$D1556='Master List'!$B$44,'Reported Performance Table'!$D1556='Master List'!$B$46,'Reported Performance Table'!$D1556='Master List'!$B$48,'Reported Performance Table'!$D1556='Master List'!$B$104,'Reported Performance Table'!$D1556='Master List'!$B$106,'Reported Performance Table'!$D1556='Master List'!$B$126)),"LUNA_Dimming","Dimming_Capability_and_Range"))</f>
        <v/>
      </c>
      <c r="N1556" s="179">
        <f>'Reported Performance Table'!BE1556</f>
        <v>0</v>
      </c>
      <c r="O1556" s="179">
        <f>'Reported Performance Table'!BF1556</f>
        <v>0</v>
      </c>
      <c r="P1556" s="179">
        <f>'Reported Performance Table'!BG1556</f>
        <v>0</v>
      </c>
      <c r="Q1556" t="str">
        <f t="shared" si="49"/>
        <v>No</v>
      </c>
    </row>
    <row r="1557" spans="1:17" x14ac:dyDescent="0.25">
      <c r="A1557" s="75">
        <v>1564</v>
      </c>
      <c r="B1557" s="76" t="str">
        <f>IF('Reported Performance Table'!$A1564="","",IF(OR('Reported Performance Table'!$B1564="",'Reported Performance Table'!$C1564="",'Reported Performance Table'!$D1564="",'Reported Performance Table'!$F1564="",'Reported Performance Table'!$G1564="",'Reported Performance Table'!$H1564="",'Reported Performance Table'!$I1564="",'Reported Performance Table'!$K1564="",'Reported Performance Table'!$N1564="",'Reported Performance Table'!$O1564="",'Reported Performance Table'!$P1564="",'Reported Performance Table'!$Q1564="",'Reported Performance Table'!$R1564="",'Reported Performance Table'!$S1564="",'Reported Performance Table'!$T1564="",'Reported Performance Table'!$U1564="",'Reported Performance Table'!$V1564="",'Reported Performance Table'!$W1564="",'Reported Performance Table'!$X1564="",'Reported Performance Table'!$AF1564="",'Reported Performance Table'!$AG1564="",'Reported Performance Table'!$AI1564="",'Reported Performance Table'!$AJ1564="",'Reported Performance Table'!$AL1564="",'Reported Performance Table'!$AN1564="",'Reported Performance Table'!$AR1564=""),$A1557&amp;", ",""))</f>
        <v/>
      </c>
      <c r="D1557" s="35" t="e">
        <f>VLOOKUP('Reported Performance Table'!C1557,'Master List'!$B$20:$C$39,2,FALSE)</f>
        <v>#N/A</v>
      </c>
      <c r="E1557" t="e">
        <f>VLOOKUP('Reported Performance Table'!D1557,'Master List'!$B$42:$C$129,2,FALSE)</f>
        <v>#N/A</v>
      </c>
      <c r="F1557" t="e">
        <f>VLOOKUP('Reported Performance Table'!C1557,'Master List'!$B$20:$D$39,3,FALSE)</f>
        <v>#N/A</v>
      </c>
      <c r="G1557" s="3" t="e">
        <f>VLOOKUP('Reported Performance Table'!B1557,'Master List'!$B$11:$D$17,3,FALSE)</f>
        <v>#N/A</v>
      </c>
      <c r="H1557" t="e">
        <f t="shared" si="48"/>
        <v>#N/A</v>
      </c>
      <c r="I1557" t="e">
        <f>IF(VLOOKUP('Reported Performance Table'!D1557,'Master List'!$B$42:$D$129,3,FALSE)="","No",VLOOKUP('Reported Performance Table'!D1557,'Master List'!$B$42:$D$129,3,FALSE))</f>
        <v>#N/A</v>
      </c>
      <c r="J1557" t="e">
        <f>IF(AND(I1557="Yes_No",'Reported Performance Table'!E1557="Yes"),"No","Yes_No")</f>
        <v>#N/A</v>
      </c>
      <c r="K1557" t="str">
        <f>IF('Reported Performance Table'!D1557="","",IF('Reported Performance Table'!E1557="Yes","LUNA_CCT","Reported_CCT"))</f>
        <v/>
      </c>
      <c r="L1557" t="str">
        <f>IF('Reported Performance Table'!D1557="","",IF(K1557="LUNA_CCT",VLOOKUP('Reported Performance Table'!D1557,'Master List'!$B$42:$E$129,4,FALSE),"Reported_BUG"))</f>
        <v/>
      </c>
      <c r="M1557" t="str">
        <f>IF('Reported Performance Table'!D1557="","",IF(AND('Reported Performance Table'!$E1557="Yes",OR('Reported Performance Table'!$D1557='Master List'!$B$42,'Reported Performance Table'!$D1557='Master List'!$B$43,'Reported Performance Table'!$D1557='Master List'!$B$44,'Reported Performance Table'!$D1557='Master List'!$B$46,'Reported Performance Table'!$D1557='Master List'!$B$48,'Reported Performance Table'!$D1557='Master List'!$B$104,'Reported Performance Table'!$D1557='Master List'!$B$106,'Reported Performance Table'!$D1557='Master List'!$B$126)),"LUNA_Dimming","Dimming_Capability_and_Range"))</f>
        <v/>
      </c>
      <c r="N1557" s="179">
        <f>'Reported Performance Table'!BE1557</f>
        <v>0</v>
      </c>
      <c r="O1557" s="179">
        <f>'Reported Performance Table'!BF1557</f>
        <v>0</v>
      </c>
      <c r="P1557" s="179">
        <f>'Reported Performance Table'!BG1557</f>
        <v>0</v>
      </c>
      <c r="Q1557" t="str">
        <f t="shared" si="49"/>
        <v>No</v>
      </c>
    </row>
    <row r="1558" spans="1:17" x14ac:dyDescent="0.25">
      <c r="A1558" s="75">
        <v>1565</v>
      </c>
      <c r="B1558" s="76" t="str">
        <f>IF('Reported Performance Table'!$A1565="","",IF(OR('Reported Performance Table'!$B1565="",'Reported Performance Table'!$C1565="",'Reported Performance Table'!$D1565="",'Reported Performance Table'!$F1565="",'Reported Performance Table'!$G1565="",'Reported Performance Table'!$H1565="",'Reported Performance Table'!$I1565="",'Reported Performance Table'!$K1565="",'Reported Performance Table'!$N1565="",'Reported Performance Table'!$O1565="",'Reported Performance Table'!$P1565="",'Reported Performance Table'!$Q1565="",'Reported Performance Table'!$R1565="",'Reported Performance Table'!$S1565="",'Reported Performance Table'!$T1565="",'Reported Performance Table'!$U1565="",'Reported Performance Table'!$V1565="",'Reported Performance Table'!$W1565="",'Reported Performance Table'!$X1565="",'Reported Performance Table'!$AF1565="",'Reported Performance Table'!$AG1565="",'Reported Performance Table'!$AI1565="",'Reported Performance Table'!$AJ1565="",'Reported Performance Table'!$AL1565="",'Reported Performance Table'!$AN1565="",'Reported Performance Table'!$AR1565=""),$A1558&amp;", ",""))</f>
        <v/>
      </c>
      <c r="D1558" s="35" t="e">
        <f>VLOOKUP('Reported Performance Table'!C1558,'Master List'!$B$20:$C$39,2,FALSE)</f>
        <v>#N/A</v>
      </c>
      <c r="E1558" t="e">
        <f>VLOOKUP('Reported Performance Table'!D1558,'Master List'!$B$42:$C$129,2,FALSE)</f>
        <v>#N/A</v>
      </c>
      <c r="F1558" t="e">
        <f>VLOOKUP('Reported Performance Table'!C1558,'Master List'!$B$20:$D$39,3,FALSE)</f>
        <v>#N/A</v>
      </c>
      <c r="G1558" s="3" t="e">
        <f>VLOOKUP('Reported Performance Table'!B1558,'Master List'!$B$11:$D$17,3,FALSE)</f>
        <v>#N/A</v>
      </c>
      <c r="H1558" t="e">
        <f t="shared" si="48"/>
        <v>#N/A</v>
      </c>
      <c r="I1558" t="e">
        <f>IF(VLOOKUP('Reported Performance Table'!D1558,'Master List'!$B$42:$D$129,3,FALSE)="","No",VLOOKUP('Reported Performance Table'!D1558,'Master List'!$B$42:$D$129,3,FALSE))</f>
        <v>#N/A</v>
      </c>
      <c r="J1558" t="e">
        <f>IF(AND(I1558="Yes_No",'Reported Performance Table'!E1558="Yes"),"No","Yes_No")</f>
        <v>#N/A</v>
      </c>
      <c r="K1558" t="str">
        <f>IF('Reported Performance Table'!D1558="","",IF('Reported Performance Table'!E1558="Yes","LUNA_CCT","Reported_CCT"))</f>
        <v/>
      </c>
      <c r="L1558" t="str">
        <f>IF('Reported Performance Table'!D1558="","",IF(K1558="LUNA_CCT",VLOOKUP('Reported Performance Table'!D1558,'Master List'!$B$42:$E$129,4,FALSE),"Reported_BUG"))</f>
        <v/>
      </c>
      <c r="M1558" t="str">
        <f>IF('Reported Performance Table'!D1558="","",IF(AND('Reported Performance Table'!$E1558="Yes",OR('Reported Performance Table'!$D1558='Master List'!$B$42,'Reported Performance Table'!$D1558='Master List'!$B$43,'Reported Performance Table'!$D1558='Master List'!$B$44,'Reported Performance Table'!$D1558='Master List'!$B$46,'Reported Performance Table'!$D1558='Master List'!$B$48,'Reported Performance Table'!$D1558='Master List'!$B$104,'Reported Performance Table'!$D1558='Master List'!$B$106,'Reported Performance Table'!$D1558='Master List'!$B$126)),"LUNA_Dimming","Dimming_Capability_and_Range"))</f>
        <v/>
      </c>
      <c r="N1558" s="179">
        <f>'Reported Performance Table'!BE1558</f>
        <v>0</v>
      </c>
      <c r="O1558" s="179">
        <f>'Reported Performance Table'!BF1558</f>
        <v>0</v>
      </c>
      <c r="P1558" s="179">
        <f>'Reported Performance Table'!BG1558</f>
        <v>0</v>
      </c>
      <c r="Q1558" t="str">
        <f t="shared" si="49"/>
        <v>No</v>
      </c>
    </row>
    <row r="1559" spans="1:17" x14ac:dyDescent="0.25">
      <c r="A1559" s="75">
        <v>1566</v>
      </c>
      <c r="B1559" s="76" t="str">
        <f>IF('Reported Performance Table'!$A1566="","",IF(OR('Reported Performance Table'!$B1566="",'Reported Performance Table'!$C1566="",'Reported Performance Table'!$D1566="",'Reported Performance Table'!$F1566="",'Reported Performance Table'!$G1566="",'Reported Performance Table'!$H1566="",'Reported Performance Table'!$I1566="",'Reported Performance Table'!$K1566="",'Reported Performance Table'!$N1566="",'Reported Performance Table'!$O1566="",'Reported Performance Table'!$P1566="",'Reported Performance Table'!$Q1566="",'Reported Performance Table'!$R1566="",'Reported Performance Table'!$S1566="",'Reported Performance Table'!$T1566="",'Reported Performance Table'!$U1566="",'Reported Performance Table'!$V1566="",'Reported Performance Table'!$W1566="",'Reported Performance Table'!$X1566="",'Reported Performance Table'!$AF1566="",'Reported Performance Table'!$AG1566="",'Reported Performance Table'!$AI1566="",'Reported Performance Table'!$AJ1566="",'Reported Performance Table'!$AL1566="",'Reported Performance Table'!$AN1566="",'Reported Performance Table'!$AR1566=""),$A1559&amp;", ",""))</f>
        <v/>
      </c>
      <c r="D1559" s="35" t="e">
        <f>VLOOKUP('Reported Performance Table'!C1559,'Master List'!$B$20:$C$39,2,FALSE)</f>
        <v>#N/A</v>
      </c>
      <c r="E1559" t="e">
        <f>VLOOKUP('Reported Performance Table'!D1559,'Master List'!$B$42:$C$129,2,FALSE)</f>
        <v>#N/A</v>
      </c>
      <c r="F1559" t="e">
        <f>VLOOKUP('Reported Performance Table'!C1559,'Master List'!$B$20:$D$39,3,FALSE)</f>
        <v>#N/A</v>
      </c>
      <c r="G1559" s="3" t="e">
        <f>VLOOKUP('Reported Performance Table'!B1559,'Master List'!$B$11:$D$17,3,FALSE)</f>
        <v>#N/A</v>
      </c>
      <c r="H1559" t="e">
        <f t="shared" si="48"/>
        <v>#N/A</v>
      </c>
      <c r="I1559" t="e">
        <f>IF(VLOOKUP('Reported Performance Table'!D1559,'Master List'!$B$42:$D$129,3,FALSE)="","No",VLOOKUP('Reported Performance Table'!D1559,'Master List'!$B$42:$D$129,3,FALSE))</f>
        <v>#N/A</v>
      </c>
      <c r="J1559" t="e">
        <f>IF(AND(I1559="Yes_No",'Reported Performance Table'!E1559="Yes"),"No","Yes_No")</f>
        <v>#N/A</v>
      </c>
      <c r="K1559" t="str">
        <f>IF('Reported Performance Table'!D1559="","",IF('Reported Performance Table'!E1559="Yes","LUNA_CCT","Reported_CCT"))</f>
        <v/>
      </c>
      <c r="L1559" t="str">
        <f>IF('Reported Performance Table'!D1559="","",IF(K1559="LUNA_CCT",VLOOKUP('Reported Performance Table'!D1559,'Master List'!$B$42:$E$129,4,FALSE),"Reported_BUG"))</f>
        <v/>
      </c>
      <c r="M1559" t="str">
        <f>IF('Reported Performance Table'!D1559="","",IF(AND('Reported Performance Table'!$E1559="Yes",OR('Reported Performance Table'!$D1559='Master List'!$B$42,'Reported Performance Table'!$D1559='Master List'!$B$43,'Reported Performance Table'!$D1559='Master List'!$B$44,'Reported Performance Table'!$D1559='Master List'!$B$46,'Reported Performance Table'!$D1559='Master List'!$B$48,'Reported Performance Table'!$D1559='Master List'!$B$104,'Reported Performance Table'!$D1559='Master List'!$B$106,'Reported Performance Table'!$D1559='Master List'!$B$126)),"LUNA_Dimming","Dimming_Capability_and_Range"))</f>
        <v/>
      </c>
      <c r="N1559" s="179">
        <f>'Reported Performance Table'!BE1559</f>
        <v>0</v>
      </c>
      <c r="O1559" s="179">
        <f>'Reported Performance Table'!BF1559</f>
        <v>0</v>
      </c>
      <c r="P1559" s="179">
        <f>'Reported Performance Table'!BG1559</f>
        <v>0</v>
      </c>
      <c r="Q1559" t="str">
        <f t="shared" si="49"/>
        <v>No</v>
      </c>
    </row>
    <row r="1560" spans="1:17" x14ac:dyDescent="0.25">
      <c r="A1560" s="75">
        <v>1567</v>
      </c>
      <c r="B1560" s="76" t="str">
        <f>IF('Reported Performance Table'!$A1567="","",IF(OR('Reported Performance Table'!$B1567="",'Reported Performance Table'!$C1567="",'Reported Performance Table'!$D1567="",'Reported Performance Table'!$F1567="",'Reported Performance Table'!$G1567="",'Reported Performance Table'!$H1567="",'Reported Performance Table'!$I1567="",'Reported Performance Table'!$K1567="",'Reported Performance Table'!$N1567="",'Reported Performance Table'!$O1567="",'Reported Performance Table'!$P1567="",'Reported Performance Table'!$Q1567="",'Reported Performance Table'!$R1567="",'Reported Performance Table'!$S1567="",'Reported Performance Table'!$T1567="",'Reported Performance Table'!$U1567="",'Reported Performance Table'!$V1567="",'Reported Performance Table'!$W1567="",'Reported Performance Table'!$X1567="",'Reported Performance Table'!$AF1567="",'Reported Performance Table'!$AG1567="",'Reported Performance Table'!$AI1567="",'Reported Performance Table'!$AJ1567="",'Reported Performance Table'!$AL1567="",'Reported Performance Table'!$AN1567="",'Reported Performance Table'!$AR1567=""),$A1560&amp;", ",""))</f>
        <v/>
      </c>
      <c r="D1560" s="35" t="e">
        <f>VLOOKUP('Reported Performance Table'!C1560,'Master List'!$B$20:$C$39,2,FALSE)</f>
        <v>#N/A</v>
      </c>
      <c r="E1560" t="e">
        <f>VLOOKUP('Reported Performance Table'!D1560,'Master List'!$B$42:$C$129,2,FALSE)</f>
        <v>#N/A</v>
      </c>
      <c r="F1560" t="e">
        <f>VLOOKUP('Reported Performance Table'!C1560,'Master List'!$B$20:$D$39,3,FALSE)</f>
        <v>#N/A</v>
      </c>
      <c r="G1560" s="3" t="e">
        <f>VLOOKUP('Reported Performance Table'!B1560,'Master List'!$B$11:$D$17,3,FALSE)</f>
        <v>#N/A</v>
      </c>
      <c r="H1560" t="e">
        <f t="shared" si="48"/>
        <v>#N/A</v>
      </c>
      <c r="I1560" t="e">
        <f>IF(VLOOKUP('Reported Performance Table'!D1560,'Master List'!$B$42:$D$129,3,FALSE)="","No",VLOOKUP('Reported Performance Table'!D1560,'Master List'!$B$42:$D$129,3,FALSE))</f>
        <v>#N/A</v>
      </c>
      <c r="J1560" t="e">
        <f>IF(AND(I1560="Yes_No",'Reported Performance Table'!E1560="Yes"),"No","Yes_No")</f>
        <v>#N/A</v>
      </c>
      <c r="K1560" t="str">
        <f>IF('Reported Performance Table'!D1560="","",IF('Reported Performance Table'!E1560="Yes","LUNA_CCT","Reported_CCT"))</f>
        <v/>
      </c>
      <c r="L1560" t="str">
        <f>IF('Reported Performance Table'!D1560="","",IF(K1560="LUNA_CCT",VLOOKUP('Reported Performance Table'!D1560,'Master List'!$B$42:$E$129,4,FALSE),"Reported_BUG"))</f>
        <v/>
      </c>
      <c r="M1560" t="str">
        <f>IF('Reported Performance Table'!D1560="","",IF(AND('Reported Performance Table'!$E1560="Yes",OR('Reported Performance Table'!$D1560='Master List'!$B$42,'Reported Performance Table'!$D1560='Master List'!$B$43,'Reported Performance Table'!$D1560='Master List'!$B$44,'Reported Performance Table'!$D1560='Master List'!$B$46,'Reported Performance Table'!$D1560='Master List'!$B$48,'Reported Performance Table'!$D1560='Master List'!$B$104,'Reported Performance Table'!$D1560='Master List'!$B$106,'Reported Performance Table'!$D1560='Master List'!$B$126)),"LUNA_Dimming","Dimming_Capability_and_Range"))</f>
        <v/>
      </c>
      <c r="N1560" s="179">
        <f>'Reported Performance Table'!BE1560</f>
        <v>0</v>
      </c>
      <c r="O1560" s="179">
        <f>'Reported Performance Table'!BF1560</f>
        <v>0</v>
      </c>
      <c r="P1560" s="179">
        <f>'Reported Performance Table'!BG1560</f>
        <v>0</v>
      </c>
      <c r="Q1560" t="str">
        <f t="shared" si="49"/>
        <v>No</v>
      </c>
    </row>
    <row r="1561" spans="1:17" x14ac:dyDescent="0.25">
      <c r="A1561" s="75">
        <v>1568</v>
      </c>
      <c r="B1561" s="76" t="str">
        <f>IF('Reported Performance Table'!$A1568="","",IF(OR('Reported Performance Table'!$B1568="",'Reported Performance Table'!$C1568="",'Reported Performance Table'!$D1568="",'Reported Performance Table'!$F1568="",'Reported Performance Table'!$G1568="",'Reported Performance Table'!$H1568="",'Reported Performance Table'!$I1568="",'Reported Performance Table'!$K1568="",'Reported Performance Table'!$N1568="",'Reported Performance Table'!$O1568="",'Reported Performance Table'!$P1568="",'Reported Performance Table'!$Q1568="",'Reported Performance Table'!$R1568="",'Reported Performance Table'!$S1568="",'Reported Performance Table'!$T1568="",'Reported Performance Table'!$U1568="",'Reported Performance Table'!$V1568="",'Reported Performance Table'!$W1568="",'Reported Performance Table'!$X1568="",'Reported Performance Table'!$AF1568="",'Reported Performance Table'!$AG1568="",'Reported Performance Table'!$AI1568="",'Reported Performance Table'!$AJ1568="",'Reported Performance Table'!$AL1568="",'Reported Performance Table'!$AN1568="",'Reported Performance Table'!$AR1568=""),$A1561&amp;", ",""))</f>
        <v/>
      </c>
      <c r="D1561" s="35" t="e">
        <f>VLOOKUP('Reported Performance Table'!C1561,'Master List'!$B$20:$C$39,2,FALSE)</f>
        <v>#N/A</v>
      </c>
      <c r="E1561" t="e">
        <f>VLOOKUP('Reported Performance Table'!D1561,'Master List'!$B$42:$C$129,2,FALSE)</f>
        <v>#N/A</v>
      </c>
      <c r="F1561" t="e">
        <f>VLOOKUP('Reported Performance Table'!C1561,'Master List'!$B$20:$D$39,3,FALSE)</f>
        <v>#N/A</v>
      </c>
      <c r="G1561" s="3" t="e">
        <f>VLOOKUP('Reported Performance Table'!B1561,'Master List'!$B$11:$D$17,3,FALSE)</f>
        <v>#N/A</v>
      </c>
      <c r="H1561" t="e">
        <f t="shared" si="48"/>
        <v>#N/A</v>
      </c>
      <c r="I1561" t="e">
        <f>IF(VLOOKUP('Reported Performance Table'!D1561,'Master List'!$B$42:$D$129,3,FALSE)="","No",VLOOKUP('Reported Performance Table'!D1561,'Master List'!$B$42:$D$129,3,FALSE))</f>
        <v>#N/A</v>
      </c>
      <c r="J1561" t="e">
        <f>IF(AND(I1561="Yes_No",'Reported Performance Table'!E1561="Yes"),"No","Yes_No")</f>
        <v>#N/A</v>
      </c>
      <c r="K1561" t="str">
        <f>IF('Reported Performance Table'!D1561="","",IF('Reported Performance Table'!E1561="Yes","LUNA_CCT","Reported_CCT"))</f>
        <v/>
      </c>
      <c r="L1561" t="str">
        <f>IF('Reported Performance Table'!D1561="","",IF(K1561="LUNA_CCT",VLOOKUP('Reported Performance Table'!D1561,'Master List'!$B$42:$E$129,4,FALSE),"Reported_BUG"))</f>
        <v/>
      </c>
      <c r="M1561" t="str">
        <f>IF('Reported Performance Table'!D1561="","",IF(AND('Reported Performance Table'!$E1561="Yes",OR('Reported Performance Table'!$D1561='Master List'!$B$42,'Reported Performance Table'!$D1561='Master List'!$B$43,'Reported Performance Table'!$D1561='Master List'!$B$44,'Reported Performance Table'!$D1561='Master List'!$B$46,'Reported Performance Table'!$D1561='Master List'!$B$48,'Reported Performance Table'!$D1561='Master List'!$B$104,'Reported Performance Table'!$D1561='Master List'!$B$106,'Reported Performance Table'!$D1561='Master List'!$B$126)),"LUNA_Dimming","Dimming_Capability_and_Range"))</f>
        <v/>
      </c>
      <c r="N1561" s="179">
        <f>'Reported Performance Table'!BE1561</f>
        <v>0</v>
      </c>
      <c r="O1561" s="179">
        <f>'Reported Performance Table'!BF1561</f>
        <v>0</v>
      </c>
      <c r="P1561" s="179">
        <f>'Reported Performance Table'!BG1561</f>
        <v>0</v>
      </c>
      <c r="Q1561" t="str">
        <f t="shared" si="49"/>
        <v>No</v>
      </c>
    </row>
    <row r="1562" spans="1:17" x14ac:dyDescent="0.25">
      <c r="A1562" s="75">
        <v>1569</v>
      </c>
      <c r="B1562" s="76" t="str">
        <f>IF('Reported Performance Table'!$A1569="","",IF(OR('Reported Performance Table'!$B1569="",'Reported Performance Table'!$C1569="",'Reported Performance Table'!$D1569="",'Reported Performance Table'!$F1569="",'Reported Performance Table'!$G1569="",'Reported Performance Table'!$H1569="",'Reported Performance Table'!$I1569="",'Reported Performance Table'!$K1569="",'Reported Performance Table'!$N1569="",'Reported Performance Table'!$O1569="",'Reported Performance Table'!$P1569="",'Reported Performance Table'!$Q1569="",'Reported Performance Table'!$R1569="",'Reported Performance Table'!$S1569="",'Reported Performance Table'!$T1569="",'Reported Performance Table'!$U1569="",'Reported Performance Table'!$V1569="",'Reported Performance Table'!$W1569="",'Reported Performance Table'!$X1569="",'Reported Performance Table'!$AF1569="",'Reported Performance Table'!$AG1569="",'Reported Performance Table'!$AI1569="",'Reported Performance Table'!$AJ1569="",'Reported Performance Table'!$AL1569="",'Reported Performance Table'!$AN1569="",'Reported Performance Table'!$AR1569=""),$A1562&amp;", ",""))</f>
        <v/>
      </c>
      <c r="D1562" s="35" t="e">
        <f>VLOOKUP('Reported Performance Table'!C1562,'Master List'!$B$20:$C$39,2,FALSE)</f>
        <v>#N/A</v>
      </c>
      <c r="E1562" t="e">
        <f>VLOOKUP('Reported Performance Table'!D1562,'Master List'!$B$42:$C$129,2,FALSE)</f>
        <v>#N/A</v>
      </c>
      <c r="F1562" t="e">
        <f>VLOOKUP('Reported Performance Table'!C1562,'Master List'!$B$20:$D$39,3,FALSE)</f>
        <v>#N/A</v>
      </c>
      <c r="G1562" s="3" t="e">
        <f>VLOOKUP('Reported Performance Table'!B1562,'Master List'!$B$11:$D$17,3,FALSE)</f>
        <v>#N/A</v>
      </c>
      <c r="H1562" t="e">
        <f t="shared" si="48"/>
        <v>#N/A</v>
      </c>
      <c r="I1562" t="e">
        <f>IF(VLOOKUP('Reported Performance Table'!D1562,'Master List'!$B$42:$D$129,3,FALSE)="","No",VLOOKUP('Reported Performance Table'!D1562,'Master List'!$B$42:$D$129,3,FALSE))</f>
        <v>#N/A</v>
      </c>
      <c r="J1562" t="e">
        <f>IF(AND(I1562="Yes_No",'Reported Performance Table'!E1562="Yes"),"No","Yes_No")</f>
        <v>#N/A</v>
      </c>
      <c r="K1562" t="str">
        <f>IF('Reported Performance Table'!D1562="","",IF('Reported Performance Table'!E1562="Yes","LUNA_CCT","Reported_CCT"))</f>
        <v/>
      </c>
      <c r="L1562" t="str">
        <f>IF('Reported Performance Table'!D1562="","",IF(K1562="LUNA_CCT",VLOOKUP('Reported Performance Table'!D1562,'Master List'!$B$42:$E$129,4,FALSE),"Reported_BUG"))</f>
        <v/>
      </c>
      <c r="M1562" t="str">
        <f>IF('Reported Performance Table'!D1562="","",IF(AND('Reported Performance Table'!$E1562="Yes",OR('Reported Performance Table'!$D1562='Master List'!$B$42,'Reported Performance Table'!$D1562='Master List'!$B$43,'Reported Performance Table'!$D1562='Master List'!$B$44,'Reported Performance Table'!$D1562='Master List'!$B$46,'Reported Performance Table'!$D1562='Master List'!$B$48,'Reported Performance Table'!$D1562='Master List'!$B$104,'Reported Performance Table'!$D1562='Master List'!$B$106,'Reported Performance Table'!$D1562='Master List'!$B$126)),"LUNA_Dimming","Dimming_Capability_and_Range"))</f>
        <v/>
      </c>
      <c r="N1562" s="179">
        <f>'Reported Performance Table'!BE1562</f>
        <v>0</v>
      </c>
      <c r="O1562" s="179">
        <f>'Reported Performance Table'!BF1562</f>
        <v>0</v>
      </c>
      <c r="P1562" s="179">
        <f>'Reported Performance Table'!BG1562</f>
        <v>0</v>
      </c>
      <c r="Q1562" t="str">
        <f t="shared" si="49"/>
        <v>No</v>
      </c>
    </row>
    <row r="1563" spans="1:17" x14ac:dyDescent="0.25">
      <c r="A1563" s="75">
        <v>1570</v>
      </c>
      <c r="B1563" s="76" t="str">
        <f>IF('Reported Performance Table'!$A1570="","",IF(OR('Reported Performance Table'!$B1570="",'Reported Performance Table'!$C1570="",'Reported Performance Table'!$D1570="",'Reported Performance Table'!$F1570="",'Reported Performance Table'!$G1570="",'Reported Performance Table'!$H1570="",'Reported Performance Table'!$I1570="",'Reported Performance Table'!$K1570="",'Reported Performance Table'!$N1570="",'Reported Performance Table'!$O1570="",'Reported Performance Table'!$P1570="",'Reported Performance Table'!$Q1570="",'Reported Performance Table'!$R1570="",'Reported Performance Table'!$S1570="",'Reported Performance Table'!$T1570="",'Reported Performance Table'!$U1570="",'Reported Performance Table'!$V1570="",'Reported Performance Table'!$W1570="",'Reported Performance Table'!$X1570="",'Reported Performance Table'!$AF1570="",'Reported Performance Table'!$AG1570="",'Reported Performance Table'!$AI1570="",'Reported Performance Table'!$AJ1570="",'Reported Performance Table'!$AL1570="",'Reported Performance Table'!$AN1570="",'Reported Performance Table'!$AR1570=""),$A1563&amp;", ",""))</f>
        <v/>
      </c>
      <c r="D1563" s="35" t="e">
        <f>VLOOKUP('Reported Performance Table'!C1563,'Master List'!$B$20:$C$39,2,FALSE)</f>
        <v>#N/A</v>
      </c>
      <c r="E1563" t="e">
        <f>VLOOKUP('Reported Performance Table'!D1563,'Master List'!$B$42:$C$129,2,FALSE)</f>
        <v>#N/A</v>
      </c>
      <c r="F1563" t="e">
        <f>VLOOKUP('Reported Performance Table'!C1563,'Master List'!$B$20:$D$39,3,FALSE)</f>
        <v>#N/A</v>
      </c>
      <c r="G1563" s="3" t="e">
        <f>VLOOKUP('Reported Performance Table'!B1563,'Master List'!$B$11:$D$17,3,FALSE)</f>
        <v>#N/A</v>
      </c>
      <c r="H1563" t="e">
        <f t="shared" si="48"/>
        <v>#N/A</v>
      </c>
      <c r="I1563" t="e">
        <f>IF(VLOOKUP('Reported Performance Table'!D1563,'Master List'!$B$42:$D$129,3,FALSE)="","No",VLOOKUP('Reported Performance Table'!D1563,'Master List'!$B$42:$D$129,3,FALSE))</f>
        <v>#N/A</v>
      </c>
      <c r="J1563" t="e">
        <f>IF(AND(I1563="Yes_No",'Reported Performance Table'!E1563="Yes"),"No","Yes_No")</f>
        <v>#N/A</v>
      </c>
      <c r="K1563" t="str">
        <f>IF('Reported Performance Table'!D1563="","",IF('Reported Performance Table'!E1563="Yes","LUNA_CCT","Reported_CCT"))</f>
        <v/>
      </c>
      <c r="L1563" t="str">
        <f>IF('Reported Performance Table'!D1563="","",IF(K1563="LUNA_CCT",VLOOKUP('Reported Performance Table'!D1563,'Master List'!$B$42:$E$129,4,FALSE),"Reported_BUG"))</f>
        <v/>
      </c>
      <c r="M1563" t="str">
        <f>IF('Reported Performance Table'!D1563="","",IF(AND('Reported Performance Table'!$E1563="Yes",OR('Reported Performance Table'!$D1563='Master List'!$B$42,'Reported Performance Table'!$D1563='Master List'!$B$43,'Reported Performance Table'!$D1563='Master List'!$B$44,'Reported Performance Table'!$D1563='Master List'!$B$46,'Reported Performance Table'!$D1563='Master List'!$B$48,'Reported Performance Table'!$D1563='Master List'!$B$104,'Reported Performance Table'!$D1563='Master List'!$B$106,'Reported Performance Table'!$D1563='Master List'!$B$126)),"LUNA_Dimming","Dimming_Capability_and_Range"))</f>
        <v/>
      </c>
      <c r="N1563" s="179">
        <f>'Reported Performance Table'!BE1563</f>
        <v>0</v>
      </c>
      <c r="O1563" s="179">
        <f>'Reported Performance Table'!BF1563</f>
        <v>0</v>
      </c>
      <c r="P1563" s="179">
        <f>'Reported Performance Table'!BG1563</f>
        <v>0</v>
      </c>
      <c r="Q1563" t="str">
        <f t="shared" si="49"/>
        <v>No</v>
      </c>
    </row>
    <row r="1564" spans="1:17" x14ac:dyDescent="0.25">
      <c r="A1564" s="75">
        <v>1571</v>
      </c>
      <c r="B1564" s="76" t="str">
        <f>IF('Reported Performance Table'!$A1571="","",IF(OR('Reported Performance Table'!$B1571="",'Reported Performance Table'!$C1571="",'Reported Performance Table'!$D1571="",'Reported Performance Table'!$F1571="",'Reported Performance Table'!$G1571="",'Reported Performance Table'!$H1571="",'Reported Performance Table'!$I1571="",'Reported Performance Table'!$K1571="",'Reported Performance Table'!$N1571="",'Reported Performance Table'!$O1571="",'Reported Performance Table'!$P1571="",'Reported Performance Table'!$Q1571="",'Reported Performance Table'!$R1571="",'Reported Performance Table'!$S1571="",'Reported Performance Table'!$T1571="",'Reported Performance Table'!$U1571="",'Reported Performance Table'!$V1571="",'Reported Performance Table'!$W1571="",'Reported Performance Table'!$X1571="",'Reported Performance Table'!$AF1571="",'Reported Performance Table'!$AG1571="",'Reported Performance Table'!$AI1571="",'Reported Performance Table'!$AJ1571="",'Reported Performance Table'!$AL1571="",'Reported Performance Table'!$AN1571="",'Reported Performance Table'!$AR1571=""),$A1564&amp;", ",""))</f>
        <v/>
      </c>
      <c r="D1564" s="35" t="e">
        <f>VLOOKUP('Reported Performance Table'!C1564,'Master List'!$B$20:$C$39,2,FALSE)</f>
        <v>#N/A</v>
      </c>
      <c r="E1564" t="e">
        <f>VLOOKUP('Reported Performance Table'!D1564,'Master List'!$B$42:$C$129,2,FALSE)</f>
        <v>#N/A</v>
      </c>
      <c r="F1564" t="e">
        <f>VLOOKUP('Reported Performance Table'!C1564,'Master List'!$B$20:$D$39,3,FALSE)</f>
        <v>#N/A</v>
      </c>
      <c r="G1564" s="3" t="e">
        <f>VLOOKUP('Reported Performance Table'!B1564,'Master List'!$B$11:$D$17,3,FALSE)</f>
        <v>#N/A</v>
      </c>
      <c r="H1564" t="e">
        <f t="shared" si="48"/>
        <v>#N/A</v>
      </c>
      <c r="I1564" t="e">
        <f>IF(VLOOKUP('Reported Performance Table'!D1564,'Master List'!$B$42:$D$129,3,FALSE)="","No",VLOOKUP('Reported Performance Table'!D1564,'Master List'!$B$42:$D$129,3,FALSE))</f>
        <v>#N/A</v>
      </c>
      <c r="J1564" t="e">
        <f>IF(AND(I1564="Yes_No",'Reported Performance Table'!E1564="Yes"),"No","Yes_No")</f>
        <v>#N/A</v>
      </c>
      <c r="K1564" t="str">
        <f>IF('Reported Performance Table'!D1564="","",IF('Reported Performance Table'!E1564="Yes","LUNA_CCT","Reported_CCT"))</f>
        <v/>
      </c>
      <c r="L1564" t="str">
        <f>IF('Reported Performance Table'!D1564="","",IF(K1564="LUNA_CCT",VLOOKUP('Reported Performance Table'!D1564,'Master List'!$B$42:$E$129,4,FALSE),"Reported_BUG"))</f>
        <v/>
      </c>
      <c r="M1564" t="str">
        <f>IF('Reported Performance Table'!D1564="","",IF(AND('Reported Performance Table'!$E1564="Yes",OR('Reported Performance Table'!$D1564='Master List'!$B$42,'Reported Performance Table'!$D1564='Master List'!$B$43,'Reported Performance Table'!$D1564='Master List'!$B$44,'Reported Performance Table'!$D1564='Master List'!$B$46,'Reported Performance Table'!$D1564='Master List'!$B$48,'Reported Performance Table'!$D1564='Master List'!$B$104,'Reported Performance Table'!$D1564='Master List'!$B$106,'Reported Performance Table'!$D1564='Master List'!$B$126)),"LUNA_Dimming","Dimming_Capability_and_Range"))</f>
        <v/>
      </c>
      <c r="N1564" s="179">
        <f>'Reported Performance Table'!BE1564</f>
        <v>0</v>
      </c>
      <c r="O1564" s="179">
        <f>'Reported Performance Table'!BF1564</f>
        <v>0</v>
      </c>
      <c r="P1564" s="179">
        <f>'Reported Performance Table'!BG1564</f>
        <v>0</v>
      </c>
      <c r="Q1564" t="str">
        <f t="shared" si="49"/>
        <v>No</v>
      </c>
    </row>
    <row r="1565" spans="1:17" x14ac:dyDescent="0.25">
      <c r="A1565" s="75">
        <v>1572</v>
      </c>
      <c r="B1565" s="76" t="str">
        <f>IF('Reported Performance Table'!$A1572="","",IF(OR('Reported Performance Table'!$B1572="",'Reported Performance Table'!$C1572="",'Reported Performance Table'!$D1572="",'Reported Performance Table'!$F1572="",'Reported Performance Table'!$G1572="",'Reported Performance Table'!$H1572="",'Reported Performance Table'!$I1572="",'Reported Performance Table'!$K1572="",'Reported Performance Table'!$N1572="",'Reported Performance Table'!$O1572="",'Reported Performance Table'!$P1572="",'Reported Performance Table'!$Q1572="",'Reported Performance Table'!$R1572="",'Reported Performance Table'!$S1572="",'Reported Performance Table'!$T1572="",'Reported Performance Table'!$U1572="",'Reported Performance Table'!$V1572="",'Reported Performance Table'!$W1572="",'Reported Performance Table'!$X1572="",'Reported Performance Table'!$AF1572="",'Reported Performance Table'!$AG1572="",'Reported Performance Table'!$AI1572="",'Reported Performance Table'!$AJ1572="",'Reported Performance Table'!$AL1572="",'Reported Performance Table'!$AN1572="",'Reported Performance Table'!$AR1572=""),$A1565&amp;", ",""))</f>
        <v/>
      </c>
      <c r="D1565" s="35" t="e">
        <f>VLOOKUP('Reported Performance Table'!C1565,'Master List'!$B$20:$C$39,2,FALSE)</f>
        <v>#N/A</v>
      </c>
      <c r="E1565" t="e">
        <f>VLOOKUP('Reported Performance Table'!D1565,'Master List'!$B$42:$C$129,2,FALSE)</f>
        <v>#N/A</v>
      </c>
      <c r="F1565" t="e">
        <f>VLOOKUP('Reported Performance Table'!C1565,'Master List'!$B$20:$D$39,3,FALSE)</f>
        <v>#N/A</v>
      </c>
      <c r="G1565" s="3" t="e">
        <f>VLOOKUP('Reported Performance Table'!B1565,'Master List'!$B$11:$D$17,3,FALSE)</f>
        <v>#N/A</v>
      </c>
      <c r="H1565" t="e">
        <f t="shared" si="48"/>
        <v>#N/A</v>
      </c>
      <c r="I1565" t="e">
        <f>IF(VLOOKUP('Reported Performance Table'!D1565,'Master List'!$B$42:$D$129,3,FALSE)="","No",VLOOKUP('Reported Performance Table'!D1565,'Master List'!$B$42:$D$129,3,FALSE))</f>
        <v>#N/A</v>
      </c>
      <c r="J1565" t="e">
        <f>IF(AND(I1565="Yes_No",'Reported Performance Table'!E1565="Yes"),"No","Yes_No")</f>
        <v>#N/A</v>
      </c>
      <c r="K1565" t="str">
        <f>IF('Reported Performance Table'!D1565="","",IF('Reported Performance Table'!E1565="Yes","LUNA_CCT","Reported_CCT"))</f>
        <v/>
      </c>
      <c r="L1565" t="str">
        <f>IF('Reported Performance Table'!D1565="","",IF(K1565="LUNA_CCT",VLOOKUP('Reported Performance Table'!D1565,'Master List'!$B$42:$E$129,4,FALSE),"Reported_BUG"))</f>
        <v/>
      </c>
      <c r="M1565" t="str">
        <f>IF('Reported Performance Table'!D1565="","",IF(AND('Reported Performance Table'!$E1565="Yes",OR('Reported Performance Table'!$D1565='Master List'!$B$42,'Reported Performance Table'!$D1565='Master List'!$B$43,'Reported Performance Table'!$D1565='Master List'!$B$44,'Reported Performance Table'!$D1565='Master List'!$B$46,'Reported Performance Table'!$D1565='Master List'!$B$48,'Reported Performance Table'!$D1565='Master List'!$B$104,'Reported Performance Table'!$D1565='Master List'!$B$106,'Reported Performance Table'!$D1565='Master List'!$B$126)),"LUNA_Dimming","Dimming_Capability_and_Range"))</f>
        <v/>
      </c>
      <c r="N1565" s="179">
        <f>'Reported Performance Table'!BE1565</f>
        <v>0</v>
      </c>
      <c r="O1565" s="179">
        <f>'Reported Performance Table'!BF1565</f>
        <v>0</v>
      </c>
      <c r="P1565" s="179">
        <f>'Reported Performance Table'!BG1565</f>
        <v>0</v>
      </c>
      <c r="Q1565" t="str">
        <f t="shared" si="49"/>
        <v>No</v>
      </c>
    </row>
    <row r="1566" spans="1:17" x14ac:dyDescent="0.25">
      <c r="A1566" s="75">
        <v>1573</v>
      </c>
      <c r="B1566" s="76" t="str">
        <f>IF('Reported Performance Table'!$A1573="","",IF(OR('Reported Performance Table'!$B1573="",'Reported Performance Table'!$C1573="",'Reported Performance Table'!$D1573="",'Reported Performance Table'!$F1573="",'Reported Performance Table'!$G1573="",'Reported Performance Table'!$H1573="",'Reported Performance Table'!$I1573="",'Reported Performance Table'!$K1573="",'Reported Performance Table'!$N1573="",'Reported Performance Table'!$O1573="",'Reported Performance Table'!$P1573="",'Reported Performance Table'!$Q1573="",'Reported Performance Table'!$R1573="",'Reported Performance Table'!$S1573="",'Reported Performance Table'!$T1573="",'Reported Performance Table'!$U1573="",'Reported Performance Table'!$V1573="",'Reported Performance Table'!$W1573="",'Reported Performance Table'!$X1573="",'Reported Performance Table'!$AF1573="",'Reported Performance Table'!$AG1573="",'Reported Performance Table'!$AI1573="",'Reported Performance Table'!$AJ1573="",'Reported Performance Table'!$AL1573="",'Reported Performance Table'!$AN1573="",'Reported Performance Table'!$AR1573=""),$A1566&amp;", ",""))</f>
        <v/>
      </c>
      <c r="D1566" s="35" t="e">
        <f>VLOOKUP('Reported Performance Table'!C1566,'Master List'!$B$20:$C$39,2,FALSE)</f>
        <v>#N/A</v>
      </c>
      <c r="E1566" t="e">
        <f>VLOOKUP('Reported Performance Table'!D1566,'Master List'!$B$42:$C$129,2,FALSE)</f>
        <v>#N/A</v>
      </c>
      <c r="F1566" t="e">
        <f>VLOOKUP('Reported Performance Table'!C1566,'Master List'!$B$20:$D$39,3,FALSE)</f>
        <v>#N/A</v>
      </c>
      <c r="G1566" s="3" t="e">
        <f>VLOOKUP('Reported Performance Table'!B1566,'Master List'!$B$11:$D$17,3,FALSE)</f>
        <v>#N/A</v>
      </c>
      <c r="H1566" t="e">
        <f t="shared" si="48"/>
        <v>#N/A</v>
      </c>
      <c r="I1566" t="e">
        <f>IF(VLOOKUP('Reported Performance Table'!D1566,'Master List'!$B$42:$D$129,3,FALSE)="","No",VLOOKUP('Reported Performance Table'!D1566,'Master List'!$B$42:$D$129,3,FALSE))</f>
        <v>#N/A</v>
      </c>
      <c r="J1566" t="e">
        <f>IF(AND(I1566="Yes_No",'Reported Performance Table'!E1566="Yes"),"No","Yes_No")</f>
        <v>#N/A</v>
      </c>
      <c r="K1566" t="str">
        <f>IF('Reported Performance Table'!D1566="","",IF('Reported Performance Table'!E1566="Yes","LUNA_CCT","Reported_CCT"))</f>
        <v/>
      </c>
      <c r="L1566" t="str">
        <f>IF('Reported Performance Table'!D1566="","",IF(K1566="LUNA_CCT",VLOOKUP('Reported Performance Table'!D1566,'Master List'!$B$42:$E$129,4,FALSE),"Reported_BUG"))</f>
        <v/>
      </c>
      <c r="M1566" t="str">
        <f>IF('Reported Performance Table'!D1566="","",IF(AND('Reported Performance Table'!$E1566="Yes",OR('Reported Performance Table'!$D1566='Master List'!$B$42,'Reported Performance Table'!$D1566='Master List'!$B$43,'Reported Performance Table'!$D1566='Master List'!$B$44,'Reported Performance Table'!$D1566='Master List'!$B$46,'Reported Performance Table'!$D1566='Master List'!$B$48,'Reported Performance Table'!$D1566='Master List'!$B$104,'Reported Performance Table'!$D1566='Master List'!$B$106,'Reported Performance Table'!$D1566='Master List'!$B$126)),"LUNA_Dimming","Dimming_Capability_and_Range"))</f>
        <v/>
      </c>
      <c r="N1566" s="179">
        <f>'Reported Performance Table'!BE1566</f>
        <v>0</v>
      </c>
      <c r="O1566" s="179">
        <f>'Reported Performance Table'!BF1566</f>
        <v>0</v>
      </c>
      <c r="P1566" s="179">
        <f>'Reported Performance Table'!BG1566</f>
        <v>0</v>
      </c>
      <c r="Q1566" t="str">
        <f t="shared" si="49"/>
        <v>No</v>
      </c>
    </row>
    <row r="1567" spans="1:17" x14ac:dyDescent="0.25">
      <c r="A1567" s="75">
        <v>1574</v>
      </c>
      <c r="B1567" s="76" t="str">
        <f>IF('Reported Performance Table'!$A1574="","",IF(OR('Reported Performance Table'!$B1574="",'Reported Performance Table'!$C1574="",'Reported Performance Table'!$D1574="",'Reported Performance Table'!$F1574="",'Reported Performance Table'!$G1574="",'Reported Performance Table'!$H1574="",'Reported Performance Table'!$I1574="",'Reported Performance Table'!$K1574="",'Reported Performance Table'!$N1574="",'Reported Performance Table'!$O1574="",'Reported Performance Table'!$P1574="",'Reported Performance Table'!$Q1574="",'Reported Performance Table'!$R1574="",'Reported Performance Table'!$S1574="",'Reported Performance Table'!$T1574="",'Reported Performance Table'!$U1574="",'Reported Performance Table'!$V1574="",'Reported Performance Table'!$W1574="",'Reported Performance Table'!$X1574="",'Reported Performance Table'!$AF1574="",'Reported Performance Table'!$AG1574="",'Reported Performance Table'!$AI1574="",'Reported Performance Table'!$AJ1574="",'Reported Performance Table'!$AL1574="",'Reported Performance Table'!$AN1574="",'Reported Performance Table'!$AR1574=""),$A1567&amp;", ",""))</f>
        <v/>
      </c>
      <c r="D1567" s="35" t="e">
        <f>VLOOKUP('Reported Performance Table'!C1567,'Master List'!$B$20:$C$39,2,FALSE)</f>
        <v>#N/A</v>
      </c>
      <c r="E1567" t="e">
        <f>VLOOKUP('Reported Performance Table'!D1567,'Master List'!$B$42:$C$129,2,FALSE)</f>
        <v>#N/A</v>
      </c>
      <c r="F1567" t="e">
        <f>VLOOKUP('Reported Performance Table'!C1567,'Master List'!$B$20:$D$39,3,FALSE)</f>
        <v>#N/A</v>
      </c>
      <c r="G1567" s="3" t="e">
        <f>VLOOKUP('Reported Performance Table'!B1567,'Master List'!$B$11:$D$17,3,FALSE)</f>
        <v>#N/A</v>
      </c>
      <c r="H1567" t="e">
        <f t="shared" si="48"/>
        <v>#N/A</v>
      </c>
      <c r="I1567" t="e">
        <f>IF(VLOOKUP('Reported Performance Table'!D1567,'Master List'!$B$42:$D$129,3,FALSE)="","No",VLOOKUP('Reported Performance Table'!D1567,'Master List'!$B$42:$D$129,3,FALSE))</f>
        <v>#N/A</v>
      </c>
      <c r="J1567" t="e">
        <f>IF(AND(I1567="Yes_No",'Reported Performance Table'!E1567="Yes"),"No","Yes_No")</f>
        <v>#N/A</v>
      </c>
      <c r="K1567" t="str">
        <f>IF('Reported Performance Table'!D1567="","",IF('Reported Performance Table'!E1567="Yes","LUNA_CCT","Reported_CCT"))</f>
        <v/>
      </c>
      <c r="L1567" t="str">
        <f>IF('Reported Performance Table'!D1567="","",IF(K1567="LUNA_CCT",VLOOKUP('Reported Performance Table'!D1567,'Master List'!$B$42:$E$129,4,FALSE),"Reported_BUG"))</f>
        <v/>
      </c>
      <c r="M1567" t="str">
        <f>IF('Reported Performance Table'!D1567="","",IF(AND('Reported Performance Table'!$E1567="Yes",OR('Reported Performance Table'!$D1567='Master List'!$B$42,'Reported Performance Table'!$D1567='Master List'!$B$43,'Reported Performance Table'!$D1567='Master List'!$B$44,'Reported Performance Table'!$D1567='Master List'!$B$46,'Reported Performance Table'!$D1567='Master List'!$B$48,'Reported Performance Table'!$D1567='Master List'!$B$104,'Reported Performance Table'!$D1567='Master List'!$B$106,'Reported Performance Table'!$D1567='Master List'!$B$126)),"LUNA_Dimming","Dimming_Capability_and_Range"))</f>
        <v/>
      </c>
      <c r="N1567" s="179">
        <f>'Reported Performance Table'!BE1567</f>
        <v>0</v>
      </c>
      <c r="O1567" s="179">
        <f>'Reported Performance Table'!BF1567</f>
        <v>0</v>
      </c>
      <c r="P1567" s="179">
        <f>'Reported Performance Table'!BG1567</f>
        <v>0</v>
      </c>
      <c r="Q1567" t="str">
        <f t="shared" si="49"/>
        <v>No</v>
      </c>
    </row>
    <row r="1568" spans="1:17" x14ac:dyDescent="0.25">
      <c r="A1568" s="75">
        <v>1575</v>
      </c>
      <c r="B1568" s="76" t="str">
        <f>IF('Reported Performance Table'!$A1575="","",IF(OR('Reported Performance Table'!$B1575="",'Reported Performance Table'!$C1575="",'Reported Performance Table'!$D1575="",'Reported Performance Table'!$F1575="",'Reported Performance Table'!$G1575="",'Reported Performance Table'!$H1575="",'Reported Performance Table'!$I1575="",'Reported Performance Table'!$K1575="",'Reported Performance Table'!$N1575="",'Reported Performance Table'!$O1575="",'Reported Performance Table'!$P1575="",'Reported Performance Table'!$Q1575="",'Reported Performance Table'!$R1575="",'Reported Performance Table'!$S1575="",'Reported Performance Table'!$T1575="",'Reported Performance Table'!$U1575="",'Reported Performance Table'!$V1575="",'Reported Performance Table'!$W1575="",'Reported Performance Table'!$X1575="",'Reported Performance Table'!$AF1575="",'Reported Performance Table'!$AG1575="",'Reported Performance Table'!$AI1575="",'Reported Performance Table'!$AJ1575="",'Reported Performance Table'!$AL1575="",'Reported Performance Table'!$AN1575="",'Reported Performance Table'!$AR1575=""),$A1568&amp;", ",""))</f>
        <v/>
      </c>
      <c r="D1568" s="35" t="e">
        <f>VLOOKUP('Reported Performance Table'!C1568,'Master List'!$B$20:$C$39,2,FALSE)</f>
        <v>#N/A</v>
      </c>
      <c r="E1568" t="e">
        <f>VLOOKUP('Reported Performance Table'!D1568,'Master List'!$B$42:$C$129,2,FALSE)</f>
        <v>#N/A</v>
      </c>
      <c r="F1568" t="e">
        <f>VLOOKUP('Reported Performance Table'!C1568,'Master List'!$B$20:$D$39,3,FALSE)</f>
        <v>#N/A</v>
      </c>
      <c r="G1568" s="3" t="e">
        <f>VLOOKUP('Reported Performance Table'!B1568,'Master List'!$B$11:$D$17,3,FALSE)</f>
        <v>#N/A</v>
      </c>
      <c r="H1568" t="e">
        <f t="shared" si="48"/>
        <v>#N/A</v>
      </c>
      <c r="I1568" t="e">
        <f>IF(VLOOKUP('Reported Performance Table'!D1568,'Master List'!$B$42:$D$129,3,FALSE)="","No",VLOOKUP('Reported Performance Table'!D1568,'Master List'!$B$42:$D$129,3,FALSE))</f>
        <v>#N/A</v>
      </c>
      <c r="J1568" t="e">
        <f>IF(AND(I1568="Yes_No",'Reported Performance Table'!E1568="Yes"),"No","Yes_No")</f>
        <v>#N/A</v>
      </c>
      <c r="K1568" t="str">
        <f>IF('Reported Performance Table'!D1568="","",IF('Reported Performance Table'!E1568="Yes","LUNA_CCT","Reported_CCT"))</f>
        <v/>
      </c>
      <c r="L1568" t="str">
        <f>IF('Reported Performance Table'!D1568="","",IF(K1568="LUNA_CCT",VLOOKUP('Reported Performance Table'!D1568,'Master List'!$B$42:$E$129,4,FALSE),"Reported_BUG"))</f>
        <v/>
      </c>
      <c r="M1568" t="str">
        <f>IF('Reported Performance Table'!D1568="","",IF(AND('Reported Performance Table'!$E1568="Yes",OR('Reported Performance Table'!$D1568='Master List'!$B$42,'Reported Performance Table'!$D1568='Master List'!$B$43,'Reported Performance Table'!$D1568='Master List'!$B$44,'Reported Performance Table'!$D1568='Master List'!$B$46,'Reported Performance Table'!$D1568='Master List'!$B$48,'Reported Performance Table'!$D1568='Master List'!$B$104,'Reported Performance Table'!$D1568='Master List'!$B$106,'Reported Performance Table'!$D1568='Master List'!$B$126)),"LUNA_Dimming","Dimming_Capability_and_Range"))</f>
        <v/>
      </c>
      <c r="N1568" s="179">
        <f>'Reported Performance Table'!BE1568</f>
        <v>0</v>
      </c>
      <c r="O1568" s="179">
        <f>'Reported Performance Table'!BF1568</f>
        <v>0</v>
      </c>
      <c r="P1568" s="179">
        <f>'Reported Performance Table'!BG1568</f>
        <v>0</v>
      </c>
      <c r="Q1568" t="str">
        <f t="shared" si="49"/>
        <v>No</v>
      </c>
    </row>
    <row r="1569" spans="1:17" x14ac:dyDescent="0.25">
      <c r="A1569" s="75">
        <v>1576</v>
      </c>
      <c r="B1569" s="76" t="str">
        <f>IF('Reported Performance Table'!$A1576="","",IF(OR('Reported Performance Table'!$B1576="",'Reported Performance Table'!$C1576="",'Reported Performance Table'!$D1576="",'Reported Performance Table'!$F1576="",'Reported Performance Table'!$G1576="",'Reported Performance Table'!$H1576="",'Reported Performance Table'!$I1576="",'Reported Performance Table'!$K1576="",'Reported Performance Table'!$N1576="",'Reported Performance Table'!$O1576="",'Reported Performance Table'!$P1576="",'Reported Performance Table'!$Q1576="",'Reported Performance Table'!$R1576="",'Reported Performance Table'!$S1576="",'Reported Performance Table'!$T1576="",'Reported Performance Table'!$U1576="",'Reported Performance Table'!$V1576="",'Reported Performance Table'!$W1576="",'Reported Performance Table'!$X1576="",'Reported Performance Table'!$AF1576="",'Reported Performance Table'!$AG1576="",'Reported Performance Table'!$AI1576="",'Reported Performance Table'!$AJ1576="",'Reported Performance Table'!$AL1576="",'Reported Performance Table'!$AN1576="",'Reported Performance Table'!$AR1576=""),$A1569&amp;", ",""))</f>
        <v/>
      </c>
      <c r="D1569" s="35" t="e">
        <f>VLOOKUP('Reported Performance Table'!C1569,'Master List'!$B$20:$C$39,2,FALSE)</f>
        <v>#N/A</v>
      </c>
      <c r="E1569" t="e">
        <f>VLOOKUP('Reported Performance Table'!D1569,'Master List'!$B$42:$C$129,2,FALSE)</f>
        <v>#N/A</v>
      </c>
      <c r="F1569" t="e">
        <f>VLOOKUP('Reported Performance Table'!C1569,'Master List'!$B$20:$D$39,3,FALSE)</f>
        <v>#N/A</v>
      </c>
      <c r="G1569" s="3" t="e">
        <f>VLOOKUP('Reported Performance Table'!B1569,'Master List'!$B$11:$D$17,3,FALSE)</f>
        <v>#N/A</v>
      </c>
      <c r="H1569" t="e">
        <f t="shared" si="48"/>
        <v>#N/A</v>
      </c>
      <c r="I1569" t="e">
        <f>IF(VLOOKUP('Reported Performance Table'!D1569,'Master List'!$B$42:$D$129,3,FALSE)="","No",VLOOKUP('Reported Performance Table'!D1569,'Master List'!$B$42:$D$129,3,FALSE))</f>
        <v>#N/A</v>
      </c>
      <c r="J1569" t="e">
        <f>IF(AND(I1569="Yes_No",'Reported Performance Table'!E1569="Yes"),"No","Yes_No")</f>
        <v>#N/A</v>
      </c>
      <c r="K1569" t="str">
        <f>IF('Reported Performance Table'!D1569="","",IF('Reported Performance Table'!E1569="Yes","LUNA_CCT","Reported_CCT"))</f>
        <v/>
      </c>
      <c r="L1569" t="str">
        <f>IF('Reported Performance Table'!D1569="","",IF(K1569="LUNA_CCT",VLOOKUP('Reported Performance Table'!D1569,'Master List'!$B$42:$E$129,4,FALSE),"Reported_BUG"))</f>
        <v/>
      </c>
      <c r="M1569" t="str">
        <f>IF('Reported Performance Table'!D1569="","",IF(AND('Reported Performance Table'!$E1569="Yes",OR('Reported Performance Table'!$D1569='Master List'!$B$42,'Reported Performance Table'!$D1569='Master List'!$B$43,'Reported Performance Table'!$D1569='Master List'!$B$44,'Reported Performance Table'!$D1569='Master List'!$B$46,'Reported Performance Table'!$D1569='Master List'!$B$48,'Reported Performance Table'!$D1569='Master List'!$B$104,'Reported Performance Table'!$D1569='Master List'!$B$106,'Reported Performance Table'!$D1569='Master List'!$B$126)),"LUNA_Dimming","Dimming_Capability_and_Range"))</f>
        <v/>
      </c>
      <c r="N1569" s="179">
        <f>'Reported Performance Table'!BE1569</f>
        <v>0</v>
      </c>
      <c r="O1569" s="179">
        <f>'Reported Performance Table'!BF1569</f>
        <v>0</v>
      </c>
      <c r="P1569" s="179">
        <f>'Reported Performance Table'!BG1569</f>
        <v>0</v>
      </c>
      <c r="Q1569" t="str">
        <f t="shared" si="49"/>
        <v>No</v>
      </c>
    </row>
    <row r="1570" spans="1:17" x14ac:dyDescent="0.25">
      <c r="A1570" s="75">
        <v>1577</v>
      </c>
      <c r="B1570" s="76" t="str">
        <f>IF('Reported Performance Table'!$A1577="","",IF(OR('Reported Performance Table'!$B1577="",'Reported Performance Table'!$C1577="",'Reported Performance Table'!$D1577="",'Reported Performance Table'!$F1577="",'Reported Performance Table'!$G1577="",'Reported Performance Table'!$H1577="",'Reported Performance Table'!$I1577="",'Reported Performance Table'!$K1577="",'Reported Performance Table'!$N1577="",'Reported Performance Table'!$O1577="",'Reported Performance Table'!$P1577="",'Reported Performance Table'!$Q1577="",'Reported Performance Table'!$R1577="",'Reported Performance Table'!$S1577="",'Reported Performance Table'!$T1577="",'Reported Performance Table'!$U1577="",'Reported Performance Table'!$V1577="",'Reported Performance Table'!$W1577="",'Reported Performance Table'!$X1577="",'Reported Performance Table'!$AF1577="",'Reported Performance Table'!$AG1577="",'Reported Performance Table'!$AI1577="",'Reported Performance Table'!$AJ1577="",'Reported Performance Table'!$AL1577="",'Reported Performance Table'!$AN1577="",'Reported Performance Table'!$AR1577=""),$A1570&amp;", ",""))</f>
        <v/>
      </c>
      <c r="D1570" s="35" t="e">
        <f>VLOOKUP('Reported Performance Table'!C1570,'Master List'!$B$20:$C$39,2,FALSE)</f>
        <v>#N/A</v>
      </c>
      <c r="E1570" t="e">
        <f>VLOOKUP('Reported Performance Table'!D1570,'Master List'!$B$42:$C$129,2,FALSE)</f>
        <v>#N/A</v>
      </c>
      <c r="F1570" t="e">
        <f>VLOOKUP('Reported Performance Table'!C1570,'Master List'!$B$20:$D$39,3,FALSE)</f>
        <v>#N/A</v>
      </c>
      <c r="G1570" s="3" t="e">
        <f>VLOOKUP('Reported Performance Table'!B1570,'Master List'!$B$11:$D$17,3,FALSE)</f>
        <v>#N/A</v>
      </c>
      <c r="H1570" t="e">
        <f t="shared" si="48"/>
        <v>#N/A</v>
      </c>
      <c r="I1570" t="e">
        <f>IF(VLOOKUP('Reported Performance Table'!D1570,'Master List'!$B$42:$D$129,3,FALSE)="","No",VLOOKUP('Reported Performance Table'!D1570,'Master List'!$B$42:$D$129,3,FALSE))</f>
        <v>#N/A</v>
      </c>
      <c r="J1570" t="e">
        <f>IF(AND(I1570="Yes_No",'Reported Performance Table'!E1570="Yes"),"No","Yes_No")</f>
        <v>#N/A</v>
      </c>
      <c r="K1570" t="str">
        <f>IF('Reported Performance Table'!D1570="","",IF('Reported Performance Table'!E1570="Yes","LUNA_CCT","Reported_CCT"))</f>
        <v/>
      </c>
      <c r="L1570" t="str">
        <f>IF('Reported Performance Table'!D1570="","",IF(K1570="LUNA_CCT",VLOOKUP('Reported Performance Table'!D1570,'Master List'!$B$42:$E$129,4,FALSE),"Reported_BUG"))</f>
        <v/>
      </c>
      <c r="M1570" t="str">
        <f>IF('Reported Performance Table'!D1570="","",IF(AND('Reported Performance Table'!$E1570="Yes",OR('Reported Performance Table'!$D1570='Master List'!$B$42,'Reported Performance Table'!$D1570='Master List'!$B$43,'Reported Performance Table'!$D1570='Master List'!$B$44,'Reported Performance Table'!$D1570='Master List'!$B$46,'Reported Performance Table'!$D1570='Master List'!$B$48,'Reported Performance Table'!$D1570='Master List'!$B$104,'Reported Performance Table'!$D1570='Master List'!$B$106,'Reported Performance Table'!$D1570='Master List'!$B$126)),"LUNA_Dimming","Dimming_Capability_and_Range"))</f>
        <v/>
      </c>
      <c r="N1570" s="179">
        <f>'Reported Performance Table'!BE1570</f>
        <v>0</v>
      </c>
      <c r="O1570" s="179">
        <f>'Reported Performance Table'!BF1570</f>
        <v>0</v>
      </c>
      <c r="P1570" s="179">
        <f>'Reported Performance Table'!BG1570</f>
        <v>0</v>
      </c>
      <c r="Q1570" t="str">
        <f t="shared" si="49"/>
        <v>No</v>
      </c>
    </row>
    <row r="1571" spans="1:17" x14ac:dyDescent="0.25">
      <c r="A1571" s="75">
        <v>1578</v>
      </c>
      <c r="B1571" s="76" t="str">
        <f>IF('Reported Performance Table'!$A1578="","",IF(OR('Reported Performance Table'!$B1578="",'Reported Performance Table'!$C1578="",'Reported Performance Table'!$D1578="",'Reported Performance Table'!$F1578="",'Reported Performance Table'!$G1578="",'Reported Performance Table'!$H1578="",'Reported Performance Table'!$I1578="",'Reported Performance Table'!$K1578="",'Reported Performance Table'!$N1578="",'Reported Performance Table'!$O1578="",'Reported Performance Table'!$P1578="",'Reported Performance Table'!$Q1578="",'Reported Performance Table'!$R1578="",'Reported Performance Table'!$S1578="",'Reported Performance Table'!$T1578="",'Reported Performance Table'!$U1578="",'Reported Performance Table'!$V1578="",'Reported Performance Table'!$W1578="",'Reported Performance Table'!$X1578="",'Reported Performance Table'!$AF1578="",'Reported Performance Table'!$AG1578="",'Reported Performance Table'!$AI1578="",'Reported Performance Table'!$AJ1578="",'Reported Performance Table'!$AL1578="",'Reported Performance Table'!$AN1578="",'Reported Performance Table'!$AR1578=""),$A1571&amp;", ",""))</f>
        <v/>
      </c>
      <c r="D1571" s="35" t="e">
        <f>VLOOKUP('Reported Performance Table'!C1571,'Master List'!$B$20:$C$39,2,FALSE)</f>
        <v>#N/A</v>
      </c>
      <c r="E1571" t="e">
        <f>VLOOKUP('Reported Performance Table'!D1571,'Master List'!$B$42:$C$129,2,FALSE)</f>
        <v>#N/A</v>
      </c>
      <c r="F1571" t="e">
        <f>VLOOKUP('Reported Performance Table'!C1571,'Master List'!$B$20:$D$39,3,FALSE)</f>
        <v>#N/A</v>
      </c>
      <c r="G1571" s="3" t="e">
        <f>VLOOKUP('Reported Performance Table'!B1571,'Master List'!$B$11:$D$17,3,FALSE)</f>
        <v>#N/A</v>
      </c>
      <c r="H1571" t="e">
        <f t="shared" si="48"/>
        <v>#N/A</v>
      </c>
      <c r="I1571" t="e">
        <f>IF(VLOOKUP('Reported Performance Table'!D1571,'Master List'!$B$42:$D$129,3,FALSE)="","No",VLOOKUP('Reported Performance Table'!D1571,'Master List'!$B$42:$D$129,3,FALSE))</f>
        <v>#N/A</v>
      </c>
      <c r="J1571" t="e">
        <f>IF(AND(I1571="Yes_No",'Reported Performance Table'!E1571="Yes"),"No","Yes_No")</f>
        <v>#N/A</v>
      </c>
      <c r="K1571" t="str">
        <f>IF('Reported Performance Table'!D1571="","",IF('Reported Performance Table'!E1571="Yes","LUNA_CCT","Reported_CCT"))</f>
        <v/>
      </c>
      <c r="L1571" t="str">
        <f>IF('Reported Performance Table'!D1571="","",IF(K1571="LUNA_CCT",VLOOKUP('Reported Performance Table'!D1571,'Master List'!$B$42:$E$129,4,FALSE),"Reported_BUG"))</f>
        <v/>
      </c>
      <c r="M1571" t="str">
        <f>IF('Reported Performance Table'!D1571="","",IF(AND('Reported Performance Table'!$E1571="Yes",OR('Reported Performance Table'!$D1571='Master List'!$B$42,'Reported Performance Table'!$D1571='Master List'!$B$43,'Reported Performance Table'!$D1571='Master List'!$B$44,'Reported Performance Table'!$D1571='Master List'!$B$46,'Reported Performance Table'!$D1571='Master List'!$B$48,'Reported Performance Table'!$D1571='Master List'!$B$104,'Reported Performance Table'!$D1571='Master List'!$B$106,'Reported Performance Table'!$D1571='Master List'!$B$126)),"LUNA_Dimming","Dimming_Capability_and_Range"))</f>
        <v/>
      </c>
      <c r="N1571" s="179">
        <f>'Reported Performance Table'!BE1571</f>
        <v>0</v>
      </c>
      <c r="O1571" s="179">
        <f>'Reported Performance Table'!BF1571</f>
        <v>0</v>
      </c>
      <c r="P1571" s="179">
        <f>'Reported Performance Table'!BG1571</f>
        <v>0</v>
      </c>
      <c r="Q1571" t="str">
        <f t="shared" si="49"/>
        <v>No</v>
      </c>
    </row>
    <row r="1572" spans="1:17" x14ac:dyDescent="0.25">
      <c r="A1572" s="75">
        <v>1579</v>
      </c>
      <c r="B1572" s="76" t="str">
        <f>IF('Reported Performance Table'!$A1579="","",IF(OR('Reported Performance Table'!$B1579="",'Reported Performance Table'!$C1579="",'Reported Performance Table'!$D1579="",'Reported Performance Table'!$F1579="",'Reported Performance Table'!$G1579="",'Reported Performance Table'!$H1579="",'Reported Performance Table'!$I1579="",'Reported Performance Table'!$K1579="",'Reported Performance Table'!$N1579="",'Reported Performance Table'!$O1579="",'Reported Performance Table'!$P1579="",'Reported Performance Table'!$Q1579="",'Reported Performance Table'!$R1579="",'Reported Performance Table'!$S1579="",'Reported Performance Table'!$T1579="",'Reported Performance Table'!$U1579="",'Reported Performance Table'!$V1579="",'Reported Performance Table'!$W1579="",'Reported Performance Table'!$X1579="",'Reported Performance Table'!$AF1579="",'Reported Performance Table'!$AG1579="",'Reported Performance Table'!$AI1579="",'Reported Performance Table'!$AJ1579="",'Reported Performance Table'!$AL1579="",'Reported Performance Table'!$AN1579="",'Reported Performance Table'!$AR1579=""),$A1572&amp;", ",""))</f>
        <v/>
      </c>
      <c r="D1572" s="35" t="e">
        <f>VLOOKUP('Reported Performance Table'!C1572,'Master List'!$B$20:$C$39,2,FALSE)</f>
        <v>#N/A</v>
      </c>
      <c r="E1572" t="e">
        <f>VLOOKUP('Reported Performance Table'!D1572,'Master List'!$B$42:$C$129,2,FALSE)</f>
        <v>#N/A</v>
      </c>
      <c r="F1572" t="e">
        <f>VLOOKUP('Reported Performance Table'!C1572,'Master List'!$B$20:$D$39,3,FALSE)</f>
        <v>#N/A</v>
      </c>
      <c r="G1572" s="3" t="e">
        <f>VLOOKUP('Reported Performance Table'!B1572,'Master List'!$B$11:$D$17,3,FALSE)</f>
        <v>#N/A</v>
      </c>
      <c r="H1572" t="e">
        <f t="shared" si="48"/>
        <v>#N/A</v>
      </c>
      <c r="I1572" t="e">
        <f>IF(VLOOKUP('Reported Performance Table'!D1572,'Master List'!$B$42:$D$129,3,FALSE)="","No",VLOOKUP('Reported Performance Table'!D1572,'Master List'!$B$42:$D$129,3,FALSE))</f>
        <v>#N/A</v>
      </c>
      <c r="J1572" t="e">
        <f>IF(AND(I1572="Yes_No",'Reported Performance Table'!E1572="Yes"),"No","Yes_No")</f>
        <v>#N/A</v>
      </c>
      <c r="K1572" t="str">
        <f>IF('Reported Performance Table'!D1572="","",IF('Reported Performance Table'!E1572="Yes","LUNA_CCT","Reported_CCT"))</f>
        <v/>
      </c>
      <c r="L1572" t="str">
        <f>IF('Reported Performance Table'!D1572="","",IF(K1572="LUNA_CCT",VLOOKUP('Reported Performance Table'!D1572,'Master List'!$B$42:$E$129,4,FALSE),"Reported_BUG"))</f>
        <v/>
      </c>
      <c r="M1572" t="str">
        <f>IF('Reported Performance Table'!D1572="","",IF(AND('Reported Performance Table'!$E1572="Yes",OR('Reported Performance Table'!$D1572='Master List'!$B$42,'Reported Performance Table'!$D1572='Master List'!$B$43,'Reported Performance Table'!$D1572='Master List'!$B$44,'Reported Performance Table'!$D1572='Master List'!$B$46,'Reported Performance Table'!$D1572='Master List'!$B$48,'Reported Performance Table'!$D1572='Master List'!$B$104,'Reported Performance Table'!$D1572='Master List'!$B$106,'Reported Performance Table'!$D1572='Master List'!$B$126)),"LUNA_Dimming","Dimming_Capability_and_Range"))</f>
        <v/>
      </c>
      <c r="N1572" s="179">
        <f>'Reported Performance Table'!BE1572</f>
        <v>0</v>
      </c>
      <c r="O1572" s="179">
        <f>'Reported Performance Table'!BF1572</f>
        <v>0</v>
      </c>
      <c r="P1572" s="179">
        <f>'Reported Performance Table'!BG1572</f>
        <v>0</v>
      </c>
      <c r="Q1572" t="str">
        <f t="shared" si="49"/>
        <v>No</v>
      </c>
    </row>
    <row r="1573" spans="1:17" x14ac:dyDescent="0.25">
      <c r="A1573" s="75">
        <v>1580</v>
      </c>
      <c r="B1573" s="76" t="str">
        <f>IF('Reported Performance Table'!$A1580="","",IF(OR('Reported Performance Table'!$B1580="",'Reported Performance Table'!$C1580="",'Reported Performance Table'!$D1580="",'Reported Performance Table'!$F1580="",'Reported Performance Table'!$G1580="",'Reported Performance Table'!$H1580="",'Reported Performance Table'!$I1580="",'Reported Performance Table'!$K1580="",'Reported Performance Table'!$N1580="",'Reported Performance Table'!$O1580="",'Reported Performance Table'!$P1580="",'Reported Performance Table'!$Q1580="",'Reported Performance Table'!$R1580="",'Reported Performance Table'!$S1580="",'Reported Performance Table'!$T1580="",'Reported Performance Table'!$U1580="",'Reported Performance Table'!$V1580="",'Reported Performance Table'!$W1580="",'Reported Performance Table'!$X1580="",'Reported Performance Table'!$AF1580="",'Reported Performance Table'!$AG1580="",'Reported Performance Table'!$AI1580="",'Reported Performance Table'!$AJ1580="",'Reported Performance Table'!$AL1580="",'Reported Performance Table'!$AN1580="",'Reported Performance Table'!$AR1580=""),$A1573&amp;", ",""))</f>
        <v/>
      </c>
      <c r="D1573" s="35" t="e">
        <f>VLOOKUP('Reported Performance Table'!C1573,'Master List'!$B$20:$C$39,2,FALSE)</f>
        <v>#N/A</v>
      </c>
      <c r="E1573" t="e">
        <f>VLOOKUP('Reported Performance Table'!D1573,'Master List'!$B$42:$C$129,2,FALSE)</f>
        <v>#N/A</v>
      </c>
      <c r="F1573" t="e">
        <f>VLOOKUP('Reported Performance Table'!C1573,'Master List'!$B$20:$D$39,3,FALSE)</f>
        <v>#N/A</v>
      </c>
      <c r="G1573" s="3" t="e">
        <f>VLOOKUP('Reported Performance Table'!B1573,'Master List'!$B$11:$D$17,3,FALSE)</f>
        <v>#N/A</v>
      </c>
      <c r="H1573" t="e">
        <f t="shared" si="48"/>
        <v>#N/A</v>
      </c>
      <c r="I1573" t="e">
        <f>IF(VLOOKUP('Reported Performance Table'!D1573,'Master List'!$B$42:$D$129,3,FALSE)="","No",VLOOKUP('Reported Performance Table'!D1573,'Master List'!$B$42:$D$129,3,FALSE))</f>
        <v>#N/A</v>
      </c>
      <c r="J1573" t="e">
        <f>IF(AND(I1573="Yes_No",'Reported Performance Table'!E1573="Yes"),"No","Yes_No")</f>
        <v>#N/A</v>
      </c>
      <c r="K1573" t="str">
        <f>IF('Reported Performance Table'!D1573="","",IF('Reported Performance Table'!E1573="Yes","LUNA_CCT","Reported_CCT"))</f>
        <v/>
      </c>
      <c r="L1573" t="str">
        <f>IF('Reported Performance Table'!D1573="","",IF(K1573="LUNA_CCT",VLOOKUP('Reported Performance Table'!D1573,'Master List'!$B$42:$E$129,4,FALSE),"Reported_BUG"))</f>
        <v/>
      </c>
      <c r="M1573" t="str">
        <f>IF('Reported Performance Table'!D1573="","",IF(AND('Reported Performance Table'!$E1573="Yes",OR('Reported Performance Table'!$D1573='Master List'!$B$42,'Reported Performance Table'!$D1573='Master List'!$B$43,'Reported Performance Table'!$D1573='Master List'!$B$44,'Reported Performance Table'!$D1573='Master List'!$B$46,'Reported Performance Table'!$D1573='Master List'!$B$48,'Reported Performance Table'!$D1573='Master List'!$B$104,'Reported Performance Table'!$D1573='Master List'!$B$106,'Reported Performance Table'!$D1573='Master List'!$B$126)),"LUNA_Dimming","Dimming_Capability_and_Range"))</f>
        <v/>
      </c>
      <c r="N1573" s="179">
        <f>'Reported Performance Table'!BE1573</f>
        <v>0</v>
      </c>
      <c r="O1573" s="179">
        <f>'Reported Performance Table'!BF1573</f>
        <v>0</v>
      </c>
      <c r="P1573" s="179">
        <f>'Reported Performance Table'!BG1573</f>
        <v>0</v>
      </c>
      <c r="Q1573" t="str">
        <f t="shared" si="49"/>
        <v>No</v>
      </c>
    </row>
    <row r="1574" spans="1:17" x14ac:dyDescent="0.25">
      <c r="A1574" s="75">
        <v>1581</v>
      </c>
      <c r="B1574" s="76" t="str">
        <f>IF('Reported Performance Table'!$A1581="","",IF(OR('Reported Performance Table'!$B1581="",'Reported Performance Table'!$C1581="",'Reported Performance Table'!$D1581="",'Reported Performance Table'!$F1581="",'Reported Performance Table'!$G1581="",'Reported Performance Table'!$H1581="",'Reported Performance Table'!$I1581="",'Reported Performance Table'!$K1581="",'Reported Performance Table'!$N1581="",'Reported Performance Table'!$O1581="",'Reported Performance Table'!$P1581="",'Reported Performance Table'!$Q1581="",'Reported Performance Table'!$R1581="",'Reported Performance Table'!$S1581="",'Reported Performance Table'!$T1581="",'Reported Performance Table'!$U1581="",'Reported Performance Table'!$V1581="",'Reported Performance Table'!$W1581="",'Reported Performance Table'!$X1581="",'Reported Performance Table'!$AF1581="",'Reported Performance Table'!$AG1581="",'Reported Performance Table'!$AI1581="",'Reported Performance Table'!$AJ1581="",'Reported Performance Table'!$AL1581="",'Reported Performance Table'!$AN1581="",'Reported Performance Table'!$AR1581=""),$A1574&amp;", ",""))</f>
        <v/>
      </c>
      <c r="D1574" s="35" t="e">
        <f>VLOOKUP('Reported Performance Table'!C1574,'Master List'!$B$20:$C$39,2,FALSE)</f>
        <v>#N/A</v>
      </c>
      <c r="E1574" t="e">
        <f>VLOOKUP('Reported Performance Table'!D1574,'Master List'!$B$42:$C$129,2,FALSE)</f>
        <v>#N/A</v>
      </c>
      <c r="F1574" t="e">
        <f>VLOOKUP('Reported Performance Table'!C1574,'Master List'!$B$20:$D$39,3,FALSE)</f>
        <v>#N/A</v>
      </c>
      <c r="G1574" s="3" t="e">
        <f>VLOOKUP('Reported Performance Table'!B1574,'Master List'!$B$11:$D$17,3,FALSE)</f>
        <v>#N/A</v>
      </c>
      <c r="H1574" t="e">
        <f t="shared" si="48"/>
        <v>#N/A</v>
      </c>
      <c r="I1574" t="e">
        <f>IF(VLOOKUP('Reported Performance Table'!D1574,'Master List'!$B$42:$D$129,3,FALSE)="","No",VLOOKUP('Reported Performance Table'!D1574,'Master List'!$B$42:$D$129,3,FALSE))</f>
        <v>#N/A</v>
      </c>
      <c r="J1574" t="e">
        <f>IF(AND(I1574="Yes_No",'Reported Performance Table'!E1574="Yes"),"No","Yes_No")</f>
        <v>#N/A</v>
      </c>
      <c r="K1574" t="str">
        <f>IF('Reported Performance Table'!D1574="","",IF('Reported Performance Table'!E1574="Yes","LUNA_CCT","Reported_CCT"))</f>
        <v/>
      </c>
      <c r="L1574" t="str">
        <f>IF('Reported Performance Table'!D1574="","",IF(K1574="LUNA_CCT",VLOOKUP('Reported Performance Table'!D1574,'Master List'!$B$42:$E$129,4,FALSE),"Reported_BUG"))</f>
        <v/>
      </c>
      <c r="M1574" t="str">
        <f>IF('Reported Performance Table'!D1574="","",IF(AND('Reported Performance Table'!$E1574="Yes",OR('Reported Performance Table'!$D1574='Master List'!$B$42,'Reported Performance Table'!$D1574='Master List'!$B$43,'Reported Performance Table'!$D1574='Master List'!$B$44,'Reported Performance Table'!$D1574='Master List'!$B$46,'Reported Performance Table'!$D1574='Master List'!$B$48,'Reported Performance Table'!$D1574='Master List'!$B$104,'Reported Performance Table'!$D1574='Master List'!$B$106,'Reported Performance Table'!$D1574='Master List'!$B$126)),"LUNA_Dimming","Dimming_Capability_and_Range"))</f>
        <v/>
      </c>
      <c r="N1574" s="179">
        <f>'Reported Performance Table'!BE1574</f>
        <v>0</v>
      </c>
      <c r="O1574" s="179">
        <f>'Reported Performance Table'!BF1574</f>
        <v>0</v>
      </c>
      <c r="P1574" s="179">
        <f>'Reported Performance Table'!BG1574</f>
        <v>0</v>
      </c>
      <c r="Q1574" t="str">
        <f t="shared" si="49"/>
        <v>No</v>
      </c>
    </row>
    <row r="1575" spans="1:17" x14ac:dyDescent="0.25">
      <c r="A1575" s="75">
        <v>1582</v>
      </c>
      <c r="B1575" s="76" t="str">
        <f>IF('Reported Performance Table'!$A1582="","",IF(OR('Reported Performance Table'!$B1582="",'Reported Performance Table'!$C1582="",'Reported Performance Table'!$D1582="",'Reported Performance Table'!$F1582="",'Reported Performance Table'!$G1582="",'Reported Performance Table'!$H1582="",'Reported Performance Table'!$I1582="",'Reported Performance Table'!$K1582="",'Reported Performance Table'!$N1582="",'Reported Performance Table'!$O1582="",'Reported Performance Table'!$P1582="",'Reported Performance Table'!$Q1582="",'Reported Performance Table'!$R1582="",'Reported Performance Table'!$S1582="",'Reported Performance Table'!$T1582="",'Reported Performance Table'!$U1582="",'Reported Performance Table'!$V1582="",'Reported Performance Table'!$W1582="",'Reported Performance Table'!$X1582="",'Reported Performance Table'!$AF1582="",'Reported Performance Table'!$AG1582="",'Reported Performance Table'!$AI1582="",'Reported Performance Table'!$AJ1582="",'Reported Performance Table'!$AL1582="",'Reported Performance Table'!$AN1582="",'Reported Performance Table'!$AR1582=""),$A1575&amp;", ",""))</f>
        <v/>
      </c>
      <c r="D1575" s="35" t="e">
        <f>VLOOKUP('Reported Performance Table'!C1575,'Master List'!$B$20:$C$39,2,FALSE)</f>
        <v>#N/A</v>
      </c>
      <c r="E1575" t="e">
        <f>VLOOKUP('Reported Performance Table'!D1575,'Master List'!$B$42:$C$129,2,FALSE)</f>
        <v>#N/A</v>
      </c>
      <c r="F1575" t="e">
        <f>VLOOKUP('Reported Performance Table'!C1575,'Master List'!$B$20:$D$39,3,FALSE)</f>
        <v>#N/A</v>
      </c>
      <c r="G1575" s="3" t="e">
        <f>VLOOKUP('Reported Performance Table'!B1575,'Master List'!$B$11:$D$17,3,FALSE)</f>
        <v>#N/A</v>
      </c>
      <c r="H1575" t="e">
        <f t="shared" si="48"/>
        <v>#N/A</v>
      </c>
      <c r="I1575" t="e">
        <f>IF(VLOOKUP('Reported Performance Table'!D1575,'Master List'!$B$42:$D$129,3,FALSE)="","No",VLOOKUP('Reported Performance Table'!D1575,'Master List'!$B$42:$D$129,3,FALSE))</f>
        <v>#N/A</v>
      </c>
      <c r="J1575" t="e">
        <f>IF(AND(I1575="Yes_No",'Reported Performance Table'!E1575="Yes"),"No","Yes_No")</f>
        <v>#N/A</v>
      </c>
      <c r="K1575" t="str">
        <f>IF('Reported Performance Table'!D1575="","",IF('Reported Performance Table'!E1575="Yes","LUNA_CCT","Reported_CCT"))</f>
        <v/>
      </c>
      <c r="L1575" t="str">
        <f>IF('Reported Performance Table'!D1575="","",IF(K1575="LUNA_CCT",VLOOKUP('Reported Performance Table'!D1575,'Master List'!$B$42:$E$129,4,FALSE),"Reported_BUG"))</f>
        <v/>
      </c>
      <c r="M1575" t="str">
        <f>IF('Reported Performance Table'!D1575="","",IF(AND('Reported Performance Table'!$E1575="Yes",OR('Reported Performance Table'!$D1575='Master List'!$B$42,'Reported Performance Table'!$D1575='Master List'!$B$43,'Reported Performance Table'!$D1575='Master List'!$B$44,'Reported Performance Table'!$D1575='Master List'!$B$46,'Reported Performance Table'!$D1575='Master List'!$B$48,'Reported Performance Table'!$D1575='Master List'!$B$104,'Reported Performance Table'!$D1575='Master List'!$B$106,'Reported Performance Table'!$D1575='Master List'!$B$126)),"LUNA_Dimming","Dimming_Capability_and_Range"))</f>
        <v/>
      </c>
      <c r="N1575" s="179">
        <f>'Reported Performance Table'!BE1575</f>
        <v>0</v>
      </c>
      <c r="O1575" s="179">
        <f>'Reported Performance Table'!BF1575</f>
        <v>0</v>
      </c>
      <c r="P1575" s="179">
        <f>'Reported Performance Table'!BG1575</f>
        <v>0</v>
      </c>
      <c r="Q1575" t="str">
        <f t="shared" si="49"/>
        <v>No</v>
      </c>
    </row>
    <row r="1576" spans="1:17" x14ac:dyDescent="0.25">
      <c r="A1576" s="75">
        <v>1583</v>
      </c>
      <c r="B1576" s="76" t="str">
        <f>IF('Reported Performance Table'!$A1583="","",IF(OR('Reported Performance Table'!$B1583="",'Reported Performance Table'!$C1583="",'Reported Performance Table'!$D1583="",'Reported Performance Table'!$F1583="",'Reported Performance Table'!$G1583="",'Reported Performance Table'!$H1583="",'Reported Performance Table'!$I1583="",'Reported Performance Table'!$K1583="",'Reported Performance Table'!$N1583="",'Reported Performance Table'!$O1583="",'Reported Performance Table'!$P1583="",'Reported Performance Table'!$Q1583="",'Reported Performance Table'!$R1583="",'Reported Performance Table'!$S1583="",'Reported Performance Table'!$T1583="",'Reported Performance Table'!$U1583="",'Reported Performance Table'!$V1583="",'Reported Performance Table'!$W1583="",'Reported Performance Table'!$X1583="",'Reported Performance Table'!$AF1583="",'Reported Performance Table'!$AG1583="",'Reported Performance Table'!$AI1583="",'Reported Performance Table'!$AJ1583="",'Reported Performance Table'!$AL1583="",'Reported Performance Table'!$AN1583="",'Reported Performance Table'!$AR1583=""),$A1576&amp;", ",""))</f>
        <v/>
      </c>
      <c r="D1576" s="35" t="e">
        <f>VLOOKUP('Reported Performance Table'!C1576,'Master List'!$B$20:$C$39,2,FALSE)</f>
        <v>#N/A</v>
      </c>
      <c r="E1576" t="e">
        <f>VLOOKUP('Reported Performance Table'!D1576,'Master List'!$B$42:$C$129,2,FALSE)</f>
        <v>#N/A</v>
      </c>
      <c r="F1576" t="e">
        <f>VLOOKUP('Reported Performance Table'!C1576,'Master List'!$B$20:$D$39,3,FALSE)</f>
        <v>#N/A</v>
      </c>
      <c r="G1576" s="3" t="e">
        <f>VLOOKUP('Reported Performance Table'!B1576,'Master List'!$B$11:$D$17,3,FALSE)</f>
        <v>#N/A</v>
      </c>
      <c r="H1576" t="e">
        <f t="shared" si="48"/>
        <v>#N/A</v>
      </c>
      <c r="I1576" t="e">
        <f>IF(VLOOKUP('Reported Performance Table'!D1576,'Master List'!$B$42:$D$129,3,FALSE)="","No",VLOOKUP('Reported Performance Table'!D1576,'Master List'!$B$42:$D$129,3,FALSE))</f>
        <v>#N/A</v>
      </c>
      <c r="J1576" t="e">
        <f>IF(AND(I1576="Yes_No",'Reported Performance Table'!E1576="Yes"),"No","Yes_No")</f>
        <v>#N/A</v>
      </c>
      <c r="K1576" t="str">
        <f>IF('Reported Performance Table'!D1576="","",IF('Reported Performance Table'!E1576="Yes","LUNA_CCT","Reported_CCT"))</f>
        <v/>
      </c>
      <c r="L1576" t="str">
        <f>IF('Reported Performance Table'!D1576="","",IF(K1576="LUNA_CCT",VLOOKUP('Reported Performance Table'!D1576,'Master List'!$B$42:$E$129,4,FALSE),"Reported_BUG"))</f>
        <v/>
      </c>
      <c r="M1576" t="str">
        <f>IF('Reported Performance Table'!D1576="","",IF(AND('Reported Performance Table'!$E1576="Yes",OR('Reported Performance Table'!$D1576='Master List'!$B$42,'Reported Performance Table'!$D1576='Master List'!$B$43,'Reported Performance Table'!$D1576='Master List'!$B$44,'Reported Performance Table'!$D1576='Master List'!$B$46,'Reported Performance Table'!$D1576='Master List'!$B$48,'Reported Performance Table'!$D1576='Master List'!$B$104,'Reported Performance Table'!$D1576='Master List'!$B$106,'Reported Performance Table'!$D1576='Master List'!$B$126)),"LUNA_Dimming","Dimming_Capability_and_Range"))</f>
        <v/>
      </c>
      <c r="N1576" s="179">
        <f>'Reported Performance Table'!BE1576</f>
        <v>0</v>
      </c>
      <c r="O1576" s="179">
        <f>'Reported Performance Table'!BF1576</f>
        <v>0</v>
      </c>
      <c r="P1576" s="179">
        <f>'Reported Performance Table'!BG1576</f>
        <v>0</v>
      </c>
      <c r="Q1576" t="str">
        <f t="shared" si="49"/>
        <v>No</v>
      </c>
    </row>
    <row r="1577" spans="1:17" x14ac:dyDescent="0.25">
      <c r="A1577" s="75">
        <v>1584</v>
      </c>
      <c r="B1577" s="76" t="str">
        <f>IF('Reported Performance Table'!$A1584="","",IF(OR('Reported Performance Table'!$B1584="",'Reported Performance Table'!$C1584="",'Reported Performance Table'!$D1584="",'Reported Performance Table'!$F1584="",'Reported Performance Table'!$G1584="",'Reported Performance Table'!$H1584="",'Reported Performance Table'!$I1584="",'Reported Performance Table'!$K1584="",'Reported Performance Table'!$N1584="",'Reported Performance Table'!$O1584="",'Reported Performance Table'!$P1584="",'Reported Performance Table'!$Q1584="",'Reported Performance Table'!$R1584="",'Reported Performance Table'!$S1584="",'Reported Performance Table'!$T1584="",'Reported Performance Table'!$U1584="",'Reported Performance Table'!$V1584="",'Reported Performance Table'!$W1584="",'Reported Performance Table'!$X1584="",'Reported Performance Table'!$AF1584="",'Reported Performance Table'!$AG1584="",'Reported Performance Table'!$AI1584="",'Reported Performance Table'!$AJ1584="",'Reported Performance Table'!$AL1584="",'Reported Performance Table'!$AN1584="",'Reported Performance Table'!$AR1584=""),$A1577&amp;", ",""))</f>
        <v/>
      </c>
      <c r="D1577" s="35" t="e">
        <f>VLOOKUP('Reported Performance Table'!C1577,'Master List'!$B$20:$C$39,2,FALSE)</f>
        <v>#N/A</v>
      </c>
      <c r="E1577" t="e">
        <f>VLOOKUP('Reported Performance Table'!D1577,'Master List'!$B$42:$C$129,2,FALSE)</f>
        <v>#N/A</v>
      </c>
      <c r="F1577" t="e">
        <f>VLOOKUP('Reported Performance Table'!C1577,'Master List'!$B$20:$D$39,3,FALSE)</f>
        <v>#N/A</v>
      </c>
      <c r="G1577" s="3" t="e">
        <f>VLOOKUP('Reported Performance Table'!B1577,'Master List'!$B$11:$D$17,3,FALSE)</f>
        <v>#N/A</v>
      </c>
      <c r="H1577" t="e">
        <f t="shared" si="48"/>
        <v>#N/A</v>
      </c>
      <c r="I1577" t="e">
        <f>IF(VLOOKUP('Reported Performance Table'!D1577,'Master List'!$B$42:$D$129,3,FALSE)="","No",VLOOKUP('Reported Performance Table'!D1577,'Master List'!$B$42:$D$129,3,FALSE))</f>
        <v>#N/A</v>
      </c>
      <c r="J1577" t="e">
        <f>IF(AND(I1577="Yes_No",'Reported Performance Table'!E1577="Yes"),"No","Yes_No")</f>
        <v>#N/A</v>
      </c>
      <c r="K1577" t="str">
        <f>IF('Reported Performance Table'!D1577="","",IF('Reported Performance Table'!E1577="Yes","LUNA_CCT","Reported_CCT"))</f>
        <v/>
      </c>
      <c r="L1577" t="str">
        <f>IF('Reported Performance Table'!D1577="","",IF(K1577="LUNA_CCT",VLOOKUP('Reported Performance Table'!D1577,'Master List'!$B$42:$E$129,4,FALSE),"Reported_BUG"))</f>
        <v/>
      </c>
      <c r="M1577" t="str">
        <f>IF('Reported Performance Table'!D1577="","",IF(AND('Reported Performance Table'!$E1577="Yes",OR('Reported Performance Table'!$D1577='Master List'!$B$42,'Reported Performance Table'!$D1577='Master List'!$B$43,'Reported Performance Table'!$D1577='Master List'!$B$44,'Reported Performance Table'!$D1577='Master List'!$B$46,'Reported Performance Table'!$D1577='Master List'!$B$48,'Reported Performance Table'!$D1577='Master List'!$B$104,'Reported Performance Table'!$D1577='Master List'!$B$106,'Reported Performance Table'!$D1577='Master List'!$B$126)),"LUNA_Dimming","Dimming_Capability_and_Range"))</f>
        <v/>
      </c>
      <c r="N1577" s="179">
        <f>'Reported Performance Table'!BE1577</f>
        <v>0</v>
      </c>
      <c r="O1577" s="179">
        <f>'Reported Performance Table'!BF1577</f>
        <v>0</v>
      </c>
      <c r="P1577" s="179">
        <f>'Reported Performance Table'!BG1577</f>
        <v>0</v>
      </c>
      <c r="Q1577" t="str">
        <f t="shared" si="49"/>
        <v>No</v>
      </c>
    </row>
    <row r="1578" spans="1:17" x14ac:dyDescent="0.25">
      <c r="A1578" s="75">
        <v>1585</v>
      </c>
      <c r="B1578" s="76" t="str">
        <f>IF('Reported Performance Table'!$A1585="","",IF(OR('Reported Performance Table'!$B1585="",'Reported Performance Table'!$C1585="",'Reported Performance Table'!$D1585="",'Reported Performance Table'!$F1585="",'Reported Performance Table'!$G1585="",'Reported Performance Table'!$H1585="",'Reported Performance Table'!$I1585="",'Reported Performance Table'!$K1585="",'Reported Performance Table'!$N1585="",'Reported Performance Table'!$O1585="",'Reported Performance Table'!$P1585="",'Reported Performance Table'!$Q1585="",'Reported Performance Table'!$R1585="",'Reported Performance Table'!$S1585="",'Reported Performance Table'!$T1585="",'Reported Performance Table'!$U1585="",'Reported Performance Table'!$V1585="",'Reported Performance Table'!$W1585="",'Reported Performance Table'!$X1585="",'Reported Performance Table'!$AF1585="",'Reported Performance Table'!$AG1585="",'Reported Performance Table'!$AI1585="",'Reported Performance Table'!$AJ1585="",'Reported Performance Table'!$AL1585="",'Reported Performance Table'!$AN1585="",'Reported Performance Table'!$AR1585=""),$A1578&amp;", ",""))</f>
        <v/>
      </c>
      <c r="D1578" s="35" t="e">
        <f>VLOOKUP('Reported Performance Table'!C1578,'Master List'!$B$20:$C$39,2,FALSE)</f>
        <v>#N/A</v>
      </c>
      <c r="E1578" t="e">
        <f>VLOOKUP('Reported Performance Table'!D1578,'Master List'!$B$42:$C$129,2,FALSE)</f>
        <v>#N/A</v>
      </c>
      <c r="F1578" t="e">
        <f>VLOOKUP('Reported Performance Table'!C1578,'Master List'!$B$20:$D$39,3,FALSE)</f>
        <v>#N/A</v>
      </c>
      <c r="G1578" s="3" t="e">
        <f>VLOOKUP('Reported Performance Table'!B1578,'Master List'!$B$11:$D$17,3,FALSE)</f>
        <v>#N/A</v>
      </c>
      <c r="H1578" t="e">
        <f t="shared" si="48"/>
        <v>#N/A</v>
      </c>
      <c r="I1578" t="e">
        <f>IF(VLOOKUP('Reported Performance Table'!D1578,'Master List'!$B$42:$D$129,3,FALSE)="","No",VLOOKUP('Reported Performance Table'!D1578,'Master List'!$B$42:$D$129,3,FALSE))</f>
        <v>#N/A</v>
      </c>
      <c r="J1578" t="e">
        <f>IF(AND(I1578="Yes_No",'Reported Performance Table'!E1578="Yes"),"No","Yes_No")</f>
        <v>#N/A</v>
      </c>
      <c r="K1578" t="str">
        <f>IF('Reported Performance Table'!D1578="","",IF('Reported Performance Table'!E1578="Yes","LUNA_CCT","Reported_CCT"))</f>
        <v/>
      </c>
      <c r="L1578" t="str">
        <f>IF('Reported Performance Table'!D1578="","",IF(K1578="LUNA_CCT",VLOOKUP('Reported Performance Table'!D1578,'Master List'!$B$42:$E$129,4,FALSE),"Reported_BUG"))</f>
        <v/>
      </c>
      <c r="M1578" t="str">
        <f>IF('Reported Performance Table'!D1578="","",IF(AND('Reported Performance Table'!$E1578="Yes",OR('Reported Performance Table'!$D1578='Master List'!$B$42,'Reported Performance Table'!$D1578='Master List'!$B$43,'Reported Performance Table'!$D1578='Master List'!$B$44,'Reported Performance Table'!$D1578='Master List'!$B$46,'Reported Performance Table'!$D1578='Master List'!$B$48,'Reported Performance Table'!$D1578='Master List'!$B$104,'Reported Performance Table'!$D1578='Master List'!$B$106,'Reported Performance Table'!$D1578='Master List'!$B$126)),"LUNA_Dimming","Dimming_Capability_and_Range"))</f>
        <v/>
      </c>
      <c r="N1578" s="179">
        <f>'Reported Performance Table'!BE1578</f>
        <v>0</v>
      </c>
      <c r="O1578" s="179">
        <f>'Reported Performance Table'!BF1578</f>
        <v>0</v>
      </c>
      <c r="P1578" s="179">
        <f>'Reported Performance Table'!BG1578</f>
        <v>0</v>
      </c>
      <c r="Q1578" t="str">
        <f t="shared" si="49"/>
        <v>No</v>
      </c>
    </row>
    <row r="1579" spans="1:17" x14ac:dyDescent="0.25">
      <c r="A1579" s="75">
        <v>1586</v>
      </c>
      <c r="B1579" s="76" t="str">
        <f>IF('Reported Performance Table'!$A1586="","",IF(OR('Reported Performance Table'!$B1586="",'Reported Performance Table'!$C1586="",'Reported Performance Table'!$D1586="",'Reported Performance Table'!$F1586="",'Reported Performance Table'!$G1586="",'Reported Performance Table'!$H1586="",'Reported Performance Table'!$I1586="",'Reported Performance Table'!$K1586="",'Reported Performance Table'!$N1586="",'Reported Performance Table'!$O1586="",'Reported Performance Table'!$P1586="",'Reported Performance Table'!$Q1586="",'Reported Performance Table'!$R1586="",'Reported Performance Table'!$S1586="",'Reported Performance Table'!$T1586="",'Reported Performance Table'!$U1586="",'Reported Performance Table'!$V1586="",'Reported Performance Table'!$W1586="",'Reported Performance Table'!$X1586="",'Reported Performance Table'!$AF1586="",'Reported Performance Table'!$AG1586="",'Reported Performance Table'!$AI1586="",'Reported Performance Table'!$AJ1586="",'Reported Performance Table'!$AL1586="",'Reported Performance Table'!$AN1586="",'Reported Performance Table'!$AR1586=""),$A1579&amp;", ",""))</f>
        <v/>
      </c>
      <c r="D1579" s="35" t="e">
        <f>VLOOKUP('Reported Performance Table'!C1579,'Master List'!$B$20:$C$39,2,FALSE)</f>
        <v>#N/A</v>
      </c>
      <c r="E1579" t="e">
        <f>VLOOKUP('Reported Performance Table'!D1579,'Master List'!$B$42:$C$129,2,FALSE)</f>
        <v>#N/A</v>
      </c>
      <c r="F1579" t="e">
        <f>VLOOKUP('Reported Performance Table'!C1579,'Master List'!$B$20:$D$39,3,FALSE)</f>
        <v>#N/A</v>
      </c>
      <c r="G1579" s="3" t="e">
        <f>VLOOKUP('Reported Performance Table'!B1579,'Master List'!$B$11:$D$17,3,FALSE)</f>
        <v>#N/A</v>
      </c>
      <c r="H1579" t="e">
        <f t="shared" si="48"/>
        <v>#N/A</v>
      </c>
      <c r="I1579" t="e">
        <f>IF(VLOOKUP('Reported Performance Table'!D1579,'Master List'!$B$42:$D$129,3,FALSE)="","No",VLOOKUP('Reported Performance Table'!D1579,'Master List'!$B$42:$D$129,3,FALSE))</f>
        <v>#N/A</v>
      </c>
      <c r="J1579" t="e">
        <f>IF(AND(I1579="Yes_No",'Reported Performance Table'!E1579="Yes"),"No","Yes_No")</f>
        <v>#N/A</v>
      </c>
      <c r="K1579" t="str">
        <f>IF('Reported Performance Table'!D1579="","",IF('Reported Performance Table'!E1579="Yes","LUNA_CCT","Reported_CCT"))</f>
        <v/>
      </c>
      <c r="L1579" t="str">
        <f>IF('Reported Performance Table'!D1579="","",IF(K1579="LUNA_CCT",VLOOKUP('Reported Performance Table'!D1579,'Master List'!$B$42:$E$129,4,FALSE),"Reported_BUG"))</f>
        <v/>
      </c>
      <c r="M1579" t="str">
        <f>IF('Reported Performance Table'!D1579="","",IF(AND('Reported Performance Table'!$E1579="Yes",OR('Reported Performance Table'!$D1579='Master List'!$B$42,'Reported Performance Table'!$D1579='Master List'!$B$43,'Reported Performance Table'!$D1579='Master List'!$B$44,'Reported Performance Table'!$D1579='Master List'!$B$46,'Reported Performance Table'!$D1579='Master List'!$B$48,'Reported Performance Table'!$D1579='Master List'!$B$104,'Reported Performance Table'!$D1579='Master List'!$B$106,'Reported Performance Table'!$D1579='Master List'!$B$126)),"LUNA_Dimming","Dimming_Capability_and_Range"))</f>
        <v/>
      </c>
      <c r="N1579" s="179">
        <f>'Reported Performance Table'!BE1579</f>
        <v>0</v>
      </c>
      <c r="O1579" s="179">
        <f>'Reported Performance Table'!BF1579</f>
        <v>0</v>
      </c>
      <c r="P1579" s="179">
        <f>'Reported Performance Table'!BG1579</f>
        <v>0</v>
      </c>
      <c r="Q1579" t="str">
        <f t="shared" si="49"/>
        <v>No</v>
      </c>
    </row>
    <row r="1580" spans="1:17" x14ac:dyDescent="0.25">
      <c r="A1580" s="75">
        <v>1587</v>
      </c>
      <c r="B1580" s="76" t="str">
        <f>IF('Reported Performance Table'!$A1587="","",IF(OR('Reported Performance Table'!$B1587="",'Reported Performance Table'!$C1587="",'Reported Performance Table'!$D1587="",'Reported Performance Table'!$F1587="",'Reported Performance Table'!$G1587="",'Reported Performance Table'!$H1587="",'Reported Performance Table'!$I1587="",'Reported Performance Table'!$K1587="",'Reported Performance Table'!$N1587="",'Reported Performance Table'!$O1587="",'Reported Performance Table'!$P1587="",'Reported Performance Table'!$Q1587="",'Reported Performance Table'!$R1587="",'Reported Performance Table'!$S1587="",'Reported Performance Table'!$T1587="",'Reported Performance Table'!$U1587="",'Reported Performance Table'!$V1587="",'Reported Performance Table'!$W1587="",'Reported Performance Table'!$X1587="",'Reported Performance Table'!$AF1587="",'Reported Performance Table'!$AG1587="",'Reported Performance Table'!$AI1587="",'Reported Performance Table'!$AJ1587="",'Reported Performance Table'!$AL1587="",'Reported Performance Table'!$AN1587="",'Reported Performance Table'!$AR1587=""),$A1580&amp;", ",""))</f>
        <v/>
      </c>
      <c r="D1580" s="35" t="e">
        <f>VLOOKUP('Reported Performance Table'!C1580,'Master List'!$B$20:$C$39,2,FALSE)</f>
        <v>#N/A</v>
      </c>
      <c r="E1580" t="e">
        <f>VLOOKUP('Reported Performance Table'!D1580,'Master List'!$B$42:$C$129,2,FALSE)</f>
        <v>#N/A</v>
      </c>
      <c r="F1580" t="e">
        <f>VLOOKUP('Reported Performance Table'!C1580,'Master List'!$B$20:$D$39,3,FALSE)</f>
        <v>#N/A</v>
      </c>
      <c r="G1580" s="3" t="e">
        <f>VLOOKUP('Reported Performance Table'!B1580,'Master List'!$B$11:$D$17,3,FALSE)</f>
        <v>#N/A</v>
      </c>
      <c r="H1580" t="e">
        <f t="shared" si="48"/>
        <v>#N/A</v>
      </c>
      <c r="I1580" t="e">
        <f>IF(VLOOKUP('Reported Performance Table'!D1580,'Master List'!$B$42:$D$129,3,FALSE)="","No",VLOOKUP('Reported Performance Table'!D1580,'Master List'!$B$42:$D$129,3,FALSE))</f>
        <v>#N/A</v>
      </c>
      <c r="J1580" t="e">
        <f>IF(AND(I1580="Yes_No",'Reported Performance Table'!E1580="Yes"),"No","Yes_No")</f>
        <v>#N/A</v>
      </c>
      <c r="K1580" t="str">
        <f>IF('Reported Performance Table'!D1580="","",IF('Reported Performance Table'!E1580="Yes","LUNA_CCT","Reported_CCT"))</f>
        <v/>
      </c>
      <c r="L1580" t="str">
        <f>IF('Reported Performance Table'!D1580="","",IF(K1580="LUNA_CCT",VLOOKUP('Reported Performance Table'!D1580,'Master List'!$B$42:$E$129,4,FALSE),"Reported_BUG"))</f>
        <v/>
      </c>
      <c r="M1580" t="str">
        <f>IF('Reported Performance Table'!D1580="","",IF(AND('Reported Performance Table'!$E1580="Yes",OR('Reported Performance Table'!$D1580='Master List'!$B$42,'Reported Performance Table'!$D1580='Master List'!$B$43,'Reported Performance Table'!$D1580='Master List'!$B$44,'Reported Performance Table'!$D1580='Master List'!$B$46,'Reported Performance Table'!$D1580='Master List'!$B$48,'Reported Performance Table'!$D1580='Master List'!$B$104,'Reported Performance Table'!$D1580='Master List'!$B$106,'Reported Performance Table'!$D1580='Master List'!$B$126)),"LUNA_Dimming","Dimming_Capability_and_Range"))</f>
        <v/>
      </c>
      <c r="N1580" s="179">
        <f>'Reported Performance Table'!BE1580</f>
        <v>0</v>
      </c>
      <c r="O1580" s="179">
        <f>'Reported Performance Table'!BF1580</f>
        <v>0</v>
      </c>
      <c r="P1580" s="179">
        <f>'Reported Performance Table'!BG1580</f>
        <v>0</v>
      </c>
      <c r="Q1580" t="str">
        <f t="shared" si="49"/>
        <v>No</v>
      </c>
    </row>
    <row r="1581" spans="1:17" x14ac:dyDescent="0.25">
      <c r="A1581" s="75">
        <v>1588</v>
      </c>
      <c r="B1581" s="76" t="str">
        <f>IF('Reported Performance Table'!$A1588="","",IF(OR('Reported Performance Table'!$B1588="",'Reported Performance Table'!$C1588="",'Reported Performance Table'!$D1588="",'Reported Performance Table'!$F1588="",'Reported Performance Table'!$G1588="",'Reported Performance Table'!$H1588="",'Reported Performance Table'!$I1588="",'Reported Performance Table'!$K1588="",'Reported Performance Table'!$N1588="",'Reported Performance Table'!$O1588="",'Reported Performance Table'!$P1588="",'Reported Performance Table'!$Q1588="",'Reported Performance Table'!$R1588="",'Reported Performance Table'!$S1588="",'Reported Performance Table'!$T1588="",'Reported Performance Table'!$U1588="",'Reported Performance Table'!$V1588="",'Reported Performance Table'!$W1588="",'Reported Performance Table'!$X1588="",'Reported Performance Table'!$AF1588="",'Reported Performance Table'!$AG1588="",'Reported Performance Table'!$AI1588="",'Reported Performance Table'!$AJ1588="",'Reported Performance Table'!$AL1588="",'Reported Performance Table'!$AN1588="",'Reported Performance Table'!$AR1588=""),$A1581&amp;", ",""))</f>
        <v/>
      </c>
      <c r="D1581" s="35" t="e">
        <f>VLOOKUP('Reported Performance Table'!C1581,'Master List'!$B$20:$C$39,2,FALSE)</f>
        <v>#N/A</v>
      </c>
      <c r="E1581" t="e">
        <f>VLOOKUP('Reported Performance Table'!D1581,'Master List'!$B$42:$C$129,2,FALSE)</f>
        <v>#N/A</v>
      </c>
      <c r="F1581" t="e">
        <f>VLOOKUP('Reported Performance Table'!C1581,'Master List'!$B$20:$D$39,3,FALSE)</f>
        <v>#N/A</v>
      </c>
      <c r="G1581" s="3" t="e">
        <f>VLOOKUP('Reported Performance Table'!B1581,'Master List'!$B$11:$D$17,3,FALSE)</f>
        <v>#N/A</v>
      </c>
      <c r="H1581" t="e">
        <f t="shared" si="48"/>
        <v>#N/A</v>
      </c>
      <c r="I1581" t="e">
        <f>IF(VLOOKUP('Reported Performance Table'!D1581,'Master List'!$B$42:$D$129,3,FALSE)="","No",VLOOKUP('Reported Performance Table'!D1581,'Master List'!$B$42:$D$129,3,FALSE))</f>
        <v>#N/A</v>
      </c>
      <c r="J1581" t="e">
        <f>IF(AND(I1581="Yes_No",'Reported Performance Table'!E1581="Yes"),"No","Yes_No")</f>
        <v>#N/A</v>
      </c>
      <c r="K1581" t="str">
        <f>IF('Reported Performance Table'!D1581="","",IF('Reported Performance Table'!E1581="Yes","LUNA_CCT","Reported_CCT"))</f>
        <v/>
      </c>
      <c r="L1581" t="str">
        <f>IF('Reported Performance Table'!D1581="","",IF(K1581="LUNA_CCT",VLOOKUP('Reported Performance Table'!D1581,'Master List'!$B$42:$E$129,4,FALSE),"Reported_BUG"))</f>
        <v/>
      </c>
      <c r="M1581" t="str">
        <f>IF('Reported Performance Table'!D1581="","",IF(AND('Reported Performance Table'!$E1581="Yes",OR('Reported Performance Table'!$D1581='Master List'!$B$42,'Reported Performance Table'!$D1581='Master List'!$B$43,'Reported Performance Table'!$D1581='Master List'!$B$44,'Reported Performance Table'!$D1581='Master List'!$B$46,'Reported Performance Table'!$D1581='Master List'!$B$48,'Reported Performance Table'!$D1581='Master List'!$B$104,'Reported Performance Table'!$D1581='Master List'!$B$106,'Reported Performance Table'!$D1581='Master List'!$B$126)),"LUNA_Dimming","Dimming_Capability_and_Range"))</f>
        <v/>
      </c>
      <c r="N1581" s="179">
        <f>'Reported Performance Table'!BE1581</f>
        <v>0</v>
      </c>
      <c r="O1581" s="179">
        <f>'Reported Performance Table'!BF1581</f>
        <v>0</v>
      </c>
      <c r="P1581" s="179">
        <f>'Reported Performance Table'!BG1581</f>
        <v>0</v>
      </c>
      <c r="Q1581" t="str">
        <f t="shared" si="49"/>
        <v>No</v>
      </c>
    </row>
    <row r="1582" spans="1:17" x14ac:dyDescent="0.25">
      <c r="A1582" s="75">
        <v>1589</v>
      </c>
      <c r="B1582" s="76" t="str">
        <f>IF('Reported Performance Table'!$A1589="","",IF(OR('Reported Performance Table'!$B1589="",'Reported Performance Table'!$C1589="",'Reported Performance Table'!$D1589="",'Reported Performance Table'!$F1589="",'Reported Performance Table'!$G1589="",'Reported Performance Table'!$H1589="",'Reported Performance Table'!$I1589="",'Reported Performance Table'!$K1589="",'Reported Performance Table'!$N1589="",'Reported Performance Table'!$O1589="",'Reported Performance Table'!$P1589="",'Reported Performance Table'!$Q1589="",'Reported Performance Table'!$R1589="",'Reported Performance Table'!$S1589="",'Reported Performance Table'!$T1589="",'Reported Performance Table'!$U1589="",'Reported Performance Table'!$V1589="",'Reported Performance Table'!$W1589="",'Reported Performance Table'!$X1589="",'Reported Performance Table'!$AF1589="",'Reported Performance Table'!$AG1589="",'Reported Performance Table'!$AI1589="",'Reported Performance Table'!$AJ1589="",'Reported Performance Table'!$AL1589="",'Reported Performance Table'!$AN1589="",'Reported Performance Table'!$AR1589=""),$A1582&amp;", ",""))</f>
        <v/>
      </c>
      <c r="D1582" s="35" t="e">
        <f>VLOOKUP('Reported Performance Table'!C1582,'Master List'!$B$20:$C$39,2,FALSE)</f>
        <v>#N/A</v>
      </c>
      <c r="E1582" t="e">
        <f>VLOOKUP('Reported Performance Table'!D1582,'Master List'!$B$42:$C$129,2,FALSE)</f>
        <v>#N/A</v>
      </c>
      <c r="F1582" t="e">
        <f>VLOOKUP('Reported Performance Table'!C1582,'Master List'!$B$20:$D$39,3,FALSE)</f>
        <v>#N/A</v>
      </c>
      <c r="G1582" s="3" t="e">
        <f>VLOOKUP('Reported Performance Table'!B1582,'Master List'!$B$11:$D$17,3,FALSE)</f>
        <v>#N/A</v>
      </c>
      <c r="H1582" t="e">
        <f t="shared" si="48"/>
        <v>#N/A</v>
      </c>
      <c r="I1582" t="e">
        <f>IF(VLOOKUP('Reported Performance Table'!D1582,'Master List'!$B$42:$D$129,3,FALSE)="","No",VLOOKUP('Reported Performance Table'!D1582,'Master List'!$B$42:$D$129,3,FALSE))</f>
        <v>#N/A</v>
      </c>
      <c r="J1582" t="e">
        <f>IF(AND(I1582="Yes_No",'Reported Performance Table'!E1582="Yes"),"No","Yes_No")</f>
        <v>#N/A</v>
      </c>
      <c r="K1582" t="str">
        <f>IF('Reported Performance Table'!D1582="","",IF('Reported Performance Table'!E1582="Yes","LUNA_CCT","Reported_CCT"))</f>
        <v/>
      </c>
      <c r="L1582" t="str">
        <f>IF('Reported Performance Table'!D1582="","",IF(K1582="LUNA_CCT",VLOOKUP('Reported Performance Table'!D1582,'Master List'!$B$42:$E$129,4,FALSE),"Reported_BUG"))</f>
        <v/>
      </c>
      <c r="M1582" t="str">
        <f>IF('Reported Performance Table'!D1582="","",IF(AND('Reported Performance Table'!$E1582="Yes",OR('Reported Performance Table'!$D1582='Master List'!$B$42,'Reported Performance Table'!$D1582='Master List'!$B$43,'Reported Performance Table'!$D1582='Master List'!$B$44,'Reported Performance Table'!$D1582='Master List'!$B$46,'Reported Performance Table'!$D1582='Master List'!$B$48,'Reported Performance Table'!$D1582='Master List'!$B$104,'Reported Performance Table'!$D1582='Master List'!$B$106,'Reported Performance Table'!$D1582='Master List'!$B$126)),"LUNA_Dimming","Dimming_Capability_and_Range"))</f>
        <v/>
      </c>
      <c r="N1582" s="179">
        <f>'Reported Performance Table'!BE1582</f>
        <v>0</v>
      </c>
      <c r="O1582" s="179">
        <f>'Reported Performance Table'!BF1582</f>
        <v>0</v>
      </c>
      <c r="P1582" s="179">
        <f>'Reported Performance Table'!BG1582</f>
        <v>0</v>
      </c>
      <c r="Q1582" t="str">
        <f t="shared" si="49"/>
        <v>No</v>
      </c>
    </row>
    <row r="1583" spans="1:17" x14ac:dyDescent="0.25">
      <c r="A1583" s="75">
        <v>1590</v>
      </c>
      <c r="B1583" s="76" t="str">
        <f>IF('Reported Performance Table'!$A1590="","",IF(OR('Reported Performance Table'!$B1590="",'Reported Performance Table'!$C1590="",'Reported Performance Table'!$D1590="",'Reported Performance Table'!$F1590="",'Reported Performance Table'!$G1590="",'Reported Performance Table'!$H1590="",'Reported Performance Table'!$I1590="",'Reported Performance Table'!$K1590="",'Reported Performance Table'!$N1590="",'Reported Performance Table'!$O1590="",'Reported Performance Table'!$P1590="",'Reported Performance Table'!$Q1590="",'Reported Performance Table'!$R1590="",'Reported Performance Table'!$S1590="",'Reported Performance Table'!$T1590="",'Reported Performance Table'!$U1590="",'Reported Performance Table'!$V1590="",'Reported Performance Table'!$W1590="",'Reported Performance Table'!$X1590="",'Reported Performance Table'!$AF1590="",'Reported Performance Table'!$AG1590="",'Reported Performance Table'!$AI1590="",'Reported Performance Table'!$AJ1590="",'Reported Performance Table'!$AL1590="",'Reported Performance Table'!$AN1590="",'Reported Performance Table'!$AR1590=""),$A1583&amp;", ",""))</f>
        <v/>
      </c>
      <c r="D1583" s="35" t="e">
        <f>VLOOKUP('Reported Performance Table'!C1583,'Master List'!$B$20:$C$39,2,FALSE)</f>
        <v>#N/A</v>
      </c>
      <c r="E1583" t="e">
        <f>VLOOKUP('Reported Performance Table'!D1583,'Master List'!$B$42:$C$129,2,FALSE)</f>
        <v>#N/A</v>
      </c>
      <c r="F1583" t="e">
        <f>VLOOKUP('Reported Performance Table'!C1583,'Master List'!$B$20:$D$39,3,FALSE)</f>
        <v>#N/A</v>
      </c>
      <c r="G1583" s="3" t="e">
        <f>VLOOKUP('Reported Performance Table'!B1583,'Master List'!$B$11:$D$17,3,FALSE)</f>
        <v>#N/A</v>
      </c>
      <c r="H1583" t="e">
        <f t="shared" si="48"/>
        <v>#N/A</v>
      </c>
      <c r="I1583" t="e">
        <f>IF(VLOOKUP('Reported Performance Table'!D1583,'Master List'!$B$42:$D$129,3,FALSE)="","No",VLOOKUP('Reported Performance Table'!D1583,'Master List'!$B$42:$D$129,3,FALSE))</f>
        <v>#N/A</v>
      </c>
      <c r="J1583" t="e">
        <f>IF(AND(I1583="Yes_No",'Reported Performance Table'!E1583="Yes"),"No","Yes_No")</f>
        <v>#N/A</v>
      </c>
      <c r="K1583" t="str">
        <f>IF('Reported Performance Table'!D1583="","",IF('Reported Performance Table'!E1583="Yes","LUNA_CCT","Reported_CCT"))</f>
        <v/>
      </c>
      <c r="L1583" t="str">
        <f>IF('Reported Performance Table'!D1583="","",IF(K1583="LUNA_CCT",VLOOKUP('Reported Performance Table'!D1583,'Master List'!$B$42:$E$129,4,FALSE),"Reported_BUG"))</f>
        <v/>
      </c>
      <c r="M1583" t="str">
        <f>IF('Reported Performance Table'!D1583="","",IF(AND('Reported Performance Table'!$E1583="Yes",OR('Reported Performance Table'!$D1583='Master List'!$B$42,'Reported Performance Table'!$D1583='Master List'!$B$43,'Reported Performance Table'!$D1583='Master List'!$B$44,'Reported Performance Table'!$D1583='Master List'!$B$46,'Reported Performance Table'!$D1583='Master List'!$B$48,'Reported Performance Table'!$D1583='Master List'!$B$104,'Reported Performance Table'!$D1583='Master List'!$B$106,'Reported Performance Table'!$D1583='Master List'!$B$126)),"LUNA_Dimming","Dimming_Capability_and_Range"))</f>
        <v/>
      </c>
      <c r="N1583" s="179">
        <f>'Reported Performance Table'!BE1583</f>
        <v>0</v>
      </c>
      <c r="O1583" s="179">
        <f>'Reported Performance Table'!BF1583</f>
        <v>0</v>
      </c>
      <c r="P1583" s="179">
        <f>'Reported Performance Table'!BG1583</f>
        <v>0</v>
      </c>
      <c r="Q1583" t="str">
        <f t="shared" si="49"/>
        <v>No</v>
      </c>
    </row>
    <row r="1584" spans="1:17" x14ac:dyDescent="0.25">
      <c r="A1584" s="75">
        <v>1591</v>
      </c>
      <c r="B1584" s="76" t="str">
        <f>IF('Reported Performance Table'!$A1591="","",IF(OR('Reported Performance Table'!$B1591="",'Reported Performance Table'!$C1591="",'Reported Performance Table'!$D1591="",'Reported Performance Table'!$F1591="",'Reported Performance Table'!$G1591="",'Reported Performance Table'!$H1591="",'Reported Performance Table'!$I1591="",'Reported Performance Table'!$K1591="",'Reported Performance Table'!$N1591="",'Reported Performance Table'!$O1591="",'Reported Performance Table'!$P1591="",'Reported Performance Table'!$Q1591="",'Reported Performance Table'!$R1591="",'Reported Performance Table'!$S1591="",'Reported Performance Table'!$T1591="",'Reported Performance Table'!$U1591="",'Reported Performance Table'!$V1591="",'Reported Performance Table'!$W1591="",'Reported Performance Table'!$X1591="",'Reported Performance Table'!$AF1591="",'Reported Performance Table'!$AG1591="",'Reported Performance Table'!$AI1591="",'Reported Performance Table'!$AJ1591="",'Reported Performance Table'!$AL1591="",'Reported Performance Table'!$AN1591="",'Reported Performance Table'!$AR1591=""),$A1584&amp;", ",""))</f>
        <v/>
      </c>
      <c r="D1584" s="35" t="e">
        <f>VLOOKUP('Reported Performance Table'!C1584,'Master List'!$B$20:$C$39,2,FALSE)</f>
        <v>#N/A</v>
      </c>
      <c r="E1584" t="e">
        <f>VLOOKUP('Reported Performance Table'!D1584,'Master List'!$B$42:$C$129,2,FALSE)</f>
        <v>#N/A</v>
      </c>
      <c r="F1584" t="e">
        <f>VLOOKUP('Reported Performance Table'!C1584,'Master List'!$B$20:$D$39,3,FALSE)</f>
        <v>#N/A</v>
      </c>
      <c r="G1584" s="3" t="e">
        <f>VLOOKUP('Reported Performance Table'!B1584,'Master List'!$B$11:$D$17,3,FALSE)</f>
        <v>#N/A</v>
      </c>
      <c r="H1584" t="e">
        <f t="shared" si="48"/>
        <v>#N/A</v>
      </c>
      <c r="I1584" t="e">
        <f>IF(VLOOKUP('Reported Performance Table'!D1584,'Master List'!$B$42:$D$129,3,FALSE)="","No",VLOOKUP('Reported Performance Table'!D1584,'Master List'!$B$42:$D$129,3,FALSE))</f>
        <v>#N/A</v>
      </c>
      <c r="J1584" t="e">
        <f>IF(AND(I1584="Yes_No",'Reported Performance Table'!E1584="Yes"),"No","Yes_No")</f>
        <v>#N/A</v>
      </c>
      <c r="K1584" t="str">
        <f>IF('Reported Performance Table'!D1584="","",IF('Reported Performance Table'!E1584="Yes","LUNA_CCT","Reported_CCT"))</f>
        <v/>
      </c>
      <c r="L1584" t="str">
        <f>IF('Reported Performance Table'!D1584="","",IF(K1584="LUNA_CCT",VLOOKUP('Reported Performance Table'!D1584,'Master List'!$B$42:$E$129,4,FALSE),"Reported_BUG"))</f>
        <v/>
      </c>
      <c r="M1584" t="str">
        <f>IF('Reported Performance Table'!D1584="","",IF(AND('Reported Performance Table'!$E1584="Yes",OR('Reported Performance Table'!$D1584='Master List'!$B$42,'Reported Performance Table'!$D1584='Master List'!$B$43,'Reported Performance Table'!$D1584='Master List'!$B$44,'Reported Performance Table'!$D1584='Master List'!$B$46,'Reported Performance Table'!$D1584='Master List'!$B$48,'Reported Performance Table'!$D1584='Master List'!$B$104,'Reported Performance Table'!$D1584='Master List'!$B$106,'Reported Performance Table'!$D1584='Master List'!$B$126)),"LUNA_Dimming","Dimming_Capability_and_Range"))</f>
        <v/>
      </c>
      <c r="N1584" s="179">
        <f>'Reported Performance Table'!BE1584</f>
        <v>0</v>
      </c>
      <c r="O1584" s="179">
        <f>'Reported Performance Table'!BF1584</f>
        <v>0</v>
      </c>
      <c r="P1584" s="179">
        <f>'Reported Performance Table'!BG1584</f>
        <v>0</v>
      </c>
      <c r="Q1584" t="str">
        <f t="shared" si="49"/>
        <v>No</v>
      </c>
    </row>
    <row r="1585" spans="1:17" x14ac:dyDescent="0.25">
      <c r="A1585" s="75">
        <v>1592</v>
      </c>
      <c r="B1585" s="76" t="str">
        <f>IF('Reported Performance Table'!$A1592="","",IF(OR('Reported Performance Table'!$B1592="",'Reported Performance Table'!$C1592="",'Reported Performance Table'!$D1592="",'Reported Performance Table'!$F1592="",'Reported Performance Table'!$G1592="",'Reported Performance Table'!$H1592="",'Reported Performance Table'!$I1592="",'Reported Performance Table'!$K1592="",'Reported Performance Table'!$N1592="",'Reported Performance Table'!$O1592="",'Reported Performance Table'!$P1592="",'Reported Performance Table'!$Q1592="",'Reported Performance Table'!$R1592="",'Reported Performance Table'!$S1592="",'Reported Performance Table'!$T1592="",'Reported Performance Table'!$U1592="",'Reported Performance Table'!$V1592="",'Reported Performance Table'!$W1592="",'Reported Performance Table'!$X1592="",'Reported Performance Table'!$AF1592="",'Reported Performance Table'!$AG1592="",'Reported Performance Table'!$AI1592="",'Reported Performance Table'!$AJ1592="",'Reported Performance Table'!$AL1592="",'Reported Performance Table'!$AN1592="",'Reported Performance Table'!$AR1592=""),$A1585&amp;", ",""))</f>
        <v/>
      </c>
      <c r="D1585" s="35" t="e">
        <f>VLOOKUP('Reported Performance Table'!C1585,'Master List'!$B$20:$C$39,2,FALSE)</f>
        <v>#N/A</v>
      </c>
      <c r="E1585" t="e">
        <f>VLOOKUP('Reported Performance Table'!D1585,'Master List'!$B$42:$C$129,2,FALSE)</f>
        <v>#N/A</v>
      </c>
      <c r="F1585" t="e">
        <f>VLOOKUP('Reported Performance Table'!C1585,'Master List'!$B$20:$D$39,3,FALSE)</f>
        <v>#N/A</v>
      </c>
      <c r="G1585" s="3" t="e">
        <f>VLOOKUP('Reported Performance Table'!B1585,'Master List'!$B$11:$D$17,3,FALSE)</f>
        <v>#N/A</v>
      </c>
      <c r="H1585" t="e">
        <f t="shared" si="48"/>
        <v>#N/A</v>
      </c>
      <c r="I1585" t="e">
        <f>IF(VLOOKUP('Reported Performance Table'!D1585,'Master List'!$B$42:$D$129,3,FALSE)="","No",VLOOKUP('Reported Performance Table'!D1585,'Master List'!$B$42:$D$129,3,FALSE))</f>
        <v>#N/A</v>
      </c>
      <c r="J1585" t="e">
        <f>IF(AND(I1585="Yes_No",'Reported Performance Table'!E1585="Yes"),"No","Yes_No")</f>
        <v>#N/A</v>
      </c>
      <c r="K1585" t="str">
        <f>IF('Reported Performance Table'!D1585="","",IF('Reported Performance Table'!E1585="Yes","LUNA_CCT","Reported_CCT"))</f>
        <v/>
      </c>
      <c r="L1585" t="str">
        <f>IF('Reported Performance Table'!D1585="","",IF(K1585="LUNA_CCT",VLOOKUP('Reported Performance Table'!D1585,'Master List'!$B$42:$E$129,4,FALSE),"Reported_BUG"))</f>
        <v/>
      </c>
      <c r="M1585" t="str">
        <f>IF('Reported Performance Table'!D1585="","",IF(AND('Reported Performance Table'!$E1585="Yes",OR('Reported Performance Table'!$D1585='Master List'!$B$42,'Reported Performance Table'!$D1585='Master List'!$B$43,'Reported Performance Table'!$D1585='Master List'!$B$44,'Reported Performance Table'!$D1585='Master List'!$B$46,'Reported Performance Table'!$D1585='Master List'!$B$48,'Reported Performance Table'!$D1585='Master List'!$B$104,'Reported Performance Table'!$D1585='Master List'!$B$106,'Reported Performance Table'!$D1585='Master List'!$B$126)),"LUNA_Dimming","Dimming_Capability_and_Range"))</f>
        <v/>
      </c>
      <c r="N1585" s="179">
        <f>'Reported Performance Table'!BE1585</f>
        <v>0</v>
      </c>
      <c r="O1585" s="179">
        <f>'Reported Performance Table'!BF1585</f>
        <v>0</v>
      </c>
      <c r="P1585" s="179">
        <f>'Reported Performance Table'!BG1585</f>
        <v>0</v>
      </c>
      <c r="Q1585" t="str">
        <f t="shared" si="49"/>
        <v>No</v>
      </c>
    </row>
    <row r="1586" spans="1:17" x14ac:dyDescent="0.25">
      <c r="A1586" s="75">
        <v>1593</v>
      </c>
      <c r="B1586" s="76" t="str">
        <f>IF('Reported Performance Table'!$A1593="","",IF(OR('Reported Performance Table'!$B1593="",'Reported Performance Table'!$C1593="",'Reported Performance Table'!$D1593="",'Reported Performance Table'!$F1593="",'Reported Performance Table'!$G1593="",'Reported Performance Table'!$H1593="",'Reported Performance Table'!$I1593="",'Reported Performance Table'!$K1593="",'Reported Performance Table'!$N1593="",'Reported Performance Table'!$O1593="",'Reported Performance Table'!$P1593="",'Reported Performance Table'!$Q1593="",'Reported Performance Table'!$R1593="",'Reported Performance Table'!$S1593="",'Reported Performance Table'!$T1593="",'Reported Performance Table'!$U1593="",'Reported Performance Table'!$V1593="",'Reported Performance Table'!$W1593="",'Reported Performance Table'!$X1593="",'Reported Performance Table'!$AF1593="",'Reported Performance Table'!$AG1593="",'Reported Performance Table'!$AI1593="",'Reported Performance Table'!$AJ1593="",'Reported Performance Table'!$AL1593="",'Reported Performance Table'!$AN1593="",'Reported Performance Table'!$AR1593=""),$A1586&amp;", ",""))</f>
        <v/>
      </c>
      <c r="D1586" s="35" t="e">
        <f>VLOOKUP('Reported Performance Table'!C1586,'Master List'!$B$20:$C$39,2,FALSE)</f>
        <v>#N/A</v>
      </c>
      <c r="E1586" t="e">
        <f>VLOOKUP('Reported Performance Table'!D1586,'Master List'!$B$42:$C$129,2,FALSE)</f>
        <v>#N/A</v>
      </c>
      <c r="F1586" t="e">
        <f>VLOOKUP('Reported Performance Table'!C1586,'Master List'!$B$20:$D$39,3,FALSE)</f>
        <v>#N/A</v>
      </c>
      <c r="G1586" s="3" t="e">
        <f>VLOOKUP('Reported Performance Table'!B1586,'Master List'!$B$11:$D$17,3,FALSE)</f>
        <v>#N/A</v>
      </c>
      <c r="H1586" t="e">
        <f t="shared" si="48"/>
        <v>#N/A</v>
      </c>
      <c r="I1586" t="e">
        <f>IF(VLOOKUP('Reported Performance Table'!D1586,'Master List'!$B$42:$D$129,3,FALSE)="","No",VLOOKUP('Reported Performance Table'!D1586,'Master List'!$B$42:$D$129,3,FALSE))</f>
        <v>#N/A</v>
      </c>
      <c r="J1586" t="e">
        <f>IF(AND(I1586="Yes_No",'Reported Performance Table'!E1586="Yes"),"No","Yes_No")</f>
        <v>#N/A</v>
      </c>
      <c r="K1586" t="str">
        <f>IF('Reported Performance Table'!D1586="","",IF('Reported Performance Table'!E1586="Yes","LUNA_CCT","Reported_CCT"))</f>
        <v/>
      </c>
      <c r="L1586" t="str">
        <f>IF('Reported Performance Table'!D1586="","",IF(K1586="LUNA_CCT",VLOOKUP('Reported Performance Table'!D1586,'Master List'!$B$42:$E$129,4,FALSE),"Reported_BUG"))</f>
        <v/>
      </c>
      <c r="M1586" t="str">
        <f>IF('Reported Performance Table'!D1586="","",IF(AND('Reported Performance Table'!$E1586="Yes",OR('Reported Performance Table'!$D1586='Master List'!$B$42,'Reported Performance Table'!$D1586='Master List'!$B$43,'Reported Performance Table'!$D1586='Master List'!$B$44,'Reported Performance Table'!$D1586='Master List'!$B$46,'Reported Performance Table'!$D1586='Master List'!$B$48,'Reported Performance Table'!$D1586='Master List'!$B$104,'Reported Performance Table'!$D1586='Master List'!$B$106,'Reported Performance Table'!$D1586='Master List'!$B$126)),"LUNA_Dimming","Dimming_Capability_and_Range"))</f>
        <v/>
      </c>
      <c r="N1586" s="179">
        <f>'Reported Performance Table'!BE1586</f>
        <v>0</v>
      </c>
      <c r="O1586" s="179">
        <f>'Reported Performance Table'!BF1586</f>
        <v>0</v>
      </c>
      <c r="P1586" s="179">
        <f>'Reported Performance Table'!BG1586</f>
        <v>0</v>
      </c>
      <c r="Q1586" t="str">
        <f t="shared" si="49"/>
        <v>No</v>
      </c>
    </row>
    <row r="1587" spans="1:17" x14ac:dyDescent="0.25">
      <c r="A1587" s="75">
        <v>1594</v>
      </c>
      <c r="B1587" s="76" t="str">
        <f>IF('Reported Performance Table'!$A1594="","",IF(OR('Reported Performance Table'!$B1594="",'Reported Performance Table'!$C1594="",'Reported Performance Table'!$D1594="",'Reported Performance Table'!$F1594="",'Reported Performance Table'!$G1594="",'Reported Performance Table'!$H1594="",'Reported Performance Table'!$I1594="",'Reported Performance Table'!$K1594="",'Reported Performance Table'!$N1594="",'Reported Performance Table'!$O1594="",'Reported Performance Table'!$P1594="",'Reported Performance Table'!$Q1594="",'Reported Performance Table'!$R1594="",'Reported Performance Table'!$S1594="",'Reported Performance Table'!$T1594="",'Reported Performance Table'!$U1594="",'Reported Performance Table'!$V1594="",'Reported Performance Table'!$W1594="",'Reported Performance Table'!$X1594="",'Reported Performance Table'!$AF1594="",'Reported Performance Table'!$AG1594="",'Reported Performance Table'!$AI1594="",'Reported Performance Table'!$AJ1594="",'Reported Performance Table'!$AL1594="",'Reported Performance Table'!$AN1594="",'Reported Performance Table'!$AR1594=""),$A1587&amp;", ",""))</f>
        <v/>
      </c>
      <c r="D1587" s="35" t="e">
        <f>VLOOKUP('Reported Performance Table'!C1587,'Master List'!$B$20:$C$39,2,FALSE)</f>
        <v>#N/A</v>
      </c>
      <c r="E1587" t="e">
        <f>VLOOKUP('Reported Performance Table'!D1587,'Master List'!$B$42:$C$129,2,FALSE)</f>
        <v>#N/A</v>
      </c>
      <c r="F1587" t="e">
        <f>VLOOKUP('Reported Performance Table'!C1587,'Master List'!$B$20:$D$39,3,FALSE)</f>
        <v>#N/A</v>
      </c>
      <c r="G1587" s="3" t="e">
        <f>VLOOKUP('Reported Performance Table'!B1587,'Master List'!$B$11:$D$17,3,FALSE)</f>
        <v>#N/A</v>
      </c>
      <c r="H1587" t="e">
        <f t="shared" si="48"/>
        <v>#N/A</v>
      </c>
      <c r="I1587" t="e">
        <f>IF(VLOOKUP('Reported Performance Table'!D1587,'Master List'!$B$42:$D$129,3,FALSE)="","No",VLOOKUP('Reported Performance Table'!D1587,'Master List'!$B$42:$D$129,3,FALSE))</f>
        <v>#N/A</v>
      </c>
      <c r="J1587" t="e">
        <f>IF(AND(I1587="Yes_No",'Reported Performance Table'!E1587="Yes"),"No","Yes_No")</f>
        <v>#N/A</v>
      </c>
      <c r="K1587" t="str">
        <f>IF('Reported Performance Table'!D1587="","",IF('Reported Performance Table'!E1587="Yes","LUNA_CCT","Reported_CCT"))</f>
        <v/>
      </c>
      <c r="L1587" t="str">
        <f>IF('Reported Performance Table'!D1587="","",IF(K1587="LUNA_CCT",VLOOKUP('Reported Performance Table'!D1587,'Master List'!$B$42:$E$129,4,FALSE),"Reported_BUG"))</f>
        <v/>
      </c>
      <c r="M1587" t="str">
        <f>IF('Reported Performance Table'!D1587="","",IF(AND('Reported Performance Table'!$E1587="Yes",OR('Reported Performance Table'!$D1587='Master List'!$B$42,'Reported Performance Table'!$D1587='Master List'!$B$43,'Reported Performance Table'!$D1587='Master List'!$B$44,'Reported Performance Table'!$D1587='Master List'!$B$46,'Reported Performance Table'!$D1587='Master List'!$B$48,'Reported Performance Table'!$D1587='Master List'!$B$104,'Reported Performance Table'!$D1587='Master List'!$B$106,'Reported Performance Table'!$D1587='Master List'!$B$126)),"LUNA_Dimming","Dimming_Capability_and_Range"))</f>
        <v/>
      </c>
      <c r="N1587" s="179">
        <f>'Reported Performance Table'!BE1587</f>
        <v>0</v>
      </c>
      <c r="O1587" s="179">
        <f>'Reported Performance Table'!BF1587</f>
        <v>0</v>
      </c>
      <c r="P1587" s="179">
        <f>'Reported Performance Table'!BG1587</f>
        <v>0</v>
      </c>
      <c r="Q1587" t="str">
        <f t="shared" si="49"/>
        <v>No</v>
      </c>
    </row>
    <row r="1588" spans="1:17" x14ac:dyDescent="0.25">
      <c r="A1588" s="75">
        <v>1595</v>
      </c>
      <c r="B1588" s="76" t="str">
        <f>IF('Reported Performance Table'!$A1595="","",IF(OR('Reported Performance Table'!$B1595="",'Reported Performance Table'!$C1595="",'Reported Performance Table'!$D1595="",'Reported Performance Table'!$F1595="",'Reported Performance Table'!$G1595="",'Reported Performance Table'!$H1595="",'Reported Performance Table'!$I1595="",'Reported Performance Table'!$K1595="",'Reported Performance Table'!$N1595="",'Reported Performance Table'!$O1595="",'Reported Performance Table'!$P1595="",'Reported Performance Table'!$Q1595="",'Reported Performance Table'!$R1595="",'Reported Performance Table'!$S1595="",'Reported Performance Table'!$T1595="",'Reported Performance Table'!$U1595="",'Reported Performance Table'!$V1595="",'Reported Performance Table'!$W1595="",'Reported Performance Table'!$X1595="",'Reported Performance Table'!$AF1595="",'Reported Performance Table'!$AG1595="",'Reported Performance Table'!$AI1595="",'Reported Performance Table'!$AJ1595="",'Reported Performance Table'!$AL1595="",'Reported Performance Table'!$AN1595="",'Reported Performance Table'!$AR1595=""),$A1588&amp;", ",""))</f>
        <v/>
      </c>
      <c r="D1588" s="35" t="e">
        <f>VLOOKUP('Reported Performance Table'!C1588,'Master List'!$B$20:$C$39,2,FALSE)</f>
        <v>#N/A</v>
      </c>
      <c r="E1588" t="e">
        <f>VLOOKUP('Reported Performance Table'!D1588,'Master List'!$B$42:$C$129,2,FALSE)</f>
        <v>#N/A</v>
      </c>
      <c r="F1588" t="e">
        <f>VLOOKUP('Reported Performance Table'!C1588,'Master List'!$B$20:$D$39,3,FALSE)</f>
        <v>#N/A</v>
      </c>
      <c r="G1588" s="3" t="e">
        <f>VLOOKUP('Reported Performance Table'!B1588,'Master List'!$B$11:$D$17,3,FALSE)</f>
        <v>#N/A</v>
      </c>
      <c r="H1588" t="e">
        <f t="shared" si="48"/>
        <v>#N/A</v>
      </c>
      <c r="I1588" t="e">
        <f>IF(VLOOKUP('Reported Performance Table'!D1588,'Master List'!$B$42:$D$129,3,FALSE)="","No",VLOOKUP('Reported Performance Table'!D1588,'Master List'!$B$42:$D$129,3,FALSE))</f>
        <v>#N/A</v>
      </c>
      <c r="J1588" t="e">
        <f>IF(AND(I1588="Yes_No",'Reported Performance Table'!E1588="Yes"),"No","Yes_No")</f>
        <v>#N/A</v>
      </c>
      <c r="K1588" t="str">
        <f>IF('Reported Performance Table'!D1588="","",IF('Reported Performance Table'!E1588="Yes","LUNA_CCT","Reported_CCT"))</f>
        <v/>
      </c>
      <c r="L1588" t="str">
        <f>IF('Reported Performance Table'!D1588="","",IF(K1588="LUNA_CCT",VLOOKUP('Reported Performance Table'!D1588,'Master List'!$B$42:$E$129,4,FALSE),"Reported_BUG"))</f>
        <v/>
      </c>
      <c r="M1588" t="str">
        <f>IF('Reported Performance Table'!D1588="","",IF(AND('Reported Performance Table'!$E1588="Yes",OR('Reported Performance Table'!$D1588='Master List'!$B$42,'Reported Performance Table'!$D1588='Master List'!$B$43,'Reported Performance Table'!$D1588='Master List'!$B$44,'Reported Performance Table'!$D1588='Master List'!$B$46,'Reported Performance Table'!$D1588='Master List'!$B$48,'Reported Performance Table'!$D1588='Master List'!$B$104,'Reported Performance Table'!$D1588='Master List'!$B$106,'Reported Performance Table'!$D1588='Master List'!$B$126)),"LUNA_Dimming","Dimming_Capability_and_Range"))</f>
        <v/>
      </c>
      <c r="N1588" s="179">
        <f>'Reported Performance Table'!BE1588</f>
        <v>0</v>
      </c>
      <c r="O1588" s="179">
        <f>'Reported Performance Table'!BF1588</f>
        <v>0</v>
      </c>
      <c r="P1588" s="179">
        <f>'Reported Performance Table'!BG1588</f>
        <v>0</v>
      </c>
      <c r="Q1588" t="str">
        <f t="shared" si="49"/>
        <v>No</v>
      </c>
    </row>
    <row r="1589" spans="1:17" x14ac:dyDescent="0.25">
      <c r="A1589" s="75">
        <v>1596</v>
      </c>
      <c r="B1589" s="76" t="str">
        <f>IF('Reported Performance Table'!$A1596="","",IF(OR('Reported Performance Table'!$B1596="",'Reported Performance Table'!$C1596="",'Reported Performance Table'!$D1596="",'Reported Performance Table'!$F1596="",'Reported Performance Table'!$G1596="",'Reported Performance Table'!$H1596="",'Reported Performance Table'!$I1596="",'Reported Performance Table'!$K1596="",'Reported Performance Table'!$N1596="",'Reported Performance Table'!$O1596="",'Reported Performance Table'!$P1596="",'Reported Performance Table'!$Q1596="",'Reported Performance Table'!$R1596="",'Reported Performance Table'!$S1596="",'Reported Performance Table'!$T1596="",'Reported Performance Table'!$U1596="",'Reported Performance Table'!$V1596="",'Reported Performance Table'!$W1596="",'Reported Performance Table'!$X1596="",'Reported Performance Table'!$AF1596="",'Reported Performance Table'!$AG1596="",'Reported Performance Table'!$AI1596="",'Reported Performance Table'!$AJ1596="",'Reported Performance Table'!$AL1596="",'Reported Performance Table'!$AN1596="",'Reported Performance Table'!$AR1596=""),$A1589&amp;", ",""))</f>
        <v/>
      </c>
      <c r="D1589" s="35" t="e">
        <f>VLOOKUP('Reported Performance Table'!C1589,'Master List'!$B$20:$C$39,2,FALSE)</f>
        <v>#N/A</v>
      </c>
      <c r="E1589" t="e">
        <f>VLOOKUP('Reported Performance Table'!D1589,'Master List'!$B$42:$C$129,2,FALSE)</f>
        <v>#N/A</v>
      </c>
      <c r="F1589" t="e">
        <f>VLOOKUP('Reported Performance Table'!C1589,'Master List'!$B$20:$D$39,3,FALSE)</f>
        <v>#N/A</v>
      </c>
      <c r="G1589" s="3" t="e">
        <f>VLOOKUP('Reported Performance Table'!B1589,'Master List'!$B$11:$D$17,3,FALSE)</f>
        <v>#N/A</v>
      </c>
      <c r="H1589" t="e">
        <f t="shared" si="48"/>
        <v>#N/A</v>
      </c>
      <c r="I1589" t="e">
        <f>IF(VLOOKUP('Reported Performance Table'!D1589,'Master List'!$B$42:$D$129,3,FALSE)="","No",VLOOKUP('Reported Performance Table'!D1589,'Master List'!$B$42:$D$129,3,FALSE))</f>
        <v>#N/A</v>
      </c>
      <c r="J1589" t="e">
        <f>IF(AND(I1589="Yes_No",'Reported Performance Table'!E1589="Yes"),"No","Yes_No")</f>
        <v>#N/A</v>
      </c>
      <c r="K1589" t="str">
        <f>IF('Reported Performance Table'!D1589="","",IF('Reported Performance Table'!E1589="Yes","LUNA_CCT","Reported_CCT"))</f>
        <v/>
      </c>
      <c r="L1589" t="str">
        <f>IF('Reported Performance Table'!D1589="","",IF(K1589="LUNA_CCT",VLOOKUP('Reported Performance Table'!D1589,'Master List'!$B$42:$E$129,4,FALSE),"Reported_BUG"))</f>
        <v/>
      </c>
      <c r="M1589" t="str">
        <f>IF('Reported Performance Table'!D1589="","",IF(AND('Reported Performance Table'!$E1589="Yes",OR('Reported Performance Table'!$D1589='Master List'!$B$42,'Reported Performance Table'!$D1589='Master List'!$B$43,'Reported Performance Table'!$D1589='Master List'!$B$44,'Reported Performance Table'!$D1589='Master List'!$B$46,'Reported Performance Table'!$D1589='Master List'!$B$48,'Reported Performance Table'!$D1589='Master List'!$B$104,'Reported Performance Table'!$D1589='Master List'!$B$106,'Reported Performance Table'!$D1589='Master List'!$B$126)),"LUNA_Dimming","Dimming_Capability_and_Range"))</f>
        <v/>
      </c>
      <c r="N1589" s="179">
        <f>'Reported Performance Table'!BE1589</f>
        <v>0</v>
      </c>
      <c r="O1589" s="179">
        <f>'Reported Performance Table'!BF1589</f>
        <v>0</v>
      </c>
      <c r="P1589" s="179">
        <f>'Reported Performance Table'!BG1589</f>
        <v>0</v>
      </c>
      <c r="Q1589" t="str">
        <f t="shared" si="49"/>
        <v>No</v>
      </c>
    </row>
    <row r="1590" spans="1:17" x14ac:dyDescent="0.25">
      <c r="A1590" s="75">
        <v>1597</v>
      </c>
      <c r="B1590" s="76" t="str">
        <f>IF('Reported Performance Table'!$A1597="","",IF(OR('Reported Performance Table'!$B1597="",'Reported Performance Table'!$C1597="",'Reported Performance Table'!$D1597="",'Reported Performance Table'!$F1597="",'Reported Performance Table'!$G1597="",'Reported Performance Table'!$H1597="",'Reported Performance Table'!$I1597="",'Reported Performance Table'!$K1597="",'Reported Performance Table'!$N1597="",'Reported Performance Table'!$O1597="",'Reported Performance Table'!$P1597="",'Reported Performance Table'!$Q1597="",'Reported Performance Table'!$R1597="",'Reported Performance Table'!$S1597="",'Reported Performance Table'!$T1597="",'Reported Performance Table'!$U1597="",'Reported Performance Table'!$V1597="",'Reported Performance Table'!$W1597="",'Reported Performance Table'!$X1597="",'Reported Performance Table'!$AF1597="",'Reported Performance Table'!$AG1597="",'Reported Performance Table'!$AI1597="",'Reported Performance Table'!$AJ1597="",'Reported Performance Table'!$AL1597="",'Reported Performance Table'!$AN1597="",'Reported Performance Table'!$AR1597=""),$A1590&amp;", ",""))</f>
        <v/>
      </c>
      <c r="D1590" s="35" t="e">
        <f>VLOOKUP('Reported Performance Table'!C1590,'Master List'!$B$20:$C$39,2,FALSE)</f>
        <v>#N/A</v>
      </c>
      <c r="E1590" t="e">
        <f>VLOOKUP('Reported Performance Table'!D1590,'Master List'!$B$42:$C$129,2,FALSE)</f>
        <v>#N/A</v>
      </c>
      <c r="F1590" t="e">
        <f>VLOOKUP('Reported Performance Table'!C1590,'Master List'!$B$20:$D$39,3,FALSE)</f>
        <v>#N/A</v>
      </c>
      <c r="G1590" s="3" t="e">
        <f>VLOOKUP('Reported Performance Table'!B1590,'Master List'!$B$11:$D$17,3,FALSE)</f>
        <v>#N/A</v>
      </c>
      <c r="H1590" t="e">
        <f t="shared" si="48"/>
        <v>#N/A</v>
      </c>
      <c r="I1590" t="e">
        <f>IF(VLOOKUP('Reported Performance Table'!D1590,'Master List'!$B$42:$D$129,3,FALSE)="","No",VLOOKUP('Reported Performance Table'!D1590,'Master List'!$B$42:$D$129,3,FALSE))</f>
        <v>#N/A</v>
      </c>
      <c r="J1590" t="e">
        <f>IF(AND(I1590="Yes_No",'Reported Performance Table'!E1590="Yes"),"No","Yes_No")</f>
        <v>#N/A</v>
      </c>
      <c r="K1590" t="str">
        <f>IF('Reported Performance Table'!D1590="","",IF('Reported Performance Table'!E1590="Yes","LUNA_CCT","Reported_CCT"))</f>
        <v/>
      </c>
      <c r="L1590" t="str">
        <f>IF('Reported Performance Table'!D1590="","",IF(K1590="LUNA_CCT",VLOOKUP('Reported Performance Table'!D1590,'Master List'!$B$42:$E$129,4,FALSE),"Reported_BUG"))</f>
        <v/>
      </c>
      <c r="M1590" t="str">
        <f>IF('Reported Performance Table'!D1590="","",IF(AND('Reported Performance Table'!$E1590="Yes",OR('Reported Performance Table'!$D1590='Master List'!$B$42,'Reported Performance Table'!$D1590='Master List'!$B$43,'Reported Performance Table'!$D1590='Master List'!$B$44,'Reported Performance Table'!$D1590='Master List'!$B$46,'Reported Performance Table'!$D1590='Master List'!$B$48,'Reported Performance Table'!$D1590='Master List'!$B$104,'Reported Performance Table'!$D1590='Master List'!$B$106,'Reported Performance Table'!$D1590='Master List'!$B$126)),"LUNA_Dimming","Dimming_Capability_and_Range"))</f>
        <v/>
      </c>
      <c r="N1590" s="179">
        <f>'Reported Performance Table'!BE1590</f>
        <v>0</v>
      </c>
      <c r="O1590" s="179">
        <f>'Reported Performance Table'!BF1590</f>
        <v>0</v>
      </c>
      <c r="P1590" s="179">
        <f>'Reported Performance Table'!BG1590</f>
        <v>0</v>
      </c>
      <c r="Q1590" t="str">
        <f t="shared" si="49"/>
        <v>No</v>
      </c>
    </row>
    <row r="1591" spans="1:17" x14ac:dyDescent="0.25">
      <c r="A1591" s="75">
        <v>1598</v>
      </c>
      <c r="B1591" s="76" t="str">
        <f>IF('Reported Performance Table'!$A1598="","",IF(OR('Reported Performance Table'!$B1598="",'Reported Performance Table'!$C1598="",'Reported Performance Table'!$D1598="",'Reported Performance Table'!$F1598="",'Reported Performance Table'!$G1598="",'Reported Performance Table'!$H1598="",'Reported Performance Table'!$I1598="",'Reported Performance Table'!$K1598="",'Reported Performance Table'!$N1598="",'Reported Performance Table'!$O1598="",'Reported Performance Table'!$P1598="",'Reported Performance Table'!$Q1598="",'Reported Performance Table'!$R1598="",'Reported Performance Table'!$S1598="",'Reported Performance Table'!$T1598="",'Reported Performance Table'!$U1598="",'Reported Performance Table'!$V1598="",'Reported Performance Table'!$W1598="",'Reported Performance Table'!$X1598="",'Reported Performance Table'!$AF1598="",'Reported Performance Table'!$AG1598="",'Reported Performance Table'!$AI1598="",'Reported Performance Table'!$AJ1598="",'Reported Performance Table'!$AL1598="",'Reported Performance Table'!$AN1598="",'Reported Performance Table'!$AR1598=""),$A1591&amp;", ",""))</f>
        <v/>
      </c>
      <c r="D1591" s="35" t="e">
        <f>VLOOKUP('Reported Performance Table'!C1591,'Master List'!$B$20:$C$39,2,FALSE)</f>
        <v>#N/A</v>
      </c>
      <c r="E1591" t="e">
        <f>VLOOKUP('Reported Performance Table'!D1591,'Master List'!$B$42:$C$129,2,FALSE)</f>
        <v>#N/A</v>
      </c>
      <c r="F1591" t="e">
        <f>VLOOKUP('Reported Performance Table'!C1591,'Master List'!$B$20:$D$39,3,FALSE)</f>
        <v>#N/A</v>
      </c>
      <c r="G1591" s="3" t="e">
        <f>VLOOKUP('Reported Performance Table'!B1591,'Master List'!$B$11:$D$17,3,FALSE)</f>
        <v>#N/A</v>
      </c>
      <c r="H1591" t="e">
        <f t="shared" si="48"/>
        <v>#N/A</v>
      </c>
      <c r="I1591" t="e">
        <f>IF(VLOOKUP('Reported Performance Table'!D1591,'Master List'!$B$42:$D$129,3,FALSE)="","No",VLOOKUP('Reported Performance Table'!D1591,'Master List'!$B$42:$D$129,3,FALSE))</f>
        <v>#N/A</v>
      </c>
      <c r="J1591" t="e">
        <f>IF(AND(I1591="Yes_No",'Reported Performance Table'!E1591="Yes"),"No","Yes_No")</f>
        <v>#N/A</v>
      </c>
      <c r="K1591" t="str">
        <f>IF('Reported Performance Table'!D1591="","",IF('Reported Performance Table'!E1591="Yes","LUNA_CCT","Reported_CCT"))</f>
        <v/>
      </c>
      <c r="L1591" t="str">
        <f>IF('Reported Performance Table'!D1591="","",IF(K1591="LUNA_CCT",VLOOKUP('Reported Performance Table'!D1591,'Master List'!$B$42:$E$129,4,FALSE),"Reported_BUG"))</f>
        <v/>
      </c>
      <c r="M1591" t="str">
        <f>IF('Reported Performance Table'!D1591="","",IF(AND('Reported Performance Table'!$E1591="Yes",OR('Reported Performance Table'!$D1591='Master List'!$B$42,'Reported Performance Table'!$D1591='Master List'!$B$43,'Reported Performance Table'!$D1591='Master List'!$B$44,'Reported Performance Table'!$D1591='Master List'!$B$46,'Reported Performance Table'!$D1591='Master List'!$B$48,'Reported Performance Table'!$D1591='Master List'!$B$104,'Reported Performance Table'!$D1591='Master List'!$B$106,'Reported Performance Table'!$D1591='Master List'!$B$126)),"LUNA_Dimming","Dimming_Capability_and_Range"))</f>
        <v/>
      </c>
      <c r="N1591" s="179">
        <f>'Reported Performance Table'!BE1591</f>
        <v>0</v>
      </c>
      <c r="O1591" s="179">
        <f>'Reported Performance Table'!BF1591</f>
        <v>0</v>
      </c>
      <c r="P1591" s="179">
        <f>'Reported Performance Table'!BG1591</f>
        <v>0</v>
      </c>
      <c r="Q1591" t="str">
        <f t="shared" si="49"/>
        <v>No</v>
      </c>
    </row>
    <row r="1592" spans="1:17" x14ac:dyDescent="0.25">
      <c r="A1592" s="75">
        <v>1599</v>
      </c>
      <c r="B1592" s="76" t="str">
        <f>IF('Reported Performance Table'!$A1599="","",IF(OR('Reported Performance Table'!$B1599="",'Reported Performance Table'!$C1599="",'Reported Performance Table'!$D1599="",'Reported Performance Table'!$F1599="",'Reported Performance Table'!$G1599="",'Reported Performance Table'!$H1599="",'Reported Performance Table'!$I1599="",'Reported Performance Table'!$K1599="",'Reported Performance Table'!$N1599="",'Reported Performance Table'!$O1599="",'Reported Performance Table'!$P1599="",'Reported Performance Table'!$Q1599="",'Reported Performance Table'!$R1599="",'Reported Performance Table'!$S1599="",'Reported Performance Table'!$T1599="",'Reported Performance Table'!$U1599="",'Reported Performance Table'!$V1599="",'Reported Performance Table'!$W1599="",'Reported Performance Table'!$X1599="",'Reported Performance Table'!$AF1599="",'Reported Performance Table'!$AG1599="",'Reported Performance Table'!$AI1599="",'Reported Performance Table'!$AJ1599="",'Reported Performance Table'!$AL1599="",'Reported Performance Table'!$AN1599="",'Reported Performance Table'!$AR1599=""),$A1592&amp;", ",""))</f>
        <v/>
      </c>
      <c r="D1592" s="35" t="e">
        <f>VLOOKUP('Reported Performance Table'!C1592,'Master List'!$B$20:$C$39,2,FALSE)</f>
        <v>#N/A</v>
      </c>
      <c r="E1592" t="e">
        <f>VLOOKUP('Reported Performance Table'!D1592,'Master List'!$B$42:$C$129,2,FALSE)</f>
        <v>#N/A</v>
      </c>
      <c r="F1592" t="e">
        <f>VLOOKUP('Reported Performance Table'!C1592,'Master List'!$B$20:$D$39,3,FALSE)</f>
        <v>#N/A</v>
      </c>
      <c r="G1592" s="3" t="e">
        <f>VLOOKUP('Reported Performance Table'!B1592,'Master List'!$B$11:$D$17,3,FALSE)</f>
        <v>#N/A</v>
      </c>
      <c r="H1592" t="e">
        <f t="shared" si="48"/>
        <v>#N/A</v>
      </c>
      <c r="I1592" t="e">
        <f>IF(VLOOKUP('Reported Performance Table'!D1592,'Master List'!$B$42:$D$129,3,FALSE)="","No",VLOOKUP('Reported Performance Table'!D1592,'Master List'!$B$42:$D$129,3,FALSE))</f>
        <v>#N/A</v>
      </c>
      <c r="J1592" t="e">
        <f>IF(AND(I1592="Yes_No",'Reported Performance Table'!E1592="Yes"),"No","Yes_No")</f>
        <v>#N/A</v>
      </c>
      <c r="K1592" t="str">
        <f>IF('Reported Performance Table'!D1592="","",IF('Reported Performance Table'!E1592="Yes","LUNA_CCT","Reported_CCT"))</f>
        <v/>
      </c>
      <c r="L1592" t="str">
        <f>IF('Reported Performance Table'!D1592="","",IF(K1592="LUNA_CCT",VLOOKUP('Reported Performance Table'!D1592,'Master List'!$B$42:$E$129,4,FALSE),"Reported_BUG"))</f>
        <v/>
      </c>
      <c r="M1592" t="str">
        <f>IF('Reported Performance Table'!D1592="","",IF(AND('Reported Performance Table'!$E1592="Yes",OR('Reported Performance Table'!$D1592='Master List'!$B$42,'Reported Performance Table'!$D1592='Master List'!$B$43,'Reported Performance Table'!$D1592='Master List'!$B$44,'Reported Performance Table'!$D1592='Master List'!$B$46,'Reported Performance Table'!$D1592='Master List'!$B$48,'Reported Performance Table'!$D1592='Master List'!$B$104,'Reported Performance Table'!$D1592='Master List'!$B$106,'Reported Performance Table'!$D1592='Master List'!$B$126)),"LUNA_Dimming","Dimming_Capability_and_Range"))</f>
        <v/>
      </c>
      <c r="N1592" s="179">
        <f>'Reported Performance Table'!BE1592</f>
        <v>0</v>
      </c>
      <c r="O1592" s="179">
        <f>'Reported Performance Table'!BF1592</f>
        <v>0</v>
      </c>
      <c r="P1592" s="179">
        <f>'Reported Performance Table'!BG1592</f>
        <v>0</v>
      </c>
      <c r="Q1592" t="str">
        <f t="shared" si="49"/>
        <v>No</v>
      </c>
    </row>
    <row r="1593" spans="1:17" x14ac:dyDescent="0.25">
      <c r="A1593" s="75">
        <v>1600</v>
      </c>
      <c r="B1593" s="76" t="str">
        <f>IF('Reported Performance Table'!$A1600="","",IF(OR('Reported Performance Table'!$B1600="",'Reported Performance Table'!$C1600="",'Reported Performance Table'!$D1600="",'Reported Performance Table'!$F1600="",'Reported Performance Table'!$G1600="",'Reported Performance Table'!$H1600="",'Reported Performance Table'!$I1600="",'Reported Performance Table'!$K1600="",'Reported Performance Table'!$N1600="",'Reported Performance Table'!$O1600="",'Reported Performance Table'!$P1600="",'Reported Performance Table'!$Q1600="",'Reported Performance Table'!$R1600="",'Reported Performance Table'!$S1600="",'Reported Performance Table'!$T1600="",'Reported Performance Table'!$U1600="",'Reported Performance Table'!$V1600="",'Reported Performance Table'!$W1600="",'Reported Performance Table'!$X1600="",'Reported Performance Table'!$AF1600="",'Reported Performance Table'!$AG1600="",'Reported Performance Table'!$AI1600="",'Reported Performance Table'!$AJ1600="",'Reported Performance Table'!$AL1600="",'Reported Performance Table'!$AN1600="",'Reported Performance Table'!$AR1600=""),$A1593&amp;", ",""))</f>
        <v/>
      </c>
      <c r="D1593" s="35" t="e">
        <f>VLOOKUP('Reported Performance Table'!C1593,'Master List'!$B$20:$C$39,2,FALSE)</f>
        <v>#N/A</v>
      </c>
      <c r="E1593" t="e">
        <f>VLOOKUP('Reported Performance Table'!D1593,'Master List'!$B$42:$C$129,2,FALSE)</f>
        <v>#N/A</v>
      </c>
      <c r="F1593" t="e">
        <f>VLOOKUP('Reported Performance Table'!C1593,'Master List'!$B$20:$D$39,3,FALSE)</f>
        <v>#N/A</v>
      </c>
      <c r="G1593" s="3" t="e">
        <f>VLOOKUP('Reported Performance Table'!B1593,'Master List'!$B$11:$D$17,3,FALSE)</f>
        <v>#N/A</v>
      </c>
      <c r="H1593" t="e">
        <f t="shared" si="48"/>
        <v>#N/A</v>
      </c>
      <c r="I1593" t="e">
        <f>IF(VLOOKUP('Reported Performance Table'!D1593,'Master List'!$B$42:$D$129,3,FALSE)="","No",VLOOKUP('Reported Performance Table'!D1593,'Master List'!$B$42:$D$129,3,FALSE))</f>
        <v>#N/A</v>
      </c>
      <c r="J1593" t="e">
        <f>IF(AND(I1593="Yes_No",'Reported Performance Table'!E1593="Yes"),"No","Yes_No")</f>
        <v>#N/A</v>
      </c>
      <c r="K1593" t="str">
        <f>IF('Reported Performance Table'!D1593="","",IF('Reported Performance Table'!E1593="Yes","LUNA_CCT","Reported_CCT"))</f>
        <v/>
      </c>
      <c r="L1593" t="str">
        <f>IF('Reported Performance Table'!D1593="","",IF(K1593="LUNA_CCT",VLOOKUP('Reported Performance Table'!D1593,'Master List'!$B$42:$E$129,4,FALSE),"Reported_BUG"))</f>
        <v/>
      </c>
      <c r="M1593" t="str">
        <f>IF('Reported Performance Table'!D1593="","",IF(AND('Reported Performance Table'!$E1593="Yes",OR('Reported Performance Table'!$D1593='Master List'!$B$42,'Reported Performance Table'!$D1593='Master List'!$B$43,'Reported Performance Table'!$D1593='Master List'!$B$44,'Reported Performance Table'!$D1593='Master List'!$B$46,'Reported Performance Table'!$D1593='Master List'!$B$48,'Reported Performance Table'!$D1593='Master List'!$B$104,'Reported Performance Table'!$D1593='Master List'!$B$106,'Reported Performance Table'!$D1593='Master List'!$B$126)),"LUNA_Dimming","Dimming_Capability_and_Range"))</f>
        <v/>
      </c>
      <c r="N1593" s="179">
        <f>'Reported Performance Table'!BE1593</f>
        <v>0</v>
      </c>
      <c r="O1593" s="179">
        <f>'Reported Performance Table'!BF1593</f>
        <v>0</v>
      </c>
      <c r="P1593" s="179">
        <f>'Reported Performance Table'!BG1593</f>
        <v>0</v>
      </c>
      <c r="Q1593" t="str">
        <f t="shared" si="49"/>
        <v>No</v>
      </c>
    </row>
    <row r="1594" spans="1:17" x14ac:dyDescent="0.25">
      <c r="A1594" s="75">
        <v>1601</v>
      </c>
      <c r="B1594" s="76" t="str">
        <f>IF('Reported Performance Table'!$A1601="","",IF(OR('Reported Performance Table'!$B1601="",'Reported Performance Table'!$C1601="",'Reported Performance Table'!$D1601="",'Reported Performance Table'!$F1601="",'Reported Performance Table'!$G1601="",'Reported Performance Table'!$H1601="",'Reported Performance Table'!$I1601="",'Reported Performance Table'!$K1601="",'Reported Performance Table'!$N1601="",'Reported Performance Table'!$O1601="",'Reported Performance Table'!$P1601="",'Reported Performance Table'!$Q1601="",'Reported Performance Table'!$R1601="",'Reported Performance Table'!$S1601="",'Reported Performance Table'!$T1601="",'Reported Performance Table'!$U1601="",'Reported Performance Table'!$V1601="",'Reported Performance Table'!$W1601="",'Reported Performance Table'!$X1601="",'Reported Performance Table'!$AF1601="",'Reported Performance Table'!$AG1601="",'Reported Performance Table'!$AI1601="",'Reported Performance Table'!$AJ1601="",'Reported Performance Table'!$AL1601="",'Reported Performance Table'!$AN1601="",'Reported Performance Table'!$AR1601=""),$A1594&amp;", ",""))</f>
        <v/>
      </c>
      <c r="D1594" s="35" t="e">
        <f>VLOOKUP('Reported Performance Table'!C1594,'Master List'!$B$20:$C$39,2,FALSE)</f>
        <v>#N/A</v>
      </c>
      <c r="E1594" t="e">
        <f>VLOOKUP('Reported Performance Table'!D1594,'Master List'!$B$42:$C$129,2,FALSE)</f>
        <v>#N/A</v>
      </c>
      <c r="F1594" t="e">
        <f>VLOOKUP('Reported Performance Table'!C1594,'Master List'!$B$20:$D$39,3,FALSE)</f>
        <v>#N/A</v>
      </c>
      <c r="G1594" s="3" t="e">
        <f>VLOOKUP('Reported Performance Table'!B1594,'Master List'!$B$11:$D$17,3,FALSE)</f>
        <v>#N/A</v>
      </c>
      <c r="H1594" t="e">
        <f t="shared" si="48"/>
        <v>#N/A</v>
      </c>
      <c r="I1594" t="e">
        <f>IF(VLOOKUP('Reported Performance Table'!D1594,'Master List'!$B$42:$D$129,3,FALSE)="","No",VLOOKUP('Reported Performance Table'!D1594,'Master List'!$B$42:$D$129,3,FALSE))</f>
        <v>#N/A</v>
      </c>
      <c r="J1594" t="e">
        <f>IF(AND(I1594="Yes_No",'Reported Performance Table'!E1594="Yes"),"No","Yes_No")</f>
        <v>#N/A</v>
      </c>
      <c r="K1594" t="str">
        <f>IF('Reported Performance Table'!D1594="","",IF('Reported Performance Table'!E1594="Yes","LUNA_CCT","Reported_CCT"))</f>
        <v/>
      </c>
      <c r="L1594" t="str">
        <f>IF('Reported Performance Table'!D1594="","",IF(K1594="LUNA_CCT",VLOOKUP('Reported Performance Table'!D1594,'Master List'!$B$42:$E$129,4,FALSE),"Reported_BUG"))</f>
        <v/>
      </c>
      <c r="M1594" t="str">
        <f>IF('Reported Performance Table'!D1594="","",IF(AND('Reported Performance Table'!$E1594="Yes",OR('Reported Performance Table'!$D1594='Master List'!$B$42,'Reported Performance Table'!$D1594='Master List'!$B$43,'Reported Performance Table'!$D1594='Master List'!$B$44,'Reported Performance Table'!$D1594='Master List'!$B$46,'Reported Performance Table'!$D1594='Master List'!$B$48,'Reported Performance Table'!$D1594='Master List'!$B$104,'Reported Performance Table'!$D1594='Master List'!$B$106,'Reported Performance Table'!$D1594='Master List'!$B$126)),"LUNA_Dimming","Dimming_Capability_and_Range"))</f>
        <v/>
      </c>
      <c r="N1594" s="179">
        <f>'Reported Performance Table'!BE1594</f>
        <v>0</v>
      </c>
      <c r="O1594" s="179">
        <f>'Reported Performance Table'!BF1594</f>
        <v>0</v>
      </c>
      <c r="P1594" s="179">
        <f>'Reported Performance Table'!BG1594</f>
        <v>0</v>
      </c>
      <c r="Q1594" t="str">
        <f t="shared" si="49"/>
        <v>No</v>
      </c>
    </row>
    <row r="1595" spans="1:17" x14ac:dyDescent="0.25">
      <c r="A1595" s="75">
        <v>1602</v>
      </c>
      <c r="B1595" s="76" t="str">
        <f>IF('Reported Performance Table'!$A1602="","",IF(OR('Reported Performance Table'!$B1602="",'Reported Performance Table'!$C1602="",'Reported Performance Table'!$D1602="",'Reported Performance Table'!$F1602="",'Reported Performance Table'!$G1602="",'Reported Performance Table'!$H1602="",'Reported Performance Table'!$I1602="",'Reported Performance Table'!$K1602="",'Reported Performance Table'!$N1602="",'Reported Performance Table'!$O1602="",'Reported Performance Table'!$P1602="",'Reported Performance Table'!$Q1602="",'Reported Performance Table'!$R1602="",'Reported Performance Table'!$S1602="",'Reported Performance Table'!$T1602="",'Reported Performance Table'!$U1602="",'Reported Performance Table'!$V1602="",'Reported Performance Table'!$W1602="",'Reported Performance Table'!$X1602="",'Reported Performance Table'!$AF1602="",'Reported Performance Table'!$AG1602="",'Reported Performance Table'!$AI1602="",'Reported Performance Table'!$AJ1602="",'Reported Performance Table'!$AL1602="",'Reported Performance Table'!$AN1602="",'Reported Performance Table'!$AR1602=""),$A1595&amp;", ",""))</f>
        <v/>
      </c>
      <c r="D1595" s="35" t="e">
        <f>VLOOKUP('Reported Performance Table'!C1595,'Master List'!$B$20:$C$39,2,FALSE)</f>
        <v>#N/A</v>
      </c>
      <c r="E1595" t="e">
        <f>VLOOKUP('Reported Performance Table'!D1595,'Master List'!$B$42:$C$129,2,FALSE)</f>
        <v>#N/A</v>
      </c>
      <c r="F1595" t="e">
        <f>VLOOKUP('Reported Performance Table'!C1595,'Master List'!$B$20:$D$39,3,FALSE)</f>
        <v>#N/A</v>
      </c>
      <c r="G1595" s="3" t="e">
        <f>VLOOKUP('Reported Performance Table'!B1595,'Master List'!$B$11:$D$17,3,FALSE)</f>
        <v>#N/A</v>
      </c>
      <c r="H1595" t="e">
        <f t="shared" si="48"/>
        <v>#N/A</v>
      </c>
      <c r="I1595" t="e">
        <f>IF(VLOOKUP('Reported Performance Table'!D1595,'Master List'!$B$42:$D$129,3,FALSE)="","No",VLOOKUP('Reported Performance Table'!D1595,'Master List'!$B$42:$D$129,3,FALSE))</f>
        <v>#N/A</v>
      </c>
      <c r="J1595" t="e">
        <f>IF(AND(I1595="Yes_No",'Reported Performance Table'!E1595="Yes"),"No","Yes_No")</f>
        <v>#N/A</v>
      </c>
      <c r="K1595" t="str">
        <f>IF('Reported Performance Table'!D1595="","",IF('Reported Performance Table'!E1595="Yes","LUNA_CCT","Reported_CCT"))</f>
        <v/>
      </c>
      <c r="L1595" t="str">
        <f>IF('Reported Performance Table'!D1595="","",IF(K1595="LUNA_CCT",VLOOKUP('Reported Performance Table'!D1595,'Master List'!$B$42:$E$129,4,FALSE),"Reported_BUG"))</f>
        <v/>
      </c>
      <c r="M1595" t="str">
        <f>IF('Reported Performance Table'!D1595="","",IF(AND('Reported Performance Table'!$E1595="Yes",OR('Reported Performance Table'!$D1595='Master List'!$B$42,'Reported Performance Table'!$D1595='Master List'!$B$43,'Reported Performance Table'!$D1595='Master List'!$B$44,'Reported Performance Table'!$D1595='Master List'!$B$46,'Reported Performance Table'!$D1595='Master List'!$B$48,'Reported Performance Table'!$D1595='Master List'!$B$104,'Reported Performance Table'!$D1595='Master List'!$B$106,'Reported Performance Table'!$D1595='Master List'!$B$126)),"LUNA_Dimming","Dimming_Capability_and_Range"))</f>
        <v/>
      </c>
      <c r="N1595" s="179">
        <f>'Reported Performance Table'!BE1595</f>
        <v>0</v>
      </c>
      <c r="O1595" s="179">
        <f>'Reported Performance Table'!BF1595</f>
        <v>0</v>
      </c>
      <c r="P1595" s="179">
        <f>'Reported Performance Table'!BG1595</f>
        <v>0</v>
      </c>
      <c r="Q1595" t="str">
        <f t="shared" si="49"/>
        <v>No</v>
      </c>
    </row>
    <row r="1596" spans="1:17" x14ac:dyDescent="0.25">
      <c r="A1596" s="75">
        <v>1603</v>
      </c>
      <c r="B1596" s="76" t="str">
        <f>IF('Reported Performance Table'!$A1603="","",IF(OR('Reported Performance Table'!$B1603="",'Reported Performance Table'!$C1603="",'Reported Performance Table'!$D1603="",'Reported Performance Table'!$F1603="",'Reported Performance Table'!$G1603="",'Reported Performance Table'!$H1603="",'Reported Performance Table'!$I1603="",'Reported Performance Table'!$K1603="",'Reported Performance Table'!$N1603="",'Reported Performance Table'!$O1603="",'Reported Performance Table'!$P1603="",'Reported Performance Table'!$Q1603="",'Reported Performance Table'!$R1603="",'Reported Performance Table'!$S1603="",'Reported Performance Table'!$T1603="",'Reported Performance Table'!$U1603="",'Reported Performance Table'!$V1603="",'Reported Performance Table'!$W1603="",'Reported Performance Table'!$X1603="",'Reported Performance Table'!$AF1603="",'Reported Performance Table'!$AG1603="",'Reported Performance Table'!$AI1603="",'Reported Performance Table'!$AJ1603="",'Reported Performance Table'!$AL1603="",'Reported Performance Table'!$AN1603="",'Reported Performance Table'!$AR1603=""),$A1596&amp;", ",""))</f>
        <v/>
      </c>
      <c r="D1596" s="35" t="e">
        <f>VLOOKUP('Reported Performance Table'!C1596,'Master List'!$B$20:$C$39,2,FALSE)</f>
        <v>#N/A</v>
      </c>
      <c r="E1596" t="e">
        <f>VLOOKUP('Reported Performance Table'!D1596,'Master List'!$B$42:$C$129,2,FALSE)</f>
        <v>#N/A</v>
      </c>
      <c r="F1596" t="e">
        <f>VLOOKUP('Reported Performance Table'!C1596,'Master List'!$B$20:$D$39,3,FALSE)</f>
        <v>#N/A</v>
      </c>
      <c r="G1596" s="3" t="e">
        <f>VLOOKUP('Reported Performance Table'!B1596,'Master List'!$B$11:$D$17,3,FALSE)</f>
        <v>#N/A</v>
      </c>
      <c r="H1596" t="e">
        <f t="shared" si="48"/>
        <v>#N/A</v>
      </c>
      <c r="I1596" t="e">
        <f>IF(VLOOKUP('Reported Performance Table'!D1596,'Master List'!$B$42:$D$129,3,FALSE)="","No",VLOOKUP('Reported Performance Table'!D1596,'Master List'!$B$42:$D$129,3,FALSE))</f>
        <v>#N/A</v>
      </c>
      <c r="J1596" t="e">
        <f>IF(AND(I1596="Yes_No",'Reported Performance Table'!E1596="Yes"),"No","Yes_No")</f>
        <v>#N/A</v>
      </c>
      <c r="K1596" t="str">
        <f>IF('Reported Performance Table'!D1596="","",IF('Reported Performance Table'!E1596="Yes","LUNA_CCT","Reported_CCT"))</f>
        <v/>
      </c>
      <c r="L1596" t="str">
        <f>IF('Reported Performance Table'!D1596="","",IF(K1596="LUNA_CCT",VLOOKUP('Reported Performance Table'!D1596,'Master List'!$B$42:$E$129,4,FALSE),"Reported_BUG"))</f>
        <v/>
      </c>
      <c r="M1596" t="str">
        <f>IF('Reported Performance Table'!D1596="","",IF(AND('Reported Performance Table'!$E1596="Yes",OR('Reported Performance Table'!$D1596='Master List'!$B$42,'Reported Performance Table'!$D1596='Master List'!$B$43,'Reported Performance Table'!$D1596='Master List'!$B$44,'Reported Performance Table'!$D1596='Master List'!$B$46,'Reported Performance Table'!$D1596='Master List'!$B$48,'Reported Performance Table'!$D1596='Master List'!$B$104,'Reported Performance Table'!$D1596='Master List'!$B$106,'Reported Performance Table'!$D1596='Master List'!$B$126)),"LUNA_Dimming","Dimming_Capability_and_Range"))</f>
        <v/>
      </c>
      <c r="N1596" s="179">
        <f>'Reported Performance Table'!BE1596</f>
        <v>0</v>
      </c>
      <c r="O1596" s="179">
        <f>'Reported Performance Table'!BF1596</f>
        <v>0</v>
      </c>
      <c r="P1596" s="179">
        <f>'Reported Performance Table'!BG1596</f>
        <v>0</v>
      </c>
      <c r="Q1596" t="str">
        <f t="shared" si="49"/>
        <v>No</v>
      </c>
    </row>
    <row r="1597" spans="1:17" x14ac:dyDescent="0.25">
      <c r="A1597" s="75">
        <v>1604</v>
      </c>
      <c r="B1597" s="76" t="str">
        <f>IF('Reported Performance Table'!$A1604="","",IF(OR('Reported Performance Table'!$B1604="",'Reported Performance Table'!$C1604="",'Reported Performance Table'!$D1604="",'Reported Performance Table'!$F1604="",'Reported Performance Table'!$G1604="",'Reported Performance Table'!$H1604="",'Reported Performance Table'!$I1604="",'Reported Performance Table'!$K1604="",'Reported Performance Table'!$N1604="",'Reported Performance Table'!$O1604="",'Reported Performance Table'!$P1604="",'Reported Performance Table'!$Q1604="",'Reported Performance Table'!$R1604="",'Reported Performance Table'!$S1604="",'Reported Performance Table'!$T1604="",'Reported Performance Table'!$U1604="",'Reported Performance Table'!$V1604="",'Reported Performance Table'!$W1604="",'Reported Performance Table'!$X1604="",'Reported Performance Table'!$AF1604="",'Reported Performance Table'!$AG1604="",'Reported Performance Table'!$AI1604="",'Reported Performance Table'!$AJ1604="",'Reported Performance Table'!$AL1604="",'Reported Performance Table'!$AN1604="",'Reported Performance Table'!$AR1604=""),$A1597&amp;", ",""))</f>
        <v/>
      </c>
      <c r="D1597" s="35" t="e">
        <f>VLOOKUP('Reported Performance Table'!C1597,'Master List'!$B$20:$C$39,2,FALSE)</f>
        <v>#N/A</v>
      </c>
      <c r="E1597" t="e">
        <f>VLOOKUP('Reported Performance Table'!D1597,'Master List'!$B$42:$C$129,2,FALSE)</f>
        <v>#N/A</v>
      </c>
      <c r="F1597" t="e">
        <f>VLOOKUP('Reported Performance Table'!C1597,'Master List'!$B$20:$D$39,3,FALSE)</f>
        <v>#N/A</v>
      </c>
      <c r="G1597" s="3" t="e">
        <f>VLOOKUP('Reported Performance Table'!B1597,'Master List'!$B$11:$D$17,3,FALSE)</f>
        <v>#N/A</v>
      </c>
      <c r="H1597" t="e">
        <f t="shared" si="48"/>
        <v>#N/A</v>
      </c>
      <c r="I1597" t="e">
        <f>IF(VLOOKUP('Reported Performance Table'!D1597,'Master List'!$B$42:$D$129,3,FALSE)="","No",VLOOKUP('Reported Performance Table'!D1597,'Master List'!$B$42:$D$129,3,FALSE))</f>
        <v>#N/A</v>
      </c>
      <c r="J1597" t="e">
        <f>IF(AND(I1597="Yes_No",'Reported Performance Table'!E1597="Yes"),"No","Yes_No")</f>
        <v>#N/A</v>
      </c>
      <c r="K1597" t="str">
        <f>IF('Reported Performance Table'!D1597="","",IF('Reported Performance Table'!E1597="Yes","LUNA_CCT","Reported_CCT"))</f>
        <v/>
      </c>
      <c r="L1597" t="str">
        <f>IF('Reported Performance Table'!D1597="","",IF(K1597="LUNA_CCT",VLOOKUP('Reported Performance Table'!D1597,'Master List'!$B$42:$E$129,4,FALSE),"Reported_BUG"))</f>
        <v/>
      </c>
      <c r="M1597" t="str">
        <f>IF('Reported Performance Table'!D1597="","",IF(AND('Reported Performance Table'!$E1597="Yes",OR('Reported Performance Table'!$D1597='Master List'!$B$42,'Reported Performance Table'!$D1597='Master List'!$B$43,'Reported Performance Table'!$D1597='Master List'!$B$44,'Reported Performance Table'!$D1597='Master List'!$B$46,'Reported Performance Table'!$D1597='Master List'!$B$48,'Reported Performance Table'!$D1597='Master List'!$B$104,'Reported Performance Table'!$D1597='Master List'!$B$106,'Reported Performance Table'!$D1597='Master List'!$B$126)),"LUNA_Dimming","Dimming_Capability_and_Range"))</f>
        <v/>
      </c>
      <c r="N1597" s="179">
        <f>'Reported Performance Table'!BE1597</f>
        <v>0</v>
      </c>
      <c r="O1597" s="179">
        <f>'Reported Performance Table'!BF1597</f>
        <v>0</v>
      </c>
      <c r="P1597" s="179">
        <f>'Reported Performance Table'!BG1597</f>
        <v>0</v>
      </c>
      <c r="Q1597" t="str">
        <f t="shared" si="49"/>
        <v>No</v>
      </c>
    </row>
    <row r="1598" spans="1:17" x14ac:dyDescent="0.25">
      <c r="A1598" s="75">
        <v>1605</v>
      </c>
      <c r="B1598" s="76" t="str">
        <f>IF('Reported Performance Table'!$A1605="","",IF(OR('Reported Performance Table'!$B1605="",'Reported Performance Table'!$C1605="",'Reported Performance Table'!$D1605="",'Reported Performance Table'!$F1605="",'Reported Performance Table'!$G1605="",'Reported Performance Table'!$H1605="",'Reported Performance Table'!$I1605="",'Reported Performance Table'!$K1605="",'Reported Performance Table'!$N1605="",'Reported Performance Table'!$O1605="",'Reported Performance Table'!$P1605="",'Reported Performance Table'!$Q1605="",'Reported Performance Table'!$R1605="",'Reported Performance Table'!$S1605="",'Reported Performance Table'!$T1605="",'Reported Performance Table'!$U1605="",'Reported Performance Table'!$V1605="",'Reported Performance Table'!$W1605="",'Reported Performance Table'!$X1605="",'Reported Performance Table'!$AF1605="",'Reported Performance Table'!$AG1605="",'Reported Performance Table'!$AI1605="",'Reported Performance Table'!$AJ1605="",'Reported Performance Table'!$AL1605="",'Reported Performance Table'!$AN1605="",'Reported Performance Table'!$AR1605=""),$A1598&amp;", ",""))</f>
        <v/>
      </c>
      <c r="D1598" s="35" t="e">
        <f>VLOOKUP('Reported Performance Table'!C1598,'Master List'!$B$20:$C$39,2,FALSE)</f>
        <v>#N/A</v>
      </c>
      <c r="E1598" t="e">
        <f>VLOOKUP('Reported Performance Table'!D1598,'Master List'!$B$42:$C$129,2,FALSE)</f>
        <v>#N/A</v>
      </c>
      <c r="F1598" t="e">
        <f>VLOOKUP('Reported Performance Table'!C1598,'Master List'!$B$20:$D$39,3,FALSE)</f>
        <v>#N/A</v>
      </c>
      <c r="G1598" s="3" t="e">
        <f>VLOOKUP('Reported Performance Table'!B1598,'Master List'!$B$11:$D$17,3,FALSE)</f>
        <v>#N/A</v>
      </c>
      <c r="H1598" t="e">
        <f t="shared" si="48"/>
        <v>#N/A</v>
      </c>
      <c r="I1598" t="e">
        <f>IF(VLOOKUP('Reported Performance Table'!D1598,'Master List'!$B$42:$D$129,3,FALSE)="","No",VLOOKUP('Reported Performance Table'!D1598,'Master List'!$B$42:$D$129,3,FALSE))</f>
        <v>#N/A</v>
      </c>
      <c r="J1598" t="e">
        <f>IF(AND(I1598="Yes_No",'Reported Performance Table'!E1598="Yes"),"No","Yes_No")</f>
        <v>#N/A</v>
      </c>
      <c r="K1598" t="str">
        <f>IF('Reported Performance Table'!D1598="","",IF('Reported Performance Table'!E1598="Yes","LUNA_CCT","Reported_CCT"))</f>
        <v/>
      </c>
      <c r="L1598" t="str">
        <f>IF('Reported Performance Table'!D1598="","",IF(K1598="LUNA_CCT",VLOOKUP('Reported Performance Table'!D1598,'Master List'!$B$42:$E$129,4,FALSE),"Reported_BUG"))</f>
        <v/>
      </c>
      <c r="M1598" t="str">
        <f>IF('Reported Performance Table'!D1598="","",IF(AND('Reported Performance Table'!$E1598="Yes",OR('Reported Performance Table'!$D1598='Master List'!$B$42,'Reported Performance Table'!$D1598='Master List'!$B$43,'Reported Performance Table'!$D1598='Master List'!$B$44,'Reported Performance Table'!$D1598='Master List'!$B$46,'Reported Performance Table'!$D1598='Master List'!$B$48,'Reported Performance Table'!$D1598='Master List'!$B$104,'Reported Performance Table'!$D1598='Master List'!$B$106,'Reported Performance Table'!$D1598='Master List'!$B$126)),"LUNA_Dimming","Dimming_Capability_and_Range"))</f>
        <v/>
      </c>
      <c r="N1598" s="179">
        <f>'Reported Performance Table'!BE1598</f>
        <v>0</v>
      </c>
      <c r="O1598" s="179">
        <f>'Reported Performance Table'!BF1598</f>
        <v>0</v>
      </c>
      <c r="P1598" s="179">
        <f>'Reported Performance Table'!BG1598</f>
        <v>0</v>
      </c>
      <c r="Q1598" t="str">
        <f t="shared" si="49"/>
        <v>No</v>
      </c>
    </row>
    <row r="1599" spans="1:17" x14ac:dyDescent="0.25">
      <c r="A1599" s="75">
        <v>1606</v>
      </c>
      <c r="B1599" s="76" t="str">
        <f>IF('Reported Performance Table'!$A1606="","",IF(OR('Reported Performance Table'!$B1606="",'Reported Performance Table'!$C1606="",'Reported Performance Table'!$D1606="",'Reported Performance Table'!$F1606="",'Reported Performance Table'!$G1606="",'Reported Performance Table'!$H1606="",'Reported Performance Table'!$I1606="",'Reported Performance Table'!$K1606="",'Reported Performance Table'!$N1606="",'Reported Performance Table'!$O1606="",'Reported Performance Table'!$P1606="",'Reported Performance Table'!$Q1606="",'Reported Performance Table'!$R1606="",'Reported Performance Table'!$S1606="",'Reported Performance Table'!$T1606="",'Reported Performance Table'!$U1606="",'Reported Performance Table'!$V1606="",'Reported Performance Table'!$W1606="",'Reported Performance Table'!$X1606="",'Reported Performance Table'!$AF1606="",'Reported Performance Table'!$AG1606="",'Reported Performance Table'!$AI1606="",'Reported Performance Table'!$AJ1606="",'Reported Performance Table'!$AL1606="",'Reported Performance Table'!$AN1606="",'Reported Performance Table'!$AR1606=""),$A1599&amp;", ",""))</f>
        <v/>
      </c>
      <c r="D1599" s="35" t="e">
        <f>VLOOKUP('Reported Performance Table'!C1599,'Master List'!$B$20:$C$39,2,FALSE)</f>
        <v>#N/A</v>
      </c>
      <c r="E1599" t="e">
        <f>VLOOKUP('Reported Performance Table'!D1599,'Master List'!$B$42:$C$129,2,FALSE)</f>
        <v>#N/A</v>
      </c>
      <c r="F1599" t="e">
        <f>VLOOKUP('Reported Performance Table'!C1599,'Master List'!$B$20:$D$39,3,FALSE)</f>
        <v>#N/A</v>
      </c>
      <c r="G1599" s="3" t="e">
        <f>VLOOKUP('Reported Performance Table'!B1599,'Master List'!$B$11:$D$17,3,FALSE)</f>
        <v>#N/A</v>
      </c>
      <c r="H1599" t="e">
        <f t="shared" si="48"/>
        <v>#N/A</v>
      </c>
      <c r="I1599" t="e">
        <f>IF(VLOOKUP('Reported Performance Table'!D1599,'Master List'!$B$42:$D$129,3,FALSE)="","No",VLOOKUP('Reported Performance Table'!D1599,'Master List'!$B$42:$D$129,3,FALSE))</f>
        <v>#N/A</v>
      </c>
      <c r="J1599" t="e">
        <f>IF(AND(I1599="Yes_No",'Reported Performance Table'!E1599="Yes"),"No","Yes_No")</f>
        <v>#N/A</v>
      </c>
      <c r="K1599" t="str">
        <f>IF('Reported Performance Table'!D1599="","",IF('Reported Performance Table'!E1599="Yes","LUNA_CCT","Reported_CCT"))</f>
        <v/>
      </c>
      <c r="L1599" t="str">
        <f>IF('Reported Performance Table'!D1599="","",IF(K1599="LUNA_CCT",VLOOKUP('Reported Performance Table'!D1599,'Master List'!$B$42:$E$129,4,FALSE),"Reported_BUG"))</f>
        <v/>
      </c>
      <c r="M1599" t="str">
        <f>IF('Reported Performance Table'!D1599="","",IF(AND('Reported Performance Table'!$E1599="Yes",OR('Reported Performance Table'!$D1599='Master List'!$B$42,'Reported Performance Table'!$D1599='Master List'!$B$43,'Reported Performance Table'!$D1599='Master List'!$B$44,'Reported Performance Table'!$D1599='Master List'!$B$46,'Reported Performance Table'!$D1599='Master List'!$B$48,'Reported Performance Table'!$D1599='Master List'!$B$104,'Reported Performance Table'!$D1599='Master List'!$B$106,'Reported Performance Table'!$D1599='Master List'!$B$126)),"LUNA_Dimming","Dimming_Capability_and_Range"))</f>
        <v/>
      </c>
      <c r="N1599" s="179">
        <f>'Reported Performance Table'!BE1599</f>
        <v>0</v>
      </c>
      <c r="O1599" s="179">
        <f>'Reported Performance Table'!BF1599</f>
        <v>0</v>
      </c>
      <c r="P1599" s="179">
        <f>'Reported Performance Table'!BG1599</f>
        <v>0</v>
      </c>
      <c r="Q1599" t="str">
        <f t="shared" si="49"/>
        <v>No</v>
      </c>
    </row>
    <row r="1600" spans="1:17" x14ac:dyDescent="0.25">
      <c r="A1600" s="75">
        <v>1607</v>
      </c>
      <c r="B1600" s="76" t="str">
        <f>IF('Reported Performance Table'!$A1607="","",IF(OR('Reported Performance Table'!$B1607="",'Reported Performance Table'!$C1607="",'Reported Performance Table'!$D1607="",'Reported Performance Table'!$F1607="",'Reported Performance Table'!$G1607="",'Reported Performance Table'!$H1607="",'Reported Performance Table'!$I1607="",'Reported Performance Table'!$K1607="",'Reported Performance Table'!$N1607="",'Reported Performance Table'!$O1607="",'Reported Performance Table'!$P1607="",'Reported Performance Table'!$Q1607="",'Reported Performance Table'!$R1607="",'Reported Performance Table'!$S1607="",'Reported Performance Table'!$T1607="",'Reported Performance Table'!$U1607="",'Reported Performance Table'!$V1607="",'Reported Performance Table'!$W1607="",'Reported Performance Table'!$X1607="",'Reported Performance Table'!$AF1607="",'Reported Performance Table'!$AG1607="",'Reported Performance Table'!$AI1607="",'Reported Performance Table'!$AJ1607="",'Reported Performance Table'!$AL1607="",'Reported Performance Table'!$AN1607="",'Reported Performance Table'!$AR1607=""),$A1600&amp;", ",""))</f>
        <v/>
      </c>
      <c r="D1600" s="35" t="e">
        <f>VLOOKUP('Reported Performance Table'!C1600,'Master List'!$B$20:$C$39,2,FALSE)</f>
        <v>#N/A</v>
      </c>
      <c r="E1600" t="e">
        <f>VLOOKUP('Reported Performance Table'!D1600,'Master List'!$B$42:$C$129,2,FALSE)</f>
        <v>#N/A</v>
      </c>
      <c r="F1600" t="e">
        <f>VLOOKUP('Reported Performance Table'!C1600,'Master List'!$B$20:$D$39,3,FALSE)</f>
        <v>#N/A</v>
      </c>
      <c r="G1600" s="3" t="e">
        <f>VLOOKUP('Reported Performance Table'!B1600,'Master List'!$B$11:$D$17,3,FALSE)</f>
        <v>#N/A</v>
      </c>
      <c r="H1600" t="e">
        <f t="shared" si="48"/>
        <v>#N/A</v>
      </c>
      <c r="I1600" t="e">
        <f>IF(VLOOKUP('Reported Performance Table'!D1600,'Master List'!$B$42:$D$129,3,FALSE)="","No",VLOOKUP('Reported Performance Table'!D1600,'Master List'!$B$42:$D$129,3,FALSE))</f>
        <v>#N/A</v>
      </c>
      <c r="J1600" t="e">
        <f>IF(AND(I1600="Yes_No",'Reported Performance Table'!E1600="Yes"),"No","Yes_No")</f>
        <v>#N/A</v>
      </c>
      <c r="K1600" t="str">
        <f>IF('Reported Performance Table'!D1600="","",IF('Reported Performance Table'!E1600="Yes","LUNA_CCT","Reported_CCT"))</f>
        <v/>
      </c>
      <c r="L1600" t="str">
        <f>IF('Reported Performance Table'!D1600="","",IF(K1600="LUNA_CCT",VLOOKUP('Reported Performance Table'!D1600,'Master List'!$B$42:$E$129,4,FALSE),"Reported_BUG"))</f>
        <v/>
      </c>
      <c r="M1600" t="str">
        <f>IF('Reported Performance Table'!D1600="","",IF(AND('Reported Performance Table'!$E1600="Yes",OR('Reported Performance Table'!$D1600='Master List'!$B$42,'Reported Performance Table'!$D1600='Master List'!$B$43,'Reported Performance Table'!$D1600='Master List'!$B$44,'Reported Performance Table'!$D1600='Master List'!$B$46,'Reported Performance Table'!$D1600='Master List'!$B$48,'Reported Performance Table'!$D1600='Master List'!$B$104,'Reported Performance Table'!$D1600='Master List'!$B$106,'Reported Performance Table'!$D1600='Master List'!$B$126)),"LUNA_Dimming","Dimming_Capability_and_Range"))</f>
        <v/>
      </c>
      <c r="N1600" s="179">
        <f>'Reported Performance Table'!BE1600</f>
        <v>0</v>
      </c>
      <c r="O1600" s="179">
        <f>'Reported Performance Table'!BF1600</f>
        <v>0</v>
      </c>
      <c r="P1600" s="179">
        <f>'Reported Performance Table'!BG1600</f>
        <v>0</v>
      </c>
      <c r="Q1600" t="str">
        <f t="shared" si="49"/>
        <v>No</v>
      </c>
    </row>
    <row r="1601" spans="1:17" x14ac:dyDescent="0.25">
      <c r="A1601" s="75">
        <v>1608</v>
      </c>
      <c r="B1601" s="76" t="str">
        <f>IF('Reported Performance Table'!$A1608="","",IF(OR('Reported Performance Table'!$B1608="",'Reported Performance Table'!$C1608="",'Reported Performance Table'!$D1608="",'Reported Performance Table'!$F1608="",'Reported Performance Table'!$G1608="",'Reported Performance Table'!$H1608="",'Reported Performance Table'!$I1608="",'Reported Performance Table'!$K1608="",'Reported Performance Table'!$N1608="",'Reported Performance Table'!$O1608="",'Reported Performance Table'!$P1608="",'Reported Performance Table'!$Q1608="",'Reported Performance Table'!$R1608="",'Reported Performance Table'!$S1608="",'Reported Performance Table'!$T1608="",'Reported Performance Table'!$U1608="",'Reported Performance Table'!$V1608="",'Reported Performance Table'!$W1608="",'Reported Performance Table'!$X1608="",'Reported Performance Table'!$AF1608="",'Reported Performance Table'!$AG1608="",'Reported Performance Table'!$AI1608="",'Reported Performance Table'!$AJ1608="",'Reported Performance Table'!$AL1608="",'Reported Performance Table'!$AN1608="",'Reported Performance Table'!$AR1608=""),$A1601&amp;", ",""))</f>
        <v/>
      </c>
      <c r="D1601" s="35" t="e">
        <f>VLOOKUP('Reported Performance Table'!C1601,'Master List'!$B$20:$C$39,2,FALSE)</f>
        <v>#N/A</v>
      </c>
      <c r="E1601" t="e">
        <f>VLOOKUP('Reported Performance Table'!D1601,'Master List'!$B$42:$C$129,2,FALSE)</f>
        <v>#N/A</v>
      </c>
      <c r="F1601" t="e">
        <f>VLOOKUP('Reported Performance Table'!C1601,'Master List'!$B$20:$D$39,3,FALSE)</f>
        <v>#N/A</v>
      </c>
      <c r="G1601" s="3" t="e">
        <f>VLOOKUP('Reported Performance Table'!B1601,'Master List'!$B$11:$D$17,3,FALSE)</f>
        <v>#N/A</v>
      </c>
      <c r="H1601" t="e">
        <f t="shared" si="48"/>
        <v>#N/A</v>
      </c>
      <c r="I1601" t="e">
        <f>IF(VLOOKUP('Reported Performance Table'!D1601,'Master List'!$B$42:$D$129,3,FALSE)="","No",VLOOKUP('Reported Performance Table'!D1601,'Master List'!$B$42:$D$129,3,FALSE))</f>
        <v>#N/A</v>
      </c>
      <c r="J1601" t="e">
        <f>IF(AND(I1601="Yes_No",'Reported Performance Table'!E1601="Yes"),"No","Yes_No")</f>
        <v>#N/A</v>
      </c>
      <c r="K1601" t="str">
        <f>IF('Reported Performance Table'!D1601="","",IF('Reported Performance Table'!E1601="Yes","LUNA_CCT","Reported_CCT"))</f>
        <v/>
      </c>
      <c r="L1601" t="str">
        <f>IF('Reported Performance Table'!D1601="","",IF(K1601="LUNA_CCT",VLOOKUP('Reported Performance Table'!D1601,'Master List'!$B$42:$E$129,4,FALSE),"Reported_BUG"))</f>
        <v/>
      </c>
      <c r="M1601" t="str">
        <f>IF('Reported Performance Table'!D1601="","",IF(AND('Reported Performance Table'!$E1601="Yes",OR('Reported Performance Table'!$D1601='Master List'!$B$42,'Reported Performance Table'!$D1601='Master List'!$B$43,'Reported Performance Table'!$D1601='Master List'!$B$44,'Reported Performance Table'!$D1601='Master List'!$B$46,'Reported Performance Table'!$D1601='Master List'!$B$48,'Reported Performance Table'!$D1601='Master List'!$B$104,'Reported Performance Table'!$D1601='Master List'!$B$106,'Reported Performance Table'!$D1601='Master List'!$B$126)),"LUNA_Dimming","Dimming_Capability_and_Range"))</f>
        <v/>
      </c>
      <c r="N1601" s="179">
        <f>'Reported Performance Table'!BE1601</f>
        <v>0</v>
      </c>
      <c r="O1601" s="179">
        <f>'Reported Performance Table'!BF1601</f>
        <v>0</v>
      </c>
      <c r="P1601" s="179">
        <f>'Reported Performance Table'!BG1601</f>
        <v>0</v>
      </c>
      <c r="Q1601" t="str">
        <f t="shared" si="49"/>
        <v>No</v>
      </c>
    </row>
    <row r="1602" spans="1:17" x14ac:dyDescent="0.25">
      <c r="A1602" s="75">
        <v>1609</v>
      </c>
      <c r="B1602" s="76" t="str">
        <f>IF('Reported Performance Table'!$A1609="","",IF(OR('Reported Performance Table'!$B1609="",'Reported Performance Table'!$C1609="",'Reported Performance Table'!$D1609="",'Reported Performance Table'!$F1609="",'Reported Performance Table'!$G1609="",'Reported Performance Table'!$H1609="",'Reported Performance Table'!$I1609="",'Reported Performance Table'!$K1609="",'Reported Performance Table'!$N1609="",'Reported Performance Table'!$O1609="",'Reported Performance Table'!$P1609="",'Reported Performance Table'!$Q1609="",'Reported Performance Table'!$R1609="",'Reported Performance Table'!$S1609="",'Reported Performance Table'!$T1609="",'Reported Performance Table'!$U1609="",'Reported Performance Table'!$V1609="",'Reported Performance Table'!$W1609="",'Reported Performance Table'!$X1609="",'Reported Performance Table'!$AF1609="",'Reported Performance Table'!$AG1609="",'Reported Performance Table'!$AI1609="",'Reported Performance Table'!$AJ1609="",'Reported Performance Table'!$AL1609="",'Reported Performance Table'!$AN1609="",'Reported Performance Table'!$AR1609=""),$A1602&amp;", ",""))</f>
        <v/>
      </c>
      <c r="D1602" s="35" t="e">
        <f>VLOOKUP('Reported Performance Table'!C1602,'Master List'!$B$20:$C$39,2,FALSE)</f>
        <v>#N/A</v>
      </c>
      <c r="E1602" t="e">
        <f>VLOOKUP('Reported Performance Table'!D1602,'Master List'!$B$42:$C$129,2,FALSE)</f>
        <v>#N/A</v>
      </c>
      <c r="F1602" t="e">
        <f>VLOOKUP('Reported Performance Table'!C1602,'Master List'!$B$20:$D$39,3,FALSE)</f>
        <v>#N/A</v>
      </c>
      <c r="G1602" s="3" t="e">
        <f>VLOOKUP('Reported Performance Table'!B1602,'Master List'!$B$11:$D$17,3,FALSE)</f>
        <v>#N/A</v>
      </c>
      <c r="H1602" t="e">
        <f t="shared" si="48"/>
        <v>#N/A</v>
      </c>
      <c r="I1602" t="e">
        <f>IF(VLOOKUP('Reported Performance Table'!D1602,'Master List'!$B$42:$D$129,3,FALSE)="","No",VLOOKUP('Reported Performance Table'!D1602,'Master List'!$B$42:$D$129,3,FALSE))</f>
        <v>#N/A</v>
      </c>
      <c r="J1602" t="e">
        <f>IF(AND(I1602="Yes_No",'Reported Performance Table'!E1602="Yes"),"No","Yes_No")</f>
        <v>#N/A</v>
      </c>
      <c r="K1602" t="str">
        <f>IF('Reported Performance Table'!D1602="","",IF('Reported Performance Table'!E1602="Yes","LUNA_CCT","Reported_CCT"))</f>
        <v/>
      </c>
      <c r="L1602" t="str">
        <f>IF('Reported Performance Table'!D1602="","",IF(K1602="LUNA_CCT",VLOOKUP('Reported Performance Table'!D1602,'Master List'!$B$42:$E$129,4,FALSE),"Reported_BUG"))</f>
        <v/>
      </c>
      <c r="M1602" t="str">
        <f>IF('Reported Performance Table'!D1602="","",IF(AND('Reported Performance Table'!$E1602="Yes",OR('Reported Performance Table'!$D1602='Master List'!$B$42,'Reported Performance Table'!$D1602='Master List'!$B$43,'Reported Performance Table'!$D1602='Master List'!$B$44,'Reported Performance Table'!$D1602='Master List'!$B$46,'Reported Performance Table'!$D1602='Master List'!$B$48,'Reported Performance Table'!$D1602='Master List'!$B$104,'Reported Performance Table'!$D1602='Master List'!$B$106,'Reported Performance Table'!$D1602='Master List'!$B$126)),"LUNA_Dimming","Dimming_Capability_and_Range"))</f>
        <v/>
      </c>
      <c r="N1602" s="179">
        <f>'Reported Performance Table'!BE1602</f>
        <v>0</v>
      </c>
      <c r="O1602" s="179">
        <f>'Reported Performance Table'!BF1602</f>
        <v>0</v>
      </c>
      <c r="P1602" s="179">
        <f>'Reported Performance Table'!BG1602</f>
        <v>0</v>
      </c>
      <c r="Q1602" t="str">
        <f t="shared" si="49"/>
        <v>No</v>
      </c>
    </row>
    <row r="1603" spans="1:17" x14ac:dyDescent="0.25">
      <c r="A1603" s="75">
        <v>1610</v>
      </c>
      <c r="B1603" s="76" t="str">
        <f>IF('Reported Performance Table'!$A1610="","",IF(OR('Reported Performance Table'!$B1610="",'Reported Performance Table'!$C1610="",'Reported Performance Table'!$D1610="",'Reported Performance Table'!$F1610="",'Reported Performance Table'!$G1610="",'Reported Performance Table'!$H1610="",'Reported Performance Table'!$I1610="",'Reported Performance Table'!$K1610="",'Reported Performance Table'!$N1610="",'Reported Performance Table'!$O1610="",'Reported Performance Table'!$P1610="",'Reported Performance Table'!$Q1610="",'Reported Performance Table'!$R1610="",'Reported Performance Table'!$S1610="",'Reported Performance Table'!$T1610="",'Reported Performance Table'!$U1610="",'Reported Performance Table'!$V1610="",'Reported Performance Table'!$W1610="",'Reported Performance Table'!$X1610="",'Reported Performance Table'!$AF1610="",'Reported Performance Table'!$AG1610="",'Reported Performance Table'!$AI1610="",'Reported Performance Table'!$AJ1610="",'Reported Performance Table'!$AL1610="",'Reported Performance Table'!$AN1610="",'Reported Performance Table'!$AR1610=""),$A1603&amp;", ",""))</f>
        <v/>
      </c>
      <c r="D1603" s="35" t="e">
        <f>VLOOKUP('Reported Performance Table'!C1603,'Master List'!$B$20:$C$39,2,FALSE)</f>
        <v>#N/A</v>
      </c>
      <c r="E1603" t="e">
        <f>VLOOKUP('Reported Performance Table'!D1603,'Master List'!$B$42:$C$129,2,FALSE)</f>
        <v>#N/A</v>
      </c>
      <c r="F1603" t="e">
        <f>VLOOKUP('Reported Performance Table'!C1603,'Master List'!$B$20:$D$39,3,FALSE)</f>
        <v>#N/A</v>
      </c>
      <c r="G1603" s="3" t="e">
        <f>VLOOKUP('Reported Performance Table'!B1603,'Master List'!$B$11:$D$17,3,FALSE)</f>
        <v>#N/A</v>
      </c>
      <c r="H1603" t="e">
        <f t="shared" si="48"/>
        <v>#N/A</v>
      </c>
      <c r="I1603" t="e">
        <f>IF(VLOOKUP('Reported Performance Table'!D1603,'Master List'!$B$42:$D$129,3,FALSE)="","No",VLOOKUP('Reported Performance Table'!D1603,'Master List'!$B$42:$D$129,3,FALSE))</f>
        <v>#N/A</v>
      </c>
      <c r="J1603" t="e">
        <f>IF(AND(I1603="Yes_No",'Reported Performance Table'!E1603="Yes"),"No","Yes_No")</f>
        <v>#N/A</v>
      </c>
      <c r="K1603" t="str">
        <f>IF('Reported Performance Table'!D1603="","",IF('Reported Performance Table'!E1603="Yes","LUNA_CCT","Reported_CCT"))</f>
        <v/>
      </c>
      <c r="L1603" t="str">
        <f>IF('Reported Performance Table'!D1603="","",IF(K1603="LUNA_CCT",VLOOKUP('Reported Performance Table'!D1603,'Master List'!$B$42:$E$129,4,FALSE),"Reported_BUG"))</f>
        <v/>
      </c>
      <c r="M1603" t="str">
        <f>IF('Reported Performance Table'!D1603="","",IF(AND('Reported Performance Table'!$E1603="Yes",OR('Reported Performance Table'!$D1603='Master List'!$B$42,'Reported Performance Table'!$D1603='Master List'!$B$43,'Reported Performance Table'!$D1603='Master List'!$B$44,'Reported Performance Table'!$D1603='Master List'!$B$46,'Reported Performance Table'!$D1603='Master List'!$B$48,'Reported Performance Table'!$D1603='Master List'!$B$104,'Reported Performance Table'!$D1603='Master List'!$B$106,'Reported Performance Table'!$D1603='Master List'!$B$126)),"LUNA_Dimming","Dimming_Capability_and_Range"))</f>
        <v/>
      </c>
      <c r="N1603" s="179">
        <f>'Reported Performance Table'!BE1603</f>
        <v>0</v>
      </c>
      <c r="O1603" s="179">
        <f>'Reported Performance Table'!BF1603</f>
        <v>0</v>
      </c>
      <c r="P1603" s="179">
        <f>'Reported Performance Table'!BG1603</f>
        <v>0</v>
      </c>
      <c r="Q1603" t="str">
        <f t="shared" si="49"/>
        <v>No</v>
      </c>
    </row>
    <row r="1604" spans="1:17" x14ac:dyDescent="0.25">
      <c r="A1604" s="75">
        <v>1611</v>
      </c>
      <c r="B1604" s="76" t="str">
        <f>IF('Reported Performance Table'!$A1611="","",IF(OR('Reported Performance Table'!$B1611="",'Reported Performance Table'!$C1611="",'Reported Performance Table'!$D1611="",'Reported Performance Table'!$F1611="",'Reported Performance Table'!$G1611="",'Reported Performance Table'!$H1611="",'Reported Performance Table'!$I1611="",'Reported Performance Table'!$K1611="",'Reported Performance Table'!$N1611="",'Reported Performance Table'!$O1611="",'Reported Performance Table'!$P1611="",'Reported Performance Table'!$Q1611="",'Reported Performance Table'!$R1611="",'Reported Performance Table'!$S1611="",'Reported Performance Table'!$T1611="",'Reported Performance Table'!$U1611="",'Reported Performance Table'!$V1611="",'Reported Performance Table'!$W1611="",'Reported Performance Table'!$X1611="",'Reported Performance Table'!$AF1611="",'Reported Performance Table'!$AG1611="",'Reported Performance Table'!$AI1611="",'Reported Performance Table'!$AJ1611="",'Reported Performance Table'!$AL1611="",'Reported Performance Table'!$AN1611="",'Reported Performance Table'!$AR1611=""),$A1604&amp;", ",""))</f>
        <v/>
      </c>
      <c r="D1604" s="35" t="e">
        <f>VLOOKUP('Reported Performance Table'!C1604,'Master List'!$B$20:$C$39,2,FALSE)</f>
        <v>#N/A</v>
      </c>
      <c r="E1604" t="e">
        <f>VLOOKUP('Reported Performance Table'!D1604,'Master List'!$B$42:$C$129,2,FALSE)</f>
        <v>#N/A</v>
      </c>
      <c r="F1604" t="e">
        <f>VLOOKUP('Reported Performance Table'!C1604,'Master List'!$B$20:$D$39,3,FALSE)</f>
        <v>#N/A</v>
      </c>
      <c r="G1604" s="3" t="e">
        <f>VLOOKUP('Reported Performance Table'!B1604,'Master List'!$B$11:$D$17,3,FALSE)</f>
        <v>#N/A</v>
      </c>
      <c r="H1604" t="e">
        <f t="shared" si="48"/>
        <v>#N/A</v>
      </c>
      <c r="I1604" t="e">
        <f>IF(VLOOKUP('Reported Performance Table'!D1604,'Master List'!$B$42:$D$129,3,FALSE)="","No",VLOOKUP('Reported Performance Table'!D1604,'Master List'!$B$42:$D$129,3,FALSE))</f>
        <v>#N/A</v>
      </c>
      <c r="J1604" t="e">
        <f>IF(AND(I1604="Yes_No",'Reported Performance Table'!E1604="Yes"),"No","Yes_No")</f>
        <v>#N/A</v>
      </c>
      <c r="K1604" t="str">
        <f>IF('Reported Performance Table'!D1604="","",IF('Reported Performance Table'!E1604="Yes","LUNA_CCT","Reported_CCT"))</f>
        <v/>
      </c>
      <c r="L1604" t="str">
        <f>IF('Reported Performance Table'!D1604="","",IF(K1604="LUNA_CCT",VLOOKUP('Reported Performance Table'!D1604,'Master List'!$B$42:$E$129,4,FALSE),"Reported_BUG"))</f>
        <v/>
      </c>
      <c r="M1604" t="str">
        <f>IF('Reported Performance Table'!D1604="","",IF(AND('Reported Performance Table'!$E1604="Yes",OR('Reported Performance Table'!$D1604='Master List'!$B$42,'Reported Performance Table'!$D1604='Master List'!$B$43,'Reported Performance Table'!$D1604='Master List'!$B$44,'Reported Performance Table'!$D1604='Master List'!$B$46,'Reported Performance Table'!$D1604='Master List'!$B$48,'Reported Performance Table'!$D1604='Master List'!$B$104,'Reported Performance Table'!$D1604='Master List'!$B$106,'Reported Performance Table'!$D1604='Master List'!$B$126)),"LUNA_Dimming","Dimming_Capability_and_Range"))</f>
        <v/>
      </c>
      <c r="N1604" s="179">
        <f>'Reported Performance Table'!BE1604</f>
        <v>0</v>
      </c>
      <c r="O1604" s="179">
        <f>'Reported Performance Table'!BF1604</f>
        <v>0</v>
      </c>
      <c r="P1604" s="179">
        <f>'Reported Performance Table'!BG1604</f>
        <v>0</v>
      </c>
      <c r="Q1604" t="str">
        <f t="shared" si="49"/>
        <v>No</v>
      </c>
    </row>
    <row r="1605" spans="1:17" x14ac:dyDescent="0.25">
      <c r="A1605" s="75">
        <v>1612</v>
      </c>
      <c r="B1605" s="76" t="str">
        <f>IF('Reported Performance Table'!$A1612="","",IF(OR('Reported Performance Table'!$B1612="",'Reported Performance Table'!$C1612="",'Reported Performance Table'!$D1612="",'Reported Performance Table'!$F1612="",'Reported Performance Table'!$G1612="",'Reported Performance Table'!$H1612="",'Reported Performance Table'!$I1612="",'Reported Performance Table'!$K1612="",'Reported Performance Table'!$N1612="",'Reported Performance Table'!$O1612="",'Reported Performance Table'!$P1612="",'Reported Performance Table'!$Q1612="",'Reported Performance Table'!$R1612="",'Reported Performance Table'!$S1612="",'Reported Performance Table'!$T1612="",'Reported Performance Table'!$U1612="",'Reported Performance Table'!$V1612="",'Reported Performance Table'!$W1612="",'Reported Performance Table'!$X1612="",'Reported Performance Table'!$AF1612="",'Reported Performance Table'!$AG1612="",'Reported Performance Table'!$AI1612="",'Reported Performance Table'!$AJ1612="",'Reported Performance Table'!$AL1612="",'Reported Performance Table'!$AN1612="",'Reported Performance Table'!$AR1612=""),$A1605&amp;", ",""))</f>
        <v/>
      </c>
      <c r="D1605" s="35" t="e">
        <f>VLOOKUP('Reported Performance Table'!C1605,'Master List'!$B$20:$C$39,2,FALSE)</f>
        <v>#N/A</v>
      </c>
      <c r="E1605" t="e">
        <f>VLOOKUP('Reported Performance Table'!D1605,'Master List'!$B$42:$C$129,2,FALSE)</f>
        <v>#N/A</v>
      </c>
      <c r="F1605" t="e">
        <f>VLOOKUP('Reported Performance Table'!C1605,'Master List'!$B$20:$D$39,3,FALSE)</f>
        <v>#N/A</v>
      </c>
      <c r="G1605" s="3" t="e">
        <f>VLOOKUP('Reported Performance Table'!B1605,'Master List'!$B$11:$D$17,3,FALSE)</f>
        <v>#N/A</v>
      </c>
      <c r="H1605" t="e">
        <f t="shared" si="48"/>
        <v>#N/A</v>
      </c>
      <c r="I1605" t="e">
        <f>IF(VLOOKUP('Reported Performance Table'!D1605,'Master List'!$B$42:$D$129,3,FALSE)="","No",VLOOKUP('Reported Performance Table'!D1605,'Master List'!$B$42:$D$129,3,FALSE))</f>
        <v>#N/A</v>
      </c>
      <c r="J1605" t="e">
        <f>IF(AND(I1605="Yes_No",'Reported Performance Table'!E1605="Yes"),"No","Yes_No")</f>
        <v>#N/A</v>
      </c>
      <c r="K1605" t="str">
        <f>IF('Reported Performance Table'!D1605="","",IF('Reported Performance Table'!E1605="Yes","LUNA_CCT","Reported_CCT"))</f>
        <v/>
      </c>
      <c r="L1605" t="str">
        <f>IF('Reported Performance Table'!D1605="","",IF(K1605="LUNA_CCT",VLOOKUP('Reported Performance Table'!D1605,'Master List'!$B$42:$E$129,4,FALSE),"Reported_BUG"))</f>
        <v/>
      </c>
      <c r="M1605" t="str">
        <f>IF('Reported Performance Table'!D1605="","",IF(AND('Reported Performance Table'!$E1605="Yes",OR('Reported Performance Table'!$D1605='Master List'!$B$42,'Reported Performance Table'!$D1605='Master List'!$B$43,'Reported Performance Table'!$D1605='Master List'!$B$44,'Reported Performance Table'!$D1605='Master List'!$B$46,'Reported Performance Table'!$D1605='Master List'!$B$48,'Reported Performance Table'!$D1605='Master List'!$B$104,'Reported Performance Table'!$D1605='Master List'!$B$106,'Reported Performance Table'!$D1605='Master List'!$B$126)),"LUNA_Dimming","Dimming_Capability_and_Range"))</f>
        <v/>
      </c>
      <c r="N1605" s="179">
        <f>'Reported Performance Table'!BE1605</f>
        <v>0</v>
      </c>
      <c r="O1605" s="179">
        <f>'Reported Performance Table'!BF1605</f>
        <v>0</v>
      </c>
      <c r="P1605" s="179">
        <f>'Reported Performance Table'!BG1605</f>
        <v>0</v>
      </c>
      <c r="Q1605" t="str">
        <f t="shared" si="49"/>
        <v>No</v>
      </c>
    </row>
    <row r="1606" spans="1:17" x14ac:dyDescent="0.25">
      <c r="A1606" s="75">
        <v>1613</v>
      </c>
      <c r="B1606" s="76" t="str">
        <f>IF('Reported Performance Table'!$A1613="","",IF(OR('Reported Performance Table'!$B1613="",'Reported Performance Table'!$C1613="",'Reported Performance Table'!$D1613="",'Reported Performance Table'!$F1613="",'Reported Performance Table'!$G1613="",'Reported Performance Table'!$H1613="",'Reported Performance Table'!$I1613="",'Reported Performance Table'!$K1613="",'Reported Performance Table'!$N1613="",'Reported Performance Table'!$O1613="",'Reported Performance Table'!$P1613="",'Reported Performance Table'!$Q1613="",'Reported Performance Table'!$R1613="",'Reported Performance Table'!$S1613="",'Reported Performance Table'!$T1613="",'Reported Performance Table'!$U1613="",'Reported Performance Table'!$V1613="",'Reported Performance Table'!$W1613="",'Reported Performance Table'!$X1613="",'Reported Performance Table'!$AF1613="",'Reported Performance Table'!$AG1613="",'Reported Performance Table'!$AI1613="",'Reported Performance Table'!$AJ1613="",'Reported Performance Table'!$AL1613="",'Reported Performance Table'!$AN1613="",'Reported Performance Table'!$AR1613=""),$A1606&amp;", ",""))</f>
        <v/>
      </c>
      <c r="D1606" s="35" t="e">
        <f>VLOOKUP('Reported Performance Table'!C1606,'Master List'!$B$20:$C$39,2,FALSE)</f>
        <v>#N/A</v>
      </c>
      <c r="E1606" t="e">
        <f>VLOOKUP('Reported Performance Table'!D1606,'Master List'!$B$42:$C$129,2,FALSE)</f>
        <v>#N/A</v>
      </c>
      <c r="F1606" t="e">
        <f>VLOOKUP('Reported Performance Table'!C1606,'Master List'!$B$20:$D$39,3,FALSE)</f>
        <v>#N/A</v>
      </c>
      <c r="G1606" s="3" t="e">
        <f>VLOOKUP('Reported Performance Table'!B1606,'Master List'!$B$11:$D$17,3,FALSE)</f>
        <v>#N/A</v>
      </c>
      <c r="H1606" t="e">
        <f t="shared" si="48"/>
        <v>#N/A</v>
      </c>
      <c r="I1606" t="e">
        <f>IF(VLOOKUP('Reported Performance Table'!D1606,'Master List'!$B$42:$D$129,3,FALSE)="","No",VLOOKUP('Reported Performance Table'!D1606,'Master List'!$B$42:$D$129,3,FALSE))</f>
        <v>#N/A</v>
      </c>
      <c r="J1606" t="e">
        <f>IF(AND(I1606="Yes_No",'Reported Performance Table'!E1606="Yes"),"No","Yes_No")</f>
        <v>#N/A</v>
      </c>
      <c r="K1606" t="str">
        <f>IF('Reported Performance Table'!D1606="","",IF('Reported Performance Table'!E1606="Yes","LUNA_CCT","Reported_CCT"))</f>
        <v/>
      </c>
      <c r="L1606" t="str">
        <f>IF('Reported Performance Table'!D1606="","",IF(K1606="LUNA_CCT",VLOOKUP('Reported Performance Table'!D1606,'Master List'!$B$42:$E$129,4,FALSE),"Reported_BUG"))</f>
        <v/>
      </c>
      <c r="M1606" t="str">
        <f>IF('Reported Performance Table'!D1606="","",IF(AND('Reported Performance Table'!$E1606="Yes",OR('Reported Performance Table'!$D1606='Master List'!$B$42,'Reported Performance Table'!$D1606='Master List'!$B$43,'Reported Performance Table'!$D1606='Master List'!$B$44,'Reported Performance Table'!$D1606='Master List'!$B$46,'Reported Performance Table'!$D1606='Master List'!$B$48,'Reported Performance Table'!$D1606='Master List'!$B$104,'Reported Performance Table'!$D1606='Master List'!$B$106,'Reported Performance Table'!$D1606='Master List'!$B$126)),"LUNA_Dimming","Dimming_Capability_and_Range"))</f>
        <v/>
      </c>
      <c r="N1606" s="179">
        <f>'Reported Performance Table'!BE1606</f>
        <v>0</v>
      </c>
      <c r="O1606" s="179">
        <f>'Reported Performance Table'!BF1606</f>
        <v>0</v>
      </c>
      <c r="P1606" s="179">
        <f>'Reported Performance Table'!BG1606</f>
        <v>0</v>
      </c>
      <c r="Q1606" t="str">
        <f t="shared" si="49"/>
        <v>No</v>
      </c>
    </row>
    <row r="1607" spans="1:17" x14ac:dyDescent="0.25">
      <c r="A1607" s="75">
        <v>1614</v>
      </c>
      <c r="B1607" s="76" t="str">
        <f>IF('Reported Performance Table'!$A1614="","",IF(OR('Reported Performance Table'!$B1614="",'Reported Performance Table'!$C1614="",'Reported Performance Table'!$D1614="",'Reported Performance Table'!$F1614="",'Reported Performance Table'!$G1614="",'Reported Performance Table'!$H1614="",'Reported Performance Table'!$I1614="",'Reported Performance Table'!$K1614="",'Reported Performance Table'!$N1614="",'Reported Performance Table'!$O1614="",'Reported Performance Table'!$P1614="",'Reported Performance Table'!$Q1614="",'Reported Performance Table'!$R1614="",'Reported Performance Table'!$S1614="",'Reported Performance Table'!$T1614="",'Reported Performance Table'!$U1614="",'Reported Performance Table'!$V1614="",'Reported Performance Table'!$W1614="",'Reported Performance Table'!$X1614="",'Reported Performance Table'!$AF1614="",'Reported Performance Table'!$AG1614="",'Reported Performance Table'!$AI1614="",'Reported Performance Table'!$AJ1614="",'Reported Performance Table'!$AL1614="",'Reported Performance Table'!$AN1614="",'Reported Performance Table'!$AR1614=""),$A1607&amp;", ",""))</f>
        <v/>
      </c>
      <c r="D1607" s="35" t="e">
        <f>VLOOKUP('Reported Performance Table'!C1607,'Master List'!$B$20:$C$39,2,FALSE)</f>
        <v>#N/A</v>
      </c>
      <c r="E1607" t="e">
        <f>VLOOKUP('Reported Performance Table'!D1607,'Master List'!$B$42:$C$129,2,FALSE)</f>
        <v>#N/A</v>
      </c>
      <c r="F1607" t="e">
        <f>VLOOKUP('Reported Performance Table'!C1607,'Master List'!$B$20:$D$39,3,FALSE)</f>
        <v>#N/A</v>
      </c>
      <c r="G1607" s="3" t="e">
        <f>VLOOKUP('Reported Performance Table'!B1607,'Master List'!$B$11:$D$17,3,FALSE)</f>
        <v>#N/A</v>
      </c>
      <c r="H1607" t="e">
        <f t="shared" si="48"/>
        <v>#N/A</v>
      </c>
      <c r="I1607" t="e">
        <f>IF(VLOOKUP('Reported Performance Table'!D1607,'Master List'!$B$42:$D$129,3,FALSE)="","No",VLOOKUP('Reported Performance Table'!D1607,'Master List'!$B$42:$D$129,3,FALSE))</f>
        <v>#N/A</v>
      </c>
      <c r="J1607" t="e">
        <f>IF(AND(I1607="Yes_No",'Reported Performance Table'!E1607="Yes"),"No","Yes_No")</f>
        <v>#N/A</v>
      </c>
      <c r="K1607" t="str">
        <f>IF('Reported Performance Table'!D1607="","",IF('Reported Performance Table'!E1607="Yes","LUNA_CCT","Reported_CCT"))</f>
        <v/>
      </c>
      <c r="L1607" t="str">
        <f>IF('Reported Performance Table'!D1607="","",IF(K1607="LUNA_CCT",VLOOKUP('Reported Performance Table'!D1607,'Master List'!$B$42:$E$129,4,FALSE),"Reported_BUG"))</f>
        <v/>
      </c>
      <c r="M1607" t="str">
        <f>IF('Reported Performance Table'!D1607="","",IF(AND('Reported Performance Table'!$E1607="Yes",OR('Reported Performance Table'!$D1607='Master List'!$B$42,'Reported Performance Table'!$D1607='Master List'!$B$43,'Reported Performance Table'!$D1607='Master List'!$B$44,'Reported Performance Table'!$D1607='Master List'!$B$46,'Reported Performance Table'!$D1607='Master List'!$B$48,'Reported Performance Table'!$D1607='Master List'!$B$104,'Reported Performance Table'!$D1607='Master List'!$B$106,'Reported Performance Table'!$D1607='Master List'!$B$126)),"LUNA_Dimming","Dimming_Capability_and_Range"))</f>
        <v/>
      </c>
      <c r="N1607" s="179">
        <f>'Reported Performance Table'!BE1607</f>
        <v>0</v>
      </c>
      <c r="O1607" s="179">
        <f>'Reported Performance Table'!BF1607</f>
        <v>0</v>
      </c>
      <c r="P1607" s="179">
        <f>'Reported Performance Table'!BG1607</f>
        <v>0</v>
      </c>
      <c r="Q1607" t="str">
        <f t="shared" si="49"/>
        <v>No</v>
      </c>
    </row>
    <row r="1608" spans="1:17" x14ac:dyDescent="0.25">
      <c r="A1608" s="75">
        <v>1615</v>
      </c>
      <c r="B1608" s="76" t="str">
        <f>IF('Reported Performance Table'!$A1615="","",IF(OR('Reported Performance Table'!$B1615="",'Reported Performance Table'!$C1615="",'Reported Performance Table'!$D1615="",'Reported Performance Table'!$F1615="",'Reported Performance Table'!$G1615="",'Reported Performance Table'!$H1615="",'Reported Performance Table'!$I1615="",'Reported Performance Table'!$K1615="",'Reported Performance Table'!$N1615="",'Reported Performance Table'!$O1615="",'Reported Performance Table'!$P1615="",'Reported Performance Table'!$Q1615="",'Reported Performance Table'!$R1615="",'Reported Performance Table'!$S1615="",'Reported Performance Table'!$T1615="",'Reported Performance Table'!$U1615="",'Reported Performance Table'!$V1615="",'Reported Performance Table'!$W1615="",'Reported Performance Table'!$X1615="",'Reported Performance Table'!$AF1615="",'Reported Performance Table'!$AG1615="",'Reported Performance Table'!$AI1615="",'Reported Performance Table'!$AJ1615="",'Reported Performance Table'!$AL1615="",'Reported Performance Table'!$AN1615="",'Reported Performance Table'!$AR1615=""),$A1608&amp;", ",""))</f>
        <v/>
      </c>
      <c r="D1608" s="35" t="e">
        <f>VLOOKUP('Reported Performance Table'!C1608,'Master List'!$B$20:$C$39,2,FALSE)</f>
        <v>#N/A</v>
      </c>
      <c r="E1608" t="e">
        <f>VLOOKUP('Reported Performance Table'!D1608,'Master List'!$B$42:$C$129,2,FALSE)</f>
        <v>#N/A</v>
      </c>
      <c r="F1608" t="e">
        <f>VLOOKUP('Reported Performance Table'!C1608,'Master List'!$B$20:$D$39,3,FALSE)</f>
        <v>#N/A</v>
      </c>
      <c r="G1608" s="3" t="e">
        <f>VLOOKUP('Reported Performance Table'!B1608,'Master List'!$B$11:$D$17,3,FALSE)</f>
        <v>#N/A</v>
      </c>
      <c r="H1608" t="e">
        <f t="shared" si="48"/>
        <v>#N/A</v>
      </c>
      <c r="I1608" t="e">
        <f>IF(VLOOKUP('Reported Performance Table'!D1608,'Master List'!$B$42:$D$129,3,FALSE)="","No",VLOOKUP('Reported Performance Table'!D1608,'Master List'!$B$42:$D$129,3,FALSE))</f>
        <v>#N/A</v>
      </c>
      <c r="J1608" t="e">
        <f>IF(AND(I1608="Yes_No",'Reported Performance Table'!E1608="Yes"),"No","Yes_No")</f>
        <v>#N/A</v>
      </c>
      <c r="K1608" t="str">
        <f>IF('Reported Performance Table'!D1608="","",IF('Reported Performance Table'!E1608="Yes","LUNA_CCT","Reported_CCT"))</f>
        <v/>
      </c>
      <c r="L1608" t="str">
        <f>IF('Reported Performance Table'!D1608="","",IF(K1608="LUNA_CCT",VLOOKUP('Reported Performance Table'!D1608,'Master List'!$B$42:$E$129,4,FALSE),"Reported_BUG"))</f>
        <v/>
      </c>
      <c r="M1608" t="str">
        <f>IF('Reported Performance Table'!D1608="","",IF(AND('Reported Performance Table'!$E1608="Yes",OR('Reported Performance Table'!$D1608='Master List'!$B$42,'Reported Performance Table'!$D1608='Master List'!$B$43,'Reported Performance Table'!$D1608='Master List'!$B$44,'Reported Performance Table'!$D1608='Master List'!$B$46,'Reported Performance Table'!$D1608='Master List'!$B$48,'Reported Performance Table'!$D1608='Master List'!$B$104,'Reported Performance Table'!$D1608='Master List'!$B$106,'Reported Performance Table'!$D1608='Master List'!$B$126)),"LUNA_Dimming","Dimming_Capability_and_Range"))</f>
        <v/>
      </c>
      <c r="N1608" s="179">
        <f>'Reported Performance Table'!BE1608</f>
        <v>0</v>
      </c>
      <c r="O1608" s="179">
        <f>'Reported Performance Table'!BF1608</f>
        <v>0</v>
      </c>
      <c r="P1608" s="179">
        <f>'Reported Performance Table'!BG1608</f>
        <v>0</v>
      </c>
      <c r="Q1608" t="str">
        <f t="shared" si="49"/>
        <v>No</v>
      </c>
    </row>
    <row r="1609" spans="1:17" x14ac:dyDescent="0.25">
      <c r="A1609" s="75">
        <v>1616</v>
      </c>
      <c r="B1609" s="76" t="str">
        <f>IF('Reported Performance Table'!$A1616="","",IF(OR('Reported Performance Table'!$B1616="",'Reported Performance Table'!$C1616="",'Reported Performance Table'!$D1616="",'Reported Performance Table'!$F1616="",'Reported Performance Table'!$G1616="",'Reported Performance Table'!$H1616="",'Reported Performance Table'!$I1616="",'Reported Performance Table'!$K1616="",'Reported Performance Table'!$N1616="",'Reported Performance Table'!$O1616="",'Reported Performance Table'!$P1616="",'Reported Performance Table'!$Q1616="",'Reported Performance Table'!$R1616="",'Reported Performance Table'!$S1616="",'Reported Performance Table'!$T1616="",'Reported Performance Table'!$U1616="",'Reported Performance Table'!$V1616="",'Reported Performance Table'!$W1616="",'Reported Performance Table'!$X1616="",'Reported Performance Table'!$AF1616="",'Reported Performance Table'!$AG1616="",'Reported Performance Table'!$AI1616="",'Reported Performance Table'!$AJ1616="",'Reported Performance Table'!$AL1616="",'Reported Performance Table'!$AN1616="",'Reported Performance Table'!$AR1616=""),$A1609&amp;", ",""))</f>
        <v/>
      </c>
      <c r="D1609" s="35" t="e">
        <f>VLOOKUP('Reported Performance Table'!C1609,'Master List'!$B$20:$C$39,2,FALSE)</f>
        <v>#N/A</v>
      </c>
      <c r="E1609" t="e">
        <f>VLOOKUP('Reported Performance Table'!D1609,'Master List'!$B$42:$C$129,2,FALSE)</f>
        <v>#N/A</v>
      </c>
      <c r="F1609" t="e">
        <f>VLOOKUP('Reported Performance Table'!C1609,'Master List'!$B$20:$D$39,3,FALSE)</f>
        <v>#N/A</v>
      </c>
      <c r="G1609" s="3" t="e">
        <f>VLOOKUP('Reported Performance Table'!B1609,'Master List'!$B$11:$D$17,3,FALSE)</f>
        <v>#N/A</v>
      </c>
      <c r="H1609" t="e">
        <f t="shared" si="48"/>
        <v>#N/A</v>
      </c>
      <c r="I1609" t="e">
        <f>IF(VLOOKUP('Reported Performance Table'!D1609,'Master List'!$B$42:$D$129,3,FALSE)="","No",VLOOKUP('Reported Performance Table'!D1609,'Master List'!$B$42:$D$129,3,FALSE))</f>
        <v>#N/A</v>
      </c>
      <c r="J1609" t="e">
        <f>IF(AND(I1609="Yes_No",'Reported Performance Table'!E1609="Yes"),"No","Yes_No")</f>
        <v>#N/A</v>
      </c>
      <c r="K1609" t="str">
        <f>IF('Reported Performance Table'!D1609="","",IF('Reported Performance Table'!E1609="Yes","LUNA_CCT","Reported_CCT"))</f>
        <v/>
      </c>
      <c r="L1609" t="str">
        <f>IF('Reported Performance Table'!D1609="","",IF(K1609="LUNA_CCT",VLOOKUP('Reported Performance Table'!D1609,'Master List'!$B$42:$E$129,4,FALSE),"Reported_BUG"))</f>
        <v/>
      </c>
      <c r="M1609" t="str">
        <f>IF('Reported Performance Table'!D1609="","",IF(AND('Reported Performance Table'!$E1609="Yes",OR('Reported Performance Table'!$D1609='Master List'!$B$42,'Reported Performance Table'!$D1609='Master List'!$B$43,'Reported Performance Table'!$D1609='Master List'!$B$44,'Reported Performance Table'!$D1609='Master List'!$B$46,'Reported Performance Table'!$D1609='Master List'!$B$48,'Reported Performance Table'!$D1609='Master List'!$B$104,'Reported Performance Table'!$D1609='Master List'!$B$106,'Reported Performance Table'!$D1609='Master List'!$B$126)),"LUNA_Dimming","Dimming_Capability_and_Range"))</f>
        <v/>
      </c>
      <c r="N1609" s="179">
        <f>'Reported Performance Table'!BE1609</f>
        <v>0</v>
      </c>
      <c r="O1609" s="179">
        <f>'Reported Performance Table'!BF1609</f>
        <v>0</v>
      </c>
      <c r="P1609" s="179">
        <f>'Reported Performance Table'!BG1609</f>
        <v>0</v>
      </c>
      <c r="Q1609" t="str">
        <f t="shared" si="49"/>
        <v>No</v>
      </c>
    </row>
    <row r="1610" spans="1:17" x14ac:dyDescent="0.25">
      <c r="A1610" s="75">
        <v>1617</v>
      </c>
      <c r="B1610" s="76" t="str">
        <f>IF('Reported Performance Table'!$A1617="","",IF(OR('Reported Performance Table'!$B1617="",'Reported Performance Table'!$C1617="",'Reported Performance Table'!$D1617="",'Reported Performance Table'!$F1617="",'Reported Performance Table'!$G1617="",'Reported Performance Table'!$H1617="",'Reported Performance Table'!$I1617="",'Reported Performance Table'!$K1617="",'Reported Performance Table'!$N1617="",'Reported Performance Table'!$O1617="",'Reported Performance Table'!$P1617="",'Reported Performance Table'!$Q1617="",'Reported Performance Table'!$R1617="",'Reported Performance Table'!$S1617="",'Reported Performance Table'!$T1617="",'Reported Performance Table'!$U1617="",'Reported Performance Table'!$V1617="",'Reported Performance Table'!$W1617="",'Reported Performance Table'!$X1617="",'Reported Performance Table'!$AF1617="",'Reported Performance Table'!$AG1617="",'Reported Performance Table'!$AI1617="",'Reported Performance Table'!$AJ1617="",'Reported Performance Table'!$AL1617="",'Reported Performance Table'!$AN1617="",'Reported Performance Table'!$AR1617=""),$A1610&amp;", ",""))</f>
        <v/>
      </c>
      <c r="D1610" s="35" t="e">
        <f>VLOOKUP('Reported Performance Table'!C1610,'Master List'!$B$20:$C$39,2,FALSE)</f>
        <v>#N/A</v>
      </c>
      <c r="E1610" t="e">
        <f>VLOOKUP('Reported Performance Table'!D1610,'Master List'!$B$42:$C$129,2,FALSE)</f>
        <v>#N/A</v>
      </c>
      <c r="F1610" t="e">
        <f>VLOOKUP('Reported Performance Table'!C1610,'Master List'!$B$20:$D$39,3,FALSE)</f>
        <v>#N/A</v>
      </c>
      <c r="G1610" s="3" t="e">
        <f>VLOOKUP('Reported Performance Table'!B1610,'Master List'!$B$11:$D$17,3,FALSE)</f>
        <v>#N/A</v>
      </c>
      <c r="H1610" t="e">
        <f t="shared" si="48"/>
        <v>#N/A</v>
      </c>
      <c r="I1610" t="e">
        <f>IF(VLOOKUP('Reported Performance Table'!D1610,'Master List'!$B$42:$D$129,3,FALSE)="","No",VLOOKUP('Reported Performance Table'!D1610,'Master List'!$B$42:$D$129,3,FALSE))</f>
        <v>#N/A</v>
      </c>
      <c r="J1610" t="e">
        <f>IF(AND(I1610="Yes_No",'Reported Performance Table'!E1610="Yes"),"No","Yes_No")</f>
        <v>#N/A</v>
      </c>
      <c r="K1610" t="str">
        <f>IF('Reported Performance Table'!D1610="","",IF('Reported Performance Table'!E1610="Yes","LUNA_CCT","Reported_CCT"))</f>
        <v/>
      </c>
      <c r="L1610" t="str">
        <f>IF('Reported Performance Table'!D1610="","",IF(K1610="LUNA_CCT",VLOOKUP('Reported Performance Table'!D1610,'Master List'!$B$42:$E$129,4,FALSE),"Reported_BUG"))</f>
        <v/>
      </c>
      <c r="M1610" t="str">
        <f>IF('Reported Performance Table'!D1610="","",IF(AND('Reported Performance Table'!$E1610="Yes",OR('Reported Performance Table'!$D1610='Master List'!$B$42,'Reported Performance Table'!$D1610='Master List'!$B$43,'Reported Performance Table'!$D1610='Master List'!$B$44,'Reported Performance Table'!$D1610='Master List'!$B$46,'Reported Performance Table'!$D1610='Master List'!$B$48,'Reported Performance Table'!$D1610='Master List'!$B$104,'Reported Performance Table'!$D1610='Master List'!$B$106,'Reported Performance Table'!$D1610='Master List'!$B$126)),"LUNA_Dimming","Dimming_Capability_and_Range"))</f>
        <v/>
      </c>
      <c r="N1610" s="179">
        <f>'Reported Performance Table'!BE1610</f>
        <v>0</v>
      </c>
      <c r="O1610" s="179">
        <f>'Reported Performance Table'!BF1610</f>
        <v>0</v>
      </c>
      <c r="P1610" s="179">
        <f>'Reported Performance Table'!BG1610</f>
        <v>0</v>
      </c>
      <c r="Q1610" t="str">
        <f t="shared" si="49"/>
        <v>No</v>
      </c>
    </row>
    <row r="1611" spans="1:17" x14ac:dyDescent="0.25">
      <c r="A1611" s="75">
        <v>1618</v>
      </c>
      <c r="B1611" s="76" t="str">
        <f>IF('Reported Performance Table'!$A1618="","",IF(OR('Reported Performance Table'!$B1618="",'Reported Performance Table'!$C1618="",'Reported Performance Table'!$D1618="",'Reported Performance Table'!$F1618="",'Reported Performance Table'!$G1618="",'Reported Performance Table'!$H1618="",'Reported Performance Table'!$I1618="",'Reported Performance Table'!$K1618="",'Reported Performance Table'!$N1618="",'Reported Performance Table'!$O1618="",'Reported Performance Table'!$P1618="",'Reported Performance Table'!$Q1618="",'Reported Performance Table'!$R1618="",'Reported Performance Table'!$S1618="",'Reported Performance Table'!$T1618="",'Reported Performance Table'!$U1618="",'Reported Performance Table'!$V1618="",'Reported Performance Table'!$W1618="",'Reported Performance Table'!$X1618="",'Reported Performance Table'!$AF1618="",'Reported Performance Table'!$AG1618="",'Reported Performance Table'!$AI1618="",'Reported Performance Table'!$AJ1618="",'Reported Performance Table'!$AL1618="",'Reported Performance Table'!$AN1618="",'Reported Performance Table'!$AR1618=""),$A1611&amp;", ",""))</f>
        <v/>
      </c>
      <c r="D1611" s="35" t="e">
        <f>VLOOKUP('Reported Performance Table'!C1611,'Master List'!$B$20:$C$39,2,FALSE)</f>
        <v>#N/A</v>
      </c>
      <c r="E1611" t="e">
        <f>VLOOKUP('Reported Performance Table'!D1611,'Master List'!$B$42:$C$129,2,FALSE)</f>
        <v>#N/A</v>
      </c>
      <c r="F1611" t="e">
        <f>VLOOKUP('Reported Performance Table'!C1611,'Master List'!$B$20:$D$39,3,FALSE)</f>
        <v>#N/A</v>
      </c>
      <c r="G1611" s="3" t="e">
        <f>VLOOKUP('Reported Performance Table'!B1611,'Master List'!$B$11:$D$17,3,FALSE)</f>
        <v>#N/A</v>
      </c>
      <c r="H1611" t="e">
        <f t="shared" ref="H1611:H1674" si="50">CONCATENATE(F1611,G1611)</f>
        <v>#N/A</v>
      </c>
      <c r="I1611" t="e">
        <f>IF(VLOOKUP('Reported Performance Table'!D1611,'Master List'!$B$42:$D$129,3,FALSE)="","No",VLOOKUP('Reported Performance Table'!D1611,'Master List'!$B$42:$D$129,3,FALSE))</f>
        <v>#N/A</v>
      </c>
      <c r="J1611" t="e">
        <f>IF(AND(I1611="Yes_No",'Reported Performance Table'!E1611="Yes"),"No","Yes_No")</f>
        <v>#N/A</v>
      </c>
      <c r="K1611" t="str">
        <f>IF('Reported Performance Table'!D1611="","",IF('Reported Performance Table'!E1611="Yes","LUNA_CCT","Reported_CCT"))</f>
        <v/>
      </c>
      <c r="L1611" t="str">
        <f>IF('Reported Performance Table'!D1611="","",IF(K1611="LUNA_CCT",VLOOKUP('Reported Performance Table'!D1611,'Master List'!$B$42:$E$129,4,FALSE),"Reported_BUG"))</f>
        <v/>
      </c>
      <c r="M1611" t="str">
        <f>IF('Reported Performance Table'!D1611="","",IF(AND('Reported Performance Table'!$E1611="Yes",OR('Reported Performance Table'!$D1611='Master List'!$B$42,'Reported Performance Table'!$D1611='Master List'!$B$43,'Reported Performance Table'!$D1611='Master List'!$B$44,'Reported Performance Table'!$D1611='Master List'!$B$46,'Reported Performance Table'!$D1611='Master List'!$B$48,'Reported Performance Table'!$D1611='Master List'!$B$104,'Reported Performance Table'!$D1611='Master List'!$B$106,'Reported Performance Table'!$D1611='Master List'!$B$126)),"LUNA_Dimming","Dimming_Capability_and_Range"))</f>
        <v/>
      </c>
      <c r="N1611" s="179">
        <f>'Reported Performance Table'!BE1611</f>
        <v>0</v>
      </c>
      <c r="O1611" s="179">
        <f>'Reported Performance Table'!BF1611</f>
        <v>0</v>
      </c>
      <c r="P1611" s="179">
        <f>'Reported Performance Table'!BG1611</f>
        <v>0</v>
      </c>
      <c r="Q1611" t="str">
        <f t="shared" si="49"/>
        <v>No</v>
      </c>
    </row>
    <row r="1612" spans="1:17" x14ac:dyDescent="0.25">
      <c r="A1612" s="75">
        <v>1619</v>
      </c>
      <c r="B1612" s="76" t="str">
        <f>IF('Reported Performance Table'!$A1619="","",IF(OR('Reported Performance Table'!$B1619="",'Reported Performance Table'!$C1619="",'Reported Performance Table'!$D1619="",'Reported Performance Table'!$F1619="",'Reported Performance Table'!$G1619="",'Reported Performance Table'!$H1619="",'Reported Performance Table'!$I1619="",'Reported Performance Table'!$K1619="",'Reported Performance Table'!$N1619="",'Reported Performance Table'!$O1619="",'Reported Performance Table'!$P1619="",'Reported Performance Table'!$Q1619="",'Reported Performance Table'!$R1619="",'Reported Performance Table'!$S1619="",'Reported Performance Table'!$T1619="",'Reported Performance Table'!$U1619="",'Reported Performance Table'!$V1619="",'Reported Performance Table'!$W1619="",'Reported Performance Table'!$X1619="",'Reported Performance Table'!$AF1619="",'Reported Performance Table'!$AG1619="",'Reported Performance Table'!$AI1619="",'Reported Performance Table'!$AJ1619="",'Reported Performance Table'!$AL1619="",'Reported Performance Table'!$AN1619="",'Reported Performance Table'!$AR1619=""),$A1612&amp;", ",""))</f>
        <v/>
      </c>
      <c r="D1612" s="35" t="e">
        <f>VLOOKUP('Reported Performance Table'!C1612,'Master List'!$B$20:$C$39,2,FALSE)</f>
        <v>#N/A</v>
      </c>
      <c r="E1612" t="e">
        <f>VLOOKUP('Reported Performance Table'!D1612,'Master List'!$B$42:$C$129,2,FALSE)</f>
        <v>#N/A</v>
      </c>
      <c r="F1612" t="e">
        <f>VLOOKUP('Reported Performance Table'!C1612,'Master List'!$B$20:$D$39,3,FALSE)</f>
        <v>#N/A</v>
      </c>
      <c r="G1612" s="3" t="e">
        <f>VLOOKUP('Reported Performance Table'!B1612,'Master List'!$B$11:$D$17,3,FALSE)</f>
        <v>#N/A</v>
      </c>
      <c r="H1612" t="e">
        <f t="shared" si="50"/>
        <v>#N/A</v>
      </c>
      <c r="I1612" t="e">
        <f>IF(VLOOKUP('Reported Performance Table'!D1612,'Master List'!$B$42:$D$129,3,FALSE)="","No",VLOOKUP('Reported Performance Table'!D1612,'Master List'!$B$42:$D$129,3,FALSE))</f>
        <v>#N/A</v>
      </c>
      <c r="J1612" t="e">
        <f>IF(AND(I1612="Yes_No",'Reported Performance Table'!E1612="Yes"),"No","Yes_No")</f>
        <v>#N/A</v>
      </c>
      <c r="K1612" t="str">
        <f>IF('Reported Performance Table'!D1612="","",IF('Reported Performance Table'!E1612="Yes","LUNA_CCT","Reported_CCT"))</f>
        <v/>
      </c>
      <c r="L1612" t="str">
        <f>IF('Reported Performance Table'!D1612="","",IF(K1612="LUNA_CCT",VLOOKUP('Reported Performance Table'!D1612,'Master List'!$B$42:$E$129,4,FALSE),"Reported_BUG"))</f>
        <v/>
      </c>
      <c r="M1612" t="str">
        <f>IF('Reported Performance Table'!D1612="","",IF(AND('Reported Performance Table'!$E1612="Yes",OR('Reported Performance Table'!$D1612='Master List'!$B$42,'Reported Performance Table'!$D1612='Master List'!$B$43,'Reported Performance Table'!$D1612='Master List'!$B$44,'Reported Performance Table'!$D1612='Master List'!$B$46,'Reported Performance Table'!$D1612='Master List'!$B$48,'Reported Performance Table'!$D1612='Master List'!$B$104,'Reported Performance Table'!$D1612='Master List'!$B$106,'Reported Performance Table'!$D1612='Master List'!$B$126)),"LUNA_Dimming","Dimming_Capability_and_Range"))</f>
        <v/>
      </c>
      <c r="N1612" s="179">
        <f>'Reported Performance Table'!BE1612</f>
        <v>0</v>
      </c>
      <c r="O1612" s="179">
        <f>'Reported Performance Table'!BF1612</f>
        <v>0</v>
      </c>
      <c r="P1612" s="179">
        <f>'Reported Performance Table'!BG1612</f>
        <v>0</v>
      </c>
      <c r="Q1612" t="str">
        <f t="shared" ref="Q1612:Q1675" si="51">IF(COUNTIF(N1612:P1612,"Yes")=3,"Yes","No")</f>
        <v>No</v>
      </c>
    </row>
    <row r="1613" spans="1:17" x14ac:dyDescent="0.25">
      <c r="A1613" s="75">
        <v>1620</v>
      </c>
      <c r="B1613" s="76" t="str">
        <f>IF('Reported Performance Table'!$A1620="","",IF(OR('Reported Performance Table'!$B1620="",'Reported Performance Table'!$C1620="",'Reported Performance Table'!$D1620="",'Reported Performance Table'!$F1620="",'Reported Performance Table'!$G1620="",'Reported Performance Table'!$H1620="",'Reported Performance Table'!$I1620="",'Reported Performance Table'!$K1620="",'Reported Performance Table'!$N1620="",'Reported Performance Table'!$O1620="",'Reported Performance Table'!$P1620="",'Reported Performance Table'!$Q1620="",'Reported Performance Table'!$R1620="",'Reported Performance Table'!$S1620="",'Reported Performance Table'!$T1620="",'Reported Performance Table'!$U1620="",'Reported Performance Table'!$V1620="",'Reported Performance Table'!$W1620="",'Reported Performance Table'!$X1620="",'Reported Performance Table'!$AF1620="",'Reported Performance Table'!$AG1620="",'Reported Performance Table'!$AI1620="",'Reported Performance Table'!$AJ1620="",'Reported Performance Table'!$AL1620="",'Reported Performance Table'!$AN1620="",'Reported Performance Table'!$AR1620=""),$A1613&amp;", ",""))</f>
        <v/>
      </c>
      <c r="D1613" s="35" t="e">
        <f>VLOOKUP('Reported Performance Table'!C1613,'Master List'!$B$20:$C$39,2,FALSE)</f>
        <v>#N/A</v>
      </c>
      <c r="E1613" t="e">
        <f>VLOOKUP('Reported Performance Table'!D1613,'Master List'!$B$42:$C$129,2,FALSE)</f>
        <v>#N/A</v>
      </c>
      <c r="F1613" t="e">
        <f>VLOOKUP('Reported Performance Table'!C1613,'Master List'!$B$20:$D$39,3,FALSE)</f>
        <v>#N/A</v>
      </c>
      <c r="G1613" s="3" t="e">
        <f>VLOOKUP('Reported Performance Table'!B1613,'Master List'!$B$11:$D$17,3,FALSE)</f>
        <v>#N/A</v>
      </c>
      <c r="H1613" t="e">
        <f t="shared" si="50"/>
        <v>#N/A</v>
      </c>
      <c r="I1613" t="e">
        <f>IF(VLOOKUP('Reported Performance Table'!D1613,'Master List'!$B$42:$D$129,3,FALSE)="","No",VLOOKUP('Reported Performance Table'!D1613,'Master List'!$B$42:$D$129,3,FALSE))</f>
        <v>#N/A</v>
      </c>
      <c r="J1613" t="e">
        <f>IF(AND(I1613="Yes_No",'Reported Performance Table'!E1613="Yes"),"No","Yes_No")</f>
        <v>#N/A</v>
      </c>
      <c r="K1613" t="str">
        <f>IF('Reported Performance Table'!D1613="","",IF('Reported Performance Table'!E1613="Yes","LUNA_CCT","Reported_CCT"))</f>
        <v/>
      </c>
      <c r="L1613" t="str">
        <f>IF('Reported Performance Table'!D1613="","",IF(K1613="LUNA_CCT",VLOOKUP('Reported Performance Table'!D1613,'Master List'!$B$42:$E$129,4,FALSE),"Reported_BUG"))</f>
        <v/>
      </c>
      <c r="M1613" t="str">
        <f>IF('Reported Performance Table'!D1613="","",IF(AND('Reported Performance Table'!$E1613="Yes",OR('Reported Performance Table'!$D1613='Master List'!$B$42,'Reported Performance Table'!$D1613='Master List'!$B$43,'Reported Performance Table'!$D1613='Master List'!$B$44,'Reported Performance Table'!$D1613='Master List'!$B$46,'Reported Performance Table'!$D1613='Master List'!$B$48,'Reported Performance Table'!$D1613='Master List'!$B$104,'Reported Performance Table'!$D1613='Master List'!$B$106,'Reported Performance Table'!$D1613='Master List'!$B$126)),"LUNA_Dimming","Dimming_Capability_and_Range"))</f>
        <v/>
      </c>
      <c r="N1613" s="179">
        <f>'Reported Performance Table'!BE1613</f>
        <v>0</v>
      </c>
      <c r="O1613" s="179">
        <f>'Reported Performance Table'!BF1613</f>
        <v>0</v>
      </c>
      <c r="P1613" s="179">
        <f>'Reported Performance Table'!BG1613</f>
        <v>0</v>
      </c>
      <c r="Q1613" t="str">
        <f t="shared" si="51"/>
        <v>No</v>
      </c>
    </row>
    <row r="1614" spans="1:17" x14ac:dyDescent="0.25">
      <c r="A1614" s="75">
        <v>1621</v>
      </c>
      <c r="B1614" s="76" t="str">
        <f>IF('Reported Performance Table'!$A1621="","",IF(OR('Reported Performance Table'!$B1621="",'Reported Performance Table'!$C1621="",'Reported Performance Table'!$D1621="",'Reported Performance Table'!$F1621="",'Reported Performance Table'!$G1621="",'Reported Performance Table'!$H1621="",'Reported Performance Table'!$I1621="",'Reported Performance Table'!$K1621="",'Reported Performance Table'!$N1621="",'Reported Performance Table'!$O1621="",'Reported Performance Table'!$P1621="",'Reported Performance Table'!$Q1621="",'Reported Performance Table'!$R1621="",'Reported Performance Table'!$S1621="",'Reported Performance Table'!$T1621="",'Reported Performance Table'!$U1621="",'Reported Performance Table'!$V1621="",'Reported Performance Table'!$W1621="",'Reported Performance Table'!$X1621="",'Reported Performance Table'!$AF1621="",'Reported Performance Table'!$AG1621="",'Reported Performance Table'!$AI1621="",'Reported Performance Table'!$AJ1621="",'Reported Performance Table'!$AL1621="",'Reported Performance Table'!$AN1621="",'Reported Performance Table'!$AR1621=""),$A1614&amp;", ",""))</f>
        <v/>
      </c>
      <c r="D1614" s="35" t="e">
        <f>VLOOKUP('Reported Performance Table'!C1614,'Master List'!$B$20:$C$39,2,FALSE)</f>
        <v>#N/A</v>
      </c>
      <c r="E1614" t="e">
        <f>VLOOKUP('Reported Performance Table'!D1614,'Master List'!$B$42:$C$129,2,FALSE)</f>
        <v>#N/A</v>
      </c>
      <c r="F1614" t="e">
        <f>VLOOKUP('Reported Performance Table'!C1614,'Master List'!$B$20:$D$39,3,FALSE)</f>
        <v>#N/A</v>
      </c>
      <c r="G1614" s="3" t="e">
        <f>VLOOKUP('Reported Performance Table'!B1614,'Master List'!$B$11:$D$17,3,FALSE)</f>
        <v>#N/A</v>
      </c>
      <c r="H1614" t="e">
        <f t="shared" si="50"/>
        <v>#N/A</v>
      </c>
      <c r="I1614" t="e">
        <f>IF(VLOOKUP('Reported Performance Table'!D1614,'Master List'!$B$42:$D$129,3,FALSE)="","No",VLOOKUP('Reported Performance Table'!D1614,'Master List'!$B$42:$D$129,3,FALSE))</f>
        <v>#N/A</v>
      </c>
      <c r="J1614" t="e">
        <f>IF(AND(I1614="Yes_No",'Reported Performance Table'!E1614="Yes"),"No","Yes_No")</f>
        <v>#N/A</v>
      </c>
      <c r="K1614" t="str">
        <f>IF('Reported Performance Table'!D1614="","",IF('Reported Performance Table'!E1614="Yes","LUNA_CCT","Reported_CCT"))</f>
        <v/>
      </c>
      <c r="L1614" t="str">
        <f>IF('Reported Performance Table'!D1614="","",IF(K1614="LUNA_CCT",VLOOKUP('Reported Performance Table'!D1614,'Master List'!$B$42:$E$129,4,FALSE),"Reported_BUG"))</f>
        <v/>
      </c>
      <c r="M1614" t="str">
        <f>IF('Reported Performance Table'!D1614="","",IF(AND('Reported Performance Table'!$E1614="Yes",OR('Reported Performance Table'!$D1614='Master List'!$B$42,'Reported Performance Table'!$D1614='Master List'!$B$43,'Reported Performance Table'!$D1614='Master List'!$B$44,'Reported Performance Table'!$D1614='Master List'!$B$46,'Reported Performance Table'!$D1614='Master List'!$B$48,'Reported Performance Table'!$D1614='Master List'!$B$104,'Reported Performance Table'!$D1614='Master List'!$B$106,'Reported Performance Table'!$D1614='Master List'!$B$126)),"LUNA_Dimming","Dimming_Capability_and_Range"))</f>
        <v/>
      </c>
      <c r="N1614" s="179">
        <f>'Reported Performance Table'!BE1614</f>
        <v>0</v>
      </c>
      <c r="O1614" s="179">
        <f>'Reported Performance Table'!BF1614</f>
        <v>0</v>
      </c>
      <c r="P1614" s="179">
        <f>'Reported Performance Table'!BG1614</f>
        <v>0</v>
      </c>
      <c r="Q1614" t="str">
        <f t="shared" si="51"/>
        <v>No</v>
      </c>
    </row>
    <row r="1615" spans="1:17" x14ac:dyDescent="0.25">
      <c r="A1615" s="75">
        <v>1622</v>
      </c>
      <c r="B1615" s="76" t="str">
        <f>IF('Reported Performance Table'!$A1622="","",IF(OR('Reported Performance Table'!$B1622="",'Reported Performance Table'!$C1622="",'Reported Performance Table'!$D1622="",'Reported Performance Table'!$F1622="",'Reported Performance Table'!$G1622="",'Reported Performance Table'!$H1622="",'Reported Performance Table'!$I1622="",'Reported Performance Table'!$K1622="",'Reported Performance Table'!$N1622="",'Reported Performance Table'!$O1622="",'Reported Performance Table'!$P1622="",'Reported Performance Table'!$Q1622="",'Reported Performance Table'!$R1622="",'Reported Performance Table'!$S1622="",'Reported Performance Table'!$T1622="",'Reported Performance Table'!$U1622="",'Reported Performance Table'!$V1622="",'Reported Performance Table'!$W1622="",'Reported Performance Table'!$X1622="",'Reported Performance Table'!$AF1622="",'Reported Performance Table'!$AG1622="",'Reported Performance Table'!$AI1622="",'Reported Performance Table'!$AJ1622="",'Reported Performance Table'!$AL1622="",'Reported Performance Table'!$AN1622="",'Reported Performance Table'!$AR1622=""),$A1615&amp;", ",""))</f>
        <v/>
      </c>
      <c r="D1615" s="35" t="e">
        <f>VLOOKUP('Reported Performance Table'!C1615,'Master List'!$B$20:$C$39,2,FALSE)</f>
        <v>#N/A</v>
      </c>
      <c r="E1615" t="e">
        <f>VLOOKUP('Reported Performance Table'!D1615,'Master List'!$B$42:$C$129,2,FALSE)</f>
        <v>#N/A</v>
      </c>
      <c r="F1615" t="e">
        <f>VLOOKUP('Reported Performance Table'!C1615,'Master List'!$B$20:$D$39,3,FALSE)</f>
        <v>#N/A</v>
      </c>
      <c r="G1615" s="3" t="e">
        <f>VLOOKUP('Reported Performance Table'!B1615,'Master List'!$B$11:$D$17,3,FALSE)</f>
        <v>#N/A</v>
      </c>
      <c r="H1615" t="e">
        <f t="shared" si="50"/>
        <v>#N/A</v>
      </c>
      <c r="I1615" t="e">
        <f>IF(VLOOKUP('Reported Performance Table'!D1615,'Master List'!$B$42:$D$129,3,FALSE)="","No",VLOOKUP('Reported Performance Table'!D1615,'Master List'!$B$42:$D$129,3,FALSE))</f>
        <v>#N/A</v>
      </c>
      <c r="J1615" t="e">
        <f>IF(AND(I1615="Yes_No",'Reported Performance Table'!E1615="Yes"),"No","Yes_No")</f>
        <v>#N/A</v>
      </c>
      <c r="K1615" t="str">
        <f>IF('Reported Performance Table'!D1615="","",IF('Reported Performance Table'!E1615="Yes","LUNA_CCT","Reported_CCT"))</f>
        <v/>
      </c>
      <c r="L1615" t="str">
        <f>IF('Reported Performance Table'!D1615="","",IF(K1615="LUNA_CCT",VLOOKUP('Reported Performance Table'!D1615,'Master List'!$B$42:$E$129,4,FALSE),"Reported_BUG"))</f>
        <v/>
      </c>
      <c r="M1615" t="str">
        <f>IF('Reported Performance Table'!D1615="","",IF(AND('Reported Performance Table'!$E1615="Yes",OR('Reported Performance Table'!$D1615='Master List'!$B$42,'Reported Performance Table'!$D1615='Master List'!$B$43,'Reported Performance Table'!$D1615='Master List'!$B$44,'Reported Performance Table'!$D1615='Master List'!$B$46,'Reported Performance Table'!$D1615='Master List'!$B$48,'Reported Performance Table'!$D1615='Master List'!$B$104,'Reported Performance Table'!$D1615='Master List'!$B$106,'Reported Performance Table'!$D1615='Master List'!$B$126)),"LUNA_Dimming","Dimming_Capability_and_Range"))</f>
        <v/>
      </c>
      <c r="N1615" s="179">
        <f>'Reported Performance Table'!BE1615</f>
        <v>0</v>
      </c>
      <c r="O1615" s="179">
        <f>'Reported Performance Table'!BF1615</f>
        <v>0</v>
      </c>
      <c r="P1615" s="179">
        <f>'Reported Performance Table'!BG1615</f>
        <v>0</v>
      </c>
      <c r="Q1615" t="str">
        <f t="shared" si="51"/>
        <v>No</v>
      </c>
    </row>
    <row r="1616" spans="1:17" x14ac:dyDescent="0.25">
      <c r="A1616" s="75">
        <v>1623</v>
      </c>
      <c r="B1616" s="76" t="str">
        <f>IF('Reported Performance Table'!$A1623="","",IF(OR('Reported Performance Table'!$B1623="",'Reported Performance Table'!$C1623="",'Reported Performance Table'!$D1623="",'Reported Performance Table'!$F1623="",'Reported Performance Table'!$G1623="",'Reported Performance Table'!$H1623="",'Reported Performance Table'!$I1623="",'Reported Performance Table'!$K1623="",'Reported Performance Table'!$N1623="",'Reported Performance Table'!$O1623="",'Reported Performance Table'!$P1623="",'Reported Performance Table'!$Q1623="",'Reported Performance Table'!$R1623="",'Reported Performance Table'!$S1623="",'Reported Performance Table'!$T1623="",'Reported Performance Table'!$U1623="",'Reported Performance Table'!$V1623="",'Reported Performance Table'!$W1623="",'Reported Performance Table'!$X1623="",'Reported Performance Table'!$AF1623="",'Reported Performance Table'!$AG1623="",'Reported Performance Table'!$AI1623="",'Reported Performance Table'!$AJ1623="",'Reported Performance Table'!$AL1623="",'Reported Performance Table'!$AN1623="",'Reported Performance Table'!$AR1623=""),$A1616&amp;", ",""))</f>
        <v/>
      </c>
      <c r="D1616" s="35" t="e">
        <f>VLOOKUP('Reported Performance Table'!C1616,'Master List'!$B$20:$C$39,2,FALSE)</f>
        <v>#N/A</v>
      </c>
      <c r="E1616" t="e">
        <f>VLOOKUP('Reported Performance Table'!D1616,'Master List'!$B$42:$C$129,2,FALSE)</f>
        <v>#N/A</v>
      </c>
      <c r="F1616" t="e">
        <f>VLOOKUP('Reported Performance Table'!C1616,'Master List'!$B$20:$D$39,3,FALSE)</f>
        <v>#N/A</v>
      </c>
      <c r="G1616" s="3" t="e">
        <f>VLOOKUP('Reported Performance Table'!B1616,'Master List'!$B$11:$D$17,3,FALSE)</f>
        <v>#N/A</v>
      </c>
      <c r="H1616" t="e">
        <f t="shared" si="50"/>
        <v>#N/A</v>
      </c>
      <c r="I1616" t="e">
        <f>IF(VLOOKUP('Reported Performance Table'!D1616,'Master List'!$B$42:$D$129,3,FALSE)="","No",VLOOKUP('Reported Performance Table'!D1616,'Master List'!$B$42:$D$129,3,FALSE))</f>
        <v>#N/A</v>
      </c>
      <c r="J1616" t="e">
        <f>IF(AND(I1616="Yes_No",'Reported Performance Table'!E1616="Yes"),"No","Yes_No")</f>
        <v>#N/A</v>
      </c>
      <c r="K1616" t="str">
        <f>IF('Reported Performance Table'!D1616="","",IF('Reported Performance Table'!E1616="Yes","LUNA_CCT","Reported_CCT"))</f>
        <v/>
      </c>
      <c r="L1616" t="str">
        <f>IF('Reported Performance Table'!D1616="","",IF(K1616="LUNA_CCT",VLOOKUP('Reported Performance Table'!D1616,'Master List'!$B$42:$E$129,4,FALSE),"Reported_BUG"))</f>
        <v/>
      </c>
      <c r="M1616" t="str">
        <f>IF('Reported Performance Table'!D1616="","",IF(AND('Reported Performance Table'!$E1616="Yes",OR('Reported Performance Table'!$D1616='Master List'!$B$42,'Reported Performance Table'!$D1616='Master List'!$B$43,'Reported Performance Table'!$D1616='Master List'!$B$44,'Reported Performance Table'!$D1616='Master List'!$B$46,'Reported Performance Table'!$D1616='Master List'!$B$48,'Reported Performance Table'!$D1616='Master List'!$B$104,'Reported Performance Table'!$D1616='Master List'!$B$106,'Reported Performance Table'!$D1616='Master List'!$B$126)),"LUNA_Dimming","Dimming_Capability_and_Range"))</f>
        <v/>
      </c>
      <c r="N1616" s="179">
        <f>'Reported Performance Table'!BE1616</f>
        <v>0</v>
      </c>
      <c r="O1616" s="179">
        <f>'Reported Performance Table'!BF1616</f>
        <v>0</v>
      </c>
      <c r="P1616" s="179">
        <f>'Reported Performance Table'!BG1616</f>
        <v>0</v>
      </c>
      <c r="Q1616" t="str">
        <f t="shared" si="51"/>
        <v>No</v>
      </c>
    </row>
    <row r="1617" spans="1:17" x14ac:dyDescent="0.25">
      <c r="A1617" s="75">
        <v>1624</v>
      </c>
      <c r="B1617" s="76" t="str">
        <f>IF('Reported Performance Table'!$A1624="","",IF(OR('Reported Performance Table'!$B1624="",'Reported Performance Table'!$C1624="",'Reported Performance Table'!$D1624="",'Reported Performance Table'!$F1624="",'Reported Performance Table'!$G1624="",'Reported Performance Table'!$H1624="",'Reported Performance Table'!$I1624="",'Reported Performance Table'!$K1624="",'Reported Performance Table'!$N1624="",'Reported Performance Table'!$O1624="",'Reported Performance Table'!$P1624="",'Reported Performance Table'!$Q1624="",'Reported Performance Table'!$R1624="",'Reported Performance Table'!$S1624="",'Reported Performance Table'!$T1624="",'Reported Performance Table'!$U1624="",'Reported Performance Table'!$V1624="",'Reported Performance Table'!$W1624="",'Reported Performance Table'!$X1624="",'Reported Performance Table'!$AF1624="",'Reported Performance Table'!$AG1624="",'Reported Performance Table'!$AI1624="",'Reported Performance Table'!$AJ1624="",'Reported Performance Table'!$AL1624="",'Reported Performance Table'!$AN1624="",'Reported Performance Table'!$AR1624=""),$A1617&amp;", ",""))</f>
        <v/>
      </c>
      <c r="D1617" s="35" t="e">
        <f>VLOOKUP('Reported Performance Table'!C1617,'Master List'!$B$20:$C$39,2,FALSE)</f>
        <v>#N/A</v>
      </c>
      <c r="E1617" t="e">
        <f>VLOOKUP('Reported Performance Table'!D1617,'Master List'!$B$42:$C$129,2,FALSE)</f>
        <v>#N/A</v>
      </c>
      <c r="F1617" t="e">
        <f>VLOOKUP('Reported Performance Table'!C1617,'Master List'!$B$20:$D$39,3,FALSE)</f>
        <v>#N/A</v>
      </c>
      <c r="G1617" s="3" t="e">
        <f>VLOOKUP('Reported Performance Table'!B1617,'Master List'!$B$11:$D$17,3,FALSE)</f>
        <v>#N/A</v>
      </c>
      <c r="H1617" t="e">
        <f t="shared" si="50"/>
        <v>#N/A</v>
      </c>
      <c r="I1617" t="e">
        <f>IF(VLOOKUP('Reported Performance Table'!D1617,'Master List'!$B$42:$D$129,3,FALSE)="","No",VLOOKUP('Reported Performance Table'!D1617,'Master List'!$B$42:$D$129,3,FALSE))</f>
        <v>#N/A</v>
      </c>
      <c r="J1617" t="e">
        <f>IF(AND(I1617="Yes_No",'Reported Performance Table'!E1617="Yes"),"No","Yes_No")</f>
        <v>#N/A</v>
      </c>
      <c r="K1617" t="str">
        <f>IF('Reported Performance Table'!D1617="","",IF('Reported Performance Table'!E1617="Yes","LUNA_CCT","Reported_CCT"))</f>
        <v/>
      </c>
      <c r="L1617" t="str">
        <f>IF('Reported Performance Table'!D1617="","",IF(K1617="LUNA_CCT",VLOOKUP('Reported Performance Table'!D1617,'Master List'!$B$42:$E$129,4,FALSE),"Reported_BUG"))</f>
        <v/>
      </c>
      <c r="M1617" t="str">
        <f>IF('Reported Performance Table'!D1617="","",IF(AND('Reported Performance Table'!$E1617="Yes",OR('Reported Performance Table'!$D1617='Master List'!$B$42,'Reported Performance Table'!$D1617='Master List'!$B$43,'Reported Performance Table'!$D1617='Master List'!$B$44,'Reported Performance Table'!$D1617='Master List'!$B$46,'Reported Performance Table'!$D1617='Master List'!$B$48,'Reported Performance Table'!$D1617='Master List'!$B$104,'Reported Performance Table'!$D1617='Master List'!$B$106,'Reported Performance Table'!$D1617='Master List'!$B$126)),"LUNA_Dimming","Dimming_Capability_and_Range"))</f>
        <v/>
      </c>
      <c r="N1617" s="179">
        <f>'Reported Performance Table'!BE1617</f>
        <v>0</v>
      </c>
      <c r="O1617" s="179">
        <f>'Reported Performance Table'!BF1617</f>
        <v>0</v>
      </c>
      <c r="P1617" s="179">
        <f>'Reported Performance Table'!BG1617</f>
        <v>0</v>
      </c>
      <c r="Q1617" t="str">
        <f t="shared" si="51"/>
        <v>No</v>
      </c>
    </row>
    <row r="1618" spans="1:17" x14ac:dyDescent="0.25">
      <c r="A1618" s="75">
        <v>1625</v>
      </c>
      <c r="B1618" s="76" t="str">
        <f>IF('Reported Performance Table'!$A1625="","",IF(OR('Reported Performance Table'!$B1625="",'Reported Performance Table'!$C1625="",'Reported Performance Table'!$D1625="",'Reported Performance Table'!$F1625="",'Reported Performance Table'!$G1625="",'Reported Performance Table'!$H1625="",'Reported Performance Table'!$I1625="",'Reported Performance Table'!$K1625="",'Reported Performance Table'!$N1625="",'Reported Performance Table'!$O1625="",'Reported Performance Table'!$P1625="",'Reported Performance Table'!$Q1625="",'Reported Performance Table'!$R1625="",'Reported Performance Table'!$S1625="",'Reported Performance Table'!$T1625="",'Reported Performance Table'!$U1625="",'Reported Performance Table'!$V1625="",'Reported Performance Table'!$W1625="",'Reported Performance Table'!$X1625="",'Reported Performance Table'!$AF1625="",'Reported Performance Table'!$AG1625="",'Reported Performance Table'!$AI1625="",'Reported Performance Table'!$AJ1625="",'Reported Performance Table'!$AL1625="",'Reported Performance Table'!$AN1625="",'Reported Performance Table'!$AR1625=""),$A1618&amp;", ",""))</f>
        <v/>
      </c>
      <c r="D1618" s="35" t="e">
        <f>VLOOKUP('Reported Performance Table'!C1618,'Master List'!$B$20:$C$39,2,FALSE)</f>
        <v>#N/A</v>
      </c>
      <c r="E1618" t="e">
        <f>VLOOKUP('Reported Performance Table'!D1618,'Master List'!$B$42:$C$129,2,FALSE)</f>
        <v>#N/A</v>
      </c>
      <c r="F1618" t="e">
        <f>VLOOKUP('Reported Performance Table'!C1618,'Master List'!$B$20:$D$39,3,FALSE)</f>
        <v>#N/A</v>
      </c>
      <c r="G1618" s="3" t="e">
        <f>VLOOKUP('Reported Performance Table'!B1618,'Master List'!$B$11:$D$17,3,FALSE)</f>
        <v>#N/A</v>
      </c>
      <c r="H1618" t="e">
        <f t="shared" si="50"/>
        <v>#N/A</v>
      </c>
      <c r="I1618" t="e">
        <f>IF(VLOOKUP('Reported Performance Table'!D1618,'Master List'!$B$42:$D$129,3,FALSE)="","No",VLOOKUP('Reported Performance Table'!D1618,'Master List'!$B$42:$D$129,3,FALSE))</f>
        <v>#N/A</v>
      </c>
      <c r="J1618" t="e">
        <f>IF(AND(I1618="Yes_No",'Reported Performance Table'!E1618="Yes"),"No","Yes_No")</f>
        <v>#N/A</v>
      </c>
      <c r="K1618" t="str">
        <f>IF('Reported Performance Table'!D1618="","",IF('Reported Performance Table'!E1618="Yes","LUNA_CCT","Reported_CCT"))</f>
        <v/>
      </c>
      <c r="L1618" t="str">
        <f>IF('Reported Performance Table'!D1618="","",IF(K1618="LUNA_CCT",VLOOKUP('Reported Performance Table'!D1618,'Master List'!$B$42:$E$129,4,FALSE),"Reported_BUG"))</f>
        <v/>
      </c>
      <c r="M1618" t="str">
        <f>IF('Reported Performance Table'!D1618="","",IF(AND('Reported Performance Table'!$E1618="Yes",OR('Reported Performance Table'!$D1618='Master List'!$B$42,'Reported Performance Table'!$D1618='Master List'!$B$43,'Reported Performance Table'!$D1618='Master List'!$B$44,'Reported Performance Table'!$D1618='Master List'!$B$46,'Reported Performance Table'!$D1618='Master List'!$B$48,'Reported Performance Table'!$D1618='Master List'!$B$104,'Reported Performance Table'!$D1618='Master List'!$B$106,'Reported Performance Table'!$D1618='Master List'!$B$126)),"LUNA_Dimming","Dimming_Capability_and_Range"))</f>
        <v/>
      </c>
      <c r="N1618" s="179">
        <f>'Reported Performance Table'!BE1618</f>
        <v>0</v>
      </c>
      <c r="O1618" s="179">
        <f>'Reported Performance Table'!BF1618</f>
        <v>0</v>
      </c>
      <c r="P1618" s="179">
        <f>'Reported Performance Table'!BG1618</f>
        <v>0</v>
      </c>
      <c r="Q1618" t="str">
        <f t="shared" si="51"/>
        <v>No</v>
      </c>
    </row>
    <row r="1619" spans="1:17" x14ac:dyDescent="0.25">
      <c r="A1619" s="75">
        <v>1626</v>
      </c>
      <c r="B1619" s="76" t="str">
        <f>IF('Reported Performance Table'!$A1626="","",IF(OR('Reported Performance Table'!$B1626="",'Reported Performance Table'!$C1626="",'Reported Performance Table'!$D1626="",'Reported Performance Table'!$F1626="",'Reported Performance Table'!$G1626="",'Reported Performance Table'!$H1626="",'Reported Performance Table'!$I1626="",'Reported Performance Table'!$K1626="",'Reported Performance Table'!$N1626="",'Reported Performance Table'!$O1626="",'Reported Performance Table'!$P1626="",'Reported Performance Table'!$Q1626="",'Reported Performance Table'!$R1626="",'Reported Performance Table'!$S1626="",'Reported Performance Table'!$T1626="",'Reported Performance Table'!$U1626="",'Reported Performance Table'!$V1626="",'Reported Performance Table'!$W1626="",'Reported Performance Table'!$X1626="",'Reported Performance Table'!$AF1626="",'Reported Performance Table'!$AG1626="",'Reported Performance Table'!$AI1626="",'Reported Performance Table'!$AJ1626="",'Reported Performance Table'!$AL1626="",'Reported Performance Table'!$AN1626="",'Reported Performance Table'!$AR1626=""),$A1619&amp;", ",""))</f>
        <v/>
      </c>
      <c r="D1619" s="35" t="e">
        <f>VLOOKUP('Reported Performance Table'!C1619,'Master List'!$B$20:$C$39,2,FALSE)</f>
        <v>#N/A</v>
      </c>
      <c r="E1619" t="e">
        <f>VLOOKUP('Reported Performance Table'!D1619,'Master List'!$B$42:$C$129,2,FALSE)</f>
        <v>#N/A</v>
      </c>
      <c r="F1619" t="e">
        <f>VLOOKUP('Reported Performance Table'!C1619,'Master List'!$B$20:$D$39,3,FALSE)</f>
        <v>#N/A</v>
      </c>
      <c r="G1619" s="3" t="e">
        <f>VLOOKUP('Reported Performance Table'!B1619,'Master List'!$B$11:$D$17,3,FALSE)</f>
        <v>#N/A</v>
      </c>
      <c r="H1619" t="e">
        <f t="shared" si="50"/>
        <v>#N/A</v>
      </c>
      <c r="I1619" t="e">
        <f>IF(VLOOKUP('Reported Performance Table'!D1619,'Master List'!$B$42:$D$129,3,FALSE)="","No",VLOOKUP('Reported Performance Table'!D1619,'Master List'!$B$42:$D$129,3,FALSE))</f>
        <v>#N/A</v>
      </c>
      <c r="J1619" t="e">
        <f>IF(AND(I1619="Yes_No",'Reported Performance Table'!E1619="Yes"),"No","Yes_No")</f>
        <v>#N/A</v>
      </c>
      <c r="K1619" t="str">
        <f>IF('Reported Performance Table'!D1619="","",IF('Reported Performance Table'!E1619="Yes","LUNA_CCT","Reported_CCT"))</f>
        <v/>
      </c>
      <c r="L1619" t="str">
        <f>IF('Reported Performance Table'!D1619="","",IF(K1619="LUNA_CCT",VLOOKUP('Reported Performance Table'!D1619,'Master List'!$B$42:$E$129,4,FALSE),"Reported_BUG"))</f>
        <v/>
      </c>
      <c r="M1619" t="str">
        <f>IF('Reported Performance Table'!D1619="","",IF(AND('Reported Performance Table'!$E1619="Yes",OR('Reported Performance Table'!$D1619='Master List'!$B$42,'Reported Performance Table'!$D1619='Master List'!$B$43,'Reported Performance Table'!$D1619='Master List'!$B$44,'Reported Performance Table'!$D1619='Master List'!$B$46,'Reported Performance Table'!$D1619='Master List'!$B$48,'Reported Performance Table'!$D1619='Master List'!$B$104,'Reported Performance Table'!$D1619='Master List'!$B$106,'Reported Performance Table'!$D1619='Master List'!$B$126)),"LUNA_Dimming","Dimming_Capability_and_Range"))</f>
        <v/>
      </c>
      <c r="N1619" s="179">
        <f>'Reported Performance Table'!BE1619</f>
        <v>0</v>
      </c>
      <c r="O1619" s="179">
        <f>'Reported Performance Table'!BF1619</f>
        <v>0</v>
      </c>
      <c r="P1619" s="179">
        <f>'Reported Performance Table'!BG1619</f>
        <v>0</v>
      </c>
      <c r="Q1619" t="str">
        <f t="shared" si="51"/>
        <v>No</v>
      </c>
    </row>
    <row r="1620" spans="1:17" x14ac:dyDescent="0.25">
      <c r="A1620" s="75">
        <v>1627</v>
      </c>
      <c r="B1620" s="76" t="str">
        <f>IF('Reported Performance Table'!$A1627="","",IF(OR('Reported Performance Table'!$B1627="",'Reported Performance Table'!$C1627="",'Reported Performance Table'!$D1627="",'Reported Performance Table'!$F1627="",'Reported Performance Table'!$G1627="",'Reported Performance Table'!$H1627="",'Reported Performance Table'!$I1627="",'Reported Performance Table'!$K1627="",'Reported Performance Table'!$N1627="",'Reported Performance Table'!$O1627="",'Reported Performance Table'!$P1627="",'Reported Performance Table'!$Q1627="",'Reported Performance Table'!$R1627="",'Reported Performance Table'!$S1627="",'Reported Performance Table'!$T1627="",'Reported Performance Table'!$U1627="",'Reported Performance Table'!$V1627="",'Reported Performance Table'!$W1627="",'Reported Performance Table'!$X1627="",'Reported Performance Table'!$AF1627="",'Reported Performance Table'!$AG1627="",'Reported Performance Table'!$AI1627="",'Reported Performance Table'!$AJ1627="",'Reported Performance Table'!$AL1627="",'Reported Performance Table'!$AN1627="",'Reported Performance Table'!$AR1627=""),$A1620&amp;", ",""))</f>
        <v/>
      </c>
      <c r="D1620" s="35" t="e">
        <f>VLOOKUP('Reported Performance Table'!C1620,'Master List'!$B$20:$C$39,2,FALSE)</f>
        <v>#N/A</v>
      </c>
      <c r="E1620" t="e">
        <f>VLOOKUP('Reported Performance Table'!D1620,'Master List'!$B$42:$C$129,2,FALSE)</f>
        <v>#N/A</v>
      </c>
      <c r="F1620" t="e">
        <f>VLOOKUP('Reported Performance Table'!C1620,'Master List'!$B$20:$D$39,3,FALSE)</f>
        <v>#N/A</v>
      </c>
      <c r="G1620" s="3" t="e">
        <f>VLOOKUP('Reported Performance Table'!B1620,'Master List'!$B$11:$D$17,3,FALSE)</f>
        <v>#N/A</v>
      </c>
      <c r="H1620" t="e">
        <f t="shared" si="50"/>
        <v>#N/A</v>
      </c>
      <c r="I1620" t="e">
        <f>IF(VLOOKUP('Reported Performance Table'!D1620,'Master List'!$B$42:$D$129,3,FALSE)="","No",VLOOKUP('Reported Performance Table'!D1620,'Master List'!$B$42:$D$129,3,FALSE))</f>
        <v>#N/A</v>
      </c>
      <c r="J1620" t="e">
        <f>IF(AND(I1620="Yes_No",'Reported Performance Table'!E1620="Yes"),"No","Yes_No")</f>
        <v>#N/A</v>
      </c>
      <c r="K1620" t="str">
        <f>IF('Reported Performance Table'!D1620="","",IF('Reported Performance Table'!E1620="Yes","LUNA_CCT","Reported_CCT"))</f>
        <v/>
      </c>
      <c r="L1620" t="str">
        <f>IF('Reported Performance Table'!D1620="","",IF(K1620="LUNA_CCT",VLOOKUP('Reported Performance Table'!D1620,'Master List'!$B$42:$E$129,4,FALSE),"Reported_BUG"))</f>
        <v/>
      </c>
      <c r="M1620" t="str">
        <f>IF('Reported Performance Table'!D1620="","",IF(AND('Reported Performance Table'!$E1620="Yes",OR('Reported Performance Table'!$D1620='Master List'!$B$42,'Reported Performance Table'!$D1620='Master List'!$B$43,'Reported Performance Table'!$D1620='Master List'!$B$44,'Reported Performance Table'!$D1620='Master List'!$B$46,'Reported Performance Table'!$D1620='Master List'!$B$48,'Reported Performance Table'!$D1620='Master List'!$B$104,'Reported Performance Table'!$D1620='Master List'!$B$106,'Reported Performance Table'!$D1620='Master List'!$B$126)),"LUNA_Dimming","Dimming_Capability_and_Range"))</f>
        <v/>
      </c>
      <c r="N1620" s="179">
        <f>'Reported Performance Table'!BE1620</f>
        <v>0</v>
      </c>
      <c r="O1620" s="179">
        <f>'Reported Performance Table'!BF1620</f>
        <v>0</v>
      </c>
      <c r="P1620" s="179">
        <f>'Reported Performance Table'!BG1620</f>
        <v>0</v>
      </c>
      <c r="Q1620" t="str">
        <f t="shared" si="51"/>
        <v>No</v>
      </c>
    </row>
    <row r="1621" spans="1:17" x14ac:dyDescent="0.25">
      <c r="A1621" s="75">
        <v>1628</v>
      </c>
      <c r="B1621" s="76" t="str">
        <f>IF('Reported Performance Table'!$A1628="","",IF(OR('Reported Performance Table'!$B1628="",'Reported Performance Table'!$C1628="",'Reported Performance Table'!$D1628="",'Reported Performance Table'!$F1628="",'Reported Performance Table'!$G1628="",'Reported Performance Table'!$H1628="",'Reported Performance Table'!$I1628="",'Reported Performance Table'!$K1628="",'Reported Performance Table'!$N1628="",'Reported Performance Table'!$O1628="",'Reported Performance Table'!$P1628="",'Reported Performance Table'!$Q1628="",'Reported Performance Table'!$R1628="",'Reported Performance Table'!$S1628="",'Reported Performance Table'!$T1628="",'Reported Performance Table'!$U1628="",'Reported Performance Table'!$V1628="",'Reported Performance Table'!$W1628="",'Reported Performance Table'!$X1628="",'Reported Performance Table'!$AF1628="",'Reported Performance Table'!$AG1628="",'Reported Performance Table'!$AI1628="",'Reported Performance Table'!$AJ1628="",'Reported Performance Table'!$AL1628="",'Reported Performance Table'!$AN1628="",'Reported Performance Table'!$AR1628=""),$A1621&amp;", ",""))</f>
        <v/>
      </c>
      <c r="D1621" s="35" t="e">
        <f>VLOOKUP('Reported Performance Table'!C1621,'Master List'!$B$20:$C$39,2,FALSE)</f>
        <v>#N/A</v>
      </c>
      <c r="E1621" t="e">
        <f>VLOOKUP('Reported Performance Table'!D1621,'Master List'!$B$42:$C$129,2,FALSE)</f>
        <v>#N/A</v>
      </c>
      <c r="F1621" t="e">
        <f>VLOOKUP('Reported Performance Table'!C1621,'Master List'!$B$20:$D$39,3,FALSE)</f>
        <v>#N/A</v>
      </c>
      <c r="G1621" s="3" t="e">
        <f>VLOOKUP('Reported Performance Table'!B1621,'Master List'!$B$11:$D$17,3,FALSE)</f>
        <v>#N/A</v>
      </c>
      <c r="H1621" t="e">
        <f t="shared" si="50"/>
        <v>#N/A</v>
      </c>
      <c r="I1621" t="e">
        <f>IF(VLOOKUP('Reported Performance Table'!D1621,'Master List'!$B$42:$D$129,3,FALSE)="","No",VLOOKUP('Reported Performance Table'!D1621,'Master List'!$B$42:$D$129,3,FALSE))</f>
        <v>#N/A</v>
      </c>
      <c r="J1621" t="e">
        <f>IF(AND(I1621="Yes_No",'Reported Performance Table'!E1621="Yes"),"No","Yes_No")</f>
        <v>#N/A</v>
      </c>
      <c r="K1621" t="str">
        <f>IF('Reported Performance Table'!D1621="","",IF('Reported Performance Table'!E1621="Yes","LUNA_CCT","Reported_CCT"))</f>
        <v/>
      </c>
      <c r="L1621" t="str">
        <f>IF('Reported Performance Table'!D1621="","",IF(K1621="LUNA_CCT",VLOOKUP('Reported Performance Table'!D1621,'Master List'!$B$42:$E$129,4,FALSE),"Reported_BUG"))</f>
        <v/>
      </c>
      <c r="M1621" t="str">
        <f>IF('Reported Performance Table'!D1621="","",IF(AND('Reported Performance Table'!$E1621="Yes",OR('Reported Performance Table'!$D1621='Master List'!$B$42,'Reported Performance Table'!$D1621='Master List'!$B$43,'Reported Performance Table'!$D1621='Master List'!$B$44,'Reported Performance Table'!$D1621='Master List'!$B$46,'Reported Performance Table'!$D1621='Master List'!$B$48,'Reported Performance Table'!$D1621='Master List'!$B$104,'Reported Performance Table'!$D1621='Master List'!$B$106,'Reported Performance Table'!$D1621='Master List'!$B$126)),"LUNA_Dimming","Dimming_Capability_and_Range"))</f>
        <v/>
      </c>
      <c r="N1621" s="179">
        <f>'Reported Performance Table'!BE1621</f>
        <v>0</v>
      </c>
      <c r="O1621" s="179">
        <f>'Reported Performance Table'!BF1621</f>
        <v>0</v>
      </c>
      <c r="P1621" s="179">
        <f>'Reported Performance Table'!BG1621</f>
        <v>0</v>
      </c>
      <c r="Q1621" t="str">
        <f t="shared" si="51"/>
        <v>No</v>
      </c>
    </row>
    <row r="1622" spans="1:17" x14ac:dyDescent="0.25">
      <c r="A1622" s="75">
        <v>1629</v>
      </c>
      <c r="B1622" s="76" t="str">
        <f>IF('Reported Performance Table'!$A1629="","",IF(OR('Reported Performance Table'!$B1629="",'Reported Performance Table'!$C1629="",'Reported Performance Table'!$D1629="",'Reported Performance Table'!$F1629="",'Reported Performance Table'!$G1629="",'Reported Performance Table'!$H1629="",'Reported Performance Table'!$I1629="",'Reported Performance Table'!$K1629="",'Reported Performance Table'!$N1629="",'Reported Performance Table'!$O1629="",'Reported Performance Table'!$P1629="",'Reported Performance Table'!$Q1629="",'Reported Performance Table'!$R1629="",'Reported Performance Table'!$S1629="",'Reported Performance Table'!$T1629="",'Reported Performance Table'!$U1629="",'Reported Performance Table'!$V1629="",'Reported Performance Table'!$W1629="",'Reported Performance Table'!$X1629="",'Reported Performance Table'!$AF1629="",'Reported Performance Table'!$AG1629="",'Reported Performance Table'!$AI1629="",'Reported Performance Table'!$AJ1629="",'Reported Performance Table'!$AL1629="",'Reported Performance Table'!$AN1629="",'Reported Performance Table'!$AR1629=""),$A1622&amp;", ",""))</f>
        <v/>
      </c>
      <c r="D1622" s="35" t="e">
        <f>VLOOKUP('Reported Performance Table'!C1622,'Master List'!$B$20:$C$39,2,FALSE)</f>
        <v>#N/A</v>
      </c>
      <c r="E1622" t="e">
        <f>VLOOKUP('Reported Performance Table'!D1622,'Master List'!$B$42:$C$129,2,FALSE)</f>
        <v>#N/A</v>
      </c>
      <c r="F1622" t="e">
        <f>VLOOKUP('Reported Performance Table'!C1622,'Master List'!$B$20:$D$39,3,FALSE)</f>
        <v>#N/A</v>
      </c>
      <c r="G1622" s="3" t="e">
        <f>VLOOKUP('Reported Performance Table'!B1622,'Master List'!$B$11:$D$17,3,FALSE)</f>
        <v>#N/A</v>
      </c>
      <c r="H1622" t="e">
        <f t="shared" si="50"/>
        <v>#N/A</v>
      </c>
      <c r="I1622" t="e">
        <f>IF(VLOOKUP('Reported Performance Table'!D1622,'Master List'!$B$42:$D$129,3,FALSE)="","No",VLOOKUP('Reported Performance Table'!D1622,'Master List'!$B$42:$D$129,3,FALSE))</f>
        <v>#N/A</v>
      </c>
      <c r="J1622" t="e">
        <f>IF(AND(I1622="Yes_No",'Reported Performance Table'!E1622="Yes"),"No","Yes_No")</f>
        <v>#N/A</v>
      </c>
      <c r="K1622" t="str">
        <f>IF('Reported Performance Table'!D1622="","",IF('Reported Performance Table'!E1622="Yes","LUNA_CCT","Reported_CCT"))</f>
        <v/>
      </c>
      <c r="L1622" t="str">
        <f>IF('Reported Performance Table'!D1622="","",IF(K1622="LUNA_CCT",VLOOKUP('Reported Performance Table'!D1622,'Master List'!$B$42:$E$129,4,FALSE),"Reported_BUG"))</f>
        <v/>
      </c>
      <c r="M1622" t="str">
        <f>IF('Reported Performance Table'!D1622="","",IF(AND('Reported Performance Table'!$E1622="Yes",OR('Reported Performance Table'!$D1622='Master List'!$B$42,'Reported Performance Table'!$D1622='Master List'!$B$43,'Reported Performance Table'!$D1622='Master List'!$B$44,'Reported Performance Table'!$D1622='Master List'!$B$46,'Reported Performance Table'!$D1622='Master List'!$B$48,'Reported Performance Table'!$D1622='Master List'!$B$104,'Reported Performance Table'!$D1622='Master List'!$B$106,'Reported Performance Table'!$D1622='Master List'!$B$126)),"LUNA_Dimming","Dimming_Capability_and_Range"))</f>
        <v/>
      </c>
      <c r="N1622" s="179">
        <f>'Reported Performance Table'!BE1622</f>
        <v>0</v>
      </c>
      <c r="O1622" s="179">
        <f>'Reported Performance Table'!BF1622</f>
        <v>0</v>
      </c>
      <c r="P1622" s="179">
        <f>'Reported Performance Table'!BG1622</f>
        <v>0</v>
      </c>
      <c r="Q1622" t="str">
        <f t="shared" si="51"/>
        <v>No</v>
      </c>
    </row>
    <row r="1623" spans="1:17" x14ac:dyDescent="0.25">
      <c r="A1623" s="75">
        <v>1630</v>
      </c>
      <c r="B1623" s="76" t="str">
        <f>IF('Reported Performance Table'!$A1630="","",IF(OR('Reported Performance Table'!$B1630="",'Reported Performance Table'!$C1630="",'Reported Performance Table'!$D1630="",'Reported Performance Table'!$F1630="",'Reported Performance Table'!$G1630="",'Reported Performance Table'!$H1630="",'Reported Performance Table'!$I1630="",'Reported Performance Table'!$K1630="",'Reported Performance Table'!$N1630="",'Reported Performance Table'!$O1630="",'Reported Performance Table'!$P1630="",'Reported Performance Table'!$Q1630="",'Reported Performance Table'!$R1630="",'Reported Performance Table'!$S1630="",'Reported Performance Table'!$T1630="",'Reported Performance Table'!$U1630="",'Reported Performance Table'!$V1630="",'Reported Performance Table'!$W1630="",'Reported Performance Table'!$X1630="",'Reported Performance Table'!$AF1630="",'Reported Performance Table'!$AG1630="",'Reported Performance Table'!$AI1630="",'Reported Performance Table'!$AJ1630="",'Reported Performance Table'!$AL1630="",'Reported Performance Table'!$AN1630="",'Reported Performance Table'!$AR1630=""),$A1623&amp;", ",""))</f>
        <v/>
      </c>
      <c r="D1623" s="35" t="e">
        <f>VLOOKUP('Reported Performance Table'!C1623,'Master List'!$B$20:$C$39,2,FALSE)</f>
        <v>#N/A</v>
      </c>
      <c r="E1623" t="e">
        <f>VLOOKUP('Reported Performance Table'!D1623,'Master List'!$B$42:$C$129,2,FALSE)</f>
        <v>#N/A</v>
      </c>
      <c r="F1623" t="e">
        <f>VLOOKUP('Reported Performance Table'!C1623,'Master List'!$B$20:$D$39,3,FALSE)</f>
        <v>#N/A</v>
      </c>
      <c r="G1623" s="3" t="e">
        <f>VLOOKUP('Reported Performance Table'!B1623,'Master List'!$B$11:$D$17,3,FALSE)</f>
        <v>#N/A</v>
      </c>
      <c r="H1623" t="e">
        <f t="shared" si="50"/>
        <v>#N/A</v>
      </c>
      <c r="I1623" t="e">
        <f>IF(VLOOKUP('Reported Performance Table'!D1623,'Master List'!$B$42:$D$129,3,FALSE)="","No",VLOOKUP('Reported Performance Table'!D1623,'Master List'!$B$42:$D$129,3,FALSE))</f>
        <v>#N/A</v>
      </c>
      <c r="J1623" t="e">
        <f>IF(AND(I1623="Yes_No",'Reported Performance Table'!E1623="Yes"),"No","Yes_No")</f>
        <v>#N/A</v>
      </c>
      <c r="K1623" t="str">
        <f>IF('Reported Performance Table'!D1623="","",IF('Reported Performance Table'!E1623="Yes","LUNA_CCT","Reported_CCT"))</f>
        <v/>
      </c>
      <c r="L1623" t="str">
        <f>IF('Reported Performance Table'!D1623="","",IF(K1623="LUNA_CCT",VLOOKUP('Reported Performance Table'!D1623,'Master List'!$B$42:$E$129,4,FALSE),"Reported_BUG"))</f>
        <v/>
      </c>
      <c r="M1623" t="str">
        <f>IF('Reported Performance Table'!D1623="","",IF(AND('Reported Performance Table'!$E1623="Yes",OR('Reported Performance Table'!$D1623='Master List'!$B$42,'Reported Performance Table'!$D1623='Master List'!$B$43,'Reported Performance Table'!$D1623='Master List'!$B$44,'Reported Performance Table'!$D1623='Master List'!$B$46,'Reported Performance Table'!$D1623='Master List'!$B$48,'Reported Performance Table'!$D1623='Master List'!$B$104,'Reported Performance Table'!$D1623='Master List'!$B$106,'Reported Performance Table'!$D1623='Master List'!$B$126)),"LUNA_Dimming","Dimming_Capability_and_Range"))</f>
        <v/>
      </c>
      <c r="N1623" s="179">
        <f>'Reported Performance Table'!BE1623</f>
        <v>0</v>
      </c>
      <c r="O1623" s="179">
        <f>'Reported Performance Table'!BF1623</f>
        <v>0</v>
      </c>
      <c r="P1623" s="179">
        <f>'Reported Performance Table'!BG1623</f>
        <v>0</v>
      </c>
      <c r="Q1623" t="str">
        <f t="shared" si="51"/>
        <v>No</v>
      </c>
    </row>
    <row r="1624" spans="1:17" x14ac:dyDescent="0.25">
      <c r="A1624" s="75">
        <v>1631</v>
      </c>
      <c r="B1624" s="76" t="str">
        <f>IF('Reported Performance Table'!$A1631="","",IF(OR('Reported Performance Table'!$B1631="",'Reported Performance Table'!$C1631="",'Reported Performance Table'!$D1631="",'Reported Performance Table'!$F1631="",'Reported Performance Table'!$G1631="",'Reported Performance Table'!$H1631="",'Reported Performance Table'!$I1631="",'Reported Performance Table'!$K1631="",'Reported Performance Table'!$N1631="",'Reported Performance Table'!$O1631="",'Reported Performance Table'!$P1631="",'Reported Performance Table'!$Q1631="",'Reported Performance Table'!$R1631="",'Reported Performance Table'!$S1631="",'Reported Performance Table'!$T1631="",'Reported Performance Table'!$U1631="",'Reported Performance Table'!$V1631="",'Reported Performance Table'!$W1631="",'Reported Performance Table'!$X1631="",'Reported Performance Table'!$AF1631="",'Reported Performance Table'!$AG1631="",'Reported Performance Table'!$AI1631="",'Reported Performance Table'!$AJ1631="",'Reported Performance Table'!$AL1631="",'Reported Performance Table'!$AN1631="",'Reported Performance Table'!$AR1631=""),$A1624&amp;", ",""))</f>
        <v/>
      </c>
      <c r="D1624" s="35" t="e">
        <f>VLOOKUP('Reported Performance Table'!C1624,'Master List'!$B$20:$C$39,2,FALSE)</f>
        <v>#N/A</v>
      </c>
      <c r="E1624" t="e">
        <f>VLOOKUP('Reported Performance Table'!D1624,'Master List'!$B$42:$C$129,2,FALSE)</f>
        <v>#N/A</v>
      </c>
      <c r="F1624" t="e">
        <f>VLOOKUP('Reported Performance Table'!C1624,'Master List'!$B$20:$D$39,3,FALSE)</f>
        <v>#N/A</v>
      </c>
      <c r="G1624" s="3" t="e">
        <f>VLOOKUP('Reported Performance Table'!B1624,'Master List'!$B$11:$D$17,3,FALSE)</f>
        <v>#N/A</v>
      </c>
      <c r="H1624" t="e">
        <f t="shared" si="50"/>
        <v>#N/A</v>
      </c>
      <c r="I1624" t="e">
        <f>IF(VLOOKUP('Reported Performance Table'!D1624,'Master List'!$B$42:$D$129,3,FALSE)="","No",VLOOKUP('Reported Performance Table'!D1624,'Master List'!$B$42:$D$129,3,FALSE))</f>
        <v>#N/A</v>
      </c>
      <c r="J1624" t="e">
        <f>IF(AND(I1624="Yes_No",'Reported Performance Table'!E1624="Yes"),"No","Yes_No")</f>
        <v>#N/A</v>
      </c>
      <c r="K1624" t="str">
        <f>IF('Reported Performance Table'!D1624="","",IF('Reported Performance Table'!E1624="Yes","LUNA_CCT","Reported_CCT"))</f>
        <v/>
      </c>
      <c r="L1624" t="str">
        <f>IF('Reported Performance Table'!D1624="","",IF(K1624="LUNA_CCT",VLOOKUP('Reported Performance Table'!D1624,'Master List'!$B$42:$E$129,4,FALSE),"Reported_BUG"))</f>
        <v/>
      </c>
      <c r="M1624" t="str">
        <f>IF('Reported Performance Table'!D1624="","",IF(AND('Reported Performance Table'!$E1624="Yes",OR('Reported Performance Table'!$D1624='Master List'!$B$42,'Reported Performance Table'!$D1624='Master List'!$B$43,'Reported Performance Table'!$D1624='Master List'!$B$44,'Reported Performance Table'!$D1624='Master List'!$B$46,'Reported Performance Table'!$D1624='Master List'!$B$48,'Reported Performance Table'!$D1624='Master List'!$B$104,'Reported Performance Table'!$D1624='Master List'!$B$106,'Reported Performance Table'!$D1624='Master List'!$B$126)),"LUNA_Dimming","Dimming_Capability_and_Range"))</f>
        <v/>
      </c>
      <c r="N1624" s="179">
        <f>'Reported Performance Table'!BE1624</f>
        <v>0</v>
      </c>
      <c r="O1624" s="179">
        <f>'Reported Performance Table'!BF1624</f>
        <v>0</v>
      </c>
      <c r="P1624" s="179">
        <f>'Reported Performance Table'!BG1624</f>
        <v>0</v>
      </c>
      <c r="Q1624" t="str">
        <f t="shared" si="51"/>
        <v>No</v>
      </c>
    </row>
    <row r="1625" spans="1:17" x14ac:dyDescent="0.25">
      <c r="A1625" s="75">
        <v>1632</v>
      </c>
      <c r="B1625" s="76" t="str">
        <f>IF('Reported Performance Table'!$A1632="","",IF(OR('Reported Performance Table'!$B1632="",'Reported Performance Table'!$C1632="",'Reported Performance Table'!$D1632="",'Reported Performance Table'!$F1632="",'Reported Performance Table'!$G1632="",'Reported Performance Table'!$H1632="",'Reported Performance Table'!$I1632="",'Reported Performance Table'!$K1632="",'Reported Performance Table'!$N1632="",'Reported Performance Table'!$O1632="",'Reported Performance Table'!$P1632="",'Reported Performance Table'!$Q1632="",'Reported Performance Table'!$R1632="",'Reported Performance Table'!$S1632="",'Reported Performance Table'!$T1632="",'Reported Performance Table'!$U1632="",'Reported Performance Table'!$V1632="",'Reported Performance Table'!$W1632="",'Reported Performance Table'!$X1632="",'Reported Performance Table'!$AF1632="",'Reported Performance Table'!$AG1632="",'Reported Performance Table'!$AI1632="",'Reported Performance Table'!$AJ1632="",'Reported Performance Table'!$AL1632="",'Reported Performance Table'!$AN1632="",'Reported Performance Table'!$AR1632=""),$A1625&amp;", ",""))</f>
        <v/>
      </c>
      <c r="D1625" s="35" t="e">
        <f>VLOOKUP('Reported Performance Table'!C1625,'Master List'!$B$20:$C$39,2,FALSE)</f>
        <v>#N/A</v>
      </c>
      <c r="E1625" t="e">
        <f>VLOOKUP('Reported Performance Table'!D1625,'Master List'!$B$42:$C$129,2,FALSE)</f>
        <v>#N/A</v>
      </c>
      <c r="F1625" t="e">
        <f>VLOOKUP('Reported Performance Table'!C1625,'Master List'!$B$20:$D$39,3,FALSE)</f>
        <v>#N/A</v>
      </c>
      <c r="G1625" s="3" t="e">
        <f>VLOOKUP('Reported Performance Table'!B1625,'Master List'!$B$11:$D$17,3,FALSE)</f>
        <v>#N/A</v>
      </c>
      <c r="H1625" t="e">
        <f t="shared" si="50"/>
        <v>#N/A</v>
      </c>
      <c r="I1625" t="e">
        <f>IF(VLOOKUP('Reported Performance Table'!D1625,'Master List'!$B$42:$D$129,3,FALSE)="","No",VLOOKUP('Reported Performance Table'!D1625,'Master List'!$B$42:$D$129,3,FALSE))</f>
        <v>#N/A</v>
      </c>
      <c r="J1625" t="e">
        <f>IF(AND(I1625="Yes_No",'Reported Performance Table'!E1625="Yes"),"No","Yes_No")</f>
        <v>#N/A</v>
      </c>
      <c r="K1625" t="str">
        <f>IF('Reported Performance Table'!D1625="","",IF('Reported Performance Table'!E1625="Yes","LUNA_CCT","Reported_CCT"))</f>
        <v/>
      </c>
      <c r="L1625" t="str">
        <f>IF('Reported Performance Table'!D1625="","",IF(K1625="LUNA_CCT",VLOOKUP('Reported Performance Table'!D1625,'Master List'!$B$42:$E$129,4,FALSE),"Reported_BUG"))</f>
        <v/>
      </c>
      <c r="M1625" t="str">
        <f>IF('Reported Performance Table'!D1625="","",IF(AND('Reported Performance Table'!$E1625="Yes",OR('Reported Performance Table'!$D1625='Master List'!$B$42,'Reported Performance Table'!$D1625='Master List'!$B$43,'Reported Performance Table'!$D1625='Master List'!$B$44,'Reported Performance Table'!$D1625='Master List'!$B$46,'Reported Performance Table'!$D1625='Master List'!$B$48,'Reported Performance Table'!$D1625='Master List'!$B$104,'Reported Performance Table'!$D1625='Master List'!$B$106,'Reported Performance Table'!$D1625='Master List'!$B$126)),"LUNA_Dimming","Dimming_Capability_and_Range"))</f>
        <v/>
      </c>
      <c r="N1625" s="179">
        <f>'Reported Performance Table'!BE1625</f>
        <v>0</v>
      </c>
      <c r="O1625" s="179">
        <f>'Reported Performance Table'!BF1625</f>
        <v>0</v>
      </c>
      <c r="P1625" s="179">
        <f>'Reported Performance Table'!BG1625</f>
        <v>0</v>
      </c>
      <c r="Q1625" t="str">
        <f t="shared" si="51"/>
        <v>No</v>
      </c>
    </row>
    <row r="1626" spans="1:17" x14ac:dyDescent="0.25">
      <c r="A1626" s="75">
        <v>1633</v>
      </c>
      <c r="B1626" s="76" t="str">
        <f>IF('Reported Performance Table'!$A1633="","",IF(OR('Reported Performance Table'!$B1633="",'Reported Performance Table'!$C1633="",'Reported Performance Table'!$D1633="",'Reported Performance Table'!$F1633="",'Reported Performance Table'!$G1633="",'Reported Performance Table'!$H1633="",'Reported Performance Table'!$I1633="",'Reported Performance Table'!$K1633="",'Reported Performance Table'!$N1633="",'Reported Performance Table'!$O1633="",'Reported Performance Table'!$P1633="",'Reported Performance Table'!$Q1633="",'Reported Performance Table'!$R1633="",'Reported Performance Table'!$S1633="",'Reported Performance Table'!$T1633="",'Reported Performance Table'!$U1633="",'Reported Performance Table'!$V1633="",'Reported Performance Table'!$W1633="",'Reported Performance Table'!$X1633="",'Reported Performance Table'!$AF1633="",'Reported Performance Table'!$AG1633="",'Reported Performance Table'!$AI1633="",'Reported Performance Table'!$AJ1633="",'Reported Performance Table'!$AL1633="",'Reported Performance Table'!$AN1633="",'Reported Performance Table'!$AR1633=""),$A1626&amp;", ",""))</f>
        <v/>
      </c>
      <c r="D1626" s="35" t="e">
        <f>VLOOKUP('Reported Performance Table'!C1626,'Master List'!$B$20:$C$39,2,FALSE)</f>
        <v>#N/A</v>
      </c>
      <c r="E1626" t="e">
        <f>VLOOKUP('Reported Performance Table'!D1626,'Master List'!$B$42:$C$129,2,FALSE)</f>
        <v>#N/A</v>
      </c>
      <c r="F1626" t="e">
        <f>VLOOKUP('Reported Performance Table'!C1626,'Master List'!$B$20:$D$39,3,FALSE)</f>
        <v>#N/A</v>
      </c>
      <c r="G1626" s="3" t="e">
        <f>VLOOKUP('Reported Performance Table'!B1626,'Master List'!$B$11:$D$17,3,FALSE)</f>
        <v>#N/A</v>
      </c>
      <c r="H1626" t="e">
        <f t="shared" si="50"/>
        <v>#N/A</v>
      </c>
      <c r="I1626" t="e">
        <f>IF(VLOOKUP('Reported Performance Table'!D1626,'Master List'!$B$42:$D$129,3,FALSE)="","No",VLOOKUP('Reported Performance Table'!D1626,'Master List'!$B$42:$D$129,3,FALSE))</f>
        <v>#N/A</v>
      </c>
      <c r="J1626" t="e">
        <f>IF(AND(I1626="Yes_No",'Reported Performance Table'!E1626="Yes"),"No","Yes_No")</f>
        <v>#N/A</v>
      </c>
      <c r="K1626" t="str">
        <f>IF('Reported Performance Table'!D1626="","",IF('Reported Performance Table'!E1626="Yes","LUNA_CCT","Reported_CCT"))</f>
        <v/>
      </c>
      <c r="L1626" t="str">
        <f>IF('Reported Performance Table'!D1626="","",IF(K1626="LUNA_CCT",VLOOKUP('Reported Performance Table'!D1626,'Master List'!$B$42:$E$129,4,FALSE),"Reported_BUG"))</f>
        <v/>
      </c>
      <c r="M1626" t="str">
        <f>IF('Reported Performance Table'!D1626="","",IF(AND('Reported Performance Table'!$E1626="Yes",OR('Reported Performance Table'!$D1626='Master List'!$B$42,'Reported Performance Table'!$D1626='Master List'!$B$43,'Reported Performance Table'!$D1626='Master List'!$B$44,'Reported Performance Table'!$D1626='Master List'!$B$46,'Reported Performance Table'!$D1626='Master List'!$B$48,'Reported Performance Table'!$D1626='Master List'!$B$104,'Reported Performance Table'!$D1626='Master List'!$B$106,'Reported Performance Table'!$D1626='Master List'!$B$126)),"LUNA_Dimming","Dimming_Capability_and_Range"))</f>
        <v/>
      </c>
      <c r="N1626" s="179">
        <f>'Reported Performance Table'!BE1626</f>
        <v>0</v>
      </c>
      <c r="O1626" s="179">
        <f>'Reported Performance Table'!BF1626</f>
        <v>0</v>
      </c>
      <c r="P1626" s="179">
        <f>'Reported Performance Table'!BG1626</f>
        <v>0</v>
      </c>
      <c r="Q1626" t="str">
        <f t="shared" si="51"/>
        <v>No</v>
      </c>
    </row>
    <row r="1627" spans="1:17" x14ac:dyDescent="0.25">
      <c r="A1627" s="75">
        <v>1634</v>
      </c>
      <c r="B1627" s="76" t="str">
        <f>IF('Reported Performance Table'!$A1634="","",IF(OR('Reported Performance Table'!$B1634="",'Reported Performance Table'!$C1634="",'Reported Performance Table'!$D1634="",'Reported Performance Table'!$F1634="",'Reported Performance Table'!$G1634="",'Reported Performance Table'!$H1634="",'Reported Performance Table'!$I1634="",'Reported Performance Table'!$K1634="",'Reported Performance Table'!$N1634="",'Reported Performance Table'!$O1634="",'Reported Performance Table'!$P1634="",'Reported Performance Table'!$Q1634="",'Reported Performance Table'!$R1634="",'Reported Performance Table'!$S1634="",'Reported Performance Table'!$T1634="",'Reported Performance Table'!$U1634="",'Reported Performance Table'!$V1634="",'Reported Performance Table'!$W1634="",'Reported Performance Table'!$X1634="",'Reported Performance Table'!$AF1634="",'Reported Performance Table'!$AG1634="",'Reported Performance Table'!$AI1634="",'Reported Performance Table'!$AJ1634="",'Reported Performance Table'!$AL1634="",'Reported Performance Table'!$AN1634="",'Reported Performance Table'!$AR1634=""),$A1627&amp;", ",""))</f>
        <v/>
      </c>
      <c r="D1627" s="35" t="e">
        <f>VLOOKUP('Reported Performance Table'!C1627,'Master List'!$B$20:$C$39,2,FALSE)</f>
        <v>#N/A</v>
      </c>
      <c r="E1627" t="e">
        <f>VLOOKUP('Reported Performance Table'!D1627,'Master List'!$B$42:$C$129,2,FALSE)</f>
        <v>#N/A</v>
      </c>
      <c r="F1627" t="e">
        <f>VLOOKUP('Reported Performance Table'!C1627,'Master List'!$B$20:$D$39,3,FALSE)</f>
        <v>#N/A</v>
      </c>
      <c r="G1627" s="3" t="e">
        <f>VLOOKUP('Reported Performance Table'!B1627,'Master List'!$B$11:$D$17,3,FALSE)</f>
        <v>#N/A</v>
      </c>
      <c r="H1627" t="e">
        <f t="shared" si="50"/>
        <v>#N/A</v>
      </c>
      <c r="I1627" t="e">
        <f>IF(VLOOKUP('Reported Performance Table'!D1627,'Master List'!$B$42:$D$129,3,FALSE)="","No",VLOOKUP('Reported Performance Table'!D1627,'Master List'!$B$42:$D$129,3,FALSE))</f>
        <v>#N/A</v>
      </c>
      <c r="J1627" t="e">
        <f>IF(AND(I1627="Yes_No",'Reported Performance Table'!E1627="Yes"),"No","Yes_No")</f>
        <v>#N/A</v>
      </c>
      <c r="K1627" t="str">
        <f>IF('Reported Performance Table'!D1627="","",IF('Reported Performance Table'!E1627="Yes","LUNA_CCT","Reported_CCT"))</f>
        <v/>
      </c>
      <c r="L1627" t="str">
        <f>IF('Reported Performance Table'!D1627="","",IF(K1627="LUNA_CCT",VLOOKUP('Reported Performance Table'!D1627,'Master List'!$B$42:$E$129,4,FALSE),"Reported_BUG"))</f>
        <v/>
      </c>
      <c r="M1627" t="str">
        <f>IF('Reported Performance Table'!D1627="","",IF(AND('Reported Performance Table'!$E1627="Yes",OR('Reported Performance Table'!$D1627='Master List'!$B$42,'Reported Performance Table'!$D1627='Master List'!$B$43,'Reported Performance Table'!$D1627='Master List'!$B$44,'Reported Performance Table'!$D1627='Master List'!$B$46,'Reported Performance Table'!$D1627='Master List'!$B$48,'Reported Performance Table'!$D1627='Master List'!$B$104,'Reported Performance Table'!$D1627='Master List'!$B$106,'Reported Performance Table'!$D1627='Master List'!$B$126)),"LUNA_Dimming","Dimming_Capability_and_Range"))</f>
        <v/>
      </c>
      <c r="N1627" s="179">
        <f>'Reported Performance Table'!BE1627</f>
        <v>0</v>
      </c>
      <c r="O1627" s="179">
        <f>'Reported Performance Table'!BF1627</f>
        <v>0</v>
      </c>
      <c r="P1627" s="179">
        <f>'Reported Performance Table'!BG1627</f>
        <v>0</v>
      </c>
      <c r="Q1627" t="str">
        <f t="shared" si="51"/>
        <v>No</v>
      </c>
    </row>
    <row r="1628" spans="1:17" x14ac:dyDescent="0.25">
      <c r="A1628" s="75">
        <v>1635</v>
      </c>
      <c r="B1628" s="76" t="str">
        <f>IF('Reported Performance Table'!$A1635="","",IF(OR('Reported Performance Table'!$B1635="",'Reported Performance Table'!$C1635="",'Reported Performance Table'!$D1635="",'Reported Performance Table'!$F1635="",'Reported Performance Table'!$G1635="",'Reported Performance Table'!$H1635="",'Reported Performance Table'!$I1635="",'Reported Performance Table'!$K1635="",'Reported Performance Table'!$N1635="",'Reported Performance Table'!$O1635="",'Reported Performance Table'!$P1635="",'Reported Performance Table'!$Q1635="",'Reported Performance Table'!$R1635="",'Reported Performance Table'!$S1635="",'Reported Performance Table'!$T1635="",'Reported Performance Table'!$U1635="",'Reported Performance Table'!$V1635="",'Reported Performance Table'!$W1635="",'Reported Performance Table'!$X1635="",'Reported Performance Table'!$AF1635="",'Reported Performance Table'!$AG1635="",'Reported Performance Table'!$AI1635="",'Reported Performance Table'!$AJ1635="",'Reported Performance Table'!$AL1635="",'Reported Performance Table'!$AN1635="",'Reported Performance Table'!$AR1635=""),$A1628&amp;", ",""))</f>
        <v/>
      </c>
      <c r="D1628" s="35" t="e">
        <f>VLOOKUP('Reported Performance Table'!C1628,'Master List'!$B$20:$C$39,2,FALSE)</f>
        <v>#N/A</v>
      </c>
      <c r="E1628" t="e">
        <f>VLOOKUP('Reported Performance Table'!D1628,'Master List'!$B$42:$C$129,2,FALSE)</f>
        <v>#N/A</v>
      </c>
      <c r="F1628" t="e">
        <f>VLOOKUP('Reported Performance Table'!C1628,'Master List'!$B$20:$D$39,3,FALSE)</f>
        <v>#N/A</v>
      </c>
      <c r="G1628" s="3" t="e">
        <f>VLOOKUP('Reported Performance Table'!B1628,'Master List'!$B$11:$D$17,3,FALSE)</f>
        <v>#N/A</v>
      </c>
      <c r="H1628" t="e">
        <f t="shared" si="50"/>
        <v>#N/A</v>
      </c>
      <c r="I1628" t="e">
        <f>IF(VLOOKUP('Reported Performance Table'!D1628,'Master List'!$B$42:$D$129,3,FALSE)="","No",VLOOKUP('Reported Performance Table'!D1628,'Master List'!$B$42:$D$129,3,FALSE))</f>
        <v>#N/A</v>
      </c>
      <c r="J1628" t="e">
        <f>IF(AND(I1628="Yes_No",'Reported Performance Table'!E1628="Yes"),"No","Yes_No")</f>
        <v>#N/A</v>
      </c>
      <c r="K1628" t="str">
        <f>IF('Reported Performance Table'!D1628="","",IF('Reported Performance Table'!E1628="Yes","LUNA_CCT","Reported_CCT"))</f>
        <v/>
      </c>
      <c r="L1628" t="str">
        <f>IF('Reported Performance Table'!D1628="","",IF(K1628="LUNA_CCT",VLOOKUP('Reported Performance Table'!D1628,'Master List'!$B$42:$E$129,4,FALSE),"Reported_BUG"))</f>
        <v/>
      </c>
      <c r="M1628" t="str">
        <f>IF('Reported Performance Table'!D1628="","",IF(AND('Reported Performance Table'!$E1628="Yes",OR('Reported Performance Table'!$D1628='Master List'!$B$42,'Reported Performance Table'!$D1628='Master List'!$B$43,'Reported Performance Table'!$D1628='Master List'!$B$44,'Reported Performance Table'!$D1628='Master List'!$B$46,'Reported Performance Table'!$D1628='Master List'!$B$48,'Reported Performance Table'!$D1628='Master List'!$B$104,'Reported Performance Table'!$D1628='Master List'!$B$106,'Reported Performance Table'!$D1628='Master List'!$B$126)),"LUNA_Dimming","Dimming_Capability_and_Range"))</f>
        <v/>
      </c>
      <c r="N1628" s="179">
        <f>'Reported Performance Table'!BE1628</f>
        <v>0</v>
      </c>
      <c r="O1628" s="179">
        <f>'Reported Performance Table'!BF1628</f>
        <v>0</v>
      </c>
      <c r="P1628" s="179">
        <f>'Reported Performance Table'!BG1628</f>
        <v>0</v>
      </c>
      <c r="Q1628" t="str">
        <f t="shared" si="51"/>
        <v>No</v>
      </c>
    </row>
    <row r="1629" spans="1:17" x14ac:dyDescent="0.25">
      <c r="A1629" s="75">
        <v>1636</v>
      </c>
      <c r="B1629" s="76" t="str">
        <f>IF('Reported Performance Table'!$A1636="","",IF(OR('Reported Performance Table'!$B1636="",'Reported Performance Table'!$C1636="",'Reported Performance Table'!$D1636="",'Reported Performance Table'!$F1636="",'Reported Performance Table'!$G1636="",'Reported Performance Table'!$H1636="",'Reported Performance Table'!$I1636="",'Reported Performance Table'!$K1636="",'Reported Performance Table'!$N1636="",'Reported Performance Table'!$O1636="",'Reported Performance Table'!$P1636="",'Reported Performance Table'!$Q1636="",'Reported Performance Table'!$R1636="",'Reported Performance Table'!$S1636="",'Reported Performance Table'!$T1636="",'Reported Performance Table'!$U1636="",'Reported Performance Table'!$V1636="",'Reported Performance Table'!$W1636="",'Reported Performance Table'!$X1636="",'Reported Performance Table'!$AF1636="",'Reported Performance Table'!$AG1636="",'Reported Performance Table'!$AI1636="",'Reported Performance Table'!$AJ1636="",'Reported Performance Table'!$AL1636="",'Reported Performance Table'!$AN1636="",'Reported Performance Table'!$AR1636=""),$A1629&amp;", ",""))</f>
        <v/>
      </c>
      <c r="D1629" s="35" t="e">
        <f>VLOOKUP('Reported Performance Table'!C1629,'Master List'!$B$20:$C$39,2,FALSE)</f>
        <v>#N/A</v>
      </c>
      <c r="E1629" t="e">
        <f>VLOOKUP('Reported Performance Table'!D1629,'Master List'!$B$42:$C$129,2,FALSE)</f>
        <v>#N/A</v>
      </c>
      <c r="F1629" t="e">
        <f>VLOOKUP('Reported Performance Table'!C1629,'Master List'!$B$20:$D$39,3,FALSE)</f>
        <v>#N/A</v>
      </c>
      <c r="G1629" s="3" t="e">
        <f>VLOOKUP('Reported Performance Table'!B1629,'Master List'!$B$11:$D$17,3,FALSE)</f>
        <v>#N/A</v>
      </c>
      <c r="H1629" t="e">
        <f t="shared" si="50"/>
        <v>#N/A</v>
      </c>
      <c r="I1629" t="e">
        <f>IF(VLOOKUP('Reported Performance Table'!D1629,'Master List'!$B$42:$D$129,3,FALSE)="","No",VLOOKUP('Reported Performance Table'!D1629,'Master List'!$B$42:$D$129,3,FALSE))</f>
        <v>#N/A</v>
      </c>
      <c r="J1629" t="e">
        <f>IF(AND(I1629="Yes_No",'Reported Performance Table'!E1629="Yes"),"No","Yes_No")</f>
        <v>#N/A</v>
      </c>
      <c r="K1629" t="str">
        <f>IF('Reported Performance Table'!D1629="","",IF('Reported Performance Table'!E1629="Yes","LUNA_CCT","Reported_CCT"))</f>
        <v/>
      </c>
      <c r="L1629" t="str">
        <f>IF('Reported Performance Table'!D1629="","",IF(K1629="LUNA_CCT",VLOOKUP('Reported Performance Table'!D1629,'Master List'!$B$42:$E$129,4,FALSE),"Reported_BUG"))</f>
        <v/>
      </c>
      <c r="M1629" t="str">
        <f>IF('Reported Performance Table'!D1629="","",IF(AND('Reported Performance Table'!$E1629="Yes",OR('Reported Performance Table'!$D1629='Master List'!$B$42,'Reported Performance Table'!$D1629='Master List'!$B$43,'Reported Performance Table'!$D1629='Master List'!$B$44,'Reported Performance Table'!$D1629='Master List'!$B$46,'Reported Performance Table'!$D1629='Master List'!$B$48,'Reported Performance Table'!$D1629='Master List'!$B$104,'Reported Performance Table'!$D1629='Master List'!$B$106,'Reported Performance Table'!$D1629='Master List'!$B$126)),"LUNA_Dimming","Dimming_Capability_and_Range"))</f>
        <v/>
      </c>
      <c r="N1629" s="179">
        <f>'Reported Performance Table'!BE1629</f>
        <v>0</v>
      </c>
      <c r="O1629" s="179">
        <f>'Reported Performance Table'!BF1629</f>
        <v>0</v>
      </c>
      <c r="P1629" s="179">
        <f>'Reported Performance Table'!BG1629</f>
        <v>0</v>
      </c>
      <c r="Q1629" t="str">
        <f t="shared" si="51"/>
        <v>No</v>
      </c>
    </row>
    <row r="1630" spans="1:17" x14ac:dyDescent="0.25">
      <c r="A1630" s="75">
        <v>1637</v>
      </c>
      <c r="B1630" s="76" t="str">
        <f>IF('Reported Performance Table'!$A1637="","",IF(OR('Reported Performance Table'!$B1637="",'Reported Performance Table'!$C1637="",'Reported Performance Table'!$D1637="",'Reported Performance Table'!$F1637="",'Reported Performance Table'!$G1637="",'Reported Performance Table'!$H1637="",'Reported Performance Table'!$I1637="",'Reported Performance Table'!$K1637="",'Reported Performance Table'!$N1637="",'Reported Performance Table'!$O1637="",'Reported Performance Table'!$P1637="",'Reported Performance Table'!$Q1637="",'Reported Performance Table'!$R1637="",'Reported Performance Table'!$S1637="",'Reported Performance Table'!$T1637="",'Reported Performance Table'!$U1637="",'Reported Performance Table'!$V1637="",'Reported Performance Table'!$W1637="",'Reported Performance Table'!$X1637="",'Reported Performance Table'!$AF1637="",'Reported Performance Table'!$AG1637="",'Reported Performance Table'!$AI1637="",'Reported Performance Table'!$AJ1637="",'Reported Performance Table'!$AL1637="",'Reported Performance Table'!$AN1637="",'Reported Performance Table'!$AR1637=""),$A1630&amp;", ",""))</f>
        <v/>
      </c>
      <c r="D1630" s="35" t="e">
        <f>VLOOKUP('Reported Performance Table'!C1630,'Master List'!$B$20:$C$39,2,FALSE)</f>
        <v>#N/A</v>
      </c>
      <c r="E1630" t="e">
        <f>VLOOKUP('Reported Performance Table'!D1630,'Master List'!$B$42:$C$129,2,FALSE)</f>
        <v>#N/A</v>
      </c>
      <c r="F1630" t="e">
        <f>VLOOKUP('Reported Performance Table'!C1630,'Master List'!$B$20:$D$39,3,FALSE)</f>
        <v>#N/A</v>
      </c>
      <c r="G1630" s="3" t="e">
        <f>VLOOKUP('Reported Performance Table'!B1630,'Master List'!$B$11:$D$17,3,FALSE)</f>
        <v>#N/A</v>
      </c>
      <c r="H1630" t="e">
        <f t="shared" si="50"/>
        <v>#N/A</v>
      </c>
      <c r="I1630" t="e">
        <f>IF(VLOOKUP('Reported Performance Table'!D1630,'Master List'!$B$42:$D$129,3,FALSE)="","No",VLOOKUP('Reported Performance Table'!D1630,'Master List'!$B$42:$D$129,3,FALSE))</f>
        <v>#N/A</v>
      </c>
      <c r="J1630" t="e">
        <f>IF(AND(I1630="Yes_No",'Reported Performance Table'!E1630="Yes"),"No","Yes_No")</f>
        <v>#N/A</v>
      </c>
      <c r="K1630" t="str">
        <f>IF('Reported Performance Table'!D1630="","",IF('Reported Performance Table'!E1630="Yes","LUNA_CCT","Reported_CCT"))</f>
        <v/>
      </c>
      <c r="L1630" t="str">
        <f>IF('Reported Performance Table'!D1630="","",IF(K1630="LUNA_CCT",VLOOKUP('Reported Performance Table'!D1630,'Master List'!$B$42:$E$129,4,FALSE),"Reported_BUG"))</f>
        <v/>
      </c>
      <c r="M1630" t="str">
        <f>IF('Reported Performance Table'!D1630="","",IF(AND('Reported Performance Table'!$E1630="Yes",OR('Reported Performance Table'!$D1630='Master List'!$B$42,'Reported Performance Table'!$D1630='Master List'!$B$43,'Reported Performance Table'!$D1630='Master List'!$B$44,'Reported Performance Table'!$D1630='Master List'!$B$46,'Reported Performance Table'!$D1630='Master List'!$B$48,'Reported Performance Table'!$D1630='Master List'!$B$104,'Reported Performance Table'!$D1630='Master List'!$B$106,'Reported Performance Table'!$D1630='Master List'!$B$126)),"LUNA_Dimming","Dimming_Capability_and_Range"))</f>
        <v/>
      </c>
      <c r="N1630" s="179">
        <f>'Reported Performance Table'!BE1630</f>
        <v>0</v>
      </c>
      <c r="O1630" s="179">
        <f>'Reported Performance Table'!BF1630</f>
        <v>0</v>
      </c>
      <c r="P1630" s="179">
        <f>'Reported Performance Table'!BG1630</f>
        <v>0</v>
      </c>
      <c r="Q1630" t="str">
        <f t="shared" si="51"/>
        <v>No</v>
      </c>
    </row>
    <row r="1631" spans="1:17" x14ac:dyDescent="0.25">
      <c r="A1631" s="75">
        <v>1638</v>
      </c>
      <c r="B1631" s="76" t="str">
        <f>IF('Reported Performance Table'!$A1638="","",IF(OR('Reported Performance Table'!$B1638="",'Reported Performance Table'!$C1638="",'Reported Performance Table'!$D1638="",'Reported Performance Table'!$F1638="",'Reported Performance Table'!$G1638="",'Reported Performance Table'!$H1638="",'Reported Performance Table'!$I1638="",'Reported Performance Table'!$K1638="",'Reported Performance Table'!$N1638="",'Reported Performance Table'!$O1638="",'Reported Performance Table'!$P1638="",'Reported Performance Table'!$Q1638="",'Reported Performance Table'!$R1638="",'Reported Performance Table'!$S1638="",'Reported Performance Table'!$T1638="",'Reported Performance Table'!$U1638="",'Reported Performance Table'!$V1638="",'Reported Performance Table'!$W1638="",'Reported Performance Table'!$X1638="",'Reported Performance Table'!$AF1638="",'Reported Performance Table'!$AG1638="",'Reported Performance Table'!$AI1638="",'Reported Performance Table'!$AJ1638="",'Reported Performance Table'!$AL1638="",'Reported Performance Table'!$AN1638="",'Reported Performance Table'!$AR1638=""),$A1631&amp;", ",""))</f>
        <v/>
      </c>
      <c r="D1631" s="35" t="e">
        <f>VLOOKUP('Reported Performance Table'!C1631,'Master List'!$B$20:$C$39,2,FALSE)</f>
        <v>#N/A</v>
      </c>
      <c r="E1631" t="e">
        <f>VLOOKUP('Reported Performance Table'!D1631,'Master List'!$B$42:$C$129,2,FALSE)</f>
        <v>#N/A</v>
      </c>
      <c r="F1631" t="e">
        <f>VLOOKUP('Reported Performance Table'!C1631,'Master List'!$B$20:$D$39,3,FALSE)</f>
        <v>#N/A</v>
      </c>
      <c r="G1631" s="3" t="e">
        <f>VLOOKUP('Reported Performance Table'!B1631,'Master List'!$B$11:$D$17,3,FALSE)</f>
        <v>#N/A</v>
      </c>
      <c r="H1631" t="e">
        <f t="shared" si="50"/>
        <v>#N/A</v>
      </c>
      <c r="I1631" t="e">
        <f>IF(VLOOKUP('Reported Performance Table'!D1631,'Master List'!$B$42:$D$129,3,FALSE)="","No",VLOOKUP('Reported Performance Table'!D1631,'Master List'!$B$42:$D$129,3,FALSE))</f>
        <v>#N/A</v>
      </c>
      <c r="J1631" t="e">
        <f>IF(AND(I1631="Yes_No",'Reported Performance Table'!E1631="Yes"),"No","Yes_No")</f>
        <v>#N/A</v>
      </c>
      <c r="K1631" t="str">
        <f>IF('Reported Performance Table'!D1631="","",IF('Reported Performance Table'!E1631="Yes","LUNA_CCT","Reported_CCT"))</f>
        <v/>
      </c>
      <c r="L1631" t="str">
        <f>IF('Reported Performance Table'!D1631="","",IF(K1631="LUNA_CCT",VLOOKUP('Reported Performance Table'!D1631,'Master List'!$B$42:$E$129,4,FALSE),"Reported_BUG"))</f>
        <v/>
      </c>
      <c r="M1631" t="str">
        <f>IF('Reported Performance Table'!D1631="","",IF(AND('Reported Performance Table'!$E1631="Yes",OR('Reported Performance Table'!$D1631='Master List'!$B$42,'Reported Performance Table'!$D1631='Master List'!$B$43,'Reported Performance Table'!$D1631='Master List'!$B$44,'Reported Performance Table'!$D1631='Master List'!$B$46,'Reported Performance Table'!$D1631='Master List'!$B$48,'Reported Performance Table'!$D1631='Master List'!$B$104,'Reported Performance Table'!$D1631='Master List'!$B$106,'Reported Performance Table'!$D1631='Master List'!$B$126)),"LUNA_Dimming","Dimming_Capability_and_Range"))</f>
        <v/>
      </c>
      <c r="N1631" s="179">
        <f>'Reported Performance Table'!BE1631</f>
        <v>0</v>
      </c>
      <c r="O1631" s="179">
        <f>'Reported Performance Table'!BF1631</f>
        <v>0</v>
      </c>
      <c r="P1631" s="179">
        <f>'Reported Performance Table'!BG1631</f>
        <v>0</v>
      </c>
      <c r="Q1631" t="str">
        <f t="shared" si="51"/>
        <v>No</v>
      </c>
    </row>
    <row r="1632" spans="1:17" x14ac:dyDescent="0.25">
      <c r="A1632" s="75">
        <v>1639</v>
      </c>
      <c r="B1632" s="76" t="str">
        <f>IF('Reported Performance Table'!$A1639="","",IF(OR('Reported Performance Table'!$B1639="",'Reported Performance Table'!$C1639="",'Reported Performance Table'!$D1639="",'Reported Performance Table'!$F1639="",'Reported Performance Table'!$G1639="",'Reported Performance Table'!$H1639="",'Reported Performance Table'!$I1639="",'Reported Performance Table'!$K1639="",'Reported Performance Table'!$N1639="",'Reported Performance Table'!$O1639="",'Reported Performance Table'!$P1639="",'Reported Performance Table'!$Q1639="",'Reported Performance Table'!$R1639="",'Reported Performance Table'!$S1639="",'Reported Performance Table'!$T1639="",'Reported Performance Table'!$U1639="",'Reported Performance Table'!$V1639="",'Reported Performance Table'!$W1639="",'Reported Performance Table'!$X1639="",'Reported Performance Table'!$AF1639="",'Reported Performance Table'!$AG1639="",'Reported Performance Table'!$AI1639="",'Reported Performance Table'!$AJ1639="",'Reported Performance Table'!$AL1639="",'Reported Performance Table'!$AN1639="",'Reported Performance Table'!$AR1639=""),$A1632&amp;", ",""))</f>
        <v/>
      </c>
      <c r="D1632" s="35" t="e">
        <f>VLOOKUP('Reported Performance Table'!C1632,'Master List'!$B$20:$C$39,2,FALSE)</f>
        <v>#N/A</v>
      </c>
      <c r="E1632" t="e">
        <f>VLOOKUP('Reported Performance Table'!D1632,'Master List'!$B$42:$C$129,2,FALSE)</f>
        <v>#N/A</v>
      </c>
      <c r="F1632" t="e">
        <f>VLOOKUP('Reported Performance Table'!C1632,'Master List'!$B$20:$D$39,3,FALSE)</f>
        <v>#N/A</v>
      </c>
      <c r="G1632" s="3" t="e">
        <f>VLOOKUP('Reported Performance Table'!B1632,'Master List'!$B$11:$D$17,3,FALSE)</f>
        <v>#N/A</v>
      </c>
      <c r="H1632" t="e">
        <f t="shared" si="50"/>
        <v>#N/A</v>
      </c>
      <c r="I1632" t="e">
        <f>IF(VLOOKUP('Reported Performance Table'!D1632,'Master List'!$B$42:$D$129,3,FALSE)="","No",VLOOKUP('Reported Performance Table'!D1632,'Master List'!$B$42:$D$129,3,FALSE))</f>
        <v>#N/A</v>
      </c>
      <c r="J1632" t="e">
        <f>IF(AND(I1632="Yes_No",'Reported Performance Table'!E1632="Yes"),"No","Yes_No")</f>
        <v>#N/A</v>
      </c>
      <c r="K1632" t="str">
        <f>IF('Reported Performance Table'!D1632="","",IF('Reported Performance Table'!E1632="Yes","LUNA_CCT","Reported_CCT"))</f>
        <v/>
      </c>
      <c r="L1632" t="str">
        <f>IF('Reported Performance Table'!D1632="","",IF(K1632="LUNA_CCT",VLOOKUP('Reported Performance Table'!D1632,'Master List'!$B$42:$E$129,4,FALSE),"Reported_BUG"))</f>
        <v/>
      </c>
      <c r="M1632" t="str">
        <f>IF('Reported Performance Table'!D1632="","",IF(AND('Reported Performance Table'!$E1632="Yes",OR('Reported Performance Table'!$D1632='Master List'!$B$42,'Reported Performance Table'!$D1632='Master List'!$B$43,'Reported Performance Table'!$D1632='Master List'!$B$44,'Reported Performance Table'!$D1632='Master List'!$B$46,'Reported Performance Table'!$D1632='Master List'!$B$48,'Reported Performance Table'!$D1632='Master List'!$B$104,'Reported Performance Table'!$D1632='Master List'!$B$106,'Reported Performance Table'!$D1632='Master List'!$B$126)),"LUNA_Dimming","Dimming_Capability_and_Range"))</f>
        <v/>
      </c>
      <c r="N1632" s="179">
        <f>'Reported Performance Table'!BE1632</f>
        <v>0</v>
      </c>
      <c r="O1632" s="179">
        <f>'Reported Performance Table'!BF1632</f>
        <v>0</v>
      </c>
      <c r="P1632" s="179">
        <f>'Reported Performance Table'!BG1632</f>
        <v>0</v>
      </c>
      <c r="Q1632" t="str">
        <f t="shared" si="51"/>
        <v>No</v>
      </c>
    </row>
    <row r="1633" spans="1:17" x14ac:dyDescent="0.25">
      <c r="A1633" s="75">
        <v>1640</v>
      </c>
      <c r="B1633" s="76" t="str">
        <f>IF('Reported Performance Table'!$A1640="","",IF(OR('Reported Performance Table'!$B1640="",'Reported Performance Table'!$C1640="",'Reported Performance Table'!$D1640="",'Reported Performance Table'!$F1640="",'Reported Performance Table'!$G1640="",'Reported Performance Table'!$H1640="",'Reported Performance Table'!$I1640="",'Reported Performance Table'!$K1640="",'Reported Performance Table'!$N1640="",'Reported Performance Table'!$O1640="",'Reported Performance Table'!$P1640="",'Reported Performance Table'!$Q1640="",'Reported Performance Table'!$R1640="",'Reported Performance Table'!$S1640="",'Reported Performance Table'!$T1640="",'Reported Performance Table'!$U1640="",'Reported Performance Table'!$V1640="",'Reported Performance Table'!$W1640="",'Reported Performance Table'!$X1640="",'Reported Performance Table'!$AF1640="",'Reported Performance Table'!$AG1640="",'Reported Performance Table'!$AI1640="",'Reported Performance Table'!$AJ1640="",'Reported Performance Table'!$AL1640="",'Reported Performance Table'!$AN1640="",'Reported Performance Table'!$AR1640=""),$A1633&amp;", ",""))</f>
        <v/>
      </c>
      <c r="D1633" s="35" t="e">
        <f>VLOOKUP('Reported Performance Table'!C1633,'Master List'!$B$20:$C$39,2,FALSE)</f>
        <v>#N/A</v>
      </c>
      <c r="E1633" t="e">
        <f>VLOOKUP('Reported Performance Table'!D1633,'Master List'!$B$42:$C$129,2,FALSE)</f>
        <v>#N/A</v>
      </c>
      <c r="F1633" t="e">
        <f>VLOOKUP('Reported Performance Table'!C1633,'Master List'!$B$20:$D$39,3,FALSE)</f>
        <v>#N/A</v>
      </c>
      <c r="G1633" s="3" t="e">
        <f>VLOOKUP('Reported Performance Table'!B1633,'Master List'!$B$11:$D$17,3,FALSE)</f>
        <v>#N/A</v>
      </c>
      <c r="H1633" t="e">
        <f t="shared" si="50"/>
        <v>#N/A</v>
      </c>
      <c r="I1633" t="e">
        <f>IF(VLOOKUP('Reported Performance Table'!D1633,'Master List'!$B$42:$D$129,3,FALSE)="","No",VLOOKUP('Reported Performance Table'!D1633,'Master List'!$B$42:$D$129,3,FALSE))</f>
        <v>#N/A</v>
      </c>
      <c r="J1633" t="e">
        <f>IF(AND(I1633="Yes_No",'Reported Performance Table'!E1633="Yes"),"No","Yes_No")</f>
        <v>#N/A</v>
      </c>
      <c r="K1633" t="str">
        <f>IF('Reported Performance Table'!D1633="","",IF('Reported Performance Table'!E1633="Yes","LUNA_CCT","Reported_CCT"))</f>
        <v/>
      </c>
      <c r="L1633" t="str">
        <f>IF('Reported Performance Table'!D1633="","",IF(K1633="LUNA_CCT",VLOOKUP('Reported Performance Table'!D1633,'Master List'!$B$42:$E$129,4,FALSE),"Reported_BUG"))</f>
        <v/>
      </c>
      <c r="M1633" t="str">
        <f>IF('Reported Performance Table'!D1633="","",IF(AND('Reported Performance Table'!$E1633="Yes",OR('Reported Performance Table'!$D1633='Master List'!$B$42,'Reported Performance Table'!$D1633='Master List'!$B$43,'Reported Performance Table'!$D1633='Master List'!$B$44,'Reported Performance Table'!$D1633='Master List'!$B$46,'Reported Performance Table'!$D1633='Master List'!$B$48,'Reported Performance Table'!$D1633='Master List'!$B$104,'Reported Performance Table'!$D1633='Master List'!$B$106,'Reported Performance Table'!$D1633='Master List'!$B$126)),"LUNA_Dimming","Dimming_Capability_and_Range"))</f>
        <v/>
      </c>
      <c r="N1633" s="179">
        <f>'Reported Performance Table'!BE1633</f>
        <v>0</v>
      </c>
      <c r="O1633" s="179">
        <f>'Reported Performance Table'!BF1633</f>
        <v>0</v>
      </c>
      <c r="P1633" s="179">
        <f>'Reported Performance Table'!BG1633</f>
        <v>0</v>
      </c>
      <c r="Q1633" t="str">
        <f t="shared" si="51"/>
        <v>No</v>
      </c>
    </row>
    <row r="1634" spans="1:17" x14ac:dyDescent="0.25">
      <c r="A1634" s="75">
        <v>1641</v>
      </c>
      <c r="B1634" s="76" t="str">
        <f>IF('Reported Performance Table'!$A1641="","",IF(OR('Reported Performance Table'!$B1641="",'Reported Performance Table'!$C1641="",'Reported Performance Table'!$D1641="",'Reported Performance Table'!$F1641="",'Reported Performance Table'!$G1641="",'Reported Performance Table'!$H1641="",'Reported Performance Table'!$I1641="",'Reported Performance Table'!$K1641="",'Reported Performance Table'!$N1641="",'Reported Performance Table'!$O1641="",'Reported Performance Table'!$P1641="",'Reported Performance Table'!$Q1641="",'Reported Performance Table'!$R1641="",'Reported Performance Table'!$S1641="",'Reported Performance Table'!$T1641="",'Reported Performance Table'!$U1641="",'Reported Performance Table'!$V1641="",'Reported Performance Table'!$W1641="",'Reported Performance Table'!$X1641="",'Reported Performance Table'!$AF1641="",'Reported Performance Table'!$AG1641="",'Reported Performance Table'!$AI1641="",'Reported Performance Table'!$AJ1641="",'Reported Performance Table'!$AL1641="",'Reported Performance Table'!$AN1641="",'Reported Performance Table'!$AR1641=""),$A1634&amp;", ",""))</f>
        <v/>
      </c>
      <c r="D1634" s="35" t="e">
        <f>VLOOKUP('Reported Performance Table'!C1634,'Master List'!$B$20:$C$39,2,FALSE)</f>
        <v>#N/A</v>
      </c>
      <c r="E1634" t="e">
        <f>VLOOKUP('Reported Performance Table'!D1634,'Master List'!$B$42:$C$129,2,FALSE)</f>
        <v>#N/A</v>
      </c>
      <c r="F1634" t="e">
        <f>VLOOKUP('Reported Performance Table'!C1634,'Master List'!$B$20:$D$39,3,FALSE)</f>
        <v>#N/A</v>
      </c>
      <c r="G1634" s="3" t="e">
        <f>VLOOKUP('Reported Performance Table'!B1634,'Master List'!$B$11:$D$17,3,FALSE)</f>
        <v>#N/A</v>
      </c>
      <c r="H1634" t="e">
        <f t="shared" si="50"/>
        <v>#N/A</v>
      </c>
      <c r="I1634" t="e">
        <f>IF(VLOOKUP('Reported Performance Table'!D1634,'Master List'!$B$42:$D$129,3,FALSE)="","No",VLOOKUP('Reported Performance Table'!D1634,'Master List'!$B$42:$D$129,3,FALSE))</f>
        <v>#N/A</v>
      </c>
      <c r="J1634" t="e">
        <f>IF(AND(I1634="Yes_No",'Reported Performance Table'!E1634="Yes"),"No","Yes_No")</f>
        <v>#N/A</v>
      </c>
      <c r="K1634" t="str">
        <f>IF('Reported Performance Table'!D1634="","",IF('Reported Performance Table'!E1634="Yes","LUNA_CCT","Reported_CCT"))</f>
        <v/>
      </c>
      <c r="L1634" t="str">
        <f>IF('Reported Performance Table'!D1634="","",IF(K1634="LUNA_CCT",VLOOKUP('Reported Performance Table'!D1634,'Master List'!$B$42:$E$129,4,FALSE),"Reported_BUG"))</f>
        <v/>
      </c>
      <c r="M1634" t="str">
        <f>IF('Reported Performance Table'!D1634="","",IF(AND('Reported Performance Table'!$E1634="Yes",OR('Reported Performance Table'!$D1634='Master List'!$B$42,'Reported Performance Table'!$D1634='Master List'!$B$43,'Reported Performance Table'!$D1634='Master List'!$B$44,'Reported Performance Table'!$D1634='Master List'!$B$46,'Reported Performance Table'!$D1634='Master List'!$B$48,'Reported Performance Table'!$D1634='Master List'!$B$104,'Reported Performance Table'!$D1634='Master List'!$B$106,'Reported Performance Table'!$D1634='Master List'!$B$126)),"LUNA_Dimming","Dimming_Capability_and_Range"))</f>
        <v/>
      </c>
      <c r="N1634" s="179">
        <f>'Reported Performance Table'!BE1634</f>
        <v>0</v>
      </c>
      <c r="O1634" s="179">
        <f>'Reported Performance Table'!BF1634</f>
        <v>0</v>
      </c>
      <c r="P1634" s="179">
        <f>'Reported Performance Table'!BG1634</f>
        <v>0</v>
      </c>
      <c r="Q1634" t="str">
        <f t="shared" si="51"/>
        <v>No</v>
      </c>
    </row>
    <row r="1635" spans="1:17" x14ac:dyDescent="0.25">
      <c r="A1635" s="75">
        <v>1642</v>
      </c>
      <c r="B1635" s="76" t="str">
        <f>IF('Reported Performance Table'!$A1642="","",IF(OR('Reported Performance Table'!$B1642="",'Reported Performance Table'!$C1642="",'Reported Performance Table'!$D1642="",'Reported Performance Table'!$F1642="",'Reported Performance Table'!$G1642="",'Reported Performance Table'!$H1642="",'Reported Performance Table'!$I1642="",'Reported Performance Table'!$K1642="",'Reported Performance Table'!$N1642="",'Reported Performance Table'!$O1642="",'Reported Performance Table'!$P1642="",'Reported Performance Table'!$Q1642="",'Reported Performance Table'!$R1642="",'Reported Performance Table'!$S1642="",'Reported Performance Table'!$T1642="",'Reported Performance Table'!$U1642="",'Reported Performance Table'!$V1642="",'Reported Performance Table'!$W1642="",'Reported Performance Table'!$X1642="",'Reported Performance Table'!$AF1642="",'Reported Performance Table'!$AG1642="",'Reported Performance Table'!$AI1642="",'Reported Performance Table'!$AJ1642="",'Reported Performance Table'!$AL1642="",'Reported Performance Table'!$AN1642="",'Reported Performance Table'!$AR1642=""),$A1635&amp;", ",""))</f>
        <v/>
      </c>
      <c r="D1635" s="35" t="e">
        <f>VLOOKUP('Reported Performance Table'!C1635,'Master List'!$B$20:$C$39,2,FALSE)</f>
        <v>#N/A</v>
      </c>
      <c r="E1635" t="e">
        <f>VLOOKUP('Reported Performance Table'!D1635,'Master List'!$B$42:$C$129,2,FALSE)</f>
        <v>#N/A</v>
      </c>
      <c r="F1635" t="e">
        <f>VLOOKUP('Reported Performance Table'!C1635,'Master List'!$B$20:$D$39,3,FALSE)</f>
        <v>#N/A</v>
      </c>
      <c r="G1635" s="3" t="e">
        <f>VLOOKUP('Reported Performance Table'!B1635,'Master List'!$B$11:$D$17,3,FALSE)</f>
        <v>#N/A</v>
      </c>
      <c r="H1635" t="e">
        <f t="shared" si="50"/>
        <v>#N/A</v>
      </c>
      <c r="I1635" t="e">
        <f>IF(VLOOKUP('Reported Performance Table'!D1635,'Master List'!$B$42:$D$129,3,FALSE)="","No",VLOOKUP('Reported Performance Table'!D1635,'Master List'!$B$42:$D$129,3,FALSE))</f>
        <v>#N/A</v>
      </c>
      <c r="J1635" t="e">
        <f>IF(AND(I1635="Yes_No",'Reported Performance Table'!E1635="Yes"),"No","Yes_No")</f>
        <v>#N/A</v>
      </c>
      <c r="K1635" t="str">
        <f>IF('Reported Performance Table'!D1635="","",IF('Reported Performance Table'!E1635="Yes","LUNA_CCT","Reported_CCT"))</f>
        <v/>
      </c>
      <c r="L1635" t="str">
        <f>IF('Reported Performance Table'!D1635="","",IF(K1635="LUNA_CCT",VLOOKUP('Reported Performance Table'!D1635,'Master List'!$B$42:$E$129,4,FALSE),"Reported_BUG"))</f>
        <v/>
      </c>
      <c r="M1635" t="str">
        <f>IF('Reported Performance Table'!D1635="","",IF(AND('Reported Performance Table'!$E1635="Yes",OR('Reported Performance Table'!$D1635='Master List'!$B$42,'Reported Performance Table'!$D1635='Master List'!$B$43,'Reported Performance Table'!$D1635='Master List'!$B$44,'Reported Performance Table'!$D1635='Master List'!$B$46,'Reported Performance Table'!$D1635='Master List'!$B$48,'Reported Performance Table'!$D1635='Master List'!$B$104,'Reported Performance Table'!$D1635='Master List'!$B$106,'Reported Performance Table'!$D1635='Master List'!$B$126)),"LUNA_Dimming","Dimming_Capability_and_Range"))</f>
        <v/>
      </c>
      <c r="N1635" s="179">
        <f>'Reported Performance Table'!BE1635</f>
        <v>0</v>
      </c>
      <c r="O1635" s="179">
        <f>'Reported Performance Table'!BF1635</f>
        <v>0</v>
      </c>
      <c r="P1635" s="179">
        <f>'Reported Performance Table'!BG1635</f>
        <v>0</v>
      </c>
      <c r="Q1635" t="str">
        <f t="shared" si="51"/>
        <v>No</v>
      </c>
    </row>
    <row r="1636" spans="1:17" x14ac:dyDescent="0.25">
      <c r="A1636" s="75">
        <v>1643</v>
      </c>
      <c r="B1636" s="76" t="str">
        <f>IF('Reported Performance Table'!$A1643="","",IF(OR('Reported Performance Table'!$B1643="",'Reported Performance Table'!$C1643="",'Reported Performance Table'!$D1643="",'Reported Performance Table'!$F1643="",'Reported Performance Table'!$G1643="",'Reported Performance Table'!$H1643="",'Reported Performance Table'!$I1643="",'Reported Performance Table'!$K1643="",'Reported Performance Table'!$N1643="",'Reported Performance Table'!$O1643="",'Reported Performance Table'!$P1643="",'Reported Performance Table'!$Q1643="",'Reported Performance Table'!$R1643="",'Reported Performance Table'!$S1643="",'Reported Performance Table'!$T1643="",'Reported Performance Table'!$U1643="",'Reported Performance Table'!$V1643="",'Reported Performance Table'!$W1643="",'Reported Performance Table'!$X1643="",'Reported Performance Table'!$AF1643="",'Reported Performance Table'!$AG1643="",'Reported Performance Table'!$AI1643="",'Reported Performance Table'!$AJ1643="",'Reported Performance Table'!$AL1643="",'Reported Performance Table'!$AN1643="",'Reported Performance Table'!$AR1643=""),$A1636&amp;", ",""))</f>
        <v/>
      </c>
      <c r="D1636" s="35" t="e">
        <f>VLOOKUP('Reported Performance Table'!C1636,'Master List'!$B$20:$C$39,2,FALSE)</f>
        <v>#N/A</v>
      </c>
      <c r="E1636" t="e">
        <f>VLOOKUP('Reported Performance Table'!D1636,'Master List'!$B$42:$C$129,2,FALSE)</f>
        <v>#N/A</v>
      </c>
      <c r="F1636" t="e">
        <f>VLOOKUP('Reported Performance Table'!C1636,'Master List'!$B$20:$D$39,3,FALSE)</f>
        <v>#N/A</v>
      </c>
      <c r="G1636" s="3" t="e">
        <f>VLOOKUP('Reported Performance Table'!B1636,'Master List'!$B$11:$D$17,3,FALSE)</f>
        <v>#N/A</v>
      </c>
      <c r="H1636" t="e">
        <f t="shared" si="50"/>
        <v>#N/A</v>
      </c>
      <c r="I1636" t="e">
        <f>IF(VLOOKUP('Reported Performance Table'!D1636,'Master List'!$B$42:$D$129,3,FALSE)="","No",VLOOKUP('Reported Performance Table'!D1636,'Master List'!$B$42:$D$129,3,FALSE))</f>
        <v>#N/A</v>
      </c>
      <c r="J1636" t="e">
        <f>IF(AND(I1636="Yes_No",'Reported Performance Table'!E1636="Yes"),"No","Yes_No")</f>
        <v>#N/A</v>
      </c>
      <c r="K1636" t="str">
        <f>IF('Reported Performance Table'!D1636="","",IF('Reported Performance Table'!E1636="Yes","LUNA_CCT","Reported_CCT"))</f>
        <v/>
      </c>
      <c r="L1636" t="str">
        <f>IF('Reported Performance Table'!D1636="","",IF(K1636="LUNA_CCT",VLOOKUP('Reported Performance Table'!D1636,'Master List'!$B$42:$E$129,4,FALSE),"Reported_BUG"))</f>
        <v/>
      </c>
      <c r="M1636" t="str">
        <f>IF('Reported Performance Table'!D1636="","",IF(AND('Reported Performance Table'!$E1636="Yes",OR('Reported Performance Table'!$D1636='Master List'!$B$42,'Reported Performance Table'!$D1636='Master List'!$B$43,'Reported Performance Table'!$D1636='Master List'!$B$44,'Reported Performance Table'!$D1636='Master List'!$B$46,'Reported Performance Table'!$D1636='Master List'!$B$48,'Reported Performance Table'!$D1636='Master List'!$B$104,'Reported Performance Table'!$D1636='Master List'!$B$106,'Reported Performance Table'!$D1636='Master List'!$B$126)),"LUNA_Dimming","Dimming_Capability_and_Range"))</f>
        <v/>
      </c>
      <c r="N1636" s="179">
        <f>'Reported Performance Table'!BE1636</f>
        <v>0</v>
      </c>
      <c r="O1636" s="179">
        <f>'Reported Performance Table'!BF1636</f>
        <v>0</v>
      </c>
      <c r="P1636" s="179">
        <f>'Reported Performance Table'!BG1636</f>
        <v>0</v>
      </c>
      <c r="Q1636" t="str">
        <f t="shared" si="51"/>
        <v>No</v>
      </c>
    </row>
    <row r="1637" spans="1:17" x14ac:dyDescent="0.25">
      <c r="A1637" s="75">
        <v>1644</v>
      </c>
      <c r="B1637" s="76" t="str">
        <f>IF('Reported Performance Table'!$A1644="","",IF(OR('Reported Performance Table'!$B1644="",'Reported Performance Table'!$C1644="",'Reported Performance Table'!$D1644="",'Reported Performance Table'!$F1644="",'Reported Performance Table'!$G1644="",'Reported Performance Table'!$H1644="",'Reported Performance Table'!$I1644="",'Reported Performance Table'!$K1644="",'Reported Performance Table'!$N1644="",'Reported Performance Table'!$O1644="",'Reported Performance Table'!$P1644="",'Reported Performance Table'!$Q1644="",'Reported Performance Table'!$R1644="",'Reported Performance Table'!$S1644="",'Reported Performance Table'!$T1644="",'Reported Performance Table'!$U1644="",'Reported Performance Table'!$V1644="",'Reported Performance Table'!$W1644="",'Reported Performance Table'!$X1644="",'Reported Performance Table'!$AF1644="",'Reported Performance Table'!$AG1644="",'Reported Performance Table'!$AI1644="",'Reported Performance Table'!$AJ1644="",'Reported Performance Table'!$AL1644="",'Reported Performance Table'!$AN1644="",'Reported Performance Table'!$AR1644=""),$A1637&amp;", ",""))</f>
        <v/>
      </c>
      <c r="D1637" s="35" t="e">
        <f>VLOOKUP('Reported Performance Table'!C1637,'Master List'!$B$20:$C$39,2,FALSE)</f>
        <v>#N/A</v>
      </c>
      <c r="E1637" t="e">
        <f>VLOOKUP('Reported Performance Table'!D1637,'Master List'!$B$42:$C$129,2,FALSE)</f>
        <v>#N/A</v>
      </c>
      <c r="F1637" t="e">
        <f>VLOOKUP('Reported Performance Table'!C1637,'Master List'!$B$20:$D$39,3,FALSE)</f>
        <v>#N/A</v>
      </c>
      <c r="G1637" s="3" t="e">
        <f>VLOOKUP('Reported Performance Table'!B1637,'Master List'!$B$11:$D$17,3,FALSE)</f>
        <v>#N/A</v>
      </c>
      <c r="H1637" t="e">
        <f t="shared" si="50"/>
        <v>#N/A</v>
      </c>
      <c r="I1637" t="e">
        <f>IF(VLOOKUP('Reported Performance Table'!D1637,'Master List'!$B$42:$D$129,3,FALSE)="","No",VLOOKUP('Reported Performance Table'!D1637,'Master List'!$B$42:$D$129,3,FALSE))</f>
        <v>#N/A</v>
      </c>
      <c r="J1637" t="e">
        <f>IF(AND(I1637="Yes_No",'Reported Performance Table'!E1637="Yes"),"No","Yes_No")</f>
        <v>#N/A</v>
      </c>
      <c r="K1637" t="str">
        <f>IF('Reported Performance Table'!D1637="","",IF('Reported Performance Table'!E1637="Yes","LUNA_CCT","Reported_CCT"))</f>
        <v/>
      </c>
      <c r="L1637" t="str">
        <f>IF('Reported Performance Table'!D1637="","",IF(K1637="LUNA_CCT",VLOOKUP('Reported Performance Table'!D1637,'Master List'!$B$42:$E$129,4,FALSE),"Reported_BUG"))</f>
        <v/>
      </c>
      <c r="M1637" t="str">
        <f>IF('Reported Performance Table'!D1637="","",IF(AND('Reported Performance Table'!$E1637="Yes",OR('Reported Performance Table'!$D1637='Master List'!$B$42,'Reported Performance Table'!$D1637='Master List'!$B$43,'Reported Performance Table'!$D1637='Master List'!$B$44,'Reported Performance Table'!$D1637='Master List'!$B$46,'Reported Performance Table'!$D1637='Master List'!$B$48,'Reported Performance Table'!$D1637='Master List'!$B$104,'Reported Performance Table'!$D1637='Master List'!$B$106,'Reported Performance Table'!$D1637='Master List'!$B$126)),"LUNA_Dimming","Dimming_Capability_and_Range"))</f>
        <v/>
      </c>
      <c r="N1637" s="179">
        <f>'Reported Performance Table'!BE1637</f>
        <v>0</v>
      </c>
      <c r="O1637" s="179">
        <f>'Reported Performance Table'!BF1637</f>
        <v>0</v>
      </c>
      <c r="P1637" s="179">
        <f>'Reported Performance Table'!BG1637</f>
        <v>0</v>
      </c>
      <c r="Q1637" t="str">
        <f t="shared" si="51"/>
        <v>No</v>
      </c>
    </row>
    <row r="1638" spans="1:17" x14ac:dyDescent="0.25">
      <c r="A1638" s="75">
        <v>1645</v>
      </c>
      <c r="B1638" s="76" t="str">
        <f>IF('Reported Performance Table'!$A1645="","",IF(OR('Reported Performance Table'!$B1645="",'Reported Performance Table'!$C1645="",'Reported Performance Table'!$D1645="",'Reported Performance Table'!$F1645="",'Reported Performance Table'!$G1645="",'Reported Performance Table'!$H1645="",'Reported Performance Table'!$I1645="",'Reported Performance Table'!$K1645="",'Reported Performance Table'!$N1645="",'Reported Performance Table'!$O1645="",'Reported Performance Table'!$P1645="",'Reported Performance Table'!$Q1645="",'Reported Performance Table'!$R1645="",'Reported Performance Table'!$S1645="",'Reported Performance Table'!$T1645="",'Reported Performance Table'!$U1645="",'Reported Performance Table'!$V1645="",'Reported Performance Table'!$W1645="",'Reported Performance Table'!$X1645="",'Reported Performance Table'!$AF1645="",'Reported Performance Table'!$AG1645="",'Reported Performance Table'!$AI1645="",'Reported Performance Table'!$AJ1645="",'Reported Performance Table'!$AL1645="",'Reported Performance Table'!$AN1645="",'Reported Performance Table'!$AR1645=""),$A1638&amp;", ",""))</f>
        <v/>
      </c>
      <c r="D1638" s="35" t="e">
        <f>VLOOKUP('Reported Performance Table'!C1638,'Master List'!$B$20:$C$39,2,FALSE)</f>
        <v>#N/A</v>
      </c>
      <c r="E1638" t="e">
        <f>VLOOKUP('Reported Performance Table'!D1638,'Master List'!$B$42:$C$129,2,FALSE)</f>
        <v>#N/A</v>
      </c>
      <c r="F1638" t="e">
        <f>VLOOKUP('Reported Performance Table'!C1638,'Master List'!$B$20:$D$39,3,FALSE)</f>
        <v>#N/A</v>
      </c>
      <c r="G1638" s="3" t="e">
        <f>VLOOKUP('Reported Performance Table'!B1638,'Master List'!$B$11:$D$17,3,FALSE)</f>
        <v>#N/A</v>
      </c>
      <c r="H1638" t="e">
        <f t="shared" si="50"/>
        <v>#N/A</v>
      </c>
      <c r="I1638" t="e">
        <f>IF(VLOOKUP('Reported Performance Table'!D1638,'Master List'!$B$42:$D$129,3,FALSE)="","No",VLOOKUP('Reported Performance Table'!D1638,'Master List'!$B$42:$D$129,3,FALSE))</f>
        <v>#N/A</v>
      </c>
      <c r="J1638" t="e">
        <f>IF(AND(I1638="Yes_No",'Reported Performance Table'!E1638="Yes"),"No","Yes_No")</f>
        <v>#N/A</v>
      </c>
      <c r="K1638" t="str">
        <f>IF('Reported Performance Table'!D1638="","",IF('Reported Performance Table'!E1638="Yes","LUNA_CCT","Reported_CCT"))</f>
        <v/>
      </c>
      <c r="L1638" t="str">
        <f>IF('Reported Performance Table'!D1638="","",IF(K1638="LUNA_CCT",VLOOKUP('Reported Performance Table'!D1638,'Master List'!$B$42:$E$129,4,FALSE),"Reported_BUG"))</f>
        <v/>
      </c>
      <c r="M1638" t="str">
        <f>IF('Reported Performance Table'!D1638="","",IF(AND('Reported Performance Table'!$E1638="Yes",OR('Reported Performance Table'!$D1638='Master List'!$B$42,'Reported Performance Table'!$D1638='Master List'!$B$43,'Reported Performance Table'!$D1638='Master List'!$B$44,'Reported Performance Table'!$D1638='Master List'!$B$46,'Reported Performance Table'!$D1638='Master List'!$B$48,'Reported Performance Table'!$D1638='Master List'!$B$104,'Reported Performance Table'!$D1638='Master List'!$B$106,'Reported Performance Table'!$D1638='Master List'!$B$126)),"LUNA_Dimming","Dimming_Capability_and_Range"))</f>
        <v/>
      </c>
      <c r="N1638" s="179">
        <f>'Reported Performance Table'!BE1638</f>
        <v>0</v>
      </c>
      <c r="O1638" s="179">
        <f>'Reported Performance Table'!BF1638</f>
        <v>0</v>
      </c>
      <c r="P1638" s="179">
        <f>'Reported Performance Table'!BG1638</f>
        <v>0</v>
      </c>
      <c r="Q1638" t="str">
        <f t="shared" si="51"/>
        <v>No</v>
      </c>
    </row>
    <row r="1639" spans="1:17" x14ac:dyDescent="0.25">
      <c r="A1639" s="75">
        <v>1646</v>
      </c>
      <c r="B1639" s="76" t="str">
        <f>IF('Reported Performance Table'!$A1646="","",IF(OR('Reported Performance Table'!$B1646="",'Reported Performance Table'!$C1646="",'Reported Performance Table'!$D1646="",'Reported Performance Table'!$F1646="",'Reported Performance Table'!$G1646="",'Reported Performance Table'!$H1646="",'Reported Performance Table'!$I1646="",'Reported Performance Table'!$K1646="",'Reported Performance Table'!$N1646="",'Reported Performance Table'!$O1646="",'Reported Performance Table'!$P1646="",'Reported Performance Table'!$Q1646="",'Reported Performance Table'!$R1646="",'Reported Performance Table'!$S1646="",'Reported Performance Table'!$T1646="",'Reported Performance Table'!$U1646="",'Reported Performance Table'!$V1646="",'Reported Performance Table'!$W1646="",'Reported Performance Table'!$X1646="",'Reported Performance Table'!$AF1646="",'Reported Performance Table'!$AG1646="",'Reported Performance Table'!$AI1646="",'Reported Performance Table'!$AJ1646="",'Reported Performance Table'!$AL1646="",'Reported Performance Table'!$AN1646="",'Reported Performance Table'!$AR1646=""),$A1639&amp;", ",""))</f>
        <v/>
      </c>
      <c r="D1639" s="35" t="e">
        <f>VLOOKUP('Reported Performance Table'!C1639,'Master List'!$B$20:$C$39,2,FALSE)</f>
        <v>#N/A</v>
      </c>
      <c r="E1639" t="e">
        <f>VLOOKUP('Reported Performance Table'!D1639,'Master List'!$B$42:$C$129,2,FALSE)</f>
        <v>#N/A</v>
      </c>
      <c r="F1639" t="e">
        <f>VLOOKUP('Reported Performance Table'!C1639,'Master List'!$B$20:$D$39,3,FALSE)</f>
        <v>#N/A</v>
      </c>
      <c r="G1639" s="3" t="e">
        <f>VLOOKUP('Reported Performance Table'!B1639,'Master List'!$B$11:$D$17,3,FALSE)</f>
        <v>#N/A</v>
      </c>
      <c r="H1639" t="e">
        <f t="shared" si="50"/>
        <v>#N/A</v>
      </c>
      <c r="I1639" t="e">
        <f>IF(VLOOKUP('Reported Performance Table'!D1639,'Master List'!$B$42:$D$129,3,FALSE)="","No",VLOOKUP('Reported Performance Table'!D1639,'Master List'!$B$42:$D$129,3,FALSE))</f>
        <v>#N/A</v>
      </c>
      <c r="J1639" t="e">
        <f>IF(AND(I1639="Yes_No",'Reported Performance Table'!E1639="Yes"),"No","Yes_No")</f>
        <v>#N/A</v>
      </c>
      <c r="K1639" t="str">
        <f>IF('Reported Performance Table'!D1639="","",IF('Reported Performance Table'!E1639="Yes","LUNA_CCT","Reported_CCT"))</f>
        <v/>
      </c>
      <c r="L1639" t="str">
        <f>IF('Reported Performance Table'!D1639="","",IF(K1639="LUNA_CCT",VLOOKUP('Reported Performance Table'!D1639,'Master List'!$B$42:$E$129,4,FALSE),"Reported_BUG"))</f>
        <v/>
      </c>
      <c r="M1639" t="str">
        <f>IF('Reported Performance Table'!D1639="","",IF(AND('Reported Performance Table'!$E1639="Yes",OR('Reported Performance Table'!$D1639='Master List'!$B$42,'Reported Performance Table'!$D1639='Master List'!$B$43,'Reported Performance Table'!$D1639='Master List'!$B$44,'Reported Performance Table'!$D1639='Master List'!$B$46,'Reported Performance Table'!$D1639='Master List'!$B$48,'Reported Performance Table'!$D1639='Master List'!$B$104,'Reported Performance Table'!$D1639='Master List'!$B$106,'Reported Performance Table'!$D1639='Master List'!$B$126)),"LUNA_Dimming","Dimming_Capability_and_Range"))</f>
        <v/>
      </c>
      <c r="N1639" s="179">
        <f>'Reported Performance Table'!BE1639</f>
        <v>0</v>
      </c>
      <c r="O1639" s="179">
        <f>'Reported Performance Table'!BF1639</f>
        <v>0</v>
      </c>
      <c r="P1639" s="179">
        <f>'Reported Performance Table'!BG1639</f>
        <v>0</v>
      </c>
      <c r="Q1639" t="str">
        <f t="shared" si="51"/>
        <v>No</v>
      </c>
    </row>
    <row r="1640" spans="1:17" x14ac:dyDescent="0.25">
      <c r="A1640" s="75">
        <v>1647</v>
      </c>
      <c r="B1640" s="76" t="str">
        <f>IF('Reported Performance Table'!$A1647="","",IF(OR('Reported Performance Table'!$B1647="",'Reported Performance Table'!$C1647="",'Reported Performance Table'!$D1647="",'Reported Performance Table'!$F1647="",'Reported Performance Table'!$G1647="",'Reported Performance Table'!$H1647="",'Reported Performance Table'!$I1647="",'Reported Performance Table'!$K1647="",'Reported Performance Table'!$N1647="",'Reported Performance Table'!$O1647="",'Reported Performance Table'!$P1647="",'Reported Performance Table'!$Q1647="",'Reported Performance Table'!$R1647="",'Reported Performance Table'!$S1647="",'Reported Performance Table'!$T1647="",'Reported Performance Table'!$U1647="",'Reported Performance Table'!$V1647="",'Reported Performance Table'!$W1647="",'Reported Performance Table'!$X1647="",'Reported Performance Table'!$AF1647="",'Reported Performance Table'!$AG1647="",'Reported Performance Table'!$AI1647="",'Reported Performance Table'!$AJ1647="",'Reported Performance Table'!$AL1647="",'Reported Performance Table'!$AN1647="",'Reported Performance Table'!$AR1647=""),$A1640&amp;", ",""))</f>
        <v/>
      </c>
      <c r="D1640" s="35" t="e">
        <f>VLOOKUP('Reported Performance Table'!C1640,'Master List'!$B$20:$C$39,2,FALSE)</f>
        <v>#N/A</v>
      </c>
      <c r="E1640" t="e">
        <f>VLOOKUP('Reported Performance Table'!D1640,'Master List'!$B$42:$C$129,2,FALSE)</f>
        <v>#N/A</v>
      </c>
      <c r="F1640" t="e">
        <f>VLOOKUP('Reported Performance Table'!C1640,'Master List'!$B$20:$D$39,3,FALSE)</f>
        <v>#N/A</v>
      </c>
      <c r="G1640" s="3" t="e">
        <f>VLOOKUP('Reported Performance Table'!B1640,'Master List'!$B$11:$D$17,3,FALSE)</f>
        <v>#N/A</v>
      </c>
      <c r="H1640" t="e">
        <f t="shared" si="50"/>
        <v>#N/A</v>
      </c>
      <c r="I1640" t="e">
        <f>IF(VLOOKUP('Reported Performance Table'!D1640,'Master List'!$B$42:$D$129,3,FALSE)="","No",VLOOKUP('Reported Performance Table'!D1640,'Master List'!$B$42:$D$129,3,FALSE))</f>
        <v>#N/A</v>
      </c>
      <c r="J1640" t="e">
        <f>IF(AND(I1640="Yes_No",'Reported Performance Table'!E1640="Yes"),"No","Yes_No")</f>
        <v>#N/A</v>
      </c>
      <c r="K1640" t="str">
        <f>IF('Reported Performance Table'!D1640="","",IF('Reported Performance Table'!E1640="Yes","LUNA_CCT","Reported_CCT"))</f>
        <v/>
      </c>
      <c r="L1640" t="str">
        <f>IF('Reported Performance Table'!D1640="","",IF(K1640="LUNA_CCT",VLOOKUP('Reported Performance Table'!D1640,'Master List'!$B$42:$E$129,4,FALSE),"Reported_BUG"))</f>
        <v/>
      </c>
      <c r="M1640" t="str">
        <f>IF('Reported Performance Table'!D1640="","",IF(AND('Reported Performance Table'!$E1640="Yes",OR('Reported Performance Table'!$D1640='Master List'!$B$42,'Reported Performance Table'!$D1640='Master List'!$B$43,'Reported Performance Table'!$D1640='Master List'!$B$44,'Reported Performance Table'!$D1640='Master List'!$B$46,'Reported Performance Table'!$D1640='Master List'!$B$48,'Reported Performance Table'!$D1640='Master List'!$B$104,'Reported Performance Table'!$D1640='Master List'!$B$106,'Reported Performance Table'!$D1640='Master List'!$B$126)),"LUNA_Dimming","Dimming_Capability_and_Range"))</f>
        <v/>
      </c>
      <c r="N1640" s="179">
        <f>'Reported Performance Table'!BE1640</f>
        <v>0</v>
      </c>
      <c r="O1640" s="179">
        <f>'Reported Performance Table'!BF1640</f>
        <v>0</v>
      </c>
      <c r="P1640" s="179">
        <f>'Reported Performance Table'!BG1640</f>
        <v>0</v>
      </c>
      <c r="Q1640" t="str">
        <f t="shared" si="51"/>
        <v>No</v>
      </c>
    </row>
    <row r="1641" spans="1:17" x14ac:dyDescent="0.25">
      <c r="A1641" s="75">
        <v>1648</v>
      </c>
      <c r="B1641" s="76" t="str">
        <f>IF('Reported Performance Table'!$A1648="","",IF(OR('Reported Performance Table'!$B1648="",'Reported Performance Table'!$C1648="",'Reported Performance Table'!$D1648="",'Reported Performance Table'!$F1648="",'Reported Performance Table'!$G1648="",'Reported Performance Table'!$H1648="",'Reported Performance Table'!$I1648="",'Reported Performance Table'!$K1648="",'Reported Performance Table'!$N1648="",'Reported Performance Table'!$O1648="",'Reported Performance Table'!$P1648="",'Reported Performance Table'!$Q1648="",'Reported Performance Table'!$R1648="",'Reported Performance Table'!$S1648="",'Reported Performance Table'!$T1648="",'Reported Performance Table'!$U1648="",'Reported Performance Table'!$V1648="",'Reported Performance Table'!$W1648="",'Reported Performance Table'!$X1648="",'Reported Performance Table'!$AF1648="",'Reported Performance Table'!$AG1648="",'Reported Performance Table'!$AI1648="",'Reported Performance Table'!$AJ1648="",'Reported Performance Table'!$AL1648="",'Reported Performance Table'!$AN1648="",'Reported Performance Table'!$AR1648=""),$A1641&amp;", ",""))</f>
        <v/>
      </c>
      <c r="D1641" s="35" t="e">
        <f>VLOOKUP('Reported Performance Table'!C1641,'Master List'!$B$20:$C$39,2,FALSE)</f>
        <v>#N/A</v>
      </c>
      <c r="E1641" t="e">
        <f>VLOOKUP('Reported Performance Table'!D1641,'Master List'!$B$42:$C$129,2,FALSE)</f>
        <v>#N/A</v>
      </c>
      <c r="F1641" t="e">
        <f>VLOOKUP('Reported Performance Table'!C1641,'Master List'!$B$20:$D$39,3,FALSE)</f>
        <v>#N/A</v>
      </c>
      <c r="G1641" s="3" t="e">
        <f>VLOOKUP('Reported Performance Table'!B1641,'Master List'!$B$11:$D$17,3,FALSE)</f>
        <v>#N/A</v>
      </c>
      <c r="H1641" t="e">
        <f t="shared" si="50"/>
        <v>#N/A</v>
      </c>
      <c r="I1641" t="e">
        <f>IF(VLOOKUP('Reported Performance Table'!D1641,'Master List'!$B$42:$D$129,3,FALSE)="","No",VLOOKUP('Reported Performance Table'!D1641,'Master List'!$B$42:$D$129,3,FALSE))</f>
        <v>#N/A</v>
      </c>
      <c r="J1641" t="e">
        <f>IF(AND(I1641="Yes_No",'Reported Performance Table'!E1641="Yes"),"No","Yes_No")</f>
        <v>#N/A</v>
      </c>
      <c r="K1641" t="str">
        <f>IF('Reported Performance Table'!D1641="","",IF('Reported Performance Table'!E1641="Yes","LUNA_CCT","Reported_CCT"))</f>
        <v/>
      </c>
      <c r="L1641" t="str">
        <f>IF('Reported Performance Table'!D1641="","",IF(K1641="LUNA_CCT",VLOOKUP('Reported Performance Table'!D1641,'Master List'!$B$42:$E$129,4,FALSE),"Reported_BUG"))</f>
        <v/>
      </c>
      <c r="M1641" t="str">
        <f>IF('Reported Performance Table'!D1641="","",IF(AND('Reported Performance Table'!$E1641="Yes",OR('Reported Performance Table'!$D1641='Master List'!$B$42,'Reported Performance Table'!$D1641='Master List'!$B$43,'Reported Performance Table'!$D1641='Master List'!$B$44,'Reported Performance Table'!$D1641='Master List'!$B$46,'Reported Performance Table'!$D1641='Master List'!$B$48,'Reported Performance Table'!$D1641='Master List'!$B$104,'Reported Performance Table'!$D1641='Master List'!$B$106,'Reported Performance Table'!$D1641='Master List'!$B$126)),"LUNA_Dimming","Dimming_Capability_and_Range"))</f>
        <v/>
      </c>
      <c r="N1641" s="179">
        <f>'Reported Performance Table'!BE1641</f>
        <v>0</v>
      </c>
      <c r="O1641" s="179">
        <f>'Reported Performance Table'!BF1641</f>
        <v>0</v>
      </c>
      <c r="P1641" s="179">
        <f>'Reported Performance Table'!BG1641</f>
        <v>0</v>
      </c>
      <c r="Q1641" t="str">
        <f t="shared" si="51"/>
        <v>No</v>
      </c>
    </row>
    <row r="1642" spans="1:17" x14ac:dyDescent="0.25">
      <c r="A1642" s="75">
        <v>1649</v>
      </c>
      <c r="B1642" s="76" t="str">
        <f>IF('Reported Performance Table'!$A1649="","",IF(OR('Reported Performance Table'!$B1649="",'Reported Performance Table'!$C1649="",'Reported Performance Table'!$D1649="",'Reported Performance Table'!$F1649="",'Reported Performance Table'!$G1649="",'Reported Performance Table'!$H1649="",'Reported Performance Table'!$I1649="",'Reported Performance Table'!$K1649="",'Reported Performance Table'!$N1649="",'Reported Performance Table'!$O1649="",'Reported Performance Table'!$P1649="",'Reported Performance Table'!$Q1649="",'Reported Performance Table'!$R1649="",'Reported Performance Table'!$S1649="",'Reported Performance Table'!$T1649="",'Reported Performance Table'!$U1649="",'Reported Performance Table'!$V1649="",'Reported Performance Table'!$W1649="",'Reported Performance Table'!$X1649="",'Reported Performance Table'!$AF1649="",'Reported Performance Table'!$AG1649="",'Reported Performance Table'!$AI1649="",'Reported Performance Table'!$AJ1649="",'Reported Performance Table'!$AL1649="",'Reported Performance Table'!$AN1649="",'Reported Performance Table'!$AR1649=""),$A1642&amp;", ",""))</f>
        <v/>
      </c>
      <c r="D1642" s="35" t="e">
        <f>VLOOKUP('Reported Performance Table'!C1642,'Master List'!$B$20:$C$39,2,FALSE)</f>
        <v>#N/A</v>
      </c>
      <c r="E1642" t="e">
        <f>VLOOKUP('Reported Performance Table'!D1642,'Master List'!$B$42:$C$129,2,FALSE)</f>
        <v>#N/A</v>
      </c>
      <c r="F1642" t="e">
        <f>VLOOKUP('Reported Performance Table'!C1642,'Master List'!$B$20:$D$39,3,FALSE)</f>
        <v>#N/A</v>
      </c>
      <c r="G1642" s="3" t="e">
        <f>VLOOKUP('Reported Performance Table'!B1642,'Master List'!$B$11:$D$17,3,FALSE)</f>
        <v>#N/A</v>
      </c>
      <c r="H1642" t="e">
        <f t="shared" si="50"/>
        <v>#N/A</v>
      </c>
      <c r="I1642" t="e">
        <f>IF(VLOOKUP('Reported Performance Table'!D1642,'Master List'!$B$42:$D$129,3,FALSE)="","No",VLOOKUP('Reported Performance Table'!D1642,'Master List'!$B$42:$D$129,3,FALSE))</f>
        <v>#N/A</v>
      </c>
      <c r="J1642" t="e">
        <f>IF(AND(I1642="Yes_No",'Reported Performance Table'!E1642="Yes"),"No","Yes_No")</f>
        <v>#N/A</v>
      </c>
      <c r="K1642" t="str">
        <f>IF('Reported Performance Table'!D1642="","",IF('Reported Performance Table'!E1642="Yes","LUNA_CCT","Reported_CCT"))</f>
        <v/>
      </c>
      <c r="L1642" t="str">
        <f>IF('Reported Performance Table'!D1642="","",IF(K1642="LUNA_CCT",VLOOKUP('Reported Performance Table'!D1642,'Master List'!$B$42:$E$129,4,FALSE),"Reported_BUG"))</f>
        <v/>
      </c>
      <c r="M1642" t="str">
        <f>IF('Reported Performance Table'!D1642="","",IF(AND('Reported Performance Table'!$E1642="Yes",OR('Reported Performance Table'!$D1642='Master List'!$B$42,'Reported Performance Table'!$D1642='Master List'!$B$43,'Reported Performance Table'!$D1642='Master List'!$B$44,'Reported Performance Table'!$D1642='Master List'!$B$46,'Reported Performance Table'!$D1642='Master List'!$B$48,'Reported Performance Table'!$D1642='Master List'!$B$104,'Reported Performance Table'!$D1642='Master List'!$B$106,'Reported Performance Table'!$D1642='Master List'!$B$126)),"LUNA_Dimming","Dimming_Capability_and_Range"))</f>
        <v/>
      </c>
      <c r="N1642" s="179">
        <f>'Reported Performance Table'!BE1642</f>
        <v>0</v>
      </c>
      <c r="O1642" s="179">
        <f>'Reported Performance Table'!BF1642</f>
        <v>0</v>
      </c>
      <c r="P1642" s="179">
        <f>'Reported Performance Table'!BG1642</f>
        <v>0</v>
      </c>
      <c r="Q1642" t="str">
        <f t="shared" si="51"/>
        <v>No</v>
      </c>
    </row>
    <row r="1643" spans="1:17" x14ac:dyDescent="0.25">
      <c r="A1643" s="75">
        <v>1650</v>
      </c>
      <c r="B1643" s="76" t="str">
        <f>IF('Reported Performance Table'!$A1650="","",IF(OR('Reported Performance Table'!$B1650="",'Reported Performance Table'!$C1650="",'Reported Performance Table'!$D1650="",'Reported Performance Table'!$F1650="",'Reported Performance Table'!$G1650="",'Reported Performance Table'!$H1650="",'Reported Performance Table'!$I1650="",'Reported Performance Table'!$K1650="",'Reported Performance Table'!$N1650="",'Reported Performance Table'!$O1650="",'Reported Performance Table'!$P1650="",'Reported Performance Table'!$Q1650="",'Reported Performance Table'!$R1650="",'Reported Performance Table'!$S1650="",'Reported Performance Table'!$T1650="",'Reported Performance Table'!$U1650="",'Reported Performance Table'!$V1650="",'Reported Performance Table'!$W1650="",'Reported Performance Table'!$X1650="",'Reported Performance Table'!$AF1650="",'Reported Performance Table'!$AG1650="",'Reported Performance Table'!$AI1650="",'Reported Performance Table'!$AJ1650="",'Reported Performance Table'!$AL1650="",'Reported Performance Table'!$AN1650="",'Reported Performance Table'!$AR1650=""),$A1643&amp;", ",""))</f>
        <v/>
      </c>
      <c r="D1643" s="35" t="e">
        <f>VLOOKUP('Reported Performance Table'!C1643,'Master List'!$B$20:$C$39,2,FALSE)</f>
        <v>#N/A</v>
      </c>
      <c r="E1643" t="e">
        <f>VLOOKUP('Reported Performance Table'!D1643,'Master List'!$B$42:$C$129,2,FALSE)</f>
        <v>#N/A</v>
      </c>
      <c r="F1643" t="e">
        <f>VLOOKUP('Reported Performance Table'!C1643,'Master List'!$B$20:$D$39,3,FALSE)</f>
        <v>#N/A</v>
      </c>
      <c r="G1643" s="3" t="e">
        <f>VLOOKUP('Reported Performance Table'!B1643,'Master List'!$B$11:$D$17,3,FALSE)</f>
        <v>#N/A</v>
      </c>
      <c r="H1643" t="e">
        <f t="shared" si="50"/>
        <v>#N/A</v>
      </c>
      <c r="I1643" t="e">
        <f>IF(VLOOKUP('Reported Performance Table'!D1643,'Master List'!$B$42:$D$129,3,FALSE)="","No",VLOOKUP('Reported Performance Table'!D1643,'Master List'!$B$42:$D$129,3,FALSE))</f>
        <v>#N/A</v>
      </c>
      <c r="J1643" t="e">
        <f>IF(AND(I1643="Yes_No",'Reported Performance Table'!E1643="Yes"),"No","Yes_No")</f>
        <v>#N/A</v>
      </c>
      <c r="K1643" t="str">
        <f>IF('Reported Performance Table'!D1643="","",IF('Reported Performance Table'!E1643="Yes","LUNA_CCT","Reported_CCT"))</f>
        <v/>
      </c>
      <c r="L1643" t="str">
        <f>IF('Reported Performance Table'!D1643="","",IF(K1643="LUNA_CCT",VLOOKUP('Reported Performance Table'!D1643,'Master List'!$B$42:$E$129,4,FALSE),"Reported_BUG"))</f>
        <v/>
      </c>
      <c r="M1643" t="str">
        <f>IF('Reported Performance Table'!D1643="","",IF(AND('Reported Performance Table'!$E1643="Yes",OR('Reported Performance Table'!$D1643='Master List'!$B$42,'Reported Performance Table'!$D1643='Master List'!$B$43,'Reported Performance Table'!$D1643='Master List'!$B$44,'Reported Performance Table'!$D1643='Master List'!$B$46,'Reported Performance Table'!$D1643='Master List'!$B$48,'Reported Performance Table'!$D1643='Master List'!$B$104,'Reported Performance Table'!$D1643='Master List'!$B$106,'Reported Performance Table'!$D1643='Master List'!$B$126)),"LUNA_Dimming","Dimming_Capability_and_Range"))</f>
        <v/>
      </c>
      <c r="N1643" s="179">
        <f>'Reported Performance Table'!BE1643</f>
        <v>0</v>
      </c>
      <c r="O1643" s="179">
        <f>'Reported Performance Table'!BF1643</f>
        <v>0</v>
      </c>
      <c r="P1643" s="179">
        <f>'Reported Performance Table'!BG1643</f>
        <v>0</v>
      </c>
      <c r="Q1643" t="str">
        <f t="shared" si="51"/>
        <v>No</v>
      </c>
    </row>
    <row r="1644" spans="1:17" x14ac:dyDescent="0.25">
      <c r="A1644" s="75">
        <v>1651</v>
      </c>
      <c r="B1644" s="76" t="str">
        <f>IF('Reported Performance Table'!$A1651="","",IF(OR('Reported Performance Table'!$B1651="",'Reported Performance Table'!$C1651="",'Reported Performance Table'!$D1651="",'Reported Performance Table'!$F1651="",'Reported Performance Table'!$G1651="",'Reported Performance Table'!$H1651="",'Reported Performance Table'!$I1651="",'Reported Performance Table'!$K1651="",'Reported Performance Table'!$N1651="",'Reported Performance Table'!$O1651="",'Reported Performance Table'!$P1651="",'Reported Performance Table'!$Q1651="",'Reported Performance Table'!$R1651="",'Reported Performance Table'!$S1651="",'Reported Performance Table'!$T1651="",'Reported Performance Table'!$U1651="",'Reported Performance Table'!$V1651="",'Reported Performance Table'!$W1651="",'Reported Performance Table'!$X1651="",'Reported Performance Table'!$AF1651="",'Reported Performance Table'!$AG1651="",'Reported Performance Table'!$AI1651="",'Reported Performance Table'!$AJ1651="",'Reported Performance Table'!$AL1651="",'Reported Performance Table'!$AN1651="",'Reported Performance Table'!$AR1651=""),$A1644&amp;", ",""))</f>
        <v/>
      </c>
      <c r="D1644" s="35" t="e">
        <f>VLOOKUP('Reported Performance Table'!C1644,'Master List'!$B$20:$C$39,2,FALSE)</f>
        <v>#N/A</v>
      </c>
      <c r="E1644" t="e">
        <f>VLOOKUP('Reported Performance Table'!D1644,'Master List'!$B$42:$C$129,2,FALSE)</f>
        <v>#N/A</v>
      </c>
      <c r="F1644" t="e">
        <f>VLOOKUP('Reported Performance Table'!C1644,'Master List'!$B$20:$D$39,3,FALSE)</f>
        <v>#N/A</v>
      </c>
      <c r="G1644" s="3" t="e">
        <f>VLOOKUP('Reported Performance Table'!B1644,'Master List'!$B$11:$D$17,3,FALSE)</f>
        <v>#N/A</v>
      </c>
      <c r="H1644" t="e">
        <f t="shared" si="50"/>
        <v>#N/A</v>
      </c>
      <c r="I1644" t="e">
        <f>IF(VLOOKUP('Reported Performance Table'!D1644,'Master List'!$B$42:$D$129,3,FALSE)="","No",VLOOKUP('Reported Performance Table'!D1644,'Master List'!$B$42:$D$129,3,FALSE))</f>
        <v>#N/A</v>
      </c>
      <c r="J1644" t="e">
        <f>IF(AND(I1644="Yes_No",'Reported Performance Table'!E1644="Yes"),"No","Yes_No")</f>
        <v>#N/A</v>
      </c>
      <c r="K1644" t="str">
        <f>IF('Reported Performance Table'!D1644="","",IF('Reported Performance Table'!E1644="Yes","LUNA_CCT","Reported_CCT"))</f>
        <v/>
      </c>
      <c r="L1644" t="str">
        <f>IF('Reported Performance Table'!D1644="","",IF(K1644="LUNA_CCT",VLOOKUP('Reported Performance Table'!D1644,'Master List'!$B$42:$E$129,4,FALSE),"Reported_BUG"))</f>
        <v/>
      </c>
      <c r="M1644" t="str">
        <f>IF('Reported Performance Table'!D1644="","",IF(AND('Reported Performance Table'!$E1644="Yes",OR('Reported Performance Table'!$D1644='Master List'!$B$42,'Reported Performance Table'!$D1644='Master List'!$B$43,'Reported Performance Table'!$D1644='Master List'!$B$44,'Reported Performance Table'!$D1644='Master List'!$B$46,'Reported Performance Table'!$D1644='Master List'!$B$48,'Reported Performance Table'!$D1644='Master List'!$B$104,'Reported Performance Table'!$D1644='Master List'!$B$106,'Reported Performance Table'!$D1644='Master List'!$B$126)),"LUNA_Dimming","Dimming_Capability_and_Range"))</f>
        <v/>
      </c>
      <c r="N1644" s="179">
        <f>'Reported Performance Table'!BE1644</f>
        <v>0</v>
      </c>
      <c r="O1644" s="179">
        <f>'Reported Performance Table'!BF1644</f>
        <v>0</v>
      </c>
      <c r="P1644" s="179">
        <f>'Reported Performance Table'!BG1644</f>
        <v>0</v>
      </c>
      <c r="Q1644" t="str">
        <f t="shared" si="51"/>
        <v>No</v>
      </c>
    </row>
    <row r="1645" spans="1:17" x14ac:dyDescent="0.25">
      <c r="A1645" s="75">
        <v>1652</v>
      </c>
      <c r="B1645" s="76" t="str">
        <f>IF('Reported Performance Table'!$A1652="","",IF(OR('Reported Performance Table'!$B1652="",'Reported Performance Table'!$C1652="",'Reported Performance Table'!$D1652="",'Reported Performance Table'!$F1652="",'Reported Performance Table'!$G1652="",'Reported Performance Table'!$H1652="",'Reported Performance Table'!$I1652="",'Reported Performance Table'!$K1652="",'Reported Performance Table'!$N1652="",'Reported Performance Table'!$O1652="",'Reported Performance Table'!$P1652="",'Reported Performance Table'!$Q1652="",'Reported Performance Table'!$R1652="",'Reported Performance Table'!$S1652="",'Reported Performance Table'!$T1652="",'Reported Performance Table'!$U1652="",'Reported Performance Table'!$V1652="",'Reported Performance Table'!$W1652="",'Reported Performance Table'!$X1652="",'Reported Performance Table'!$AF1652="",'Reported Performance Table'!$AG1652="",'Reported Performance Table'!$AI1652="",'Reported Performance Table'!$AJ1652="",'Reported Performance Table'!$AL1652="",'Reported Performance Table'!$AN1652="",'Reported Performance Table'!$AR1652=""),$A1645&amp;", ",""))</f>
        <v/>
      </c>
      <c r="D1645" s="35" t="e">
        <f>VLOOKUP('Reported Performance Table'!C1645,'Master List'!$B$20:$C$39,2,FALSE)</f>
        <v>#N/A</v>
      </c>
      <c r="E1645" t="e">
        <f>VLOOKUP('Reported Performance Table'!D1645,'Master List'!$B$42:$C$129,2,FALSE)</f>
        <v>#N/A</v>
      </c>
      <c r="F1645" t="e">
        <f>VLOOKUP('Reported Performance Table'!C1645,'Master List'!$B$20:$D$39,3,FALSE)</f>
        <v>#N/A</v>
      </c>
      <c r="G1645" s="3" t="e">
        <f>VLOOKUP('Reported Performance Table'!B1645,'Master List'!$B$11:$D$17,3,FALSE)</f>
        <v>#N/A</v>
      </c>
      <c r="H1645" t="e">
        <f t="shared" si="50"/>
        <v>#N/A</v>
      </c>
      <c r="I1645" t="e">
        <f>IF(VLOOKUP('Reported Performance Table'!D1645,'Master List'!$B$42:$D$129,3,FALSE)="","No",VLOOKUP('Reported Performance Table'!D1645,'Master List'!$B$42:$D$129,3,FALSE))</f>
        <v>#N/A</v>
      </c>
      <c r="J1645" t="e">
        <f>IF(AND(I1645="Yes_No",'Reported Performance Table'!E1645="Yes"),"No","Yes_No")</f>
        <v>#N/A</v>
      </c>
      <c r="K1645" t="str">
        <f>IF('Reported Performance Table'!D1645="","",IF('Reported Performance Table'!E1645="Yes","LUNA_CCT","Reported_CCT"))</f>
        <v/>
      </c>
      <c r="L1645" t="str">
        <f>IF('Reported Performance Table'!D1645="","",IF(K1645="LUNA_CCT",VLOOKUP('Reported Performance Table'!D1645,'Master List'!$B$42:$E$129,4,FALSE),"Reported_BUG"))</f>
        <v/>
      </c>
      <c r="M1645" t="str">
        <f>IF('Reported Performance Table'!D1645="","",IF(AND('Reported Performance Table'!$E1645="Yes",OR('Reported Performance Table'!$D1645='Master List'!$B$42,'Reported Performance Table'!$D1645='Master List'!$B$43,'Reported Performance Table'!$D1645='Master List'!$B$44,'Reported Performance Table'!$D1645='Master List'!$B$46,'Reported Performance Table'!$D1645='Master List'!$B$48,'Reported Performance Table'!$D1645='Master List'!$B$104,'Reported Performance Table'!$D1645='Master List'!$B$106,'Reported Performance Table'!$D1645='Master List'!$B$126)),"LUNA_Dimming","Dimming_Capability_and_Range"))</f>
        <v/>
      </c>
      <c r="N1645" s="179">
        <f>'Reported Performance Table'!BE1645</f>
        <v>0</v>
      </c>
      <c r="O1645" s="179">
        <f>'Reported Performance Table'!BF1645</f>
        <v>0</v>
      </c>
      <c r="P1645" s="179">
        <f>'Reported Performance Table'!BG1645</f>
        <v>0</v>
      </c>
      <c r="Q1645" t="str">
        <f t="shared" si="51"/>
        <v>No</v>
      </c>
    </row>
    <row r="1646" spans="1:17" x14ac:dyDescent="0.25">
      <c r="A1646" s="75">
        <v>1653</v>
      </c>
      <c r="B1646" s="76" t="str">
        <f>IF('Reported Performance Table'!$A1653="","",IF(OR('Reported Performance Table'!$B1653="",'Reported Performance Table'!$C1653="",'Reported Performance Table'!$D1653="",'Reported Performance Table'!$F1653="",'Reported Performance Table'!$G1653="",'Reported Performance Table'!$H1653="",'Reported Performance Table'!$I1653="",'Reported Performance Table'!$K1653="",'Reported Performance Table'!$N1653="",'Reported Performance Table'!$O1653="",'Reported Performance Table'!$P1653="",'Reported Performance Table'!$Q1653="",'Reported Performance Table'!$R1653="",'Reported Performance Table'!$S1653="",'Reported Performance Table'!$T1653="",'Reported Performance Table'!$U1653="",'Reported Performance Table'!$V1653="",'Reported Performance Table'!$W1653="",'Reported Performance Table'!$X1653="",'Reported Performance Table'!$AF1653="",'Reported Performance Table'!$AG1653="",'Reported Performance Table'!$AI1653="",'Reported Performance Table'!$AJ1653="",'Reported Performance Table'!$AL1653="",'Reported Performance Table'!$AN1653="",'Reported Performance Table'!$AR1653=""),$A1646&amp;", ",""))</f>
        <v/>
      </c>
      <c r="D1646" s="35" t="e">
        <f>VLOOKUP('Reported Performance Table'!C1646,'Master List'!$B$20:$C$39,2,FALSE)</f>
        <v>#N/A</v>
      </c>
      <c r="E1646" t="e">
        <f>VLOOKUP('Reported Performance Table'!D1646,'Master List'!$B$42:$C$129,2,FALSE)</f>
        <v>#N/A</v>
      </c>
      <c r="F1646" t="e">
        <f>VLOOKUP('Reported Performance Table'!C1646,'Master List'!$B$20:$D$39,3,FALSE)</f>
        <v>#N/A</v>
      </c>
      <c r="G1646" s="3" t="e">
        <f>VLOOKUP('Reported Performance Table'!B1646,'Master List'!$B$11:$D$17,3,FALSE)</f>
        <v>#N/A</v>
      </c>
      <c r="H1646" t="e">
        <f t="shared" si="50"/>
        <v>#N/A</v>
      </c>
      <c r="I1646" t="e">
        <f>IF(VLOOKUP('Reported Performance Table'!D1646,'Master List'!$B$42:$D$129,3,FALSE)="","No",VLOOKUP('Reported Performance Table'!D1646,'Master List'!$B$42:$D$129,3,FALSE))</f>
        <v>#N/A</v>
      </c>
      <c r="J1646" t="e">
        <f>IF(AND(I1646="Yes_No",'Reported Performance Table'!E1646="Yes"),"No","Yes_No")</f>
        <v>#N/A</v>
      </c>
      <c r="K1646" t="str">
        <f>IF('Reported Performance Table'!D1646="","",IF('Reported Performance Table'!E1646="Yes","LUNA_CCT","Reported_CCT"))</f>
        <v/>
      </c>
      <c r="L1646" t="str">
        <f>IF('Reported Performance Table'!D1646="","",IF(K1646="LUNA_CCT",VLOOKUP('Reported Performance Table'!D1646,'Master List'!$B$42:$E$129,4,FALSE),"Reported_BUG"))</f>
        <v/>
      </c>
      <c r="M1646" t="str">
        <f>IF('Reported Performance Table'!D1646="","",IF(AND('Reported Performance Table'!$E1646="Yes",OR('Reported Performance Table'!$D1646='Master List'!$B$42,'Reported Performance Table'!$D1646='Master List'!$B$43,'Reported Performance Table'!$D1646='Master List'!$B$44,'Reported Performance Table'!$D1646='Master List'!$B$46,'Reported Performance Table'!$D1646='Master List'!$B$48,'Reported Performance Table'!$D1646='Master List'!$B$104,'Reported Performance Table'!$D1646='Master List'!$B$106,'Reported Performance Table'!$D1646='Master List'!$B$126)),"LUNA_Dimming","Dimming_Capability_and_Range"))</f>
        <v/>
      </c>
      <c r="N1646" s="179">
        <f>'Reported Performance Table'!BE1646</f>
        <v>0</v>
      </c>
      <c r="O1646" s="179">
        <f>'Reported Performance Table'!BF1646</f>
        <v>0</v>
      </c>
      <c r="P1646" s="179">
        <f>'Reported Performance Table'!BG1646</f>
        <v>0</v>
      </c>
      <c r="Q1646" t="str">
        <f t="shared" si="51"/>
        <v>No</v>
      </c>
    </row>
    <row r="1647" spans="1:17" x14ac:dyDescent="0.25">
      <c r="A1647" s="75">
        <v>1654</v>
      </c>
      <c r="B1647" s="76" t="str">
        <f>IF('Reported Performance Table'!$A1654="","",IF(OR('Reported Performance Table'!$B1654="",'Reported Performance Table'!$C1654="",'Reported Performance Table'!$D1654="",'Reported Performance Table'!$F1654="",'Reported Performance Table'!$G1654="",'Reported Performance Table'!$H1654="",'Reported Performance Table'!$I1654="",'Reported Performance Table'!$K1654="",'Reported Performance Table'!$N1654="",'Reported Performance Table'!$O1654="",'Reported Performance Table'!$P1654="",'Reported Performance Table'!$Q1654="",'Reported Performance Table'!$R1654="",'Reported Performance Table'!$S1654="",'Reported Performance Table'!$T1654="",'Reported Performance Table'!$U1654="",'Reported Performance Table'!$V1654="",'Reported Performance Table'!$W1654="",'Reported Performance Table'!$X1654="",'Reported Performance Table'!$AF1654="",'Reported Performance Table'!$AG1654="",'Reported Performance Table'!$AI1654="",'Reported Performance Table'!$AJ1654="",'Reported Performance Table'!$AL1654="",'Reported Performance Table'!$AN1654="",'Reported Performance Table'!$AR1654=""),$A1647&amp;", ",""))</f>
        <v/>
      </c>
      <c r="D1647" s="35" t="e">
        <f>VLOOKUP('Reported Performance Table'!C1647,'Master List'!$B$20:$C$39,2,FALSE)</f>
        <v>#N/A</v>
      </c>
      <c r="E1647" t="e">
        <f>VLOOKUP('Reported Performance Table'!D1647,'Master List'!$B$42:$C$129,2,FALSE)</f>
        <v>#N/A</v>
      </c>
      <c r="F1647" t="e">
        <f>VLOOKUP('Reported Performance Table'!C1647,'Master List'!$B$20:$D$39,3,FALSE)</f>
        <v>#N/A</v>
      </c>
      <c r="G1647" s="3" t="e">
        <f>VLOOKUP('Reported Performance Table'!B1647,'Master List'!$B$11:$D$17,3,FALSE)</f>
        <v>#N/A</v>
      </c>
      <c r="H1647" t="e">
        <f t="shared" si="50"/>
        <v>#N/A</v>
      </c>
      <c r="I1647" t="e">
        <f>IF(VLOOKUP('Reported Performance Table'!D1647,'Master List'!$B$42:$D$129,3,FALSE)="","No",VLOOKUP('Reported Performance Table'!D1647,'Master List'!$B$42:$D$129,3,FALSE))</f>
        <v>#N/A</v>
      </c>
      <c r="J1647" t="e">
        <f>IF(AND(I1647="Yes_No",'Reported Performance Table'!E1647="Yes"),"No","Yes_No")</f>
        <v>#N/A</v>
      </c>
      <c r="K1647" t="str">
        <f>IF('Reported Performance Table'!D1647="","",IF('Reported Performance Table'!E1647="Yes","LUNA_CCT","Reported_CCT"))</f>
        <v/>
      </c>
      <c r="L1647" t="str">
        <f>IF('Reported Performance Table'!D1647="","",IF(K1647="LUNA_CCT",VLOOKUP('Reported Performance Table'!D1647,'Master List'!$B$42:$E$129,4,FALSE),"Reported_BUG"))</f>
        <v/>
      </c>
      <c r="M1647" t="str">
        <f>IF('Reported Performance Table'!D1647="","",IF(AND('Reported Performance Table'!$E1647="Yes",OR('Reported Performance Table'!$D1647='Master List'!$B$42,'Reported Performance Table'!$D1647='Master List'!$B$43,'Reported Performance Table'!$D1647='Master List'!$B$44,'Reported Performance Table'!$D1647='Master List'!$B$46,'Reported Performance Table'!$D1647='Master List'!$B$48,'Reported Performance Table'!$D1647='Master List'!$B$104,'Reported Performance Table'!$D1647='Master List'!$B$106,'Reported Performance Table'!$D1647='Master List'!$B$126)),"LUNA_Dimming","Dimming_Capability_and_Range"))</f>
        <v/>
      </c>
      <c r="N1647" s="179">
        <f>'Reported Performance Table'!BE1647</f>
        <v>0</v>
      </c>
      <c r="O1647" s="179">
        <f>'Reported Performance Table'!BF1647</f>
        <v>0</v>
      </c>
      <c r="P1647" s="179">
        <f>'Reported Performance Table'!BG1647</f>
        <v>0</v>
      </c>
      <c r="Q1647" t="str">
        <f t="shared" si="51"/>
        <v>No</v>
      </c>
    </row>
    <row r="1648" spans="1:17" x14ac:dyDescent="0.25">
      <c r="A1648" s="75">
        <v>1655</v>
      </c>
      <c r="B1648" s="76" t="str">
        <f>IF('Reported Performance Table'!$A1655="","",IF(OR('Reported Performance Table'!$B1655="",'Reported Performance Table'!$C1655="",'Reported Performance Table'!$D1655="",'Reported Performance Table'!$F1655="",'Reported Performance Table'!$G1655="",'Reported Performance Table'!$H1655="",'Reported Performance Table'!$I1655="",'Reported Performance Table'!$K1655="",'Reported Performance Table'!$N1655="",'Reported Performance Table'!$O1655="",'Reported Performance Table'!$P1655="",'Reported Performance Table'!$Q1655="",'Reported Performance Table'!$R1655="",'Reported Performance Table'!$S1655="",'Reported Performance Table'!$T1655="",'Reported Performance Table'!$U1655="",'Reported Performance Table'!$V1655="",'Reported Performance Table'!$W1655="",'Reported Performance Table'!$X1655="",'Reported Performance Table'!$AF1655="",'Reported Performance Table'!$AG1655="",'Reported Performance Table'!$AI1655="",'Reported Performance Table'!$AJ1655="",'Reported Performance Table'!$AL1655="",'Reported Performance Table'!$AN1655="",'Reported Performance Table'!$AR1655=""),$A1648&amp;", ",""))</f>
        <v/>
      </c>
      <c r="D1648" s="35" t="e">
        <f>VLOOKUP('Reported Performance Table'!C1648,'Master List'!$B$20:$C$39,2,FALSE)</f>
        <v>#N/A</v>
      </c>
      <c r="E1648" t="e">
        <f>VLOOKUP('Reported Performance Table'!D1648,'Master List'!$B$42:$C$129,2,FALSE)</f>
        <v>#N/A</v>
      </c>
      <c r="F1648" t="e">
        <f>VLOOKUP('Reported Performance Table'!C1648,'Master List'!$B$20:$D$39,3,FALSE)</f>
        <v>#N/A</v>
      </c>
      <c r="G1648" s="3" t="e">
        <f>VLOOKUP('Reported Performance Table'!B1648,'Master List'!$B$11:$D$17,3,FALSE)</f>
        <v>#N/A</v>
      </c>
      <c r="H1648" t="e">
        <f t="shared" si="50"/>
        <v>#N/A</v>
      </c>
      <c r="I1648" t="e">
        <f>IF(VLOOKUP('Reported Performance Table'!D1648,'Master List'!$B$42:$D$129,3,FALSE)="","No",VLOOKUP('Reported Performance Table'!D1648,'Master List'!$B$42:$D$129,3,FALSE))</f>
        <v>#N/A</v>
      </c>
      <c r="J1648" t="e">
        <f>IF(AND(I1648="Yes_No",'Reported Performance Table'!E1648="Yes"),"No","Yes_No")</f>
        <v>#N/A</v>
      </c>
      <c r="K1648" t="str">
        <f>IF('Reported Performance Table'!D1648="","",IF('Reported Performance Table'!E1648="Yes","LUNA_CCT","Reported_CCT"))</f>
        <v/>
      </c>
      <c r="L1648" t="str">
        <f>IF('Reported Performance Table'!D1648="","",IF(K1648="LUNA_CCT",VLOOKUP('Reported Performance Table'!D1648,'Master List'!$B$42:$E$129,4,FALSE),"Reported_BUG"))</f>
        <v/>
      </c>
      <c r="M1648" t="str">
        <f>IF('Reported Performance Table'!D1648="","",IF(AND('Reported Performance Table'!$E1648="Yes",OR('Reported Performance Table'!$D1648='Master List'!$B$42,'Reported Performance Table'!$D1648='Master List'!$B$43,'Reported Performance Table'!$D1648='Master List'!$B$44,'Reported Performance Table'!$D1648='Master List'!$B$46,'Reported Performance Table'!$D1648='Master List'!$B$48,'Reported Performance Table'!$D1648='Master List'!$B$104,'Reported Performance Table'!$D1648='Master List'!$B$106,'Reported Performance Table'!$D1648='Master List'!$B$126)),"LUNA_Dimming","Dimming_Capability_and_Range"))</f>
        <v/>
      </c>
      <c r="N1648" s="179">
        <f>'Reported Performance Table'!BE1648</f>
        <v>0</v>
      </c>
      <c r="O1648" s="179">
        <f>'Reported Performance Table'!BF1648</f>
        <v>0</v>
      </c>
      <c r="P1648" s="179">
        <f>'Reported Performance Table'!BG1648</f>
        <v>0</v>
      </c>
      <c r="Q1648" t="str">
        <f t="shared" si="51"/>
        <v>No</v>
      </c>
    </row>
    <row r="1649" spans="1:17" x14ac:dyDescent="0.25">
      <c r="A1649" s="75">
        <v>1656</v>
      </c>
      <c r="B1649" s="76" t="str">
        <f>IF('Reported Performance Table'!$A1656="","",IF(OR('Reported Performance Table'!$B1656="",'Reported Performance Table'!$C1656="",'Reported Performance Table'!$D1656="",'Reported Performance Table'!$F1656="",'Reported Performance Table'!$G1656="",'Reported Performance Table'!$H1656="",'Reported Performance Table'!$I1656="",'Reported Performance Table'!$K1656="",'Reported Performance Table'!$N1656="",'Reported Performance Table'!$O1656="",'Reported Performance Table'!$P1656="",'Reported Performance Table'!$Q1656="",'Reported Performance Table'!$R1656="",'Reported Performance Table'!$S1656="",'Reported Performance Table'!$T1656="",'Reported Performance Table'!$U1656="",'Reported Performance Table'!$V1656="",'Reported Performance Table'!$W1656="",'Reported Performance Table'!$X1656="",'Reported Performance Table'!$AF1656="",'Reported Performance Table'!$AG1656="",'Reported Performance Table'!$AI1656="",'Reported Performance Table'!$AJ1656="",'Reported Performance Table'!$AL1656="",'Reported Performance Table'!$AN1656="",'Reported Performance Table'!$AR1656=""),$A1649&amp;", ",""))</f>
        <v/>
      </c>
      <c r="D1649" s="35" t="e">
        <f>VLOOKUP('Reported Performance Table'!C1649,'Master List'!$B$20:$C$39,2,FALSE)</f>
        <v>#N/A</v>
      </c>
      <c r="E1649" t="e">
        <f>VLOOKUP('Reported Performance Table'!D1649,'Master List'!$B$42:$C$129,2,FALSE)</f>
        <v>#N/A</v>
      </c>
      <c r="F1649" t="e">
        <f>VLOOKUP('Reported Performance Table'!C1649,'Master List'!$B$20:$D$39,3,FALSE)</f>
        <v>#N/A</v>
      </c>
      <c r="G1649" s="3" t="e">
        <f>VLOOKUP('Reported Performance Table'!B1649,'Master List'!$B$11:$D$17,3,FALSE)</f>
        <v>#N/A</v>
      </c>
      <c r="H1649" t="e">
        <f t="shared" si="50"/>
        <v>#N/A</v>
      </c>
      <c r="I1649" t="e">
        <f>IF(VLOOKUP('Reported Performance Table'!D1649,'Master List'!$B$42:$D$129,3,FALSE)="","No",VLOOKUP('Reported Performance Table'!D1649,'Master List'!$B$42:$D$129,3,FALSE))</f>
        <v>#N/A</v>
      </c>
      <c r="J1649" t="e">
        <f>IF(AND(I1649="Yes_No",'Reported Performance Table'!E1649="Yes"),"No","Yes_No")</f>
        <v>#N/A</v>
      </c>
      <c r="K1649" t="str">
        <f>IF('Reported Performance Table'!D1649="","",IF('Reported Performance Table'!E1649="Yes","LUNA_CCT","Reported_CCT"))</f>
        <v/>
      </c>
      <c r="L1649" t="str">
        <f>IF('Reported Performance Table'!D1649="","",IF(K1649="LUNA_CCT",VLOOKUP('Reported Performance Table'!D1649,'Master List'!$B$42:$E$129,4,FALSE),"Reported_BUG"))</f>
        <v/>
      </c>
      <c r="M1649" t="str">
        <f>IF('Reported Performance Table'!D1649="","",IF(AND('Reported Performance Table'!$E1649="Yes",OR('Reported Performance Table'!$D1649='Master List'!$B$42,'Reported Performance Table'!$D1649='Master List'!$B$43,'Reported Performance Table'!$D1649='Master List'!$B$44,'Reported Performance Table'!$D1649='Master List'!$B$46,'Reported Performance Table'!$D1649='Master List'!$B$48,'Reported Performance Table'!$D1649='Master List'!$B$104,'Reported Performance Table'!$D1649='Master List'!$B$106,'Reported Performance Table'!$D1649='Master List'!$B$126)),"LUNA_Dimming","Dimming_Capability_and_Range"))</f>
        <v/>
      </c>
      <c r="N1649" s="179">
        <f>'Reported Performance Table'!BE1649</f>
        <v>0</v>
      </c>
      <c r="O1649" s="179">
        <f>'Reported Performance Table'!BF1649</f>
        <v>0</v>
      </c>
      <c r="P1649" s="179">
        <f>'Reported Performance Table'!BG1649</f>
        <v>0</v>
      </c>
      <c r="Q1649" t="str">
        <f t="shared" si="51"/>
        <v>No</v>
      </c>
    </row>
    <row r="1650" spans="1:17" x14ac:dyDescent="0.25">
      <c r="A1650" s="75">
        <v>1657</v>
      </c>
      <c r="B1650" s="76" t="str">
        <f>IF('Reported Performance Table'!$A1657="","",IF(OR('Reported Performance Table'!$B1657="",'Reported Performance Table'!$C1657="",'Reported Performance Table'!$D1657="",'Reported Performance Table'!$F1657="",'Reported Performance Table'!$G1657="",'Reported Performance Table'!$H1657="",'Reported Performance Table'!$I1657="",'Reported Performance Table'!$K1657="",'Reported Performance Table'!$N1657="",'Reported Performance Table'!$O1657="",'Reported Performance Table'!$P1657="",'Reported Performance Table'!$Q1657="",'Reported Performance Table'!$R1657="",'Reported Performance Table'!$S1657="",'Reported Performance Table'!$T1657="",'Reported Performance Table'!$U1657="",'Reported Performance Table'!$V1657="",'Reported Performance Table'!$W1657="",'Reported Performance Table'!$X1657="",'Reported Performance Table'!$AF1657="",'Reported Performance Table'!$AG1657="",'Reported Performance Table'!$AI1657="",'Reported Performance Table'!$AJ1657="",'Reported Performance Table'!$AL1657="",'Reported Performance Table'!$AN1657="",'Reported Performance Table'!$AR1657=""),$A1650&amp;", ",""))</f>
        <v/>
      </c>
      <c r="D1650" s="35" t="e">
        <f>VLOOKUP('Reported Performance Table'!C1650,'Master List'!$B$20:$C$39,2,FALSE)</f>
        <v>#N/A</v>
      </c>
      <c r="E1650" t="e">
        <f>VLOOKUP('Reported Performance Table'!D1650,'Master List'!$B$42:$C$129,2,FALSE)</f>
        <v>#N/A</v>
      </c>
      <c r="F1650" t="e">
        <f>VLOOKUP('Reported Performance Table'!C1650,'Master List'!$B$20:$D$39,3,FALSE)</f>
        <v>#N/A</v>
      </c>
      <c r="G1650" s="3" t="e">
        <f>VLOOKUP('Reported Performance Table'!B1650,'Master List'!$B$11:$D$17,3,FALSE)</f>
        <v>#N/A</v>
      </c>
      <c r="H1650" t="e">
        <f t="shared" si="50"/>
        <v>#N/A</v>
      </c>
      <c r="I1650" t="e">
        <f>IF(VLOOKUP('Reported Performance Table'!D1650,'Master List'!$B$42:$D$129,3,FALSE)="","No",VLOOKUP('Reported Performance Table'!D1650,'Master List'!$B$42:$D$129,3,FALSE))</f>
        <v>#N/A</v>
      </c>
      <c r="J1650" t="e">
        <f>IF(AND(I1650="Yes_No",'Reported Performance Table'!E1650="Yes"),"No","Yes_No")</f>
        <v>#N/A</v>
      </c>
      <c r="K1650" t="str">
        <f>IF('Reported Performance Table'!D1650="","",IF('Reported Performance Table'!E1650="Yes","LUNA_CCT","Reported_CCT"))</f>
        <v/>
      </c>
      <c r="L1650" t="str">
        <f>IF('Reported Performance Table'!D1650="","",IF(K1650="LUNA_CCT",VLOOKUP('Reported Performance Table'!D1650,'Master List'!$B$42:$E$129,4,FALSE),"Reported_BUG"))</f>
        <v/>
      </c>
      <c r="M1650" t="str">
        <f>IF('Reported Performance Table'!D1650="","",IF(AND('Reported Performance Table'!$E1650="Yes",OR('Reported Performance Table'!$D1650='Master List'!$B$42,'Reported Performance Table'!$D1650='Master List'!$B$43,'Reported Performance Table'!$D1650='Master List'!$B$44,'Reported Performance Table'!$D1650='Master List'!$B$46,'Reported Performance Table'!$D1650='Master List'!$B$48,'Reported Performance Table'!$D1650='Master List'!$B$104,'Reported Performance Table'!$D1650='Master List'!$B$106,'Reported Performance Table'!$D1650='Master List'!$B$126)),"LUNA_Dimming","Dimming_Capability_and_Range"))</f>
        <v/>
      </c>
      <c r="N1650" s="179">
        <f>'Reported Performance Table'!BE1650</f>
        <v>0</v>
      </c>
      <c r="O1650" s="179">
        <f>'Reported Performance Table'!BF1650</f>
        <v>0</v>
      </c>
      <c r="P1650" s="179">
        <f>'Reported Performance Table'!BG1650</f>
        <v>0</v>
      </c>
      <c r="Q1650" t="str">
        <f t="shared" si="51"/>
        <v>No</v>
      </c>
    </row>
    <row r="1651" spans="1:17" x14ac:dyDescent="0.25">
      <c r="A1651" s="75">
        <v>1658</v>
      </c>
      <c r="B1651" s="76" t="str">
        <f>IF('Reported Performance Table'!$A1658="","",IF(OR('Reported Performance Table'!$B1658="",'Reported Performance Table'!$C1658="",'Reported Performance Table'!$D1658="",'Reported Performance Table'!$F1658="",'Reported Performance Table'!$G1658="",'Reported Performance Table'!$H1658="",'Reported Performance Table'!$I1658="",'Reported Performance Table'!$K1658="",'Reported Performance Table'!$N1658="",'Reported Performance Table'!$O1658="",'Reported Performance Table'!$P1658="",'Reported Performance Table'!$Q1658="",'Reported Performance Table'!$R1658="",'Reported Performance Table'!$S1658="",'Reported Performance Table'!$T1658="",'Reported Performance Table'!$U1658="",'Reported Performance Table'!$V1658="",'Reported Performance Table'!$W1658="",'Reported Performance Table'!$X1658="",'Reported Performance Table'!$AF1658="",'Reported Performance Table'!$AG1658="",'Reported Performance Table'!$AI1658="",'Reported Performance Table'!$AJ1658="",'Reported Performance Table'!$AL1658="",'Reported Performance Table'!$AN1658="",'Reported Performance Table'!$AR1658=""),$A1651&amp;", ",""))</f>
        <v/>
      </c>
      <c r="D1651" s="35" t="e">
        <f>VLOOKUP('Reported Performance Table'!C1651,'Master List'!$B$20:$C$39,2,FALSE)</f>
        <v>#N/A</v>
      </c>
      <c r="E1651" t="e">
        <f>VLOOKUP('Reported Performance Table'!D1651,'Master List'!$B$42:$C$129,2,FALSE)</f>
        <v>#N/A</v>
      </c>
      <c r="F1651" t="e">
        <f>VLOOKUP('Reported Performance Table'!C1651,'Master List'!$B$20:$D$39,3,FALSE)</f>
        <v>#N/A</v>
      </c>
      <c r="G1651" s="3" t="e">
        <f>VLOOKUP('Reported Performance Table'!B1651,'Master List'!$B$11:$D$17,3,FALSE)</f>
        <v>#N/A</v>
      </c>
      <c r="H1651" t="e">
        <f t="shared" si="50"/>
        <v>#N/A</v>
      </c>
      <c r="I1651" t="e">
        <f>IF(VLOOKUP('Reported Performance Table'!D1651,'Master List'!$B$42:$D$129,3,FALSE)="","No",VLOOKUP('Reported Performance Table'!D1651,'Master List'!$B$42:$D$129,3,FALSE))</f>
        <v>#N/A</v>
      </c>
      <c r="J1651" t="e">
        <f>IF(AND(I1651="Yes_No",'Reported Performance Table'!E1651="Yes"),"No","Yes_No")</f>
        <v>#N/A</v>
      </c>
      <c r="K1651" t="str">
        <f>IF('Reported Performance Table'!D1651="","",IF('Reported Performance Table'!E1651="Yes","LUNA_CCT","Reported_CCT"))</f>
        <v/>
      </c>
      <c r="L1651" t="str">
        <f>IF('Reported Performance Table'!D1651="","",IF(K1651="LUNA_CCT",VLOOKUP('Reported Performance Table'!D1651,'Master List'!$B$42:$E$129,4,FALSE),"Reported_BUG"))</f>
        <v/>
      </c>
      <c r="M1651" t="str">
        <f>IF('Reported Performance Table'!D1651="","",IF(AND('Reported Performance Table'!$E1651="Yes",OR('Reported Performance Table'!$D1651='Master List'!$B$42,'Reported Performance Table'!$D1651='Master List'!$B$43,'Reported Performance Table'!$D1651='Master List'!$B$44,'Reported Performance Table'!$D1651='Master List'!$B$46,'Reported Performance Table'!$D1651='Master List'!$B$48,'Reported Performance Table'!$D1651='Master List'!$B$104,'Reported Performance Table'!$D1651='Master List'!$B$106,'Reported Performance Table'!$D1651='Master List'!$B$126)),"LUNA_Dimming","Dimming_Capability_and_Range"))</f>
        <v/>
      </c>
      <c r="N1651" s="179">
        <f>'Reported Performance Table'!BE1651</f>
        <v>0</v>
      </c>
      <c r="O1651" s="179">
        <f>'Reported Performance Table'!BF1651</f>
        <v>0</v>
      </c>
      <c r="P1651" s="179">
        <f>'Reported Performance Table'!BG1651</f>
        <v>0</v>
      </c>
      <c r="Q1651" t="str">
        <f t="shared" si="51"/>
        <v>No</v>
      </c>
    </row>
    <row r="1652" spans="1:17" x14ac:dyDescent="0.25">
      <c r="A1652" s="75">
        <v>1659</v>
      </c>
      <c r="B1652" s="76" t="str">
        <f>IF('Reported Performance Table'!$A1659="","",IF(OR('Reported Performance Table'!$B1659="",'Reported Performance Table'!$C1659="",'Reported Performance Table'!$D1659="",'Reported Performance Table'!$F1659="",'Reported Performance Table'!$G1659="",'Reported Performance Table'!$H1659="",'Reported Performance Table'!$I1659="",'Reported Performance Table'!$K1659="",'Reported Performance Table'!$N1659="",'Reported Performance Table'!$O1659="",'Reported Performance Table'!$P1659="",'Reported Performance Table'!$Q1659="",'Reported Performance Table'!$R1659="",'Reported Performance Table'!$S1659="",'Reported Performance Table'!$T1659="",'Reported Performance Table'!$U1659="",'Reported Performance Table'!$V1659="",'Reported Performance Table'!$W1659="",'Reported Performance Table'!$X1659="",'Reported Performance Table'!$AF1659="",'Reported Performance Table'!$AG1659="",'Reported Performance Table'!$AI1659="",'Reported Performance Table'!$AJ1659="",'Reported Performance Table'!$AL1659="",'Reported Performance Table'!$AN1659="",'Reported Performance Table'!$AR1659=""),$A1652&amp;", ",""))</f>
        <v/>
      </c>
      <c r="D1652" s="35" t="e">
        <f>VLOOKUP('Reported Performance Table'!C1652,'Master List'!$B$20:$C$39,2,FALSE)</f>
        <v>#N/A</v>
      </c>
      <c r="E1652" t="e">
        <f>VLOOKUP('Reported Performance Table'!D1652,'Master List'!$B$42:$C$129,2,FALSE)</f>
        <v>#N/A</v>
      </c>
      <c r="F1652" t="e">
        <f>VLOOKUP('Reported Performance Table'!C1652,'Master List'!$B$20:$D$39,3,FALSE)</f>
        <v>#N/A</v>
      </c>
      <c r="G1652" s="3" t="e">
        <f>VLOOKUP('Reported Performance Table'!B1652,'Master List'!$B$11:$D$17,3,FALSE)</f>
        <v>#N/A</v>
      </c>
      <c r="H1652" t="e">
        <f t="shared" si="50"/>
        <v>#N/A</v>
      </c>
      <c r="I1652" t="e">
        <f>IF(VLOOKUP('Reported Performance Table'!D1652,'Master List'!$B$42:$D$129,3,FALSE)="","No",VLOOKUP('Reported Performance Table'!D1652,'Master List'!$B$42:$D$129,3,FALSE))</f>
        <v>#N/A</v>
      </c>
      <c r="J1652" t="e">
        <f>IF(AND(I1652="Yes_No",'Reported Performance Table'!E1652="Yes"),"No","Yes_No")</f>
        <v>#N/A</v>
      </c>
      <c r="K1652" t="str">
        <f>IF('Reported Performance Table'!D1652="","",IF('Reported Performance Table'!E1652="Yes","LUNA_CCT","Reported_CCT"))</f>
        <v/>
      </c>
      <c r="L1652" t="str">
        <f>IF('Reported Performance Table'!D1652="","",IF(K1652="LUNA_CCT",VLOOKUP('Reported Performance Table'!D1652,'Master List'!$B$42:$E$129,4,FALSE),"Reported_BUG"))</f>
        <v/>
      </c>
      <c r="M1652" t="str">
        <f>IF('Reported Performance Table'!D1652="","",IF(AND('Reported Performance Table'!$E1652="Yes",OR('Reported Performance Table'!$D1652='Master List'!$B$42,'Reported Performance Table'!$D1652='Master List'!$B$43,'Reported Performance Table'!$D1652='Master List'!$B$44,'Reported Performance Table'!$D1652='Master List'!$B$46,'Reported Performance Table'!$D1652='Master List'!$B$48,'Reported Performance Table'!$D1652='Master List'!$B$104,'Reported Performance Table'!$D1652='Master List'!$B$106,'Reported Performance Table'!$D1652='Master List'!$B$126)),"LUNA_Dimming","Dimming_Capability_and_Range"))</f>
        <v/>
      </c>
      <c r="N1652" s="179">
        <f>'Reported Performance Table'!BE1652</f>
        <v>0</v>
      </c>
      <c r="O1652" s="179">
        <f>'Reported Performance Table'!BF1652</f>
        <v>0</v>
      </c>
      <c r="P1652" s="179">
        <f>'Reported Performance Table'!BG1652</f>
        <v>0</v>
      </c>
      <c r="Q1652" t="str">
        <f t="shared" si="51"/>
        <v>No</v>
      </c>
    </row>
    <row r="1653" spans="1:17" x14ac:dyDescent="0.25">
      <c r="A1653" s="75">
        <v>1660</v>
      </c>
      <c r="B1653" s="76" t="str">
        <f>IF('Reported Performance Table'!$A1660="","",IF(OR('Reported Performance Table'!$B1660="",'Reported Performance Table'!$C1660="",'Reported Performance Table'!$D1660="",'Reported Performance Table'!$F1660="",'Reported Performance Table'!$G1660="",'Reported Performance Table'!$H1660="",'Reported Performance Table'!$I1660="",'Reported Performance Table'!$K1660="",'Reported Performance Table'!$N1660="",'Reported Performance Table'!$O1660="",'Reported Performance Table'!$P1660="",'Reported Performance Table'!$Q1660="",'Reported Performance Table'!$R1660="",'Reported Performance Table'!$S1660="",'Reported Performance Table'!$T1660="",'Reported Performance Table'!$U1660="",'Reported Performance Table'!$V1660="",'Reported Performance Table'!$W1660="",'Reported Performance Table'!$X1660="",'Reported Performance Table'!$AF1660="",'Reported Performance Table'!$AG1660="",'Reported Performance Table'!$AI1660="",'Reported Performance Table'!$AJ1660="",'Reported Performance Table'!$AL1660="",'Reported Performance Table'!$AN1660="",'Reported Performance Table'!$AR1660=""),$A1653&amp;", ",""))</f>
        <v/>
      </c>
      <c r="D1653" s="35" t="e">
        <f>VLOOKUP('Reported Performance Table'!C1653,'Master List'!$B$20:$C$39,2,FALSE)</f>
        <v>#N/A</v>
      </c>
      <c r="E1653" t="e">
        <f>VLOOKUP('Reported Performance Table'!D1653,'Master List'!$B$42:$C$129,2,FALSE)</f>
        <v>#N/A</v>
      </c>
      <c r="F1653" t="e">
        <f>VLOOKUP('Reported Performance Table'!C1653,'Master List'!$B$20:$D$39,3,FALSE)</f>
        <v>#N/A</v>
      </c>
      <c r="G1653" s="3" t="e">
        <f>VLOOKUP('Reported Performance Table'!B1653,'Master List'!$B$11:$D$17,3,FALSE)</f>
        <v>#N/A</v>
      </c>
      <c r="H1653" t="e">
        <f t="shared" si="50"/>
        <v>#N/A</v>
      </c>
      <c r="I1653" t="e">
        <f>IF(VLOOKUP('Reported Performance Table'!D1653,'Master List'!$B$42:$D$129,3,FALSE)="","No",VLOOKUP('Reported Performance Table'!D1653,'Master List'!$B$42:$D$129,3,FALSE))</f>
        <v>#N/A</v>
      </c>
      <c r="J1653" t="e">
        <f>IF(AND(I1653="Yes_No",'Reported Performance Table'!E1653="Yes"),"No","Yes_No")</f>
        <v>#N/A</v>
      </c>
      <c r="K1653" t="str">
        <f>IF('Reported Performance Table'!D1653="","",IF('Reported Performance Table'!E1653="Yes","LUNA_CCT","Reported_CCT"))</f>
        <v/>
      </c>
      <c r="L1653" t="str">
        <f>IF('Reported Performance Table'!D1653="","",IF(K1653="LUNA_CCT",VLOOKUP('Reported Performance Table'!D1653,'Master List'!$B$42:$E$129,4,FALSE),"Reported_BUG"))</f>
        <v/>
      </c>
      <c r="M1653" t="str">
        <f>IF('Reported Performance Table'!D1653="","",IF(AND('Reported Performance Table'!$E1653="Yes",OR('Reported Performance Table'!$D1653='Master List'!$B$42,'Reported Performance Table'!$D1653='Master List'!$B$43,'Reported Performance Table'!$D1653='Master List'!$B$44,'Reported Performance Table'!$D1653='Master List'!$B$46,'Reported Performance Table'!$D1653='Master List'!$B$48,'Reported Performance Table'!$D1653='Master List'!$B$104,'Reported Performance Table'!$D1653='Master List'!$B$106,'Reported Performance Table'!$D1653='Master List'!$B$126)),"LUNA_Dimming","Dimming_Capability_and_Range"))</f>
        <v/>
      </c>
      <c r="N1653" s="179">
        <f>'Reported Performance Table'!BE1653</f>
        <v>0</v>
      </c>
      <c r="O1653" s="179">
        <f>'Reported Performance Table'!BF1653</f>
        <v>0</v>
      </c>
      <c r="P1653" s="179">
        <f>'Reported Performance Table'!BG1653</f>
        <v>0</v>
      </c>
      <c r="Q1653" t="str">
        <f t="shared" si="51"/>
        <v>No</v>
      </c>
    </row>
    <row r="1654" spans="1:17" x14ac:dyDescent="0.25">
      <c r="A1654" s="75">
        <v>1661</v>
      </c>
      <c r="B1654" s="76" t="str">
        <f>IF('Reported Performance Table'!$A1661="","",IF(OR('Reported Performance Table'!$B1661="",'Reported Performance Table'!$C1661="",'Reported Performance Table'!$D1661="",'Reported Performance Table'!$F1661="",'Reported Performance Table'!$G1661="",'Reported Performance Table'!$H1661="",'Reported Performance Table'!$I1661="",'Reported Performance Table'!$K1661="",'Reported Performance Table'!$N1661="",'Reported Performance Table'!$O1661="",'Reported Performance Table'!$P1661="",'Reported Performance Table'!$Q1661="",'Reported Performance Table'!$R1661="",'Reported Performance Table'!$S1661="",'Reported Performance Table'!$T1661="",'Reported Performance Table'!$U1661="",'Reported Performance Table'!$V1661="",'Reported Performance Table'!$W1661="",'Reported Performance Table'!$X1661="",'Reported Performance Table'!$AF1661="",'Reported Performance Table'!$AG1661="",'Reported Performance Table'!$AI1661="",'Reported Performance Table'!$AJ1661="",'Reported Performance Table'!$AL1661="",'Reported Performance Table'!$AN1661="",'Reported Performance Table'!$AR1661=""),$A1654&amp;", ",""))</f>
        <v/>
      </c>
      <c r="D1654" s="35" t="e">
        <f>VLOOKUP('Reported Performance Table'!C1654,'Master List'!$B$20:$C$39,2,FALSE)</f>
        <v>#N/A</v>
      </c>
      <c r="E1654" t="e">
        <f>VLOOKUP('Reported Performance Table'!D1654,'Master List'!$B$42:$C$129,2,FALSE)</f>
        <v>#N/A</v>
      </c>
      <c r="F1654" t="e">
        <f>VLOOKUP('Reported Performance Table'!C1654,'Master List'!$B$20:$D$39,3,FALSE)</f>
        <v>#N/A</v>
      </c>
      <c r="G1654" s="3" t="e">
        <f>VLOOKUP('Reported Performance Table'!B1654,'Master List'!$B$11:$D$17,3,FALSE)</f>
        <v>#N/A</v>
      </c>
      <c r="H1654" t="e">
        <f t="shared" si="50"/>
        <v>#N/A</v>
      </c>
      <c r="I1654" t="e">
        <f>IF(VLOOKUP('Reported Performance Table'!D1654,'Master List'!$B$42:$D$129,3,FALSE)="","No",VLOOKUP('Reported Performance Table'!D1654,'Master List'!$B$42:$D$129,3,FALSE))</f>
        <v>#N/A</v>
      </c>
      <c r="J1654" t="e">
        <f>IF(AND(I1654="Yes_No",'Reported Performance Table'!E1654="Yes"),"No","Yes_No")</f>
        <v>#N/A</v>
      </c>
      <c r="K1654" t="str">
        <f>IF('Reported Performance Table'!D1654="","",IF('Reported Performance Table'!E1654="Yes","LUNA_CCT","Reported_CCT"))</f>
        <v/>
      </c>
      <c r="L1654" t="str">
        <f>IF('Reported Performance Table'!D1654="","",IF(K1654="LUNA_CCT",VLOOKUP('Reported Performance Table'!D1654,'Master List'!$B$42:$E$129,4,FALSE),"Reported_BUG"))</f>
        <v/>
      </c>
      <c r="M1654" t="str">
        <f>IF('Reported Performance Table'!D1654="","",IF(AND('Reported Performance Table'!$E1654="Yes",OR('Reported Performance Table'!$D1654='Master List'!$B$42,'Reported Performance Table'!$D1654='Master List'!$B$43,'Reported Performance Table'!$D1654='Master List'!$B$44,'Reported Performance Table'!$D1654='Master List'!$B$46,'Reported Performance Table'!$D1654='Master List'!$B$48,'Reported Performance Table'!$D1654='Master List'!$B$104,'Reported Performance Table'!$D1654='Master List'!$B$106,'Reported Performance Table'!$D1654='Master List'!$B$126)),"LUNA_Dimming","Dimming_Capability_and_Range"))</f>
        <v/>
      </c>
      <c r="N1654" s="179">
        <f>'Reported Performance Table'!BE1654</f>
        <v>0</v>
      </c>
      <c r="O1654" s="179">
        <f>'Reported Performance Table'!BF1654</f>
        <v>0</v>
      </c>
      <c r="P1654" s="179">
        <f>'Reported Performance Table'!BG1654</f>
        <v>0</v>
      </c>
      <c r="Q1654" t="str">
        <f t="shared" si="51"/>
        <v>No</v>
      </c>
    </row>
    <row r="1655" spans="1:17" x14ac:dyDescent="0.25">
      <c r="A1655" s="75">
        <v>1662</v>
      </c>
      <c r="B1655" s="76" t="str">
        <f>IF('Reported Performance Table'!$A1662="","",IF(OR('Reported Performance Table'!$B1662="",'Reported Performance Table'!$C1662="",'Reported Performance Table'!$D1662="",'Reported Performance Table'!$F1662="",'Reported Performance Table'!$G1662="",'Reported Performance Table'!$H1662="",'Reported Performance Table'!$I1662="",'Reported Performance Table'!$K1662="",'Reported Performance Table'!$N1662="",'Reported Performance Table'!$O1662="",'Reported Performance Table'!$P1662="",'Reported Performance Table'!$Q1662="",'Reported Performance Table'!$R1662="",'Reported Performance Table'!$S1662="",'Reported Performance Table'!$T1662="",'Reported Performance Table'!$U1662="",'Reported Performance Table'!$V1662="",'Reported Performance Table'!$W1662="",'Reported Performance Table'!$X1662="",'Reported Performance Table'!$AF1662="",'Reported Performance Table'!$AG1662="",'Reported Performance Table'!$AI1662="",'Reported Performance Table'!$AJ1662="",'Reported Performance Table'!$AL1662="",'Reported Performance Table'!$AN1662="",'Reported Performance Table'!$AR1662=""),$A1655&amp;", ",""))</f>
        <v/>
      </c>
      <c r="D1655" s="35" t="e">
        <f>VLOOKUP('Reported Performance Table'!C1655,'Master List'!$B$20:$C$39,2,FALSE)</f>
        <v>#N/A</v>
      </c>
      <c r="E1655" t="e">
        <f>VLOOKUP('Reported Performance Table'!D1655,'Master List'!$B$42:$C$129,2,FALSE)</f>
        <v>#N/A</v>
      </c>
      <c r="F1655" t="e">
        <f>VLOOKUP('Reported Performance Table'!C1655,'Master List'!$B$20:$D$39,3,FALSE)</f>
        <v>#N/A</v>
      </c>
      <c r="G1655" s="3" t="e">
        <f>VLOOKUP('Reported Performance Table'!B1655,'Master List'!$B$11:$D$17,3,FALSE)</f>
        <v>#N/A</v>
      </c>
      <c r="H1655" t="e">
        <f t="shared" si="50"/>
        <v>#N/A</v>
      </c>
      <c r="I1655" t="e">
        <f>IF(VLOOKUP('Reported Performance Table'!D1655,'Master List'!$B$42:$D$129,3,FALSE)="","No",VLOOKUP('Reported Performance Table'!D1655,'Master List'!$B$42:$D$129,3,FALSE))</f>
        <v>#N/A</v>
      </c>
      <c r="J1655" t="e">
        <f>IF(AND(I1655="Yes_No",'Reported Performance Table'!E1655="Yes"),"No","Yes_No")</f>
        <v>#N/A</v>
      </c>
      <c r="K1655" t="str">
        <f>IF('Reported Performance Table'!D1655="","",IF('Reported Performance Table'!E1655="Yes","LUNA_CCT","Reported_CCT"))</f>
        <v/>
      </c>
      <c r="L1655" t="str">
        <f>IF('Reported Performance Table'!D1655="","",IF(K1655="LUNA_CCT",VLOOKUP('Reported Performance Table'!D1655,'Master List'!$B$42:$E$129,4,FALSE),"Reported_BUG"))</f>
        <v/>
      </c>
      <c r="M1655" t="str">
        <f>IF('Reported Performance Table'!D1655="","",IF(AND('Reported Performance Table'!$E1655="Yes",OR('Reported Performance Table'!$D1655='Master List'!$B$42,'Reported Performance Table'!$D1655='Master List'!$B$43,'Reported Performance Table'!$D1655='Master List'!$B$44,'Reported Performance Table'!$D1655='Master List'!$B$46,'Reported Performance Table'!$D1655='Master List'!$B$48,'Reported Performance Table'!$D1655='Master List'!$B$104,'Reported Performance Table'!$D1655='Master List'!$B$106,'Reported Performance Table'!$D1655='Master List'!$B$126)),"LUNA_Dimming","Dimming_Capability_and_Range"))</f>
        <v/>
      </c>
      <c r="N1655" s="179">
        <f>'Reported Performance Table'!BE1655</f>
        <v>0</v>
      </c>
      <c r="O1655" s="179">
        <f>'Reported Performance Table'!BF1655</f>
        <v>0</v>
      </c>
      <c r="P1655" s="179">
        <f>'Reported Performance Table'!BG1655</f>
        <v>0</v>
      </c>
      <c r="Q1655" t="str">
        <f t="shared" si="51"/>
        <v>No</v>
      </c>
    </row>
    <row r="1656" spans="1:17" x14ac:dyDescent="0.25">
      <c r="A1656" s="75">
        <v>1663</v>
      </c>
      <c r="B1656" s="76" t="str">
        <f>IF('Reported Performance Table'!$A1663="","",IF(OR('Reported Performance Table'!$B1663="",'Reported Performance Table'!$C1663="",'Reported Performance Table'!$D1663="",'Reported Performance Table'!$F1663="",'Reported Performance Table'!$G1663="",'Reported Performance Table'!$H1663="",'Reported Performance Table'!$I1663="",'Reported Performance Table'!$K1663="",'Reported Performance Table'!$N1663="",'Reported Performance Table'!$O1663="",'Reported Performance Table'!$P1663="",'Reported Performance Table'!$Q1663="",'Reported Performance Table'!$R1663="",'Reported Performance Table'!$S1663="",'Reported Performance Table'!$T1663="",'Reported Performance Table'!$U1663="",'Reported Performance Table'!$V1663="",'Reported Performance Table'!$W1663="",'Reported Performance Table'!$X1663="",'Reported Performance Table'!$AF1663="",'Reported Performance Table'!$AG1663="",'Reported Performance Table'!$AI1663="",'Reported Performance Table'!$AJ1663="",'Reported Performance Table'!$AL1663="",'Reported Performance Table'!$AN1663="",'Reported Performance Table'!$AR1663=""),$A1656&amp;", ",""))</f>
        <v/>
      </c>
      <c r="D1656" s="35" t="e">
        <f>VLOOKUP('Reported Performance Table'!C1656,'Master List'!$B$20:$C$39,2,FALSE)</f>
        <v>#N/A</v>
      </c>
      <c r="E1656" t="e">
        <f>VLOOKUP('Reported Performance Table'!D1656,'Master List'!$B$42:$C$129,2,FALSE)</f>
        <v>#N/A</v>
      </c>
      <c r="F1656" t="e">
        <f>VLOOKUP('Reported Performance Table'!C1656,'Master List'!$B$20:$D$39,3,FALSE)</f>
        <v>#N/A</v>
      </c>
      <c r="G1656" s="3" t="e">
        <f>VLOOKUP('Reported Performance Table'!B1656,'Master List'!$B$11:$D$17,3,FALSE)</f>
        <v>#N/A</v>
      </c>
      <c r="H1656" t="e">
        <f t="shared" si="50"/>
        <v>#N/A</v>
      </c>
      <c r="I1656" t="e">
        <f>IF(VLOOKUP('Reported Performance Table'!D1656,'Master List'!$B$42:$D$129,3,FALSE)="","No",VLOOKUP('Reported Performance Table'!D1656,'Master List'!$B$42:$D$129,3,FALSE))</f>
        <v>#N/A</v>
      </c>
      <c r="J1656" t="e">
        <f>IF(AND(I1656="Yes_No",'Reported Performance Table'!E1656="Yes"),"No","Yes_No")</f>
        <v>#N/A</v>
      </c>
      <c r="K1656" t="str">
        <f>IF('Reported Performance Table'!D1656="","",IF('Reported Performance Table'!E1656="Yes","LUNA_CCT","Reported_CCT"))</f>
        <v/>
      </c>
      <c r="L1656" t="str">
        <f>IF('Reported Performance Table'!D1656="","",IF(K1656="LUNA_CCT",VLOOKUP('Reported Performance Table'!D1656,'Master List'!$B$42:$E$129,4,FALSE),"Reported_BUG"))</f>
        <v/>
      </c>
      <c r="M1656" t="str">
        <f>IF('Reported Performance Table'!D1656="","",IF(AND('Reported Performance Table'!$E1656="Yes",OR('Reported Performance Table'!$D1656='Master List'!$B$42,'Reported Performance Table'!$D1656='Master List'!$B$43,'Reported Performance Table'!$D1656='Master List'!$B$44,'Reported Performance Table'!$D1656='Master List'!$B$46,'Reported Performance Table'!$D1656='Master List'!$B$48,'Reported Performance Table'!$D1656='Master List'!$B$104,'Reported Performance Table'!$D1656='Master List'!$B$106,'Reported Performance Table'!$D1656='Master List'!$B$126)),"LUNA_Dimming","Dimming_Capability_and_Range"))</f>
        <v/>
      </c>
      <c r="N1656" s="179">
        <f>'Reported Performance Table'!BE1656</f>
        <v>0</v>
      </c>
      <c r="O1656" s="179">
        <f>'Reported Performance Table'!BF1656</f>
        <v>0</v>
      </c>
      <c r="P1656" s="179">
        <f>'Reported Performance Table'!BG1656</f>
        <v>0</v>
      </c>
      <c r="Q1656" t="str">
        <f t="shared" si="51"/>
        <v>No</v>
      </c>
    </row>
    <row r="1657" spans="1:17" x14ac:dyDescent="0.25">
      <c r="A1657" s="75">
        <v>1664</v>
      </c>
      <c r="B1657" s="76" t="str">
        <f>IF('Reported Performance Table'!$A1664="","",IF(OR('Reported Performance Table'!$B1664="",'Reported Performance Table'!$C1664="",'Reported Performance Table'!$D1664="",'Reported Performance Table'!$F1664="",'Reported Performance Table'!$G1664="",'Reported Performance Table'!$H1664="",'Reported Performance Table'!$I1664="",'Reported Performance Table'!$K1664="",'Reported Performance Table'!$N1664="",'Reported Performance Table'!$O1664="",'Reported Performance Table'!$P1664="",'Reported Performance Table'!$Q1664="",'Reported Performance Table'!$R1664="",'Reported Performance Table'!$S1664="",'Reported Performance Table'!$T1664="",'Reported Performance Table'!$U1664="",'Reported Performance Table'!$V1664="",'Reported Performance Table'!$W1664="",'Reported Performance Table'!$X1664="",'Reported Performance Table'!$AF1664="",'Reported Performance Table'!$AG1664="",'Reported Performance Table'!$AI1664="",'Reported Performance Table'!$AJ1664="",'Reported Performance Table'!$AL1664="",'Reported Performance Table'!$AN1664="",'Reported Performance Table'!$AR1664=""),$A1657&amp;", ",""))</f>
        <v/>
      </c>
      <c r="D1657" s="35" t="e">
        <f>VLOOKUP('Reported Performance Table'!C1657,'Master List'!$B$20:$C$39,2,FALSE)</f>
        <v>#N/A</v>
      </c>
      <c r="E1657" t="e">
        <f>VLOOKUP('Reported Performance Table'!D1657,'Master List'!$B$42:$C$129,2,FALSE)</f>
        <v>#N/A</v>
      </c>
      <c r="F1657" t="e">
        <f>VLOOKUP('Reported Performance Table'!C1657,'Master List'!$B$20:$D$39,3,FALSE)</f>
        <v>#N/A</v>
      </c>
      <c r="G1657" s="3" t="e">
        <f>VLOOKUP('Reported Performance Table'!B1657,'Master List'!$B$11:$D$17,3,FALSE)</f>
        <v>#N/A</v>
      </c>
      <c r="H1657" t="e">
        <f t="shared" si="50"/>
        <v>#N/A</v>
      </c>
      <c r="I1657" t="e">
        <f>IF(VLOOKUP('Reported Performance Table'!D1657,'Master List'!$B$42:$D$129,3,FALSE)="","No",VLOOKUP('Reported Performance Table'!D1657,'Master List'!$B$42:$D$129,3,FALSE))</f>
        <v>#N/A</v>
      </c>
      <c r="J1657" t="e">
        <f>IF(AND(I1657="Yes_No",'Reported Performance Table'!E1657="Yes"),"No","Yes_No")</f>
        <v>#N/A</v>
      </c>
      <c r="K1657" t="str">
        <f>IF('Reported Performance Table'!D1657="","",IF('Reported Performance Table'!E1657="Yes","LUNA_CCT","Reported_CCT"))</f>
        <v/>
      </c>
      <c r="L1657" t="str">
        <f>IF('Reported Performance Table'!D1657="","",IF(K1657="LUNA_CCT",VLOOKUP('Reported Performance Table'!D1657,'Master List'!$B$42:$E$129,4,FALSE),"Reported_BUG"))</f>
        <v/>
      </c>
      <c r="M1657" t="str">
        <f>IF('Reported Performance Table'!D1657="","",IF(AND('Reported Performance Table'!$E1657="Yes",OR('Reported Performance Table'!$D1657='Master List'!$B$42,'Reported Performance Table'!$D1657='Master List'!$B$43,'Reported Performance Table'!$D1657='Master List'!$B$44,'Reported Performance Table'!$D1657='Master List'!$B$46,'Reported Performance Table'!$D1657='Master List'!$B$48,'Reported Performance Table'!$D1657='Master List'!$B$104,'Reported Performance Table'!$D1657='Master List'!$B$106,'Reported Performance Table'!$D1657='Master List'!$B$126)),"LUNA_Dimming","Dimming_Capability_and_Range"))</f>
        <v/>
      </c>
      <c r="N1657" s="179">
        <f>'Reported Performance Table'!BE1657</f>
        <v>0</v>
      </c>
      <c r="O1657" s="179">
        <f>'Reported Performance Table'!BF1657</f>
        <v>0</v>
      </c>
      <c r="P1657" s="179">
        <f>'Reported Performance Table'!BG1657</f>
        <v>0</v>
      </c>
      <c r="Q1657" t="str">
        <f t="shared" si="51"/>
        <v>No</v>
      </c>
    </row>
    <row r="1658" spans="1:17" x14ac:dyDescent="0.25">
      <c r="A1658" s="75">
        <v>1665</v>
      </c>
      <c r="B1658" s="76" t="str">
        <f>IF('Reported Performance Table'!$A1665="","",IF(OR('Reported Performance Table'!$B1665="",'Reported Performance Table'!$C1665="",'Reported Performance Table'!$D1665="",'Reported Performance Table'!$F1665="",'Reported Performance Table'!$G1665="",'Reported Performance Table'!$H1665="",'Reported Performance Table'!$I1665="",'Reported Performance Table'!$K1665="",'Reported Performance Table'!$N1665="",'Reported Performance Table'!$O1665="",'Reported Performance Table'!$P1665="",'Reported Performance Table'!$Q1665="",'Reported Performance Table'!$R1665="",'Reported Performance Table'!$S1665="",'Reported Performance Table'!$T1665="",'Reported Performance Table'!$U1665="",'Reported Performance Table'!$V1665="",'Reported Performance Table'!$W1665="",'Reported Performance Table'!$X1665="",'Reported Performance Table'!$AF1665="",'Reported Performance Table'!$AG1665="",'Reported Performance Table'!$AI1665="",'Reported Performance Table'!$AJ1665="",'Reported Performance Table'!$AL1665="",'Reported Performance Table'!$AN1665="",'Reported Performance Table'!$AR1665=""),$A1658&amp;", ",""))</f>
        <v/>
      </c>
      <c r="D1658" s="35" t="e">
        <f>VLOOKUP('Reported Performance Table'!C1658,'Master List'!$B$20:$C$39,2,FALSE)</f>
        <v>#N/A</v>
      </c>
      <c r="E1658" t="e">
        <f>VLOOKUP('Reported Performance Table'!D1658,'Master List'!$B$42:$C$129,2,FALSE)</f>
        <v>#N/A</v>
      </c>
      <c r="F1658" t="e">
        <f>VLOOKUP('Reported Performance Table'!C1658,'Master List'!$B$20:$D$39,3,FALSE)</f>
        <v>#N/A</v>
      </c>
      <c r="G1658" s="3" t="e">
        <f>VLOOKUP('Reported Performance Table'!B1658,'Master List'!$B$11:$D$17,3,FALSE)</f>
        <v>#N/A</v>
      </c>
      <c r="H1658" t="e">
        <f t="shared" si="50"/>
        <v>#N/A</v>
      </c>
      <c r="I1658" t="e">
        <f>IF(VLOOKUP('Reported Performance Table'!D1658,'Master List'!$B$42:$D$129,3,FALSE)="","No",VLOOKUP('Reported Performance Table'!D1658,'Master List'!$B$42:$D$129,3,FALSE))</f>
        <v>#N/A</v>
      </c>
      <c r="J1658" t="e">
        <f>IF(AND(I1658="Yes_No",'Reported Performance Table'!E1658="Yes"),"No","Yes_No")</f>
        <v>#N/A</v>
      </c>
      <c r="K1658" t="str">
        <f>IF('Reported Performance Table'!D1658="","",IF('Reported Performance Table'!E1658="Yes","LUNA_CCT","Reported_CCT"))</f>
        <v/>
      </c>
      <c r="L1658" t="str">
        <f>IF('Reported Performance Table'!D1658="","",IF(K1658="LUNA_CCT",VLOOKUP('Reported Performance Table'!D1658,'Master List'!$B$42:$E$129,4,FALSE),"Reported_BUG"))</f>
        <v/>
      </c>
      <c r="M1658" t="str">
        <f>IF('Reported Performance Table'!D1658="","",IF(AND('Reported Performance Table'!$E1658="Yes",OR('Reported Performance Table'!$D1658='Master List'!$B$42,'Reported Performance Table'!$D1658='Master List'!$B$43,'Reported Performance Table'!$D1658='Master List'!$B$44,'Reported Performance Table'!$D1658='Master List'!$B$46,'Reported Performance Table'!$D1658='Master List'!$B$48,'Reported Performance Table'!$D1658='Master List'!$B$104,'Reported Performance Table'!$D1658='Master List'!$B$106,'Reported Performance Table'!$D1658='Master List'!$B$126)),"LUNA_Dimming","Dimming_Capability_and_Range"))</f>
        <v/>
      </c>
      <c r="N1658" s="179">
        <f>'Reported Performance Table'!BE1658</f>
        <v>0</v>
      </c>
      <c r="O1658" s="179">
        <f>'Reported Performance Table'!BF1658</f>
        <v>0</v>
      </c>
      <c r="P1658" s="179">
        <f>'Reported Performance Table'!BG1658</f>
        <v>0</v>
      </c>
      <c r="Q1658" t="str">
        <f t="shared" si="51"/>
        <v>No</v>
      </c>
    </row>
    <row r="1659" spans="1:17" x14ac:dyDescent="0.25">
      <c r="A1659" s="75">
        <v>1666</v>
      </c>
      <c r="B1659" s="76" t="str">
        <f>IF('Reported Performance Table'!$A1666="","",IF(OR('Reported Performance Table'!$B1666="",'Reported Performance Table'!$C1666="",'Reported Performance Table'!$D1666="",'Reported Performance Table'!$F1666="",'Reported Performance Table'!$G1666="",'Reported Performance Table'!$H1666="",'Reported Performance Table'!$I1666="",'Reported Performance Table'!$K1666="",'Reported Performance Table'!$N1666="",'Reported Performance Table'!$O1666="",'Reported Performance Table'!$P1666="",'Reported Performance Table'!$Q1666="",'Reported Performance Table'!$R1666="",'Reported Performance Table'!$S1666="",'Reported Performance Table'!$T1666="",'Reported Performance Table'!$U1666="",'Reported Performance Table'!$V1666="",'Reported Performance Table'!$W1666="",'Reported Performance Table'!$X1666="",'Reported Performance Table'!$AF1666="",'Reported Performance Table'!$AG1666="",'Reported Performance Table'!$AI1666="",'Reported Performance Table'!$AJ1666="",'Reported Performance Table'!$AL1666="",'Reported Performance Table'!$AN1666="",'Reported Performance Table'!$AR1666=""),$A1659&amp;", ",""))</f>
        <v/>
      </c>
      <c r="D1659" s="35" t="e">
        <f>VLOOKUP('Reported Performance Table'!C1659,'Master List'!$B$20:$C$39,2,FALSE)</f>
        <v>#N/A</v>
      </c>
      <c r="E1659" t="e">
        <f>VLOOKUP('Reported Performance Table'!D1659,'Master List'!$B$42:$C$129,2,FALSE)</f>
        <v>#N/A</v>
      </c>
      <c r="F1659" t="e">
        <f>VLOOKUP('Reported Performance Table'!C1659,'Master List'!$B$20:$D$39,3,FALSE)</f>
        <v>#N/A</v>
      </c>
      <c r="G1659" s="3" t="e">
        <f>VLOOKUP('Reported Performance Table'!B1659,'Master List'!$B$11:$D$17,3,FALSE)</f>
        <v>#N/A</v>
      </c>
      <c r="H1659" t="e">
        <f t="shared" si="50"/>
        <v>#N/A</v>
      </c>
      <c r="I1659" t="e">
        <f>IF(VLOOKUP('Reported Performance Table'!D1659,'Master List'!$B$42:$D$129,3,FALSE)="","No",VLOOKUP('Reported Performance Table'!D1659,'Master List'!$B$42:$D$129,3,FALSE))</f>
        <v>#N/A</v>
      </c>
      <c r="J1659" t="e">
        <f>IF(AND(I1659="Yes_No",'Reported Performance Table'!E1659="Yes"),"No","Yes_No")</f>
        <v>#N/A</v>
      </c>
      <c r="K1659" t="str">
        <f>IF('Reported Performance Table'!D1659="","",IF('Reported Performance Table'!E1659="Yes","LUNA_CCT","Reported_CCT"))</f>
        <v/>
      </c>
      <c r="L1659" t="str">
        <f>IF('Reported Performance Table'!D1659="","",IF(K1659="LUNA_CCT",VLOOKUP('Reported Performance Table'!D1659,'Master List'!$B$42:$E$129,4,FALSE),"Reported_BUG"))</f>
        <v/>
      </c>
      <c r="M1659" t="str">
        <f>IF('Reported Performance Table'!D1659="","",IF(AND('Reported Performance Table'!$E1659="Yes",OR('Reported Performance Table'!$D1659='Master List'!$B$42,'Reported Performance Table'!$D1659='Master List'!$B$43,'Reported Performance Table'!$D1659='Master List'!$B$44,'Reported Performance Table'!$D1659='Master List'!$B$46,'Reported Performance Table'!$D1659='Master List'!$B$48,'Reported Performance Table'!$D1659='Master List'!$B$104,'Reported Performance Table'!$D1659='Master List'!$B$106,'Reported Performance Table'!$D1659='Master List'!$B$126)),"LUNA_Dimming","Dimming_Capability_and_Range"))</f>
        <v/>
      </c>
      <c r="N1659" s="179">
        <f>'Reported Performance Table'!BE1659</f>
        <v>0</v>
      </c>
      <c r="O1659" s="179">
        <f>'Reported Performance Table'!BF1659</f>
        <v>0</v>
      </c>
      <c r="P1659" s="179">
        <f>'Reported Performance Table'!BG1659</f>
        <v>0</v>
      </c>
      <c r="Q1659" t="str">
        <f t="shared" si="51"/>
        <v>No</v>
      </c>
    </row>
    <row r="1660" spans="1:17" x14ac:dyDescent="0.25">
      <c r="A1660" s="75">
        <v>1667</v>
      </c>
      <c r="B1660" s="76" t="str">
        <f>IF('Reported Performance Table'!$A1667="","",IF(OR('Reported Performance Table'!$B1667="",'Reported Performance Table'!$C1667="",'Reported Performance Table'!$D1667="",'Reported Performance Table'!$F1667="",'Reported Performance Table'!$G1667="",'Reported Performance Table'!$H1667="",'Reported Performance Table'!$I1667="",'Reported Performance Table'!$K1667="",'Reported Performance Table'!$N1667="",'Reported Performance Table'!$O1667="",'Reported Performance Table'!$P1667="",'Reported Performance Table'!$Q1667="",'Reported Performance Table'!$R1667="",'Reported Performance Table'!$S1667="",'Reported Performance Table'!$T1667="",'Reported Performance Table'!$U1667="",'Reported Performance Table'!$V1667="",'Reported Performance Table'!$W1667="",'Reported Performance Table'!$X1667="",'Reported Performance Table'!$AF1667="",'Reported Performance Table'!$AG1667="",'Reported Performance Table'!$AI1667="",'Reported Performance Table'!$AJ1667="",'Reported Performance Table'!$AL1667="",'Reported Performance Table'!$AN1667="",'Reported Performance Table'!$AR1667=""),$A1660&amp;", ",""))</f>
        <v/>
      </c>
      <c r="D1660" s="35" t="e">
        <f>VLOOKUP('Reported Performance Table'!C1660,'Master List'!$B$20:$C$39,2,FALSE)</f>
        <v>#N/A</v>
      </c>
      <c r="E1660" t="e">
        <f>VLOOKUP('Reported Performance Table'!D1660,'Master List'!$B$42:$C$129,2,FALSE)</f>
        <v>#N/A</v>
      </c>
      <c r="F1660" t="e">
        <f>VLOOKUP('Reported Performance Table'!C1660,'Master List'!$B$20:$D$39,3,FALSE)</f>
        <v>#N/A</v>
      </c>
      <c r="G1660" s="3" t="e">
        <f>VLOOKUP('Reported Performance Table'!B1660,'Master List'!$B$11:$D$17,3,FALSE)</f>
        <v>#N/A</v>
      </c>
      <c r="H1660" t="e">
        <f t="shared" si="50"/>
        <v>#N/A</v>
      </c>
      <c r="I1660" t="e">
        <f>IF(VLOOKUP('Reported Performance Table'!D1660,'Master List'!$B$42:$D$129,3,FALSE)="","No",VLOOKUP('Reported Performance Table'!D1660,'Master List'!$B$42:$D$129,3,FALSE))</f>
        <v>#N/A</v>
      </c>
      <c r="J1660" t="e">
        <f>IF(AND(I1660="Yes_No",'Reported Performance Table'!E1660="Yes"),"No","Yes_No")</f>
        <v>#N/A</v>
      </c>
      <c r="K1660" t="str">
        <f>IF('Reported Performance Table'!D1660="","",IF('Reported Performance Table'!E1660="Yes","LUNA_CCT","Reported_CCT"))</f>
        <v/>
      </c>
      <c r="L1660" t="str">
        <f>IF('Reported Performance Table'!D1660="","",IF(K1660="LUNA_CCT",VLOOKUP('Reported Performance Table'!D1660,'Master List'!$B$42:$E$129,4,FALSE),"Reported_BUG"))</f>
        <v/>
      </c>
      <c r="M1660" t="str">
        <f>IF('Reported Performance Table'!D1660="","",IF(AND('Reported Performance Table'!$E1660="Yes",OR('Reported Performance Table'!$D1660='Master List'!$B$42,'Reported Performance Table'!$D1660='Master List'!$B$43,'Reported Performance Table'!$D1660='Master List'!$B$44,'Reported Performance Table'!$D1660='Master List'!$B$46,'Reported Performance Table'!$D1660='Master List'!$B$48,'Reported Performance Table'!$D1660='Master List'!$B$104,'Reported Performance Table'!$D1660='Master List'!$B$106,'Reported Performance Table'!$D1660='Master List'!$B$126)),"LUNA_Dimming","Dimming_Capability_and_Range"))</f>
        <v/>
      </c>
      <c r="N1660" s="179">
        <f>'Reported Performance Table'!BE1660</f>
        <v>0</v>
      </c>
      <c r="O1660" s="179">
        <f>'Reported Performance Table'!BF1660</f>
        <v>0</v>
      </c>
      <c r="P1660" s="179">
        <f>'Reported Performance Table'!BG1660</f>
        <v>0</v>
      </c>
      <c r="Q1660" t="str">
        <f t="shared" si="51"/>
        <v>No</v>
      </c>
    </row>
    <row r="1661" spans="1:17" x14ac:dyDescent="0.25">
      <c r="A1661" s="75">
        <v>1668</v>
      </c>
      <c r="B1661" s="76" t="str">
        <f>IF('Reported Performance Table'!$A1668="","",IF(OR('Reported Performance Table'!$B1668="",'Reported Performance Table'!$C1668="",'Reported Performance Table'!$D1668="",'Reported Performance Table'!$F1668="",'Reported Performance Table'!$G1668="",'Reported Performance Table'!$H1668="",'Reported Performance Table'!$I1668="",'Reported Performance Table'!$K1668="",'Reported Performance Table'!$N1668="",'Reported Performance Table'!$O1668="",'Reported Performance Table'!$P1668="",'Reported Performance Table'!$Q1668="",'Reported Performance Table'!$R1668="",'Reported Performance Table'!$S1668="",'Reported Performance Table'!$T1668="",'Reported Performance Table'!$U1668="",'Reported Performance Table'!$V1668="",'Reported Performance Table'!$W1668="",'Reported Performance Table'!$X1668="",'Reported Performance Table'!$AF1668="",'Reported Performance Table'!$AG1668="",'Reported Performance Table'!$AI1668="",'Reported Performance Table'!$AJ1668="",'Reported Performance Table'!$AL1668="",'Reported Performance Table'!$AN1668="",'Reported Performance Table'!$AR1668=""),$A1661&amp;", ",""))</f>
        <v/>
      </c>
      <c r="D1661" s="35" t="e">
        <f>VLOOKUP('Reported Performance Table'!C1661,'Master List'!$B$20:$C$39,2,FALSE)</f>
        <v>#N/A</v>
      </c>
      <c r="E1661" t="e">
        <f>VLOOKUP('Reported Performance Table'!D1661,'Master List'!$B$42:$C$129,2,FALSE)</f>
        <v>#N/A</v>
      </c>
      <c r="F1661" t="e">
        <f>VLOOKUP('Reported Performance Table'!C1661,'Master List'!$B$20:$D$39,3,FALSE)</f>
        <v>#N/A</v>
      </c>
      <c r="G1661" s="3" t="e">
        <f>VLOOKUP('Reported Performance Table'!B1661,'Master List'!$B$11:$D$17,3,FALSE)</f>
        <v>#N/A</v>
      </c>
      <c r="H1661" t="e">
        <f t="shared" si="50"/>
        <v>#N/A</v>
      </c>
      <c r="I1661" t="e">
        <f>IF(VLOOKUP('Reported Performance Table'!D1661,'Master List'!$B$42:$D$129,3,FALSE)="","No",VLOOKUP('Reported Performance Table'!D1661,'Master List'!$B$42:$D$129,3,FALSE))</f>
        <v>#N/A</v>
      </c>
      <c r="J1661" t="e">
        <f>IF(AND(I1661="Yes_No",'Reported Performance Table'!E1661="Yes"),"No","Yes_No")</f>
        <v>#N/A</v>
      </c>
      <c r="K1661" t="str">
        <f>IF('Reported Performance Table'!D1661="","",IF('Reported Performance Table'!E1661="Yes","LUNA_CCT","Reported_CCT"))</f>
        <v/>
      </c>
      <c r="L1661" t="str">
        <f>IF('Reported Performance Table'!D1661="","",IF(K1661="LUNA_CCT",VLOOKUP('Reported Performance Table'!D1661,'Master List'!$B$42:$E$129,4,FALSE),"Reported_BUG"))</f>
        <v/>
      </c>
      <c r="M1661" t="str">
        <f>IF('Reported Performance Table'!D1661="","",IF(AND('Reported Performance Table'!$E1661="Yes",OR('Reported Performance Table'!$D1661='Master List'!$B$42,'Reported Performance Table'!$D1661='Master List'!$B$43,'Reported Performance Table'!$D1661='Master List'!$B$44,'Reported Performance Table'!$D1661='Master List'!$B$46,'Reported Performance Table'!$D1661='Master List'!$B$48,'Reported Performance Table'!$D1661='Master List'!$B$104,'Reported Performance Table'!$D1661='Master List'!$B$106,'Reported Performance Table'!$D1661='Master List'!$B$126)),"LUNA_Dimming","Dimming_Capability_and_Range"))</f>
        <v/>
      </c>
      <c r="N1661" s="179">
        <f>'Reported Performance Table'!BE1661</f>
        <v>0</v>
      </c>
      <c r="O1661" s="179">
        <f>'Reported Performance Table'!BF1661</f>
        <v>0</v>
      </c>
      <c r="P1661" s="179">
        <f>'Reported Performance Table'!BG1661</f>
        <v>0</v>
      </c>
      <c r="Q1661" t="str">
        <f t="shared" si="51"/>
        <v>No</v>
      </c>
    </row>
    <row r="1662" spans="1:17" x14ac:dyDescent="0.25">
      <c r="A1662" s="75">
        <v>1669</v>
      </c>
      <c r="B1662" s="76" t="str">
        <f>IF('Reported Performance Table'!$A1669="","",IF(OR('Reported Performance Table'!$B1669="",'Reported Performance Table'!$C1669="",'Reported Performance Table'!$D1669="",'Reported Performance Table'!$F1669="",'Reported Performance Table'!$G1669="",'Reported Performance Table'!$H1669="",'Reported Performance Table'!$I1669="",'Reported Performance Table'!$K1669="",'Reported Performance Table'!$N1669="",'Reported Performance Table'!$O1669="",'Reported Performance Table'!$P1669="",'Reported Performance Table'!$Q1669="",'Reported Performance Table'!$R1669="",'Reported Performance Table'!$S1669="",'Reported Performance Table'!$T1669="",'Reported Performance Table'!$U1669="",'Reported Performance Table'!$V1669="",'Reported Performance Table'!$W1669="",'Reported Performance Table'!$X1669="",'Reported Performance Table'!$AF1669="",'Reported Performance Table'!$AG1669="",'Reported Performance Table'!$AI1669="",'Reported Performance Table'!$AJ1669="",'Reported Performance Table'!$AL1669="",'Reported Performance Table'!$AN1669="",'Reported Performance Table'!$AR1669=""),$A1662&amp;", ",""))</f>
        <v/>
      </c>
      <c r="D1662" s="35" t="e">
        <f>VLOOKUP('Reported Performance Table'!C1662,'Master List'!$B$20:$C$39,2,FALSE)</f>
        <v>#N/A</v>
      </c>
      <c r="E1662" t="e">
        <f>VLOOKUP('Reported Performance Table'!D1662,'Master List'!$B$42:$C$129,2,FALSE)</f>
        <v>#N/A</v>
      </c>
      <c r="F1662" t="e">
        <f>VLOOKUP('Reported Performance Table'!C1662,'Master List'!$B$20:$D$39,3,FALSE)</f>
        <v>#N/A</v>
      </c>
      <c r="G1662" s="3" t="e">
        <f>VLOOKUP('Reported Performance Table'!B1662,'Master List'!$B$11:$D$17,3,FALSE)</f>
        <v>#N/A</v>
      </c>
      <c r="H1662" t="e">
        <f t="shared" si="50"/>
        <v>#N/A</v>
      </c>
      <c r="I1662" t="e">
        <f>IF(VLOOKUP('Reported Performance Table'!D1662,'Master List'!$B$42:$D$129,3,FALSE)="","No",VLOOKUP('Reported Performance Table'!D1662,'Master List'!$B$42:$D$129,3,FALSE))</f>
        <v>#N/A</v>
      </c>
      <c r="J1662" t="e">
        <f>IF(AND(I1662="Yes_No",'Reported Performance Table'!E1662="Yes"),"No","Yes_No")</f>
        <v>#N/A</v>
      </c>
      <c r="K1662" t="str">
        <f>IF('Reported Performance Table'!D1662="","",IF('Reported Performance Table'!E1662="Yes","LUNA_CCT","Reported_CCT"))</f>
        <v/>
      </c>
      <c r="L1662" t="str">
        <f>IF('Reported Performance Table'!D1662="","",IF(K1662="LUNA_CCT",VLOOKUP('Reported Performance Table'!D1662,'Master List'!$B$42:$E$129,4,FALSE),"Reported_BUG"))</f>
        <v/>
      </c>
      <c r="M1662" t="str">
        <f>IF('Reported Performance Table'!D1662="","",IF(AND('Reported Performance Table'!$E1662="Yes",OR('Reported Performance Table'!$D1662='Master List'!$B$42,'Reported Performance Table'!$D1662='Master List'!$B$43,'Reported Performance Table'!$D1662='Master List'!$B$44,'Reported Performance Table'!$D1662='Master List'!$B$46,'Reported Performance Table'!$D1662='Master List'!$B$48,'Reported Performance Table'!$D1662='Master List'!$B$104,'Reported Performance Table'!$D1662='Master List'!$B$106,'Reported Performance Table'!$D1662='Master List'!$B$126)),"LUNA_Dimming","Dimming_Capability_and_Range"))</f>
        <v/>
      </c>
      <c r="N1662" s="179">
        <f>'Reported Performance Table'!BE1662</f>
        <v>0</v>
      </c>
      <c r="O1662" s="179">
        <f>'Reported Performance Table'!BF1662</f>
        <v>0</v>
      </c>
      <c r="P1662" s="179">
        <f>'Reported Performance Table'!BG1662</f>
        <v>0</v>
      </c>
      <c r="Q1662" t="str">
        <f t="shared" si="51"/>
        <v>No</v>
      </c>
    </row>
    <row r="1663" spans="1:17" x14ac:dyDescent="0.25">
      <c r="A1663" s="75">
        <v>1670</v>
      </c>
      <c r="B1663" s="76" t="str">
        <f>IF('Reported Performance Table'!$A1670="","",IF(OR('Reported Performance Table'!$B1670="",'Reported Performance Table'!$C1670="",'Reported Performance Table'!$D1670="",'Reported Performance Table'!$F1670="",'Reported Performance Table'!$G1670="",'Reported Performance Table'!$H1670="",'Reported Performance Table'!$I1670="",'Reported Performance Table'!$K1670="",'Reported Performance Table'!$N1670="",'Reported Performance Table'!$O1670="",'Reported Performance Table'!$P1670="",'Reported Performance Table'!$Q1670="",'Reported Performance Table'!$R1670="",'Reported Performance Table'!$S1670="",'Reported Performance Table'!$T1670="",'Reported Performance Table'!$U1670="",'Reported Performance Table'!$V1670="",'Reported Performance Table'!$W1670="",'Reported Performance Table'!$X1670="",'Reported Performance Table'!$AF1670="",'Reported Performance Table'!$AG1670="",'Reported Performance Table'!$AI1670="",'Reported Performance Table'!$AJ1670="",'Reported Performance Table'!$AL1670="",'Reported Performance Table'!$AN1670="",'Reported Performance Table'!$AR1670=""),$A1663&amp;", ",""))</f>
        <v/>
      </c>
      <c r="D1663" s="35" t="e">
        <f>VLOOKUP('Reported Performance Table'!C1663,'Master List'!$B$20:$C$39,2,FALSE)</f>
        <v>#N/A</v>
      </c>
      <c r="E1663" t="e">
        <f>VLOOKUP('Reported Performance Table'!D1663,'Master List'!$B$42:$C$129,2,FALSE)</f>
        <v>#N/A</v>
      </c>
      <c r="F1663" t="e">
        <f>VLOOKUP('Reported Performance Table'!C1663,'Master List'!$B$20:$D$39,3,FALSE)</f>
        <v>#N/A</v>
      </c>
      <c r="G1663" s="3" t="e">
        <f>VLOOKUP('Reported Performance Table'!B1663,'Master List'!$B$11:$D$17,3,FALSE)</f>
        <v>#N/A</v>
      </c>
      <c r="H1663" t="e">
        <f t="shared" si="50"/>
        <v>#N/A</v>
      </c>
      <c r="I1663" t="e">
        <f>IF(VLOOKUP('Reported Performance Table'!D1663,'Master List'!$B$42:$D$129,3,FALSE)="","No",VLOOKUP('Reported Performance Table'!D1663,'Master List'!$B$42:$D$129,3,FALSE))</f>
        <v>#N/A</v>
      </c>
      <c r="J1663" t="e">
        <f>IF(AND(I1663="Yes_No",'Reported Performance Table'!E1663="Yes"),"No","Yes_No")</f>
        <v>#N/A</v>
      </c>
      <c r="K1663" t="str">
        <f>IF('Reported Performance Table'!D1663="","",IF('Reported Performance Table'!E1663="Yes","LUNA_CCT","Reported_CCT"))</f>
        <v/>
      </c>
      <c r="L1663" t="str">
        <f>IF('Reported Performance Table'!D1663="","",IF(K1663="LUNA_CCT",VLOOKUP('Reported Performance Table'!D1663,'Master List'!$B$42:$E$129,4,FALSE),"Reported_BUG"))</f>
        <v/>
      </c>
      <c r="M1663" t="str">
        <f>IF('Reported Performance Table'!D1663="","",IF(AND('Reported Performance Table'!$E1663="Yes",OR('Reported Performance Table'!$D1663='Master List'!$B$42,'Reported Performance Table'!$D1663='Master List'!$B$43,'Reported Performance Table'!$D1663='Master List'!$B$44,'Reported Performance Table'!$D1663='Master List'!$B$46,'Reported Performance Table'!$D1663='Master List'!$B$48,'Reported Performance Table'!$D1663='Master List'!$B$104,'Reported Performance Table'!$D1663='Master List'!$B$106,'Reported Performance Table'!$D1663='Master List'!$B$126)),"LUNA_Dimming","Dimming_Capability_and_Range"))</f>
        <v/>
      </c>
      <c r="N1663" s="179">
        <f>'Reported Performance Table'!BE1663</f>
        <v>0</v>
      </c>
      <c r="O1663" s="179">
        <f>'Reported Performance Table'!BF1663</f>
        <v>0</v>
      </c>
      <c r="P1663" s="179">
        <f>'Reported Performance Table'!BG1663</f>
        <v>0</v>
      </c>
      <c r="Q1663" t="str">
        <f t="shared" si="51"/>
        <v>No</v>
      </c>
    </row>
    <row r="1664" spans="1:17" x14ac:dyDescent="0.25">
      <c r="A1664" s="75">
        <v>1671</v>
      </c>
      <c r="B1664" s="76" t="str">
        <f>IF('Reported Performance Table'!$A1671="","",IF(OR('Reported Performance Table'!$B1671="",'Reported Performance Table'!$C1671="",'Reported Performance Table'!$D1671="",'Reported Performance Table'!$F1671="",'Reported Performance Table'!$G1671="",'Reported Performance Table'!$H1671="",'Reported Performance Table'!$I1671="",'Reported Performance Table'!$K1671="",'Reported Performance Table'!$N1671="",'Reported Performance Table'!$O1671="",'Reported Performance Table'!$P1671="",'Reported Performance Table'!$Q1671="",'Reported Performance Table'!$R1671="",'Reported Performance Table'!$S1671="",'Reported Performance Table'!$T1671="",'Reported Performance Table'!$U1671="",'Reported Performance Table'!$V1671="",'Reported Performance Table'!$W1671="",'Reported Performance Table'!$X1671="",'Reported Performance Table'!$AF1671="",'Reported Performance Table'!$AG1671="",'Reported Performance Table'!$AI1671="",'Reported Performance Table'!$AJ1671="",'Reported Performance Table'!$AL1671="",'Reported Performance Table'!$AN1671="",'Reported Performance Table'!$AR1671=""),$A1664&amp;", ",""))</f>
        <v/>
      </c>
      <c r="D1664" s="35" t="e">
        <f>VLOOKUP('Reported Performance Table'!C1664,'Master List'!$B$20:$C$39,2,FALSE)</f>
        <v>#N/A</v>
      </c>
      <c r="E1664" t="e">
        <f>VLOOKUP('Reported Performance Table'!D1664,'Master List'!$B$42:$C$129,2,FALSE)</f>
        <v>#N/A</v>
      </c>
      <c r="F1664" t="e">
        <f>VLOOKUP('Reported Performance Table'!C1664,'Master List'!$B$20:$D$39,3,FALSE)</f>
        <v>#N/A</v>
      </c>
      <c r="G1664" s="3" t="e">
        <f>VLOOKUP('Reported Performance Table'!B1664,'Master List'!$B$11:$D$17,3,FALSE)</f>
        <v>#N/A</v>
      </c>
      <c r="H1664" t="e">
        <f t="shared" si="50"/>
        <v>#N/A</v>
      </c>
      <c r="I1664" t="e">
        <f>IF(VLOOKUP('Reported Performance Table'!D1664,'Master List'!$B$42:$D$129,3,FALSE)="","No",VLOOKUP('Reported Performance Table'!D1664,'Master List'!$B$42:$D$129,3,FALSE))</f>
        <v>#N/A</v>
      </c>
      <c r="J1664" t="e">
        <f>IF(AND(I1664="Yes_No",'Reported Performance Table'!E1664="Yes"),"No","Yes_No")</f>
        <v>#N/A</v>
      </c>
      <c r="K1664" t="str">
        <f>IF('Reported Performance Table'!D1664="","",IF('Reported Performance Table'!E1664="Yes","LUNA_CCT","Reported_CCT"))</f>
        <v/>
      </c>
      <c r="L1664" t="str">
        <f>IF('Reported Performance Table'!D1664="","",IF(K1664="LUNA_CCT",VLOOKUP('Reported Performance Table'!D1664,'Master List'!$B$42:$E$129,4,FALSE),"Reported_BUG"))</f>
        <v/>
      </c>
      <c r="M1664" t="str">
        <f>IF('Reported Performance Table'!D1664="","",IF(AND('Reported Performance Table'!$E1664="Yes",OR('Reported Performance Table'!$D1664='Master List'!$B$42,'Reported Performance Table'!$D1664='Master List'!$B$43,'Reported Performance Table'!$D1664='Master List'!$B$44,'Reported Performance Table'!$D1664='Master List'!$B$46,'Reported Performance Table'!$D1664='Master List'!$B$48,'Reported Performance Table'!$D1664='Master List'!$B$104,'Reported Performance Table'!$D1664='Master List'!$B$106,'Reported Performance Table'!$D1664='Master List'!$B$126)),"LUNA_Dimming","Dimming_Capability_and_Range"))</f>
        <v/>
      </c>
      <c r="N1664" s="179">
        <f>'Reported Performance Table'!BE1664</f>
        <v>0</v>
      </c>
      <c r="O1664" s="179">
        <f>'Reported Performance Table'!BF1664</f>
        <v>0</v>
      </c>
      <c r="P1664" s="179">
        <f>'Reported Performance Table'!BG1664</f>
        <v>0</v>
      </c>
      <c r="Q1664" t="str">
        <f t="shared" si="51"/>
        <v>No</v>
      </c>
    </row>
    <row r="1665" spans="1:17" x14ac:dyDescent="0.25">
      <c r="A1665" s="75">
        <v>1672</v>
      </c>
      <c r="B1665" s="76" t="str">
        <f>IF('Reported Performance Table'!$A1672="","",IF(OR('Reported Performance Table'!$B1672="",'Reported Performance Table'!$C1672="",'Reported Performance Table'!$D1672="",'Reported Performance Table'!$F1672="",'Reported Performance Table'!$G1672="",'Reported Performance Table'!$H1672="",'Reported Performance Table'!$I1672="",'Reported Performance Table'!$K1672="",'Reported Performance Table'!$N1672="",'Reported Performance Table'!$O1672="",'Reported Performance Table'!$P1672="",'Reported Performance Table'!$Q1672="",'Reported Performance Table'!$R1672="",'Reported Performance Table'!$S1672="",'Reported Performance Table'!$T1672="",'Reported Performance Table'!$U1672="",'Reported Performance Table'!$V1672="",'Reported Performance Table'!$W1672="",'Reported Performance Table'!$X1672="",'Reported Performance Table'!$AF1672="",'Reported Performance Table'!$AG1672="",'Reported Performance Table'!$AI1672="",'Reported Performance Table'!$AJ1672="",'Reported Performance Table'!$AL1672="",'Reported Performance Table'!$AN1672="",'Reported Performance Table'!$AR1672=""),$A1665&amp;", ",""))</f>
        <v/>
      </c>
      <c r="D1665" s="35" t="e">
        <f>VLOOKUP('Reported Performance Table'!C1665,'Master List'!$B$20:$C$39,2,FALSE)</f>
        <v>#N/A</v>
      </c>
      <c r="E1665" t="e">
        <f>VLOOKUP('Reported Performance Table'!D1665,'Master List'!$B$42:$C$129,2,FALSE)</f>
        <v>#N/A</v>
      </c>
      <c r="F1665" t="e">
        <f>VLOOKUP('Reported Performance Table'!C1665,'Master List'!$B$20:$D$39,3,FALSE)</f>
        <v>#N/A</v>
      </c>
      <c r="G1665" s="3" t="e">
        <f>VLOOKUP('Reported Performance Table'!B1665,'Master List'!$B$11:$D$17,3,FALSE)</f>
        <v>#N/A</v>
      </c>
      <c r="H1665" t="e">
        <f t="shared" si="50"/>
        <v>#N/A</v>
      </c>
      <c r="I1665" t="e">
        <f>IF(VLOOKUP('Reported Performance Table'!D1665,'Master List'!$B$42:$D$129,3,FALSE)="","No",VLOOKUP('Reported Performance Table'!D1665,'Master List'!$B$42:$D$129,3,FALSE))</f>
        <v>#N/A</v>
      </c>
      <c r="J1665" t="e">
        <f>IF(AND(I1665="Yes_No",'Reported Performance Table'!E1665="Yes"),"No","Yes_No")</f>
        <v>#N/A</v>
      </c>
      <c r="K1665" t="str">
        <f>IF('Reported Performance Table'!D1665="","",IF('Reported Performance Table'!E1665="Yes","LUNA_CCT","Reported_CCT"))</f>
        <v/>
      </c>
      <c r="L1665" t="str">
        <f>IF('Reported Performance Table'!D1665="","",IF(K1665="LUNA_CCT",VLOOKUP('Reported Performance Table'!D1665,'Master List'!$B$42:$E$129,4,FALSE),"Reported_BUG"))</f>
        <v/>
      </c>
      <c r="M1665" t="str">
        <f>IF('Reported Performance Table'!D1665="","",IF(AND('Reported Performance Table'!$E1665="Yes",OR('Reported Performance Table'!$D1665='Master List'!$B$42,'Reported Performance Table'!$D1665='Master List'!$B$43,'Reported Performance Table'!$D1665='Master List'!$B$44,'Reported Performance Table'!$D1665='Master List'!$B$46,'Reported Performance Table'!$D1665='Master List'!$B$48,'Reported Performance Table'!$D1665='Master List'!$B$104,'Reported Performance Table'!$D1665='Master List'!$B$106,'Reported Performance Table'!$D1665='Master List'!$B$126)),"LUNA_Dimming","Dimming_Capability_and_Range"))</f>
        <v/>
      </c>
      <c r="N1665" s="179">
        <f>'Reported Performance Table'!BE1665</f>
        <v>0</v>
      </c>
      <c r="O1665" s="179">
        <f>'Reported Performance Table'!BF1665</f>
        <v>0</v>
      </c>
      <c r="P1665" s="179">
        <f>'Reported Performance Table'!BG1665</f>
        <v>0</v>
      </c>
      <c r="Q1665" t="str">
        <f t="shared" si="51"/>
        <v>No</v>
      </c>
    </row>
    <row r="1666" spans="1:17" x14ac:dyDescent="0.25">
      <c r="A1666" s="75">
        <v>1673</v>
      </c>
      <c r="B1666" s="76" t="str">
        <f>IF('Reported Performance Table'!$A1673="","",IF(OR('Reported Performance Table'!$B1673="",'Reported Performance Table'!$C1673="",'Reported Performance Table'!$D1673="",'Reported Performance Table'!$F1673="",'Reported Performance Table'!$G1673="",'Reported Performance Table'!$H1673="",'Reported Performance Table'!$I1673="",'Reported Performance Table'!$K1673="",'Reported Performance Table'!$N1673="",'Reported Performance Table'!$O1673="",'Reported Performance Table'!$P1673="",'Reported Performance Table'!$Q1673="",'Reported Performance Table'!$R1673="",'Reported Performance Table'!$S1673="",'Reported Performance Table'!$T1673="",'Reported Performance Table'!$U1673="",'Reported Performance Table'!$V1673="",'Reported Performance Table'!$W1673="",'Reported Performance Table'!$X1673="",'Reported Performance Table'!$AF1673="",'Reported Performance Table'!$AG1673="",'Reported Performance Table'!$AI1673="",'Reported Performance Table'!$AJ1673="",'Reported Performance Table'!$AL1673="",'Reported Performance Table'!$AN1673="",'Reported Performance Table'!$AR1673=""),$A1666&amp;", ",""))</f>
        <v/>
      </c>
      <c r="D1666" s="35" t="e">
        <f>VLOOKUP('Reported Performance Table'!C1666,'Master List'!$B$20:$C$39,2,FALSE)</f>
        <v>#N/A</v>
      </c>
      <c r="E1666" t="e">
        <f>VLOOKUP('Reported Performance Table'!D1666,'Master List'!$B$42:$C$129,2,FALSE)</f>
        <v>#N/A</v>
      </c>
      <c r="F1666" t="e">
        <f>VLOOKUP('Reported Performance Table'!C1666,'Master List'!$B$20:$D$39,3,FALSE)</f>
        <v>#N/A</v>
      </c>
      <c r="G1666" s="3" t="e">
        <f>VLOOKUP('Reported Performance Table'!B1666,'Master List'!$B$11:$D$17,3,FALSE)</f>
        <v>#N/A</v>
      </c>
      <c r="H1666" t="e">
        <f t="shared" si="50"/>
        <v>#N/A</v>
      </c>
      <c r="I1666" t="e">
        <f>IF(VLOOKUP('Reported Performance Table'!D1666,'Master List'!$B$42:$D$129,3,FALSE)="","No",VLOOKUP('Reported Performance Table'!D1666,'Master List'!$B$42:$D$129,3,FALSE))</f>
        <v>#N/A</v>
      </c>
      <c r="J1666" t="e">
        <f>IF(AND(I1666="Yes_No",'Reported Performance Table'!E1666="Yes"),"No","Yes_No")</f>
        <v>#N/A</v>
      </c>
      <c r="K1666" t="str">
        <f>IF('Reported Performance Table'!D1666="","",IF('Reported Performance Table'!E1666="Yes","LUNA_CCT","Reported_CCT"))</f>
        <v/>
      </c>
      <c r="L1666" t="str">
        <f>IF('Reported Performance Table'!D1666="","",IF(K1666="LUNA_CCT",VLOOKUP('Reported Performance Table'!D1666,'Master List'!$B$42:$E$129,4,FALSE),"Reported_BUG"))</f>
        <v/>
      </c>
      <c r="M1666" t="str">
        <f>IF('Reported Performance Table'!D1666="","",IF(AND('Reported Performance Table'!$E1666="Yes",OR('Reported Performance Table'!$D1666='Master List'!$B$42,'Reported Performance Table'!$D1666='Master List'!$B$43,'Reported Performance Table'!$D1666='Master List'!$B$44,'Reported Performance Table'!$D1666='Master List'!$B$46,'Reported Performance Table'!$D1666='Master List'!$B$48,'Reported Performance Table'!$D1666='Master List'!$B$104,'Reported Performance Table'!$D1666='Master List'!$B$106,'Reported Performance Table'!$D1666='Master List'!$B$126)),"LUNA_Dimming","Dimming_Capability_and_Range"))</f>
        <v/>
      </c>
      <c r="N1666" s="179">
        <f>'Reported Performance Table'!BE1666</f>
        <v>0</v>
      </c>
      <c r="O1666" s="179">
        <f>'Reported Performance Table'!BF1666</f>
        <v>0</v>
      </c>
      <c r="P1666" s="179">
        <f>'Reported Performance Table'!BG1666</f>
        <v>0</v>
      </c>
      <c r="Q1666" t="str">
        <f t="shared" si="51"/>
        <v>No</v>
      </c>
    </row>
    <row r="1667" spans="1:17" x14ac:dyDescent="0.25">
      <c r="A1667" s="75">
        <v>1674</v>
      </c>
      <c r="B1667" s="76" t="str">
        <f>IF('Reported Performance Table'!$A1674="","",IF(OR('Reported Performance Table'!$B1674="",'Reported Performance Table'!$C1674="",'Reported Performance Table'!$D1674="",'Reported Performance Table'!$F1674="",'Reported Performance Table'!$G1674="",'Reported Performance Table'!$H1674="",'Reported Performance Table'!$I1674="",'Reported Performance Table'!$K1674="",'Reported Performance Table'!$N1674="",'Reported Performance Table'!$O1674="",'Reported Performance Table'!$P1674="",'Reported Performance Table'!$Q1674="",'Reported Performance Table'!$R1674="",'Reported Performance Table'!$S1674="",'Reported Performance Table'!$T1674="",'Reported Performance Table'!$U1674="",'Reported Performance Table'!$V1674="",'Reported Performance Table'!$W1674="",'Reported Performance Table'!$X1674="",'Reported Performance Table'!$AF1674="",'Reported Performance Table'!$AG1674="",'Reported Performance Table'!$AI1674="",'Reported Performance Table'!$AJ1674="",'Reported Performance Table'!$AL1674="",'Reported Performance Table'!$AN1674="",'Reported Performance Table'!$AR1674=""),$A1667&amp;", ",""))</f>
        <v/>
      </c>
      <c r="D1667" s="35" t="e">
        <f>VLOOKUP('Reported Performance Table'!C1667,'Master List'!$B$20:$C$39,2,FALSE)</f>
        <v>#N/A</v>
      </c>
      <c r="E1667" t="e">
        <f>VLOOKUP('Reported Performance Table'!D1667,'Master List'!$B$42:$C$129,2,FALSE)</f>
        <v>#N/A</v>
      </c>
      <c r="F1667" t="e">
        <f>VLOOKUP('Reported Performance Table'!C1667,'Master List'!$B$20:$D$39,3,FALSE)</f>
        <v>#N/A</v>
      </c>
      <c r="G1667" s="3" t="e">
        <f>VLOOKUP('Reported Performance Table'!B1667,'Master List'!$B$11:$D$17,3,FALSE)</f>
        <v>#N/A</v>
      </c>
      <c r="H1667" t="e">
        <f t="shared" si="50"/>
        <v>#N/A</v>
      </c>
      <c r="I1667" t="e">
        <f>IF(VLOOKUP('Reported Performance Table'!D1667,'Master List'!$B$42:$D$129,3,FALSE)="","No",VLOOKUP('Reported Performance Table'!D1667,'Master List'!$B$42:$D$129,3,FALSE))</f>
        <v>#N/A</v>
      </c>
      <c r="J1667" t="e">
        <f>IF(AND(I1667="Yes_No",'Reported Performance Table'!E1667="Yes"),"No","Yes_No")</f>
        <v>#N/A</v>
      </c>
      <c r="K1667" t="str">
        <f>IF('Reported Performance Table'!D1667="","",IF('Reported Performance Table'!E1667="Yes","LUNA_CCT","Reported_CCT"))</f>
        <v/>
      </c>
      <c r="L1667" t="str">
        <f>IF('Reported Performance Table'!D1667="","",IF(K1667="LUNA_CCT",VLOOKUP('Reported Performance Table'!D1667,'Master List'!$B$42:$E$129,4,FALSE),"Reported_BUG"))</f>
        <v/>
      </c>
      <c r="M1667" t="str">
        <f>IF('Reported Performance Table'!D1667="","",IF(AND('Reported Performance Table'!$E1667="Yes",OR('Reported Performance Table'!$D1667='Master List'!$B$42,'Reported Performance Table'!$D1667='Master List'!$B$43,'Reported Performance Table'!$D1667='Master List'!$B$44,'Reported Performance Table'!$D1667='Master List'!$B$46,'Reported Performance Table'!$D1667='Master List'!$B$48,'Reported Performance Table'!$D1667='Master List'!$B$104,'Reported Performance Table'!$D1667='Master List'!$B$106,'Reported Performance Table'!$D1667='Master List'!$B$126)),"LUNA_Dimming","Dimming_Capability_and_Range"))</f>
        <v/>
      </c>
      <c r="N1667" s="179">
        <f>'Reported Performance Table'!BE1667</f>
        <v>0</v>
      </c>
      <c r="O1667" s="179">
        <f>'Reported Performance Table'!BF1667</f>
        <v>0</v>
      </c>
      <c r="P1667" s="179">
        <f>'Reported Performance Table'!BG1667</f>
        <v>0</v>
      </c>
      <c r="Q1667" t="str">
        <f t="shared" si="51"/>
        <v>No</v>
      </c>
    </row>
    <row r="1668" spans="1:17" x14ac:dyDescent="0.25">
      <c r="A1668" s="75">
        <v>1675</v>
      </c>
      <c r="B1668" s="76" t="str">
        <f>IF('Reported Performance Table'!$A1675="","",IF(OR('Reported Performance Table'!$B1675="",'Reported Performance Table'!$C1675="",'Reported Performance Table'!$D1675="",'Reported Performance Table'!$F1675="",'Reported Performance Table'!$G1675="",'Reported Performance Table'!$H1675="",'Reported Performance Table'!$I1675="",'Reported Performance Table'!$K1675="",'Reported Performance Table'!$N1675="",'Reported Performance Table'!$O1675="",'Reported Performance Table'!$P1675="",'Reported Performance Table'!$Q1675="",'Reported Performance Table'!$R1675="",'Reported Performance Table'!$S1675="",'Reported Performance Table'!$T1675="",'Reported Performance Table'!$U1675="",'Reported Performance Table'!$V1675="",'Reported Performance Table'!$W1675="",'Reported Performance Table'!$X1675="",'Reported Performance Table'!$AF1675="",'Reported Performance Table'!$AG1675="",'Reported Performance Table'!$AI1675="",'Reported Performance Table'!$AJ1675="",'Reported Performance Table'!$AL1675="",'Reported Performance Table'!$AN1675="",'Reported Performance Table'!$AR1675=""),$A1668&amp;", ",""))</f>
        <v/>
      </c>
      <c r="D1668" s="35" t="e">
        <f>VLOOKUP('Reported Performance Table'!C1668,'Master List'!$B$20:$C$39,2,FALSE)</f>
        <v>#N/A</v>
      </c>
      <c r="E1668" t="e">
        <f>VLOOKUP('Reported Performance Table'!D1668,'Master List'!$B$42:$C$129,2,FALSE)</f>
        <v>#N/A</v>
      </c>
      <c r="F1668" t="e">
        <f>VLOOKUP('Reported Performance Table'!C1668,'Master List'!$B$20:$D$39,3,FALSE)</f>
        <v>#N/A</v>
      </c>
      <c r="G1668" s="3" t="e">
        <f>VLOOKUP('Reported Performance Table'!B1668,'Master List'!$B$11:$D$17,3,FALSE)</f>
        <v>#N/A</v>
      </c>
      <c r="H1668" t="e">
        <f t="shared" si="50"/>
        <v>#N/A</v>
      </c>
      <c r="I1668" t="e">
        <f>IF(VLOOKUP('Reported Performance Table'!D1668,'Master List'!$B$42:$D$129,3,FALSE)="","No",VLOOKUP('Reported Performance Table'!D1668,'Master List'!$B$42:$D$129,3,FALSE))</f>
        <v>#N/A</v>
      </c>
      <c r="J1668" t="e">
        <f>IF(AND(I1668="Yes_No",'Reported Performance Table'!E1668="Yes"),"No","Yes_No")</f>
        <v>#N/A</v>
      </c>
      <c r="K1668" t="str">
        <f>IF('Reported Performance Table'!D1668="","",IF('Reported Performance Table'!E1668="Yes","LUNA_CCT","Reported_CCT"))</f>
        <v/>
      </c>
      <c r="L1668" t="str">
        <f>IF('Reported Performance Table'!D1668="","",IF(K1668="LUNA_CCT",VLOOKUP('Reported Performance Table'!D1668,'Master List'!$B$42:$E$129,4,FALSE),"Reported_BUG"))</f>
        <v/>
      </c>
      <c r="M1668" t="str">
        <f>IF('Reported Performance Table'!D1668="","",IF(AND('Reported Performance Table'!$E1668="Yes",OR('Reported Performance Table'!$D1668='Master List'!$B$42,'Reported Performance Table'!$D1668='Master List'!$B$43,'Reported Performance Table'!$D1668='Master List'!$B$44,'Reported Performance Table'!$D1668='Master List'!$B$46,'Reported Performance Table'!$D1668='Master List'!$B$48,'Reported Performance Table'!$D1668='Master List'!$B$104,'Reported Performance Table'!$D1668='Master List'!$B$106,'Reported Performance Table'!$D1668='Master List'!$B$126)),"LUNA_Dimming","Dimming_Capability_and_Range"))</f>
        <v/>
      </c>
      <c r="N1668" s="179">
        <f>'Reported Performance Table'!BE1668</f>
        <v>0</v>
      </c>
      <c r="O1668" s="179">
        <f>'Reported Performance Table'!BF1668</f>
        <v>0</v>
      </c>
      <c r="P1668" s="179">
        <f>'Reported Performance Table'!BG1668</f>
        <v>0</v>
      </c>
      <c r="Q1668" t="str">
        <f t="shared" si="51"/>
        <v>No</v>
      </c>
    </row>
    <row r="1669" spans="1:17" x14ac:dyDescent="0.25">
      <c r="A1669" s="75">
        <v>1676</v>
      </c>
      <c r="B1669" s="76" t="str">
        <f>IF('Reported Performance Table'!$A1676="","",IF(OR('Reported Performance Table'!$B1676="",'Reported Performance Table'!$C1676="",'Reported Performance Table'!$D1676="",'Reported Performance Table'!$F1676="",'Reported Performance Table'!$G1676="",'Reported Performance Table'!$H1676="",'Reported Performance Table'!$I1676="",'Reported Performance Table'!$K1676="",'Reported Performance Table'!$N1676="",'Reported Performance Table'!$O1676="",'Reported Performance Table'!$P1676="",'Reported Performance Table'!$Q1676="",'Reported Performance Table'!$R1676="",'Reported Performance Table'!$S1676="",'Reported Performance Table'!$T1676="",'Reported Performance Table'!$U1676="",'Reported Performance Table'!$V1676="",'Reported Performance Table'!$W1676="",'Reported Performance Table'!$X1676="",'Reported Performance Table'!$AF1676="",'Reported Performance Table'!$AG1676="",'Reported Performance Table'!$AI1676="",'Reported Performance Table'!$AJ1676="",'Reported Performance Table'!$AL1676="",'Reported Performance Table'!$AN1676="",'Reported Performance Table'!$AR1676=""),$A1669&amp;", ",""))</f>
        <v/>
      </c>
      <c r="D1669" s="35" t="e">
        <f>VLOOKUP('Reported Performance Table'!C1669,'Master List'!$B$20:$C$39,2,FALSE)</f>
        <v>#N/A</v>
      </c>
      <c r="E1669" t="e">
        <f>VLOOKUP('Reported Performance Table'!D1669,'Master List'!$B$42:$C$129,2,FALSE)</f>
        <v>#N/A</v>
      </c>
      <c r="F1669" t="e">
        <f>VLOOKUP('Reported Performance Table'!C1669,'Master List'!$B$20:$D$39,3,FALSE)</f>
        <v>#N/A</v>
      </c>
      <c r="G1669" s="3" t="e">
        <f>VLOOKUP('Reported Performance Table'!B1669,'Master List'!$B$11:$D$17,3,FALSE)</f>
        <v>#N/A</v>
      </c>
      <c r="H1669" t="e">
        <f t="shared" si="50"/>
        <v>#N/A</v>
      </c>
      <c r="I1669" t="e">
        <f>IF(VLOOKUP('Reported Performance Table'!D1669,'Master List'!$B$42:$D$129,3,FALSE)="","No",VLOOKUP('Reported Performance Table'!D1669,'Master List'!$B$42:$D$129,3,FALSE))</f>
        <v>#N/A</v>
      </c>
      <c r="J1669" t="e">
        <f>IF(AND(I1669="Yes_No",'Reported Performance Table'!E1669="Yes"),"No","Yes_No")</f>
        <v>#N/A</v>
      </c>
      <c r="K1669" t="str">
        <f>IF('Reported Performance Table'!D1669="","",IF('Reported Performance Table'!E1669="Yes","LUNA_CCT","Reported_CCT"))</f>
        <v/>
      </c>
      <c r="L1669" t="str">
        <f>IF('Reported Performance Table'!D1669="","",IF(K1669="LUNA_CCT",VLOOKUP('Reported Performance Table'!D1669,'Master List'!$B$42:$E$129,4,FALSE),"Reported_BUG"))</f>
        <v/>
      </c>
      <c r="M1669" t="str">
        <f>IF('Reported Performance Table'!D1669="","",IF(AND('Reported Performance Table'!$E1669="Yes",OR('Reported Performance Table'!$D1669='Master List'!$B$42,'Reported Performance Table'!$D1669='Master List'!$B$43,'Reported Performance Table'!$D1669='Master List'!$B$44,'Reported Performance Table'!$D1669='Master List'!$B$46,'Reported Performance Table'!$D1669='Master List'!$B$48,'Reported Performance Table'!$D1669='Master List'!$B$104,'Reported Performance Table'!$D1669='Master List'!$B$106,'Reported Performance Table'!$D1669='Master List'!$B$126)),"LUNA_Dimming","Dimming_Capability_and_Range"))</f>
        <v/>
      </c>
      <c r="N1669" s="179">
        <f>'Reported Performance Table'!BE1669</f>
        <v>0</v>
      </c>
      <c r="O1669" s="179">
        <f>'Reported Performance Table'!BF1669</f>
        <v>0</v>
      </c>
      <c r="P1669" s="179">
        <f>'Reported Performance Table'!BG1669</f>
        <v>0</v>
      </c>
      <c r="Q1669" t="str">
        <f t="shared" si="51"/>
        <v>No</v>
      </c>
    </row>
    <row r="1670" spans="1:17" x14ac:dyDescent="0.25">
      <c r="A1670" s="75">
        <v>1677</v>
      </c>
      <c r="B1670" s="76" t="str">
        <f>IF('Reported Performance Table'!$A1677="","",IF(OR('Reported Performance Table'!$B1677="",'Reported Performance Table'!$C1677="",'Reported Performance Table'!$D1677="",'Reported Performance Table'!$F1677="",'Reported Performance Table'!$G1677="",'Reported Performance Table'!$H1677="",'Reported Performance Table'!$I1677="",'Reported Performance Table'!$K1677="",'Reported Performance Table'!$N1677="",'Reported Performance Table'!$O1677="",'Reported Performance Table'!$P1677="",'Reported Performance Table'!$Q1677="",'Reported Performance Table'!$R1677="",'Reported Performance Table'!$S1677="",'Reported Performance Table'!$T1677="",'Reported Performance Table'!$U1677="",'Reported Performance Table'!$V1677="",'Reported Performance Table'!$W1677="",'Reported Performance Table'!$X1677="",'Reported Performance Table'!$AF1677="",'Reported Performance Table'!$AG1677="",'Reported Performance Table'!$AI1677="",'Reported Performance Table'!$AJ1677="",'Reported Performance Table'!$AL1677="",'Reported Performance Table'!$AN1677="",'Reported Performance Table'!$AR1677=""),$A1670&amp;", ",""))</f>
        <v/>
      </c>
      <c r="D1670" s="35" t="e">
        <f>VLOOKUP('Reported Performance Table'!C1670,'Master List'!$B$20:$C$39,2,FALSE)</f>
        <v>#N/A</v>
      </c>
      <c r="E1670" t="e">
        <f>VLOOKUP('Reported Performance Table'!D1670,'Master List'!$B$42:$C$129,2,FALSE)</f>
        <v>#N/A</v>
      </c>
      <c r="F1670" t="e">
        <f>VLOOKUP('Reported Performance Table'!C1670,'Master List'!$B$20:$D$39,3,FALSE)</f>
        <v>#N/A</v>
      </c>
      <c r="G1670" s="3" t="e">
        <f>VLOOKUP('Reported Performance Table'!B1670,'Master List'!$B$11:$D$17,3,FALSE)</f>
        <v>#N/A</v>
      </c>
      <c r="H1670" t="e">
        <f t="shared" si="50"/>
        <v>#N/A</v>
      </c>
      <c r="I1670" t="e">
        <f>IF(VLOOKUP('Reported Performance Table'!D1670,'Master List'!$B$42:$D$129,3,FALSE)="","No",VLOOKUP('Reported Performance Table'!D1670,'Master List'!$B$42:$D$129,3,FALSE))</f>
        <v>#N/A</v>
      </c>
      <c r="J1670" t="e">
        <f>IF(AND(I1670="Yes_No",'Reported Performance Table'!E1670="Yes"),"No","Yes_No")</f>
        <v>#N/A</v>
      </c>
      <c r="K1670" t="str">
        <f>IF('Reported Performance Table'!D1670="","",IF('Reported Performance Table'!E1670="Yes","LUNA_CCT","Reported_CCT"))</f>
        <v/>
      </c>
      <c r="L1670" t="str">
        <f>IF('Reported Performance Table'!D1670="","",IF(K1670="LUNA_CCT",VLOOKUP('Reported Performance Table'!D1670,'Master List'!$B$42:$E$129,4,FALSE),"Reported_BUG"))</f>
        <v/>
      </c>
      <c r="M1670" t="str">
        <f>IF('Reported Performance Table'!D1670="","",IF(AND('Reported Performance Table'!$E1670="Yes",OR('Reported Performance Table'!$D1670='Master List'!$B$42,'Reported Performance Table'!$D1670='Master List'!$B$43,'Reported Performance Table'!$D1670='Master List'!$B$44,'Reported Performance Table'!$D1670='Master List'!$B$46,'Reported Performance Table'!$D1670='Master List'!$B$48,'Reported Performance Table'!$D1670='Master List'!$B$104,'Reported Performance Table'!$D1670='Master List'!$B$106,'Reported Performance Table'!$D1670='Master List'!$B$126)),"LUNA_Dimming","Dimming_Capability_and_Range"))</f>
        <v/>
      </c>
      <c r="N1670" s="179">
        <f>'Reported Performance Table'!BE1670</f>
        <v>0</v>
      </c>
      <c r="O1670" s="179">
        <f>'Reported Performance Table'!BF1670</f>
        <v>0</v>
      </c>
      <c r="P1670" s="179">
        <f>'Reported Performance Table'!BG1670</f>
        <v>0</v>
      </c>
      <c r="Q1670" t="str">
        <f t="shared" si="51"/>
        <v>No</v>
      </c>
    </row>
    <row r="1671" spans="1:17" x14ac:dyDescent="0.25">
      <c r="A1671" s="75">
        <v>1678</v>
      </c>
      <c r="B1671" s="76" t="str">
        <f>IF('Reported Performance Table'!$A1678="","",IF(OR('Reported Performance Table'!$B1678="",'Reported Performance Table'!$C1678="",'Reported Performance Table'!$D1678="",'Reported Performance Table'!$F1678="",'Reported Performance Table'!$G1678="",'Reported Performance Table'!$H1678="",'Reported Performance Table'!$I1678="",'Reported Performance Table'!$K1678="",'Reported Performance Table'!$N1678="",'Reported Performance Table'!$O1678="",'Reported Performance Table'!$P1678="",'Reported Performance Table'!$Q1678="",'Reported Performance Table'!$R1678="",'Reported Performance Table'!$S1678="",'Reported Performance Table'!$T1678="",'Reported Performance Table'!$U1678="",'Reported Performance Table'!$V1678="",'Reported Performance Table'!$W1678="",'Reported Performance Table'!$X1678="",'Reported Performance Table'!$AF1678="",'Reported Performance Table'!$AG1678="",'Reported Performance Table'!$AI1678="",'Reported Performance Table'!$AJ1678="",'Reported Performance Table'!$AL1678="",'Reported Performance Table'!$AN1678="",'Reported Performance Table'!$AR1678=""),$A1671&amp;", ",""))</f>
        <v/>
      </c>
      <c r="D1671" s="35" t="e">
        <f>VLOOKUP('Reported Performance Table'!C1671,'Master List'!$B$20:$C$39,2,FALSE)</f>
        <v>#N/A</v>
      </c>
      <c r="E1671" t="e">
        <f>VLOOKUP('Reported Performance Table'!D1671,'Master List'!$B$42:$C$129,2,FALSE)</f>
        <v>#N/A</v>
      </c>
      <c r="F1671" t="e">
        <f>VLOOKUP('Reported Performance Table'!C1671,'Master List'!$B$20:$D$39,3,FALSE)</f>
        <v>#N/A</v>
      </c>
      <c r="G1671" s="3" t="e">
        <f>VLOOKUP('Reported Performance Table'!B1671,'Master List'!$B$11:$D$17,3,FALSE)</f>
        <v>#N/A</v>
      </c>
      <c r="H1671" t="e">
        <f t="shared" si="50"/>
        <v>#N/A</v>
      </c>
      <c r="I1671" t="e">
        <f>IF(VLOOKUP('Reported Performance Table'!D1671,'Master List'!$B$42:$D$129,3,FALSE)="","No",VLOOKUP('Reported Performance Table'!D1671,'Master List'!$B$42:$D$129,3,FALSE))</f>
        <v>#N/A</v>
      </c>
      <c r="J1671" t="e">
        <f>IF(AND(I1671="Yes_No",'Reported Performance Table'!E1671="Yes"),"No","Yes_No")</f>
        <v>#N/A</v>
      </c>
      <c r="K1671" t="str">
        <f>IF('Reported Performance Table'!D1671="","",IF('Reported Performance Table'!E1671="Yes","LUNA_CCT","Reported_CCT"))</f>
        <v/>
      </c>
      <c r="L1671" t="str">
        <f>IF('Reported Performance Table'!D1671="","",IF(K1671="LUNA_CCT",VLOOKUP('Reported Performance Table'!D1671,'Master List'!$B$42:$E$129,4,FALSE),"Reported_BUG"))</f>
        <v/>
      </c>
      <c r="M1671" t="str">
        <f>IF('Reported Performance Table'!D1671="","",IF(AND('Reported Performance Table'!$E1671="Yes",OR('Reported Performance Table'!$D1671='Master List'!$B$42,'Reported Performance Table'!$D1671='Master List'!$B$43,'Reported Performance Table'!$D1671='Master List'!$B$44,'Reported Performance Table'!$D1671='Master List'!$B$46,'Reported Performance Table'!$D1671='Master List'!$B$48,'Reported Performance Table'!$D1671='Master List'!$B$104,'Reported Performance Table'!$D1671='Master List'!$B$106,'Reported Performance Table'!$D1671='Master List'!$B$126)),"LUNA_Dimming","Dimming_Capability_and_Range"))</f>
        <v/>
      </c>
      <c r="N1671" s="179">
        <f>'Reported Performance Table'!BE1671</f>
        <v>0</v>
      </c>
      <c r="O1671" s="179">
        <f>'Reported Performance Table'!BF1671</f>
        <v>0</v>
      </c>
      <c r="P1671" s="179">
        <f>'Reported Performance Table'!BG1671</f>
        <v>0</v>
      </c>
      <c r="Q1671" t="str">
        <f t="shared" si="51"/>
        <v>No</v>
      </c>
    </row>
    <row r="1672" spans="1:17" x14ac:dyDescent="0.25">
      <c r="A1672" s="75">
        <v>1679</v>
      </c>
      <c r="B1672" s="76" t="str">
        <f>IF('Reported Performance Table'!$A1679="","",IF(OR('Reported Performance Table'!$B1679="",'Reported Performance Table'!$C1679="",'Reported Performance Table'!$D1679="",'Reported Performance Table'!$F1679="",'Reported Performance Table'!$G1679="",'Reported Performance Table'!$H1679="",'Reported Performance Table'!$I1679="",'Reported Performance Table'!$K1679="",'Reported Performance Table'!$N1679="",'Reported Performance Table'!$O1679="",'Reported Performance Table'!$P1679="",'Reported Performance Table'!$Q1679="",'Reported Performance Table'!$R1679="",'Reported Performance Table'!$S1679="",'Reported Performance Table'!$T1679="",'Reported Performance Table'!$U1679="",'Reported Performance Table'!$V1679="",'Reported Performance Table'!$W1679="",'Reported Performance Table'!$X1679="",'Reported Performance Table'!$AF1679="",'Reported Performance Table'!$AG1679="",'Reported Performance Table'!$AI1679="",'Reported Performance Table'!$AJ1679="",'Reported Performance Table'!$AL1679="",'Reported Performance Table'!$AN1679="",'Reported Performance Table'!$AR1679=""),$A1672&amp;", ",""))</f>
        <v/>
      </c>
      <c r="D1672" s="35" t="e">
        <f>VLOOKUP('Reported Performance Table'!C1672,'Master List'!$B$20:$C$39,2,FALSE)</f>
        <v>#N/A</v>
      </c>
      <c r="E1672" t="e">
        <f>VLOOKUP('Reported Performance Table'!D1672,'Master List'!$B$42:$C$129,2,FALSE)</f>
        <v>#N/A</v>
      </c>
      <c r="F1672" t="e">
        <f>VLOOKUP('Reported Performance Table'!C1672,'Master List'!$B$20:$D$39,3,FALSE)</f>
        <v>#N/A</v>
      </c>
      <c r="G1672" s="3" t="e">
        <f>VLOOKUP('Reported Performance Table'!B1672,'Master List'!$B$11:$D$17,3,FALSE)</f>
        <v>#N/A</v>
      </c>
      <c r="H1672" t="e">
        <f t="shared" si="50"/>
        <v>#N/A</v>
      </c>
      <c r="I1672" t="e">
        <f>IF(VLOOKUP('Reported Performance Table'!D1672,'Master List'!$B$42:$D$129,3,FALSE)="","No",VLOOKUP('Reported Performance Table'!D1672,'Master List'!$B$42:$D$129,3,FALSE))</f>
        <v>#N/A</v>
      </c>
      <c r="J1672" t="e">
        <f>IF(AND(I1672="Yes_No",'Reported Performance Table'!E1672="Yes"),"No","Yes_No")</f>
        <v>#N/A</v>
      </c>
      <c r="K1672" t="str">
        <f>IF('Reported Performance Table'!D1672="","",IF('Reported Performance Table'!E1672="Yes","LUNA_CCT","Reported_CCT"))</f>
        <v/>
      </c>
      <c r="L1672" t="str">
        <f>IF('Reported Performance Table'!D1672="","",IF(K1672="LUNA_CCT",VLOOKUP('Reported Performance Table'!D1672,'Master List'!$B$42:$E$129,4,FALSE),"Reported_BUG"))</f>
        <v/>
      </c>
      <c r="M1672" t="str">
        <f>IF('Reported Performance Table'!D1672="","",IF(AND('Reported Performance Table'!$E1672="Yes",OR('Reported Performance Table'!$D1672='Master List'!$B$42,'Reported Performance Table'!$D1672='Master List'!$B$43,'Reported Performance Table'!$D1672='Master List'!$B$44,'Reported Performance Table'!$D1672='Master List'!$B$46,'Reported Performance Table'!$D1672='Master List'!$B$48,'Reported Performance Table'!$D1672='Master List'!$B$104,'Reported Performance Table'!$D1672='Master List'!$B$106,'Reported Performance Table'!$D1672='Master List'!$B$126)),"LUNA_Dimming","Dimming_Capability_and_Range"))</f>
        <v/>
      </c>
      <c r="N1672" s="179">
        <f>'Reported Performance Table'!BE1672</f>
        <v>0</v>
      </c>
      <c r="O1672" s="179">
        <f>'Reported Performance Table'!BF1672</f>
        <v>0</v>
      </c>
      <c r="P1672" s="179">
        <f>'Reported Performance Table'!BG1672</f>
        <v>0</v>
      </c>
      <c r="Q1672" t="str">
        <f t="shared" si="51"/>
        <v>No</v>
      </c>
    </row>
    <row r="1673" spans="1:17" x14ac:dyDescent="0.25">
      <c r="A1673" s="75">
        <v>1680</v>
      </c>
      <c r="B1673" s="76" t="str">
        <f>IF('Reported Performance Table'!$A1680="","",IF(OR('Reported Performance Table'!$B1680="",'Reported Performance Table'!$C1680="",'Reported Performance Table'!$D1680="",'Reported Performance Table'!$F1680="",'Reported Performance Table'!$G1680="",'Reported Performance Table'!$H1680="",'Reported Performance Table'!$I1680="",'Reported Performance Table'!$K1680="",'Reported Performance Table'!$N1680="",'Reported Performance Table'!$O1680="",'Reported Performance Table'!$P1680="",'Reported Performance Table'!$Q1680="",'Reported Performance Table'!$R1680="",'Reported Performance Table'!$S1680="",'Reported Performance Table'!$T1680="",'Reported Performance Table'!$U1680="",'Reported Performance Table'!$V1680="",'Reported Performance Table'!$W1680="",'Reported Performance Table'!$X1680="",'Reported Performance Table'!$AF1680="",'Reported Performance Table'!$AG1680="",'Reported Performance Table'!$AI1680="",'Reported Performance Table'!$AJ1680="",'Reported Performance Table'!$AL1680="",'Reported Performance Table'!$AN1680="",'Reported Performance Table'!$AR1680=""),$A1673&amp;", ",""))</f>
        <v/>
      </c>
      <c r="D1673" s="35" t="e">
        <f>VLOOKUP('Reported Performance Table'!C1673,'Master List'!$B$20:$C$39,2,FALSE)</f>
        <v>#N/A</v>
      </c>
      <c r="E1673" t="e">
        <f>VLOOKUP('Reported Performance Table'!D1673,'Master List'!$B$42:$C$129,2,FALSE)</f>
        <v>#N/A</v>
      </c>
      <c r="F1673" t="e">
        <f>VLOOKUP('Reported Performance Table'!C1673,'Master List'!$B$20:$D$39,3,FALSE)</f>
        <v>#N/A</v>
      </c>
      <c r="G1673" s="3" t="e">
        <f>VLOOKUP('Reported Performance Table'!B1673,'Master List'!$B$11:$D$17,3,FALSE)</f>
        <v>#N/A</v>
      </c>
      <c r="H1673" t="e">
        <f t="shared" si="50"/>
        <v>#N/A</v>
      </c>
      <c r="I1673" t="e">
        <f>IF(VLOOKUP('Reported Performance Table'!D1673,'Master List'!$B$42:$D$129,3,FALSE)="","No",VLOOKUP('Reported Performance Table'!D1673,'Master List'!$B$42:$D$129,3,FALSE))</f>
        <v>#N/A</v>
      </c>
      <c r="J1673" t="e">
        <f>IF(AND(I1673="Yes_No",'Reported Performance Table'!E1673="Yes"),"No","Yes_No")</f>
        <v>#N/A</v>
      </c>
      <c r="K1673" t="str">
        <f>IF('Reported Performance Table'!D1673="","",IF('Reported Performance Table'!E1673="Yes","LUNA_CCT","Reported_CCT"))</f>
        <v/>
      </c>
      <c r="L1673" t="str">
        <f>IF('Reported Performance Table'!D1673="","",IF(K1673="LUNA_CCT",VLOOKUP('Reported Performance Table'!D1673,'Master List'!$B$42:$E$129,4,FALSE),"Reported_BUG"))</f>
        <v/>
      </c>
      <c r="M1673" t="str">
        <f>IF('Reported Performance Table'!D1673="","",IF(AND('Reported Performance Table'!$E1673="Yes",OR('Reported Performance Table'!$D1673='Master List'!$B$42,'Reported Performance Table'!$D1673='Master List'!$B$43,'Reported Performance Table'!$D1673='Master List'!$B$44,'Reported Performance Table'!$D1673='Master List'!$B$46,'Reported Performance Table'!$D1673='Master List'!$B$48,'Reported Performance Table'!$D1673='Master List'!$B$104,'Reported Performance Table'!$D1673='Master List'!$B$106,'Reported Performance Table'!$D1673='Master List'!$B$126)),"LUNA_Dimming","Dimming_Capability_and_Range"))</f>
        <v/>
      </c>
      <c r="N1673" s="179">
        <f>'Reported Performance Table'!BE1673</f>
        <v>0</v>
      </c>
      <c r="O1673" s="179">
        <f>'Reported Performance Table'!BF1673</f>
        <v>0</v>
      </c>
      <c r="P1673" s="179">
        <f>'Reported Performance Table'!BG1673</f>
        <v>0</v>
      </c>
      <c r="Q1673" t="str">
        <f t="shared" si="51"/>
        <v>No</v>
      </c>
    </row>
    <row r="1674" spans="1:17" x14ac:dyDescent="0.25">
      <c r="A1674" s="75">
        <v>1681</v>
      </c>
      <c r="B1674" s="76" t="str">
        <f>IF('Reported Performance Table'!$A1681="","",IF(OR('Reported Performance Table'!$B1681="",'Reported Performance Table'!$C1681="",'Reported Performance Table'!$D1681="",'Reported Performance Table'!$F1681="",'Reported Performance Table'!$G1681="",'Reported Performance Table'!$H1681="",'Reported Performance Table'!$I1681="",'Reported Performance Table'!$K1681="",'Reported Performance Table'!$N1681="",'Reported Performance Table'!$O1681="",'Reported Performance Table'!$P1681="",'Reported Performance Table'!$Q1681="",'Reported Performance Table'!$R1681="",'Reported Performance Table'!$S1681="",'Reported Performance Table'!$T1681="",'Reported Performance Table'!$U1681="",'Reported Performance Table'!$V1681="",'Reported Performance Table'!$W1681="",'Reported Performance Table'!$X1681="",'Reported Performance Table'!$AF1681="",'Reported Performance Table'!$AG1681="",'Reported Performance Table'!$AI1681="",'Reported Performance Table'!$AJ1681="",'Reported Performance Table'!$AL1681="",'Reported Performance Table'!$AN1681="",'Reported Performance Table'!$AR1681=""),$A1674&amp;", ",""))</f>
        <v/>
      </c>
      <c r="D1674" s="35" t="e">
        <f>VLOOKUP('Reported Performance Table'!C1674,'Master List'!$B$20:$C$39,2,FALSE)</f>
        <v>#N/A</v>
      </c>
      <c r="E1674" t="e">
        <f>VLOOKUP('Reported Performance Table'!D1674,'Master List'!$B$42:$C$129,2,FALSE)</f>
        <v>#N/A</v>
      </c>
      <c r="F1674" t="e">
        <f>VLOOKUP('Reported Performance Table'!C1674,'Master List'!$B$20:$D$39,3,FALSE)</f>
        <v>#N/A</v>
      </c>
      <c r="G1674" s="3" t="e">
        <f>VLOOKUP('Reported Performance Table'!B1674,'Master List'!$B$11:$D$17,3,FALSE)</f>
        <v>#N/A</v>
      </c>
      <c r="H1674" t="e">
        <f t="shared" si="50"/>
        <v>#N/A</v>
      </c>
      <c r="I1674" t="e">
        <f>IF(VLOOKUP('Reported Performance Table'!D1674,'Master List'!$B$42:$D$129,3,FALSE)="","No",VLOOKUP('Reported Performance Table'!D1674,'Master List'!$B$42:$D$129,3,FALSE))</f>
        <v>#N/A</v>
      </c>
      <c r="J1674" t="e">
        <f>IF(AND(I1674="Yes_No",'Reported Performance Table'!E1674="Yes"),"No","Yes_No")</f>
        <v>#N/A</v>
      </c>
      <c r="K1674" t="str">
        <f>IF('Reported Performance Table'!D1674="","",IF('Reported Performance Table'!E1674="Yes","LUNA_CCT","Reported_CCT"))</f>
        <v/>
      </c>
      <c r="L1674" t="str">
        <f>IF('Reported Performance Table'!D1674="","",IF(K1674="LUNA_CCT",VLOOKUP('Reported Performance Table'!D1674,'Master List'!$B$42:$E$129,4,FALSE),"Reported_BUG"))</f>
        <v/>
      </c>
      <c r="M1674" t="str">
        <f>IF('Reported Performance Table'!D1674="","",IF(AND('Reported Performance Table'!$E1674="Yes",OR('Reported Performance Table'!$D1674='Master List'!$B$42,'Reported Performance Table'!$D1674='Master List'!$B$43,'Reported Performance Table'!$D1674='Master List'!$B$44,'Reported Performance Table'!$D1674='Master List'!$B$46,'Reported Performance Table'!$D1674='Master List'!$B$48,'Reported Performance Table'!$D1674='Master List'!$B$104,'Reported Performance Table'!$D1674='Master List'!$B$106,'Reported Performance Table'!$D1674='Master List'!$B$126)),"LUNA_Dimming","Dimming_Capability_and_Range"))</f>
        <v/>
      </c>
      <c r="N1674" s="179">
        <f>'Reported Performance Table'!BE1674</f>
        <v>0</v>
      </c>
      <c r="O1674" s="179">
        <f>'Reported Performance Table'!BF1674</f>
        <v>0</v>
      </c>
      <c r="P1674" s="179">
        <f>'Reported Performance Table'!BG1674</f>
        <v>0</v>
      </c>
      <c r="Q1674" t="str">
        <f t="shared" si="51"/>
        <v>No</v>
      </c>
    </row>
    <row r="1675" spans="1:17" x14ac:dyDescent="0.25">
      <c r="A1675" s="75">
        <v>1682</v>
      </c>
      <c r="B1675" s="76" t="str">
        <f>IF('Reported Performance Table'!$A1682="","",IF(OR('Reported Performance Table'!$B1682="",'Reported Performance Table'!$C1682="",'Reported Performance Table'!$D1682="",'Reported Performance Table'!$F1682="",'Reported Performance Table'!$G1682="",'Reported Performance Table'!$H1682="",'Reported Performance Table'!$I1682="",'Reported Performance Table'!$K1682="",'Reported Performance Table'!$N1682="",'Reported Performance Table'!$O1682="",'Reported Performance Table'!$P1682="",'Reported Performance Table'!$Q1682="",'Reported Performance Table'!$R1682="",'Reported Performance Table'!$S1682="",'Reported Performance Table'!$T1682="",'Reported Performance Table'!$U1682="",'Reported Performance Table'!$V1682="",'Reported Performance Table'!$W1682="",'Reported Performance Table'!$X1682="",'Reported Performance Table'!$AF1682="",'Reported Performance Table'!$AG1682="",'Reported Performance Table'!$AI1682="",'Reported Performance Table'!$AJ1682="",'Reported Performance Table'!$AL1682="",'Reported Performance Table'!$AN1682="",'Reported Performance Table'!$AR1682=""),$A1675&amp;", ",""))</f>
        <v/>
      </c>
      <c r="D1675" s="35" t="e">
        <f>VLOOKUP('Reported Performance Table'!C1675,'Master List'!$B$20:$C$39,2,FALSE)</f>
        <v>#N/A</v>
      </c>
      <c r="E1675" t="e">
        <f>VLOOKUP('Reported Performance Table'!D1675,'Master List'!$B$42:$C$129,2,FALSE)</f>
        <v>#N/A</v>
      </c>
      <c r="F1675" t="e">
        <f>VLOOKUP('Reported Performance Table'!C1675,'Master List'!$B$20:$D$39,3,FALSE)</f>
        <v>#N/A</v>
      </c>
      <c r="G1675" s="3" t="e">
        <f>VLOOKUP('Reported Performance Table'!B1675,'Master List'!$B$11:$D$17,3,FALSE)</f>
        <v>#N/A</v>
      </c>
      <c r="H1675" t="e">
        <f t="shared" ref="H1675:H1738" si="52">CONCATENATE(F1675,G1675)</f>
        <v>#N/A</v>
      </c>
      <c r="I1675" t="e">
        <f>IF(VLOOKUP('Reported Performance Table'!D1675,'Master List'!$B$42:$D$129,3,FALSE)="","No",VLOOKUP('Reported Performance Table'!D1675,'Master List'!$B$42:$D$129,3,FALSE))</f>
        <v>#N/A</v>
      </c>
      <c r="J1675" t="e">
        <f>IF(AND(I1675="Yes_No",'Reported Performance Table'!E1675="Yes"),"No","Yes_No")</f>
        <v>#N/A</v>
      </c>
      <c r="K1675" t="str">
        <f>IF('Reported Performance Table'!D1675="","",IF('Reported Performance Table'!E1675="Yes","LUNA_CCT","Reported_CCT"))</f>
        <v/>
      </c>
      <c r="L1675" t="str">
        <f>IF('Reported Performance Table'!D1675="","",IF(K1675="LUNA_CCT",VLOOKUP('Reported Performance Table'!D1675,'Master List'!$B$42:$E$129,4,FALSE),"Reported_BUG"))</f>
        <v/>
      </c>
      <c r="M1675" t="str">
        <f>IF('Reported Performance Table'!D1675="","",IF(AND('Reported Performance Table'!$E1675="Yes",OR('Reported Performance Table'!$D1675='Master List'!$B$42,'Reported Performance Table'!$D1675='Master List'!$B$43,'Reported Performance Table'!$D1675='Master List'!$B$44,'Reported Performance Table'!$D1675='Master List'!$B$46,'Reported Performance Table'!$D1675='Master List'!$B$48,'Reported Performance Table'!$D1675='Master List'!$B$104,'Reported Performance Table'!$D1675='Master List'!$B$106,'Reported Performance Table'!$D1675='Master List'!$B$126)),"LUNA_Dimming","Dimming_Capability_and_Range"))</f>
        <v/>
      </c>
      <c r="N1675" s="179">
        <f>'Reported Performance Table'!BE1675</f>
        <v>0</v>
      </c>
      <c r="O1675" s="179">
        <f>'Reported Performance Table'!BF1675</f>
        <v>0</v>
      </c>
      <c r="P1675" s="179">
        <f>'Reported Performance Table'!BG1675</f>
        <v>0</v>
      </c>
      <c r="Q1675" t="str">
        <f t="shared" si="51"/>
        <v>No</v>
      </c>
    </row>
    <row r="1676" spans="1:17" x14ac:dyDescent="0.25">
      <c r="A1676" s="75">
        <v>1683</v>
      </c>
      <c r="B1676" s="76" t="str">
        <f>IF('Reported Performance Table'!$A1683="","",IF(OR('Reported Performance Table'!$B1683="",'Reported Performance Table'!$C1683="",'Reported Performance Table'!$D1683="",'Reported Performance Table'!$F1683="",'Reported Performance Table'!$G1683="",'Reported Performance Table'!$H1683="",'Reported Performance Table'!$I1683="",'Reported Performance Table'!$K1683="",'Reported Performance Table'!$N1683="",'Reported Performance Table'!$O1683="",'Reported Performance Table'!$P1683="",'Reported Performance Table'!$Q1683="",'Reported Performance Table'!$R1683="",'Reported Performance Table'!$S1683="",'Reported Performance Table'!$T1683="",'Reported Performance Table'!$U1683="",'Reported Performance Table'!$V1683="",'Reported Performance Table'!$W1683="",'Reported Performance Table'!$X1683="",'Reported Performance Table'!$AF1683="",'Reported Performance Table'!$AG1683="",'Reported Performance Table'!$AI1683="",'Reported Performance Table'!$AJ1683="",'Reported Performance Table'!$AL1683="",'Reported Performance Table'!$AN1683="",'Reported Performance Table'!$AR1683=""),$A1676&amp;", ",""))</f>
        <v/>
      </c>
      <c r="D1676" s="35" t="e">
        <f>VLOOKUP('Reported Performance Table'!C1676,'Master List'!$B$20:$C$39,2,FALSE)</f>
        <v>#N/A</v>
      </c>
      <c r="E1676" t="e">
        <f>VLOOKUP('Reported Performance Table'!D1676,'Master List'!$B$42:$C$129,2,FALSE)</f>
        <v>#N/A</v>
      </c>
      <c r="F1676" t="e">
        <f>VLOOKUP('Reported Performance Table'!C1676,'Master List'!$B$20:$D$39,3,FALSE)</f>
        <v>#N/A</v>
      </c>
      <c r="G1676" s="3" t="e">
        <f>VLOOKUP('Reported Performance Table'!B1676,'Master List'!$B$11:$D$17,3,FALSE)</f>
        <v>#N/A</v>
      </c>
      <c r="H1676" t="e">
        <f t="shared" si="52"/>
        <v>#N/A</v>
      </c>
      <c r="I1676" t="e">
        <f>IF(VLOOKUP('Reported Performance Table'!D1676,'Master List'!$B$42:$D$129,3,FALSE)="","No",VLOOKUP('Reported Performance Table'!D1676,'Master List'!$B$42:$D$129,3,FALSE))</f>
        <v>#N/A</v>
      </c>
      <c r="J1676" t="e">
        <f>IF(AND(I1676="Yes_No",'Reported Performance Table'!E1676="Yes"),"No","Yes_No")</f>
        <v>#N/A</v>
      </c>
      <c r="K1676" t="str">
        <f>IF('Reported Performance Table'!D1676="","",IF('Reported Performance Table'!E1676="Yes","LUNA_CCT","Reported_CCT"))</f>
        <v/>
      </c>
      <c r="L1676" t="str">
        <f>IF('Reported Performance Table'!D1676="","",IF(K1676="LUNA_CCT",VLOOKUP('Reported Performance Table'!D1676,'Master List'!$B$42:$E$129,4,FALSE),"Reported_BUG"))</f>
        <v/>
      </c>
      <c r="M1676" t="str">
        <f>IF('Reported Performance Table'!D1676="","",IF(AND('Reported Performance Table'!$E1676="Yes",OR('Reported Performance Table'!$D1676='Master List'!$B$42,'Reported Performance Table'!$D1676='Master List'!$B$43,'Reported Performance Table'!$D1676='Master List'!$B$44,'Reported Performance Table'!$D1676='Master List'!$B$46,'Reported Performance Table'!$D1676='Master List'!$B$48,'Reported Performance Table'!$D1676='Master List'!$B$104,'Reported Performance Table'!$D1676='Master List'!$B$106,'Reported Performance Table'!$D1676='Master List'!$B$126)),"LUNA_Dimming","Dimming_Capability_and_Range"))</f>
        <v/>
      </c>
      <c r="N1676" s="179">
        <f>'Reported Performance Table'!BE1676</f>
        <v>0</v>
      </c>
      <c r="O1676" s="179">
        <f>'Reported Performance Table'!BF1676</f>
        <v>0</v>
      </c>
      <c r="P1676" s="179">
        <f>'Reported Performance Table'!BG1676</f>
        <v>0</v>
      </c>
      <c r="Q1676" t="str">
        <f t="shared" ref="Q1676:Q1739" si="53">IF(COUNTIF(N1676:P1676,"Yes")=3,"Yes","No")</f>
        <v>No</v>
      </c>
    </row>
    <row r="1677" spans="1:17" x14ac:dyDescent="0.25">
      <c r="A1677" s="75">
        <v>1684</v>
      </c>
      <c r="B1677" s="76" t="str">
        <f>IF('Reported Performance Table'!$A1684="","",IF(OR('Reported Performance Table'!$B1684="",'Reported Performance Table'!$C1684="",'Reported Performance Table'!$D1684="",'Reported Performance Table'!$F1684="",'Reported Performance Table'!$G1684="",'Reported Performance Table'!$H1684="",'Reported Performance Table'!$I1684="",'Reported Performance Table'!$K1684="",'Reported Performance Table'!$N1684="",'Reported Performance Table'!$O1684="",'Reported Performance Table'!$P1684="",'Reported Performance Table'!$Q1684="",'Reported Performance Table'!$R1684="",'Reported Performance Table'!$S1684="",'Reported Performance Table'!$T1684="",'Reported Performance Table'!$U1684="",'Reported Performance Table'!$V1684="",'Reported Performance Table'!$W1684="",'Reported Performance Table'!$X1684="",'Reported Performance Table'!$AF1684="",'Reported Performance Table'!$AG1684="",'Reported Performance Table'!$AI1684="",'Reported Performance Table'!$AJ1684="",'Reported Performance Table'!$AL1684="",'Reported Performance Table'!$AN1684="",'Reported Performance Table'!$AR1684=""),$A1677&amp;", ",""))</f>
        <v/>
      </c>
      <c r="D1677" s="35" t="e">
        <f>VLOOKUP('Reported Performance Table'!C1677,'Master List'!$B$20:$C$39,2,FALSE)</f>
        <v>#N/A</v>
      </c>
      <c r="E1677" t="e">
        <f>VLOOKUP('Reported Performance Table'!D1677,'Master List'!$B$42:$C$129,2,FALSE)</f>
        <v>#N/A</v>
      </c>
      <c r="F1677" t="e">
        <f>VLOOKUP('Reported Performance Table'!C1677,'Master List'!$B$20:$D$39,3,FALSE)</f>
        <v>#N/A</v>
      </c>
      <c r="G1677" s="3" t="e">
        <f>VLOOKUP('Reported Performance Table'!B1677,'Master List'!$B$11:$D$17,3,FALSE)</f>
        <v>#N/A</v>
      </c>
      <c r="H1677" t="e">
        <f t="shared" si="52"/>
        <v>#N/A</v>
      </c>
      <c r="I1677" t="e">
        <f>IF(VLOOKUP('Reported Performance Table'!D1677,'Master List'!$B$42:$D$129,3,FALSE)="","No",VLOOKUP('Reported Performance Table'!D1677,'Master List'!$B$42:$D$129,3,FALSE))</f>
        <v>#N/A</v>
      </c>
      <c r="J1677" t="e">
        <f>IF(AND(I1677="Yes_No",'Reported Performance Table'!E1677="Yes"),"No","Yes_No")</f>
        <v>#N/A</v>
      </c>
      <c r="K1677" t="str">
        <f>IF('Reported Performance Table'!D1677="","",IF('Reported Performance Table'!E1677="Yes","LUNA_CCT","Reported_CCT"))</f>
        <v/>
      </c>
      <c r="L1677" t="str">
        <f>IF('Reported Performance Table'!D1677="","",IF(K1677="LUNA_CCT",VLOOKUP('Reported Performance Table'!D1677,'Master List'!$B$42:$E$129,4,FALSE),"Reported_BUG"))</f>
        <v/>
      </c>
      <c r="M1677" t="str">
        <f>IF('Reported Performance Table'!D1677="","",IF(AND('Reported Performance Table'!$E1677="Yes",OR('Reported Performance Table'!$D1677='Master List'!$B$42,'Reported Performance Table'!$D1677='Master List'!$B$43,'Reported Performance Table'!$D1677='Master List'!$B$44,'Reported Performance Table'!$D1677='Master List'!$B$46,'Reported Performance Table'!$D1677='Master List'!$B$48,'Reported Performance Table'!$D1677='Master List'!$B$104,'Reported Performance Table'!$D1677='Master List'!$B$106,'Reported Performance Table'!$D1677='Master List'!$B$126)),"LUNA_Dimming","Dimming_Capability_and_Range"))</f>
        <v/>
      </c>
      <c r="N1677" s="179">
        <f>'Reported Performance Table'!BE1677</f>
        <v>0</v>
      </c>
      <c r="O1677" s="179">
        <f>'Reported Performance Table'!BF1677</f>
        <v>0</v>
      </c>
      <c r="P1677" s="179">
        <f>'Reported Performance Table'!BG1677</f>
        <v>0</v>
      </c>
      <c r="Q1677" t="str">
        <f t="shared" si="53"/>
        <v>No</v>
      </c>
    </row>
    <row r="1678" spans="1:17" x14ac:dyDescent="0.25">
      <c r="A1678" s="75">
        <v>1685</v>
      </c>
      <c r="B1678" s="76" t="str">
        <f>IF('Reported Performance Table'!$A1685="","",IF(OR('Reported Performance Table'!$B1685="",'Reported Performance Table'!$C1685="",'Reported Performance Table'!$D1685="",'Reported Performance Table'!$F1685="",'Reported Performance Table'!$G1685="",'Reported Performance Table'!$H1685="",'Reported Performance Table'!$I1685="",'Reported Performance Table'!$K1685="",'Reported Performance Table'!$N1685="",'Reported Performance Table'!$O1685="",'Reported Performance Table'!$P1685="",'Reported Performance Table'!$Q1685="",'Reported Performance Table'!$R1685="",'Reported Performance Table'!$S1685="",'Reported Performance Table'!$T1685="",'Reported Performance Table'!$U1685="",'Reported Performance Table'!$V1685="",'Reported Performance Table'!$W1685="",'Reported Performance Table'!$X1685="",'Reported Performance Table'!$AF1685="",'Reported Performance Table'!$AG1685="",'Reported Performance Table'!$AI1685="",'Reported Performance Table'!$AJ1685="",'Reported Performance Table'!$AL1685="",'Reported Performance Table'!$AN1685="",'Reported Performance Table'!$AR1685=""),$A1678&amp;", ",""))</f>
        <v/>
      </c>
      <c r="D1678" s="35" t="e">
        <f>VLOOKUP('Reported Performance Table'!C1678,'Master List'!$B$20:$C$39,2,FALSE)</f>
        <v>#N/A</v>
      </c>
      <c r="E1678" t="e">
        <f>VLOOKUP('Reported Performance Table'!D1678,'Master List'!$B$42:$C$129,2,FALSE)</f>
        <v>#N/A</v>
      </c>
      <c r="F1678" t="e">
        <f>VLOOKUP('Reported Performance Table'!C1678,'Master List'!$B$20:$D$39,3,FALSE)</f>
        <v>#N/A</v>
      </c>
      <c r="G1678" s="3" t="e">
        <f>VLOOKUP('Reported Performance Table'!B1678,'Master List'!$B$11:$D$17,3,FALSE)</f>
        <v>#N/A</v>
      </c>
      <c r="H1678" t="e">
        <f t="shared" si="52"/>
        <v>#N/A</v>
      </c>
      <c r="I1678" t="e">
        <f>IF(VLOOKUP('Reported Performance Table'!D1678,'Master List'!$B$42:$D$129,3,FALSE)="","No",VLOOKUP('Reported Performance Table'!D1678,'Master List'!$B$42:$D$129,3,FALSE))</f>
        <v>#N/A</v>
      </c>
      <c r="J1678" t="e">
        <f>IF(AND(I1678="Yes_No",'Reported Performance Table'!E1678="Yes"),"No","Yes_No")</f>
        <v>#N/A</v>
      </c>
      <c r="K1678" t="str">
        <f>IF('Reported Performance Table'!D1678="","",IF('Reported Performance Table'!E1678="Yes","LUNA_CCT","Reported_CCT"))</f>
        <v/>
      </c>
      <c r="L1678" t="str">
        <f>IF('Reported Performance Table'!D1678="","",IF(K1678="LUNA_CCT",VLOOKUP('Reported Performance Table'!D1678,'Master List'!$B$42:$E$129,4,FALSE),"Reported_BUG"))</f>
        <v/>
      </c>
      <c r="M1678" t="str">
        <f>IF('Reported Performance Table'!D1678="","",IF(AND('Reported Performance Table'!$E1678="Yes",OR('Reported Performance Table'!$D1678='Master List'!$B$42,'Reported Performance Table'!$D1678='Master List'!$B$43,'Reported Performance Table'!$D1678='Master List'!$B$44,'Reported Performance Table'!$D1678='Master List'!$B$46,'Reported Performance Table'!$D1678='Master List'!$B$48,'Reported Performance Table'!$D1678='Master List'!$B$104,'Reported Performance Table'!$D1678='Master List'!$B$106,'Reported Performance Table'!$D1678='Master List'!$B$126)),"LUNA_Dimming","Dimming_Capability_and_Range"))</f>
        <v/>
      </c>
      <c r="N1678" s="179">
        <f>'Reported Performance Table'!BE1678</f>
        <v>0</v>
      </c>
      <c r="O1678" s="179">
        <f>'Reported Performance Table'!BF1678</f>
        <v>0</v>
      </c>
      <c r="P1678" s="179">
        <f>'Reported Performance Table'!BG1678</f>
        <v>0</v>
      </c>
      <c r="Q1678" t="str">
        <f t="shared" si="53"/>
        <v>No</v>
      </c>
    </row>
    <row r="1679" spans="1:17" x14ac:dyDescent="0.25">
      <c r="A1679" s="75">
        <v>1686</v>
      </c>
      <c r="B1679" s="76" t="str">
        <f>IF('Reported Performance Table'!$A1686="","",IF(OR('Reported Performance Table'!$B1686="",'Reported Performance Table'!$C1686="",'Reported Performance Table'!$D1686="",'Reported Performance Table'!$F1686="",'Reported Performance Table'!$G1686="",'Reported Performance Table'!$H1686="",'Reported Performance Table'!$I1686="",'Reported Performance Table'!$K1686="",'Reported Performance Table'!$N1686="",'Reported Performance Table'!$O1686="",'Reported Performance Table'!$P1686="",'Reported Performance Table'!$Q1686="",'Reported Performance Table'!$R1686="",'Reported Performance Table'!$S1686="",'Reported Performance Table'!$T1686="",'Reported Performance Table'!$U1686="",'Reported Performance Table'!$V1686="",'Reported Performance Table'!$W1686="",'Reported Performance Table'!$X1686="",'Reported Performance Table'!$AF1686="",'Reported Performance Table'!$AG1686="",'Reported Performance Table'!$AI1686="",'Reported Performance Table'!$AJ1686="",'Reported Performance Table'!$AL1686="",'Reported Performance Table'!$AN1686="",'Reported Performance Table'!$AR1686=""),$A1679&amp;", ",""))</f>
        <v/>
      </c>
      <c r="D1679" s="35" t="e">
        <f>VLOOKUP('Reported Performance Table'!C1679,'Master List'!$B$20:$C$39,2,FALSE)</f>
        <v>#N/A</v>
      </c>
      <c r="E1679" t="e">
        <f>VLOOKUP('Reported Performance Table'!D1679,'Master List'!$B$42:$C$129,2,FALSE)</f>
        <v>#N/A</v>
      </c>
      <c r="F1679" t="e">
        <f>VLOOKUP('Reported Performance Table'!C1679,'Master List'!$B$20:$D$39,3,FALSE)</f>
        <v>#N/A</v>
      </c>
      <c r="G1679" s="3" t="e">
        <f>VLOOKUP('Reported Performance Table'!B1679,'Master List'!$B$11:$D$17,3,FALSE)</f>
        <v>#N/A</v>
      </c>
      <c r="H1679" t="e">
        <f t="shared" si="52"/>
        <v>#N/A</v>
      </c>
      <c r="I1679" t="e">
        <f>IF(VLOOKUP('Reported Performance Table'!D1679,'Master List'!$B$42:$D$129,3,FALSE)="","No",VLOOKUP('Reported Performance Table'!D1679,'Master List'!$B$42:$D$129,3,FALSE))</f>
        <v>#N/A</v>
      </c>
      <c r="J1679" t="e">
        <f>IF(AND(I1679="Yes_No",'Reported Performance Table'!E1679="Yes"),"No","Yes_No")</f>
        <v>#N/A</v>
      </c>
      <c r="K1679" t="str">
        <f>IF('Reported Performance Table'!D1679="","",IF('Reported Performance Table'!E1679="Yes","LUNA_CCT","Reported_CCT"))</f>
        <v/>
      </c>
      <c r="L1679" t="str">
        <f>IF('Reported Performance Table'!D1679="","",IF(K1679="LUNA_CCT",VLOOKUP('Reported Performance Table'!D1679,'Master List'!$B$42:$E$129,4,FALSE),"Reported_BUG"))</f>
        <v/>
      </c>
      <c r="M1679" t="str">
        <f>IF('Reported Performance Table'!D1679="","",IF(AND('Reported Performance Table'!$E1679="Yes",OR('Reported Performance Table'!$D1679='Master List'!$B$42,'Reported Performance Table'!$D1679='Master List'!$B$43,'Reported Performance Table'!$D1679='Master List'!$B$44,'Reported Performance Table'!$D1679='Master List'!$B$46,'Reported Performance Table'!$D1679='Master List'!$B$48,'Reported Performance Table'!$D1679='Master List'!$B$104,'Reported Performance Table'!$D1679='Master List'!$B$106,'Reported Performance Table'!$D1679='Master List'!$B$126)),"LUNA_Dimming","Dimming_Capability_and_Range"))</f>
        <v/>
      </c>
      <c r="N1679" s="179">
        <f>'Reported Performance Table'!BE1679</f>
        <v>0</v>
      </c>
      <c r="O1679" s="179">
        <f>'Reported Performance Table'!BF1679</f>
        <v>0</v>
      </c>
      <c r="P1679" s="179">
        <f>'Reported Performance Table'!BG1679</f>
        <v>0</v>
      </c>
      <c r="Q1679" t="str">
        <f t="shared" si="53"/>
        <v>No</v>
      </c>
    </row>
    <row r="1680" spans="1:17" x14ac:dyDescent="0.25">
      <c r="A1680" s="75">
        <v>1687</v>
      </c>
      <c r="B1680" s="76" t="str">
        <f>IF('Reported Performance Table'!$A1687="","",IF(OR('Reported Performance Table'!$B1687="",'Reported Performance Table'!$C1687="",'Reported Performance Table'!$D1687="",'Reported Performance Table'!$F1687="",'Reported Performance Table'!$G1687="",'Reported Performance Table'!$H1687="",'Reported Performance Table'!$I1687="",'Reported Performance Table'!$K1687="",'Reported Performance Table'!$N1687="",'Reported Performance Table'!$O1687="",'Reported Performance Table'!$P1687="",'Reported Performance Table'!$Q1687="",'Reported Performance Table'!$R1687="",'Reported Performance Table'!$S1687="",'Reported Performance Table'!$T1687="",'Reported Performance Table'!$U1687="",'Reported Performance Table'!$V1687="",'Reported Performance Table'!$W1687="",'Reported Performance Table'!$X1687="",'Reported Performance Table'!$AF1687="",'Reported Performance Table'!$AG1687="",'Reported Performance Table'!$AI1687="",'Reported Performance Table'!$AJ1687="",'Reported Performance Table'!$AL1687="",'Reported Performance Table'!$AN1687="",'Reported Performance Table'!$AR1687=""),$A1680&amp;", ",""))</f>
        <v/>
      </c>
      <c r="D1680" s="35" t="e">
        <f>VLOOKUP('Reported Performance Table'!C1680,'Master List'!$B$20:$C$39,2,FALSE)</f>
        <v>#N/A</v>
      </c>
      <c r="E1680" t="e">
        <f>VLOOKUP('Reported Performance Table'!D1680,'Master List'!$B$42:$C$129,2,FALSE)</f>
        <v>#N/A</v>
      </c>
      <c r="F1680" t="e">
        <f>VLOOKUP('Reported Performance Table'!C1680,'Master List'!$B$20:$D$39,3,FALSE)</f>
        <v>#N/A</v>
      </c>
      <c r="G1680" s="3" t="e">
        <f>VLOOKUP('Reported Performance Table'!B1680,'Master List'!$B$11:$D$17,3,FALSE)</f>
        <v>#N/A</v>
      </c>
      <c r="H1680" t="e">
        <f t="shared" si="52"/>
        <v>#N/A</v>
      </c>
      <c r="I1680" t="e">
        <f>IF(VLOOKUP('Reported Performance Table'!D1680,'Master List'!$B$42:$D$129,3,FALSE)="","No",VLOOKUP('Reported Performance Table'!D1680,'Master List'!$B$42:$D$129,3,FALSE))</f>
        <v>#N/A</v>
      </c>
      <c r="J1680" t="e">
        <f>IF(AND(I1680="Yes_No",'Reported Performance Table'!E1680="Yes"),"No","Yes_No")</f>
        <v>#N/A</v>
      </c>
      <c r="K1680" t="str">
        <f>IF('Reported Performance Table'!D1680="","",IF('Reported Performance Table'!E1680="Yes","LUNA_CCT","Reported_CCT"))</f>
        <v/>
      </c>
      <c r="L1680" t="str">
        <f>IF('Reported Performance Table'!D1680="","",IF(K1680="LUNA_CCT",VLOOKUP('Reported Performance Table'!D1680,'Master List'!$B$42:$E$129,4,FALSE),"Reported_BUG"))</f>
        <v/>
      </c>
      <c r="M1680" t="str">
        <f>IF('Reported Performance Table'!D1680="","",IF(AND('Reported Performance Table'!$E1680="Yes",OR('Reported Performance Table'!$D1680='Master List'!$B$42,'Reported Performance Table'!$D1680='Master List'!$B$43,'Reported Performance Table'!$D1680='Master List'!$B$44,'Reported Performance Table'!$D1680='Master List'!$B$46,'Reported Performance Table'!$D1680='Master List'!$B$48,'Reported Performance Table'!$D1680='Master List'!$B$104,'Reported Performance Table'!$D1680='Master List'!$B$106,'Reported Performance Table'!$D1680='Master List'!$B$126)),"LUNA_Dimming","Dimming_Capability_and_Range"))</f>
        <v/>
      </c>
      <c r="N1680" s="179">
        <f>'Reported Performance Table'!BE1680</f>
        <v>0</v>
      </c>
      <c r="O1680" s="179">
        <f>'Reported Performance Table'!BF1680</f>
        <v>0</v>
      </c>
      <c r="P1680" s="179">
        <f>'Reported Performance Table'!BG1680</f>
        <v>0</v>
      </c>
      <c r="Q1680" t="str">
        <f t="shared" si="53"/>
        <v>No</v>
      </c>
    </row>
    <row r="1681" spans="1:17" x14ac:dyDescent="0.25">
      <c r="A1681" s="75">
        <v>1688</v>
      </c>
      <c r="B1681" s="76" t="str">
        <f>IF('Reported Performance Table'!$A1688="","",IF(OR('Reported Performance Table'!$B1688="",'Reported Performance Table'!$C1688="",'Reported Performance Table'!$D1688="",'Reported Performance Table'!$F1688="",'Reported Performance Table'!$G1688="",'Reported Performance Table'!$H1688="",'Reported Performance Table'!$I1688="",'Reported Performance Table'!$K1688="",'Reported Performance Table'!$N1688="",'Reported Performance Table'!$O1688="",'Reported Performance Table'!$P1688="",'Reported Performance Table'!$Q1688="",'Reported Performance Table'!$R1688="",'Reported Performance Table'!$S1688="",'Reported Performance Table'!$T1688="",'Reported Performance Table'!$U1688="",'Reported Performance Table'!$V1688="",'Reported Performance Table'!$W1688="",'Reported Performance Table'!$X1688="",'Reported Performance Table'!$AF1688="",'Reported Performance Table'!$AG1688="",'Reported Performance Table'!$AI1688="",'Reported Performance Table'!$AJ1688="",'Reported Performance Table'!$AL1688="",'Reported Performance Table'!$AN1688="",'Reported Performance Table'!$AR1688=""),$A1681&amp;", ",""))</f>
        <v/>
      </c>
      <c r="D1681" s="35" t="e">
        <f>VLOOKUP('Reported Performance Table'!C1681,'Master List'!$B$20:$C$39,2,FALSE)</f>
        <v>#N/A</v>
      </c>
      <c r="E1681" t="e">
        <f>VLOOKUP('Reported Performance Table'!D1681,'Master List'!$B$42:$C$129,2,FALSE)</f>
        <v>#N/A</v>
      </c>
      <c r="F1681" t="e">
        <f>VLOOKUP('Reported Performance Table'!C1681,'Master List'!$B$20:$D$39,3,FALSE)</f>
        <v>#N/A</v>
      </c>
      <c r="G1681" s="3" t="e">
        <f>VLOOKUP('Reported Performance Table'!B1681,'Master List'!$B$11:$D$17,3,FALSE)</f>
        <v>#N/A</v>
      </c>
      <c r="H1681" t="e">
        <f t="shared" si="52"/>
        <v>#N/A</v>
      </c>
      <c r="I1681" t="e">
        <f>IF(VLOOKUP('Reported Performance Table'!D1681,'Master List'!$B$42:$D$129,3,FALSE)="","No",VLOOKUP('Reported Performance Table'!D1681,'Master List'!$B$42:$D$129,3,FALSE))</f>
        <v>#N/A</v>
      </c>
      <c r="J1681" t="e">
        <f>IF(AND(I1681="Yes_No",'Reported Performance Table'!E1681="Yes"),"No","Yes_No")</f>
        <v>#N/A</v>
      </c>
      <c r="K1681" t="str">
        <f>IF('Reported Performance Table'!D1681="","",IF('Reported Performance Table'!E1681="Yes","LUNA_CCT","Reported_CCT"))</f>
        <v/>
      </c>
      <c r="L1681" t="str">
        <f>IF('Reported Performance Table'!D1681="","",IF(K1681="LUNA_CCT",VLOOKUP('Reported Performance Table'!D1681,'Master List'!$B$42:$E$129,4,FALSE),"Reported_BUG"))</f>
        <v/>
      </c>
      <c r="M1681" t="str">
        <f>IF('Reported Performance Table'!D1681="","",IF(AND('Reported Performance Table'!$E1681="Yes",OR('Reported Performance Table'!$D1681='Master List'!$B$42,'Reported Performance Table'!$D1681='Master List'!$B$43,'Reported Performance Table'!$D1681='Master List'!$B$44,'Reported Performance Table'!$D1681='Master List'!$B$46,'Reported Performance Table'!$D1681='Master List'!$B$48,'Reported Performance Table'!$D1681='Master List'!$B$104,'Reported Performance Table'!$D1681='Master List'!$B$106,'Reported Performance Table'!$D1681='Master List'!$B$126)),"LUNA_Dimming","Dimming_Capability_and_Range"))</f>
        <v/>
      </c>
      <c r="N1681" s="179">
        <f>'Reported Performance Table'!BE1681</f>
        <v>0</v>
      </c>
      <c r="O1681" s="179">
        <f>'Reported Performance Table'!BF1681</f>
        <v>0</v>
      </c>
      <c r="P1681" s="179">
        <f>'Reported Performance Table'!BG1681</f>
        <v>0</v>
      </c>
      <c r="Q1681" t="str">
        <f t="shared" si="53"/>
        <v>No</v>
      </c>
    </row>
    <row r="1682" spans="1:17" x14ac:dyDescent="0.25">
      <c r="A1682" s="75">
        <v>1689</v>
      </c>
      <c r="B1682" s="76" t="str">
        <f>IF('Reported Performance Table'!$A1689="","",IF(OR('Reported Performance Table'!$B1689="",'Reported Performance Table'!$C1689="",'Reported Performance Table'!$D1689="",'Reported Performance Table'!$F1689="",'Reported Performance Table'!$G1689="",'Reported Performance Table'!$H1689="",'Reported Performance Table'!$I1689="",'Reported Performance Table'!$K1689="",'Reported Performance Table'!$N1689="",'Reported Performance Table'!$O1689="",'Reported Performance Table'!$P1689="",'Reported Performance Table'!$Q1689="",'Reported Performance Table'!$R1689="",'Reported Performance Table'!$S1689="",'Reported Performance Table'!$T1689="",'Reported Performance Table'!$U1689="",'Reported Performance Table'!$V1689="",'Reported Performance Table'!$W1689="",'Reported Performance Table'!$X1689="",'Reported Performance Table'!$AF1689="",'Reported Performance Table'!$AG1689="",'Reported Performance Table'!$AI1689="",'Reported Performance Table'!$AJ1689="",'Reported Performance Table'!$AL1689="",'Reported Performance Table'!$AN1689="",'Reported Performance Table'!$AR1689=""),$A1682&amp;", ",""))</f>
        <v/>
      </c>
      <c r="D1682" s="35" t="e">
        <f>VLOOKUP('Reported Performance Table'!C1682,'Master List'!$B$20:$C$39,2,FALSE)</f>
        <v>#N/A</v>
      </c>
      <c r="E1682" t="e">
        <f>VLOOKUP('Reported Performance Table'!D1682,'Master List'!$B$42:$C$129,2,FALSE)</f>
        <v>#N/A</v>
      </c>
      <c r="F1682" t="e">
        <f>VLOOKUP('Reported Performance Table'!C1682,'Master List'!$B$20:$D$39,3,FALSE)</f>
        <v>#N/A</v>
      </c>
      <c r="G1682" s="3" t="e">
        <f>VLOOKUP('Reported Performance Table'!B1682,'Master List'!$B$11:$D$17,3,FALSE)</f>
        <v>#N/A</v>
      </c>
      <c r="H1682" t="e">
        <f t="shared" si="52"/>
        <v>#N/A</v>
      </c>
      <c r="I1682" t="e">
        <f>IF(VLOOKUP('Reported Performance Table'!D1682,'Master List'!$B$42:$D$129,3,FALSE)="","No",VLOOKUP('Reported Performance Table'!D1682,'Master List'!$B$42:$D$129,3,FALSE))</f>
        <v>#N/A</v>
      </c>
      <c r="J1682" t="e">
        <f>IF(AND(I1682="Yes_No",'Reported Performance Table'!E1682="Yes"),"No","Yes_No")</f>
        <v>#N/A</v>
      </c>
      <c r="K1682" t="str">
        <f>IF('Reported Performance Table'!D1682="","",IF('Reported Performance Table'!E1682="Yes","LUNA_CCT","Reported_CCT"))</f>
        <v/>
      </c>
      <c r="L1682" t="str">
        <f>IF('Reported Performance Table'!D1682="","",IF(K1682="LUNA_CCT",VLOOKUP('Reported Performance Table'!D1682,'Master List'!$B$42:$E$129,4,FALSE),"Reported_BUG"))</f>
        <v/>
      </c>
      <c r="M1682" t="str">
        <f>IF('Reported Performance Table'!D1682="","",IF(AND('Reported Performance Table'!$E1682="Yes",OR('Reported Performance Table'!$D1682='Master List'!$B$42,'Reported Performance Table'!$D1682='Master List'!$B$43,'Reported Performance Table'!$D1682='Master List'!$B$44,'Reported Performance Table'!$D1682='Master List'!$B$46,'Reported Performance Table'!$D1682='Master List'!$B$48,'Reported Performance Table'!$D1682='Master List'!$B$104,'Reported Performance Table'!$D1682='Master List'!$B$106,'Reported Performance Table'!$D1682='Master List'!$B$126)),"LUNA_Dimming","Dimming_Capability_and_Range"))</f>
        <v/>
      </c>
      <c r="N1682" s="179">
        <f>'Reported Performance Table'!BE1682</f>
        <v>0</v>
      </c>
      <c r="O1682" s="179">
        <f>'Reported Performance Table'!BF1682</f>
        <v>0</v>
      </c>
      <c r="P1682" s="179">
        <f>'Reported Performance Table'!BG1682</f>
        <v>0</v>
      </c>
      <c r="Q1682" t="str">
        <f t="shared" si="53"/>
        <v>No</v>
      </c>
    </row>
    <row r="1683" spans="1:17" x14ac:dyDescent="0.25">
      <c r="A1683" s="75">
        <v>1690</v>
      </c>
      <c r="B1683" s="76" t="str">
        <f>IF('Reported Performance Table'!$A1690="","",IF(OR('Reported Performance Table'!$B1690="",'Reported Performance Table'!$C1690="",'Reported Performance Table'!$D1690="",'Reported Performance Table'!$F1690="",'Reported Performance Table'!$G1690="",'Reported Performance Table'!$H1690="",'Reported Performance Table'!$I1690="",'Reported Performance Table'!$K1690="",'Reported Performance Table'!$N1690="",'Reported Performance Table'!$O1690="",'Reported Performance Table'!$P1690="",'Reported Performance Table'!$Q1690="",'Reported Performance Table'!$R1690="",'Reported Performance Table'!$S1690="",'Reported Performance Table'!$T1690="",'Reported Performance Table'!$U1690="",'Reported Performance Table'!$V1690="",'Reported Performance Table'!$W1690="",'Reported Performance Table'!$X1690="",'Reported Performance Table'!$AF1690="",'Reported Performance Table'!$AG1690="",'Reported Performance Table'!$AI1690="",'Reported Performance Table'!$AJ1690="",'Reported Performance Table'!$AL1690="",'Reported Performance Table'!$AN1690="",'Reported Performance Table'!$AR1690=""),$A1683&amp;", ",""))</f>
        <v/>
      </c>
      <c r="D1683" s="35" t="e">
        <f>VLOOKUP('Reported Performance Table'!C1683,'Master List'!$B$20:$C$39,2,FALSE)</f>
        <v>#N/A</v>
      </c>
      <c r="E1683" t="e">
        <f>VLOOKUP('Reported Performance Table'!D1683,'Master List'!$B$42:$C$129,2,FALSE)</f>
        <v>#N/A</v>
      </c>
      <c r="F1683" t="e">
        <f>VLOOKUP('Reported Performance Table'!C1683,'Master List'!$B$20:$D$39,3,FALSE)</f>
        <v>#N/A</v>
      </c>
      <c r="G1683" s="3" t="e">
        <f>VLOOKUP('Reported Performance Table'!B1683,'Master List'!$B$11:$D$17,3,FALSE)</f>
        <v>#N/A</v>
      </c>
      <c r="H1683" t="e">
        <f t="shared" si="52"/>
        <v>#N/A</v>
      </c>
      <c r="I1683" t="e">
        <f>IF(VLOOKUP('Reported Performance Table'!D1683,'Master List'!$B$42:$D$129,3,FALSE)="","No",VLOOKUP('Reported Performance Table'!D1683,'Master List'!$B$42:$D$129,3,FALSE))</f>
        <v>#N/A</v>
      </c>
      <c r="J1683" t="e">
        <f>IF(AND(I1683="Yes_No",'Reported Performance Table'!E1683="Yes"),"No","Yes_No")</f>
        <v>#N/A</v>
      </c>
      <c r="K1683" t="str">
        <f>IF('Reported Performance Table'!D1683="","",IF('Reported Performance Table'!E1683="Yes","LUNA_CCT","Reported_CCT"))</f>
        <v/>
      </c>
      <c r="L1683" t="str">
        <f>IF('Reported Performance Table'!D1683="","",IF(K1683="LUNA_CCT",VLOOKUP('Reported Performance Table'!D1683,'Master List'!$B$42:$E$129,4,FALSE),"Reported_BUG"))</f>
        <v/>
      </c>
      <c r="M1683" t="str">
        <f>IF('Reported Performance Table'!D1683="","",IF(AND('Reported Performance Table'!$E1683="Yes",OR('Reported Performance Table'!$D1683='Master List'!$B$42,'Reported Performance Table'!$D1683='Master List'!$B$43,'Reported Performance Table'!$D1683='Master List'!$B$44,'Reported Performance Table'!$D1683='Master List'!$B$46,'Reported Performance Table'!$D1683='Master List'!$B$48,'Reported Performance Table'!$D1683='Master List'!$B$104,'Reported Performance Table'!$D1683='Master List'!$B$106,'Reported Performance Table'!$D1683='Master List'!$B$126)),"LUNA_Dimming","Dimming_Capability_and_Range"))</f>
        <v/>
      </c>
      <c r="N1683" s="179">
        <f>'Reported Performance Table'!BE1683</f>
        <v>0</v>
      </c>
      <c r="O1683" s="179">
        <f>'Reported Performance Table'!BF1683</f>
        <v>0</v>
      </c>
      <c r="P1683" s="179">
        <f>'Reported Performance Table'!BG1683</f>
        <v>0</v>
      </c>
      <c r="Q1683" t="str">
        <f t="shared" si="53"/>
        <v>No</v>
      </c>
    </row>
    <row r="1684" spans="1:17" x14ac:dyDescent="0.25">
      <c r="A1684" s="75">
        <v>1691</v>
      </c>
      <c r="B1684" s="76" t="str">
        <f>IF('Reported Performance Table'!$A1691="","",IF(OR('Reported Performance Table'!$B1691="",'Reported Performance Table'!$C1691="",'Reported Performance Table'!$D1691="",'Reported Performance Table'!$F1691="",'Reported Performance Table'!$G1691="",'Reported Performance Table'!$H1691="",'Reported Performance Table'!$I1691="",'Reported Performance Table'!$K1691="",'Reported Performance Table'!$N1691="",'Reported Performance Table'!$O1691="",'Reported Performance Table'!$P1691="",'Reported Performance Table'!$Q1691="",'Reported Performance Table'!$R1691="",'Reported Performance Table'!$S1691="",'Reported Performance Table'!$T1691="",'Reported Performance Table'!$U1691="",'Reported Performance Table'!$V1691="",'Reported Performance Table'!$W1691="",'Reported Performance Table'!$X1691="",'Reported Performance Table'!$AF1691="",'Reported Performance Table'!$AG1691="",'Reported Performance Table'!$AI1691="",'Reported Performance Table'!$AJ1691="",'Reported Performance Table'!$AL1691="",'Reported Performance Table'!$AN1691="",'Reported Performance Table'!$AR1691=""),$A1684&amp;", ",""))</f>
        <v/>
      </c>
      <c r="D1684" s="35" t="e">
        <f>VLOOKUP('Reported Performance Table'!C1684,'Master List'!$B$20:$C$39,2,FALSE)</f>
        <v>#N/A</v>
      </c>
      <c r="E1684" t="e">
        <f>VLOOKUP('Reported Performance Table'!D1684,'Master List'!$B$42:$C$129,2,FALSE)</f>
        <v>#N/A</v>
      </c>
      <c r="F1684" t="e">
        <f>VLOOKUP('Reported Performance Table'!C1684,'Master List'!$B$20:$D$39,3,FALSE)</f>
        <v>#N/A</v>
      </c>
      <c r="G1684" s="3" t="e">
        <f>VLOOKUP('Reported Performance Table'!B1684,'Master List'!$B$11:$D$17,3,FALSE)</f>
        <v>#N/A</v>
      </c>
      <c r="H1684" t="e">
        <f t="shared" si="52"/>
        <v>#N/A</v>
      </c>
      <c r="I1684" t="e">
        <f>IF(VLOOKUP('Reported Performance Table'!D1684,'Master List'!$B$42:$D$129,3,FALSE)="","No",VLOOKUP('Reported Performance Table'!D1684,'Master List'!$B$42:$D$129,3,FALSE))</f>
        <v>#N/A</v>
      </c>
      <c r="J1684" t="e">
        <f>IF(AND(I1684="Yes_No",'Reported Performance Table'!E1684="Yes"),"No","Yes_No")</f>
        <v>#N/A</v>
      </c>
      <c r="K1684" t="str">
        <f>IF('Reported Performance Table'!D1684="","",IF('Reported Performance Table'!E1684="Yes","LUNA_CCT","Reported_CCT"))</f>
        <v/>
      </c>
      <c r="L1684" t="str">
        <f>IF('Reported Performance Table'!D1684="","",IF(K1684="LUNA_CCT",VLOOKUP('Reported Performance Table'!D1684,'Master List'!$B$42:$E$129,4,FALSE),"Reported_BUG"))</f>
        <v/>
      </c>
      <c r="M1684" t="str">
        <f>IF('Reported Performance Table'!D1684="","",IF(AND('Reported Performance Table'!$E1684="Yes",OR('Reported Performance Table'!$D1684='Master List'!$B$42,'Reported Performance Table'!$D1684='Master List'!$B$43,'Reported Performance Table'!$D1684='Master List'!$B$44,'Reported Performance Table'!$D1684='Master List'!$B$46,'Reported Performance Table'!$D1684='Master List'!$B$48,'Reported Performance Table'!$D1684='Master List'!$B$104,'Reported Performance Table'!$D1684='Master List'!$B$106,'Reported Performance Table'!$D1684='Master List'!$B$126)),"LUNA_Dimming","Dimming_Capability_and_Range"))</f>
        <v/>
      </c>
      <c r="N1684" s="179">
        <f>'Reported Performance Table'!BE1684</f>
        <v>0</v>
      </c>
      <c r="O1684" s="179">
        <f>'Reported Performance Table'!BF1684</f>
        <v>0</v>
      </c>
      <c r="P1684" s="179">
        <f>'Reported Performance Table'!BG1684</f>
        <v>0</v>
      </c>
      <c r="Q1684" t="str">
        <f t="shared" si="53"/>
        <v>No</v>
      </c>
    </row>
    <row r="1685" spans="1:17" x14ac:dyDescent="0.25">
      <c r="A1685" s="75">
        <v>1692</v>
      </c>
      <c r="B1685" s="76" t="str">
        <f>IF('Reported Performance Table'!$A1692="","",IF(OR('Reported Performance Table'!$B1692="",'Reported Performance Table'!$C1692="",'Reported Performance Table'!$D1692="",'Reported Performance Table'!$F1692="",'Reported Performance Table'!$G1692="",'Reported Performance Table'!$H1692="",'Reported Performance Table'!$I1692="",'Reported Performance Table'!$K1692="",'Reported Performance Table'!$N1692="",'Reported Performance Table'!$O1692="",'Reported Performance Table'!$P1692="",'Reported Performance Table'!$Q1692="",'Reported Performance Table'!$R1692="",'Reported Performance Table'!$S1692="",'Reported Performance Table'!$T1692="",'Reported Performance Table'!$U1692="",'Reported Performance Table'!$V1692="",'Reported Performance Table'!$W1692="",'Reported Performance Table'!$X1692="",'Reported Performance Table'!$AF1692="",'Reported Performance Table'!$AG1692="",'Reported Performance Table'!$AI1692="",'Reported Performance Table'!$AJ1692="",'Reported Performance Table'!$AL1692="",'Reported Performance Table'!$AN1692="",'Reported Performance Table'!$AR1692=""),$A1685&amp;", ",""))</f>
        <v/>
      </c>
      <c r="D1685" s="35" t="e">
        <f>VLOOKUP('Reported Performance Table'!C1685,'Master List'!$B$20:$C$39,2,FALSE)</f>
        <v>#N/A</v>
      </c>
      <c r="E1685" t="e">
        <f>VLOOKUP('Reported Performance Table'!D1685,'Master List'!$B$42:$C$129,2,FALSE)</f>
        <v>#N/A</v>
      </c>
      <c r="F1685" t="e">
        <f>VLOOKUP('Reported Performance Table'!C1685,'Master List'!$B$20:$D$39,3,FALSE)</f>
        <v>#N/A</v>
      </c>
      <c r="G1685" s="3" t="e">
        <f>VLOOKUP('Reported Performance Table'!B1685,'Master List'!$B$11:$D$17,3,FALSE)</f>
        <v>#N/A</v>
      </c>
      <c r="H1685" t="e">
        <f t="shared" si="52"/>
        <v>#N/A</v>
      </c>
      <c r="I1685" t="e">
        <f>IF(VLOOKUP('Reported Performance Table'!D1685,'Master List'!$B$42:$D$129,3,FALSE)="","No",VLOOKUP('Reported Performance Table'!D1685,'Master List'!$B$42:$D$129,3,FALSE))</f>
        <v>#N/A</v>
      </c>
      <c r="J1685" t="e">
        <f>IF(AND(I1685="Yes_No",'Reported Performance Table'!E1685="Yes"),"No","Yes_No")</f>
        <v>#N/A</v>
      </c>
      <c r="K1685" t="str">
        <f>IF('Reported Performance Table'!D1685="","",IF('Reported Performance Table'!E1685="Yes","LUNA_CCT","Reported_CCT"))</f>
        <v/>
      </c>
      <c r="L1685" t="str">
        <f>IF('Reported Performance Table'!D1685="","",IF(K1685="LUNA_CCT",VLOOKUP('Reported Performance Table'!D1685,'Master List'!$B$42:$E$129,4,FALSE),"Reported_BUG"))</f>
        <v/>
      </c>
      <c r="M1685" t="str">
        <f>IF('Reported Performance Table'!D1685="","",IF(AND('Reported Performance Table'!$E1685="Yes",OR('Reported Performance Table'!$D1685='Master List'!$B$42,'Reported Performance Table'!$D1685='Master List'!$B$43,'Reported Performance Table'!$D1685='Master List'!$B$44,'Reported Performance Table'!$D1685='Master List'!$B$46,'Reported Performance Table'!$D1685='Master List'!$B$48,'Reported Performance Table'!$D1685='Master List'!$B$104,'Reported Performance Table'!$D1685='Master List'!$B$106,'Reported Performance Table'!$D1685='Master List'!$B$126)),"LUNA_Dimming","Dimming_Capability_and_Range"))</f>
        <v/>
      </c>
      <c r="N1685" s="179">
        <f>'Reported Performance Table'!BE1685</f>
        <v>0</v>
      </c>
      <c r="O1685" s="179">
        <f>'Reported Performance Table'!BF1685</f>
        <v>0</v>
      </c>
      <c r="P1685" s="179">
        <f>'Reported Performance Table'!BG1685</f>
        <v>0</v>
      </c>
      <c r="Q1685" t="str">
        <f t="shared" si="53"/>
        <v>No</v>
      </c>
    </row>
    <row r="1686" spans="1:17" x14ac:dyDescent="0.25">
      <c r="A1686" s="75">
        <v>1693</v>
      </c>
      <c r="B1686" s="76" t="str">
        <f>IF('Reported Performance Table'!$A1693="","",IF(OR('Reported Performance Table'!$B1693="",'Reported Performance Table'!$C1693="",'Reported Performance Table'!$D1693="",'Reported Performance Table'!$F1693="",'Reported Performance Table'!$G1693="",'Reported Performance Table'!$H1693="",'Reported Performance Table'!$I1693="",'Reported Performance Table'!$K1693="",'Reported Performance Table'!$N1693="",'Reported Performance Table'!$O1693="",'Reported Performance Table'!$P1693="",'Reported Performance Table'!$Q1693="",'Reported Performance Table'!$R1693="",'Reported Performance Table'!$S1693="",'Reported Performance Table'!$T1693="",'Reported Performance Table'!$U1693="",'Reported Performance Table'!$V1693="",'Reported Performance Table'!$W1693="",'Reported Performance Table'!$X1693="",'Reported Performance Table'!$AF1693="",'Reported Performance Table'!$AG1693="",'Reported Performance Table'!$AI1693="",'Reported Performance Table'!$AJ1693="",'Reported Performance Table'!$AL1693="",'Reported Performance Table'!$AN1693="",'Reported Performance Table'!$AR1693=""),$A1686&amp;", ",""))</f>
        <v/>
      </c>
      <c r="D1686" s="35" t="e">
        <f>VLOOKUP('Reported Performance Table'!C1686,'Master List'!$B$20:$C$39,2,FALSE)</f>
        <v>#N/A</v>
      </c>
      <c r="E1686" t="e">
        <f>VLOOKUP('Reported Performance Table'!D1686,'Master List'!$B$42:$C$129,2,FALSE)</f>
        <v>#N/A</v>
      </c>
      <c r="F1686" t="e">
        <f>VLOOKUP('Reported Performance Table'!C1686,'Master List'!$B$20:$D$39,3,FALSE)</f>
        <v>#N/A</v>
      </c>
      <c r="G1686" s="3" t="e">
        <f>VLOOKUP('Reported Performance Table'!B1686,'Master List'!$B$11:$D$17,3,FALSE)</f>
        <v>#N/A</v>
      </c>
      <c r="H1686" t="e">
        <f t="shared" si="52"/>
        <v>#N/A</v>
      </c>
      <c r="I1686" t="e">
        <f>IF(VLOOKUP('Reported Performance Table'!D1686,'Master List'!$B$42:$D$129,3,FALSE)="","No",VLOOKUP('Reported Performance Table'!D1686,'Master List'!$B$42:$D$129,3,FALSE))</f>
        <v>#N/A</v>
      </c>
      <c r="J1686" t="e">
        <f>IF(AND(I1686="Yes_No",'Reported Performance Table'!E1686="Yes"),"No","Yes_No")</f>
        <v>#N/A</v>
      </c>
      <c r="K1686" t="str">
        <f>IF('Reported Performance Table'!D1686="","",IF('Reported Performance Table'!E1686="Yes","LUNA_CCT","Reported_CCT"))</f>
        <v/>
      </c>
      <c r="L1686" t="str">
        <f>IF('Reported Performance Table'!D1686="","",IF(K1686="LUNA_CCT",VLOOKUP('Reported Performance Table'!D1686,'Master List'!$B$42:$E$129,4,FALSE),"Reported_BUG"))</f>
        <v/>
      </c>
      <c r="M1686" t="str">
        <f>IF('Reported Performance Table'!D1686="","",IF(AND('Reported Performance Table'!$E1686="Yes",OR('Reported Performance Table'!$D1686='Master List'!$B$42,'Reported Performance Table'!$D1686='Master List'!$B$43,'Reported Performance Table'!$D1686='Master List'!$B$44,'Reported Performance Table'!$D1686='Master List'!$B$46,'Reported Performance Table'!$D1686='Master List'!$B$48,'Reported Performance Table'!$D1686='Master List'!$B$104,'Reported Performance Table'!$D1686='Master List'!$B$106,'Reported Performance Table'!$D1686='Master List'!$B$126)),"LUNA_Dimming","Dimming_Capability_and_Range"))</f>
        <v/>
      </c>
      <c r="N1686" s="179">
        <f>'Reported Performance Table'!BE1686</f>
        <v>0</v>
      </c>
      <c r="O1686" s="179">
        <f>'Reported Performance Table'!BF1686</f>
        <v>0</v>
      </c>
      <c r="P1686" s="179">
        <f>'Reported Performance Table'!BG1686</f>
        <v>0</v>
      </c>
      <c r="Q1686" t="str">
        <f t="shared" si="53"/>
        <v>No</v>
      </c>
    </row>
    <row r="1687" spans="1:17" x14ac:dyDescent="0.25">
      <c r="A1687" s="75">
        <v>1694</v>
      </c>
      <c r="B1687" s="76" t="str">
        <f>IF('Reported Performance Table'!$A1694="","",IF(OR('Reported Performance Table'!$B1694="",'Reported Performance Table'!$C1694="",'Reported Performance Table'!$D1694="",'Reported Performance Table'!$F1694="",'Reported Performance Table'!$G1694="",'Reported Performance Table'!$H1694="",'Reported Performance Table'!$I1694="",'Reported Performance Table'!$K1694="",'Reported Performance Table'!$N1694="",'Reported Performance Table'!$O1694="",'Reported Performance Table'!$P1694="",'Reported Performance Table'!$Q1694="",'Reported Performance Table'!$R1694="",'Reported Performance Table'!$S1694="",'Reported Performance Table'!$T1694="",'Reported Performance Table'!$U1694="",'Reported Performance Table'!$V1694="",'Reported Performance Table'!$W1694="",'Reported Performance Table'!$X1694="",'Reported Performance Table'!$AF1694="",'Reported Performance Table'!$AG1694="",'Reported Performance Table'!$AI1694="",'Reported Performance Table'!$AJ1694="",'Reported Performance Table'!$AL1694="",'Reported Performance Table'!$AN1694="",'Reported Performance Table'!$AR1694=""),$A1687&amp;", ",""))</f>
        <v/>
      </c>
      <c r="D1687" s="35" t="e">
        <f>VLOOKUP('Reported Performance Table'!C1687,'Master List'!$B$20:$C$39,2,FALSE)</f>
        <v>#N/A</v>
      </c>
      <c r="E1687" t="e">
        <f>VLOOKUP('Reported Performance Table'!D1687,'Master List'!$B$42:$C$129,2,FALSE)</f>
        <v>#N/A</v>
      </c>
      <c r="F1687" t="e">
        <f>VLOOKUP('Reported Performance Table'!C1687,'Master List'!$B$20:$D$39,3,FALSE)</f>
        <v>#N/A</v>
      </c>
      <c r="G1687" s="3" t="e">
        <f>VLOOKUP('Reported Performance Table'!B1687,'Master List'!$B$11:$D$17,3,FALSE)</f>
        <v>#N/A</v>
      </c>
      <c r="H1687" t="e">
        <f t="shared" si="52"/>
        <v>#N/A</v>
      </c>
      <c r="I1687" t="e">
        <f>IF(VLOOKUP('Reported Performance Table'!D1687,'Master List'!$B$42:$D$129,3,FALSE)="","No",VLOOKUP('Reported Performance Table'!D1687,'Master List'!$B$42:$D$129,3,FALSE))</f>
        <v>#N/A</v>
      </c>
      <c r="J1687" t="e">
        <f>IF(AND(I1687="Yes_No",'Reported Performance Table'!E1687="Yes"),"No","Yes_No")</f>
        <v>#N/A</v>
      </c>
      <c r="K1687" t="str">
        <f>IF('Reported Performance Table'!D1687="","",IF('Reported Performance Table'!E1687="Yes","LUNA_CCT","Reported_CCT"))</f>
        <v/>
      </c>
      <c r="L1687" t="str">
        <f>IF('Reported Performance Table'!D1687="","",IF(K1687="LUNA_CCT",VLOOKUP('Reported Performance Table'!D1687,'Master List'!$B$42:$E$129,4,FALSE),"Reported_BUG"))</f>
        <v/>
      </c>
      <c r="M1687" t="str">
        <f>IF('Reported Performance Table'!D1687="","",IF(AND('Reported Performance Table'!$E1687="Yes",OR('Reported Performance Table'!$D1687='Master List'!$B$42,'Reported Performance Table'!$D1687='Master List'!$B$43,'Reported Performance Table'!$D1687='Master List'!$B$44,'Reported Performance Table'!$D1687='Master List'!$B$46,'Reported Performance Table'!$D1687='Master List'!$B$48,'Reported Performance Table'!$D1687='Master List'!$B$104,'Reported Performance Table'!$D1687='Master List'!$B$106,'Reported Performance Table'!$D1687='Master List'!$B$126)),"LUNA_Dimming","Dimming_Capability_and_Range"))</f>
        <v/>
      </c>
      <c r="N1687" s="179">
        <f>'Reported Performance Table'!BE1687</f>
        <v>0</v>
      </c>
      <c r="O1687" s="179">
        <f>'Reported Performance Table'!BF1687</f>
        <v>0</v>
      </c>
      <c r="P1687" s="179">
        <f>'Reported Performance Table'!BG1687</f>
        <v>0</v>
      </c>
      <c r="Q1687" t="str">
        <f t="shared" si="53"/>
        <v>No</v>
      </c>
    </row>
    <row r="1688" spans="1:17" x14ac:dyDescent="0.25">
      <c r="A1688" s="75">
        <v>1695</v>
      </c>
      <c r="B1688" s="76" t="str">
        <f>IF('Reported Performance Table'!$A1695="","",IF(OR('Reported Performance Table'!$B1695="",'Reported Performance Table'!$C1695="",'Reported Performance Table'!$D1695="",'Reported Performance Table'!$F1695="",'Reported Performance Table'!$G1695="",'Reported Performance Table'!$H1695="",'Reported Performance Table'!$I1695="",'Reported Performance Table'!$K1695="",'Reported Performance Table'!$N1695="",'Reported Performance Table'!$O1695="",'Reported Performance Table'!$P1695="",'Reported Performance Table'!$Q1695="",'Reported Performance Table'!$R1695="",'Reported Performance Table'!$S1695="",'Reported Performance Table'!$T1695="",'Reported Performance Table'!$U1695="",'Reported Performance Table'!$V1695="",'Reported Performance Table'!$W1695="",'Reported Performance Table'!$X1695="",'Reported Performance Table'!$AF1695="",'Reported Performance Table'!$AG1695="",'Reported Performance Table'!$AI1695="",'Reported Performance Table'!$AJ1695="",'Reported Performance Table'!$AL1695="",'Reported Performance Table'!$AN1695="",'Reported Performance Table'!$AR1695=""),$A1688&amp;", ",""))</f>
        <v/>
      </c>
      <c r="D1688" s="35" t="e">
        <f>VLOOKUP('Reported Performance Table'!C1688,'Master List'!$B$20:$C$39,2,FALSE)</f>
        <v>#N/A</v>
      </c>
      <c r="E1688" t="e">
        <f>VLOOKUP('Reported Performance Table'!D1688,'Master List'!$B$42:$C$129,2,FALSE)</f>
        <v>#N/A</v>
      </c>
      <c r="F1688" t="e">
        <f>VLOOKUP('Reported Performance Table'!C1688,'Master List'!$B$20:$D$39,3,FALSE)</f>
        <v>#N/A</v>
      </c>
      <c r="G1688" s="3" t="e">
        <f>VLOOKUP('Reported Performance Table'!B1688,'Master List'!$B$11:$D$17,3,FALSE)</f>
        <v>#N/A</v>
      </c>
      <c r="H1688" t="e">
        <f t="shared" si="52"/>
        <v>#N/A</v>
      </c>
      <c r="I1688" t="e">
        <f>IF(VLOOKUP('Reported Performance Table'!D1688,'Master List'!$B$42:$D$129,3,FALSE)="","No",VLOOKUP('Reported Performance Table'!D1688,'Master List'!$B$42:$D$129,3,FALSE))</f>
        <v>#N/A</v>
      </c>
      <c r="J1688" t="e">
        <f>IF(AND(I1688="Yes_No",'Reported Performance Table'!E1688="Yes"),"No","Yes_No")</f>
        <v>#N/A</v>
      </c>
      <c r="K1688" t="str">
        <f>IF('Reported Performance Table'!D1688="","",IF('Reported Performance Table'!E1688="Yes","LUNA_CCT","Reported_CCT"))</f>
        <v/>
      </c>
      <c r="L1688" t="str">
        <f>IF('Reported Performance Table'!D1688="","",IF(K1688="LUNA_CCT",VLOOKUP('Reported Performance Table'!D1688,'Master List'!$B$42:$E$129,4,FALSE),"Reported_BUG"))</f>
        <v/>
      </c>
      <c r="M1688" t="str">
        <f>IF('Reported Performance Table'!D1688="","",IF(AND('Reported Performance Table'!$E1688="Yes",OR('Reported Performance Table'!$D1688='Master List'!$B$42,'Reported Performance Table'!$D1688='Master List'!$B$43,'Reported Performance Table'!$D1688='Master List'!$B$44,'Reported Performance Table'!$D1688='Master List'!$B$46,'Reported Performance Table'!$D1688='Master List'!$B$48,'Reported Performance Table'!$D1688='Master List'!$B$104,'Reported Performance Table'!$D1688='Master List'!$B$106,'Reported Performance Table'!$D1688='Master List'!$B$126)),"LUNA_Dimming","Dimming_Capability_and_Range"))</f>
        <v/>
      </c>
      <c r="N1688" s="179">
        <f>'Reported Performance Table'!BE1688</f>
        <v>0</v>
      </c>
      <c r="O1688" s="179">
        <f>'Reported Performance Table'!BF1688</f>
        <v>0</v>
      </c>
      <c r="P1688" s="179">
        <f>'Reported Performance Table'!BG1688</f>
        <v>0</v>
      </c>
      <c r="Q1688" t="str">
        <f t="shared" si="53"/>
        <v>No</v>
      </c>
    </row>
    <row r="1689" spans="1:17" x14ac:dyDescent="0.25">
      <c r="A1689" s="75">
        <v>1696</v>
      </c>
      <c r="B1689" s="76" t="str">
        <f>IF('Reported Performance Table'!$A1696="","",IF(OR('Reported Performance Table'!$B1696="",'Reported Performance Table'!$C1696="",'Reported Performance Table'!$D1696="",'Reported Performance Table'!$F1696="",'Reported Performance Table'!$G1696="",'Reported Performance Table'!$H1696="",'Reported Performance Table'!$I1696="",'Reported Performance Table'!$K1696="",'Reported Performance Table'!$N1696="",'Reported Performance Table'!$O1696="",'Reported Performance Table'!$P1696="",'Reported Performance Table'!$Q1696="",'Reported Performance Table'!$R1696="",'Reported Performance Table'!$S1696="",'Reported Performance Table'!$T1696="",'Reported Performance Table'!$U1696="",'Reported Performance Table'!$V1696="",'Reported Performance Table'!$W1696="",'Reported Performance Table'!$X1696="",'Reported Performance Table'!$AF1696="",'Reported Performance Table'!$AG1696="",'Reported Performance Table'!$AI1696="",'Reported Performance Table'!$AJ1696="",'Reported Performance Table'!$AL1696="",'Reported Performance Table'!$AN1696="",'Reported Performance Table'!$AR1696=""),$A1689&amp;", ",""))</f>
        <v/>
      </c>
      <c r="D1689" s="35" t="e">
        <f>VLOOKUP('Reported Performance Table'!C1689,'Master List'!$B$20:$C$39,2,FALSE)</f>
        <v>#N/A</v>
      </c>
      <c r="E1689" t="e">
        <f>VLOOKUP('Reported Performance Table'!D1689,'Master List'!$B$42:$C$129,2,FALSE)</f>
        <v>#N/A</v>
      </c>
      <c r="F1689" t="e">
        <f>VLOOKUP('Reported Performance Table'!C1689,'Master List'!$B$20:$D$39,3,FALSE)</f>
        <v>#N/A</v>
      </c>
      <c r="G1689" s="3" t="e">
        <f>VLOOKUP('Reported Performance Table'!B1689,'Master List'!$B$11:$D$17,3,FALSE)</f>
        <v>#N/A</v>
      </c>
      <c r="H1689" t="e">
        <f t="shared" si="52"/>
        <v>#N/A</v>
      </c>
      <c r="I1689" t="e">
        <f>IF(VLOOKUP('Reported Performance Table'!D1689,'Master List'!$B$42:$D$129,3,FALSE)="","No",VLOOKUP('Reported Performance Table'!D1689,'Master List'!$B$42:$D$129,3,FALSE))</f>
        <v>#N/A</v>
      </c>
      <c r="J1689" t="e">
        <f>IF(AND(I1689="Yes_No",'Reported Performance Table'!E1689="Yes"),"No","Yes_No")</f>
        <v>#N/A</v>
      </c>
      <c r="K1689" t="str">
        <f>IF('Reported Performance Table'!D1689="","",IF('Reported Performance Table'!E1689="Yes","LUNA_CCT","Reported_CCT"))</f>
        <v/>
      </c>
      <c r="L1689" t="str">
        <f>IF('Reported Performance Table'!D1689="","",IF(K1689="LUNA_CCT",VLOOKUP('Reported Performance Table'!D1689,'Master List'!$B$42:$E$129,4,FALSE),"Reported_BUG"))</f>
        <v/>
      </c>
      <c r="M1689" t="str">
        <f>IF('Reported Performance Table'!D1689="","",IF(AND('Reported Performance Table'!$E1689="Yes",OR('Reported Performance Table'!$D1689='Master List'!$B$42,'Reported Performance Table'!$D1689='Master List'!$B$43,'Reported Performance Table'!$D1689='Master List'!$B$44,'Reported Performance Table'!$D1689='Master List'!$B$46,'Reported Performance Table'!$D1689='Master List'!$B$48,'Reported Performance Table'!$D1689='Master List'!$B$104,'Reported Performance Table'!$D1689='Master List'!$B$106,'Reported Performance Table'!$D1689='Master List'!$B$126)),"LUNA_Dimming","Dimming_Capability_and_Range"))</f>
        <v/>
      </c>
      <c r="N1689" s="179">
        <f>'Reported Performance Table'!BE1689</f>
        <v>0</v>
      </c>
      <c r="O1689" s="179">
        <f>'Reported Performance Table'!BF1689</f>
        <v>0</v>
      </c>
      <c r="P1689" s="179">
        <f>'Reported Performance Table'!BG1689</f>
        <v>0</v>
      </c>
      <c r="Q1689" t="str">
        <f t="shared" si="53"/>
        <v>No</v>
      </c>
    </row>
    <row r="1690" spans="1:17" x14ac:dyDescent="0.25">
      <c r="A1690" s="75">
        <v>1697</v>
      </c>
      <c r="B1690" s="76" t="str">
        <f>IF('Reported Performance Table'!$A1697="","",IF(OR('Reported Performance Table'!$B1697="",'Reported Performance Table'!$C1697="",'Reported Performance Table'!$D1697="",'Reported Performance Table'!$F1697="",'Reported Performance Table'!$G1697="",'Reported Performance Table'!$H1697="",'Reported Performance Table'!$I1697="",'Reported Performance Table'!$K1697="",'Reported Performance Table'!$N1697="",'Reported Performance Table'!$O1697="",'Reported Performance Table'!$P1697="",'Reported Performance Table'!$Q1697="",'Reported Performance Table'!$R1697="",'Reported Performance Table'!$S1697="",'Reported Performance Table'!$T1697="",'Reported Performance Table'!$U1697="",'Reported Performance Table'!$V1697="",'Reported Performance Table'!$W1697="",'Reported Performance Table'!$X1697="",'Reported Performance Table'!$AF1697="",'Reported Performance Table'!$AG1697="",'Reported Performance Table'!$AI1697="",'Reported Performance Table'!$AJ1697="",'Reported Performance Table'!$AL1697="",'Reported Performance Table'!$AN1697="",'Reported Performance Table'!$AR1697=""),$A1690&amp;", ",""))</f>
        <v/>
      </c>
      <c r="D1690" s="35" t="e">
        <f>VLOOKUP('Reported Performance Table'!C1690,'Master List'!$B$20:$C$39,2,FALSE)</f>
        <v>#N/A</v>
      </c>
      <c r="E1690" t="e">
        <f>VLOOKUP('Reported Performance Table'!D1690,'Master List'!$B$42:$C$129,2,FALSE)</f>
        <v>#N/A</v>
      </c>
      <c r="F1690" t="e">
        <f>VLOOKUP('Reported Performance Table'!C1690,'Master List'!$B$20:$D$39,3,FALSE)</f>
        <v>#N/A</v>
      </c>
      <c r="G1690" s="3" t="e">
        <f>VLOOKUP('Reported Performance Table'!B1690,'Master List'!$B$11:$D$17,3,FALSE)</f>
        <v>#N/A</v>
      </c>
      <c r="H1690" t="e">
        <f t="shared" si="52"/>
        <v>#N/A</v>
      </c>
      <c r="I1690" t="e">
        <f>IF(VLOOKUP('Reported Performance Table'!D1690,'Master List'!$B$42:$D$129,3,FALSE)="","No",VLOOKUP('Reported Performance Table'!D1690,'Master List'!$B$42:$D$129,3,FALSE))</f>
        <v>#N/A</v>
      </c>
      <c r="J1690" t="e">
        <f>IF(AND(I1690="Yes_No",'Reported Performance Table'!E1690="Yes"),"No","Yes_No")</f>
        <v>#N/A</v>
      </c>
      <c r="K1690" t="str">
        <f>IF('Reported Performance Table'!D1690="","",IF('Reported Performance Table'!E1690="Yes","LUNA_CCT","Reported_CCT"))</f>
        <v/>
      </c>
      <c r="L1690" t="str">
        <f>IF('Reported Performance Table'!D1690="","",IF(K1690="LUNA_CCT",VLOOKUP('Reported Performance Table'!D1690,'Master List'!$B$42:$E$129,4,FALSE),"Reported_BUG"))</f>
        <v/>
      </c>
      <c r="M1690" t="str">
        <f>IF('Reported Performance Table'!D1690="","",IF(AND('Reported Performance Table'!$E1690="Yes",OR('Reported Performance Table'!$D1690='Master List'!$B$42,'Reported Performance Table'!$D1690='Master List'!$B$43,'Reported Performance Table'!$D1690='Master List'!$B$44,'Reported Performance Table'!$D1690='Master List'!$B$46,'Reported Performance Table'!$D1690='Master List'!$B$48,'Reported Performance Table'!$D1690='Master List'!$B$104,'Reported Performance Table'!$D1690='Master List'!$B$106,'Reported Performance Table'!$D1690='Master List'!$B$126)),"LUNA_Dimming","Dimming_Capability_and_Range"))</f>
        <v/>
      </c>
      <c r="N1690" s="179">
        <f>'Reported Performance Table'!BE1690</f>
        <v>0</v>
      </c>
      <c r="O1690" s="179">
        <f>'Reported Performance Table'!BF1690</f>
        <v>0</v>
      </c>
      <c r="P1690" s="179">
        <f>'Reported Performance Table'!BG1690</f>
        <v>0</v>
      </c>
      <c r="Q1690" t="str">
        <f t="shared" si="53"/>
        <v>No</v>
      </c>
    </row>
    <row r="1691" spans="1:17" x14ac:dyDescent="0.25">
      <c r="A1691" s="75">
        <v>1698</v>
      </c>
      <c r="B1691" s="76" t="str">
        <f>IF('Reported Performance Table'!$A1698="","",IF(OR('Reported Performance Table'!$B1698="",'Reported Performance Table'!$C1698="",'Reported Performance Table'!$D1698="",'Reported Performance Table'!$F1698="",'Reported Performance Table'!$G1698="",'Reported Performance Table'!$H1698="",'Reported Performance Table'!$I1698="",'Reported Performance Table'!$K1698="",'Reported Performance Table'!$N1698="",'Reported Performance Table'!$O1698="",'Reported Performance Table'!$P1698="",'Reported Performance Table'!$Q1698="",'Reported Performance Table'!$R1698="",'Reported Performance Table'!$S1698="",'Reported Performance Table'!$T1698="",'Reported Performance Table'!$U1698="",'Reported Performance Table'!$V1698="",'Reported Performance Table'!$W1698="",'Reported Performance Table'!$X1698="",'Reported Performance Table'!$AF1698="",'Reported Performance Table'!$AG1698="",'Reported Performance Table'!$AI1698="",'Reported Performance Table'!$AJ1698="",'Reported Performance Table'!$AL1698="",'Reported Performance Table'!$AN1698="",'Reported Performance Table'!$AR1698=""),$A1691&amp;", ",""))</f>
        <v/>
      </c>
      <c r="D1691" s="35" t="e">
        <f>VLOOKUP('Reported Performance Table'!C1691,'Master List'!$B$20:$C$39,2,FALSE)</f>
        <v>#N/A</v>
      </c>
      <c r="E1691" t="e">
        <f>VLOOKUP('Reported Performance Table'!D1691,'Master List'!$B$42:$C$129,2,FALSE)</f>
        <v>#N/A</v>
      </c>
      <c r="F1691" t="e">
        <f>VLOOKUP('Reported Performance Table'!C1691,'Master List'!$B$20:$D$39,3,FALSE)</f>
        <v>#N/A</v>
      </c>
      <c r="G1691" s="3" t="e">
        <f>VLOOKUP('Reported Performance Table'!B1691,'Master List'!$B$11:$D$17,3,FALSE)</f>
        <v>#N/A</v>
      </c>
      <c r="H1691" t="e">
        <f t="shared" si="52"/>
        <v>#N/A</v>
      </c>
      <c r="I1691" t="e">
        <f>IF(VLOOKUP('Reported Performance Table'!D1691,'Master List'!$B$42:$D$129,3,FALSE)="","No",VLOOKUP('Reported Performance Table'!D1691,'Master List'!$B$42:$D$129,3,FALSE))</f>
        <v>#N/A</v>
      </c>
      <c r="J1691" t="e">
        <f>IF(AND(I1691="Yes_No",'Reported Performance Table'!E1691="Yes"),"No","Yes_No")</f>
        <v>#N/A</v>
      </c>
      <c r="K1691" t="str">
        <f>IF('Reported Performance Table'!D1691="","",IF('Reported Performance Table'!E1691="Yes","LUNA_CCT","Reported_CCT"))</f>
        <v/>
      </c>
      <c r="L1691" t="str">
        <f>IF('Reported Performance Table'!D1691="","",IF(K1691="LUNA_CCT",VLOOKUP('Reported Performance Table'!D1691,'Master List'!$B$42:$E$129,4,FALSE),"Reported_BUG"))</f>
        <v/>
      </c>
      <c r="M1691" t="str">
        <f>IF('Reported Performance Table'!D1691="","",IF(AND('Reported Performance Table'!$E1691="Yes",OR('Reported Performance Table'!$D1691='Master List'!$B$42,'Reported Performance Table'!$D1691='Master List'!$B$43,'Reported Performance Table'!$D1691='Master List'!$B$44,'Reported Performance Table'!$D1691='Master List'!$B$46,'Reported Performance Table'!$D1691='Master List'!$B$48,'Reported Performance Table'!$D1691='Master List'!$B$104,'Reported Performance Table'!$D1691='Master List'!$B$106,'Reported Performance Table'!$D1691='Master List'!$B$126)),"LUNA_Dimming","Dimming_Capability_and_Range"))</f>
        <v/>
      </c>
      <c r="N1691" s="179">
        <f>'Reported Performance Table'!BE1691</f>
        <v>0</v>
      </c>
      <c r="O1691" s="179">
        <f>'Reported Performance Table'!BF1691</f>
        <v>0</v>
      </c>
      <c r="P1691" s="179">
        <f>'Reported Performance Table'!BG1691</f>
        <v>0</v>
      </c>
      <c r="Q1691" t="str">
        <f t="shared" si="53"/>
        <v>No</v>
      </c>
    </row>
    <row r="1692" spans="1:17" x14ac:dyDescent="0.25">
      <c r="A1692" s="75">
        <v>1699</v>
      </c>
      <c r="B1692" s="76" t="str">
        <f>IF('Reported Performance Table'!$A1699="","",IF(OR('Reported Performance Table'!$B1699="",'Reported Performance Table'!$C1699="",'Reported Performance Table'!$D1699="",'Reported Performance Table'!$F1699="",'Reported Performance Table'!$G1699="",'Reported Performance Table'!$H1699="",'Reported Performance Table'!$I1699="",'Reported Performance Table'!$K1699="",'Reported Performance Table'!$N1699="",'Reported Performance Table'!$O1699="",'Reported Performance Table'!$P1699="",'Reported Performance Table'!$Q1699="",'Reported Performance Table'!$R1699="",'Reported Performance Table'!$S1699="",'Reported Performance Table'!$T1699="",'Reported Performance Table'!$U1699="",'Reported Performance Table'!$V1699="",'Reported Performance Table'!$W1699="",'Reported Performance Table'!$X1699="",'Reported Performance Table'!$AF1699="",'Reported Performance Table'!$AG1699="",'Reported Performance Table'!$AI1699="",'Reported Performance Table'!$AJ1699="",'Reported Performance Table'!$AL1699="",'Reported Performance Table'!$AN1699="",'Reported Performance Table'!$AR1699=""),$A1692&amp;", ",""))</f>
        <v/>
      </c>
      <c r="D1692" s="35" t="e">
        <f>VLOOKUP('Reported Performance Table'!C1692,'Master List'!$B$20:$C$39,2,FALSE)</f>
        <v>#N/A</v>
      </c>
      <c r="E1692" t="e">
        <f>VLOOKUP('Reported Performance Table'!D1692,'Master List'!$B$42:$C$129,2,FALSE)</f>
        <v>#N/A</v>
      </c>
      <c r="F1692" t="e">
        <f>VLOOKUP('Reported Performance Table'!C1692,'Master List'!$B$20:$D$39,3,FALSE)</f>
        <v>#N/A</v>
      </c>
      <c r="G1692" s="3" t="e">
        <f>VLOOKUP('Reported Performance Table'!B1692,'Master List'!$B$11:$D$17,3,FALSE)</f>
        <v>#N/A</v>
      </c>
      <c r="H1692" t="e">
        <f t="shared" si="52"/>
        <v>#N/A</v>
      </c>
      <c r="I1692" t="e">
        <f>IF(VLOOKUP('Reported Performance Table'!D1692,'Master List'!$B$42:$D$129,3,FALSE)="","No",VLOOKUP('Reported Performance Table'!D1692,'Master List'!$B$42:$D$129,3,FALSE))</f>
        <v>#N/A</v>
      </c>
      <c r="J1692" t="e">
        <f>IF(AND(I1692="Yes_No",'Reported Performance Table'!E1692="Yes"),"No","Yes_No")</f>
        <v>#N/A</v>
      </c>
      <c r="K1692" t="str">
        <f>IF('Reported Performance Table'!D1692="","",IF('Reported Performance Table'!E1692="Yes","LUNA_CCT","Reported_CCT"))</f>
        <v/>
      </c>
      <c r="L1692" t="str">
        <f>IF('Reported Performance Table'!D1692="","",IF(K1692="LUNA_CCT",VLOOKUP('Reported Performance Table'!D1692,'Master List'!$B$42:$E$129,4,FALSE),"Reported_BUG"))</f>
        <v/>
      </c>
      <c r="M1692" t="str">
        <f>IF('Reported Performance Table'!D1692="","",IF(AND('Reported Performance Table'!$E1692="Yes",OR('Reported Performance Table'!$D1692='Master List'!$B$42,'Reported Performance Table'!$D1692='Master List'!$B$43,'Reported Performance Table'!$D1692='Master List'!$B$44,'Reported Performance Table'!$D1692='Master List'!$B$46,'Reported Performance Table'!$D1692='Master List'!$B$48,'Reported Performance Table'!$D1692='Master List'!$B$104,'Reported Performance Table'!$D1692='Master List'!$B$106,'Reported Performance Table'!$D1692='Master List'!$B$126)),"LUNA_Dimming","Dimming_Capability_and_Range"))</f>
        <v/>
      </c>
      <c r="N1692" s="179">
        <f>'Reported Performance Table'!BE1692</f>
        <v>0</v>
      </c>
      <c r="O1692" s="179">
        <f>'Reported Performance Table'!BF1692</f>
        <v>0</v>
      </c>
      <c r="P1692" s="179">
        <f>'Reported Performance Table'!BG1692</f>
        <v>0</v>
      </c>
      <c r="Q1692" t="str">
        <f t="shared" si="53"/>
        <v>No</v>
      </c>
    </row>
    <row r="1693" spans="1:17" x14ac:dyDescent="0.25">
      <c r="A1693" s="75">
        <v>1700</v>
      </c>
      <c r="B1693" s="76" t="str">
        <f>IF('Reported Performance Table'!$A1700="","",IF(OR('Reported Performance Table'!$B1700="",'Reported Performance Table'!$C1700="",'Reported Performance Table'!$D1700="",'Reported Performance Table'!$F1700="",'Reported Performance Table'!$G1700="",'Reported Performance Table'!$H1700="",'Reported Performance Table'!$I1700="",'Reported Performance Table'!$K1700="",'Reported Performance Table'!$N1700="",'Reported Performance Table'!$O1700="",'Reported Performance Table'!$P1700="",'Reported Performance Table'!$Q1700="",'Reported Performance Table'!$R1700="",'Reported Performance Table'!$S1700="",'Reported Performance Table'!$T1700="",'Reported Performance Table'!$U1700="",'Reported Performance Table'!$V1700="",'Reported Performance Table'!$W1700="",'Reported Performance Table'!$X1700="",'Reported Performance Table'!$AF1700="",'Reported Performance Table'!$AG1700="",'Reported Performance Table'!$AI1700="",'Reported Performance Table'!$AJ1700="",'Reported Performance Table'!$AL1700="",'Reported Performance Table'!$AN1700="",'Reported Performance Table'!$AR1700=""),$A1693&amp;", ",""))</f>
        <v/>
      </c>
      <c r="D1693" s="35" t="e">
        <f>VLOOKUP('Reported Performance Table'!C1693,'Master List'!$B$20:$C$39,2,FALSE)</f>
        <v>#N/A</v>
      </c>
      <c r="E1693" t="e">
        <f>VLOOKUP('Reported Performance Table'!D1693,'Master List'!$B$42:$C$129,2,FALSE)</f>
        <v>#N/A</v>
      </c>
      <c r="F1693" t="e">
        <f>VLOOKUP('Reported Performance Table'!C1693,'Master List'!$B$20:$D$39,3,FALSE)</f>
        <v>#N/A</v>
      </c>
      <c r="G1693" s="3" t="e">
        <f>VLOOKUP('Reported Performance Table'!B1693,'Master List'!$B$11:$D$17,3,FALSE)</f>
        <v>#N/A</v>
      </c>
      <c r="H1693" t="e">
        <f t="shared" si="52"/>
        <v>#N/A</v>
      </c>
      <c r="I1693" t="e">
        <f>IF(VLOOKUP('Reported Performance Table'!D1693,'Master List'!$B$42:$D$129,3,FALSE)="","No",VLOOKUP('Reported Performance Table'!D1693,'Master List'!$B$42:$D$129,3,FALSE))</f>
        <v>#N/A</v>
      </c>
      <c r="J1693" t="e">
        <f>IF(AND(I1693="Yes_No",'Reported Performance Table'!E1693="Yes"),"No","Yes_No")</f>
        <v>#N/A</v>
      </c>
      <c r="K1693" t="str">
        <f>IF('Reported Performance Table'!D1693="","",IF('Reported Performance Table'!E1693="Yes","LUNA_CCT","Reported_CCT"))</f>
        <v/>
      </c>
      <c r="L1693" t="str">
        <f>IF('Reported Performance Table'!D1693="","",IF(K1693="LUNA_CCT",VLOOKUP('Reported Performance Table'!D1693,'Master List'!$B$42:$E$129,4,FALSE),"Reported_BUG"))</f>
        <v/>
      </c>
      <c r="M1693" t="str">
        <f>IF('Reported Performance Table'!D1693="","",IF(AND('Reported Performance Table'!$E1693="Yes",OR('Reported Performance Table'!$D1693='Master List'!$B$42,'Reported Performance Table'!$D1693='Master List'!$B$43,'Reported Performance Table'!$D1693='Master List'!$B$44,'Reported Performance Table'!$D1693='Master List'!$B$46,'Reported Performance Table'!$D1693='Master List'!$B$48,'Reported Performance Table'!$D1693='Master List'!$B$104,'Reported Performance Table'!$D1693='Master List'!$B$106,'Reported Performance Table'!$D1693='Master List'!$B$126)),"LUNA_Dimming","Dimming_Capability_and_Range"))</f>
        <v/>
      </c>
      <c r="N1693" s="179">
        <f>'Reported Performance Table'!BE1693</f>
        <v>0</v>
      </c>
      <c r="O1693" s="179">
        <f>'Reported Performance Table'!BF1693</f>
        <v>0</v>
      </c>
      <c r="P1693" s="179">
        <f>'Reported Performance Table'!BG1693</f>
        <v>0</v>
      </c>
      <c r="Q1693" t="str">
        <f t="shared" si="53"/>
        <v>No</v>
      </c>
    </row>
    <row r="1694" spans="1:17" x14ac:dyDescent="0.25">
      <c r="A1694" s="75">
        <v>1701</v>
      </c>
      <c r="B1694" s="76" t="str">
        <f>IF('Reported Performance Table'!$A1701="","",IF(OR('Reported Performance Table'!$B1701="",'Reported Performance Table'!$C1701="",'Reported Performance Table'!$D1701="",'Reported Performance Table'!$F1701="",'Reported Performance Table'!$G1701="",'Reported Performance Table'!$H1701="",'Reported Performance Table'!$I1701="",'Reported Performance Table'!$K1701="",'Reported Performance Table'!$N1701="",'Reported Performance Table'!$O1701="",'Reported Performance Table'!$P1701="",'Reported Performance Table'!$Q1701="",'Reported Performance Table'!$R1701="",'Reported Performance Table'!$S1701="",'Reported Performance Table'!$T1701="",'Reported Performance Table'!$U1701="",'Reported Performance Table'!$V1701="",'Reported Performance Table'!$W1701="",'Reported Performance Table'!$X1701="",'Reported Performance Table'!$AF1701="",'Reported Performance Table'!$AG1701="",'Reported Performance Table'!$AI1701="",'Reported Performance Table'!$AJ1701="",'Reported Performance Table'!$AL1701="",'Reported Performance Table'!$AN1701="",'Reported Performance Table'!$AR1701=""),$A1694&amp;", ",""))</f>
        <v/>
      </c>
      <c r="D1694" s="35" t="e">
        <f>VLOOKUP('Reported Performance Table'!C1694,'Master List'!$B$20:$C$39,2,FALSE)</f>
        <v>#N/A</v>
      </c>
      <c r="E1694" t="e">
        <f>VLOOKUP('Reported Performance Table'!D1694,'Master List'!$B$42:$C$129,2,FALSE)</f>
        <v>#N/A</v>
      </c>
      <c r="F1694" t="e">
        <f>VLOOKUP('Reported Performance Table'!C1694,'Master List'!$B$20:$D$39,3,FALSE)</f>
        <v>#N/A</v>
      </c>
      <c r="G1694" s="3" t="e">
        <f>VLOOKUP('Reported Performance Table'!B1694,'Master List'!$B$11:$D$17,3,FALSE)</f>
        <v>#N/A</v>
      </c>
      <c r="H1694" t="e">
        <f t="shared" si="52"/>
        <v>#N/A</v>
      </c>
      <c r="I1694" t="e">
        <f>IF(VLOOKUP('Reported Performance Table'!D1694,'Master List'!$B$42:$D$129,3,FALSE)="","No",VLOOKUP('Reported Performance Table'!D1694,'Master List'!$B$42:$D$129,3,FALSE))</f>
        <v>#N/A</v>
      </c>
      <c r="J1694" t="e">
        <f>IF(AND(I1694="Yes_No",'Reported Performance Table'!E1694="Yes"),"No","Yes_No")</f>
        <v>#N/A</v>
      </c>
      <c r="K1694" t="str">
        <f>IF('Reported Performance Table'!D1694="","",IF('Reported Performance Table'!E1694="Yes","LUNA_CCT","Reported_CCT"))</f>
        <v/>
      </c>
      <c r="L1694" t="str">
        <f>IF('Reported Performance Table'!D1694="","",IF(K1694="LUNA_CCT",VLOOKUP('Reported Performance Table'!D1694,'Master List'!$B$42:$E$129,4,FALSE),"Reported_BUG"))</f>
        <v/>
      </c>
      <c r="M1694" t="str">
        <f>IF('Reported Performance Table'!D1694="","",IF(AND('Reported Performance Table'!$E1694="Yes",OR('Reported Performance Table'!$D1694='Master List'!$B$42,'Reported Performance Table'!$D1694='Master List'!$B$43,'Reported Performance Table'!$D1694='Master List'!$B$44,'Reported Performance Table'!$D1694='Master List'!$B$46,'Reported Performance Table'!$D1694='Master List'!$B$48,'Reported Performance Table'!$D1694='Master List'!$B$104,'Reported Performance Table'!$D1694='Master List'!$B$106,'Reported Performance Table'!$D1694='Master List'!$B$126)),"LUNA_Dimming","Dimming_Capability_and_Range"))</f>
        <v/>
      </c>
      <c r="N1694" s="179">
        <f>'Reported Performance Table'!BE1694</f>
        <v>0</v>
      </c>
      <c r="O1694" s="179">
        <f>'Reported Performance Table'!BF1694</f>
        <v>0</v>
      </c>
      <c r="P1694" s="179">
        <f>'Reported Performance Table'!BG1694</f>
        <v>0</v>
      </c>
      <c r="Q1694" t="str">
        <f t="shared" si="53"/>
        <v>No</v>
      </c>
    </row>
    <row r="1695" spans="1:17" x14ac:dyDescent="0.25">
      <c r="A1695" s="75">
        <v>1702</v>
      </c>
      <c r="B1695" s="76" t="str">
        <f>IF('Reported Performance Table'!$A1702="","",IF(OR('Reported Performance Table'!$B1702="",'Reported Performance Table'!$C1702="",'Reported Performance Table'!$D1702="",'Reported Performance Table'!$F1702="",'Reported Performance Table'!$G1702="",'Reported Performance Table'!$H1702="",'Reported Performance Table'!$I1702="",'Reported Performance Table'!$K1702="",'Reported Performance Table'!$N1702="",'Reported Performance Table'!$O1702="",'Reported Performance Table'!$P1702="",'Reported Performance Table'!$Q1702="",'Reported Performance Table'!$R1702="",'Reported Performance Table'!$S1702="",'Reported Performance Table'!$T1702="",'Reported Performance Table'!$U1702="",'Reported Performance Table'!$V1702="",'Reported Performance Table'!$W1702="",'Reported Performance Table'!$X1702="",'Reported Performance Table'!$AF1702="",'Reported Performance Table'!$AG1702="",'Reported Performance Table'!$AI1702="",'Reported Performance Table'!$AJ1702="",'Reported Performance Table'!$AL1702="",'Reported Performance Table'!$AN1702="",'Reported Performance Table'!$AR1702=""),$A1695&amp;", ",""))</f>
        <v/>
      </c>
      <c r="D1695" s="35" t="e">
        <f>VLOOKUP('Reported Performance Table'!C1695,'Master List'!$B$20:$C$39,2,FALSE)</f>
        <v>#N/A</v>
      </c>
      <c r="E1695" t="e">
        <f>VLOOKUP('Reported Performance Table'!D1695,'Master List'!$B$42:$C$129,2,FALSE)</f>
        <v>#N/A</v>
      </c>
      <c r="F1695" t="e">
        <f>VLOOKUP('Reported Performance Table'!C1695,'Master List'!$B$20:$D$39,3,FALSE)</f>
        <v>#N/A</v>
      </c>
      <c r="G1695" s="3" t="e">
        <f>VLOOKUP('Reported Performance Table'!B1695,'Master List'!$B$11:$D$17,3,FALSE)</f>
        <v>#N/A</v>
      </c>
      <c r="H1695" t="e">
        <f t="shared" si="52"/>
        <v>#N/A</v>
      </c>
      <c r="I1695" t="e">
        <f>IF(VLOOKUP('Reported Performance Table'!D1695,'Master List'!$B$42:$D$129,3,FALSE)="","No",VLOOKUP('Reported Performance Table'!D1695,'Master List'!$B$42:$D$129,3,FALSE))</f>
        <v>#N/A</v>
      </c>
      <c r="J1695" t="e">
        <f>IF(AND(I1695="Yes_No",'Reported Performance Table'!E1695="Yes"),"No","Yes_No")</f>
        <v>#N/A</v>
      </c>
      <c r="K1695" t="str">
        <f>IF('Reported Performance Table'!D1695="","",IF('Reported Performance Table'!E1695="Yes","LUNA_CCT","Reported_CCT"))</f>
        <v/>
      </c>
      <c r="L1695" t="str">
        <f>IF('Reported Performance Table'!D1695="","",IF(K1695="LUNA_CCT",VLOOKUP('Reported Performance Table'!D1695,'Master List'!$B$42:$E$129,4,FALSE),"Reported_BUG"))</f>
        <v/>
      </c>
      <c r="M1695" t="str">
        <f>IF('Reported Performance Table'!D1695="","",IF(AND('Reported Performance Table'!$E1695="Yes",OR('Reported Performance Table'!$D1695='Master List'!$B$42,'Reported Performance Table'!$D1695='Master List'!$B$43,'Reported Performance Table'!$D1695='Master List'!$B$44,'Reported Performance Table'!$D1695='Master List'!$B$46,'Reported Performance Table'!$D1695='Master List'!$B$48,'Reported Performance Table'!$D1695='Master List'!$B$104,'Reported Performance Table'!$D1695='Master List'!$B$106,'Reported Performance Table'!$D1695='Master List'!$B$126)),"LUNA_Dimming","Dimming_Capability_and_Range"))</f>
        <v/>
      </c>
      <c r="N1695" s="179">
        <f>'Reported Performance Table'!BE1695</f>
        <v>0</v>
      </c>
      <c r="O1695" s="179">
        <f>'Reported Performance Table'!BF1695</f>
        <v>0</v>
      </c>
      <c r="P1695" s="179">
        <f>'Reported Performance Table'!BG1695</f>
        <v>0</v>
      </c>
      <c r="Q1695" t="str">
        <f t="shared" si="53"/>
        <v>No</v>
      </c>
    </row>
    <row r="1696" spans="1:17" x14ac:dyDescent="0.25">
      <c r="A1696" s="75">
        <v>1703</v>
      </c>
      <c r="B1696" s="76" t="str">
        <f>IF('Reported Performance Table'!$A1703="","",IF(OR('Reported Performance Table'!$B1703="",'Reported Performance Table'!$C1703="",'Reported Performance Table'!$D1703="",'Reported Performance Table'!$F1703="",'Reported Performance Table'!$G1703="",'Reported Performance Table'!$H1703="",'Reported Performance Table'!$I1703="",'Reported Performance Table'!$K1703="",'Reported Performance Table'!$N1703="",'Reported Performance Table'!$O1703="",'Reported Performance Table'!$P1703="",'Reported Performance Table'!$Q1703="",'Reported Performance Table'!$R1703="",'Reported Performance Table'!$S1703="",'Reported Performance Table'!$T1703="",'Reported Performance Table'!$U1703="",'Reported Performance Table'!$V1703="",'Reported Performance Table'!$W1703="",'Reported Performance Table'!$X1703="",'Reported Performance Table'!$AF1703="",'Reported Performance Table'!$AG1703="",'Reported Performance Table'!$AI1703="",'Reported Performance Table'!$AJ1703="",'Reported Performance Table'!$AL1703="",'Reported Performance Table'!$AN1703="",'Reported Performance Table'!$AR1703=""),$A1696&amp;", ",""))</f>
        <v/>
      </c>
      <c r="D1696" s="35" t="e">
        <f>VLOOKUP('Reported Performance Table'!C1696,'Master List'!$B$20:$C$39,2,FALSE)</f>
        <v>#N/A</v>
      </c>
      <c r="E1696" t="e">
        <f>VLOOKUP('Reported Performance Table'!D1696,'Master List'!$B$42:$C$129,2,FALSE)</f>
        <v>#N/A</v>
      </c>
      <c r="F1696" t="e">
        <f>VLOOKUP('Reported Performance Table'!C1696,'Master List'!$B$20:$D$39,3,FALSE)</f>
        <v>#N/A</v>
      </c>
      <c r="G1696" s="3" t="e">
        <f>VLOOKUP('Reported Performance Table'!B1696,'Master List'!$B$11:$D$17,3,FALSE)</f>
        <v>#N/A</v>
      </c>
      <c r="H1696" t="e">
        <f t="shared" si="52"/>
        <v>#N/A</v>
      </c>
      <c r="I1696" t="e">
        <f>IF(VLOOKUP('Reported Performance Table'!D1696,'Master List'!$B$42:$D$129,3,FALSE)="","No",VLOOKUP('Reported Performance Table'!D1696,'Master List'!$B$42:$D$129,3,FALSE))</f>
        <v>#N/A</v>
      </c>
      <c r="J1696" t="e">
        <f>IF(AND(I1696="Yes_No",'Reported Performance Table'!E1696="Yes"),"No","Yes_No")</f>
        <v>#N/A</v>
      </c>
      <c r="K1696" t="str">
        <f>IF('Reported Performance Table'!D1696="","",IF('Reported Performance Table'!E1696="Yes","LUNA_CCT","Reported_CCT"))</f>
        <v/>
      </c>
      <c r="L1696" t="str">
        <f>IF('Reported Performance Table'!D1696="","",IF(K1696="LUNA_CCT",VLOOKUP('Reported Performance Table'!D1696,'Master List'!$B$42:$E$129,4,FALSE),"Reported_BUG"))</f>
        <v/>
      </c>
      <c r="M1696" t="str">
        <f>IF('Reported Performance Table'!D1696="","",IF(AND('Reported Performance Table'!$E1696="Yes",OR('Reported Performance Table'!$D1696='Master List'!$B$42,'Reported Performance Table'!$D1696='Master List'!$B$43,'Reported Performance Table'!$D1696='Master List'!$B$44,'Reported Performance Table'!$D1696='Master List'!$B$46,'Reported Performance Table'!$D1696='Master List'!$B$48,'Reported Performance Table'!$D1696='Master List'!$B$104,'Reported Performance Table'!$D1696='Master List'!$B$106,'Reported Performance Table'!$D1696='Master List'!$B$126)),"LUNA_Dimming","Dimming_Capability_and_Range"))</f>
        <v/>
      </c>
      <c r="N1696" s="179">
        <f>'Reported Performance Table'!BE1696</f>
        <v>0</v>
      </c>
      <c r="O1696" s="179">
        <f>'Reported Performance Table'!BF1696</f>
        <v>0</v>
      </c>
      <c r="P1696" s="179">
        <f>'Reported Performance Table'!BG1696</f>
        <v>0</v>
      </c>
      <c r="Q1696" t="str">
        <f t="shared" si="53"/>
        <v>No</v>
      </c>
    </row>
    <row r="1697" spans="1:17" x14ac:dyDescent="0.25">
      <c r="A1697" s="75">
        <v>1704</v>
      </c>
      <c r="B1697" s="76" t="str">
        <f>IF('Reported Performance Table'!$A1704="","",IF(OR('Reported Performance Table'!$B1704="",'Reported Performance Table'!$C1704="",'Reported Performance Table'!$D1704="",'Reported Performance Table'!$F1704="",'Reported Performance Table'!$G1704="",'Reported Performance Table'!$H1704="",'Reported Performance Table'!$I1704="",'Reported Performance Table'!$K1704="",'Reported Performance Table'!$N1704="",'Reported Performance Table'!$O1704="",'Reported Performance Table'!$P1704="",'Reported Performance Table'!$Q1704="",'Reported Performance Table'!$R1704="",'Reported Performance Table'!$S1704="",'Reported Performance Table'!$T1704="",'Reported Performance Table'!$U1704="",'Reported Performance Table'!$V1704="",'Reported Performance Table'!$W1704="",'Reported Performance Table'!$X1704="",'Reported Performance Table'!$AF1704="",'Reported Performance Table'!$AG1704="",'Reported Performance Table'!$AI1704="",'Reported Performance Table'!$AJ1704="",'Reported Performance Table'!$AL1704="",'Reported Performance Table'!$AN1704="",'Reported Performance Table'!$AR1704=""),$A1697&amp;", ",""))</f>
        <v/>
      </c>
      <c r="D1697" s="35" t="e">
        <f>VLOOKUP('Reported Performance Table'!C1697,'Master List'!$B$20:$C$39,2,FALSE)</f>
        <v>#N/A</v>
      </c>
      <c r="E1697" t="e">
        <f>VLOOKUP('Reported Performance Table'!D1697,'Master List'!$B$42:$C$129,2,FALSE)</f>
        <v>#N/A</v>
      </c>
      <c r="F1697" t="e">
        <f>VLOOKUP('Reported Performance Table'!C1697,'Master List'!$B$20:$D$39,3,FALSE)</f>
        <v>#N/A</v>
      </c>
      <c r="G1697" s="3" t="e">
        <f>VLOOKUP('Reported Performance Table'!B1697,'Master List'!$B$11:$D$17,3,FALSE)</f>
        <v>#N/A</v>
      </c>
      <c r="H1697" t="e">
        <f t="shared" si="52"/>
        <v>#N/A</v>
      </c>
      <c r="I1697" t="e">
        <f>IF(VLOOKUP('Reported Performance Table'!D1697,'Master List'!$B$42:$D$129,3,FALSE)="","No",VLOOKUP('Reported Performance Table'!D1697,'Master List'!$B$42:$D$129,3,FALSE))</f>
        <v>#N/A</v>
      </c>
      <c r="J1697" t="e">
        <f>IF(AND(I1697="Yes_No",'Reported Performance Table'!E1697="Yes"),"No","Yes_No")</f>
        <v>#N/A</v>
      </c>
      <c r="K1697" t="str">
        <f>IF('Reported Performance Table'!D1697="","",IF('Reported Performance Table'!E1697="Yes","LUNA_CCT","Reported_CCT"))</f>
        <v/>
      </c>
      <c r="L1697" t="str">
        <f>IF('Reported Performance Table'!D1697="","",IF(K1697="LUNA_CCT",VLOOKUP('Reported Performance Table'!D1697,'Master List'!$B$42:$E$129,4,FALSE),"Reported_BUG"))</f>
        <v/>
      </c>
      <c r="M1697" t="str">
        <f>IF('Reported Performance Table'!D1697="","",IF(AND('Reported Performance Table'!$E1697="Yes",OR('Reported Performance Table'!$D1697='Master List'!$B$42,'Reported Performance Table'!$D1697='Master List'!$B$43,'Reported Performance Table'!$D1697='Master List'!$B$44,'Reported Performance Table'!$D1697='Master List'!$B$46,'Reported Performance Table'!$D1697='Master List'!$B$48,'Reported Performance Table'!$D1697='Master List'!$B$104,'Reported Performance Table'!$D1697='Master List'!$B$106,'Reported Performance Table'!$D1697='Master List'!$B$126)),"LUNA_Dimming","Dimming_Capability_and_Range"))</f>
        <v/>
      </c>
      <c r="N1697" s="179">
        <f>'Reported Performance Table'!BE1697</f>
        <v>0</v>
      </c>
      <c r="O1697" s="179">
        <f>'Reported Performance Table'!BF1697</f>
        <v>0</v>
      </c>
      <c r="P1697" s="179">
        <f>'Reported Performance Table'!BG1697</f>
        <v>0</v>
      </c>
      <c r="Q1697" t="str">
        <f t="shared" si="53"/>
        <v>No</v>
      </c>
    </row>
    <row r="1698" spans="1:17" x14ac:dyDescent="0.25">
      <c r="A1698" s="75">
        <v>1705</v>
      </c>
      <c r="B1698" s="76" t="str">
        <f>IF('Reported Performance Table'!$A1705="","",IF(OR('Reported Performance Table'!$B1705="",'Reported Performance Table'!$C1705="",'Reported Performance Table'!$D1705="",'Reported Performance Table'!$F1705="",'Reported Performance Table'!$G1705="",'Reported Performance Table'!$H1705="",'Reported Performance Table'!$I1705="",'Reported Performance Table'!$K1705="",'Reported Performance Table'!$N1705="",'Reported Performance Table'!$O1705="",'Reported Performance Table'!$P1705="",'Reported Performance Table'!$Q1705="",'Reported Performance Table'!$R1705="",'Reported Performance Table'!$S1705="",'Reported Performance Table'!$T1705="",'Reported Performance Table'!$U1705="",'Reported Performance Table'!$V1705="",'Reported Performance Table'!$W1705="",'Reported Performance Table'!$X1705="",'Reported Performance Table'!$AF1705="",'Reported Performance Table'!$AG1705="",'Reported Performance Table'!$AI1705="",'Reported Performance Table'!$AJ1705="",'Reported Performance Table'!$AL1705="",'Reported Performance Table'!$AN1705="",'Reported Performance Table'!$AR1705=""),$A1698&amp;", ",""))</f>
        <v/>
      </c>
      <c r="D1698" s="35" t="e">
        <f>VLOOKUP('Reported Performance Table'!C1698,'Master List'!$B$20:$C$39,2,FALSE)</f>
        <v>#N/A</v>
      </c>
      <c r="E1698" t="e">
        <f>VLOOKUP('Reported Performance Table'!D1698,'Master List'!$B$42:$C$129,2,FALSE)</f>
        <v>#N/A</v>
      </c>
      <c r="F1698" t="e">
        <f>VLOOKUP('Reported Performance Table'!C1698,'Master List'!$B$20:$D$39,3,FALSE)</f>
        <v>#N/A</v>
      </c>
      <c r="G1698" s="3" t="e">
        <f>VLOOKUP('Reported Performance Table'!B1698,'Master List'!$B$11:$D$17,3,FALSE)</f>
        <v>#N/A</v>
      </c>
      <c r="H1698" t="e">
        <f t="shared" si="52"/>
        <v>#N/A</v>
      </c>
      <c r="I1698" t="e">
        <f>IF(VLOOKUP('Reported Performance Table'!D1698,'Master List'!$B$42:$D$129,3,FALSE)="","No",VLOOKUP('Reported Performance Table'!D1698,'Master List'!$B$42:$D$129,3,FALSE))</f>
        <v>#N/A</v>
      </c>
      <c r="J1698" t="e">
        <f>IF(AND(I1698="Yes_No",'Reported Performance Table'!E1698="Yes"),"No","Yes_No")</f>
        <v>#N/A</v>
      </c>
      <c r="K1698" t="str">
        <f>IF('Reported Performance Table'!D1698="","",IF('Reported Performance Table'!E1698="Yes","LUNA_CCT","Reported_CCT"))</f>
        <v/>
      </c>
      <c r="L1698" t="str">
        <f>IF('Reported Performance Table'!D1698="","",IF(K1698="LUNA_CCT",VLOOKUP('Reported Performance Table'!D1698,'Master List'!$B$42:$E$129,4,FALSE),"Reported_BUG"))</f>
        <v/>
      </c>
      <c r="M1698" t="str">
        <f>IF('Reported Performance Table'!D1698="","",IF(AND('Reported Performance Table'!$E1698="Yes",OR('Reported Performance Table'!$D1698='Master List'!$B$42,'Reported Performance Table'!$D1698='Master List'!$B$43,'Reported Performance Table'!$D1698='Master List'!$B$44,'Reported Performance Table'!$D1698='Master List'!$B$46,'Reported Performance Table'!$D1698='Master List'!$B$48,'Reported Performance Table'!$D1698='Master List'!$B$104,'Reported Performance Table'!$D1698='Master List'!$B$106,'Reported Performance Table'!$D1698='Master List'!$B$126)),"LUNA_Dimming","Dimming_Capability_and_Range"))</f>
        <v/>
      </c>
      <c r="N1698" s="179">
        <f>'Reported Performance Table'!BE1698</f>
        <v>0</v>
      </c>
      <c r="O1698" s="179">
        <f>'Reported Performance Table'!BF1698</f>
        <v>0</v>
      </c>
      <c r="P1698" s="179">
        <f>'Reported Performance Table'!BG1698</f>
        <v>0</v>
      </c>
      <c r="Q1698" t="str">
        <f t="shared" si="53"/>
        <v>No</v>
      </c>
    </row>
    <row r="1699" spans="1:17" x14ac:dyDescent="0.25">
      <c r="A1699" s="75">
        <v>1706</v>
      </c>
      <c r="B1699" s="76" t="str">
        <f>IF('Reported Performance Table'!$A1706="","",IF(OR('Reported Performance Table'!$B1706="",'Reported Performance Table'!$C1706="",'Reported Performance Table'!$D1706="",'Reported Performance Table'!$F1706="",'Reported Performance Table'!$G1706="",'Reported Performance Table'!$H1706="",'Reported Performance Table'!$I1706="",'Reported Performance Table'!$K1706="",'Reported Performance Table'!$N1706="",'Reported Performance Table'!$O1706="",'Reported Performance Table'!$P1706="",'Reported Performance Table'!$Q1706="",'Reported Performance Table'!$R1706="",'Reported Performance Table'!$S1706="",'Reported Performance Table'!$T1706="",'Reported Performance Table'!$U1706="",'Reported Performance Table'!$V1706="",'Reported Performance Table'!$W1706="",'Reported Performance Table'!$X1706="",'Reported Performance Table'!$AF1706="",'Reported Performance Table'!$AG1706="",'Reported Performance Table'!$AI1706="",'Reported Performance Table'!$AJ1706="",'Reported Performance Table'!$AL1706="",'Reported Performance Table'!$AN1706="",'Reported Performance Table'!$AR1706=""),$A1699&amp;", ",""))</f>
        <v/>
      </c>
      <c r="D1699" s="35" t="e">
        <f>VLOOKUP('Reported Performance Table'!C1699,'Master List'!$B$20:$C$39,2,FALSE)</f>
        <v>#N/A</v>
      </c>
      <c r="E1699" t="e">
        <f>VLOOKUP('Reported Performance Table'!D1699,'Master List'!$B$42:$C$129,2,FALSE)</f>
        <v>#N/A</v>
      </c>
      <c r="F1699" t="e">
        <f>VLOOKUP('Reported Performance Table'!C1699,'Master List'!$B$20:$D$39,3,FALSE)</f>
        <v>#N/A</v>
      </c>
      <c r="G1699" s="3" t="e">
        <f>VLOOKUP('Reported Performance Table'!B1699,'Master List'!$B$11:$D$17,3,FALSE)</f>
        <v>#N/A</v>
      </c>
      <c r="H1699" t="e">
        <f t="shared" si="52"/>
        <v>#N/A</v>
      </c>
      <c r="I1699" t="e">
        <f>IF(VLOOKUP('Reported Performance Table'!D1699,'Master List'!$B$42:$D$129,3,FALSE)="","No",VLOOKUP('Reported Performance Table'!D1699,'Master List'!$B$42:$D$129,3,FALSE))</f>
        <v>#N/A</v>
      </c>
      <c r="J1699" t="e">
        <f>IF(AND(I1699="Yes_No",'Reported Performance Table'!E1699="Yes"),"No","Yes_No")</f>
        <v>#N/A</v>
      </c>
      <c r="K1699" t="str">
        <f>IF('Reported Performance Table'!D1699="","",IF('Reported Performance Table'!E1699="Yes","LUNA_CCT","Reported_CCT"))</f>
        <v/>
      </c>
      <c r="L1699" t="str">
        <f>IF('Reported Performance Table'!D1699="","",IF(K1699="LUNA_CCT",VLOOKUP('Reported Performance Table'!D1699,'Master List'!$B$42:$E$129,4,FALSE),"Reported_BUG"))</f>
        <v/>
      </c>
      <c r="M1699" t="str">
        <f>IF('Reported Performance Table'!D1699="","",IF(AND('Reported Performance Table'!$E1699="Yes",OR('Reported Performance Table'!$D1699='Master List'!$B$42,'Reported Performance Table'!$D1699='Master List'!$B$43,'Reported Performance Table'!$D1699='Master List'!$B$44,'Reported Performance Table'!$D1699='Master List'!$B$46,'Reported Performance Table'!$D1699='Master List'!$B$48,'Reported Performance Table'!$D1699='Master List'!$B$104,'Reported Performance Table'!$D1699='Master List'!$B$106,'Reported Performance Table'!$D1699='Master List'!$B$126)),"LUNA_Dimming","Dimming_Capability_and_Range"))</f>
        <v/>
      </c>
      <c r="N1699" s="179">
        <f>'Reported Performance Table'!BE1699</f>
        <v>0</v>
      </c>
      <c r="O1699" s="179">
        <f>'Reported Performance Table'!BF1699</f>
        <v>0</v>
      </c>
      <c r="P1699" s="179">
        <f>'Reported Performance Table'!BG1699</f>
        <v>0</v>
      </c>
      <c r="Q1699" t="str">
        <f t="shared" si="53"/>
        <v>No</v>
      </c>
    </row>
    <row r="1700" spans="1:17" x14ac:dyDescent="0.25">
      <c r="A1700" s="75">
        <v>1707</v>
      </c>
      <c r="B1700" s="76" t="str">
        <f>IF('Reported Performance Table'!$A1707="","",IF(OR('Reported Performance Table'!$B1707="",'Reported Performance Table'!$C1707="",'Reported Performance Table'!$D1707="",'Reported Performance Table'!$F1707="",'Reported Performance Table'!$G1707="",'Reported Performance Table'!$H1707="",'Reported Performance Table'!$I1707="",'Reported Performance Table'!$K1707="",'Reported Performance Table'!$N1707="",'Reported Performance Table'!$O1707="",'Reported Performance Table'!$P1707="",'Reported Performance Table'!$Q1707="",'Reported Performance Table'!$R1707="",'Reported Performance Table'!$S1707="",'Reported Performance Table'!$T1707="",'Reported Performance Table'!$U1707="",'Reported Performance Table'!$V1707="",'Reported Performance Table'!$W1707="",'Reported Performance Table'!$X1707="",'Reported Performance Table'!$AF1707="",'Reported Performance Table'!$AG1707="",'Reported Performance Table'!$AI1707="",'Reported Performance Table'!$AJ1707="",'Reported Performance Table'!$AL1707="",'Reported Performance Table'!$AN1707="",'Reported Performance Table'!$AR1707=""),$A1700&amp;", ",""))</f>
        <v/>
      </c>
      <c r="D1700" s="35" t="e">
        <f>VLOOKUP('Reported Performance Table'!C1700,'Master List'!$B$20:$C$39,2,FALSE)</f>
        <v>#N/A</v>
      </c>
      <c r="E1700" t="e">
        <f>VLOOKUP('Reported Performance Table'!D1700,'Master List'!$B$42:$C$129,2,FALSE)</f>
        <v>#N/A</v>
      </c>
      <c r="F1700" t="e">
        <f>VLOOKUP('Reported Performance Table'!C1700,'Master List'!$B$20:$D$39,3,FALSE)</f>
        <v>#N/A</v>
      </c>
      <c r="G1700" s="3" t="e">
        <f>VLOOKUP('Reported Performance Table'!B1700,'Master List'!$B$11:$D$17,3,FALSE)</f>
        <v>#N/A</v>
      </c>
      <c r="H1700" t="e">
        <f t="shared" si="52"/>
        <v>#N/A</v>
      </c>
      <c r="I1700" t="e">
        <f>IF(VLOOKUP('Reported Performance Table'!D1700,'Master List'!$B$42:$D$129,3,FALSE)="","No",VLOOKUP('Reported Performance Table'!D1700,'Master List'!$B$42:$D$129,3,FALSE))</f>
        <v>#N/A</v>
      </c>
      <c r="J1700" t="e">
        <f>IF(AND(I1700="Yes_No",'Reported Performance Table'!E1700="Yes"),"No","Yes_No")</f>
        <v>#N/A</v>
      </c>
      <c r="K1700" t="str">
        <f>IF('Reported Performance Table'!D1700="","",IF('Reported Performance Table'!E1700="Yes","LUNA_CCT","Reported_CCT"))</f>
        <v/>
      </c>
      <c r="L1700" t="str">
        <f>IF('Reported Performance Table'!D1700="","",IF(K1700="LUNA_CCT",VLOOKUP('Reported Performance Table'!D1700,'Master List'!$B$42:$E$129,4,FALSE),"Reported_BUG"))</f>
        <v/>
      </c>
      <c r="M1700" t="str">
        <f>IF('Reported Performance Table'!D1700="","",IF(AND('Reported Performance Table'!$E1700="Yes",OR('Reported Performance Table'!$D1700='Master List'!$B$42,'Reported Performance Table'!$D1700='Master List'!$B$43,'Reported Performance Table'!$D1700='Master List'!$B$44,'Reported Performance Table'!$D1700='Master List'!$B$46,'Reported Performance Table'!$D1700='Master List'!$B$48,'Reported Performance Table'!$D1700='Master List'!$B$104,'Reported Performance Table'!$D1700='Master List'!$B$106,'Reported Performance Table'!$D1700='Master List'!$B$126)),"LUNA_Dimming","Dimming_Capability_and_Range"))</f>
        <v/>
      </c>
      <c r="N1700" s="179">
        <f>'Reported Performance Table'!BE1700</f>
        <v>0</v>
      </c>
      <c r="O1700" s="179">
        <f>'Reported Performance Table'!BF1700</f>
        <v>0</v>
      </c>
      <c r="P1700" s="179">
        <f>'Reported Performance Table'!BG1700</f>
        <v>0</v>
      </c>
      <c r="Q1700" t="str">
        <f t="shared" si="53"/>
        <v>No</v>
      </c>
    </row>
    <row r="1701" spans="1:17" x14ac:dyDescent="0.25">
      <c r="A1701" s="75">
        <v>1708</v>
      </c>
      <c r="B1701" s="76" t="str">
        <f>IF('Reported Performance Table'!$A1708="","",IF(OR('Reported Performance Table'!$B1708="",'Reported Performance Table'!$C1708="",'Reported Performance Table'!$D1708="",'Reported Performance Table'!$F1708="",'Reported Performance Table'!$G1708="",'Reported Performance Table'!$H1708="",'Reported Performance Table'!$I1708="",'Reported Performance Table'!$K1708="",'Reported Performance Table'!$N1708="",'Reported Performance Table'!$O1708="",'Reported Performance Table'!$P1708="",'Reported Performance Table'!$Q1708="",'Reported Performance Table'!$R1708="",'Reported Performance Table'!$S1708="",'Reported Performance Table'!$T1708="",'Reported Performance Table'!$U1708="",'Reported Performance Table'!$V1708="",'Reported Performance Table'!$W1708="",'Reported Performance Table'!$X1708="",'Reported Performance Table'!$AF1708="",'Reported Performance Table'!$AG1708="",'Reported Performance Table'!$AI1708="",'Reported Performance Table'!$AJ1708="",'Reported Performance Table'!$AL1708="",'Reported Performance Table'!$AN1708="",'Reported Performance Table'!$AR1708=""),$A1701&amp;", ",""))</f>
        <v/>
      </c>
      <c r="D1701" s="35" t="e">
        <f>VLOOKUP('Reported Performance Table'!C1701,'Master List'!$B$20:$C$39,2,FALSE)</f>
        <v>#N/A</v>
      </c>
      <c r="E1701" t="e">
        <f>VLOOKUP('Reported Performance Table'!D1701,'Master List'!$B$42:$C$129,2,FALSE)</f>
        <v>#N/A</v>
      </c>
      <c r="F1701" t="e">
        <f>VLOOKUP('Reported Performance Table'!C1701,'Master List'!$B$20:$D$39,3,FALSE)</f>
        <v>#N/A</v>
      </c>
      <c r="G1701" s="3" t="e">
        <f>VLOOKUP('Reported Performance Table'!B1701,'Master List'!$B$11:$D$17,3,FALSE)</f>
        <v>#N/A</v>
      </c>
      <c r="H1701" t="e">
        <f t="shared" si="52"/>
        <v>#N/A</v>
      </c>
      <c r="I1701" t="e">
        <f>IF(VLOOKUP('Reported Performance Table'!D1701,'Master List'!$B$42:$D$129,3,FALSE)="","No",VLOOKUP('Reported Performance Table'!D1701,'Master List'!$B$42:$D$129,3,FALSE))</f>
        <v>#N/A</v>
      </c>
      <c r="J1701" t="e">
        <f>IF(AND(I1701="Yes_No",'Reported Performance Table'!E1701="Yes"),"No","Yes_No")</f>
        <v>#N/A</v>
      </c>
      <c r="K1701" t="str">
        <f>IF('Reported Performance Table'!D1701="","",IF('Reported Performance Table'!E1701="Yes","LUNA_CCT","Reported_CCT"))</f>
        <v/>
      </c>
      <c r="L1701" t="str">
        <f>IF('Reported Performance Table'!D1701="","",IF(K1701="LUNA_CCT",VLOOKUP('Reported Performance Table'!D1701,'Master List'!$B$42:$E$129,4,FALSE),"Reported_BUG"))</f>
        <v/>
      </c>
      <c r="M1701" t="str">
        <f>IF('Reported Performance Table'!D1701="","",IF(AND('Reported Performance Table'!$E1701="Yes",OR('Reported Performance Table'!$D1701='Master List'!$B$42,'Reported Performance Table'!$D1701='Master List'!$B$43,'Reported Performance Table'!$D1701='Master List'!$B$44,'Reported Performance Table'!$D1701='Master List'!$B$46,'Reported Performance Table'!$D1701='Master List'!$B$48,'Reported Performance Table'!$D1701='Master List'!$B$104,'Reported Performance Table'!$D1701='Master List'!$B$106,'Reported Performance Table'!$D1701='Master List'!$B$126)),"LUNA_Dimming","Dimming_Capability_and_Range"))</f>
        <v/>
      </c>
      <c r="N1701" s="179">
        <f>'Reported Performance Table'!BE1701</f>
        <v>0</v>
      </c>
      <c r="O1701" s="179">
        <f>'Reported Performance Table'!BF1701</f>
        <v>0</v>
      </c>
      <c r="P1701" s="179">
        <f>'Reported Performance Table'!BG1701</f>
        <v>0</v>
      </c>
      <c r="Q1701" t="str">
        <f t="shared" si="53"/>
        <v>No</v>
      </c>
    </row>
    <row r="1702" spans="1:17" x14ac:dyDescent="0.25">
      <c r="A1702" s="75">
        <v>1709</v>
      </c>
      <c r="B1702" s="76" t="str">
        <f>IF('Reported Performance Table'!$A1709="","",IF(OR('Reported Performance Table'!$B1709="",'Reported Performance Table'!$C1709="",'Reported Performance Table'!$D1709="",'Reported Performance Table'!$F1709="",'Reported Performance Table'!$G1709="",'Reported Performance Table'!$H1709="",'Reported Performance Table'!$I1709="",'Reported Performance Table'!$K1709="",'Reported Performance Table'!$N1709="",'Reported Performance Table'!$O1709="",'Reported Performance Table'!$P1709="",'Reported Performance Table'!$Q1709="",'Reported Performance Table'!$R1709="",'Reported Performance Table'!$S1709="",'Reported Performance Table'!$T1709="",'Reported Performance Table'!$U1709="",'Reported Performance Table'!$V1709="",'Reported Performance Table'!$W1709="",'Reported Performance Table'!$X1709="",'Reported Performance Table'!$AF1709="",'Reported Performance Table'!$AG1709="",'Reported Performance Table'!$AI1709="",'Reported Performance Table'!$AJ1709="",'Reported Performance Table'!$AL1709="",'Reported Performance Table'!$AN1709="",'Reported Performance Table'!$AR1709=""),$A1702&amp;", ",""))</f>
        <v/>
      </c>
      <c r="D1702" s="35" t="e">
        <f>VLOOKUP('Reported Performance Table'!C1702,'Master List'!$B$20:$C$39,2,FALSE)</f>
        <v>#N/A</v>
      </c>
      <c r="E1702" t="e">
        <f>VLOOKUP('Reported Performance Table'!D1702,'Master List'!$B$42:$C$129,2,FALSE)</f>
        <v>#N/A</v>
      </c>
      <c r="F1702" t="e">
        <f>VLOOKUP('Reported Performance Table'!C1702,'Master List'!$B$20:$D$39,3,FALSE)</f>
        <v>#N/A</v>
      </c>
      <c r="G1702" s="3" t="e">
        <f>VLOOKUP('Reported Performance Table'!B1702,'Master List'!$B$11:$D$17,3,FALSE)</f>
        <v>#N/A</v>
      </c>
      <c r="H1702" t="e">
        <f t="shared" si="52"/>
        <v>#N/A</v>
      </c>
      <c r="I1702" t="e">
        <f>IF(VLOOKUP('Reported Performance Table'!D1702,'Master List'!$B$42:$D$129,3,FALSE)="","No",VLOOKUP('Reported Performance Table'!D1702,'Master List'!$B$42:$D$129,3,FALSE))</f>
        <v>#N/A</v>
      </c>
      <c r="J1702" t="e">
        <f>IF(AND(I1702="Yes_No",'Reported Performance Table'!E1702="Yes"),"No","Yes_No")</f>
        <v>#N/A</v>
      </c>
      <c r="K1702" t="str">
        <f>IF('Reported Performance Table'!D1702="","",IF('Reported Performance Table'!E1702="Yes","LUNA_CCT","Reported_CCT"))</f>
        <v/>
      </c>
      <c r="L1702" t="str">
        <f>IF('Reported Performance Table'!D1702="","",IF(K1702="LUNA_CCT",VLOOKUP('Reported Performance Table'!D1702,'Master List'!$B$42:$E$129,4,FALSE),"Reported_BUG"))</f>
        <v/>
      </c>
      <c r="M1702" t="str">
        <f>IF('Reported Performance Table'!D1702="","",IF(AND('Reported Performance Table'!$E1702="Yes",OR('Reported Performance Table'!$D1702='Master List'!$B$42,'Reported Performance Table'!$D1702='Master List'!$B$43,'Reported Performance Table'!$D1702='Master List'!$B$44,'Reported Performance Table'!$D1702='Master List'!$B$46,'Reported Performance Table'!$D1702='Master List'!$B$48,'Reported Performance Table'!$D1702='Master List'!$B$104,'Reported Performance Table'!$D1702='Master List'!$B$106,'Reported Performance Table'!$D1702='Master List'!$B$126)),"LUNA_Dimming","Dimming_Capability_and_Range"))</f>
        <v/>
      </c>
      <c r="N1702" s="179">
        <f>'Reported Performance Table'!BE1702</f>
        <v>0</v>
      </c>
      <c r="O1702" s="179">
        <f>'Reported Performance Table'!BF1702</f>
        <v>0</v>
      </c>
      <c r="P1702" s="179">
        <f>'Reported Performance Table'!BG1702</f>
        <v>0</v>
      </c>
      <c r="Q1702" t="str">
        <f t="shared" si="53"/>
        <v>No</v>
      </c>
    </row>
    <row r="1703" spans="1:17" x14ac:dyDescent="0.25">
      <c r="A1703" s="75">
        <v>1710</v>
      </c>
      <c r="B1703" s="76" t="str">
        <f>IF('Reported Performance Table'!$A1710="","",IF(OR('Reported Performance Table'!$B1710="",'Reported Performance Table'!$C1710="",'Reported Performance Table'!$D1710="",'Reported Performance Table'!$F1710="",'Reported Performance Table'!$G1710="",'Reported Performance Table'!$H1710="",'Reported Performance Table'!$I1710="",'Reported Performance Table'!$K1710="",'Reported Performance Table'!$N1710="",'Reported Performance Table'!$O1710="",'Reported Performance Table'!$P1710="",'Reported Performance Table'!$Q1710="",'Reported Performance Table'!$R1710="",'Reported Performance Table'!$S1710="",'Reported Performance Table'!$T1710="",'Reported Performance Table'!$U1710="",'Reported Performance Table'!$V1710="",'Reported Performance Table'!$W1710="",'Reported Performance Table'!$X1710="",'Reported Performance Table'!$AF1710="",'Reported Performance Table'!$AG1710="",'Reported Performance Table'!$AI1710="",'Reported Performance Table'!$AJ1710="",'Reported Performance Table'!$AL1710="",'Reported Performance Table'!$AN1710="",'Reported Performance Table'!$AR1710=""),$A1703&amp;", ",""))</f>
        <v/>
      </c>
      <c r="D1703" s="35" t="e">
        <f>VLOOKUP('Reported Performance Table'!C1703,'Master List'!$B$20:$C$39,2,FALSE)</f>
        <v>#N/A</v>
      </c>
      <c r="E1703" t="e">
        <f>VLOOKUP('Reported Performance Table'!D1703,'Master List'!$B$42:$C$129,2,FALSE)</f>
        <v>#N/A</v>
      </c>
      <c r="F1703" t="e">
        <f>VLOOKUP('Reported Performance Table'!C1703,'Master List'!$B$20:$D$39,3,FALSE)</f>
        <v>#N/A</v>
      </c>
      <c r="G1703" s="3" t="e">
        <f>VLOOKUP('Reported Performance Table'!B1703,'Master List'!$B$11:$D$17,3,FALSE)</f>
        <v>#N/A</v>
      </c>
      <c r="H1703" t="e">
        <f t="shared" si="52"/>
        <v>#N/A</v>
      </c>
      <c r="I1703" t="e">
        <f>IF(VLOOKUP('Reported Performance Table'!D1703,'Master List'!$B$42:$D$129,3,FALSE)="","No",VLOOKUP('Reported Performance Table'!D1703,'Master List'!$B$42:$D$129,3,FALSE))</f>
        <v>#N/A</v>
      </c>
      <c r="J1703" t="e">
        <f>IF(AND(I1703="Yes_No",'Reported Performance Table'!E1703="Yes"),"No","Yes_No")</f>
        <v>#N/A</v>
      </c>
      <c r="K1703" t="str">
        <f>IF('Reported Performance Table'!D1703="","",IF('Reported Performance Table'!E1703="Yes","LUNA_CCT","Reported_CCT"))</f>
        <v/>
      </c>
      <c r="L1703" t="str">
        <f>IF('Reported Performance Table'!D1703="","",IF(K1703="LUNA_CCT",VLOOKUP('Reported Performance Table'!D1703,'Master List'!$B$42:$E$129,4,FALSE),"Reported_BUG"))</f>
        <v/>
      </c>
      <c r="M1703" t="str">
        <f>IF('Reported Performance Table'!D1703="","",IF(AND('Reported Performance Table'!$E1703="Yes",OR('Reported Performance Table'!$D1703='Master List'!$B$42,'Reported Performance Table'!$D1703='Master List'!$B$43,'Reported Performance Table'!$D1703='Master List'!$B$44,'Reported Performance Table'!$D1703='Master List'!$B$46,'Reported Performance Table'!$D1703='Master List'!$B$48,'Reported Performance Table'!$D1703='Master List'!$B$104,'Reported Performance Table'!$D1703='Master List'!$B$106,'Reported Performance Table'!$D1703='Master List'!$B$126)),"LUNA_Dimming","Dimming_Capability_and_Range"))</f>
        <v/>
      </c>
      <c r="N1703" s="179">
        <f>'Reported Performance Table'!BE1703</f>
        <v>0</v>
      </c>
      <c r="O1703" s="179">
        <f>'Reported Performance Table'!BF1703</f>
        <v>0</v>
      </c>
      <c r="P1703" s="179">
        <f>'Reported Performance Table'!BG1703</f>
        <v>0</v>
      </c>
      <c r="Q1703" t="str">
        <f t="shared" si="53"/>
        <v>No</v>
      </c>
    </row>
    <row r="1704" spans="1:17" x14ac:dyDescent="0.25">
      <c r="A1704" s="75">
        <v>1711</v>
      </c>
      <c r="B1704" s="76" t="str">
        <f>IF('Reported Performance Table'!$A1711="","",IF(OR('Reported Performance Table'!$B1711="",'Reported Performance Table'!$C1711="",'Reported Performance Table'!$D1711="",'Reported Performance Table'!$F1711="",'Reported Performance Table'!$G1711="",'Reported Performance Table'!$H1711="",'Reported Performance Table'!$I1711="",'Reported Performance Table'!$K1711="",'Reported Performance Table'!$N1711="",'Reported Performance Table'!$O1711="",'Reported Performance Table'!$P1711="",'Reported Performance Table'!$Q1711="",'Reported Performance Table'!$R1711="",'Reported Performance Table'!$S1711="",'Reported Performance Table'!$T1711="",'Reported Performance Table'!$U1711="",'Reported Performance Table'!$V1711="",'Reported Performance Table'!$W1711="",'Reported Performance Table'!$X1711="",'Reported Performance Table'!$AF1711="",'Reported Performance Table'!$AG1711="",'Reported Performance Table'!$AI1711="",'Reported Performance Table'!$AJ1711="",'Reported Performance Table'!$AL1711="",'Reported Performance Table'!$AN1711="",'Reported Performance Table'!$AR1711=""),$A1704&amp;", ",""))</f>
        <v/>
      </c>
      <c r="D1704" s="35" t="e">
        <f>VLOOKUP('Reported Performance Table'!C1704,'Master List'!$B$20:$C$39,2,FALSE)</f>
        <v>#N/A</v>
      </c>
      <c r="E1704" t="e">
        <f>VLOOKUP('Reported Performance Table'!D1704,'Master List'!$B$42:$C$129,2,FALSE)</f>
        <v>#N/A</v>
      </c>
      <c r="F1704" t="e">
        <f>VLOOKUP('Reported Performance Table'!C1704,'Master List'!$B$20:$D$39,3,FALSE)</f>
        <v>#N/A</v>
      </c>
      <c r="G1704" s="3" t="e">
        <f>VLOOKUP('Reported Performance Table'!B1704,'Master List'!$B$11:$D$17,3,FALSE)</f>
        <v>#N/A</v>
      </c>
      <c r="H1704" t="e">
        <f t="shared" si="52"/>
        <v>#N/A</v>
      </c>
      <c r="I1704" t="e">
        <f>IF(VLOOKUP('Reported Performance Table'!D1704,'Master List'!$B$42:$D$129,3,FALSE)="","No",VLOOKUP('Reported Performance Table'!D1704,'Master List'!$B$42:$D$129,3,FALSE))</f>
        <v>#N/A</v>
      </c>
      <c r="J1704" t="e">
        <f>IF(AND(I1704="Yes_No",'Reported Performance Table'!E1704="Yes"),"No","Yes_No")</f>
        <v>#N/A</v>
      </c>
      <c r="K1704" t="str">
        <f>IF('Reported Performance Table'!D1704="","",IF('Reported Performance Table'!E1704="Yes","LUNA_CCT","Reported_CCT"))</f>
        <v/>
      </c>
      <c r="L1704" t="str">
        <f>IF('Reported Performance Table'!D1704="","",IF(K1704="LUNA_CCT",VLOOKUP('Reported Performance Table'!D1704,'Master List'!$B$42:$E$129,4,FALSE),"Reported_BUG"))</f>
        <v/>
      </c>
      <c r="M1704" t="str">
        <f>IF('Reported Performance Table'!D1704="","",IF(AND('Reported Performance Table'!$E1704="Yes",OR('Reported Performance Table'!$D1704='Master List'!$B$42,'Reported Performance Table'!$D1704='Master List'!$B$43,'Reported Performance Table'!$D1704='Master List'!$B$44,'Reported Performance Table'!$D1704='Master List'!$B$46,'Reported Performance Table'!$D1704='Master List'!$B$48,'Reported Performance Table'!$D1704='Master List'!$B$104,'Reported Performance Table'!$D1704='Master List'!$B$106,'Reported Performance Table'!$D1704='Master List'!$B$126)),"LUNA_Dimming","Dimming_Capability_and_Range"))</f>
        <v/>
      </c>
      <c r="N1704" s="179">
        <f>'Reported Performance Table'!BE1704</f>
        <v>0</v>
      </c>
      <c r="O1704" s="179">
        <f>'Reported Performance Table'!BF1704</f>
        <v>0</v>
      </c>
      <c r="P1704" s="179">
        <f>'Reported Performance Table'!BG1704</f>
        <v>0</v>
      </c>
      <c r="Q1704" t="str">
        <f t="shared" si="53"/>
        <v>No</v>
      </c>
    </row>
    <row r="1705" spans="1:17" x14ac:dyDescent="0.25">
      <c r="A1705" s="75">
        <v>1712</v>
      </c>
      <c r="B1705" s="76" t="str">
        <f>IF('Reported Performance Table'!$A1712="","",IF(OR('Reported Performance Table'!$B1712="",'Reported Performance Table'!$C1712="",'Reported Performance Table'!$D1712="",'Reported Performance Table'!$F1712="",'Reported Performance Table'!$G1712="",'Reported Performance Table'!$H1712="",'Reported Performance Table'!$I1712="",'Reported Performance Table'!$K1712="",'Reported Performance Table'!$N1712="",'Reported Performance Table'!$O1712="",'Reported Performance Table'!$P1712="",'Reported Performance Table'!$Q1712="",'Reported Performance Table'!$R1712="",'Reported Performance Table'!$S1712="",'Reported Performance Table'!$T1712="",'Reported Performance Table'!$U1712="",'Reported Performance Table'!$V1712="",'Reported Performance Table'!$W1712="",'Reported Performance Table'!$X1712="",'Reported Performance Table'!$AF1712="",'Reported Performance Table'!$AG1712="",'Reported Performance Table'!$AI1712="",'Reported Performance Table'!$AJ1712="",'Reported Performance Table'!$AL1712="",'Reported Performance Table'!$AN1712="",'Reported Performance Table'!$AR1712=""),$A1705&amp;", ",""))</f>
        <v/>
      </c>
      <c r="D1705" s="35" t="e">
        <f>VLOOKUP('Reported Performance Table'!C1705,'Master List'!$B$20:$C$39,2,FALSE)</f>
        <v>#N/A</v>
      </c>
      <c r="E1705" t="e">
        <f>VLOOKUP('Reported Performance Table'!D1705,'Master List'!$B$42:$C$129,2,FALSE)</f>
        <v>#N/A</v>
      </c>
      <c r="F1705" t="e">
        <f>VLOOKUP('Reported Performance Table'!C1705,'Master List'!$B$20:$D$39,3,FALSE)</f>
        <v>#N/A</v>
      </c>
      <c r="G1705" s="3" t="e">
        <f>VLOOKUP('Reported Performance Table'!B1705,'Master List'!$B$11:$D$17,3,FALSE)</f>
        <v>#N/A</v>
      </c>
      <c r="H1705" t="e">
        <f t="shared" si="52"/>
        <v>#N/A</v>
      </c>
      <c r="I1705" t="e">
        <f>IF(VLOOKUP('Reported Performance Table'!D1705,'Master List'!$B$42:$D$129,3,FALSE)="","No",VLOOKUP('Reported Performance Table'!D1705,'Master List'!$B$42:$D$129,3,FALSE))</f>
        <v>#N/A</v>
      </c>
      <c r="J1705" t="e">
        <f>IF(AND(I1705="Yes_No",'Reported Performance Table'!E1705="Yes"),"No","Yes_No")</f>
        <v>#N/A</v>
      </c>
      <c r="K1705" t="str">
        <f>IF('Reported Performance Table'!D1705="","",IF('Reported Performance Table'!E1705="Yes","LUNA_CCT","Reported_CCT"))</f>
        <v/>
      </c>
      <c r="L1705" t="str">
        <f>IF('Reported Performance Table'!D1705="","",IF(K1705="LUNA_CCT",VLOOKUP('Reported Performance Table'!D1705,'Master List'!$B$42:$E$129,4,FALSE),"Reported_BUG"))</f>
        <v/>
      </c>
      <c r="M1705" t="str">
        <f>IF('Reported Performance Table'!D1705="","",IF(AND('Reported Performance Table'!$E1705="Yes",OR('Reported Performance Table'!$D1705='Master List'!$B$42,'Reported Performance Table'!$D1705='Master List'!$B$43,'Reported Performance Table'!$D1705='Master List'!$B$44,'Reported Performance Table'!$D1705='Master List'!$B$46,'Reported Performance Table'!$D1705='Master List'!$B$48,'Reported Performance Table'!$D1705='Master List'!$B$104,'Reported Performance Table'!$D1705='Master List'!$B$106,'Reported Performance Table'!$D1705='Master List'!$B$126)),"LUNA_Dimming","Dimming_Capability_and_Range"))</f>
        <v/>
      </c>
      <c r="N1705" s="179">
        <f>'Reported Performance Table'!BE1705</f>
        <v>0</v>
      </c>
      <c r="O1705" s="179">
        <f>'Reported Performance Table'!BF1705</f>
        <v>0</v>
      </c>
      <c r="P1705" s="179">
        <f>'Reported Performance Table'!BG1705</f>
        <v>0</v>
      </c>
      <c r="Q1705" t="str">
        <f t="shared" si="53"/>
        <v>No</v>
      </c>
    </row>
    <row r="1706" spans="1:17" x14ac:dyDescent="0.25">
      <c r="A1706" s="75">
        <v>1713</v>
      </c>
      <c r="B1706" s="76" t="str">
        <f>IF('Reported Performance Table'!$A1713="","",IF(OR('Reported Performance Table'!$B1713="",'Reported Performance Table'!$C1713="",'Reported Performance Table'!$D1713="",'Reported Performance Table'!$F1713="",'Reported Performance Table'!$G1713="",'Reported Performance Table'!$H1713="",'Reported Performance Table'!$I1713="",'Reported Performance Table'!$K1713="",'Reported Performance Table'!$N1713="",'Reported Performance Table'!$O1713="",'Reported Performance Table'!$P1713="",'Reported Performance Table'!$Q1713="",'Reported Performance Table'!$R1713="",'Reported Performance Table'!$S1713="",'Reported Performance Table'!$T1713="",'Reported Performance Table'!$U1713="",'Reported Performance Table'!$V1713="",'Reported Performance Table'!$W1713="",'Reported Performance Table'!$X1713="",'Reported Performance Table'!$AF1713="",'Reported Performance Table'!$AG1713="",'Reported Performance Table'!$AI1713="",'Reported Performance Table'!$AJ1713="",'Reported Performance Table'!$AL1713="",'Reported Performance Table'!$AN1713="",'Reported Performance Table'!$AR1713=""),$A1706&amp;", ",""))</f>
        <v/>
      </c>
      <c r="D1706" s="35" t="e">
        <f>VLOOKUP('Reported Performance Table'!C1706,'Master List'!$B$20:$C$39,2,FALSE)</f>
        <v>#N/A</v>
      </c>
      <c r="E1706" t="e">
        <f>VLOOKUP('Reported Performance Table'!D1706,'Master List'!$B$42:$C$129,2,FALSE)</f>
        <v>#N/A</v>
      </c>
      <c r="F1706" t="e">
        <f>VLOOKUP('Reported Performance Table'!C1706,'Master List'!$B$20:$D$39,3,FALSE)</f>
        <v>#N/A</v>
      </c>
      <c r="G1706" s="3" t="e">
        <f>VLOOKUP('Reported Performance Table'!B1706,'Master List'!$B$11:$D$17,3,FALSE)</f>
        <v>#N/A</v>
      </c>
      <c r="H1706" t="e">
        <f t="shared" si="52"/>
        <v>#N/A</v>
      </c>
      <c r="I1706" t="e">
        <f>IF(VLOOKUP('Reported Performance Table'!D1706,'Master List'!$B$42:$D$129,3,FALSE)="","No",VLOOKUP('Reported Performance Table'!D1706,'Master List'!$B$42:$D$129,3,FALSE))</f>
        <v>#N/A</v>
      </c>
      <c r="J1706" t="e">
        <f>IF(AND(I1706="Yes_No",'Reported Performance Table'!E1706="Yes"),"No","Yes_No")</f>
        <v>#N/A</v>
      </c>
      <c r="K1706" t="str">
        <f>IF('Reported Performance Table'!D1706="","",IF('Reported Performance Table'!E1706="Yes","LUNA_CCT","Reported_CCT"))</f>
        <v/>
      </c>
      <c r="L1706" t="str">
        <f>IF('Reported Performance Table'!D1706="","",IF(K1706="LUNA_CCT",VLOOKUP('Reported Performance Table'!D1706,'Master List'!$B$42:$E$129,4,FALSE),"Reported_BUG"))</f>
        <v/>
      </c>
      <c r="M1706" t="str">
        <f>IF('Reported Performance Table'!D1706="","",IF(AND('Reported Performance Table'!$E1706="Yes",OR('Reported Performance Table'!$D1706='Master List'!$B$42,'Reported Performance Table'!$D1706='Master List'!$B$43,'Reported Performance Table'!$D1706='Master List'!$B$44,'Reported Performance Table'!$D1706='Master List'!$B$46,'Reported Performance Table'!$D1706='Master List'!$B$48,'Reported Performance Table'!$D1706='Master List'!$B$104,'Reported Performance Table'!$D1706='Master List'!$B$106,'Reported Performance Table'!$D1706='Master List'!$B$126)),"LUNA_Dimming","Dimming_Capability_and_Range"))</f>
        <v/>
      </c>
      <c r="N1706" s="179">
        <f>'Reported Performance Table'!BE1706</f>
        <v>0</v>
      </c>
      <c r="O1706" s="179">
        <f>'Reported Performance Table'!BF1706</f>
        <v>0</v>
      </c>
      <c r="P1706" s="179">
        <f>'Reported Performance Table'!BG1706</f>
        <v>0</v>
      </c>
      <c r="Q1706" t="str">
        <f t="shared" si="53"/>
        <v>No</v>
      </c>
    </row>
    <row r="1707" spans="1:17" x14ac:dyDescent="0.25">
      <c r="A1707" s="75">
        <v>1714</v>
      </c>
      <c r="B1707" s="76" t="str">
        <f>IF('Reported Performance Table'!$A1714="","",IF(OR('Reported Performance Table'!$B1714="",'Reported Performance Table'!$C1714="",'Reported Performance Table'!$D1714="",'Reported Performance Table'!$F1714="",'Reported Performance Table'!$G1714="",'Reported Performance Table'!$H1714="",'Reported Performance Table'!$I1714="",'Reported Performance Table'!$K1714="",'Reported Performance Table'!$N1714="",'Reported Performance Table'!$O1714="",'Reported Performance Table'!$P1714="",'Reported Performance Table'!$Q1714="",'Reported Performance Table'!$R1714="",'Reported Performance Table'!$S1714="",'Reported Performance Table'!$T1714="",'Reported Performance Table'!$U1714="",'Reported Performance Table'!$V1714="",'Reported Performance Table'!$W1714="",'Reported Performance Table'!$X1714="",'Reported Performance Table'!$AF1714="",'Reported Performance Table'!$AG1714="",'Reported Performance Table'!$AI1714="",'Reported Performance Table'!$AJ1714="",'Reported Performance Table'!$AL1714="",'Reported Performance Table'!$AN1714="",'Reported Performance Table'!$AR1714=""),$A1707&amp;", ",""))</f>
        <v/>
      </c>
      <c r="D1707" s="35" t="e">
        <f>VLOOKUP('Reported Performance Table'!C1707,'Master List'!$B$20:$C$39,2,FALSE)</f>
        <v>#N/A</v>
      </c>
      <c r="E1707" t="e">
        <f>VLOOKUP('Reported Performance Table'!D1707,'Master List'!$B$42:$C$129,2,FALSE)</f>
        <v>#N/A</v>
      </c>
      <c r="F1707" t="e">
        <f>VLOOKUP('Reported Performance Table'!C1707,'Master List'!$B$20:$D$39,3,FALSE)</f>
        <v>#N/A</v>
      </c>
      <c r="G1707" s="3" t="e">
        <f>VLOOKUP('Reported Performance Table'!B1707,'Master List'!$B$11:$D$17,3,FALSE)</f>
        <v>#N/A</v>
      </c>
      <c r="H1707" t="e">
        <f t="shared" si="52"/>
        <v>#N/A</v>
      </c>
      <c r="I1707" t="e">
        <f>IF(VLOOKUP('Reported Performance Table'!D1707,'Master List'!$B$42:$D$129,3,FALSE)="","No",VLOOKUP('Reported Performance Table'!D1707,'Master List'!$B$42:$D$129,3,FALSE))</f>
        <v>#N/A</v>
      </c>
      <c r="J1707" t="e">
        <f>IF(AND(I1707="Yes_No",'Reported Performance Table'!E1707="Yes"),"No","Yes_No")</f>
        <v>#N/A</v>
      </c>
      <c r="K1707" t="str">
        <f>IF('Reported Performance Table'!D1707="","",IF('Reported Performance Table'!E1707="Yes","LUNA_CCT","Reported_CCT"))</f>
        <v/>
      </c>
      <c r="L1707" t="str">
        <f>IF('Reported Performance Table'!D1707="","",IF(K1707="LUNA_CCT",VLOOKUP('Reported Performance Table'!D1707,'Master List'!$B$42:$E$129,4,FALSE),"Reported_BUG"))</f>
        <v/>
      </c>
      <c r="M1707" t="str">
        <f>IF('Reported Performance Table'!D1707="","",IF(AND('Reported Performance Table'!$E1707="Yes",OR('Reported Performance Table'!$D1707='Master List'!$B$42,'Reported Performance Table'!$D1707='Master List'!$B$43,'Reported Performance Table'!$D1707='Master List'!$B$44,'Reported Performance Table'!$D1707='Master List'!$B$46,'Reported Performance Table'!$D1707='Master List'!$B$48,'Reported Performance Table'!$D1707='Master List'!$B$104,'Reported Performance Table'!$D1707='Master List'!$B$106,'Reported Performance Table'!$D1707='Master List'!$B$126)),"LUNA_Dimming","Dimming_Capability_and_Range"))</f>
        <v/>
      </c>
      <c r="N1707" s="179">
        <f>'Reported Performance Table'!BE1707</f>
        <v>0</v>
      </c>
      <c r="O1707" s="179">
        <f>'Reported Performance Table'!BF1707</f>
        <v>0</v>
      </c>
      <c r="P1707" s="179">
        <f>'Reported Performance Table'!BG1707</f>
        <v>0</v>
      </c>
      <c r="Q1707" t="str">
        <f t="shared" si="53"/>
        <v>No</v>
      </c>
    </row>
    <row r="1708" spans="1:17" x14ac:dyDescent="0.25">
      <c r="A1708" s="75">
        <v>1715</v>
      </c>
      <c r="B1708" s="76" t="str">
        <f>IF('Reported Performance Table'!$A1715="","",IF(OR('Reported Performance Table'!$B1715="",'Reported Performance Table'!$C1715="",'Reported Performance Table'!$D1715="",'Reported Performance Table'!$F1715="",'Reported Performance Table'!$G1715="",'Reported Performance Table'!$H1715="",'Reported Performance Table'!$I1715="",'Reported Performance Table'!$K1715="",'Reported Performance Table'!$N1715="",'Reported Performance Table'!$O1715="",'Reported Performance Table'!$P1715="",'Reported Performance Table'!$Q1715="",'Reported Performance Table'!$R1715="",'Reported Performance Table'!$S1715="",'Reported Performance Table'!$T1715="",'Reported Performance Table'!$U1715="",'Reported Performance Table'!$V1715="",'Reported Performance Table'!$W1715="",'Reported Performance Table'!$X1715="",'Reported Performance Table'!$AF1715="",'Reported Performance Table'!$AG1715="",'Reported Performance Table'!$AI1715="",'Reported Performance Table'!$AJ1715="",'Reported Performance Table'!$AL1715="",'Reported Performance Table'!$AN1715="",'Reported Performance Table'!$AR1715=""),$A1708&amp;", ",""))</f>
        <v/>
      </c>
      <c r="D1708" s="35" t="e">
        <f>VLOOKUP('Reported Performance Table'!C1708,'Master List'!$B$20:$C$39,2,FALSE)</f>
        <v>#N/A</v>
      </c>
      <c r="E1708" t="e">
        <f>VLOOKUP('Reported Performance Table'!D1708,'Master List'!$B$42:$C$129,2,FALSE)</f>
        <v>#N/A</v>
      </c>
      <c r="F1708" t="e">
        <f>VLOOKUP('Reported Performance Table'!C1708,'Master List'!$B$20:$D$39,3,FALSE)</f>
        <v>#N/A</v>
      </c>
      <c r="G1708" s="3" t="e">
        <f>VLOOKUP('Reported Performance Table'!B1708,'Master List'!$B$11:$D$17,3,FALSE)</f>
        <v>#N/A</v>
      </c>
      <c r="H1708" t="e">
        <f t="shared" si="52"/>
        <v>#N/A</v>
      </c>
      <c r="I1708" t="e">
        <f>IF(VLOOKUP('Reported Performance Table'!D1708,'Master List'!$B$42:$D$129,3,FALSE)="","No",VLOOKUP('Reported Performance Table'!D1708,'Master List'!$B$42:$D$129,3,FALSE))</f>
        <v>#N/A</v>
      </c>
      <c r="J1708" t="e">
        <f>IF(AND(I1708="Yes_No",'Reported Performance Table'!E1708="Yes"),"No","Yes_No")</f>
        <v>#N/A</v>
      </c>
      <c r="K1708" t="str">
        <f>IF('Reported Performance Table'!D1708="","",IF('Reported Performance Table'!E1708="Yes","LUNA_CCT","Reported_CCT"))</f>
        <v/>
      </c>
      <c r="L1708" t="str">
        <f>IF('Reported Performance Table'!D1708="","",IF(K1708="LUNA_CCT",VLOOKUP('Reported Performance Table'!D1708,'Master List'!$B$42:$E$129,4,FALSE),"Reported_BUG"))</f>
        <v/>
      </c>
      <c r="M1708" t="str">
        <f>IF('Reported Performance Table'!D1708="","",IF(AND('Reported Performance Table'!$E1708="Yes",OR('Reported Performance Table'!$D1708='Master List'!$B$42,'Reported Performance Table'!$D1708='Master List'!$B$43,'Reported Performance Table'!$D1708='Master List'!$B$44,'Reported Performance Table'!$D1708='Master List'!$B$46,'Reported Performance Table'!$D1708='Master List'!$B$48,'Reported Performance Table'!$D1708='Master List'!$B$104,'Reported Performance Table'!$D1708='Master List'!$B$106,'Reported Performance Table'!$D1708='Master List'!$B$126)),"LUNA_Dimming","Dimming_Capability_and_Range"))</f>
        <v/>
      </c>
      <c r="N1708" s="179">
        <f>'Reported Performance Table'!BE1708</f>
        <v>0</v>
      </c>
      <c r="O1708" s="179">
        <f>'Reported Performance Table'!BF1708</f>
        <v>0</v>
      </c>
      <c r="P1708" s="179">
        <f>'Reported Performance Table'!BG1708</f>
        <v>0</v>
      </c>
      <c r="Q1708" t="str">
        <f t="shared" si="53"/>
        <v>No</v>
      </c>
    </row>
    <row r="1709" spans="1:17" x14ac:dyDescent="0.25">
      <c r="A1709" s="75">
        <v>1716</v>
      </c>
      <c r="B1709" s="76" t="str">
        <f>IF('Reported Performance Table'!$A1716="","",IF(OR('Reported Performance Table'!$B1716="",'Reported Performance Table'!$C1716="",'Reported Performance Table'!$D1716="",'Reported Performance Table'!$F1716="",'Reported Performance Table'!$G1716="",'Reported Performance Table'!$H1716="",'Reported Performance Table'!$I1716="",'Reported Performance Table'!$K1716="",'Reported Performance Table'!$N1716="",'Reported Performance Table'!$O1716="",'Reported Performance Table'!$P1716="",'Reported Performance Table'!$Q1716="",'Reported Performance Table'!$R1716="",'Reported Performance Table'!$S1716="",'Reported Performance Table'!$T1716="",'Reported Performance Table'!$U1716="",'Reported Performance Table'!$V1716="",'Reported Performance Table'!$W1716="",'Reported Performance Table'!$X1716="",'Reported Performance Table'!$AF1716="",'Reported Performance Table'!$AG1716="",'Reported Performance Table'!$AI1716="",'Reported Performance Table'!$AJ1716="",'Reported Performance Table'!$AL1716="",'Reported Performance Table'!$AN1716="",'Reported Performance Table'!$AR1716=""),$A1709&amp;", ",""))</f>
        <v/>
      </c>
      <c r="D1709" s="35" t="e">
        <f>VLOOKUP('Reported Performance Table'!C1709,'Master List'!$B$20:$C$39,2,FALSE)</f>
        <v>#N/A</v>
      </c>
      <c r="E1709" t="e">
        <f>VLOOKUP('Reported Performance Table'!D1709,'Master List'!$B$42:$C$129,2,FALSE)</f>
        <v>#N/A</v>
      </c>
      <c r="F1709" t="e">
        <f>VLOOKUP('Reported Performance Table'!C1709,'Master List'!$B$20:$D$39,3,FALSE)</f>
        <v>#N/A</v>
      </c>
      <c r="G1709" s="3" t="e">
        <f>VLOOKUP('Reported Performance Table'!B1709,'Master List'!$B$11:$D$17,3,FALSE)</f>
        <v>#N/A</v>
      </c>
      <c r="H1709" t="e">
        <f t="shared" si="52"/>
        <v>#N/A</v>
      </c>
      <c r="I1709" t="e">
        <f>IF(VLOOKUP('Reported Performance Table'!D1709,'Master List'!$B$42:$D$129,3,FALSE)="","No",VLOOKUP('Reported Performance Table'!D1709,'Master List'!$B$42:$D$129,3,FALSE))</f>
        <v>#N/A</v>
      </c>
      <c r="J1709" t="e">
        <f>IF(AND(I1709="Yes_No",'Reported Performance Table'!E1709="Yes"),"No","Yes_No")</f>
        <v>#N/A</v>
      </c>
      <c r="K1709" t="str">
        <f>IF('Reported Performance Table'!D1709="","",IF('Reported Performance Table'!E1709="Yes","LUNA_CCT","Reported_CCT"))</f>
        <v/>
      </c>
      <c r="L1709" t="str">
        <f>IF('Reported Performance Table'!D1709="","",IF(K1709="LUNA_CCT",VLOOKUP('Reported Performance Table'!D1709,'Master List'!$B$42:$E$129,4,FALSE),"Reported_BUG"))</f>
        <v/>
      </c>
      <c r="M1709" t="str">
        <f>IF('Reported Performance Table'!D1709="","",IF(AND('Reported Performance Table'!$E1709="Yes",OR('Reported Performance Table'!$D1709='Master List'!$B$42,'Reported Performance Table'!$D1709='Master List'!$B$43,'Reported Performance Table'!$D1709='Master List'!$B$44,'Reported Performance Table'!$D1709='Master List'!$B$46,'Reported Performance Table'!$D1709='Master List'!$B$48,'Reported Performance Table'!$D1709='Master List'!$B$104,'Reported Performance Table'!$D1709='Master List'!$B$106,'Reported Performance Table'!$D1709='Master List'!$B$126)),"LUNA_Dimming","Dimming_Capability_and_Range"))</f>
        <v/>
      </c>
      <c r="N1709" s="179">
        <f>'Reported Performance Table'!BE1709</f>
        <v>0</v>
      </c>
      <c r="O1709" s="179">
        <f>'Reported Performance Table'!BF1709</f>
        <v>0</v>
      </c>
      <c r="P1709" s="179">
        <f>'Reported Performance Table'!BG1709</f>
        <v>0</v>
      </c>
      <c r="Q1709" t="str">
        <f t="shared" si="53"/>
        <v>No</v>
      </c>
    </row>
    <row r="1710" spans="1:17" x14ac:dyDescent="0.25">
      <c r="A1710" s="75">
        <v>1717</v>
      </c>
      <c r="B1710" s="76" t="str">
        <f>IF('Reported Performance Table'!$A1717="","",IF(OR('Reported Performance Table'!$B1717="",'Reported Performance Table'!$C1717="",'Reported Performance Table'!$D1717="",'Reported Performance Table'!$F1717="",'Reported Performance Table'!$G1717="",'Reported Performance Table'!$H1717="",'Reported Performance Table'!$I1717="",'Reported Performance Table'!$K1717="",'Reported Performance Table'!$N1717="",'Reported Performance Table'!$O1717="",'Reported Performance Table'!$P1717="",'Reported Performance Table'!$Q1717="",'Reported Performance Table'!$R1717="",'Reported Performance Table'!$S1717="",'Reported Performance Table'!$T1717="",'Reported Performance Table'!$U1717="",'Reported Performance Table'!$V1717="",'Reported Performance Table'!$W1717="",'Reported Performance Table'!$X1717="",'Reported Performance Table'!$AF1717="",'Reported Performance Table'!$AG1717="",'Reported Performance Table'!$AI1717="",'Reported Performance Table'!$AJ1717="",'Reported Performance Table'!$AL1717="",'Reported Performance Table'!$AN1717="",'Reported Performance Table'!$AR1717=""),$A1710&amp;", ",""))</f>
        <v/>
      </c>
      <c r="D1710" s="35" t="e">
        <f>VLOOKUP('Reported Performance Table'!C1710,'Master List'!$B$20:$C$39,2,FALSE)</f>
        <v>#N/A</v>
      </c>
      <c r="E1710" t="e">
        <f>VLOOKUP('Reported Performance Table'!D1710,'Master List'!$B$42:$C$129,2,FALSE)</f>
        <v>#N/A</v>
      </c>
      <c r="F1710" t="e">
        <f>VLOOKUP('Reported Performance Table'!C1710,'Master List'!$B$20:$D$39,3,FALSE)</f>
        <v>#N/A</v>
      </c>
      <c r="G1710" s="3" t="e">
        <f>VLOOKUP('Reported Performance Table'!B1710,'Master List'!$B$11:$D$17,3,FALSE)</f>
        <v>#N/A</v>
      </c>
      <c r="H1710" t="e">
        <f t="shared" si="52"/>
        <v>#N/A</v>
      </c>
      <c r="I1710" t="e">
        <f>IF(VLOOKUP('Reported Performance Table'!D1710,'Master List'!$B$42:$D$129,3,FALSE)="","No",VLOOKUP('Reported Performance Table'!D1710,'Master List'!$B$42:$D$129,3,FALSE))</f>
        <v>#N/A</v>
      </c>
      <c r="J1710" t="e">
        <f>IF(AND(I1710="Yes_No",'Reported Performance Table'!E1710="Yes"),"No","Yes_No")</f>
        <v>#N/A</v>
      </c>
      <c r="K1710" t="str">
        <f>IF('Reported Performance Table'!D1710="","",IF('Reported Performance Table'!E1710="Yes","LUNA_CCT","Reported_CCT"))</f>
        <v/>
      </c>
      <c r="L1710" t="str">
        <f>IF('Reported Performance Table'!D1710="","",IF(K1710="LUNA_CCT",VLOOKUP('Reported Performance Table'!D1710,'Master List'!$B$42:$E$129,4,FALSE),"Reported_BUG"))</f>
        <v/>
      </c>
      <c r="M1710" t="str">
        <f>IF('Reported Performance Table'!D1710="","",IF(AND('Reported Performance Table'!$E1710="Yes",OR('Reported Performance Table'!$D1710='Master List'!$B$42,'Reported Performance Table'!$D1710='Master List'!$B$43,'Reported Performance Table'!$D1710='Master List'!$B$44,'Reported Performance Table'!$D1710='Master List'!$B$46,'Reported Performance Table'!$D1710='Master List'!$B$48,'Reported Performance Table'!$D1710='Master List'!$B$104,'Reported Performance Table'!$D1710='Master List'!$B$106,'Reported Performance Table'!$D1710='Master List'!$B$126)),"LUNA_Dimming","Dimming_Capability_and_Range"))</f>
        <v/>
      </c>
      <c r="N1710" s="179">
        <f>'Reported Performance Table'!BE1710</f>
        <v>0</v>
      </c>
      <c r="O1710" s="179">
        <f>'Reported Performance Table'!BF1710</f>
        <v>0</v>
      </c>
      <c r="P1710" s="179">
        <f>'Reported Performance Table'!BG1710</f>
        <v>0</v>
      </c>
      <c r="Q1710" t="str">
        <f t="shared" si="53"/>
        <v>No</v>
      </c>
    </row>
    <row r="1711" spans="1:17" x14ac:dyDescent="0.25">
      <c r="A1711" s="75">
        <v>1718</v>
      </c>
      <c r="B1711" s="76" t="str">
        <f>IF('Reported Performance Table'!$A1718="","",IF(OR('Reported Performance Table'!$B1718="",'Reported Performance Table'!$C1718="",'Reported Performance Table'!$D1718="",'Reported Performance Table'!$F1718="",'Reported Performance Table'!$G1718="",'Reported Performance Table'!$H1718="",'Reported Performance Table'!$I1718="",'Reported Performance Table'!$K1718="",'Reported Performance Table'!$N1718="",'Reported Performance Table'!$O1718="",'Reported Performance Table'!$P1718="",'Reported Performance Table'!$Q1718="",'Reported Performance Table'!$R1718="",'Reported Performance Table'!$S1718="",'Reported Performance Table'!$T1718="",'Reported Performance Table'!$U1718="",'Reported Performance Table'!$V1718="",'Reported Performance Table'!$W1718="",'Reported Performance Table'!$X1718="",'Reported Performance Table'!$AF1718="",'Reported Performance Table'!$AG1718="",'Reported Performance Table'!$AI1718="",'Reported Performance Table'!$AJ1718="",'Reported Performance Table'!$AL1718="",'Reported Performance Table'!$AN1718="",'Reported Performance Table'!$AR1718=""),$A1711&amp;", ",""))</f>
        <v/>
      </c>
      <c r="D1711" s="35" t="e">
        <f>VLOOKUP('Reported Performance Table'!C1711,'Master List'!$B$20:$C$39,2,FALSE)</f>
        <v>#N/A</v>
      </c>
      <c r="E1711" t="e">
        <f>VLOOKUP('Reported Performance Table'!D1711,'Master List'!$B$42:$C$129,2,FALSE)</f>
        <v>#N/A</v>
      </c>
      <c r="F1711" t="e">
        <f>VLOOKUP('Reported Performance Table'!C1711,'Master List'!$B$20:$D$39,3,FALSE)</f>
        <v>#N/A</v>
      </c>
      <c r="G1711" s="3" t="e">
        <f>VLOOKUP('Reported Performance Table'!B1711,'Master List'!$B$11:$D$17,3,FALSE)</f>
        <v>#N/A</v>
      </c>
      <c r="H1711" t="e">
        <f t="shared" si="52"/>
        <v>#N/A</v>
      </c>
      <c r="I1711" t="e">
        <f>IF(VLOOKUP('Reported Performance Table'!D1711,'Master List'!$B$42:$D$129,3,FALSE)="","No",VLOOKUP('Reported Performance Table'!D1711,'Master List'!$B$42:$D$129,3,FALSE))</f>
        <v>#N/A</v>
      </c>
      <c r="J1711" t="e">
        <f>IF(AND(I1711="Yes_No",'Reported Performance Table'!E1711="Yes"),"No","Yes_No")</f>
        <v>#N/A</v>
      </c>
      <c r="K1711" t="str">
        <f>IF('Reported Performance Table'!D1711="","",IF('Reported Performance Table'!E1711="Yes","LUNA_CCT","Reported_CCT"))</f>
        <v/>
      </c>
      <c r="L1711" t="str">
        <f>IF('Reported Performance Table'!D1711="","",IF(K1711="LUNA_CCT",VLOOKUP('Reported Performance Table'!D1711,'Master List'!$B$42:$E$129,4,FALSE),"Reported_BUG"))</f>
        <v/>
      </c>
      <c r="M1711" t="str">
        <f>IF('Reported Performance Table'!D1711="","",IF(AND('Reported Performance Table'!$E1711="Yes",OR('Reported Performance Table'!$D1711='Master List'!$B$42,'Reported Performance Table'!$D1711='Master List'!$B$43,'Reported Performance Table'!$D1711='Master List'!$B$44,'Reported Performance Table'!$D1711='Master List'!$B$46,'Reported Performance Table'!$D1711='Master List'!$B$48,'Reported Performance Table'!$D1711='Master List'!$B$104,'Reported Performance Table'!$D1711='Master List'!$B$106,'Reported Performance Table'!$D1711='Master List'!$B$126)),"LUNA_Dimming","Dimming_Capability_and_Range"))</f>
        <v/>
      </c>
      <c r="N1711" s="179">
        <f>'Reported Performance Table'!BE1711</f>
        <v>0</v>
      </c>
      <c r="O1711" s="179">
        <f>'Reported Performance Table'!BF1711</f>
        <v>0</v>
      </c>
      <c r="P1711" s="179">
        <f>'Reported Performance Table'!BG1711</f>
        <v>0</v>
      </c>
      <c r="Q1711" t="str">
        <f t="shared" si="53"/>
        <v>No</v>
      </c>
    </row>
    <row r="1712" spans="1:17" x14ac:dyDescent="0.25">
      <c r="A1712" s="75">
        <v>1719</v>
      </c>
      <c r="B1712" s="76" t="str">
        <f>IF('Reported Performance Table'!$A1719="","",IF(OR('Reported Performance Table'!$B1719="",'Reported Performance Table'!$C1719="",'Reported Performance Table'!$D1719="",'Reported Performance Table'!$F1719="",'Reported Performance Table'!$G1719="",'Reported Performance Table'!$H1719="",'Reported Performance Table'!$I1719="",'Reported Performance Table'!$K1719="",'Reported Performance Table'!$N1719="",'Reported Performance Table'!$O1719="",'Reported Performance Table'!$P1719="",'Reported Performance Table'!$Q1719="",'Reported Performance Table'!$R1719="",'Reported Performance Table'!$S1719="",'Reported Performance Table'!$T1719="",'Reported Performance Table'!$U1719="",'Reported Performance Table'!$V1719="",'Reported Performance Table'!$W1719="",'Reported Performance Table'!$X1719="",'Reported Performance Table'!$AF1719="",'Reported Performance Table'!$AG1719="",'Reported Performance Table'!$AI1719="",'Reported Performance Table'!$AJ1719="",'Reported Performance Table'!$AL1719="",'Reported Performance Table'!$AN1719="",'Reported Performance Table'!$AR1719=""),$A1712&amp;", ",""))</f>
        <v/>
      </c>
      <c r="D1712" s="35" t="e">
        <f>VLOOKUP('Reported Performance Table'!C1712,'Master List'!$B$20:$C$39,2,FALSE)</f>
        <v>#N/A</v>
      </c>
      <c r="E1712" t="e">
        <f>VLOOKUP('Reported Performance Table'!D1712,'Master List'!$B$42:$C$129,2,FALSE)</f>
        <v>#N/A</v>
      </c>
      <c r="F1712" t="e">
        <f>VLOOKUP('Reported Performance Table'!C1712,'Master List'!$B$20:$D$39,3,FALSE)</f>
        <v>#N/A</v>
      </c>
      <c r="G1712" s="3" t="e">
        <f>VLOOKUP('Reported Performance Table'!B1712,'Master List'!$B$11:$D$17,3,FALSE)</f>
        <v>#N/A</v>
      </c>
      <c r="H1712" t="e">
        <f t="shared" si="52"/>
        <v>#N/A</v>
      </c>
      <c r="I1712" t="e">
        <f>IF(VLOOKUP('Reported Performance Table'!D1712,'Master List'!$B$42:$D$129,3,FALSE)="","No",VLOOKUP('Reported Performance Table'!D1712,'Master List'!$B$42:$D$129,3,FALSE))</f>
        <v>#N/A</v>
      </c>
      <c r="J1712" t="e">
        <f>IF(AND(I1712="Yes_No",'Reported Performance Table'!E1712="Yes"),"No","Yes_No")</f>
        <v>#N/A</v>
      </c>
      <c r="K1712" t="str">
        <f>IF('Reported Performance Table'!D1712="","",IF('Reported Performance Table'!E1712="Yes","LUNA_CCT","Reported_CCT"))</f>
        <v/>
      </c>
      <c r="L1712" t="str">
        <f>IF('Reported Performance Table'!D1712="","",IF(K1712="LUNA_CCT",VLOOKUP('Reported Performance Table'!D1712,'Master List'!$B$42:$E$129,4,FALSE),"Reported_BUG"))</f>
        <v/>
      </c>
      <c r="M1712" t="str">
        <f>IF('Reported Performance Table'!D1712="","",IF(AND('Reported Performance Table'!$E1712="Yes",OR('Reported Performance Table'!$D1712='Master List'!$B$42,'Reported Performance Table'!$D1712='Master List'!$B$43,'Reported Performance Table'!$D1712='Master List'!$B$44,'Reported Performance Table'!$D1712='Master List'!$B$46,'Reported Performance Table'!$D1712='Master List'!$B$48,'Reported Performance Table'!$D1712='Master List'!$B$104,'Reported Performance Table'!$D1712='Master List'!$B$106,'Reported Performance Table'!$D1712='Master List'!$B$126)),"LUNA_Dimming","Dimming_Capability_and_Range"))</f>
        <v/>
      </c>
      <c r="N1712" s="179">
        <f>'Reported Performance Table'!BE1712</f>
        <v>0</v>
      </c>
      <c r="O1712" s="179">
        <f>'Reported Performance Table'!BF1712</f>
        <v>0</v>
      </c>
      <c r="P1712" s="179">
        <f>'Reported Performance Table'!BG1712</f>
        <v>0</v>
      </c>
      <c r="Q1712" t="str">
        <f t="shared" si="53"/>
        <v>No</v>
      </c>
    </row>
    <row r="1713" spans="1:17" x14ac:dyDescent="0.25">
      <c r="A1713" s="75">
        <v>1720</v>
      </c>
      <c r="B1713" s="76" t="str">
        <f>IF('Reported Performance Table'!$A1720="","",IF(OR('Reported Performance Table'!$B1720="",'Reported Performance Table'!$C1720="",'Reported Performance Table'!$D1720="",'Reported Performance Table'!$F1720="",'Reported Performance Table'!$G1720="",'Reported Performance Table'!$H1720="",'Reported Performance Table'!$I1720="",'Reported Performance Table'!$K1720="",'Reported Performance Table'!$N1720="",'Reported Performance Table'!$O1720="",'Reported Performance Table'!$P1720="",'Reported Performance Table'!$Q1720="",'Reported Performance Table'!$R1720="",'Reported Performance Table'!$S1720="",'Reported Performance Table'!$T1720="",'Reported Performance Table'!$U1720="",'Reported Performance Table'!$V1720="",'Reported Performance Table'!$W1720="",'Reported Performance Table'!$X1720="",'Reported Performance Table'!$AF1720="",'Reported Performance Table'!$AG1720="",'Reported Performance Table'!$AI1720="",'Reported Performance Table'!$AJ1720="",'Reported Performance Table'!$AL1720="",'Reported Performance Table'!$AN1720="",'Reported Performance Table'!$AR1720=""),$A1713&amp;", ",""))</f>
        <v/>
      </c>
      <c r="D1713" s="35" t="e">
        <f>VLOOKUP('Reported Performance Table'!C1713,'Master List'!$B$20:$C$39,2,FALSE)</f>
        <v>#N/A</v>
      </c>
      <c r="E1713" t="e">
        <f>VLOOKUP('Reported Performance Table'!D1713,'Master List'!$B$42:$C$129,2,FALSE)</f>
        <v>#N/A</v>
      </c>
      <c r="F1713" t="e">
        <f>VLOOKUP('Reported Performance Table'!C1713,'Master List'!$B$20:$D$39,3,FALSE)</f>
        <v>#N/A</v>
      </c>
      <c r="G1713" s="3" t="e">
        <f>VLOOKUP('Reported Performance Table'!B1713,'Master List'!$B$11:$D$17,3,FALSE)</f>
        <v>#N/A</v>
      </c>
      <c r="H1713" t="e">
        <f t="shared" si="52"/>
        <v>#N/A</v>
      </c>
      <c r="I1713" t="e">
        <f>IF(VLOOKUP('Reported Performance Table'!D1713,'Master List'!$B$42:$D$129,3,FALSE)="","No",VLOOKUP('Reported Performance Table'!D1713,'Master List'!$B$42:$D$129,3,FALSE))</f>
        <v>#N/A</v>
      </c>
      <c r="J1713" t="e">
        <f>IF(AND(I1713="Yes_No",'Reported Performance Table'!E1713="Yes"),"No","Yes_No")</f>
        <v>#N/A</v>
      </c>
      <c r="K1713" t="str">
        <f>IF('Reported Performance Table'!D1713="","",IF('Reported Performance Table'!E1713="Yes","LUNA_CCT","Reported_CCT"))</f>
        <v/>
      </c>
      <c r="L1713" t="str">
        <f>IF('Reported Performance Table'!D1713="","",IF(K1713="LUNA_CCT",VLOOKUP('Reported Performance Table'!D1713,'Master List'!$B$42:$E$129,4,FALSE),"Reported_BUG"))</f>
        <v/>
      </c>
      <c r="M1713" t="str">
        <f>IF('Reported Performance Table'!D1713="","",IF(AND('Reported Performance Table'!$E1713="Yes",OR('Reported Performance Table'!$D1713='Master List'!$B$42,'Reported Performance Table'!$D1713='Master List'!$B$43,'Reported Performance Table'!$D1713='Master List'!$B$44,'Reported Performance Table'!$D1713='Master List'!$B$46,'Reported Performance Table'!$D1713='Master List'!$B$48,'Reported Performance Table'!$D1713='Master List'!$B$104,'Reported Performance Table'!$D1713='Master List'!$B$106,'Reported Performance Table'!$D1713='Master List'!$B$126)),"LUNA_Dimming","Dimming_Capability_and_Range"))</f>
        <v/>
      </c>
      <c r="N1713" s="179">
        <f>'Reported Performance Table'!BE1713</f>
        <v>0</v>
      </c>
      <c r="O1713" s="179">
        <f>'Reported Performance Table'!BF1713</f>
        <v>0</v>
      </c>
      <c r="P1713" s="179">
        <f>'Reported Performance Table'!BG1713</f>
        <v>0</v>
      </c>
      <c r="Q1713" t="str">
        <f t="shared" si="53"/>
        <v>No</v>
      </c>
    </row>
    <row r="1714" spans="1:17" x14ac:dyDescent="0.25">
      <c r="A1714" s="75">
        <v>1721</v>
      </c>
      <c r="B1714" s="76" t="str">
        <f>IF('Reported Performance Table'!$A1721="","",IF(OR('Reported Performance Table'!$B1721="",'Reported Performance Table'!$C1721="",'Reported Performance Table'!$D1721="",'Reported Performance Table'!$F1721="",'Reported Performance Table'!$G1721="",'Reported Performance Table'!$H1721="",'Reported Performance Table'!$I1721="",'Reported Performance Table'!$K1721="",'Reported Performance Table'!$N1721="",'Reported Performance Table'!$O1721="",'Reported Performance Table'!$P1721="",'Reported Performance Table'!$Q1721="",'Reported Performance Table'!$R1721="",'Reported Performance Table'!$S1721="",'Reported Performance Table'!$T1721="",'Reported Performance Table'!$U1721="",'Reported Performance Table'!$V1721="",'Reported Performance Table'!$W1721="",'Reported Performance Table'!$X1721="",'Reported Performance Table'!$AF1721="",'Reported Performance Table'!$AG1721="",'Reported Performance Table'!$AI1721="",'Reported Performance Table'!$AJ1721="",'Reported Performance Table'!$AL1721="",'Reported Performance Table'!$AN1721="",'Reported Performance Table'!$AR1721=""),$A1714&amp;", ",""))</f>
        <v/>
      </c>
      <c r="D1714" s="35" t="e">
        <f>VLOOKUP('Reported Performance Table'!C1714,'Master List'!$B$20:$C$39,2,FALSE)</f>
        <v>#N/A</v>
      </c>
      <c r="E1714" t="e">
        <f>VLOOKUP('Reported Performance Table'!D1714,'Master List'!$B$42:$C$129,2,FALSE)</f>
        <v>#N/A</v>
      </c>
      <c r="F1714" t="e">
        <f>VLOOKUP('Reported Performance Table'!C1714,'Master List'!$B$20:$D$39,3,FALSE)</f>
        <v>#N/A</v>
      </c>
      <c r="G1714" s="3" t="e">
        <f>VLOOKUP('Reported Performance Table'!B1714,'Master List'!$B$11:$D$17,3,FALSE)</f>
        <v>#N/A</v>
      </c>
      <c r="H1714" t="e">
        <f t="shared" si="52"/>
        <v>#N/A</v>
      </c>
      <c r="I1714" t="e">
        <f>IF(VLOOKUP('Reported Performance Table'!D1714,'Master List'!$B$42:$D$129,3,FALSE)="","No",VLOOKUP('Reported Performance Table'!D1714,'Master List'!$B$42:$D$129,3,FALSE))</f>
        <v>#N/A</v>
      </c>
      <c r="J1714" t="e">
        <f>IF(AND(I1714="Yes_No",'Reported Performance Table'!E1714="Yes"),"No","Yes_No")</f>
        <v>#N/A</v>
      </c>
      <c r="K1714" t="str">
        <f>IF('Reported Performance Table'!D1714="","",IF('Reported Performance Table'!E1714="Yes","LUNA_CCT","Reported_CCT"))</f>
        <v/>
      </c>
      <c r="L1714" t="str">
        <f>IF('Reported Performance Table'!D1714="","",IF(K1714="LUNA_CCT",VLOOKUP('Reported Performance Table'!D1714,'Master List'!$B$42:$E$129,4,FALSE),"Reported_BUG"))</f>
        <v/>
      </c>
      <c r="M1714" t="str">
        <f>IF('Reported Performance Table'!D1714="","",IF(AND('Reported Performance Table'!$E1714="Yes",OR('Reported Performance Table'!$D1714='Master List'!$B$42,'Reported Performance Table'!$D1714='Master List'!$B$43,'Reported Performance Table'!$D1714='Master List'!$B$44,'Reported Performance Table'!$D1714='Master List'!$B$46,'Reported Performance Table'!$D1714='Master List'!$B$48,'Reported Performance Table'!$D1714='Master List'!$B$104,'Reported Performance Table'!$D1714='Master List'!$B$106,'Reported Performance Table'!$D1714='Master List'!$B$126)),"LUNA_Dimming","Dimming_Capability_and_Range"))</f>
        <v/>
      </c>
      <c r="N1714" s="179">
        <f>'Reported Performance Table'!BE1714</f>
        <v>0</v>
      </c>
      <c r="O1714" s="179">
        <f>'Reported Performance Table'!BF1714</f>
        <v>0</v>
      </c>
      <c r="P1714" s="179">
        <f>'Reported Performance Table'!BG1714</f>
        <v>0</v>
      </c>
      <c r="Q1714" t="str">
        <f t="shared" si="53"/>
        <v>No</v>
      </c>
    </row>
    <row r="1715" spans="1:17" x14ac:dyDescent="0.25">
      <c r="A1715" s="75">
        <v>1722</v>
      </c>
      <c r="B1715" s="76" t="str">
        <f>IF('Reported Performance Table'!$A1722="","",IF(OR('Reported Performance Table'!$B1722="",'Reported Performance Table'!$C1722="",'Reported Performance Table'!$D1722="",'Reported Performance Table'!$F1722="",'Reported Performance Table'!$G1722="",'Reported Performance Table'!$H1722="",'Reported Performance Table'!$I1722="",'Reported Performance Table'!$K1722="",'Reported Performance Table'!$N1722="",'Reported Performance Table'!$O1722="",'Reported Performance Table'!$P1722="",'Reported Performance Table'!$Q1722="",'Reported Performance Table'!$R1722="",'Reported Performance Table'!$S1722="",'Reported Performance Table'!$T1722="",'Reported Performance Table'!$U1722="",'Reported Performance Table'!$V1722="",'Reported Performance Table'!$W1722="",'Reported Performance Table'!$X1722="",'Reported Performance Table'!$AF1722="",'Reported Performance Table'!$AG1722="",'Reported Performance Table'!$AI1722="",'Reported Performance Table'!$AJ1722="",'Reported Performance Table'!$AL1722="",'Reported Performance Table'!$AN1722="",'Reported Performance Table'!$AR1722=""),$A1715&amp;", ",""))</f>
        <v/>
      </c>
      <c r="D1715" s="35" t="e">
        <f>VLOOKUP('Reported Performance Table'!C1715,'Master List'!$B$20:$C$39,2,FALSE)</f>
        <v>#N/A</v>
      </c>
      <c r="E1715" t="e">
        <f>VLOOKUP('Reported Performance Table'!D1715,'Master List'!$B$42:$C$129,2,FALSE)</f>
        <v>#N/A</v>
      </c>
      <c r="F1715" t="e">
        <f>VLOOKUP('Reported Performance Table'!C1715,'Master List'!$B$20:$D$39,3,FALSE)</f>
        <v>#N/A</v>
      </c>
      <c r="G1715" s="3" t="e">
        <f>VLOOKUP('Reported Performance Table'!B1715,'Master List'!$B$11:$D$17,3,FALSE)</f>
        <v>#N/A</v>
      </c>
      <c r="H1715" t="e">
        <f t="shared" si="52"/>
        <v>#N/A</v>
      </c>
      <c r="I1715" t="e">
        <f>IF(VLOOKUP('Reported Performance Table'!D1715,'Master List'!$B$42:$D$129,3,FALSE)="","No",VLOOKUP('Reported Performance Table'!D1715,'Master List'!$B$42:$D$129,3,FALSE))</f>
        <v>#N/A</v>
      </c>
      <c r="J1715" t="e">
        <f>IF(AND(I1715="Yes_No",'Reported Performance Table'!E1715="Yes"),"No","Yes_No")</f>
        <v>#N/A</v>
      </c>
      <c r="K1715" t="str">
        <f>IF('Reported Performance Table'!D1715="","",IF('Reported Performance Table'!E1715="Yes","LUNA_CCT","Reported_CCT"))</f>
        <v/>
      </c>
      <c r="L1715" t="str">
        <f>IF('Reported Performance Table'!D1715="","",IF(K1715="LUNA_CCT",VLOOKUP('Reported Performance Table'!D1715,'Master List'!$B$42:$E$129,4,FALSE),"Reported_BUG"))</f>
        <v/>
      </c>
      <c r="M1715" t="str">
        <f>IF('Reported Performance Table'!D1715="","",IF(AND('Reported Performance Table'!$E1715="Yes",OR('Reported Performance Table'!$D1715='Master List'!$B$42,'Reported Performance Table'!$D1715='Master List'!$B$43,'Reported Performance Table'!$D1715='Master List'!$B$44,'Reported Performance Table'!$D1715='Master List'!$B$46,'Reported Performance Table'!$D1715='Master List'!$B$48,'Reported Performance Table'!$D1715='Master List'!$B$104,'Reported Performance Table'!$D1715='Master List'!$B$106,'Reported Performance Table'!$D1715='Master List'!$B$126)),"LUNA_Dimming","Dimming_Capability_and_Range"))</f>
        <v/>
      </c>
      <c r="N1715" s="179">
        <f>'Reported Performance Table'!BE1715</f>
        <v>0</v>
      </c>
      <c r="O1715" s="179">
        <f>'Reported Performance Table'!BF1715</f>
        <v>0</v>
      </c>
      <c r="P1715" s="179">
        <f>'Reported Performance Table'!BG1715</f>
        <v>0</v>
      </c>
      <c r="Q1715" t="str">
        <f t="shared" si="53"/>
        <v>No</v>
      </c>
    </row>
    <row r="1716" spans="1:17" x14ac:dyDescent="0.25">
      <c r="A1716" s="75">
        <v>1723</v>
      </c>
      <c r="B1716" s="76" t="str">
        <f>IF('Reported Performance Table'!$A1723="","",IF(OR('Reported Performance Table'!$B1723="",'Reported Performance Table'!$C1723="",'Reported Performance Table'!$D1723="",'Reported Performance Table'!$F1723="",'Reported Performance Table'!$G1723="",'Reported Performance Table'!$H1723="",'Reported Performance Table'!$I1723="",'Reported Performance Table'!$K1723="",'Reported Performance Table'!$N1723="",'Reported Performance Table'!$O1723="",'Reported Performance Table'!$P1723="",'Reported Performance Table'!$Q1723="",'Reported Performance Table'!$R1723="",'Reported Performance Table'!$S1723="",'Reported Performance Table'!$T1723="",'Reported Performance Table'!$U1723="",'Reported Performance Table'!$V1723="",'Reported Performance Table'!$W1723="",'Reported Performance Table'!$X1723="",'Reported Performance Table'!$AF1723="",'Reported Performance Table'!$AG1723="",'Reported Performance Table'!$AI1723="",'Reported Performance Table'!$AJ1723="",'Reported Performance Table'!$AL1723="",'Reported Performance Table'!$AN1723="",'Reported Performance Table'!$AR1723=""),$A1716&amp;", ",""))</f>
        <v/>
      </c>
      <c r="D1716" s="35" t="e">
        <f>VLOOKUP('Reported Performance Table'!C1716,'Master List'!$B$20:$C$39,2,FALSE)</f>
        <v>#N/A</v>
      </c>
      <c r="E1716" t="e">
        <f>VLOOKUP('Reported Performance Table'!D1716,'Master List'!$B$42:$C$129,2,FALSE)</f>
        <v>#N/A</v>
      </c>
      <c r="F1716" t="e">
        <f>VLOOKUP('Reported Performance Table'!C1716,'Master List'!$B$20:$D$39,3,FALSE)</f>
        <v>#N/A</v>
      </c>
      <c r="G1716" s="3" t="e">
        <f>VLOOKUP('Reported Performance Table'!B1716,'Master List'!$B$11:$D$17,3,FALSE)</f>
        <v>#N/A</v>
      </c>
      <c r="H1716" t="e">
        <f t="shared" si="52"/>
        <v>#N/A</v>
      </c>
      <c r="I1716" t="e">
        <f>IF(VLOOKUP('Reported Performance Table'!D1716,'Master List'!$B$42:$D$129,3,FALSE)="","No",VLOOKUP('Reported Performance Table'!D1716,'Master List'!$B$42:$D$129,3,FALSE))</f>
        <v>#N/A</v>
      </c>
      <c r="J1716" t="e">
        <f>IF(AND(I1716="Yes_No",'Reported Performance Table'!E1716="Yes"),"No","Yes_No")</f>
        <v>#N/A</v>
      </c>
      <c r="K1716" t="str">
        <f>IF('Reported Performance Table'!D1716="","",IF('Reported Performance Table'!E1716="Yes","LUNA_CCT","Reported_CCT"))</f>
        <v/>
      </c>
      <c r="L1716" t="str">
        <f>IF('Reported Performance Table'!D1716="","",IF(K1716="LUNA_CCT",VLOOKUP('Reported Performance Table'!D1716,'Master List'!$B$42:$E$129,4,FALSE),"Reported_BUG"))</f>
        <v/>
      </c>
      <c r="M1716" t="str">
        <f>IF('Reported Performance Table'!D1716="","",IF(AND('Reported Performance Table'!$E1716="Yes",OR('Reported Performance Table'!$D1716='Master List'!$B$42,'Reported Performance Table'!$D1716='Master List'!$B$43,'Reported Performance Table'!$D1716='Master List'!$B$44,'Reported Performance Table'!$D1716='Master List'!$B$46,'Reported Performance Table'!$D1716='Master List'!$B$48,'Reported Performance Table'!$D1716='Master List'!$B$104,'Reported Performance Table'!$D1716='Master List'!$B$106,'Reported Performance Table'!$D1716='Master List'!$B$126)),"LUNA_Dimming","Dimming_Capability_and_Range"))</f>
        <v/>
      </c>
      <c r="N1716" s="179">
        <f>'Reported Performance Table'!BE1716</f>
        <v>0</v>
      </c>
      <c r="O1716" s="179">
        <f>'Reported Performance Table'!BF1716</f>
        <v>0</v>
      </c>
      <c r="P1716" s="179">
        <f>'Reported Performance Table'!BG1716</f>
        <v>0</v>
      </c>
      <c r="Q1716" t="str">
        <f t="shared" si="53"/>
        <v>No</v>
      </c>
    </row>
    <row r="1717" spans="1:17" x14ac:dyDescent="0.25">
      <c r="A1717" s="75">
        <v>1724</v>
      </c>
      <c r="B1717" s="76" t="str">
        <f>IF('Reported Performance Table'!$A1724="","",IF(OR('Reported Performance Table'!$B1724="",'Reported Performance Table'!$C1724="",'Reported Performance Table'!$D1724="",'Reported Performance Table'!$F1724="",'Reported Performance Table'!$G1724="",'Reported Performance Table'!$H1724="",'Reported Performance Table'!$I1724="",'Reported Performance Table'!$K1724="",'Reported Performance Table'!$N1724="",'Reported Performance Table'!$O1724="",'Reported Performance Table'!$P1724="",'Reported Performance Table'!$Q1724="",'Reported Performance Table'!$R1724="",'Reported Performance Table'!$S1724="",'Reported Performance Table'!$T1724="",'Reported Performance Table'!$U1724="",'Reported Performance Table'!$V1724="",'Reported Performance Table'!$W1724="",'Reported Performance Table'!$X1724="",'Reported Performance Table'!$AF1724="",'Reported Performance Table'!$AG1724="",'Reported Performance Table'!$AI1724="",'Reported Performance Table'!$AJ1724="",'Reported Performance Table'!$AL1724="",'Reported Performance Table'!$AN1724="",'Reported Performance Table'!$AR1724=""),$A1717&amp;", ",""))</f>
        <v/>
      </c>
      <c r="D1717" s="35" t="e">
        <f>VLOOKUP('Reported Performance Table'!C1717,'Master List'!$B$20:$C$39,2,FALSE)</f>
        <v>#N/A</v>
      </c>
      <c r="E1717" t="e">
        <f>VLOOKUP('Reported Performance Table'!D1717,'Master List'!$B$42:$C$129,2,FALSE)</f>
        <v>#N/A</v>
      </c>
      <c r="F1717" t="e">
        <f>VLOOKUP('Reported Performance Table'!C1717,'Master List'!$B$20:$D$39,3,FALSE)</f>
        <v>#N/A</v>
      </c>
      <c r="G1717" s="3" t="e">
        <f>VLOOKUP('Reported Performance Table'!B1717,'Master List'!$B$11:$D$17,3,FALSE)</f>
        <v>#N/A</v>
      </c>
      <c r="H1717" t="e">
        <f t="shared" si="52"/>
        <v>#N/A</v>
      </c>
      <c r="I1717" t="e">
        <f>IF(VLOOKUP('Reported Performance Table'!D1717,'Master List'!$B$42:$D$129,3,FALSE)="","No",VLOOKUP('Reported Performance Table'!D1717,'Master List'!$B$42:$D$129,3,FALSE))</f>
        <v>#N/A</v>
      </c>
      <c r="J1717" t="e">
        <f>IF(AND(I1717="Yes_No",'Reported Performance Table'!E1717="Yes"),"No","Yes_No")</f>
        <v>#N/A</v>
      </c>
      <c r="K1717" t="str">
        <f>IF('Reported Performance Table'!D1717="","",IF('Reported Performance Table'!E1717="Yes","LUNA_CCT","Reported_CCT"))</f>
        <v/>
      </c>
      <c r="L1717" t="str">
        <f>IF('Reported Performance Table'!D1717="","",IF(K1717="LUNA_CCT",VLOOKUP('Reported Performance Table'!D1717,'Master List'!$B$42:$E$129,4,FALSE),"Reported_BUG"))</f>
        <v/>
      </c>
      <c r="M1717" t="str">
        <f>IF('Reported Performance Table'!D1717="","",IF(AND('Reported Performance Table'!$E1717="Yes",OR('Reported Performance Table'!$D1717='Master List'!$B$42,'Reported Performance Table'!$D1717='Master List'!$B$43,'Reported Performance Table'!$D1717='Master List'!$B$44,'Reported Performance Table'!$D1717='Master List'!$B$46,'Reported Performance Table'!$D1717='Master List'!$B$48,'Reported Performance Table'!$D1717='Master List'!$B$104,'Reported Performance Table'!$D1717='Master List'!$B$106,'Reported Performance Table'!$D1717='Master List'!$B$126)),"LUNA_Dimming","Dimming_Capability_and_Range"))</f>
        <v/>
      </c>
      <c r="N1717" s="179">
        <f>'Reported Performance Table'!BE1717</f>
        <v>0</v>
      </c>
      <c r="O1717" s="179">
        <f>'Reported Performance Table'!BF1717</f>
        <v>0</v>
      </c>
      <c r="P1717" s="179">
        <f>'Reported Performance Table'!BG1717</f>
        <v>0</v>
      </c>
      <c r="Q1717" t="str">
        <f t="shared" si="53"/>
        <v>No</v>
      </c>
    </row>
    <row r="1718" spans="1:17" x14ac:dyDescent="0.25">
      <c r="A1718" s="75">
        <v>1725</v>
      </c>
      <c r="B1718" s="76" t="str">
        <f>IF('Reported Performance Table'!$A1725="","",IF(OR('Reported Performance Table'!$B1725="",'Reported Performance Table'!$C1725="",'Reported Performance Table'!$D1725="",'Reported Performance Table'!$F1725="",'Reported Performance Table'!$G1725="",'Reported Performance Table'!$H1725="",'Reported Performance Table'!$I1725="",'Reported Performance Table'!$K1725="",'Reported Performance Table'!$N1725="",'Reported Performance Table'!$O1725="",'Reported Performance Table'!$P1725="",'Reported Performance Table'!$Q1725="",'Reported Performance Table'!$R1725="",'Reported Performance Table'!$S1725="",'Reported Performance Table'!$T1725="",'Reported Performance Table'!$U1725="",'Reported Performance Table'!$V1725="",'Reported Performance Table'!$W1725="",'Reported Performance Table'!$X1725="",'Reported Performance Table'!$AF1725="",'Reported Performance Table'!$AG1725="",'Reported Performance Table'!$AI1725="",'Reported Performance Table'!$AJ1725="",'Reported Performance Table'!$AL1725="",'Reported Performance Table'!$AN1725="",'Reported Performance Table'!$AR1725=""),$A1718&amp;", ",""))</f>
        <v/>
      </c>
      <c r="D1718" s="35" t="e">
        <f>VLOOKUP('Reported Performance Table'!C1718,'Master List'!$B$20:$C$39,2,FALSE)</f>
        <v>#N/A</v>
      </c>
      <c r="E1718" t="e">
        <f>VLOOKUP('Reported Performance Table'!D1718,'Master List'!$B$42:$C$129,2,FALSE)</f>
        <v>#N/A</v>
      </c>
      <c r="F1718" t="e">
        <f>VLOOKUP('Reported Performance Table'!C1718,'Master List'!$B$20:$D$39,3,FALSE)</f>
        <v>#N/A</v>
      </c>
      <c r="G1718" s="3" t="e">
        <f>VLOOKUP('Reported Performance Table'!B1718,'Master List'!$B$11:$D$17,3,FALSE)</f>
        <v>#N/A</v>
      </c>
      <c r="H1718" t="e">
        <f t="shared" si="52"/>
        <v>#N/A</v>
      </c>
      <c r="I1718" t="e">
        <f>IF(VLOOKUP('Reported Performance Table'!D1718,'Master List'!$B$42:$D$129,3,FALSE)="","No",VLOOKUP('Reported Performance Table'!D1718,'Master List'!$B$42:$D$129,3,FALSE))</f>
        <v>#N/A</v>
      </c>
      <c r="J1718" t="e">
        <f>IF(AND(I1718="Yes_No",'Reported Performance Table'!E1718="Yes"),"No","Yes_No")</f>
        <v>#N/A</v>
      </c>
      <c r="K1718" t="str">
        <f>IF('Reported Performance Table'!D1718="","",IF('Reported Performance Table'!E1718="Yes","LUNA_CCT","Reported_CCT"))</f>
        <v/>
      </c>
      <c r="L1718" t="str">
        <f>IF('Reported Performance Table'!D1718="","",IF(K1718="LUNA_CCT",VLOOKUP('Reported Performance Table'!D1718,'Master List'!$B$42:$E$129,4,FALSE),"Reported_BUG"))</f>
        <v/>
      </c>
      <c r="M1718" t="str">
        <f>IF('Reported Performance Table'!D1718="","",IF(AND('Reported Performance Table'!$E1718="Yes",OR('Reported Performance Table'!$D1718='Master List'!$B$42,'Reported Performance Table'!$D1718='Master List'!$B$43,'Reported Performance Table'!$D1718='Master List'!$B$44,'Reported Performance Table'!$D1718='Master List'!$B$46,'Reported Performance Table'!$D1718='Master List'!$B$48,'Reported Performance Table'!$D1718='Master List'!$B$104,'Reported Performance Table'!$D1718='Master List'!$B$106,'Reported Performance Table'!$D1718='Master List'!$B$126)),"LUNA_Dimming","Dimming_Capability_and_Range"))</f>
        <v/>
      </c>
      <c r="N1718" s="179">
        <f>'Reported Performance Table'!BE1718</f>
        <v>0</v>
      </c>
      <c r="O1718" s="179">
        <f>'Reported Performance Table'!BF1718</f>
        <v>0</v>
      </c>
      <c r="P1718" s="179">
        <f>'Reported Performance Table'!BG1718</f>
        <v>0</v>
      </c>
      <c r="Q1718" t="str">
        <f t="shared" si="53"/>
        <v>No</v>
      </c>
    </row>
    <row r="1719" spans="1:17" x14ac:dyDescent="0.25">
      <c r="A1719" s="75">
        <v>1726</v>
      </c>
      <c r="B1719" s="76" t="str">
        <f>IF('Reported Performance Table'!$A1726="","",IF(OR('Reported Performance Table'!$B1726="",'Reported Performance Table'!$C1726="",'Reported Performance Table'!$D1726="",'Reported Performance Table'!$F1726="",'Reported Performance Table'!$G1726="",'Reported Performance Table'!$H1726="",'Reported Performance Table'!$I1726="",'Reported Performance Table'!$K1726="",'Reported Performance Table'!$N1726="",'Reported Performance Table'!$O1726="",'Reported Performance Table'!$P1726="",'Reported Performance Table'!$Q1726="",'Reported Performance Table'!$R1726="",'Reported Performance Table'!$S1726="",'Reported Performance Table'!$T1726="",'Reported Performance Table'!$U1726="",'Reported Performance Table'!$V1726="",'Reported Performance Table'!$W1726="",'Reported Performance Table'!$X1726="",'Reported Performance Table'!$AF1726="",'Reported Performance Table'!$AG1726="",'Reported Performance Table'!$AI1726="",'Reported Performance Table'!$AJ1726="",'Reported Performance Table'!$AL1726="",'Reported Performance Table'!$AN1726="",'Reported Performance Table'!$AR1726=""),$A1719&amp;", ",""))</f>
        <v/>
      </c>
      <c r="D1719" s="35" t="e">
        <f>VLOOKUP('Reported Performance Table'!C1719,'Master List'!$B$20:$C$39,2,FALSE)</f>
        <v>#N/A</v>
      </c>
      <c r="E1719" t="e">
        <f>VLOOKUP('Reported Performance Table'!D1719,'Master List'!$B$42:$C$129,2,FALSE)</f>
        <v>#N/A</v>
      </c>
      <c r="F1719" t="e">
        <f>VLOOKUP('Reported Performance Table'!C1719,'Master List'!$B$20:$D$39,3,FALSE)</f>
        <v>#N/A</v>
      </c>
      <c r="G1719" s="3" t="e">
        <f>VLOOKUP('Reported Performance Table'!B1719,'Master List'!$B$11:$D$17,3,FALSE)</f>
        <v>#N/A</v>
      </c>
      <c r="H1719" t="e">
        <f t="shared" si="52"/>
        <v>#N/A</v>
      </c>
      <c r="I1719" t="e">
        <f>IF(VLOOKUP('Reported Performance Table'!D1719,'Master List'!$B$42:$D$129,3,FALSE)="","No",VLOOKUP('Reported Performance Table'!D1719,'Master List'!$B$42:$D$129,3,FALSE))</f>
        <v>#N/A</v>
      </c>
      <c r="J1719" t="e">
        <f>IF(AND(I1719="Yes_No",'Reported Performance Table'!E1719="Yes"),"No","Yes_No")</f>
        <v>#N/A</v>
      </c>
      <c r="K1719" t="str">
        <f>IF('Reported Performance Table'!D1719="","",IF('Reported Performance Table'!E1719="Yes","LUNA_CCT","Reported_CCT"))</f>
        <v/>
      </c>
      <c r="L1719" t="str">
        <f>IF('Reported Performance Table'!D1719="","",IF(K1719="LUNA_CCT",VLOOKUP('Reported Performance Table'!D1719,'Master List'!$B$42:$E$129,4,FALSE),"Reported_BUG"))</f>
        <v/>
      </c>
      <c r="M1719" t="str">
        <f>IF('Reported Performance Table'!D1719="","",IF(AND('Reported Performance Table'!$E1719="Yes",OR('Reported Performance Table'!$D1719='Master List'!$B$42,'Reported Performance Table'!$D1719='Master List'!$B$43,'Reported Performance Table'!$D1719='Master List'!$B$44,'Reported Performance Table'!$D1719='Master List'!$B$46,'Reported Performance Table'!$D1719='Master List'!$B$48,'Reported Performance Table'!$D1719='Master List'!$B$104,'Reported Performance Table'!$D1719='Master List'!$B$106,'Reported Performance Table'!$D1719='Master List'!$B$126)),"LUNA_Dimming","Dimming_Capability_and_Range"))</f>
        <v/>
      </c>
      <c r="N1719" s="179">
        <f>'Reported Performance Table'!BE1719</f>
        <v>0</v>
      </c>
      <c r="O1719" s="179">
        <f>'Reported Performance Table'!BF1719</f>
        <v>0</v>
      </c>
      <c r="P1719" s="179">
        <f>'Reported Performance Table'!BG1719</f>
        <v>0</v>
      </c>
      <c r="Q1719" t="str">
        <f t="shared" si="53"/>
        <v>No</v>
      </c>
    </row>
    <row r="1720" spans="1:17" x14ac:dyDescent="0.25">
      <c r="A1720" s="75">
        <v>1727</v>
      </c>
      <c r="B1720" s="76" t="str">
        <f>IF('Reported Performance Table'!$A1727="","",IF(OR('Reported Performance Table'!$B1727="",'Reported Performance Table'!$C1727="",'Reported Performance Table'!$D1727="",'Reported Performance Table'!$F1727="",'Reported Performance Table'!$G1727="",'Reported Performance Table'!$H1727="",'Reported Performance Table'!$I1727="",'Reported Performance Table'!$K1727="",'Reported Performance Table'!$N1727="",'Reported Performance Table'!$O1727="",'Reported Performance Table'!$P1727="",'Reported Performance Table'!$Q1727="",'Reported Performance Table'!$R1727="",'Reported Performance Table'!$S1727="",'Reported Performance Table'!$T1727="",'Reported Performance Table'!$U1727="",'Reported Performance Table'!$V1727="",'Reported Performance Table'!$W1727="",'Reported Performance Table'!$X1727="",'Reported Performance Table'!$AF1727="",'Reported Performance Table'!$AG1727="",'Reported Performance Table'!$AI1727="",'Reported Performance Table'!$AJ1727="",'Reported Performance Table'!$AL1727="",'Reported Performance Table'!$AN1727="",'Reported Performance Table'!$AR1727=""),$A1720&amp;", ",""))</f>
        <v/>
      </c>
      <c r="D1720" s="35" t="e">
        <f>VLOOKUP('Reported Performance Table'!C1720,'Master List'!$B$20:$C$39,2,FALSE)</f>
        <v>#N/A</v>
      </c>
      <c r="E1720" t="e">
        <f>VLOOKUP('Reported Performance Table'!D1720,'Master List'!$B$42:$C$129,2,FALSE)</f>
        <v>#N/A</v>
      </c>
      <c r="F1720" t="e">
        <f>VLOOKUP('Reported Performance Table'!C1720,'Master List'!$B$20:$D$39,3,FALSE)</f>
        <v>#N/A</v>
      </c>
      <c r="G1720" s="3" t="e">
        <f>VLOOKUP('Reported Performance Table'!B1720,'Master List'!$B$11:$D$17,3,FALSE)</f>
        <v>#N/A</v>
      </c>
      <c r="H1720" t="e">
        <f t="shared" si="52"/>
        <v>#N/A</v>
      </c>
      <c r="I1720" t="e">
        <f>IF(VLOOKUP('Reported Performance Table'!D1720,'Master List'!$B$42:$D$129,3,FALSE)="","No",VLOOKUP('Reported Performance Table'!D1720,'Master List'!$B$42:$D$129,3,FALSE))</f>
        <v>#N/A</v>
      </c>
      <c r="J1720" t="e">
        <f>IF(AND(I1720="Yes_No",'Reported Performance Table'!E1720="Yes"),"No","Yes_No")</f>
        <v>#N/A</v>
      </c>
      <c r="K1720" t="str">
        <f>IF('Reported Performance Table'!D1720="","",IF('Reported Performance Table'!E1720="Yes","LUNA_CCT","Reported_CCT"))</f>
        <v/>
      </c>
      <c r="L1720" t="str">
        <f>IF('Reported Performance Table'!D1720="","",IF(K1720="LUNA_CCT",VLOOKUP('Reported Performance Table'!D1720,'Master List'!$B$42:$E$129,4,FALSE),"Reported_BUG"))</f>
        <v/>
      </c>
      <c r="M1720" t="str">
        <f>IF('Reported Performance Table'!D1720="","",IF(AND('Reported Performance Table'!$E1720="Yes",OR('Reported Performance Table'!$D1720='Master List'!$B$42,'Reported Performance Table'!$D1720='Master List'!$B$43,'Reported Performance Table'!$D1720='Master List'!$B$44,'Reported Performance Table'!$D1720='Master List'!$B$46,'Reported Performance Table'!$D1720='Master List'!$B$48,'Reported Performance Table'!$D1720='Master List'!$B$104,'Reported Performance Table'!$D1720='Master List'!$B$106,'Reported Performance Table'!$D1720='Master List'!$B$126)),"LUNA_Dimming","Dimming_Capability_and_Range"))</f>
        <v/>
      </c>
      <c r="N1720" s="179">
        <f>'Reported Performance Table'!BE1720</f>
        <v>0</v>
      </c>
      <c r="O1720" s="179">
        <f>'Reported Performance Table'!BF1720</f>
        <v>0</v>
      </c>
      <c r="P1720" s="179">
        <f>'Reported Performance Table'!BG1720</f>
        <v>0</v>
      </c>
      <c r="Q1720" t="str">
        <f t="shared" si="53"/>
        <v>No</v>
      </c>
    </row>
    <row r="1721" spans="1:17" x14ac:dyDescent="0.25">
      <c r="A1721" s="75">
        <v>1728</v>
      </c>
      <c r="B1721" s="76" t="str">
        <f>IF('Reported Performance Table'!$A1728="","",IF(OR('Reported Performance Table'!$B1728="",'Reported Performance Table'!$C1728="",'Reported Performance Table'!$D1728="",'Reported Performance Table'!$F1728="",'Reported Performance Table'!$G1728="",'Reported Performance Table'!$H1728="",'Reported Performance Table'!$I1728="",'Reported Performance Table'!$K1728="",'Reported Performance Table'!$N1728="",'Reported Performance Table'!$O1728="",'Reported Performance Table'!$P1728="",'Reported Performance Table'!$Q1728="",'Reported Performance Table'!$R1728="",'Reported Performance Table'!$S1728="",'Reported Performance Table'!$T1728="",'Reported Performance Table'!$U1728="",'Reported Performance Table'!$V1728="",'Reported Performance Table'!$W1728="",'Reported Performance Table'!$X1728="",'Reported Performance Table'!$AF1728="",'Reported Performance Table'!$AG1728="",'Reported Performance Table'!$AI1728="",'Reported Performance Table'!$AJ1728="",'Reported Performance Table'!$AL1728="",'Reported Performance Table'!$AN1728="",'Reported Performance Table'!$AR1728=""),$A1721&amp;", ",""))</f>
        <v/>
      </c>
      <c r="D1721" s="35" t="e">
        <f>VLOOKUP('Reported Performance Table'!C1721,'Master List'!$B$20:$C$39,2,FALSE)</f>
        <v>#N/A</v>
      </c>
      <c r="E1721" t="e">
        <f>VLOOKUP('Reported Performance Table'!D1721,'Master List'!$B$42:$C$129,2,FALSE)</f>
        <v>#N/A</v>
      </c>
      <c r="F1721" t="e">
        <f>VLOOKUP('Reported Performance Table'!C1721,'Master List'!$B$20:$D$39,3,FALSE)</f>
        <v>#N/A</v>
      </c>
      <c r="G1721" s="3" t="e">
        <f>VLOOKUP('Reported Performance Table'!B1721,'Master List'!$B$11:$D$17,3,FALSE)</f>
        <v>#N/A</v>
      </c>
      <c r="H1721" t="e">
        <f t="shared" si="52"/>
        <v>#N/A</v>
      </c>
      <c r="I1721" t="e">
        <f>IF(VLOOKUP('Reported Performance Table'!D1721,'Master List'!$B$42:$D$129,3,FALSE)="","No",VLOOKUP('Reported Performance Table'!D1721,'Master List'!$B$42:$D$129,3,FALSE))</f>
        <v>#N/A</v>
      </c>
      <c r="J1721" t="e">
        <f>IF(AND(I1721="Yes_No",'Reported Performance Table'!E1721="Yes"),"No","Yes_No")</f>
        <v>#N/A</v>
      </c>
      <c r="K1721" t="str">
        <f>IF('Reported Performance Table'!D1721="","",IF('Reported Performance Table'!E1721="Yes","LUNA_CCT","Reported_CCT"))</f>
        <v/>
      </c>
      <c r="L1721" t="str">
        <f>IF('Reported Performance Table'!D1721="","",IF(K1721="LUNA_CCT",VLOOKUP('Reported Performance Table'!D1721,'Master List'!$B$42:$E$129,4,FALSE),"Reported_BUG"))</f>
        <v/>
      </c>
      <c r="M1721" t="str">
        <f>IF('Reported Performance Table'!D1721="","",IF(AND('Reported Performance Table'!$E1721="Yes",OR('Reported Performance Table'!$D1721='Master List'!$B$42,'Reported Performance Table'!$D1721='Master List'!$B$43,'Reported Performance Table'!$D1721='Master List'!$B$44,'Reported Performance Table'!$D1721='Master List'!$B$46,'Reported Performance Table'!$D1721='Master List'!$B$48,'Reported Performance Table'!$D1721='Master List'!$B$104,'Reported Performance Table'!$D1721='Master List'!$B$106,'Reported Performance Table'!$D1721='Master List'!$B$126)),"LUNA_Dimming","Dimming_Capability_and_Range"))</f>
        <v/>
      </c>
      <c r="N1721" s="179">
        <f>'Reported Performance Table'!BE1721</f>
        <v>0</v>
      </c>
      <c r="O1721" s="179">
        <f>'Reported Performance Table'!BF1721</f>
        <v>0</v>
      </c>
      <c r="P1721" s="179">
        <f>'Reported Performance Table'!BG1721</f>
        <v>0</v>
      </c>
      <c r="Q1721" t="str">
        <f t="shared" si="53"/>
        <v>No</v>
      </c>
    </row>
    <row r="1722" spans="1:17" x14ac:dyDescent="0.25">
      <c r="A1722" s="75">
        <v>1729</v>
      </c>
      <c r="B1722" s="76" t="str">
        <f>IF('Reported Performance Table'!$A1729="","",IF(OR('Reported Performance Table'!$B1729="",'Reported Performance Table'!$C1729="",'Reported Performance Table'!$D1729="",'Reported Performance Table'!$F1729="",'Reported Performance Table'!$G1729="",'Reported Performance Table'!$H1729="",'Reported Performance Table'!$I1729="",'Reported Performance Table'!$K1729="",'Reported Performance Table'!$N1729="",'Reported Performance Table'!$O1729="",'Reported Performance Table'!$P1729="",'Reported Performance Table'!$Q1729="",'Reported Performance Table'!$R1729="",'Reported Performance Table'!$S1729="",'Reported Performance Table'!$T1729="",'Reported Performance Table'!$U1729="",'Reported Performance Table'!$V1729="",'Reported Performance Table'!$W1729="",'Reported Performance Table'!$X1729="",'Reported Performance Table'!$AF1729="",'Reported Performance Table'!$AG1729="",'Reported Performance Table'!$AI1729="",'Reported Performance Table'!$AJ1729="",'Reported Performance Table'!$AL1729="",'Reported Performance Table'!$AN1729="",'Reported Performance Table'!$AR1729=""),$A1722&amp;", ",""))</f>
        <v/>
      </c>
      <c r="D1722" s="35" t="e">
        <f>VLOOKUP('Reported Performance Table'!C1722,'Master List'!$B$20:$C$39,2,FALSE)</f>
        <v>#N/A</v>
      </c>
      <c r="E1722" t="e">
        <f>VLOOKUP('Reported Performance Table'!D1722,'Master List'!$B$42:$C$129,2,FALSE)</f>
        <v>#N/A</v>
      </c>
      <c r="F1722" t="e">
        <f>VLOOKUP('Reported Performance Table'!C1722,'Master List'!$B$20:$D$39,3,FALSE)</f>
        <v>#N/A</v>
      </c>
      <c r="G1722" s="3" t="e">
        <f>VLOOKUP('Reported Performance Table'!B1722,'Master List'!$B$11:$D$17,3,FALSE)</f>
        <v>#N/A</v>
      </c>
      <c r="H1722" t="e">
        <f t="shared" si="52"/>
        <v>#N/A</v>
      </c>
      <c r="I1722" t="e">
        <f>IF(VLOOKUP('Reported Performance Table'!D1722,'Master List'!$B$42:$D$129,3,FALSE)="","No",VLOOKUP('Reported Performance Table'!D1722,'Master List'!$B$42:$D$129,3,FALSE))</f>
        <v>#N/A</v>
      </c>
      <c r="J1722" t="e">
        <f>IF(AND(I1722="Yes_No",'Reported Performance Table'!E1722="Yes"),"No","Yes_No")</f>
        <v>#N/A</v>
      </c>
      <c r="K1722" t="str">
        <f>IF('Reported Performance Table'!D1722="","",IF('Reported Performance Table'!E1722="Yes","LUNA_CCT","Reported_CCT"))</f>
        <v/>
      </c>
      <c r="L1722" t="str">
        <f>IF('Reported Performance Table'!D1722="","",IF(K1722="LUNA_CCT",VLOOKUP('Reported Performance Table'!D1722,'Master List'!$B$42:$E$129,4,FALSE),"Reported_BUG"))</f>
        <v/>
      </c>
      <c r="M1722" t="str">
        <f>IF('Reported Performance Table'!D1722="","",IF(AND('Reported Performance Table'!$E1722="Yes",OR('Reported Performance Table'!$D1722='Master List'!$B$42,'Reported Performance Table'!$D1722='Master List'!$B$43,'Reported Performance Table'!$D1722='Master List'!$B$44,'Reported Performance Table'!$D1722='Master List'!$B$46,'Reported Performance Table'!$D1722='Master List'!$B$48,'Reported Performance Table'!$D1722='Master List'!$B$104,'Reported Performance Table'!$D1722='Master List'!$B$106,'Reported Performance Table'!$D1722='Master List'!$B$126)),"LUNA_Dimming","Dimming_Capability_and_Range"))</f>
        <v/>
      </c>
      <c r="N1722" s="179">
        <f>'Reported Performance Table'!BE1722</f>
        <v>0</v>
      </c>
      <c r="O1722" s="179">
        <f>'Reported Performance Table'!BF1722</f>
        <v>0</v>
      </c>
      <c r="P1722" s="179">
        <f>'Reported Performance Table'!BG1722</f>
        <v>0</v>
      </c>
      <c r="Q1722" t="str">
        <f t="shared" si="53"/>
        <v>No</v>
      </c>
    </row>
    <row r="1723" spans="1:17" x14ac:dyDescent="0.25">
      <c r="A1723" s="75">
        <v>1730</v>
      </c>
      <c r="B1723" s="76" t="str">
        <f>IF('Reported Performance Table'!$A1730="","",IF(OR('Reported Performance Table'!$B1730="",'Reported Performance Table'!$C1730="",'Reported Performance Table'!$D1730="",'Reported Performance Table'!$F1730="",'Reported Performance Table'!$G1730="",'Reported Performance Table'!$H1730="",'Reported Performance Table'!$I1730="",'Reported Performance Table'!$K1730="",'Reported Performance Table'!$N1730="",'Reported Performance Table'!$O1730="",'Reported Performance Table'!$P1730="",'Reported Performance Table'!$Q1730="",'Reported Performance Table'!$R1730="",'Reported Performance Table'!$S1730="",'Reported Performance Table'!$T1730="",'Reported Performance Table'!$U1730="",'Reported Performance Table'!$V1730="",'Reported Performance Table'!$W1730="",'Reported Performance Table'!$X1730="",'Reported Performance Table'!$AF1730="",'Reported Performance Table'!$AG1730="",'Reported Performance Table'!$AI1730="",'Reported Performance Table'!$AJ1730="",'Reported Performance Table'!$AL1730="",'Reported Performance Table'!$AN1730="",'Reported Performance Table'!$AR1730=""),$A1723&amp;", ",""))</f>
        <v/>
      </c>
      <c r="D1723" s="35" t="e">
        <f>VLOOKUP('Reported Performance Table'!C1723,'Master List'!$B$20:$C$39,2,FALSE)</f>
        <v>#N/A</v>
      </c>
      <c r="E1723" t="e">
        <f>VLOOKUP('Reported Performance Table'!D1723,'Master List'!$B$42:$C$129,2,FALSE)</f>
        <v>#N/A</v>
      </c>
      <c r="F1723" t="e">
        <f>VLOOKUP('Reported Performance Table'!C1723,'Master List'!$B$20:$D$39,3,FALSE)</f>
        <v>#N/A</v>
      </c>
      <c r="G1723" s="3" t="e">
        <f>VLOOKUP('Reported Performance Table'!B1723,'Master List'!$B$11:$D$17,3,FALSE)</f>
        <v>#N/A</v>
      </c>
      <c r="H1723" t="e">
        <f t="shared" si="52"/>
        <v>#N/A</v>
      </c>
      <c r="I1723" t="e">
        <f>IF(VLOOKUP('Reported Performance Table'!D1723,'Master List'!$B$42:$D$129,3,FALSE)="","No",VLOOKUP('Reported Performance Table'!D1723,'Master List'!$B$42:$D$129,3,FALSE))</f>
        <v>#N/A</v>
      </c>
      <c r="J1723" t="e">
        <f>IF(AND(I1723="Yes_No",'Reported Performance Table'!E1723="Yes"),"No","Yes_No")</f>
        <v>#N/A</v>
      </c>
      <c r="K1723" t="str">
        <f>IF('Reported Performance Table'!D1723="","",IF('Reported Performance Table'!E1723="Yes","LUNA_CCT","Reported_CCT"))</f>
        <v/>
      </c>
      <c r="L1723" t="str">
        <f>IF('Reported Performance Table'!D1723="","",IF(K1723="LUNA_CCT",VLOOKUP('Reported Performance Table'!D1723,'Master List'!$B$42:$E$129,4,FALSE),"Reported_BUG"))</f>
        <v/>
      </c>
      <c r="M1723" t="str">
        <f>IF('Reported Performance Table'!D1723="","",IF(AND('Reported Performance Table'!$E1723="Yes",OR('Reported Performance Table'!$D1723='Master List'!$B$42,'Reported Performance Table'!$D1723='Master List'!$B$43,'Reported Performance Table'!$D1723='Master List'!$B$44,'Reported Performance Table'!$D1723='Master List'!$B$46,'Reported Performance Table'!$D1723='Master List'!$B$48,'Reported Performance Table'!$D1723='Master List'!$B$104,'Reported Performance Table'!$D1723='Master List'!$B$106,'Reported Performance Table'!$D1723='Master List'!$B$126)),"LUNA_Dimming","Dimming_Capability_and_Range"))</f>
        <v/>
      </c>
      <c r="N1723" s="179">
        <f>'Reported Performance Table'!BE1723</f>
        <v>0</v>
      </c>
      <c r="O1723" s="179">
        <f>'Reported Performance Table'!BF1723</f>
        <v>0</v>
      </c>
      <c r="P1723" s="179">
        <f>'Reported Performance Table'!BG1723</f>
        <v>0</v>
      </c>
      <c r="Q1723" t="str">
        <f t="shared" si="53"/>
        <v>No</v>
      </c>
    </row>
    <row r="1724" spans="1:17" x14ac:dyDescent="0.25">
      <c r="A1724" s="75">
        <v>1731</v>
      </c>
      <c r="B1724" s="76" t="str">
        <f>IF('Reported Performance Table'!$A1731="","",IF(OR('Reported Performance Table'!$B1731="",'Reported Performance Table'!$C1731="",'Reported Performance Table'!$D1731="",'Reported Performance Table'!$F1731="",'Reported Performance Table'!$G1731="",'Reported Performance Table'!$H1731="",'Reported Performance Table'!$I1731="",'Reported Performance Table'!$K1731="",'Reported Performance Table'!$N1731="",'Reported Performance Table'!$O1731="",'Reported Performance Table'!$P1731="",'Reported Performance Table'!$Q1731="",'Reported Performance Table'!$R1731="",'Reported Performance Table'!$S1731="",'Reported Performance Table'!$T1731="",'Reported Performance Table'!$U1731="",'Reported Performance Table'!$V1731="",'Reported Performance Table'!$W1731="",'Reported Performance Table'!$X1731="",'Reported Performance Table'!$AF1731="",'Reported Performance Table'!$AG1731="",'Reported Performance Table'!$AI1731="",'Reported Performance Table'!$AJ1731="",'Reported Performance Table'!$AL1731="",'Reported Performance Table'!$AN1731="",'Reported Performance Table'!$AR1731=""),$A1724&amp;", ",""))</f>
        <v/>
      </c>
      <c r="D1724" s="35" t="e">
        <f>VLOOKUP('Reported Performance Table'!C1724,'Master List'!$B$20:$C$39,2,FALSE)</f>
        <v>#N/A</v>
      </c>
      <c r="E1724" t="e">
        <f>VLOOKUP('Reported Performance Table'!D1724,'Master List'!$B$42:$C$129,2,FALSE)</f>
        <v>#N/A</v>
      </c>
      <c r="F1724" t="e">
        <f>VLOOKUP('Reported Performance Table'!C1724,'Master List'!$B$20:$D$39,3,FALSE)</f>
        <v>#N/A</v>
      </c>
      <c r="G1724" s="3" t="e">
        <f>VLOOKUP('Reported Performance Table'!B1724,'Master List'!$B$11:$D$17,3,FALSE)</f>
        <v>#N/A</v>
      </c>
      <c r="H1724" t="e">
        <f t="shared" si="52"/>
        <v>#N/A</v>
      </c>
      <c r="I1724" t="e">
        <f>IF(VLOOKUP('Reported Performance Table'!D1724,'Master List'!$B$42:$D$129,3,FALSE)="","No",VLOOKUP('Reported Performance Table'!D1724,'Master List'!$B$42:$D$129,3,FALSE))</f>
        <v>#N/A</v>
      </c>
      <c r="J1724" t="e">
        <f>IF(AND(I1724="Yes_No",'Reported Performance Table'!E1724="Yes"),"No","Yes_No")</f>
        <v>#N/A</v>
      </c>
      <c r="K1724" t="str">
        <f>IF('Reported Performance Table'!D1724="","",IF('Reported Performance Table'!E1724="Yes","LUNA_CCT","Reported_CCT"))</f>
        <v/>
      </c>
      <c r="L1724" t="str">
        <f>IF('Reported Performance Table'!D1724="","",IF(K1724="LUNA_CCT",VLOOKUP('Reported Performance Table'!D1724,'Master List'!$B$42:$E$129,4,FALSE),"Reported_BUG"))</f>
        <v/>
      </c>
      <c r="M1724" t="str">
        <f>IF('Reported Performance Table'!D1724="","",IF(AND('Reported Performance Table'!$E1724="Yes",OR('Reported Performance Table'!$D1724='Master List'!$B$42,'Reported Performance Table'!$D1724='Master List'!$B$43,'Reported Performance Table'!$D1724='Master List'!$B$44,'Reported Performance Table'!$D1724='Master List'!$B$46,'Reported Performance Table'!$D1724='Master List'!$B$48,'Reported Performance Table'!$D1724='Master List'!$B$104,'Reported Performance Table'!$D1724='Master List'!$B$106,'Reported Performance Table'!$D1724='Master List'!$B$126)),"LUNA_Dimming","Dimming_Capability_and_Range"))</f>
        <v/>
      </c>
      <c r="N1724" s="179">
        <f>'Reported Performance Table'!BE1724</f>
        <v>0</v>
      </c>
      <c r="O1724" s="179">
        <f>'Reported Performance Table'!BF1724</f>
        <v>0</v>
      </c>
      <c r="P1724" s="179">
        <f>'Reported Performance Table'!BG1724</f>
        <v>0</v>
      </c>
      <c r="Q1724" t="str">
        <f t="shared" si="53"/>
        <v>No</v>
      </c>
    </row>
    <row r="1725" spans="1:17" x14ac:dyDescent="0.25">
      <c r="A1725" s="75">
        <v>1732</v>
      </c>
      <c r="B1725" s="76" t="str">
        <f>IF('Reported Performance Table'!$A1732="","",IF(OR('Reported Performance Table'!$B1732="",'Reported Performance Table'!$C1732="",'Reported Performance Table'!$D1732="",'Reported Performance Table'!$F1732="",'Reported Performance Table'!$G1732="",'Reported Performance Table'!$H1732="",'Reported Performance Table'!$I1732="",'Reported Performance Table'!$K1732="",'Reported Performance Table'!$N1732="",'Reported Performance Table'!$O1732="",'Reported Performance Table'!$P1732="",'Reported Performance Table'!$Q1732="",'Reported Performance Table'!$R1732="",'Reported Performance Table'!$S1732="",'Reported Performance Table'!$T1732="",'Reported Performance Table'!$U1732="",'Reported Performance Table'!$V1732="",'Reported Performance Table'!$W1732="",'Reported Performance Table'!$X1732="",'Reported Performance Table'!$AF1732="",'Reported Performance Table'!$AG1732="",'Reported Performance Table'!$AI1732="",'Reported Performance Table'!$AJ1732="",'Reported Performance Table'!$AL1732="",'Reported Performance Table'!$AN1732="",'Reported Performance Table'!$AR1732=""),$A1725&amp;", ",""))</f>
        <v/>
      </c>
      <c r="D1725" s="35" t="e">
        <f>VLOOKUP('Reported Performance Table'!C1725,'Master List'!$B$20:$C$39,2,FALSE)</f>
        <v>#N/A</v>
      </c>
      <c r="E1725" t="e">
        <f>VLOOKUP('Reported Performance Table'!D1725,'Master List'!$B$42:$C$129,2,FALSE)</f>
        <v>#N/A</v>
      </c>
      <c r="F1725" t="e">
        <f>VLOOKUP('Reported Performance Table'!C1725,'Master List'!$B$20:$D$39,3,FALSE)</f>
        <v>#N/A</v>
      </c>
      <c r="G1725" s="3" t="e">
        <f>VLOOKUP('Reported Performance Table'!B1725,'Master List'!$B$11:$D$17,3,FALSE)</f>
        <v>#N/A</v>
      </c>
      <c r="H1725" t="e">
        <f t="shared" si="52"/>
        <v>#N/A</v>
      </c>
      <c r="I1725" t="e">
        <f>IF(VLOOKUP('Reported Performance Table'!D1725,'Master List'!$B$42:$D$129,3,FALSE)="","No",VLOOKUP('Reported Performance Table'!D1725,'Master List'!$B$42:$D$129,3,FALSE))</f>
        <v>#N/A</v>
      </c>
      <c r="J1725" t="e">
        <f>IF(AND(I1725="Yes_No",'Reported Performance Table'!E1725="Yes"),"No","Yes_No")</f>
        <v>#N/A</v>
      </c>
      <c r="K1725" t="str">
        <f>IF('Reported Performance Table'!D1725="","",IF('Reported Performance Table'!E1725="Yes","LUNA_CCT","Reported_CCT"))</f>
        <v/>
      </c>
      <c r="L1725" t="str">
        <f>IF('Reported Performance Table'!D1725="","",IF(K1725="LUNA_CCT",VLOOKUP('Reported Performance Table'!D1725,'Master List'!$B$42:$E$129,4,FALSE),"Reported_BUG"))</f>
        <v/>
      </c>
      <c r="M1725" t="str">
        <f>IF('Reported Performance Table'!D1725="","",IF(AND('Reported Performance Table'!$E1725="Yes",OR('Reported Performance Table'!$D1725='Master List'!$B$42,'Reported Performance Table'!$D1725='Master List'!$B$43,'Reported Performance Table'!$D1725='Master List'!$B$44,'Reported Performance Table'!$D1725='Master List'!$B$46,'Reported Performance Table'!$D1725='Master List'!$B$48,'Reported Performance Table'!$D1725='Master List'!$B$104,'Reported Performance Table'!$D1725='Master List'!$B$106,'Reported Performance Table'!$D1725='Master List'!$B$126)),"LUNA_Dimming","Dimming_Capability_and_Range"))</f>
        <v/>
      </c>
      <c r="N1725" s="179">
        <f>'Reported Performance Table'!BE1725</f>
        <v>0</v>
      </c>
      <c r="O1725" s="179">
        <f>'Reported Performance Table'!BF1725</f>
        <v>0</v>
      </c>
      <c r="P1725" s="179">
        <f>'Reported Performance Table'!BG1725</f>
        <v>0</v>
      </c>
      <c r="Q1725" t="str">
        <f t="shared" si="53"/>
        <v>No</v>
      </c>
    </row>
    <row r="1726" spans="1:17" x14ac:dyDescent="0.25">
      <c r="A1726" s="75">
        <v>1733</v>
      </c>
      <c r="B1726" s="76" t="str">
        <f>IF('Reported Performance Table'!$A1733="","",IF(OR('Reported Performance Table'!$B1733="",'Reported Performance Table'!$C1733="",'Reported Performance Table'!$D1733="",'Reported Performance Table'!$F1733="",'Reported Performance Table'!$G1733="",'Reported Performance Table'!$H1733="",'Reported Performance Table'!$I1733="",'Reported Performance Table'!$K1733="",'Reported Performance Table'!$N1733="",'Reported Performance Table'!$O1733="",'Reported Performance Table'!$P1733="",'Reported Performance Table'!$Q1733="",'Reported Performance Table'!$R1733="",'Reported Performance Table'!$S1733="",'Reported Performance Table'!$T1733="",'Reported Performance Table'!$U1733="",'Reported Performance Table'!$V1733="",'Reported Performance Table'!$W1733="",'Reported Performance Table'!$X1733="",'Reported Performance Table'!$AF1733="",'Reported Performance Table'!$AG1733="",'Reported Performance Table'!$AI1733="",'Reported Performance Table'!$AJ1733="",'Reported Performance Table'!$AL1733="",'Reported Performance Table'!$AN1733="",'Reported Performance Table'!$AR1733=""),$A1726&amp;", ",""))</f>
        <v/>
      </c>
      <c r="D1726" s="35" t="e">
        <f>VLOOKUP('Reported Performance Table'!C1726,'Master List'!$B$20:$C$39,2,FALSE)</f>
        <v>#N/A</v>
      </c>
      <c r="E1726" t="e">
        <f>VLOOKUP('Reported Performance Table'!D1726,'Master List'!$B$42:$C$129,2,FALSE)</f>
        <v>#N/A</v>
      </c>
      <c r="F1726" t="e">
        <f>VLOOKUP('Reported Performance Table'!C1726,'Master List'!$B$20:$D$39,3,FALSE)</f>
        <v>#N/A</v>
      </c>
      <c r="G1726" s="3" t="e">
        <f>VLOOKUP('Reported Performance Table'!B1726,'Master List'!$B$11:$D$17,3,FALSE)</f>
        <v>#N/A</v>
      </c>
      <c r="H1726" t="e">
        <f t="shared" si="52"/>
        <v>#N/A</v>
      </c>
      <c r="I1726" t="e">
        <f>IF(VLOOKUP('Reported Performance Table'!D1726,'Master List'!$B$42:$D$129,3,FALSE)="","No",VLOOKUP('Reported Performance Table'!D1726,'Master List'!$B$42:$D$129,3,FALSE))</f>
        <v>#N/A</v>
      </c>
      <c r="J1726" t="e">
        <f>IF(AND(I1726="Yes_No",'Reported Performance Table'!E1726="Yes"),"No","Yes_No")</f>
        <v>#N/A</v>
      </c>
      <c r="K1726" t="str">
        <f>IF('Reported Performance Table'!D1726="","",IF('Reported Performance Table'!E1726="Yes","LUNA_CCT","Reported_CCT"))</f>
        <v/>
      </c>
      <c r="L1726" t="str">
        <f>IF('Reported Performance Table'!D1726="","",IF(K1726="LUNA_CCT",VLOOKUP('Reported Performance Table'!D1726,'Master List'!$B$42:$E$129,4,FALSE),"Reported_BUG"))</f>
        <v/>
      </c>
      <c r="M1726" t="str">
        <f>IF('Reported Performance Table'!D1726="","",IF(AND('Reported Performance Table'!$E1726="Yes",OR('Reported Performance Table'!$D1726='Master List'!$B$42,'Reported Performance Table'!$D1726='Master List'!$B$43,'Reported Performance Table'!$D1726='Master List'!$B$44,'Reported Performance Table'!$D1726='Master List'!$B$46,'Reported Performance Table'!$D1726='Master List'!$B$48,'Reported Performance Table'!$D1726='Master List'!$B$104,'Reported Performance Table'!$D1726='Master List'!$B$106,'Reported Performance Table'!$D1726='Master List'!$B$126)),"LUNA_Dimming","Dimming_Capability_and_Range"))</f>
        <v/>
      </c>
      <c r="N1726" s="179">
        <f>'Reported Performance Table'!BE1726</f>
        <v>0</v>
      </c>
      <c r="O1726" s="179">
        <f>'Reported Performance Table'!BF1726</f>
        <v>0</v>
      </c>
      <c r="P1726" s="179">
        <f>'Reported Performance Table'!BG1726</f>
        <v>0</v>
      </c>
      <c r="Q1726" t="str">
        <f t="shared" si="53"/>
        <v>No</v>
      </c>
    </row>
    <row r="1727" spans="1:17" x14ac:dyDescent="0.25">
      <c r="A1727" s="75">
        <v>1734</v>
      </c>
      <c r="B1727" s="76" t="str">
        <f>IF('Reported Performance Table'!$A1734="","",IF(OR('Reported Performance Table'!$B1734="",'Reported Performance Table'!$C1734="",'Reported Performance Table'!$D1734="",'Reported Performance Table'!$F1734="",'Reported Performance Table'!$G1734="",'Reported Performance Table'!$H1734="",'Reported Performance Table'!$I1734="",'Reported Performance Table'!$K1734="",'Reported Performance Table'!$N1734="",'Reported Performance Table'!$O1734="",'Reported Performance Table'!$P1734="",'Reported Performance Table'!$Q1734="",'Reported Performance Table'!$R1734="",'Reported Performance Table'!$S1734="",'Reported Performance Table'!$T1734="",'Reported Performance Table'!$U1734="",'Reported Performance Table'!$V1734="",'Reported Performance Table'!$W1734="",'Reported Performance Table'!$X1734="",'Reported Performance Table'!$AF1734="",'Reported Performance Table'!$AG1734="",'Reported Performance Table'!$AI1734="",'Reported Performance Table'!$AJ1734="",'Reported Performance Table'!$AL1734="",'Reported Performance Table'!$AN1734="",'Reported Performance Table'!$AR1734=""),$A1727&amp;", ",""))</f>
        <v/>
      </c>
      <c r="D1727" s="35" t="e">
        <f>VLOOKUP('Reported Performance Table'!C1727,'Master List'!$B$20:$C$39,2,FALSE)</f>
        <v>#N/A</v>
      </c>
      <c r="E1727" t="e">
        <f>VLOOKUP('Reported Performance Table'!D1727,'Master List'!$B$42:$C$129,2,FALSE)</f>
        <v>#N/A</v>
      </c>
      <c r="F1727" t="e">
        <f>VLOOKUP('Reported Performance Table'!C1727,'Master List'!$B$20:$D$39,3,FALSE)</f>
        <v>#N/A</v>
      </c>
      <c r="G1727" s="3" t="e">
        <f>VLOOKUP('Reported Performance Table'!B1727,'Master List'!$B$11:$D$17,3,FALSE)</f>
        <v>#N/A</v>
      </c>
      <c r="H1727" t="e">
        <f t="shared" si="52"/>
        <v>#N/A</v>
      </c>
      <c r="I1727" t="e">
        <f>IF(VLOOKUP('Reported Performance Table'!D1727,'Master List'!$B$42:$D$129,3,FALSE)="","No",VLOOKUP('Reported Performance Table'!D1727,'Master List'!$B$42:$D$129,3,FALSE))</f>
        <v>#N/A</v>
      </c>
      <c r="J1727" t="e">
        <f>IF(AND(I1727="Yes_No",'Reported Performance Table'!E1727="Yes"),"No","Yes_No")</f>
        <v>#N/A</v>
      </c>
      <c r="K1727" t="str">
        <f>IF('Reported Performance Table'!D1727="","",IF('Reported Performance Table'!E1727="Yes","LUNA_CCT","Reported_CCT"))</f>
        <v/>
      </c>
      <c r="L1727" t="str">
        <f>IF('Reported Performance Table'!D1727="","",IF(K1727="LUNA_CCT",VLOOKUP('Reported Performance Table'!D1727,'Master List'!$B$42:$E$129,4,FALSE),"Reported_BUG"))</f>
        <v/>
      </c>
      <c r="M1727" t="str">
        <f>IF('Reported Performance Table'!D1727="","",IF(AND('Reported Performance Table'!$E1727="Yes",OR('Reported Performance Table'!$D1727='Master List'!$B$42,'Reported Performance Table'!$D1727='Master List'!$B$43,'Reported Performance Table'!$D1727='Master List'!$B$44,'Reported Performance Table'!$D1727='Master List'!$B$46,'Reported Performance Table'!$D1727='Master List'!$B$48,'Reported Performance Table'!$D1727='Master List'!$B$104,'Reported Performance Table'!$D1727='Master List'!$B$106,'Reported Performance Table'!$D1727='Master List'!$B$126)),"LUNA_Dimming","Dimming_Capability_and_Range"))</f>
        <v/>
      </c>
      <c r="N1727" s="179">
        <f>'Reported Performance Table'!BE1727</f>
        <v>0</v>
      </c>
      <c r="O1727" s="179">
        <f>'Reported Performance Table'!BF1727</f>
        <v>0</v>
      </c>
      <c r="P1727" s="179">
        <f>'Reported Performance Table'!BG1727</f>
        <v>0</v>
      </c>
      <c r="Q1727" t="str">
        <f t="shared" si="53"/>
        <v>No</v>
      </c>
    </row>
    <row r="1728" spans="1:17" x14ac:dyDescent="0.25">
      <c r="A1728" s="75">
        <v>1735</v>
      </c>
      <c r="B1728" s="76" t="str">
        <f>IF('Reported Performance Table'!$A1735="","",IF(OR('Reported Performance Table'!$B1735="",'Reported Performance Table'!$C1735="",'Reported Performance Table'!$D1735="",'Reported Performance Table'!$F1735="",'Reported Performance Table'!$G1735="",'Reported Performance Table'!$H1735="",'Reported Performance Table'!$I1735="",'Reported Performance Table'!$K1735="",'Reported Performance Table'!$N1735="",'Reported Performance Table'!$O1735="",'Reported Performance Table'!$P1735="",'Reported Performance Table'!$Q1735="",'Reported Performance Table'!$R1735="",'Reported Performance Table'!$S1735="",'Reported Performance Table'!$T1735="",'Reported Performance Table'!$U1735="",'Reported Performance Table'!$V1735="",'Reported Performance Table'!$W1735="",'Reported Performance Table'!$X1735="",'Reported Performance Table'!$AF1735="",'Reported Performance Table'!$AG1735="",'Reported Performance Table'!$AI1735="",'Reported Performance Table'!$AJ1735="",'Reported Performance Table'!$AL1735="",'Reported Performance Table'!$AN1735="",'Reported Performance Table'!$AR1735=""),$A1728&amp;", ",""))</f>
        <v/>
      </c>
      <c r="D1728" s="35" t="e">
        <f>VLOOKUP('Reported Performance Table'!C1728,'Master List'!$B$20:$C$39,2,FALSE)</f>
        <v>#N/A</v>
      </c>
      <c r="E1728" t="e">
        <f>VLOOKUP('Reported Performance Table'!D1728,'Master List'!$B$42:$C$129,2,FALSE)</f>
        <v>#N/A</v>
      </c>
      <c r="F1728" t="e">
        <f>VLOOKUP('Reported Performance Table'!C1728,'Master List'!$B$20:$D$39,3,FALSE)</f>
        <v>#N/A</v>
      </c>
      <c r="G1728" s="3" t="e">
        <f>VLOOKUP('Reported Performance Table'!B1728,'Master List'!$B$11:$D$17,3,FALSE)</f>
        <v>#N/A</v>
      </c>
      <c r="H1728" t="e">
        <f t="shared" si="52"/>
        <v>#N/A</v>
      </c>
      <c r="I1728" t="e">
        <f>IF(VLOOKUP('Reported Performance Table'!D1728,'Master List'!$B$42:$D$129,3,FALSE)="","No",VLOOKUP('Reported Performance Table'!D1728,'Master List'!$B$42:$D$129,3,FALSE))</f>
        <v>#N/A</v>
      </c>
      <c r="J1728" t="e">
        <f>IF(AND(I1728="Yes_No",'Reported Performance Table'!E1728="Yes"),"No","Yes_No")</f>
        <v>#N/A</v>
      </c>
      <c r="K1728" t="str">
        <f>IF('Reported Performance Table'!D1728="","",IF('Reported Performance Table'!E1728="Yes","LUNA_CCT","Reported_CCT"))</f>
        <v/>
      </c>
      <c r="L1728" t="str">
        <f>IF('Reported Performance Table'!D1728="","",IF(K1728="LUNA_CCT",VLOOKUP('Reported Performance Table'!D1728,'Master List'!$B$42:$E$129,4,FALSE),"Reported_BUG"))</f>
        <v/>
      </c>
      <c r="M1728" t="str">
        <f>IF('Reported Performance Table'!D1728="","",IF(AND('Reported Performance Table'!$E1728="Yes",OR('Reported Performance Table'!$D1728='Master List'!$B$42,'Reported Performance Table'!$D1728='Master List'!$B$43,'Reported Performance Table'!$D1728='Master List'!$B$44,'Reported Performance Table'!$D1728='Master List'!$B$46,'Reported Performance Table'!$D1728='Master List'!$B$48,'Reported Performance Table'!$D1728='Master List'!$B$104,'Reported Performance Table'!$D1728='Master List'!$B$106,'Reported Performance Table'!$D1728='Master List'!$B$126)),"LUNA_Dimming","Dimming_Capability_and_Range"))</f>
        <v/>
      </c>
      <c r="N1728" s="179">
        <f>'Reported Performance Table'!BE1728</f>
        <v>0</v>
      </c>
      <c r="O1728" s="179">
        <f>'Reported Performance Table'!BF1728</f>
        <v>0</v>
      </c>
      <c r="P1728" s="179">
        <f>'Reported Performance Table'!BG1728</f>
        <v>0</v>
      </c>
      <c r="Q1728" t="str">
        <f t="shared" si="53"/>
        <v>No</v>
      </c>
    </row>
    <row r="1729" spans="1:17" x14ac:dyDescent="0.25">
      <c r="A1729" s="75">
        <v>1736</v>
      </c>
      <c r="B1729" s="76" t="str">
        <f>IF('Reported Performance Table'!$A1736="","",IF(OR('Reported Performance Table'!$B1736="",'Reported Performance Table'!$C1736="",'Reported Performance Table'!$D1736="",'Reported Performance Table'!$F1736="",'Reported Performance Table'!$G1736="",'Reported Performance Table'!$H1736="",'Reported Performance Table'!$I1736="",'Reported Performance Table'!$K1736="",'Reported Performance Table'!$N1736="",'Reported Performance Table'!$O1736="",'Reported Performance Table'!$P1736="",'Reported Performance Table'!$Q1736="",'Reported Performance Table'!$R1736="",'Reported Performance Table'!$S1736="",'Reported Performance Table'!$T1736="",'Reported Performance Table'!$U1736="",'Reported Performance Table'!$V1736="",'Reported Performance Table'!$W1736="",'Reported Performance Table'!$X1736="",'Reported Performance Table'!$AF1736="",'Reported Performance Table'!$AG1736="",'Reported Performance Table'!$AI1736="",'Reported Performance Table'!$AJ1736="",'Reported Performance Table'!$AL1736="",'Reported Performance Table'!$AN1736="",'Reported Performance Table'!$AR1736=""),$A1729&amp;", ",""))</f>
        <v/>
      </c>
      <c r="D1729" s="35" t="e">
        <f>VLOOKUP('Reported Performance Table'!C1729,'Master List'!$B$20:$C$39,2,FALSE)</f>
        <v>#N/A</v>
      </c>
      <c r="E1729" t="e">
        <f>VLOOKUP('Reported Performance Table'!D1729,'Master List'!$B$42:$C$129,2,FALSE)</f>
        <v>#N/A</v>
      </c>
      <c r="F1729" t="e">
        <f>VLOOKUP('Reported Performance Table'!C1729,'Master List'!$B$20:$D$39,3,FALSE)</f>
        <v>#N/A</v>
      </c>
      <c r="G1729" s="3" t="e">
        <f>VLOOKUP('Reported Performance Table'!B1729,'Master List'!$B$11:$D$17,3,FALSE)</f>
        <v>#N/A</v>
      </c>
      <c r="H1729" t="e">
        <f t="shared" si="52"/>
        <v>#N/A</v>
      </c>
      <c r="I1729" t="e">
        <f>IF(VLOOKUP('Reported Performance Table'!D1729,'Master List'!$B$42:$D$129,3,FALSE)="","No",VLOOKUP('Reported Performance Table'!D1729,'Master List'!$B$42:$D$129,3,FALSE))</f>
        <v>#N/A</v>
      </c>
      <c r="J1729" t="e">
        <f>IF(AND(I1729="Yes_No",'Reported Performance Table'!E1729="Yes"),"No","Yes_No")</f>
        <v>#N/A</v>
      </c>
      <c r="K1729" t="str">
        <f>IF('Reported Performance Table'!D1729="","",IF('Reported Performance Table'!E1729="Yes","LUNA_CCT","Reported_CCT"))</f>
        <v/>
      </c>
      <c r="L1729" t="str">
        <f>IF('Reported Performance Table'!D1729="","",IF(K1729="LUNA_CCT",VLOOKUP('Reported Performance Table'!D1729,'Master List'!$B$42:$E$129,4,FALSE),"Reported_BUG"))</f>
        <v/>
      </c>
      <c r="M1729" t="str">
        <f>IF('Reported Performance Table'!D1729="","",IF(AND('Reported Performance Table'!$E1729="Yes",OR('Reported Performance Table'!$D1729='Master List'!$B$42,'Reported Performance Table'!$D1729='Master List'!$B$43,'Reported Performance Table'!$D1729='Master List'!$B$44,'Reported Performance Table'!$D1729='Master List'!$B$46,'Reported Performance Table'!$D1729='Master List'!$B$48,'Reported Performance Table'!$D1729='Master List'!$B$104,'Reported Performance Table'!$D1729='Master List'!$B$106,'Reported Performance Table'!$D1729='Master List'!$B$126)),"LUNA_Dimming","Dimming_Capability_and_Range"))</f>
        <v/>
      </c>
      <c r="N1729" s="179">
        <f>'Reported Performance Table'!BE1729</f>
        <v>0</v>
      </c>
      <c r="O1729" s="179">
        <f>'Reported Performance Table'!BF1729</f>
        <v>0</v>
      </c>
      <c r="P1729" s="179">
        <f>'Reported Performance Table'!BG1729</f>
        <v>0</v>
      </c>
      <c r="Q1729" t="str">
        <f t="shared" si="53"/>
        <v>No</v>
      </c>
    </row>
    <row r="1730" spans="1:17" x14ac:dyDescent="0.25">
      <c r="A1730" s="75">
        <v>1737</v>
      </c>
      <c r="B1730" s="76" t="str">
        <f>IF('Reported Performance Table'!$A1737="","",IF(OR('Reported Performance Table'!$B1737="",'Reported Performance Table'!$C1737="",'Reported Performance Table'!$D1737="",'Reported Performance Table'!$F1737="",'Reported Performance Table'!$G1737="",'Reported Performance Table'!$H1737="",'Reported Performance Table'!$I1737="",'Reported Performance Table'!$K1737="",'Reported Performance Table'!$N1737="",'Reported Performance Table'!$O1737="",'Reported Performance Table'!$P1737="",'Reported Performance Table'!$Q1737="",'Reported Performance Table'!$R1737="",'Reported Performance Table'!$S1737="",'Reported Performance Table'!$T1737="",'Reported Performance Table'!$U1737="",'Reported Performance Table'!$V1737="",'Reported Performance Table'!$W1737="",'Reported Performance Table'!$X1737="",'Reported Performance Table'!$AF1737="",'Reported Performance Table'!$AG1737="",'Reported Performance Table'!$AI1737="",'Reported Performance Table'!$AJ1737="",'Reported Performance Table'!$AL1737="",'Reported Performance Table'!$AN1737="",'Reported Performance Table'!$AR1737=""),$A1730&amp;", ",""))</f>
        <v/>
      </c>
      <c r="D1730" s="35" t="e">
        <f>VLOOKUP('Reported Performance Table'!C1730,'Master List'!$B$20:$C$39,2,FALSE)</f>
        <v>#N/A</v>
      </c>
      <c r="E1730" t="e">
        <f>VLOOKUP('Reported Performance Table'!D1730,'Master List'!$B$42:$C$129,2,FALSE)</f>
        <v>#N/A</v>
      </c>
      <c r="F1730" t="e">
        <f>VLOOKUP('Reported Performance Table'!C1730,'Master List'!$B$20:$D$39,3,FALSE)</f>
        <v>#N/A</v>
      </c>
      <c r="G1730" s="3" t="e">
        <f>VLOOKUP('Reported Performance Table'!B1730,'Master List'!$B$11:$D$17,3,FALSE)</f>
        <v>#N/A</v>
      </c>
      <c r="H1730" t="e">
        <f t="shared" si="52"/>
        <v>#N/A</v>
      </c>
      <c r="I1730" t="e">
        <f>IF(VLOOKUP('Reported Performance Table'!D1730,'Master List'!$B$42:$D$129,3,FALSE)="","No",VLOOKUP('Reported Performance Table'!D1730,'Master List'!$B$42:$D$129,3,FALSE))</f>
        <v>#N/A</v>
      </c>
      <c r="J1730" t="e">
        <f>IF(AND(I1730="Yes_No",'Reported Performance Table'!E1730="Yes"),"No","Yes_No")</f>
        <v>#N/A</v>
      </c>
      <c r="K1730" t="str">
        <f>IF('Reported Performance Table'!D1730="","",IF('Reported Performance Table'!E1730="Yes","LUNA_CCT","Reported_CCT"))</f>
        <v/>
      </c>
      <c r="L1730" t="str">
        <f>IF('Reported Performance Table'!D1730="","",IF(K1730="LUNA_CCT",VLOOKUP('Reported Performance Table'!D1730,'Master List'!$B$42:$E$129,4,FALSE),"Reported_BUG"))</f>
        <v/>
      </c>
      <c r="M1730" t="str">
        <f>IF('Reported Performance Table'!D1730="","",IF(AND('Reported Performance Table'!$E1730="Yes",OR('Reported Performance Table'!$D1730='Master List'!$B$42,'Reported Performance Table'!$D1730='Master List'!$B$43,'Reported Performance Table'!$D1730='Master List'!$B$44,'Reported Performance Table'!$D1730='Master List'!$B$46,'Reported Performance Table'!$D1730='Master List'!$B$48,'Reported Performance Table'!$D1730='Master List'!$B$104,'Reported Performance Table'!$D1730='Master List'!$B$106,'Reported Performance Table'!$D1730='Master List'!$B$126)),"LUNA_Dimming","Dimming_Capability_and_Range"))</f>
        <v/>
      </c>
      <c r="N1730" s="179">
        <f>'Reported Performance Table'!BE1730</f>
        <v>0</v>
      </c>
      <c r="O1730" s="179">
        <f>'Reported Performance Table'!BF1730</f>
        <v>0</v>
      </c>
      <c r="P1730" s="179">
        <f>'Reported Performance Table'!BG1730</f>
        <v>0</v>
      </c>
      <c r="Q1730" t="str">
        <f t="shared" si="53"/>
        <v>No</v>
      </c>
    </row>
    <row r="1731" spans="1:17" x14ac:dyDescent="0.25">
      <c r="A1731" s="75">
        <v>1738</v>
      </c>
      <c r="B1731" s="76" t="str">
        <f>IF('Reported Performance Table'!$A1738="","",IF(OR('Reported Performance Table'!$B1738="",'Reported Performance Table'!$C1738="",'Reported Performance Table'!$D1738="",'Reported Performance Table'!$F1738="",'Reported Performance Table'!$G1738="",'Reported Performance Table'!$H1738="",'Reported Performance Table'!$I1738="",'Reported Performance Table'!$K1738="",'Reported Performance Table'!$N1738="",'Reported Performance Table'!$O1738="",'Reported Performance Table'!$P1738="",'Reported Performance Table'!$Q1738="",'Reported Performance Table'!$R1738="",'Reported Performance Table'!$S1738="",'Reported Performance Table'!$T1738="",'Reported Performance Table'!$U1738="",'Reported Performance Table'!$V1738="",'Reported Performance Table'!$W1738="",'Reported Performance Table'!$X1738="",'Reported Performance Table'!$AF1738="",'Reported Performance Table'!$AG1738="",'Reported Performance Table'!$AI1738="",'Reported Performance Table'!$AJ1738="",'Reported Performance Table'!$AL1738="",'Reported Performance Table'!$AN1738="",'Reported Performance Table'!$AR1738=""),$A1731&amp;", ",""))</f>
        <v/>
      </c>
      <c r="D1731" s="35" t="e">
        <f>VLOOKUP('Reported Performance Table'!C1731,'Master List'!$B$20:$C$39,2,FALSE)</f>
        <v>#N/A</v>
      </c>
      <c r="E1731" t="e">
        <f>VLOOKUP('Reported Performance Table'!D1731,'Master List'!$B$42:$C$129,2,FALSE)</f>
        <v>#N/A</v>
      </c>
      <c r="F1731" t="e">
        <f>VLOOKUP('Reported Performance Table'!C1731,'Master List'!$B$20:$D$39,3,FALSE)</f>
        <v>#N/A</v>
      </c>
      <c r="G1731" s="3" t="e">
        <f>VLOOKUP('Reported Performance Table'!B1731,'Master List'!$B$11:$D$17,3,FALSE)</f>
        <v>#N/A</v>
      </c>
      <c r="H1731" t="e">
        <f t="shared" si="52"/>
        <v>#N/A</v>
      </c>
      <c r="I1731" t="e">
        <f>IF(VLOOKUP('Reported Performance Table'!D1731,'Master List'!$B$42:$D$129,3,FALSE)="","No",VLOOKUP('Reported Performance Table'!D1731,'Master List'!$B$42:$D$129,3,FALSE))</f>
        <v>#N/A</v>
      </c>
      <c r="J1731" t="e">
        <f>IF(AND(I1731="Yes_No",'Reported Performance Table'!E1731="Yes"),"No","Yes_No")</f>
        <v>#N/A</v>
      </c>
      <c r="K1731" t="str">
        <f>IF('Reported Performance Table'!D1731="","",IF('Reported Performance Table'!E1731="Yes","LUNA_CCT","Reported_CCT"))</f>
        <v/>
      </c>
      <c r="L1731" t="str">
        <f>IF('Reported Performance Table'!D1731="","",IF(K1731="LUNA_CCT",VLOOKUP('Reported Performance Table'!D1731,'Master List'!$B$42:$E$129,4,FALSE),"Reported_BUG"))</f>
        <v/>
      </c>
      <c r="M1731" t="str">
        <f>IF('Reported Performance Table'!D1731="","",IF(AND('Reported Performance Table'!$E1731="Yes",OR('Reported Performance Table'!$D1731='Master List'!$B$42,'Reported Performance Table'!$D1731='Master List'!$B$43,'Reported Performance Table'!$D1731='Master List'!$B$44,'Reported Performance Table'!$D1731='Master List'!$B$46,'Reported Performance Table'!$D1731='Master List'!$B$48,'Reported Performance Table'!$D1731='Master List'!$B$104,'Reported Performance Table'!$D1731='Master List'!$B$106,'Reported Performance Table'!$D1731='Master List'!$B$126)),"LUNA_Dimming","Dimming_Capability_and_Range"))</f>
        <v/>
      </c>
      <c r="N1731" s="179">
        <f>'Reported Performance Table'!BE1731</f>
        <v>0</v>
      </c>
      <c r="O1731" s="179">
        <f>'Reported Performance Table'!BF1731</f>
        <v>0</v>
      </c>
      <c r="P1731" s="179">
        <f>'Reported Performance Table'!BG1731</f>
        <v>0</v>
      </c>
      <c r="Q1731" t="str">
        <f t="shared" si="53"/>
        <v>No</v>
      </c>
    </row>
    <row r="1732" spans="1:17" x14ac:dyDescent="0.25">
      <c r="A1732" s="75">
        <v>1739</v>
      </c>
      <c r="B1732" s="76" t="str">
        <f>IF('Reported Performance Table'!$A1739="","",IF(OR('Reported Performance Table'!$B1739="",'Reported Performance Table'!$C1739="",'Reported Performance Table'!$D1739="",'Reported Performance Table'!$F1739="",'Reported Performance Table'!$G1739="",'Reported Performance Table'!$H1739="",'Reported Performance Table'!$I1739="",'Reported Performance Table'!$K1739="",'Reported Performance Table'!$N1739="",'Reported Performance Table'!$O1739="",'Reported Performance Table'!$P1739="",'Reported Performance Table'!$Q1739="",'Reported Performance Table'!$R1739="",'Reported Performance Table'!$S1739="",'Reported Performance Table'!$T1739="",'Reported Performance Table'!$U1739="",'Reported Performance Table'!$V1739="",'Reported Performance Table'!$W1739="",'Reported Performance Table'!$X1739="",'Reported Performance Table'!$AF1739="",'Reported Performance Table'!$AG1739="",'Reported Performance Table'!$AI1739="",'Reported Performance Table'!$AJ1739="",'Reported Performance Table'!$AL1739="",'Reported Performance Table'!$AN1739="",'Reported Performance Table'!$AR1739=""),$A1732&amp;", ",""))</f>
        <v/>
      </c>
      <c r="D1732" s="35" t="e">
        <f>VLOOKUP('Reported Performance Table'!C1732,'Master List'!$B$20:$C$39,2,FALSE)</f>
        <v>#N/A</v>
      </c>
      <c r="E1732" t="e">
        <f>VLOOKUP('Reported Performance Table'!D1732,'Master List'!$B$42:$C$129,2,FALSE)</f>
        <v>#N/A</v>
      </c>
      <c r="F1732" t="e">
        <f>VLOOKUP('Reported Performance Table'!C1732,'Master List'!$B$20:$D$39,3,FALSE)</f>
        <v>#N/A</v>
      </c>
      <c r="G1732" s="3" t="e">
        <f>VLOOKUP('Reported Performance Table'!B1732,'Master List'!$B$11:$D$17,3,FALSE)</f>
        <v>#N/A</v>
      </c>
      <c r="H1732" t="e">
        <f t="shared" si="52"/>
        <v>#N/A</v>
      </c>
      <c r="I1732" t="e">
        <f>IF(VLOOKUP('Reported Performance Table'!D1732,'Master List'!$B$42:$D$129,3,FALSE)="","No",VLOOKUP('Reported Performance Table'!D1732,'Master List'!$B$42:$D$129,3,FALSE))</f>
        <v>#N/A</v>
      </c>
      <c r="J1732" t="e">
        <f>IF(AND(I1732="Yes_No",'Reported Performance Table'!E1732="Yes"),"No","Yes_No")</f>
        <v>#N/A</v>
      </c>
      <c r="K1732" t="str">
        <f>IF('Reported Performance Table'!D1732="","",IF('Reported Performance Table'!E1732="Yes","LUNA_CCT","Reported_CCT"))</f>
        <v/>
      </c>
      <c r="L1732" t="str">
        <f>IF('Reported Performance Table'!D1732="","",IF(K1732="LUNA_CCT",VLOOKUP('Reported Performance Table'!D1732,'Master List'!$B$42:$E$129,4,FALSE),"Reported_BUG"))</f>
        <v/>
      </c>
      <c r="M1732" t="str">
        <f>IF('Reported Performance Table'!D1732="","",IF(AND('Reported Performance Table'!$E1732="Yes",OR('Reported Performance Table'!$D1732='Master List'!$B$42,'Reported Performance Table'!$D1732='Master List'!$B$43,'Reported Performance Table'!$D1732='Master List'!$B$44,'Reported Performance Table'!$D1732='Master List'!$B$46,'Reported Performance Table'!$D1732='Master List'!$B$48,'Reported Performance Table'!$D1732='Master List'!$B$104,'Reported Performance Table'!$D1732='Master List'!$B$106,'Reported Performance Table'!$D1732='Master List'!$B$126)),"LUNA_Dimming","Dimming_Capability_and_Range"))</f>
        <v/>
      </c>
      <c r="N1732" s="179">
        <f>'Reported Performance Table'!BE1732</f>
        <v>0</v>
      </c>
      <c r="O1732" s="179">
        <f>'Reported Performance Table'!BF1732</f>
        <v>0</v>
      </c>
      <c r="P1732" s="179">
        <f>'Reported Performance Table'!BG1732</f>
        <v>0</v>
      </c>
      <c r="Q1732" t="str">
        <f t="shared" si="53"/>
        <v>No</v>
      </c>
    </row>
    <row r="1733" spans="1:17" x14ac:dyDescent="0.25">
      <c r="A1733" s="75">
        <v>1740</v>
      </c>
      <c r="B1733" s="76" t="str">
        <f>IF('Reported Performance Table'!$A1740="","",IF(OR('Reported Performance Table'!$B1740="",'Reported Performance Table'!$C1740="",'Reported Performance Table'!$D1740="",'Reported Performance Table'!$F1740="",'Reported Performance Table'!$G1740="",'Reported Performance Table'!$H1740="",'Reported Performance Table'!$I1740="",'Reported Performance Table'!$K1740="",'Reported Performance Table'!$N1740="",'Reported Performance Table'!$O1740="",'Reported Performance Table'!$P1740="",'Reported Performance Table'!$Q1740="",'Reported Performance Table'!$R1740="",'Reported Performance Table'!$S1740="",'Reported Performance Table'!$T1740="",'Reported Performance Table'!$U1740="",'Reported Performance Table'!$V1740="",'Reported Performance Table'!$W1740="",'Reported Performance Table'!$X1740="",'Reported Performance Table'!$AF1740="",'Reported Performance Table'!$AG1740="",'Reported Performance Table'!$AI1740="",'Reported Performance Table'!$AJ1740="",'Reported Performance Table'!$AL1740="",'Reported Performance Table'!$AN1740="",'Reported Performance Table'!$AR1740=""),$A1733&amp;", ",""))</f>
        <v/>
      </c>
      <c r="D1733" s="35" t="e">
        <f>VLOOKUP('Reported Performance Table'!C1733,'Master List'!$B$20:$C$39,2,FALSE)</f>
        <v>#N/A</v>
      </c>
      <c r="E1733" t="e">
        <f>VLOOKUP('Reported Performance Table'!D1733,'Master List'!$B$42:$C$129,2,FALSE)</f>
        <v>#N/A</v>
      </c>
      <c r="F1733" t="e">
        <f>VLOOKUP('Reported Performance Table'!C1733,'Master List'!$B$20:$D$39,3,FALSE)</f>
        <v>#N/A</v>
      </c>
      <c r="G1733" s="3" t="e">
        <f>VLOOKUP('Reported Performance Table'!B1733,'Master List'!$B$11:$D$17,3,FALSE)</f>
        <v>#N/A</v>
      </c>
      <c r="H1733" t="e">
        <f t="shared" si="52"/>
        <v>#N/A</v>
      </c>
      <c r="I1733" t="e">
        <f>IF(VLOOKUP('Reported Performance Table'!D1733,'Master List'!$B$42:$D$129,3,FALSE)="","No",VLOOKUP('Reported Performance Table'!D1733,'Master List'!$B$42:$D$129,3,FALSE))</f>
        <v>#N/A</v>
      </c>
      <c r="J1733" t="e">
        <f>IF(AND(I1733="Yes_No",'Reported Performance Table'!E1733="Yes"),"No","Yes_No")</f>
        <v>#N/A</v>
      </c>
      <c r="K1733" t="str">
        <f>IF('Reported Performance Table'!D1733="","",IF('Reported Performance Table'!E1733="Yes","LUNA_CCT","Reported_CCT"))</f>
        <v/>
      </c>
      <c r="L1733" t="str">
        <f>IF('Reported Performance Table'!D1733="","",IF(K1733="LUNA_CCT",VLOOKUP('Reported Performance Table'!D1733,'Master List'!$B$42:$E$129,4,FALSE),"Reported_BUG"))</f>
        <v/>
      </c>
      <c r="M1733" t="str">
        <f>IF('Reported Performance Table'!D1733="","",IF(AND('Reported Performance Table'!$E1733="Yes",OR('Reported Performance Table'!$D1733='Master List'!$B$42,'Reported Performance Table'!$D1733='Master List'!$B$43,'Reported Performance Table'!$D1733='Master List'!$B$44,'Reported Performance Table'!$D1733='Master List'!$B$46,'Reported Performance Table'!$D1733='Master List'!$B$48,'Reported Performance Table'!$D1733='Master List'!$B$104,'Reported Performance Table'!$D1733='Master List'!$B$106,'Reported Performance Table'!$D1733='Master List'!$B$126)),"LUNA_Dimming","Dimming_Capability_and_Range"))</f>
        <v/>
      </c>
      <c r="N1733" s="179">
        <f>'Reported Performance Table'!BE1733</f>
        <v>0</v>
      </c>
      <c r="O1733" s="179">
        <f>'Reported Performance Table'!BF1733</f>
        <v>0</v>
      </c>
      <c r="P1733" s="179">
        <f>'Reported Performance Table'!BG1733</f>
        <v>0</v>
      </c>
      <c r="Q1733" t="str">
        <f t="shared" si="53"/>
        <v>No</v>
      </c>
    </row>
    <row r="1734" spans="1:17" x14ac:dyDescent="0.25">
      <c r="A1734" s="75">
        <v>1741</v>
      </c>
      <c r="B1734" s="76" t="str">
        <f>IF('Reported Performance Table'!$A1741="","",IF(OR('Reported Performance Table'!$B1741="",'Reported Performance Table'!$C1741="",'Reported Performance Table'!$D1741="",'Reported Performance Table'!$F1741="",'Reported Performance Table'!$G1741="",'Reported Performance Table'!$H1741="",'Reported Performance Table'!$I1741="",'Reported Performance Table'!$K1741="",'Reported Performance Table'!$N1741="",'Reported Performance Table'!$O1741="",'Reported Performance Table'!$P1741="",'Reported Performance Table'!$Q1741="",'Reported Performance Table'!$R1741="",'Reported Performance Table'!$S1741="",'Reported Performance Table'!$T1741="",'Reported Performance Table'!$U1741="",'Reported Performance Table'!$V1741="",'Reported Performance Table'!$W1741="",'Reported Performance Table'!$X1741="",'Reported Performance Table'!$AF1741="",'Reported Performance Table'!$AG1741="",'Reported Performance Table'!$AI1741="",'Reported Performance Table'!$AJ1741="",'Reported Performance Table'!$AL1741="",'Reported Performance Table'!$AN1741="",'Reported Performance Table'!$AR1741=""),$A1734&amp;", ",""))</f>
        <v/>
      </c>
      <c r="D1734" s="35" t="e">
        <f>VLOOKUP('Reported Performance Table'!C1734,'Master List'!$B$20:$C$39,2,FALSE)</f>
        <v>#N/A</v>
      </c>
      <c r="E1734" t="e">
        <f>VLOOKUP('Reported Performance Table'!D1734,'Master List'!$B$42:$C$129,2,FALSE)</f>
        <v>#N/A</v>
      </c>
      <c r="F1734" t="e">
        <f>VLOOKUP('Reported Performance Table'!C1734,'Master List'!$B$20:$D$39,3,FALSE)</f>
        <v>#N/A</v>
      </c>
      <c r="G1734" s="3" t="e">
        <f>VLOOKUP('Reported Performance Table'!B1734,'Master List'!$B$11:$D$17,3,FALSE)</f>
        <v>#N/A</v>
      </c>
      <c r="H1734" t="e">
        <f t="shared" si="52"/>
        <v>#N/A</v>
      </c>
      <c r="I1734" t="e">
        <f>IF(VLOOKUP('Reported Performance Table'!D1734,'Master List'!$B$42:$D$129,3,FALSE)="","No",VLOOKUP('Reported Performance Table'!D1734,'Master List'!$B$42:$D$129,3,FALSE))</f>
        <v>#N/A</v>
      </c>
      <c r="J1734" t="e">
        <f>IF(AND(I1734="Yes_No",'Reported Performance Table'!E1734="Yes"),"No","Yes_No")</f>
        <v>#N/A</v>
      </c>
      <c r="K1734" t="str">
        <f>IF('Reported Performance Table'!D1734="","",IF('Reported Performance Table'!E1734="Yes","LUNA_CCT","Reported_CCT"))</f>
        <v/>
      </c>
      <c r="L1734" t="str">
        <f>IF('Reported Performance Table'!D1734="","",IF(K1734="LUNA_CCT",VLOOKUP('Reported Performance Table'!D1734,'Master List'!$B$42:$E$129,4,FALSE),"Reported_BUG"))</f>
        <v/>
      </c>
      <c r="M1734" t="str">
        <f>IF('Reported Performance Table'!D1734="","",IF(AND('Reported Performance Table'!$E1734="Yes",OR('Reported Performance Table'!$D1734='Master List'!$B$42,'Reported Performance Table'!$D1734='Master List'!$B$43,'Reported Performance Table'!$D1734='Master List'!$B$44,'Reported Performance Table'!$D1734='Master List'!$B$46,'Reported Performance Table'!$D1734='Master List'!$B$48,'Reported Performance Table'!$D1734='Master List'!$B$104,'Reported Performance Table'!$D1734='Master List'!$B$106,'Reported Performance Table'!$D1734='Master List'!$B$126)),"LUNA_Dimming","Dimming_Capability_and_Range"))</f>
        <v/>
      </c>
      <c r="N1734" s="179">
        <f>'Reported Performance Table'!BE1734</f>
        <v>0</v>
      </c>
      <c r="O1734" s="179">
        <f>'Reported Performance Table'!BF1734</f>
        <v>0</v>
      </c>
      <c r="P1734" s="179">
        <f>'Reported Performance Table'!BG1734</f>
        <v>0</v>
      </c>
      <c r="Q1734" t="str">
        <f t="shared" si="53"/>
        <v>No</v>
      </c>
    </row>
    <row r="1735" spans="1:17" x14ac:dyDescent="0.25">
      <c r="A1735" s="75">
        <v>1742</v>
      </c>
      <c r="B1735" s="76" t="str">
        <f>IF('Reported Performance Table'!$A1742="","",IF(OR('Reported Performance Table'!$B1742="",'Reported Performance Table'!$C1742="",'Reported Performance Table'!$D1742="",'Reported Performance Table'!$F1742="",'Reported Performance Table'!$G1742="",'Reported Performance Table'!$H1742="",'Reported Performance Table'!$I1742="",'Reported Performance Table'!$K1742="",'Reported Performance Table'!$N1742="",'Reported Performance Table'!$O1742="",'Reported Performance Table'!$P1742="",'Reported Performance Table'!$Q1742="",'Reported Performance Table'!$R1742="",'Reported Performance Table'!$S1742="",'Reported Performance Table'!$T1742="",'Reported Performance Table'!$U1742="",'Reported Performance Table'!$V1742="",'Reported Performance Table'!$W1742="",'Reported Performance Table'!$X1742="",'Reported Performance Table'!$AF1742="",'Reported Performance Table'!$AG1742="",'Reported Performance Table'!$AI1742="",'Reported Performance Table'!$AJ1742="",'Reported Performance Table'!$AL1742="",'Reported Performance Table'!$AN1742="",'Reported Performance Table'!$AR1742=""),$A1735&amp;", ",""))</f>
        <v/>
      </c>
      <c r="D1735" s="35" t="e">
        <f>VLOOKUP('Reported Performance Table'!C1735,'Master List'!$B$20:$C$39,2,FALSE)</f>
        <v>#N/A</v>
      </c>
      <c r="E1735" t="e">
        <f>VLOOKUP('Reported Performance Table'!D1735,'Master List'!$B$42:$C$129,2,FALSE)</f>
        <v>#N/A</v>
      </c>
      <c r="F1735" t="e">
        <f>VLOOKUP('Reported Performance Table'!C1735,'Master List'!$B$20:$D$39,3,FALSE)</f>
        <v>#N/A</v>
      </c>
      <c r="G1735" s="3" t="e">
        <f>VLOOKUP('Reported Performance Table'!B1735,'Master List'!$B$11:$D$17,3,FALSE)</f>
        <v>#N/A</v>
      </c>
      <c r="H1735" t="e">
        <f t="shared" si="52"/>
        <v>#N/A</v>
      </c>
      <c r="I1735" t="e">
        <f>IF(VLOOKUP('Reported Performance Table'!D1735,'Master List'!$B$42:$D$129,3,FALSE)="","No",VLOOKUP('Reported Performance Table'!D1735,'Master List'!$B$42:$D$129,3,FALSE))</f>
        <v>#N/A</v>
      </c>
      <c r="J1735" t="e">
        <f>IF(AND(I1735="Yes_No",'Reported Performance Table'!E1735="Yes"),"No","Yes_No")</f>
        <v>#N/A</v>
      </c>
      <c r="K1735" t="str">
        <f>IF('Reported Performance Table'!D1735="","",IF('Reported Performance Table'!E1735="Yes","LUNA_CCT","Reported_CCT"))</f>
        <v/>
      </c>
      <c r="L1735" t="str">
        <f>IF('Reported Performance Table'!D1735="","",IF(K1735="LUNA_CCT",VLOOKUP('Reported Performance Table'!D1735,'Master List'!$B$42:$E$129,4,FALSE),"Reported_BUG"))</f>
        <v/>
      </c>
      <c r="M1735" t="str">
        <f>IF('Reported Performance Table'!D1735="","",IF(AND('Reported Performance Table'!$E1735="Yes",OR('Reported Performance Table'!$D1735='Master List'!$B$42,'Reported Performance Table'!$D1735='Master List'!$B$43,'Reported Performance Table'!$D1735='Master List'!$B$44,'Reported Performance Table'!$D1735='Master List'!$B$46,'Reported Performance Table'!$D1735='Master List'!$B$48,'Reported Performance Table'!$D1735='Master List'!$B$104,'Reported Performance Table'!$D1735='Master List'!$B$106,'Reported Performance Table'!$D1735='Master List'!$B$126)),"LUNA_Dimming","Dimming_Capability_and_Range"))</f>
        <v/>
      </c>
      <c r="N1735" s="179">
        <f>'Reported Performance Table'!BE1735</f>
        <v>0</v>
      </c>
      <c r="O1735" s="179">
        <f>'Reported Performance Table'!BF1735</f>
        <v>0</v>
      </c>
      <c r="P1735" s="179">
        <f>'Reported Performance Table'!BG1735</f>
        <v>0</v>
      </c>
      <c r="Q1735" t="str">
        <f t="shared" si="53"/>
        <v>No</v>
      </c>
    </row>
    <row r="1736" spans="1:17" x14ac:dyDescent="0.25">
      <c r="A1736" s="75">
        <v>1743</v>
      </c>
      <c r="B1736" s="76" t="str">
        <f>IF('Reported Performance Table'!$A1743="","",IF(OR('Reported Performance Table'!$B1743="",'Reported Performance Table'!$C1743="",'Reported Performance Table'!$D1743="",'Reported Performance Table'!$F1743="",'Reported Performance Table'!$G1743="",'Reported Performance Table'!$H1743="",'Reported Performance Table'!$I1743="",'Reported Performance Table'!$K1743="",'Reported Performance Table'!$N1743="",'Reported Performance Table'!$O1743="",'Reported Performance Table'!$P1743="",'Reported Performance Table'!$Q1743="",'Reported Performance Table'!$R1743="",'Reported Performance Table'!$S1743="",'Reported Performance Table'!$T1743="",'Reported Performance Table'!$U1743="",'Reported Performance Table'!$V1743="",'Reported Performance Table'!$W1743="",'Reported Performance Table'!$X1743="",'Reported Performance Table'!$AF1743="",'Reported Performance Table'!$AG1743="",'Reported Performance Table'!$AI1743="",'Reported Performance Table'!$AJ1743="",'Reported Performance Table'!$AL1743="",'Reported Performance Table'!$AN1743="",'Reported Performance Table'!$AR1743=""),$A1736&amp;", ",""))</f>
        <v/>
      </c>
      <c r="D1736" s="35" t="e">
        <f>VLOOKUP('Reported Performance Table'!C1736,'Master List'!$B$20:$C$39,2,FALSE)</f>
        <v>#N/A</v>
      </c>
      <c r="E1736" t="e">
        <f>VLOOKUP('Reported Performance Table'!D1736,'Master List'!$B$42:$C$129,2,FALSE)</f>
        <v>#N/A</v>
      </c>
      <c r="F1736" t="e">
        <f>VLOOKUP('Reported Performance Table'!C1736,'Master List'!$B$20:$D$39,3,FALSE)</f>
        <v>#N/A</v>
      </c>
      <c r="G1736" s="3" t="e">
        <f>VLOOKUP('Reported Performance Table'!B1736,'Master List'!$B$11:$D$17,3,FALSE)</f>
        <v>#N/A</v>
      </c>
      <c r="H1736" t="e">
        <f t="shared" si="52"/>
        <v>#N/A</v>
      </c>
      <c r="I1736" t="e">
        <f>IF(VLOOKUP('Reported Performance Table'!D1736,'Master List'!$B$42:$D$129,3,FALSE)="","No",VLOOKUP('Reported Performance Table'!D1736,'Master List'!$B$42:$D$129,3,FALSE))</f>
        <v>#N/A</v>
      </c>
      <c r="J1736" t="e">
        <f>IF(AND(I1736="Yes_No",'Reported Performance Table'!E1736="Yes"),"No","Yes_No")</f>
        <v>#N/A</v>
      </c>
      <c r="K1736" t="str">
        <f>IF('Reported Performance Table'!D1736="","",IF('Reported Performance Table'!E1736="Yes","LUNA_CCT","Reported_CCT"))</f>
        <v/>
      </c>
      <c r="L1736" t="str">
        <f>IF('Reported Performance Table'!D1736="","",IF(K1736="LUNA_CCT",VLOOKUP('Reported Performance Table'!D1736,'Master List'!$B$42:$E$129,4,FALSE),"Reported_BUG"))</f>
        <v/>
      </c>
      <c r="M1736" t="str">
        <f>IF('Reported Performance Table'!D1736="","",IF(AND('Reported Performance Table'!$E1736="Yes",OR('Reported Performance Table'!$D1736='Master List'!$B$42,'Reported Performance Table'!$D1736='Master List'!$B$43,'Reported Performance Table'!$D1736='Master List'!$B$44,'Reported Performance Table'!$D1736='Master List'!$B$46,'Reported Performance Table'!$D1736='Master List'!$B$48,'Reported Performance Table'!$D1736='Master List'!$B$104,'Reported Performance Table'!$D1736='Master List'!$B$106,'Reported Performance Table'!$D1736='Master List'!$B$126)),"LUNA_Dimming","Dimming_Capability_and_Range"))</f>
        <v/>
      </c>
      <c r="N1736" s="179">
        <f>'Reported Performance Table'!BE1736</f>
        <v>0</v>
      </c>
      <c r="O1736" s="179">
        <f>'Reported Performance Table'!BF1736</f>
        <v>0</v>
      </c>
      <c r="P1736" s="179">
        <f>'Reported Performance Table'!BG1736</f>
        <v>0</v>
      </c>
      <c r="Q1736" t="str">
        <f t="shared" si="53"/>
        <v>No</v>
      </c>
    </row>
    <row r="1737" spans="1:17" x14ac:dyDescent="0.25">
      <c r="A1737" s="75">
        <v>1744</v>
      </c>
      <c r="B1737" s="76" t="str">
        <f>IF('Reported Performance Table'!$A1744="","",IF(OR('Reported Performance Table'!$B1744="",'Reported Performance Table'!$C1744="",'Reported Performance Table'!$D1744="",'Reported Performance Table'!$F1744="",'Reported Performance Table'!$G1744="",'Reported Performance Table'!$H1744="",'Reported Performance Table'!$I1744="",'Reported Performance Table'!$K1744="",'Reported Performance Table'!$N1744="",'Reported Performance Table'!$O1744="",'Reported Performance Table'!$P1744="",'Reported Performance Table'!$Q1744="",'Reported Performance Table'!$R1744="",'Reported Performance Table'!$S1744="",'Reported Performance Table'!$T1744="",'Reported Performance Table'!$U1744="",'Reported Performance Table'!$V1744="",'Reported Performance Table'!$W1744="",'Reported Performance Table'!$X1744="",'Reported Performance Table'!$AF1744="",'Reported Performance Table'!$AG1744="",'Reported Performance Table'!$AI1744="",'Reported Performance Table'!$AJ1744="",'Reported Performance Table'!$AL1744="",'Reported Performance Table'!$AN1744="",'Reported Performance Table'!$AR1744=""),$A1737&amp;", ",""))</f>
        <v/>
      </c>
      <c r="D1737" s="35" t="e">
        <f>VLOOKUP('Reported Performance Table'!C1737,'Master List'!$B$20:$C$39,2,FALSE)</f>
        <v>#N/A</v>
      </c>
      <c r="E1737" t="e">
        <f>VLOOKUP('Reported Performance Table'!D1737,'Master List'!$B$42:$C$129,2,FALSE)</f>
        <v>#N/A</v>
      </c>
      <c r="F1737" t="e">
        <f>VLOOKUP('Reported Performance Table'!C1737,'Master List'!$B$20:$D$39,3,FALSE)</f>
        <v>#N/A</v>
      </c>
      <c r="G1737" s="3" t="e">
        <f>VLOOKUP('Reported Performance Table'!B1737,'Master List'!$B$11:$D$17,3,FALSE)</f>
        <v>#N/A</v>
      </c>
      <c r="H1737" t="e">
        <f t="shared" si="52"/>
        <v>#N/A</v>
      </c>
      <c r="I1737" t="e">
        <f>IF(VLOOKUP('Reported Performance Table'!D1737,'Master List'!$B$42:$D$129,3,FALSE)="","No",VLOOKUP('Reported Performance Table'!D1737,'Master List'!$B$42:$D$129,3,FALSE))</f>
        <v>#N/A</v>
      </c>
      <c r="J1737" t="e">
        <f>IF(AND(I1737="Yes_No",'Reported Performance Table'!E1737="Yes"),"No","Yes_No")</f>
        <v>#N/A</v>
      </c>
      <c r="K1737" t="str">
        <f>IF('Reported Performance Table'!D1737="","",IF('Reported Performance Table'!E1737="Yes","LUNA_CCT","Reported_CCT"))</f>
        <v/>
      </c>
      <c r="L1737" t="str">
        <f>IF('Reported Performance Table'!D1737="","",IF(K1737="LUNA_CCT",VLOOKUP('Reported Performance Table'!D1737,'Master List'!$B$42:$E$129,4,FALSE),"Reported_BUG"))</f>
        <v/>
      </c>
      <c r="M1737" t="str">
        <f>IF('Reported Performance Table'!D1737="","",IF(AND('Reported Performance Table'!$E1737="Yes",OR('Reported Performance Table'!$D1737='Master List'!$B$42,'Reported Performance Table'!$D1737='Master List'!$B$43,'Reported Performance Table'!$D1737='Master List'!$B$44,'Reported Performance Table'!$D1737='Master List'!$B$46,'Reported Performance Table'!$D1737='Master List'!$B$48,'Reported Performance Table'!$D1737='Master List'!$B$104,'Reported Performance Table'!$D1737='Master List'!$B$106,'Reported Performance Table'!$D1737='Master List'!$B$126)),"LUNA_Dimming","Dimming_Capability_and_Range"))</f>
        <v/>
      </c>
      <c r="N1737" s="179">
        <f>'Reported Performance Table'!BE1737</f>
        <v>0</v>
      </c>
      <c r="O1737" s="179">
        <f>'Reported Performance Table'!BF1737</f>
        <v>0</v>
      </c>
      <c r="P1737" s="179">
        <f>'Reported Performance Table'!BG1737</f>
        <v>0</v>
      </c>
      <c r="Q1737" t="str">
        <f t="shared" si="53"/>
        <v>No</v>
      </c>
    </row>
    <row r="1738" spans="1:17" x14ac:dyDescent="0.25">
      <c r="A1738" s="75">
        <v>1745</v>
      </c>
      <c r="B1738" s="76" t="str">
        <f>IF('Reported Performance Table'!$A1745="","",IF(OR('Reported Performance Table'!$B1745="",'Reported Performance Table'!$C1745="",'Reported Performance Table'!$D1745="",'Reported Performance Table'!$F1745="",'Reported Performance Table'!$G1745="",'Reported Performance Table'!$H1745="",'Reported Performance Table'!$I1745="",'Reported Performance Table'!$K1745="",'Reported Performance Table'!$N1745="",'Reported Performance Table'!$O1745="",'Reported Performance Table'!$P1745="",'Reported Performance Table'!$Q1745="",'Reported Performance Table'!$R1745="",'Reported Performance Table'!$S1745="",'Reported Performance Table'!$T1745="",'Reported Performance Table'!$U1745="",'Reported Performance Table'!$V1745="",'Reported Performance Table'!$W1745="",'Reported Performance Table'!$X1745="",'Reported Performance Table'!$AF1745="",'Reported Performance Table'!$AG1745="",'Reported Performance Table'!$AI1745="",'Reported Performance Table'!$AJ1745="",'Reported Performance Table'!$AL1745="",'Reported Performance Table'!$AN1745="",'Reported Performance Table'!$AR1745=""),$A1738&amp;", ",""))</f>
        <v/>
      </c>
      <c r="D1738" s="35" t="e">
        <f>VLOOKUP('Reported Performance Table'!C1738,'Master List'!$B$20:$C$39,2,FALSE)</f>
        <v>#N/A</v>
      </c>
      <c r="E1738" t="e">
        <f>VLOOKUP('Reported Performance Table'!D1738,'Master List'!$B$42:$C$129,2,FALSE)</f>
        <v>#N/A</v>
      </c>
      <c r="F1738" t="e">
        <f>VLOOKUP('Reported Performance Table'!C1738,'Master List'!$B$20:$D$39,3,FALSE)</f>
        <v>#N/A</v>
      </c>
      <c r="G1738" s="3" t="e">
        <f>VLOOKUP('Reported Performance Table'!B1738,'Master List'!$B$11:$D$17,3,FALSE)</f>
        <v>#N/A</v>
      </c>
      <c r="H1738" t="e">
        <f t="shared" si="52"/>
        <v>#N/A</v>
      </c>
      <c r="I1738" t="e">
        <f>IF(VLOOKUP('Reported Performance Table'!D1738,'Master List'!$B$42:$D$129,3,FALSE)="","No",VLOOKUP('Reported Performance Table'!D1738,'Master List'!$B$42:$D$129,3,FALSE))</f>
        <v>#N/A</v>
      </c>
      <c r="J1738" t="e">
        <f>IF(AND(I1738="Yes_No",'Reported Performance Table'!E1738="Yes"),"No","Yes_No")</f>
        <v>#N/A</v>
      </c>
      <c r="K1738" t="str">
        <f>IF('Reported Performance Table'!D1738="","",IF('Reported Performance Table'!E1738="Yes","LUNA_CCT","Reported_CCT"))</f>
        <v/>
      </c>
      <c r="L1738" t="str">
        <f>IF('Reported Performance Table'!D1738="","",IF(K1738="LUNA_CCT",VLOOKUP('Reported Performance Table'!D1738,'Master List'!$B$42:$E$129,4,FALSE),"Reported_BUG"))</f>
        <v/>
      </c>
      <c r="M1738" t="str">
        <f>IF('Reported Performance Table'!D1738="","",IF(AND('Reported Performance Table'!$E1738="Yes",OR('Reported Performance Table'!$D1738='Master List'!$B$42,'Reported Performance Table'!$D1738='Master List'!$B$43,'Reported Performance Table'!$D1738='Master List'!$B$44,'Reported Performance Table'!$D1738='Master List'!$B$46,'Reported Performance Table'!$D1738='Master List'!$B$48,'Reported Performance Table'!$D1738='Master List'!$B$104,'Reported Performance Table'!$D1738='Master List'!$B$106,'Reported Performance Table'!$D1738='Master List'!$B$126)),"LUNA_Dimming","Dimming_Capability_and_Range"))</f>
        <v/>
      </c>
      <c r="N1738" s="179">
        <f>'Reported Performance Table'!BE1738</f>
        <v>0</v>
      </c>
      <c r="O1738" s="179">
        <f>'Reported Performance Table'!BF1738</f>
        <v>0</v>
      </c>
      <c r="P1738" s="179">
        <f>'Reported Performance Table'!BG1738</f>
        <v>0</v>
      </c>
      <c r="Q1738" t="str">
        <f t="shared" si="53"/>
        <v>No</v>
      </c>
    </row>
    <row r="1739" spans="1:17" x14ac:dyDescent="0.25">
      <c r="A1739" s="75">
        <v>1746</v>
      </c>
      <c r="B1739" s="76" t="str">
        <f>IF('Reported Performance Table'!$A1746="","",IF(OR('Reported Performance Table'!$B1746="",'Reported Performance Table'!$C1746="",'Reported Performance Table'!$D1746="",'Reported Performance Table'!$F1746="",'Reported Performance Table'!$G1746="",'Reported Performance Table'!$H1746="",'Reported Performance Table'!$I1746="",'Reported Performance Table'!$K1746="",'Reported Performance Table'!$N1746="",'Reported Performance Table'!$O1746="",'Reported Performance Table'!$P1746="",'Reported Performance Table'!$Q1746="",'Reported Performance Table'!$R1746="",'Reported Performance Table'!$S1746="",'Reported Performance Table'!$T1746="",'Reported Performance Table'!$U1746="",'Reported Performance Table'!$V1746="",'Reported Performance Table'!$W1746="",'Reported Performance Table'!$X1746="",'Reported Performance Table'!$AF1746="",'Reported Performance Table'!$AG1746="",'Reported Performance Table'!$AI1746="",'Reported Performance Table'!$AJ1746="",'Reported Performance Table'!$AL1746="",'Reported Performance Table'!$AN1746="",'Reported Performance Table'!$AR1746=""),$A1739&amp;", ",""))</f>
        <v/>
      </c>
      <c r="D1739" s="35" t="e">
        <f>VLOOKUP('Reported Performance Table'!C1739,'Master List'!$B$20:$C$39,2,FALSE)</f>
        <v>#N/A</v>
      </c>
      <c r="E1739" t="e">
        <f>VLOOKUP('Reported Performance Table'!D1739,'Master List'!$B$42:$C$129,2,FALSE)</f>
        <v>#N/A</v>
      </c>
      <c r="F1739" t="e">
        <f>VLOOKUP('Reported Performance Table'!C1739,'Master List'!$B$20:$D$39,3,FALSE)</f>
        <v>#N/A</v>
      </c>
      <c r="G1739" s="3" t="e">
        <f>VLOOKUP('Reported Performance Table'!B1739,'Master List'!$B$11:$D$17,3,FALSE)</f>
        <v>#N/A</v>
      </c>
      <c r="H1739" t="e">
        <f t="shared" ref="H1739:H1802" si="54">CONCATENATE(F1739,G1739)</f>
        <v>#N/A</v>
      </c>
      <c r="I1739" t="e">
        <f>IF(VLOOKUP('Reported Performance Table'!D1739,'Master List'!$B$42:$D$129,3,FALSE)="","No",VLOOKUP('Reported Performance Table'!D1739,'Master List'!$B$42:$D$129,3,FALSE))</f>
        <v>#N/A</v>
      </c>
      <c r="J1739" t="e">
        <f>IF(AND(I1739="Yes_No",'Reported Performance Table'!E1739="Yes"),"No","Yes_No")</f>
        <v>#N/A</v>
      </c>
      <c r="K1739" t="str">
        <f>IF('Reported Performance Table'!D1739="","",IF('Reported Performance Table'!E1739="Yes","LUNA_CCT","Reported_CCT"))</f>
        <v/>
      </c>
      <c r="L1739" t="str">
        <f>IF('Reported Performance Table'!D1739="","",IF(K1739="LUNA_CCT",VLOOKUP('Reported Performance Table'!D1739,'Master List'!$B$42:$E$129,4,FALSE),"Reported_BUG"))</f>
        <v/>
      </c>
      <c r="M1739" t="str">
        <f>IF('Reported Performance Table'!D1739="","",IF(AND('Reported Performance Table'!$E1739="Yes",OR('Reported Performance Table'!$D1739='Master List'!$B$42,'Reported Performance Table'!$D1739='Master List'!$B$43,'Reported Performance Table'!$D1739='Master List'!$B$44,'Reported Performance Table'!$D1739='Master List'!$B$46,'Reported Performance Table'!$D1739='Master List'!$B$48,'Reported Performance Table'!$D1739='Master List'!$B$104,'Reported Performance Table'!$D1739='Master List'!$B$106,'Reported Performance Table'!$D1739='Master List'!$B$126)),"LUNA_Dimming","Dimming_Capability_and_Range"))</f>
        <v/>
      </c>
      <c r="N1739" s="179">
        <f>'Reported Performance Table'!BE1739</f>
        <v>0</v>
      </c>
      <c r="O1739" s="179">
        <f>'Reported Performance Table'!BF1739</f>
        <v>0</v>
      </c>
      <c r="P1739" s="179">
        <f>'Reported Performance Table'!BG1739</f>
        <v>0</v>
      </c>
      <c r="Q1739" t="str">
        <f t="shared" si="53"/>
        <v>No</v>
      </c>
    </row>
    <row r="1740" spans="1:17" x14ac:dyDescent="0.25">
      <c r="A1740" s="75">
        <v>1747</v>
      </c>
      <c r="B1740" s="76" t="str">
        <f>IF('Reported Performance Table'!$A1747="","",IF(OR('Reported Performance Table'!$B1747="",'Reported Performance Table'!$C1747="",'Reported Performance Table'!$D1747="",'Reported Performance Table'!$F1747="",'Reported Performance Table'!$G1747="",'Reported Performance Table'!$H1747="",'Reported Performance Table'!$I1747="",'Reported Performance Table'!$K1747="",'Reported Performance Table'!$N1747="",'Reported Performance Table'!$O1747="",'Reported Performance Table'!$P1747="",'Reported Performance Table'!$Q1747="",'Reported Performance Table'!$R1747="",'Reported Performance Table'!$S1747="",'Reported Performance Table'!$T1747="",'Reported Performance Table'!$U1747="",'Reported Performance Table'!$V1747="",'Reported Performance Table'!$W1747="",'Reported Performance Table'!$X1747="",'Reported Performance Table'!$AF1747="",'Reported Performance Table'!$AG1747="",'Reported Performance Table'!$AI1747="",'Reported Performance Table'!$AJ1747="",'Reported Performance Table'!$AL1747="",'Reported Performance Table'!$AN1747="",'Reported Performance Table'!$AR1747=""),$A1740&amp;", ",""))</f>
        <v/>
      </c>
      <c r="D1740" s="35" t="e">
        <f>VLOOKUP('Reported Performance Table'!C1740,'Master List'!$B$20:$C$39,2,FALSE)</f>
        <v>#N/A</v>
      </c>
      <c r="E1740" t="e">
        <f>VLOOKUP('Reported Performance Table'!D1740,'Master List'!$B$42:$C$129,2,FALSE)</f>
        <v>#N/A</v>
      </c>
      <c r="F1740" t="e">
        <f>VLOOKUP('Reported Performance Table'!C1740,'Master List'!$B$20:$D$39,3,FALSE)</f>
        <v>#N/A</v>
      </c>
      <c r="G1740" s="3" t="e">
        <f>VLOOKUP('Reported Performance Table'!B1740,'Master List'!$B$11:$D$17,3,FALSE)</f>
        <v>#N/A</v>
      </c>
      <c r="H1740" t="e">
        <f t="shared" si="54"/>
        <v>#N/A</v>
      </c>
      <c r="I1740" t="e">
        <f>IF(VLOOKUP('Reported Performance Table'!D1740,'Master List'!$B$42:$D$129,3,FALSE)="","No",VLOOKUP('Reported Performance Table'!D1740,'Master List'!$B$42:$D$129,3,FALSE))</f>
        <v>#N/A</v>
      </c>
      <c r="J1740" t="e">
        <f>IF(AND(I1740="Yes_No",'Reported Performance Table'!E1740="Yes"),"No","Yes_No")</f>
        <v>#N/A</v>
      </c>
      <c r="K1740" t="str">
        <f>IF('Reported Performance Table'!D1740="","",IF('Reported Performance Table'!E1740="Yes","LUNA_CCT","Reported_CCT"))</f>
        <v/>
      </c>
      <c r="L1740" t="str">
        <f>IF('Reported Performance Table'!D1740="","",IF(K1740="LUNA_CCT",VLOOKUP('Reported Performance Table'!D1740,'Master List'!$B$42:$E$129,4,FALSE),"Reported_BUG"))</f>
        <v/>
      </c>
      <c r="M1740" t="str">
        <f>IF('Reported Performance Table'!D1740="","",IF(AND('Reported Performance Table'!$E1740="Yes",OR('Reported Performance Table'!$D1740='Master List'!$B$42,'Reported Performance Table'!$D1740='Master List'!$B$43,'Reported Performance Table'!$D1740='Master List'!$B$44,'Reported Performance Table'!$D1740='Master List'!$B$46,'Reported Performance Table'!$D1740='Master List'!$B$48,'Reported Performance Table'!$D1740='Master List'!$B$104,'Reported Performance Table'!$D1740='Master List'!$B$106,'Reported Performance Table'!$D1740='Master List'!$B$126)),"LUNA_Dimming","Dimming_Capability_and_Range"))</f>
        <v/>
      </c>
      <c r="N1740" s="179">
        <f>'Reported Performance Table'!BE1740</f>
        <v>0</v>
      </c>
      <c r="O1740" s="179">
        <f>'Reported Performance Table'!BF1740</f>
        <v>0</v>
      </c>
      <c r="P1740" s="179">
        <f>'Reported Performance Table'!BG1740</f>
        <v>0</v>
      </c>
      <c r="Q1740" t="str">
        <f t="shared" ref="Q1740:Q1803" si="55">IF(COUNTIF(N1740:P1740,"Yes")=3,"Yes","No")</f>
        <v>No</v>
      </c>
    </row>
    <row r="1741" spans="1:17" x14ac:dyDescent="0.25">
      <c r="A1741" s="75">
        <v>1748</v>
      </c>
      <c r="B1741" s="76" t="str">
        <f>IF('Reported Performance Table'!$A1748="","",IF(OR('Reported Performance Table'!$B1748="",'Reported Performance Table'!$C1748="",'Reported Performance Table'!$D1748="",'Reported Performance Table'!$F1748="",'Reported Performance Table'!$G1748="",'Reported Performance Table'!$H1748="",'Reported Performance Table'!$I1748="",'Reported Performance Table'!$K1748="",'Reported Performance Table'!$N1748="",'Reported Performance Table'!$O1748="",'Reported Performance Table'!$P1748="",'Reported Performance Table'!$Q1748="",'Reported Performance Table'!$R1748="",'Reported Performance Table'!$S1748="",'Reported Performance Table'!$T1748="",'Reported Performance Table'!$U1748="",'Reported Performance Table'!$V1748="",'Reported Performance Table'!$W1748="",'Reported Performance Table'!$X1748="",'Reported Performance Table'!$AF1748="",'Reported Performance Table'!$AG1748="",'Reported Performance Table'!$AI1748="",'Reported Performance Table'!$AJ1748="",'Reported Performance Table'!$AL1748="",'Reported Performance Table'!$AN1748="",'Reported Performance Table'!$AR1748=""),$A1741&amp;", ",""))</f>
        <v/>
      </c>
      <c r="D1741" s="35" t="e">
        <f>VLOOKUP('Reported Performance Table'!C1741,'Master List'!$B$20:$C$39,2,FALSE)</f>
        <v>#N/A</v>
      </c>
      <c r="E1741" t="e">
        <f>VLOOKUP('Reported Performance Table'!D1741,'Master List'!$B$42:$C$129,2,FALSE)</f>
        <v>#N/A</v>
      </c>
      <c r="F1741" t="e">
        <f>VLOOKUP('Reported Performance Table'!C1741,'Master List'!$B$20:$D$39,3,FALSE)</f>
        <v>#N/A</v>
      </c>
      <c r="G1741" s="3" t="e">
        <f>VLOOKUP('Reported Performance Table'!B1741,'Master List'!$B$11:$D$17,3,FALSE)</f>
        <v>#N/A</v>
      </c>
      <c r="H1741" t="e">
        <f t="shared" si="54"/>
        <v>#N/A</v>
      </c>
      <c r="I1741" t="e">
        <f>IF(VLOOKUP('Reported Performance Table'!D1741,'Master List'!$B$42:$D$129,3,FALSE)="","No",VLOOKUP('Reported Performance Table'!D1741,'Master List'!$B$42:$D$129,3,FALSE))</f>
        <v>#N/A</v>
      </c>
      <c r="J1741" t="e">
        <f>IF(AND(I1741="Yes_No",'Reported Performance Table'!E1741="Yes"),"No","Yes_No")</f>
        <v>#N/A</v>
      </c>
      <c r="K1741" t="str">
        <f>IF('Reported Performance Table'!D1741="","",IF('Reported Performance Table'!E1741="Yes","LUNA_CCT","Reported_CCT"))</f>
        <v/>
      </c>
      <c r="L1741" t="str">
        <f>IF('Reported Performance Table'!D1741="","",IF(K1741="LUNA_CCT",VLOOKUP('Reported Performance Table'!D1741,'Master List'!$B$42:$E$129,4,FALSE),"Reported_BUG"))</f>
        <v/>
      </c>
      <c r="M1741" t="str">
        <f>IF('Reported Performance Table'!D1741="","",IF(AND('Reported Performance Table'!$E1741="Yes",OR('Reported Performance Table'!$D1741='Master List'!$B$42,'Reported Performance Table'!$D1741='Master List'!$B$43,'Reported Performance Table'!$D1741='Master List'!$B$44,'Reported Performance Table'!$D1741='Master List'!$B$46,'Reported Performance Table'!$D1741='Master List'!$B$48,'Reported Performance Table'!$D1741='Master List'!$B$104,'Reported Performance Table'!$D1741='Master List'!$B$106,'Reported Performance Table'!$D1741='Master List'!$B$126)),"LUNA_Dimming","Dimming_Capability_and_Range"))</f>
        <v/>
      </c>
      <c r="N1741" s="179">
        <f>'Reported Performance Table'!BE1741</f>
        <v>0</v>
      </c>
      <c r="O1741" s="179">
        <f>'Reported Performance Table'!BF1741</f>
        <v>0</v>
      </c>
      <c r="P1741" s="179">
        <f>'Reported Performance Table'!BG1741</f>
        <v>0</v>
      </c>
      <c r="Q1741" t="str">
        <f t="shared" si="55"/>
        <v>No</v>
      </c>
    </row>
    <row r="1742" spans="1:17" x14ac:dyDescent="0.25">
      <c r="A1742" s="75">
        <v>1749</v>
      </c>
      <c r="B1742" s="76" t="str">
        <f>IF('Reported Performance Table'!$A1749="","",IF(OR('Reported Performance Table'!$B1749="",'Reported Performance Table'!$C1749="",'Reported Performance Table'!$D1749="",'Reported Performance Table'!$F1749="",'Reported Performance Table'!$G1749="",'Reported Performance Table'!$H1749="",'Reported Performance Table'!$I1749="",'Reported Performance Table'!$K1749="",'Reported Performance Table'!$N1749="",'Reported Performance Table'!$O1749="",'Reported Performance Table'!$P1749="",'Reported Performance Table'!$Q1749="",'Reported Performance Table'!$R1749="",'Reported Performance Table'!$S1749="",'Reported Performance Table'!$T1749="",'Reported Performance Table'!$U1749="",'Reported Performance Table'!$V1749="",'Reported Performance Table'!$W1749="",'Reported Performance Table'!$X1749="",'Reported Performance Table'!$AF1749="",'Reported Performance Table'!$AG1749="",'Reported Performance Table'!$AI1749="",'Reported Performance Table'!$AJ1749="",'Reported Performance Table'!$AL1749="",'Reported Performance Table'!$AN1749="",'Reported Performance Table'!$AR1749=""),$A1742&amp;", ",""))</f>
        <v/>
      </c>
      <c r="D1742" s="35" t="e">
        <f>VLOOKUP('Reported Performance Table'!C1742,'Master List'!$B$20:$C$39,2,FALSE)</f>
        <v>#N/A</v>
      </c>
      <c r="E1742" t="e">
        <f>VLOOKUP('Reported Performance Table'!D1742,'Master List'!$B$42:$C$129,2,FALSE)</f>
        <v>#N/A</v>
      </c>
      <c r="F1742" t="e">
        <f>VLOOKUP('Reported Performance Table'!C1742,'Master List'!$B$20:$D$39,3,FALSE)</f>
        <v>#N/A</v>
      </c>
      <c r="G1742" s="3" t="e">
        <f>VLOOKUP('Reported Performance Table'!B1742,'Master List'!$B$11:$D$17,3,FALSE)</f>
        <v>#N/A</v>
      </c>
      <c r="H1742" t="e">
        <f t="shared" si="54"/>
        <v>#N/A</v>
      </c>
      <c r="I1742" t="e">
        <f>IF(VLOOKUP('Reported Performance Table'!D1742,'Master List'!$B$42:$D$129,3,FALSE)="","No",VLOOKUP('Reported Performance Table'!D1742,'Master List'!$B$42:$D$129,3,FALSE))</f>
        <v>#N/A</v>
      </c>
      <c r="J1742" t="e">
        <f>IF(AND(I1742="Yes_No",'Reported Performance Table'!E1742="Yes"),"No","Yes_No")</f>
        <v>#N/A</v>
      </c>
      <c r="K1742" t="str">
        <f>IF('Reported Performance Table'!D1742="","",IF('Reported Performance Table'!E1742="Yes","LUNA_CCT","Reported_CCT"))</f>
        <v/>
      </c>
      <c r="L1742" t="str">
        <f>IF('Reported Performance Table'!D1742="","",IF(K1742="LUNA_CCT",VLOOKUP('Reported Performance Table'!D1742,'Master List'!$B$42:$E$129,4,FALSE),"Reported_BUG"))</f>
        <v/>
      </c>
      <c r="M1742" t="str">
        <f>IF('Reported Performance Table'!D1742="","",IF(AND('Reported Performance Table'!$E1742="Yes",OR('Reported Performance Table'!$D1742='Master List'!$B$42,'Reported Performance Table'!$D1742='Master List'!$B$43,'Reported Performance Table'!$D1742='Master List'!$B$44,'Reported Performance Table'!$D1742='Master List'!$B$46,'Reported Performance Table'!$D1742='Master List'!$B$48,'Reported Performance Table'!$D1742='Master List'!$B$104,'Reported Performance Table'!$D1742='Master List'!$B$106,'Reported Performance Table'!$D1742='Master List'!$B$126)),"LUNA_Dimming","Dimming_Capability_and_Range"))</f>
        <v/>
      </c>
      <c r="N1742" s="179">
        <f>'Reported Performance Table'!BE1742</f>
        <v>0</v>
      </c>
      <c r="O1742" s="179">
        <f>'Reported Performance Table'!BF1742</f>
        <v>0</v>
      </c>
      <c r="P1742" s="179">
        <f>'Reported Performance Table'!BG1742</f>
        <v>0</v>
      </c>
      <c r="Q1742" t="str">
        <f t="shared" si="55"/>
        <v>No</v>
      </c>
    </row>
    <row r="1743" spans="1:17" x14ac:dyDescent="0.25">
      <c r="A1743" s="75">
        <v>1750</v>
      </c>
      <c r="B1743" s="76" t="str">
        <f>IF('Reported Performance Table'!$A1750="","",IF(OR('Reported Performance Table'!$B1750="",'Reported Performance Table'!$C1750="",'Reported Performance Table'!$D1750="",'Reported Performance Table'!$F1750="",'Reported Performance Table'!$G1750="",'Reported Performance Table'!$H1750="",'Reported Performance Table'!$I1750="",'Reported Performance Table'!$K1750="",'Reported Performance Table'!$N1750="",'Reported Performance Table'!$O1750="",'Reported Performance Table'!$P1750="",'Reported Performance Table'!$Q1750="",'Reported Performance Table'!$R1750="",'Reported Performance Table'!$S1750="",'Reported Performance Table'!$T1750="",'Reported Performance Table'!$U1750="",'Reported Performance Table'!$V1750="",'Reported Performance Table'!$W1750="",'Reported Performance Table'!$X1750="",'Reported Performance Table'!$AF1750="",'Reported Performance Table'!$AG1750="",'Reported Performance Table'!$AI1750="",'Reported Performance Table'!$AJ1750="",'Reported Performance Table'!$AL1750="",'Reported Performance Table'!$AN1750="",'Reported Performance Table'!$AR1750=""),$A1743&amp;", ",""))</f>
        <v/>
      </c>
      <c r="D1743" s="35" t="e">
        <f>VLOOKUP('Reported Performance Table'!C1743,'Master List'!$B$20:$C$39,2,FALSE)</f>
        <v>#N/A</v>
      </c>
      <c r="E1743" t="e">
        <f>VLOOKUP('Reported Performance Table'!D1743,'Master List'!$B$42:$C$129,2,FALSE)</f>
        <v>#N/A</v>
      </c>
      <c r="F1743" t="e">
        <f>VLOOKUP('Reported Performance Table'!C1743,'Master List'!$B$20:$D$39,3,FALSE)</f>
        <v>#N/A</v>
      </c>
      <c r="G1743" s="3" t="e">
        <f>VLOOKUP('Reported Performance Table'!B1743,'Master List'!$B$11:$D$17,3,FALSE)</f>
        <v>#N/A</v>
      </c>
      <c r="H1743" t="e">
        <f t="shared" si="54"/>
        <v>#N/A</v>
      </c>
      <c r="I1743" t="e">
        <f>IF(VLOOKUP('Reported Performance Table'!D1743,'Master List'!$B$42:$D$129,3,FALSE)="","No",VLOOKUP('Reported Performance Table'!D1743,'Master List'!$B$42:$D$129,3,FALSE))</f>
        <v>#N/A</v>
      </c>
      <c r="J1743" t="e">
        <f>IF(AND(I1743="Yes_No",'Reported Performance Table'!E1743="Yes"),"No","Yes_No")</f>
        <v>#N/A</v>
      </c>
      <c r="K1743" t="str">
        <f>IF('Reported Performance Table'!D1743="","",IF('Reported Performance Table'!E1743="Yes","LUNA_CCT","Reported_CCT"))</f>
        <v/>
      </c>
      <c r="L1743" t="str">
        <f>IF('Reported Performance Table'!D1743="","",IF(K1743="LUNA_CCT",VLOOKUP('Reported Performance Table'!D1743,'Master List'!$B$42:$E$129,4,FALSE),"Reported_BUG"))</f>
        <v/>
      </c>
      <c r="M1743" t="str">
        <f>IF('Reported Performance Table'!D1743="","",IF(AND('Reported Performance Table'!$E1743="Yes",OR('Reported Performance Table'!$D1743='Master List'!$B$42,'Reported Performance Table'!$D1743='Master List'!$B$43,'Reported Performance Table'!$D1743='Master List'!$B$44,'Reported Performance Table'!$D1743='Master List'!$B$46,'Reported Performance Table'!$D1743='Master List'!$B$48,'Reported Performance Table'!$D1743='Master List'!$B$104,'Reported Performance Table'!$D1743='Master List'!$B$106,'Reported Performance Table'!$D1743='Master List'!$B$126)),"LUNA_Dimming","Dimming_Capability_and_Range"))</f>
        <v/>
      </c>
      <c r="N1743" s="179">
        <f>'Reported Performance Table'!BE1743</f>
        <v>0</v>
      </c>
      <c r="O1743" s="179">
        <f>'Reported Performance Table'!BF1743</f>
        <v>0</v>
      </c>
      <c r="P1743" s="179">
        <f>'Reported Performance Table'!BG1743</f>
        <v>0</v>
      </c>
      <c r="Q1743" t="str">
        <f t="shared" si="55"/>
        <v>No</v>
      </c>
    </row>
    <row r="1744" spans="1:17" x14ac:dyDescent="0.25">
      <c r="A1744" s="75">
        <v>1751</v>
      </c>
      <c r="B1744" s="76" t="str">
        <f>IF('Reported Performance Table'!$A1751="","",IF(OR('Reported Performance Table'!$B1751="",'Reported Performance Table'!$C1751="",'Reported Performance Table'!$D1751="",'Reported Performance Table'!$F1751="",'Reported Performance Table'!$G1751="",'Reported Performance Table'!$H1751="",'Reported Performance Table'!$I1751="",'Reported Performance Table'!$K1751="",'Reported Performance Table'!$N1751="",'Reported Performance Table'!$O1751="",'Reported Performance Table'!$P1751="",'Reported Performance Table'!$Q1751="",'Reported Performance Table'!$R1751="",'Reported Performance Table'!$S1751="",'Reported Performance Table'!$T1751="",'Reported Performance Table'!$U1751="",'Reported Performance Table'!$V1751="",'Reported Performance Table'!$W1751="",'Reported Performance Table'!$X1751="",'Reported Performance Table'!$AF1751="",'Reported Performance Table'!$AG1751="",'Reported Performance Table'!$AI1751="",'Reported Performance Table'!$AJ1751="",'Reported Performance Table'!$AL1751="",'Reported Performance Table'!$AN1751="",'Reported Performance Table'!$AR1751=""),$A1744&amp;", ",""))</f>
        <v/>
      </c>
      <c r="D1744" s="35" t="e">
        <f>VLOOKUP('Reported Performance Table'!C1744,'Master List'!$B$20:$C$39,2,FALSE)</f>
        <v>#N/A</v>
      </c>
      <c r="E1744" t="e">
        <f>VLOOKUP('Reported Performance Table'!D1744,'Master List'!$B$42:$C$129,2,FALSE)</f>
        <v>#N/A</v>
      </c>
      <c r="F1744" t="e">
        <f>VLOOKUP('Reported Performance Table'!C1744,'Master List'!$B$20:$D$39,3,FALSE)</f>
        <v>#N/A</v>
      </c>
      <c r="G1744" s="3" t="e">
        <f>VLOOKUP('Reported Performance Table'!B1744,'Master List'!$B$11:$D$17,3,FALSE)</f>
        <v>#N/A</v>
      </c>
      <c r="H1744" t="e">
        <f t="shared" si="54"/>
        <v>#N/A</v>
      </c>
      <c r="I1744" t="e">
        <f>IF(VLOOKUP('Reported Performance Table'!D1744,'Master List'!$B$42:$D$129,3,FALSE)="","No",VLOOKUP('Reported Performance Table'!D1744,'Master List'!$B$42:$D$129,3,FALSE))</f>
        <v>#N/A</v>
      </c>
      <c r="J1744" t="e">
        <f>IF(AND(I1744="Yes_No",'Reported Performance Table'!E1744="Yes"),"No","Yes_No")</f>
        <v>#N/A</v>
      </c>
      <c r="K1744" t="str">
        <f>IF('Reported Performance Table'!D1744="","",IF('Reported Performance Table'!E1744="Yes","LUNA_CCT","Reported_CCT"))</f>
        <v/>
      </c>
      <c r="L1744" t="str">
        <f>IF('Reported Performance Table'!D1744="","",IF(K1744="LUNA_CCT",VLOOKUP('Reported Performance Table'!D1744,'Master List'!$B$42:$E$129,4,FALSE),"Reported_BUG"))</f>
        <v/>
      </c>
      <c r="M1744" t="str">
        <f>IF('Reported Performance Table'!D1744="","",IF(AND('Reported Performance Table'!$E1744="Yes",OR('Reported Performance Table'!$D1744='Master List'!$B$42,'Reported Performance Table'!$D1744='Master List'!$B$43,'Reported Performance Table'!$D1744='Master List'!$B$44,'Reported Performance Table'!$D1744='Master List'!$B$46,'Reported Performance Table'!$D1744='Master List'!$B$48,'Reported Performance Table'!$D1744='Master List'!$B$104,'Reported Performance Table'!$D1744='Master List'!$B$106,'Reported Performance Table'!$D1744='Master List'!$B$126)),"LUNA_Dimming","Dimming_Capability_and_Range"))</f>
        <v/>
      </c>
      <c r="N1744" s="179">
        <f>'Reported Performance Table'!BE1744</f>
        <v>0</v>
      </c>
      <c r="O1744" s="179">
        <f>'Reported Performance Table'!BF1744</f>
        <v>0</v>
      </c>
      <c r="P1744" s="179">
        <f>'Reported Performance Table'!BG1744</f>
        <v>0</v>
      </c>
      <c r="Q1744" t="str">
        <f t="shared" si="55"/>
        <v>No</v>
      </c>
    </row>
    <row r="1745" spans="1:17" x14ac:dyDescent="0.25">
      <c r="A1745" s="75">
        <v>1752</v>
      </c>
      <c r="B1745" s="76" t="str">
        <f>IF('Reported Performance Table'!$A1752="","",IF(OR('Reported Performance Table'!$B1752="",'Reported Performance Table'!$C1752="",'Reported Performance Table'!$D1752="",'Reported Performance Table'!$F1752="",'Reported Performance Table'!$G1752="",'Reported Performance Table'!$H1752="",'Reported Performance Table'!$I1752="",'Reported Performance Table'!$K1752="",'Reported Performance Table'!$N1752="",'Reported Performance Table'!$O1752="",'Reported Performance Table'!$P1752="",'Reported Performance Table'!$Q1752="",'Reported Performance Table'!$R1752="",'Reported Performance Table'!$S1752="",'Reported Performance Table'!$T1752="",'Reported Performance Table'!$U1752="",'Reported Performance Table'!$V1752="",'Reported Performance Table'!$W1752="",'Reported Performance Table'!$X1752="",'Reported Performance Table'!$AF1752="",'Reported Performance Table'!$AG1752="",'Reported Performance Table'!$AI1752="",'Reported Performance Table'!$AJ1752="",'Reported Performance Table'!$AL1752="",'Reported Performance Table'!$AN1752="",'Reported Performance Table'!$AR1752=""),$A1745&amp;", ",""))</f>
        <v/>
      </c>
      <c r="D1745" s="35" t="e">
        <f>VLOOKUP('Reported Performance Table'!C1745,'Master List'!$B$20:$C$39,2,FALSE)</f>
        <v>#N/A</v>
      </c>
      <c r="E1745" t="e">
        <f>VLOOKUP('Reported Performance Table'!D1745,'Master List'!$B$42:$C$129,2,FALSE)</f>
        <v>#N/A</v>
      </c>
      <c r="F1745" t="e">
        <f>VLOOKUP('Reported Performance Table'!C1745,'Master List'!$B$20:$D$39,3,FALSE)</f>
        <v>#N/A</v>
      </c>
      <c r="G1745" s="3" t="e">
        <f>VLOOKUP('Reported Performance Table'!B1745,'Master List'!$B$11:$D$17,3,FALSE)</f>
        <v>#N/A</v>
      </c>
      <c r="H1745" t="e">
        <f t="shared" si="54"/>
        <v>#N/A</v>
      </c>
      <c r="I1745" t="e">
        <f>IF(VLOOKUP('Reported Performance Table'!D1745,'Master List'!$B$42:$D$129,3,FALSE)="","No",VLOOKUP('Reported Performance Table'!D1745,'Master List'!$B$42:$D$129,3,FALSE))</f>
        <v>#N/A</v>
      </c>
      <c r="J1745" t="e">
        <f>IF(AND(I1745="Yes_No",'Reported Performance Table'!E1745="Yes"),"No","Yes_No")</f>
        <v>#N/A</v>
      </c>
      <c r="K1745" t="str">
        <f>IF('Reported Performance Table'!D1745="","",IF('Reported Performance Table'!E1745="Yes","LUNA_CCT","Reported_CCT"))</f>
        <v/>
      </c>
      <c r="L1745" t="str">
        <f>IF('Reported Performance Table'!D1745="","",IF(K1745="LUNA_CCT",VLOOKUP('Reported Performance Table'!D1745,'Master List'!$B$42:$E$129,4,FALSE),"Reported_BUG"))</f>
        <v/>
      </c>
      <c r="M1745" t="str">
        <f>IF('Reported Performance Table'!D1745="","",IF(AND('Reported Performance Table'!$E1745="Yes",OR('Reported Performance Table'!$D1745='Master List'!$B$42,'Reported Performance Table'!$D1745='Master List'!$B$43,'Reported Performance Table'!$D1745='Master List'!$B$44,'Reported Performance Table'!$D1745='Master List'!$B$46,'Reported Performance Table'!$D1745='Master List'!$B$48,'Reported Performance Table'!$D1745='Master List'!$B$104,'Reported Performance Table'!$D1745='Master List'!$B$106,'Reported Performance Table'!$D1745='Master List'!$B$126)),"LUNA_Dimming","Dimming_Capability_and_Range"))</f>
        <v/>
      </c>
      <c r="N1745" s="179">
        <f>'Reported Performance Table'!BE1745</f>
        <v>0</v>
      </c>
      <c r="O1745" s="179">
        <f>'Reported Performance Table'!BF1745</f>
        <v>0</v>
      </c>
      <c r="P1745" s="179">
        <f>'Reported Performance Table'!BG1745</f>
        <v>0</v>
      </c>
      <c r="Q1745" t="str">
        <f t="shared" si="55"/>
        <v>No</v>
      </c>
    </row>
    <row r="1746" spans="1:17" x14ac:dyDescent="0.25">
      <c r="A1746" s="75">
        <v>1753</v>
      </c>
      <c r="B1746" s="76" t="str">
        <f>IF('Reported Performance Table'!$A1753="","",IF(OR('Reported Performance Table'!$B1753="",'Reported Performance Table'!$C1753="",'Reported Performance Table'!$D1753="",'Reported Performance Table'!$F1753="",'Reported Performance Table'!$G1753="",'Reported Performance Table'!$H1753="",'Reported Performance Table'!$I1753="",'Reported Performance Table'!$K1753="",'Reported Performance Table'!$N1753="",'Reported Performance Table'!$O1753="",'Reported Performance Table'!$P1753="",'Reported Performance Table'!$Q1753="",'Reported Performance Table'!$R1753="",'Reported Performance Table'!$S1753="",'Reported Performance Table'!$T1753="",'Reported Performance Table'!$U1753="",'Reported Performance Table'!$V1753="",'Reported Performance Table'!$W1753="",'Reported Performance Table'!$X1753="",'Reported Performance Table'!$AF1753="",'Reported Performance Table'!$AG1753="",'Reported Performance Table'!$AI1753="",'Reported Performance Table'!$AJ1753="",'Reported Performance Table'!$AL1753="",'Reported Performance Table'!$AN1753="",'Reported Performance Table'!$AR1753=""),$A1746&amp;", ",""))</f>
        <v/>
      </c>
      <c r="D1746" s="35" t="e">
        <f>VLOOKUP('Reported Performance Table'!C1746,'Master List'!$B$20:$C$39,2,FALSE)</f>
        <v>#N/A</v>
      </c>
      <c r="E1746" t="e">
        <f>VLOOKUP('Reported Performance Table'!D1746,'Master List'!$B$42:$C$129,2,FALSE)</f>
        <v>#N/A</v>
      </c>
      <c r="F1746" t="e">
        <f>VLOOKUP('Reported Performance Table'!C1746,'Master List'!$B$20:$D$39,3,FALSE)</f>
        <v>#N/A</v>
      </c>
      <c r="G1746" s="3" t="e">
        <f>VLOOKUP('Reported Performance Table'!B1746,'Master List'!$B$11:$D$17,3,FALSE)</f>
        <v>#N/A</v>
      </c>
      <c r="H1746" t="e">
        <f t="shared" si="54"/>
        <v>#N/A</v>
      </c>
      <c r="I1746" t="e">
        <f>IF(VLOOKUP('Reported Performance Table'!D1746,'Master List'!$B$42:$D$129,3,FALSE)="","No",VLOOKUP('Reported Performance Table'!D1746,'Master List'!$B$42:$D$129,3,FALSE))</f>
        <v>#N/A</v>
      </c>
      <c r="J1746" t="e">
        <f>IF(AND(I1746="Yes_No",'Reported Performance Table'!E1746="Yes"),"No","Yes_No")</f>
        <v>#N/A</v>
      </c>
      <c r="K1746" t="str">
        <f>IF('Reported Performance Table'!D1746="","",IF('Reported Performance Table'!E1746="Yes","LUNA_CCT","Reported_CCT"))</f>
        <v/>
      </c>
      <c r="L1746" t="str">
        <f>IF('Reported Performance Table'!D1746="","",IF(K1746="LUNA_CCT",VLOOKUP('Reported Performance Table'!D1746,'Master List'!$B$42:$E$129,4,FALSE),"Reported_BUG"))</f>
        <v/>
      </c>
      <c r="M1746" t="str">
        <f>IF('Reported Performance Table'!D1746="","",IF(AND('Reported Performance Table'!$E1746="Yes",OR('Reported Performance Table'!$D1746='Master List'!$B$42,'Reported Performance Table'!$D1746='Master List'!$B$43,'Reported Performance Table'!$D1746='Master List'!$B$44,'Reported Performance Table'!$D1746='Master List'!$B$46,'Reported Performance Table'!$D1746='Master List'!$B$48,'Reported Performance Table'!$D1746='Master List'!$B$104,'Reported Performance Table'!$D1746='Master List'!$B$106,'Reported Performance Table'!$D1746='Master List'!$B$126)),"LUNA_Dimming","Dimming_Capability_and_Range"))</f>
        <v/>
      </c>
      <c r="N1746" s="179">
        <f>'Reported Performance Table'!BE1746</f>
        <v>0</v>
      </c>
      <c r="O1746" s="179">
        <f>'Reported Performance Table'!BF1746</f>
        <v>0</v>
      </c>
      <c r="P1746" s="179">
        <f>'Reported Performance Table'!BG1746</f>
        <v>0</v>
      </c>
      <c r="Q1746" t="str">
        <f t="shared" si="55"/>
        <v>No</v>
      </c>
    </row>
    <row r="1747" spans="1:17" x14ac:dyDescent="0.25">
      <c r="A1747" s="75">
        <v>1754</v>
      </c>
      <c r="B1747" s="76" t="str">
        <f>IF('Reported Performance Table'!$A1754="","",IF(OR('Reported Performance Table'!$B1754="",'Reported Performance Table'!$C1754="",'Reported Performance Table'!$D1754="",'Reported Performance Table'!$F1754="",'Reported Performance Table'!$G1754="",'Reported Performance Table'!$H1754="",'Reported Performance Table'!$I1754="",'Reported Performance Table'!$K1754="",'Reported Performance Table'!$N1754="",'Reported Performance Table'!$O1754="",'Reported Performance Table'!$P1754="",'Reported Performance Table'!$Q1754="",'Reported Performance Table'!$R1754="",'Reported Performance Table'!$S1754="",'Reported Performance Table'!$T1754="",'Reported Performance Table'!$U1754="",'Reported Performance Table'!$V1754="",'Reported Performance Table'!$W1754="",'Reported Performance Table'!$X1754="",'Reported Performance Table'!$AF1754="",'Reported Performance Table'!$AG1754="",'Reported Performance Table'!$AI1754="",'Reported Performance Table'!$AJ1754="",'Reported Performance Table'!$AL1754="",'Reported Performance Table'!$AN1754="",'Reported Performance Table'!$AR1754=""),$A1747&amp;", ",""))</f>
        <v/>
      </c>
      <c r="D1747" s="35" t="e">
        <f>VLOOKUP('Reported Performance Table'!C1747,'Master List'!$B$20:$C$39,2,FALSE)</f>
        <v>#N/A</v>
      </c>
      <c r="E1747" t="e">
        <f>VLOOKUP('Reported Performance Table'!D1747,'Master List'!$B$42:$C$129,2,FALSE)</f>
        <v>#N/A</v>
      </c>
      <c r="F1747" t="e">
        <f>VLOOKUP('Reported Performance Table'!C1747,'Master List'!$B$20:$D$39,3,FALSE)</f>
        <v>#N/A</v>
      </c>
      <c r="G1747" s="3" t="e">
        <f>VLOOKUP('Reported Performance Table'!B1747,'Master List'!$B$11:$D$17,3,FALSE)</f>
        <v>#N/A</v>
      </c>
      <c r="H1747" t="e">
        <f t="shared" si="54"/>
        <v>#N/A</v>
      </c>
      <c r="I1747" t="e">
        <f>IF(VLOOKUP('Reported Performance Table'!D1747,'Master List'!$B$42:$D$129,3,FALSE)="","No",VLOOKUP('Reported Performance Table'!D1747,'Master List'!$B$42:$D$129,3,FALSE))</f>
        <v>#N/A</v>
      </c>
      <c r="J1747" t="e">
        <f>IF(AND(I1747="Yes_No",'Reported Performance Table'!E1747="Yes"),"No","Yes_No")</f>
        <v>#N/A</v>
      </c>
      <c r="K1747" t="str">
        <f>IF('Reported Performance Table'!D1747="","",IF('Reported Performance Table'!E1747="Yes","LUNA_CCT","Reported_CCT"))</f>
        <v/>
      </c>
      <c r="L1747" t="str">
        <f>IF('Reported Performance Table'!D1747="","",IF(K1747="LUNA_CCT",VLOOKUP('Reported Performance Table'!D1747,'Master List'!$B$42:$E$129,4,FALSE),"Reported_BUG"))</f>
        <v/>
      </c>
      <c r="M1747" t="str">
        <f>IF('Reported Performance Table'!D1747="","",IF(AND('Reported Performance Table'!$E1747="Yes",OR('Reported Performance Table'!$D1747='Master List'!$B$42,'Reported Performance Table'!$D1747='Master List'!$B$43,'Reported Performance Table'!$D1747='Master List'!$B$44,'Reported Performance Table'!$D1747='Master List'!$B$46,'Reported Performance Table'!$D1747='Master List'!$B$48,'Reported Performance Table'!$D1747='Master List'!$B$104,'Reported Performance Table'!$D1747='Master List'!$B$106,'Reported Performance Table'!$D1747='Master List'!$B$126)),"LUNA_Dimming","Dimming_Capability_and_Range"))</f>
        <v/>
      </c>
      <c r="N1747" s="179">
        <f>'Reported Performance Table'!BE1747</f>
        <v>0</v>
      </c>
      <c r="O1747" s="179">
        <f>'Reported Performance Table'!BF1747</f>
        <v>0</v>
      </c>
      <c r="P1747" s="179">
        <f>'Reported Performance Table'!BG1747</f>
        <v>0</v>
      </c>
      <c r="Q1747" t="str">
        <f t="shared" si="55"/>
        <v>No</v>
      </c>
    </row>
    <row r="1748" spans="1:17" x14ac:dyDescent="0.25">
      <c r="A1748" s="75">
        <v>1755</v>
      </c>
      <c r="B1748" s="76" t="str">
        <f>IF('Reported Performance Table'!$A1755="","",IF(OR('Reported Performance Table'!$B1755="",'Reported Performance Table'!$C1755="",'Reported Performance Table'!$D1755="",'Reported Performance Table'!$F1755="",'Reported Performance Table'!$G1755="",'Reported Performance Table'!$H1755="",'Reported Performance Table'!$I1755="",'Reported Performance Table'!$K1755="",'Reported Performance Table'!$N1755="",'Reported Performance Table'!$O1755="",'Reported Performance Table'!$P1755="",'Reported Performance Table'!$Q1755="",'Reported Performance Table'!$R1755="",'Reported Performance Table'!$S1755="",'Reported Performance Table'!$T1755="",'Reported Performance Table'!$U1755="",'Reported Performance Table'!$V1755="",'Reported Performance Table'!$W1755="",'Reported Performance Table'!$X1755="",'Reported Performance Table'!$AF1755="",'Reported Performance Table'!$AG1755="",'Reported Performance Table'!$AI1755="",'Reported Performance Table'!$AJ1755="",'Reported Performance Table'!$AL1755="",'Reported Performance Table'!$AN1755="",'Reported Performance Table'!$AR1755=""),$A1748&amp;", ",""))</f>
        <v/>
      </c>
      <c r="D1748" s="35" t="e">
        <f>VLOOKUP('Reported Performance Table'!C1748,'Master List'!$B$20:$C$39,2,FALSE)</f>
        <v>#N/A</v>
      </c>
      <c r="E1748" t="e">
        <f>VLOOKUP('Reported Performance Table'!D1748,'Master List'!$B$42:$C$129,2,FALSE)</f>
        <v>#N/A</v>
      </c>
      <c r="F1748" t="e">
        <f>VLOOKUP('Reported Performance Table'!C1748,'Master List'!$B$20:$D$39,3,FALSE)</f>
        <v>#N/A</v>
      </c>
      <c r="G1748" s="3" t="e">
        <f>VLOOKUP('Reported Performance Table'!B1748,'Master List'!$B$11:$D$17,3,FALSE)</f>
        <v>#N/A</v>
      </c>
      <c r="H1748" t="e">
        <f t="shared" si="54"/>
        <v>#N/A</v>
      </c>
      <c r="I1748" t="e">
        <f>IF(VLOOKUP('Reported Performance Table'!D1748,'Master List'!$B$42:$D$129,3,FALSE)="","No",VLOOKUP('Reported Performance Table'!D1748,'Master List'!$B$42:$D$129,3,FALSE))</f>
        <v>#N/A</v>
      </c>
      <c r="J1748" t="e">
        <f>IF(AND(I1748="Yes_No",'Reported Performance Table'!E1748="Yes"),"No","Yes_No")</f>
        <v>#N/A</v>
      </c>
      <c r="K1748" t="str">
        <f>IF('Reported Performance Table'!D1748="","",IF('Reported Performance Table'!E1748="Yes","LUNA_CCT","Reported_CCT"))</f>
        <v/>
      </c>
      <c r="L1748" t="str">
        <f>IF('Reported Performance Table'!D1748="","",IF(K1748="LUNA_CCT",VLOOKUP('Reported Performance Table'!D1748,'Master List'!$B$42:$E$129,4,FALSE),"Reported_BUG"))</f>
        <v/>
      </c>
      <c r="M1748" t="str">
        <f>IF('Reported Performance Table'!D1748="","",IF(AND('Reported Performance Table'!$E1748="Yes",OR('Reported Performance Table'!$D1748='Master List'!$B$42,'Reported Performance Table'!$D1748='Master List'!$B$43,'Reported Performance Table'!$D1748='Master List'!$B$44,'Reported Performance Table'!$D1748='Master List'!$B$46,'Reported Performance Table'!$D1748='Master List'!$B$48,'Reported Performance Table'!$D1748='Master List'!$B$104,'Reported Performance Table'!$D1748='Master List'!$B$106,'Reported Performance Table'!$D1748='Master List'!$B$126)),"LUNA_Dimming","Dimming_Capability_and_Range"))</f>
        <v/>
      </c>
      <c r="N1748" s="179">
        <f>'Reported Performance Table'!BE1748</f>
        <v>0</v>
      </c>
      <c r="O1748" s="179">
        <f>'Reported Performance Table'!BF1748</f>
        <v>0</v>
      </c>
      <c r="P1748" s="179">
        <f>'Reported Performance Table'!BG1748</f>
        <v>0</v>
      </c>
      <c r="Q1748" t="str">
        <f t="shared" si="55"/>
        <v>No</v>
      </c>
    </row>
    <row r="1749" spans="1:17" x14ac:dyDescent="0.25">
      <c r="A1749" s="75">
        <v>1756</v>
      </c>
      <c r="B1749" s="76" t="str">
        <f>IF('Reported Performance Table'!$A1756="","",IF(OR('Reported Performance Table'!$B1756="",'Reported Performance Table'!$C1756="",'Reported Performance Table'!$D1756="",'Reported Performance Table'!$F1756="",'Reported Performance Table'!$G1756="",'Reported Performance Table'!$H1756="",'Reported Performance Table'!$I1756="",'Reported Performance Table'!$K1756="",'Reported Performance Table'!$N1756="",'Reported Performance Table'!$O1756="",'Reported Performance Table'!$P1756="",'Reported Performance Table'!$Q1756="",'Reported Performance Table'!$R1756="",'Reported Performance Table'!$S1756="",'Reported Performance Table'!$T1756="",'Reported Performance Table'!$U1756="",'Reported Performance Table'!$V1756="",'Reported Performance Table'!$W1756="",'Reported Performance Table'!$X1756="",'Reported Performance Table'!$AF1756="",'Reported Performance Table'!$AG1756="",'Reported Performance Table'!$AI1756="",'Reported Performance Table'!$AJ1756="",'Reported Performance Table'!$AL1756="",'Reported Performance Table'!$AN1756="",'Reported Performance Table'!$AR1756=""),$A1749&amp;", ",""))</f>
        <v/>
      </c>
      <c r="D1749" s="35" t="e">
        <f>VLOOKUP('Reported Performance Table'!C1749,'Master List'!$B$20:$C$39,2,FALSE)</f>
        <v>#N/A</v>
      </c>
      <c r="E1749" t="e">
        <f>VLOOKUP('Reported Performance Table'!D1749,'Master List'!$B$42:$C$129,2,FALSE)</f>
        <v>#N/A</v>
      </c>
      <c r="F1749" t="e">
        <f>VLOOKUP('Reported Performance Table'!C1749,'Master List'!$B$20:$D$39,3,FALSE)</f>
        <v>#N/A</v>
      </c>
      <c r="G1749" s="3" t="e">
        <f>VLOOKUP('Reported Performance Table'!B1749,'Master List'!$B$11:$D$17,3,FALSE)</f>
        <v>#N/A</v>
      </c>
      <c r="H1749" t="e">
        <f t="shared" si="54"/>
        <v>#N/A</v>
      </c>
      <c r="I1749" t="e">
        <f>IF(VLOOKUP('Reported Performance Table'!D1749,'Master List'!$B$42:$D$129,3,FALSE)="","No",VLOOKUP('Reported Performance Table'!D1749,'Master List'!$B$42:$D$129,3,FALSE))</f>
        <v>#N/A</v>
      </c>
      <c r="J1749" t="e">
        <f>IF(AND(I1749="Yes_No",'Reported Performance Table'!E1749="Yes"),"No","Yes_No")</f>
        <v>#N/A</v>
      </c>
      <c r="K1749" t="str">
        <f>IF('Reported Performance Table'!D1749="","",IF('Reported Performance Table'!E1749="Yes","LUNA_CCT","Reported_CCT"))</f>
        <v/>
      </c>
      <c r="L1749" t="str">
        <f>IF('Reported Performance Table'!D1749="","",IF(K1749="LUNA_CCT",VLOOKUP('Reported Performance Table'!D1749,'Master List'!$B$42:$E$129,4,FALSE),"Reported_BUG"))</f>
        <v/>
      </c>
      <c r="M1749" t="str">
        <f>IF('Reported Performance Table'!D1749="","",IF(AND('Reported Performance Table'!$E1749="Yes",OR('Reported Performance Table'!$D1749='Master List'!$B$42,'Reported Performance Table'!$D1749='Master List'!$B$43,'Reported Performance Table'!$D1749='Master List'!$B$44,'Reported Performance Table'!$D1749='Master List'!$B$46,'Reported Performance Table'!$D1749='Master List'!$B$48,'Reported Performance Table'!$D1749='Master List'!$B$104,'Reported Performance Table'!$D1749='Master List'!$B$106,'Reported Performance Table'!$D1749='Master List'!$B$126)),"LUNA_Dimming","Dimming_Capability_and_Range"))</f>
        <v/>
      </c>
      <c r="N1749" s="179">
        <f>'Reported Performance Table'!BE1749</f>
        <v>0</v>
      </c>
      <c r="O1749" s="179">
        <f>'Reported Performance Table'!BF1749</f>
        <v>0</v>
      </c>
      <c r="P1749" s="179">
        <f>'Reported Performance Table'!BG1749</f>
        <v>0</v>
      </c>
      <c r="Q1749" t="str">
        <f t="shared" si="55"/>
        <v>No</v>
      </c>
    </row>
    <row r="1750" spans="1:17" x14ac:dyDescent="0.25">
      <c r="A1750" s="75">
        <v>1757</v>
      </c>
      <c r="B1750" s="76" t="str">
        <f>IF('Reported Performance Table'!$A1757="","",IF(OR('Reported Performance Table'!$B1757="",'Reported Performance Table'!$C1757="",'Reported Performance Table'!$D1757="",'Reported Performance Table'!$F1757="",'Reported Performance Table'!$G1757="",'Reported Performance Table'!$H1757="",'Reported Performance Table'!$I1757="",'Reported Performance Table'!$K1757="",'Reported Performance Table'!$N1757="",'Reported Performance Table'!$O1757="",'Reported Performance Table'!$P1757="",'Reported Performance Table'!$Q1757="",'Reported Performance Table'!$R1757="",'Reported Performance Table'!$S1757="",'Reported Performance Table'!$T1757="",'Reported Performance Table'!$U1757="",'Reported Performance Table'!$V1757="",'Reported Performance Table'!$W1757="",'Reported Performance Table'!$X1757="",'Reported Performance Table'!$AF1757="",'Reported Performance Table'!$AG1757="",'Reported Performance Table'!$AI1757="",'Reported Performance Table'!$AJ1757="",'Reported Performance Table'!$AL1757="",'Reported Performance Table'!$AN1757="",'Reported Performance Table'!$AR1757=""),$A1750&amp;", ",""))</f>
        <v/>
      </c>
      <c r="D1750" s="35" t="e">
        <f>VLOOKUP('Reported Performance Table'!C1750,'Master List'!$B$20:$C$39,2,FALSE)</f>
        <v>#N/A</v>
      </c>
      <c r="E1750" t="e">
        <f>VLOOKUP('Reported Performance Table'!D1750,'Master List'!$B$42:$C$129,2,FALSE)</f>
        <v>#N/A</v>
      </c>
      <c r="F1750" t="e">
        <f>VLOOKUP('Reported Performance Table'!C1750,'Master List'!$B$20:$D$39,3,FALSE)</f>
        <v>#N/A</v>
      </c>
      <c r="G1750" s="3" t="e">
        <f>VLOOKUP('Reported Performance Table'!B1750,'Master List'!$B$11:$D$17,3,FALSE)</f>
        <v>#N/A</v>
      </c>
      <c r="H1750" t="e">
        <f t="shared" si="54"/>
        <v>#N/A</v>
      </c>
      <c r="I1750" t="e">
        <f>IF(VLOOKUP('Reported Performance Table'!D1750,'Master List'!$B$42:$D$129,3,FALSE)="","No",VLOOKUP('Reported Performance Table'!D1750,'Master List'!$B$42:$D$129,3,FALSE))</f>
        <v>#N/A</v>
      </c>
      <c r="J1750" t="e">
        <f>IF(AND(I1750="Yes_No",'Reported Performance Table'!E1750="Yes"),"No","Yes_No")</f>
        <v>#N/A</v>
      </c>
      <c r="K1750" t="str">
        <f>IF('Reported Performance Table'!D1750="","",IF('Reported Performance Table'!E1750="Yes","LUNA_CCT","Reported_CCT"))</f>
        <v/>
      </c>
      <c r="L1750" t="str">
        <f>IF('Reported Performance Table'!D1750="","",IF(K1750="LUNA_CCT",VLOOKUP('Reported Performance Table'!D1750,'Master List'!$B$42:$E$129,4,FALSE),"Reported_BUG"))</f>
        <v/>
      </c>
      <c r="M1750" t="str">
        <f>IF('Reported Performance Table'!D1750="","",IF(AND('Reported Performance Table'!$E1750="Yes",OR('Reported Performance Table'!$D1750='Master List'!$B$42,'Reported Performance Table'!$D1750='Master List'!$B$43,'Reported Performance Table'!$D1750='Master List'!$B$44,'Reported Performance Table'!$D1750='Master List'!$B$46,'Reported Performance Table'!$D1750='Master List'!$B$48,'Reported Performance Table'!$D1750='Master List'!$B$104,'Reported Performance Table'!$D1750='Master List'!$B$106,'Reported Performance Table'!$D1750='Master List'!$B$126)),"LUNA_Dimming","Dimming_Capability_and_Range"))</f>
        <v/>
      </c>
      <c r="N1750" s="179">
        <f>'Reported Performance Table'!BE1750</f>
        <v>0</v>
      </c>
      <c r="O1750" s="179">
        <f>'Reported Performance Table'!BF1750</f>
        <v>0</v>
      </c>
      <c r="P1750" s="179">
        <f>'Reported Performance Table'!BG1750</f>
        <v>0</v>
      </c>
      <c r="Q1750" t="str">
        <f t="shared" si="55"/>
        <v>No</v>
      </c>
    </row>
    <row r="1751" spans="1:17" x14ac:dyDescent="0.25">
      <c r="A1751" s="75">
        <v>1758</v>
      </c>
      <c r="B1751" s="76" t="str">
        <f>IF('Reported Performance Table'!$A1758="","",IF(OR('Reported Performance Table'!$B1758="",'Reported Performance Table'!$C1758="",'Reported Performance Table'!$D1758="",'Reported Performance Table'!$F1758="",'Reported Performance Table'!$G1758="",'Reported Performance Table'!$H1758="",'Reported Performance Table'!$I1758="",'Reported Performance Table'!$K1758="",'Reported Performance Table'!$N1758="",'Reported Performance Table'!$O1758="",'Reported Performance Table'!$P1758="",'Reported Performance Table'!$Q1758="",'Reported Performance Table'!$R1758="",'Reported Performance Table'!$S1758="",'Reported Performance Table'!$T1758="",'Reported Performance Table'!$U1758="",'Reported Performance Table'!$V1758="",'Reported Performance Table'!$W1758="",'Reported Performance Table'!$X1758="",'Reported Performance Table'!$AF1758="",'Reported Performance Table'!$AG1758="",'Reported Performance Table'!$AI1758="",'Reported Performance Table'!$AJ1758="",'Reported Performance Table'!$AL1758="",'Reported Performance Table'!$AN1758="",'Reported Performance Table'!$AR1758=""),$A1751&amp;", ",""))</f>
        <v/>
      </c>
      <c r="D1751" s="35" t="e">
        <f>VLOOKUP('Reported Performance Table'!C1751,'Master List'!$B$20:$C$39,2,FALSE)</f>
        <v>#N/A</v>
      </c>
      <c r="E1751" t="e">
        <f>VLOOKUP('Reported Performance Table'!D1751,'Master List'!$B$42:$C$129,2,FALSE)</f>
        <v>#N/A</v>
      </c>
      <c r="F1751" t="e">
        <f>VLOOKUP('Reported Performance Table'!C1751,'Master List'!$B$20:$D$39,3,FALSE)</f>
        <v>#N/A</v>
      </c>
      <c r="G1751" s="3" t="e">
        <f>VLOOKUP('Reported Performance Table'!B1751,'Master List'!$B$11:$D$17,3,FALSE)</f>
        <v>#N/A</v>
      </c>
      <c r="H1751" t="e">
        <f t="shared" si="54"/>
        <v>#N/A</v>
      </c>
      <c r="I1751" t="e">
        <f>IF(VLOOKUP('Reported Performance Table'!D1751,'Master List'!$B$42:$D$129,3,FALSE)="","No",VLOOKUP('Reported Performance Table'!D1751,'Master List'!$B$42:$D$129,3,FALSE))</f>
        <v>#N/A</v>
      </c>
      <c r="J1751" t="e">
        <f>IF(AND(I1751="Yes_No",'Reported Performance Table'!E1751="Yes"),"No","Yes_No")</f>
        <v>#N/A</v>
      </c>
      <c r="K1751" t="str">
        <f>IF('Reported Performance Table'!D1751="","",IF('Reported Performance Table'!E1751="Yes","LUNA_CCT","Reported_CCT"))</f>
        <v/>
      </c>
      <c r="L1751" t="str">
        <f>IF('Reported Performance Table'!D1751="","",IF(K1751="LUNA_CCT",VLOOKUP('Reported Performance Table'!D1751,'Master List'!$B$42:$E$129,4,FALSE),"Reported_BUG"))</f>
        <v/>
      </c>
      <c r="M1751" t="str">
        <f>IF('Reported Performance Table'!D1751="","",IF(AND('Reported Performance Table'!$E1751="Yes",OR('Reported Performance Table'!$D1751='Master List'!$B$42,'Reported Performance Table'!$D1751='Master List'!$B$43,'Reported Performance Table'!$D1751='Master List'!$B$44,'Reported Performance Table'!$D1751='Master List'!$B$46,'Reported Performance Table'!$D1751='Master List'!$B$48,'Reported Performance Table'!$D1751='Master List'!$B$104,'Reported Performance Table'!$D1751='Master List'!$B$106,'Reported Performance Table'!$D1751='Master List'!$B$126)),"LUNA_Dimming","Dimming_Capability_and_Range"))</f>
        <v/>
      </c>
      <c r="N1751" s="179">
        <f>'Reported Performance Table'!BE1751</f>
        <v>0</v>
      </c>
      <c r="O1751" s="179">
        <f>'Reported Performance Table'!BF1751</f>
        <v>0</v>
      </c>
      <c r="P1751" s="179">
        <f>'Reported Performance Table'!BG1751</f>
        <v>0</v>
      </c>
      <c r="Q1751" t="str">
        <f t="shared" si="55"/>
        <v>No</v>
      </c>
    </row>
    <row r="1752" spans="1:17" x14ac:dyDescent="0.25">
      <c r="A1752" s="75">
        <v>1759</v>
      </c>
      <c r="B1752" s="76" t="str">
        <f>IF('Reported Performance Table'!$A1759="","",IF(OR('Reported Performance Table'!$B1759="",'Reported Performance Table'!$C1759="",'Reported Performance Table'!$D1759="",'Reported Performance Table'!$F1759="",'Reported Performance Table'!$G1759="",'Reported Performance Table'!$H1759="",'Reported Performance Table'!$I1759="",'Reported Performance Table'!$K1759="",'Reported Performance Table'!$N1759="",'Reported Performance Table'!$O1759="",'Reported Performance Table'!$P1759="",'Reported Performance Table'!$Q1759="",'Reported Performance Table'!$R1759="",'Reported Performance Table'!$S1759="",'Reported Performance Table'!$T1759="",'Reported Performance Table'!$U1759="",'Reported Performance Table'!$V1759="",'Reported Performance Table'!$W1759="",'Reported Performance Table'!$X1759="",'Reported Performance Table'!$AF1759="",'Reported Performance Table'!$AG1759="",'Reported Performance Table'!$AI1759="",'Reported Performance Table'!$AJ1759="",'Reported Performance Table'!$AL1759="",'Reported Performance Table'!$AN1759="",'Reported Performance Table'!$AR1759=""),$A1752&amp;", ",""))</f>
        <v/>
      </c>
      <c r="D1752" s="35" t="e">
        <f>VLOOKUP('Reported Performance Table'!C1752,'Master List'!$B$20:$C$39,2,FALSE)</f>
        <v>#N/A</v>
      </c>
      <c r="E1752" t="e">
        <f>VLOOKUP('Reported Performance Table'!D1752,'Master List'!$B$42:$C$129,2,FALSE)</f>
        <v>#N/A</v>
      </c>
      <c r="F1752" t="e">
        <f>VLOOKUP('Reported Performance Table'!C1752,'Master List'!$B$20:$D$39,3,FALSE)</f>
        <v>#N/A</v>
      </c>
      <c r="G1752" s="3" t="e">
        <f>VLOOKUP('Reported Performance Table'!B1752,'Master List'!$B$11:$D$17,3,FALSE)</f>
        <v>#N/A</v>
      </c>
      <c r="H1752" t="e">
        <f t="shared" si="54"/>
        <v>#N/A</v>
      </c>
      <c r="I1752" t="e">
        <f>IF(VLOOKUP('Reported Performance Table'!D1752,'Master List'!$B$42:$D$129,3,FALSE)="","No",VLOOKUP('Reported Performance Table'!D1752,'Master List'!$B$42:$D$129,3,FALSE))</f>
        <v>#N/A</v>
      </c>
      <c r="J1752" t="e">
        <f>IF(AND(I1752="Yes_No",'Reported Performance Table'!E1752="Yes"),"No","Yes_No")</f>
        <v>#N/A</v>
      </c>
      <c r="K1752" t="str">
        <f>IF('Reported Performance Table'!D1752="","",IF('Reported Performance Table'!E1752="Yes","LUNA_CCT","Reported_CCT"))</f>
        <v/>
      </c>
      <c r="L1752" t="str">
        <f>IF('Reported Performance Table'!D1752="","",IF(K1752="LUNA_CCT",VLOOKUP('Reported Performance Table'!D1752,'Master List'!$B$42:$E$129,4,FALSE),"Reported_BUG"))</f>
        <v/>
      </c>
      <c r="M1752" t="str">
        <f>IF('Reported Performance Table'!D1752="","",IF(AND('Reported Performance Table'!$E1752="Yes",OR('Reported Performance Table'!$D1752='Master List'!$B$42,'Reported Performance Table'!$D1752='Master List'!$B$43,'Reported Performance Table'!$D1752='Master List'!$B$44,'Reported Performance Table'!$D1752='Master List'!$B$46,'Reported Performance Table'!$D1752='Master List'!$B$48,'Reported Performance Table'!$D1752='Master List'!$B$104,'Reported Performance Table'!$D1752='Master List'!$B$106,'Reported Performance Table'!$D1752='Master List'!$B$126)),"LUNA_Dimming","Dimming_Capability_and_Range"))</f>
        <v/>
      </c>
      <c r="N1752" s="179">
        <f>'Reported Performance Table'!BE1752</f>
        <v>0</v>
      </c>
      <c r="O1752" s="179">
        <f>'Reported Performance Table'!BF1752</f>
        <v>0</v>
      </c>
      <c r="P1752" s="179">
        <f>'Reported Performance Table'!BG1752</f>
        <v>0</v>
      </c>
      <c r="Q1752" t="str">
        <f t="shared" si="55"/>
        <v>No</v>
      </c>
    </row>
    <row r="1753" spans="1:17" x14ac:dyDescent="0.25">
      <c r="A1753" s="75">
        <v>1760</v>
      </c>
      <c r="B1753" s="76" t="str">
        <f>IF('Reported Performance Table'!$A1760="","",IF(OR('Reported Performance Table'!$B1760="",'Reported Performance Table'!$C1760="",'Reported Performance Table'!$D1760="",'Reported Performance Table'!$F1760="",'Reported Performance Table'!$G1760="",'Reported Performance Table'!$H1760="",'Reported Performance Table'!$I1760="",'Reported Performance Table'!$K1760="",'Reported Performance Table'!$N1760="",'Reported Performance Table'!$O1760="",'Reported Performance Table'!$P1760="",'Reported Performance Table'!$Q1760="",'Reported Performance Table'!$R1760="",'Reported Performance Table'!$S1760="",'Reported Performance Table'!$T1760="",'Reported Performance Table'!$U1760="",'Reported Performance Table'!$V1760="",'Reported Performance Table'!$W1760="",'Reported Performance Table'!$X1760="",'Reported Performance Table'!$AF1760="",'Reported Performance Table'!$AG1760="",'Reported Performance Table'!$AI1760="",'Reported Performance Table'!$AJ1760="",'Reported Performance Table'!$AL1760="",'Reported Performance Table'!$AN1760="",'Reported Performance Table'!$AR1760=""),$A1753&amp;", ",""))</f>
        <v/>
      </c>
      <c r="D1753" s="35" t="e">
        <f>VLOOKUP('Reported Performance Table'!C1753,'Master List'!$B$20:$C$39,2,FALSE)</f>
        <v>#N/A</v>
      </c>
      <c r="E1753" t="e">
        <f>VLOOKUP('Reported Performance Table'!D1753,'Master List'!$B$42:$C$129,2,FALSE)</f>
        <v>#N/A</v>
      </c>
      <c r="F1753" t="e">
        <f>VLOOKUP('Reported Performance Table'!C1753,'Master List'!$B$20:$D$39,3,FALSE)</f>
        <v>#N/A</v>
      </c>
      <c r="G1753" s="3" t="e">
        <f>VLOOKUP('Reported Performance Table'!B1753,'Master List'!$B$11:$D$17,3,FALSE)</f>
        <v>#N/A</v>
      </c>
      <c r="H1753" t="e">
        <f t="shared" si="54"/>
        <v>#N/A</v>
      </c>
      <c r="I1753" t="e">
        <f>IF(VLOOKUP('Reported Performance Table'!D1753,'Master List'!$B$42:$D$129,3,FALSE)="","No",VLOOKUP('Reported Performance Table'!D1753,'Master List'!$B$42:$D$129,3,FALSE))</f>
        <v>#N/A</v>
      </c>
      <c r="J1753" t="e">
        <f>IF(AND(I1753="Yes_No",'Reported Performance Table'!E1753="Yes"),"No","Yes_No")</f>
        <v>#N/A</v>
      </c>
      <c r="K1753" t="str">
        <f>IF('Reported Performance Table'!D1753="","",IF('Reported Performance Table'!E1753="Yes","LUNA_CCT","Reported_CCT"))</f>
        <v/>
      </c>
      <c r="L1753" t="str">
        <f>IF('Reported Performance Table'!D1753="","",IF(K1753="LUNA_CCT",VLOOKUP('Reported Performance Table'!D1753,'Master List'!$B$42:$E$129,4,FALSE),"Reported_BUG"))</f>
        <v/>
      </c>
      <c r="M1753" t="str">
        <f>IF('Reported Performance Table'!D1753="","",IF(AND('Reported Performance Table'!$E1753="Yes",OR('Reported Performance Table'!$D1753='Master List'!$B$42,'Reported Performance Table'!$D1753='Master List'!$B$43,'Reported Performance Table'!$D1753='Master List'!$B$44,'Reported Performance Table'!$D1753='Master List'!$B$46,'Reported Performance Table'!$D1753='Master List'!$B$48,'Reported Performance Table'!$D1753='Master List'!$B$104,'Reported Performance Table'!$D1753='Master List'!$B$106,'Reported Performance Table'!$D1753='Master List'!$B$126)),"LUNA_Dimming","Dimming_Capability_and_Range"))</f>
        <v/>
      </c>
      <c r="N1753" s="179">
        <f>'Reported Performance Table'!BE1753</f>
        <v>0</v>
      </c>
      <c r="O1753" s="179">
        <f>'Reported Performance Table'!BF1753</f>
        <v>0</v>
      </c>
      <c r="P1753" s="179">
        <f>'Reported Performance Table'!BG1753</f>
        <v>0</v>
      </c>
      <c r="Q1753" t="str">
        <f t="shared" si="55"/>
        <v>No</v>
      </c>
    </row>
    <row r="1754" spans="1:17" x14ac:dyDescent="0.25">
      <c r="A1754" s="75">
        <v>1761</v>
      </c>
      <c r="B1754" s="76" t="str">
        <f>IF('Reported Performance Table'!$A1761="","",IF(OR('Reported Performance Table'!$B1761="",'Reported Performance Table'!$C1761="",'Reported Performance Table'!$D1761="",'Reported Performance Table'!$F1761="",'Reported Performance Table'!$G1761="",'Reported Performance Table'!$H1761="",'Reported Performance Table'!$I1761="",'Reported Performance Table'!$K1761="",'Reported Performance Table'!$N1761="",'Reported Performance Table'!$O1761="",'Reported Performance Table'!$P1761="",'Reported Performance Table'!$Q1761="",'Reported Performance Table'!$R1761="",'Reported Performance Table'!$S1761="",'Reported Performance Table'!$T1761="",'Reported Performance Table'!$U1761="",'Reported Performance Table'!$V1761="",'Reported Performance Table'!$W1761="",'Reported Performance Table'!$X1761="",'Reported Performance Table'!$AF1761="",'Reported Performance Table'!$AG1761="",'Reported Performance Table'!$AI1761="",'Reported Performance Table'!$AJ1761="",'Reported Performance Table'!$AL1761="",'Reported Performance Table'!$AN1761="",'Reported Performance Table'!$AR1761=""),$A1754&amp;", ",""))</f>
        <v/>
      </c>
      <c r="D1754" s="35" t="e">
        <f>VLOOKUP('Reported Performance Table'!C1754,'Master List'!$B$20:$C$39,2,FALSE)</f>
        <v>#N/A</v>
      </c>
      <c r="E1754" t="e">
        <f>VLOOKUP('Reported Performance Table'!D1754,'Master List'!$B$42:$C$129,2,FALSE)</f>
        <v>#N/A</v>
      </c>
      <c r="F1754" t="e">
        <f>VLOOKUP('Reported Performance Table'!C1754,'Master List'!$B$20:$D$39,3,FALSE)</f>
        <v>#N/A</v>
      </c>
      <c r="G1754" s="3" t="e">
        <f>VLOOKUP('Reported Performance Table'!B1754,'Master List'!$B$11:$D$17,3,FALSE)</f>
        <v>#N/A</v>
      </c>
      <c r="H1754" t="e">
        <f t="shared" si="54"/>
        <v>#N/A</v>
      </c>
      <c r="I1754" t="e">
        <f>IF(VLOOKUP('Reported Performance Table'!D1754,'Master List'!$B$42:$D$129,3,FALSE)="","No",VLOOKUP('Reported Performance Table'!D1754,'Master List'!$B$42:$D$129,3,FALSE))</f>
        <v>#N/A</v>
      </c>
      <c r="J1754" t="e">
        <f>IF(AND(I1754="Yes_No",'Reported Performance Table'!E1754="Yes"),"No","Yes_No")</f>
        <v>#N/A</v>
      </c>
      <c r="K1754" t="str">
        <f>IF('Reported Performance Table'!D1754="","",IF('Reported Performance Table'!E1754="Yes","LUNA_CCT","Reported_CCT"))</f>
        <v/>
      </c>
      <c r="L1754" t="str">
        <f>IF('Reported Performance Table'!D1754="","",IF(K1754="LUNA_CCT",VLOOKUP('Reported Performance Table'!D1754,'Master List'!$B$42:$E$129,4,FALSE),"Reported_BUG"))</f>
        <v/>
      </c>
      <c r="M1754" t="str">
        <f>IF('Reported Performance Table'!D1754="","",IF(AND('Reported Performance Table'!$E1754="Yes",OR('Reported Performance Table'!$D1754='Master List'!$B$42,'Reported Performance Table'!$D1754='Master List'!$B$43,'Reported Performance Table'!$D1754='Master List'!$B$44,'Reported Performance Table'!$D1754='Master List'!$B$46,'Reported Performance Table'!$D1754='Master List'!$B$48,'Reported Performance Table'!$D1754='Master List'!$B$104,'Reported Performance Table'!$D1754='Master List'!$B$106,'Reported Performance Table'!$D1754='Master List'!$B$126)),"LUNA_Dimming","Dimming_Capability_and_Range"))</f>
        <v/>
      </c>
      <c r="N1754" s="179">
        <f>'Reported Performance Table'!BE1754</f>
        <v>0</v>
      </c>
      <c r="O1754" s="179">
        <f>'Reported Performance Table'!BF1754</f>
        <v>0</v>
      </c>
      <c r="P1754" s="179">
        <f>'Reported Performance Table'!BG1754</f>
        <v>0</v>
      </c>
      <c r="Q1754" t="str">
        <f t="shared" si="55"/>
        <v>No</v>
      </c>
    </row>
    <row r="1755" spans="1:17" x14ac:dyDescent="0.25">
      <c r="A1755" s="75">
        <v>1762</v>
      </c>
      <c r="B1755" s="76" t="str">
        <f>IF('Reported Performance Table'!$A1762="","",IF(OR('Reported Performance Table'!$B1762="",'Reported Performance Table'!$C1762="",'Reported Performance Table'!$D1762="",'Reported Performance Table'!$F1762="",'Reported Performance Table'!$G1762="",'Reported Performance Table'!$H1762="",'Reported Performance Table'!$I1762="",'Reported Performance Table'!$K1762="",'Reported Performance Table'!$N1762="",'Reported Performance Table'!$O1762="",'Reported Performance Table'!$P1762="",'Reported Performance Table'!$Q1762="",'Reported Performance Table'!$R1762="",'Reported Performance Table'!$S1762="",'Reported Performance Table'!$T1762="",'Reported Performance Table'!$U1762="",'Reported Performance Table'!$V1762="",'Reported Performance Table'!$W1762="",'Reported Performance Table'!$X1762="",'Reported Performance Table'!$AF1762="",'Reported Performance Table'!$AG1762="",'Reported Performance Table'!$AI1762="",'Reported Performance Table'!$AJ1762="",'Reported Performance Table'!$AL1762="",'Reported Performance Table'!$AN1762="",'Reported Performance Table'!$AR1762=""),$A1755&amp;", ",""))</f>
        <v/>
      </c>
      <c r="D1755" s="35" t="e">
        <f>VLOOKUP('Reported Performance Table'!C1755,'Master List'!$B$20:$C$39,2,FALSE)</f>
        <v>#N/A</v>
      </c>
      <c r="E1755" t="e">
        <f>VLOOKUP('Reported Performance Table'!D1755,'Master List'!$B$42:$C$129,2,FALSE)</f>
        <v>#N/A</v>
      </c>
      <c r="F1755" t="e">
        <f>VLOOKUP('Reported Performance Table'!C1755,'Master List'!$B$20:$D$39,3,FALSE)</f>
        <v>#N/A</v>
      </c>
      <c r="G1755" s="3" t="e">
        <f>VLOOKUP('Reported Performance Table'!B1755,'Master List'!$B$11:$D$17,3,FALSE)</f>
        <v>#N/A</v>
      </c>
      <c r="H1755" t="e">
        <f t="shared" si="54"/>
        <v>#N/A</v>
      </c>
      <c r="I1755" t="e">
        <f>IF(VLOOKUP('Reported Performance Table'!D1755,'Master List'!$B$42:$D$129,3,FALSE)="","No",VLOOKUP('Reported Performance Table'!D1755,'Master List'!$B$42:$D$129,3,FALSE))</f>
        <v>#N/A</v>
      </c>
      <c r="J1755" t="e">
        <f>IF(AND(I1755="Yes_No",'Reported Performance Table'!E1755="Yes"),"No","Yes_No")</f>
        <v>#N/A</v>
      </c>
      <c r="K1755" t="str">
        <f>IF('Reported Performance Table'!D1755="","",IF('Reported Performance Table'!E1755="Yes","LUNA_CCT","Reported_CCT"))</f>
        <v/>
      </c>
      <c r="L1755" t="str">
        <f>IF('Reported Performance Table'!D1755="","",IF(K1755="LUNA_CCT",VLOOKUP('Reported Performance Table'!D1755,'Master List'!$B$42:$E$129,4,FALSE),"Reported_BUG"))</f>
        <v/>
      </c>
      <c r="M1755" t="str">
        <f>IF('Reported Performance Table'!D1755="","",IF(AND('Reported Performance Table'!$E1755="Yes",OR('Reported Performance Table'!$D1755='Master List'!$B$42,'Reported Performance Table'!$D1755='Master List'!$B$43,'Reported Performance Table'!$D1755='Master List'!$B$44,'Reported Performance Table'!$D1755='Master List'!$B$46,'Reported Performance Table'!$D1755='Master List'!$B$48,'Reported Performance Table'!$D1755='Master List'!$B$104,'Reported Performance Table'!$D1755='Master List'!$B$106,'Reported Performance Table'!$D1755='Master List'!$B$126)),"LUNA_Dimming","Dimming_Capability_and_Range"))</f>
        <v/>
      </c>
      <c r="N1755" s="179">
        <f>'Reported Performance Table'!BE1755</f>
        <v>0</v>
      </c>
      <c r="O1755" s="179">
        <f>'Reported Performance Table'!BF1755</f>
        <v>0</v>
      </c>
      <c r="P1755" s="179">
        <f>'Reported Performance Table'!BG1755</f>
        <v>0</v>
      </c>
      <c r="Q1755" t="str">
        <f t="shared" si="55"/>
        <v>No</v>
      </c>
    </row>
    <row r="1756" spans="1:17" x14ac:dyDescent="0.25">
      <c r="A1756" s="75">
        <v>1763</v>
      </c>
      <c r="B1756" s="76" t="str">
        <f>IF('Reported Performance Table'!$A1763="","",IF(OR('Reported Performance Table'!$B1763="",'Reported Performance Table'!$C1763="",'Reported Performance Table'!$D1763="",'Reported Performance Table'!$F1763="",'Reported Performance Table'!$G1763="",'Reported Performance Table'!$H1763="",'Reported Performance Table'!$I1763="",'Reported Performance Table'!$K1763="",'Reported Performance Table'!$N1763="",'Reported Performance Table'!$O1763="",'Reported Performance Table'!$P1763="",'Reported Performance Table'!$Q1763="",'Reported Performance Table'!$R1763="",'Reported Performance Table'!$S1763="",'Reported Performance Table'!$T1763="",'Reported Performance Table'!$U1763="",'Reported Performance Table'!$V1763="",'Reported Performance Table'!$W1763="",'Reported Performance Table'!$X1763="",'Reported Performance Table'!$AF1763="",'Reported Performance Table'!$AG1763="",'Reported Performance Table'!$AI1763="",'Reported Performance Table'!$AJ1763="",'Reported Performance Table'!$AL1763="",'Reported Performance Table'!$AN1763="",'Reported Performance Table'!$AR1763=""),$A1756&amp;", ",""))</f>
        <v/>
      </c>
      <c r="D1756" s="35" t="e">
        <f>VLOOKUP('Reported Performance Table'!C1756,'Master List'!$B$20:$C$39,2,FALSE)</f>
        <v>#N/A</v>
      </c>
      <c r="E1756" t="e">
        <f>VLOOKUP('Reported Performance Table'!D1756,'Master List'!$B$42:$C$129,2,FALSE)</f>
        <v>#N/A</v>
      </c>
      <c r="F1756" t="e">
        <f>VLOOKUP('Reported Performance Table'!C1756,'Master List'!$B$20:$D$39,3,FALSE)</f>
        <v>#N/A</v>
      </c>
      <c r="G1756" s="3" t="e">
        <f>VLOOKUP('Reported Performance Table'!B1756,'Master List'!$B$11:$D$17,3,FALSE)</f>
        <v>#N/A</v>
      </c>
      <c r="H1756" t="e">
        <f t="shared" si="54"/>
        <v>#N/A</v>
      </c>
      <c r="I1756" t="e">
        <f>IF(VLOOKUP('Reported Performance Table'!D1756,'Master List'!$B$42:$D$129,3,FALSE)="","No",VLOOKUP('Reported Performance Table'!D1756,'Master List'!$B$42:$D$129,3,FALSE))</f>
        <v>#N/A</v>
      </c>
      <c r="J1756" t="e">
        <f>IF(AND(I1756="Yes_No",'Reported Performance Table'!E1756="Yes"),"No","Yes_No")</f>
        <v>#N/A</v>
      </c>
      <c r="K1756" t="str">
        <f>IF('Reported Performance Table'!D1756="","",IF('Reported Performance Table'!E1756="Yes","LUNA_CCT","Reported_CCT"))</f>
        <v/>
      </c>
      <c r="L1756" t="str">
        <f>IF('Reported Performance Table'!D1756="","",IF(K1756="LUNA_CCT",VLOOKUP('Reported Performance Table'!D1756,'Master List'!$B$42:$E$129,4,FALSE),"Reported_BUG"))</f>
        <v/>
      </c>
      <c r="M1756" t="str">
        <f>IF('Reported Performance Table'!D1756="","",IF(AND('Reported Performance Table'!$E1756="Yes",OR('Reported Performance Table'!$D1756='Master List'!$B$42,'Reported Performance Table'!$D1756='Master List'!$B$43,'Reported Performance Table'!$D1756='Master List'!$B$44,'Reported Performance Table'!$D1756='Master List'!$B$46,'Reported Performance Table'!$D1756='Master List'!$B$48,'Reported Performance Table'!$D1756='Master List'!$B$104,'Reported Performance Table'!$D1756='Master List'!$B$106,'Reported Performance Table'!$D1756='Master List'!$B$126)),"LUNA_Dimming","Dimming_Capability_and_Range"))</f>
        <v/>
      </c>
      <c r="N1756" s="179">
        <f>'Reported Performance Table'!BE1756</f>
        <v>0</v>
      </c>
      <c r="O1756" s="179">
        <f>'Reported Performance Table'!BF1756</f>
        <v>0</v>
      </c>
      <c r="P1756" s="179">
        <f>'Reported Performance Table'!BG1756</f>
        <v>0</v>
      </c>
      <c r="Q1756" t="str">
        <f t="shared" si="55"/>
        <v>No</v>
      </c>
    </row>
    <row r="1757" spans="1:17" x14ac:dyDescent="0.25">
      <c r="A1757" s="75">
        <v>1764</v>
      </c>
      <c r="B1757" s="76" t="str">
        <f>IF('Reported Performance Table'!$A1764="","",IF(OR('Reported Performance Table'!$B1764="",'Reported Performance Table'!$C1764="",'Reported Performance Table'!$D1764="",'Reported Performance Table'!$F1764="",'Reported Performance Table'!$G1764="",'Reported Performance Table'!$H1764="",'Reported Performance Table'!$I1764="",'Reported Performance Table'!$K1764="",'Reported Performance Table'!$N1764="",'Reported Performance Table'!$O1764="",'Reported Performance Table'!$P1764="",'Reported Performance Table'!$Q1764="",'Reported Performance Table'!$R1764="",'Reported Performance Table'!$S1764="",'Reported Performance Table'!$T1764="",'Reported Performance Table'!$U1764="",'Reported Performance Table'!$V1764="",'Reported Performance Table'!$W1764="",'Reported Performance Table'!$X1764="",'Reported Performance Table'!$AF1764="",'Reported Performance Table'!$AG1764="",'Reported Performance Table'!$AI1764="",'Reported Performance Table'!$AJ1764="",'Reported Performance Table'!$AL1764="",'Reported Performance Table'!$AN1764="",'Reported Performance Table'!$AR1764=""),$A1757&amp;", ",""))</f>
        <v/>
      </c>
      <c r="D1757" s="35" t="e">
        <f>VLOOKUP('Reported Performance Table'!C1757,'Master List'!$B$20:$C$39,2,FALSE)</f>
        <v>#N/A</v>
      </c>
      <c r="E1757" t="e">
        <f>VLOOKUP('Reported Performance Table'!D1757,'Master List'!$B$42:$C$129,2,FALSE)</f>
        <v>#N/A</v>
      </c>
      <c r="F1757" t="e">
        <f>VLOOKUP('Reported Performance Table'!C1757,'Master List'!$B$20:$D$39,3,FALSE)</f>
        <v>#N/A</v>
      </c>
      <c r="G1757" s="3" t="e">
        <f>VLOOKUP('Reported Performance Table'!B1757,'Master List'!$B$11:$D$17,3,FALSE)</f>
        <v>#N/A</v>
      </c>
      <c r="H1757" t="e">
        <f t="shared" si="54"/>
        <v>#N/A</v>
      </c>
      <c r="I1757" t="e">
        <f>IF(VLOOKUP('Reported Performance Table'!D1757,'Master List'!$B$42:$D$129,3,FALSE)="","No",VLOOKUP('Reported Performance Table'!D1757,'Master List'!$B$42:$D$129,3,FALSE))</f>
        <v>#N/A</v>
      </c>
      <c r="J1757" t="e">
        <f>IF(AND(I1757="Yes_No",'Reported Performance Table'!E1757="Yes"),"No","Yes_No")</f>
        <v>#N/A</v>
      </c>
      <c r="K1757" t="str">
        <f>IF('Reported Performance Table'!D1757="","",IF('Reported Performance Table'!E1757="Yes","LUNA_CCT","Reported_CCT"))</f>
        <v/>
      </c>
      <c r="L1757" t="str">
        <f>IF('Reported Performance Table'!D1757="","",IF(K1757="LUNA_CCT",VLOOKUP('Reported Performance Table'!D1757,'Master List'!$B$42:$E$129,4,FALSE),"Reported_BUG"))</f>
        <v/>
      </c>
      <c r="M1757" t="str">
        <f>IF('Reported Performance Table'!D1757="","",IF(AND('Reported Performance Table'!$E1757="Yes",OR('Reported Performance Table'!$D1757='Master List'!$B$42,'Reported Performance Table'!$D1757='Master List'!$B$43,'Reported Performance Table'!$D1757='Master List'!$B$44,'Reported Performance Table'!$D1757='Master List'!$B$46,'Reported Performance Table'!$D1757='Master List'!$B$48,'Reported Performance Table'!$D1757='Master List'!$B$104,'Reported Performance Table'!$D1757='Master List'!$B$106,'Reported Performance Table'!$D1757='Master List'!$B$126)),"LUNA_Dimming","Dimming_Capability_and_Range"))</f>
        <v/>
      </c>
      <c r="N1757" s="179">
        <f>'Reported Performance Table'!BE1757</f>
        <v>0</v>
      </c>
      <c r="O1757" s="179">
        <f>'Reported Performance Table'!BF1757</f>
        <v>0</v>
      </c>
      <c r="P1757" s="179">
        <f>'Reported Performance Table'!BG1757</f>
        <v>0</v>
      </c>
      <c r="Q1757" t="str">
        <f t="shared" si="55"/>
        <v>No</v>
      </c>
    </row>
    <row r="1758" spans="1:17" x14ac:dyDescent="0.25">
      <c r="A1758" s="75">
        <v>1765</v>
      </c>
      <c r="B1758" s="76" t="str">
        <f>IF('Reported Performance Table'!$A1765="","",IF(OR('Reported Performance Table'!$B1765="",'Reported Performance Table'!$C1765="",'Reported Performance Table'!$D1765="",'Reported Performance Table'!$F1765="",'Reported Performance Table'!$G1765="",'Reported Performance Table'!$H1765="",'Reported Performance Table'!$I1765="",'Reported Performance Table'!$K1765="",'Reported Performance Table'!$N1765="",'Reported Performance Table'!$O1765="",'Reported Performance Table'!$P1765="",'Reported Performance Table'!$Q1765="",'Reported Performance Table'!$R1765="",'Reported Performance Table'!$S1765="",'Reported Performance Table'!$T1765="",'Reported Performance Table'!$U1765="",'Reported Performance Table'!$V1765="",'Reported Performance Table'!$W1765="",'Reported Performance Table'!$X1765="",'Reported Performance Table'!$AF1765="",'Reported Performance Table'!$AG1765="",'Reported Performance Table'!$AI1765="",'Reported Performance Table'!$AJ1765="",'Reported Performance Table'!$AL1765="",'Reported Performance Table'!$AN1765="",'Reported Performance Table'!$AR1765=""),$A1758&amp;", ",""))</f>
        <v/>
      </c>
      <c r="D1758" s="35" t="e">
        <f>VLOOKUP('Reported Performance Table'!C1758,'Master List'!$B$20:$C$39,2,FALSE)</f>
        <v>#N/A</v>
      </c>
      <c r="E1758" t="e">
        <f>VLOOKUP('Reported Performance Table'!D1758,'Master List'!$B$42:$C$129,2,FALSE)</f>
        <v>#N/A</v>
      </c>
      <c r="F1758" t="e">
        <f>VLOOKUP('Reported Performance Table'!C1758,'Master List'!$B$20:$D$39,3,FALSE)</f>
        <v>#N/A</v>
      </c>
      <c r="G1758" s="3" t="e">
        <f>VLOOKUP('Reported Performance Table'!B1758,'Master List'!$B$11:$D$17,3,FALSE)</f>
        <v>#N/A</v>
      </c>
      <c r="H1758" t="e">
        <f t="shared" si="54"/>
        <v>#N/A</v>
      </c>
      <c r="I1758" t="e">
        <f>IF(VLOOKUP('Reported Performance Table'!D1758,'Master List'!$B$42:$D$129,3,FALSE)="","No",VLOOKUP('Reported Performance Table'!D1758,'Master List'!$B$42:$D$129,3,FALSE))</f>
        <v>#N/A</v>
      </c>
      <c r="J1758" t="e">
        <f>IF(AND(I1758="Yes_No",'Reported Performance Table'!E1758="Yes"),"No","Yes_No")</f>
        <v>#N/A</v>
      </c>
      <c r="K1758" t="str">
        <f>IF('Reported Performance Table'!D1758="","",IF('Reported Performance Table'!E1758="Yes","LUNA_CCT","Reported_CCT"))</f>
        <v/>
      </c>
      <c r="L1758" t="str">
        <f>IF('Reported Performance Table'!D1758="","",IF(K1758="LUNA_CCT",VLOOKUP('Reported Performance Table'!D1758,'Master List'!$B$42:$E$129,4,FALSE),"Reported_BUG"))</f>
        <v/>
      </c>
      <c r="M1758" t="str">
        <f>IF('Reported Performance Table'!D1758="","",IF(AND('Reported Performance Table'!$E1758="Yes",OR('Reported Performance Table'!$D1758='Master List'!$B$42,'Reported Performance Table'!$D1758='Master List'!$B$43,'Reported Performance Table'!$D1758='Master List'!$B$44,'Reported Performance Table'!$D1758='Master List'!$B$46,'Reported Performance Table'!$D1758='Master List'!$B$48,'Reported Performance Table'!$D1758='Master List'!$B$104,'Reported Performance Table'!$D1758='Master List'!$B$106,'Reported Performance Table'!$D1758='Master List'!$B$126)),"LUNA_Dimming","Dimming_Capability_and_Range"))</f>
        <v/>
      </c>
      <c r="N1758" s="179">
        <f>'Reported Performance Table'!BE1758</f>
        <v>0</v>
      </c>
      <c r="O1758" s="179">
        <f>'Reported Performance Table'!BF1758</f>
        <v>0</v>
      </c>
      <c r="P1758" s="179">
        <f>'Reported Performance Table'!BG1758</f>
        <v>0</v>
      </c>
      <c r="Q1758" t="str">
        <f t="shared" si="55"/>
        <v>No</v>
      </c>
    </row>
    <row r="1759" spans="1:17" x14ac:dyDescent="0.25">
      <c r="A1759" s="75">
        <v>1766</v>
      </c>
      <c r="B1759" s="76" t="str">
        <f>IF('Reported Performance Table'!$A1766="","",IF(OR('Reported Performance Table'!$B1766="",'Reported Performance Table'!$C1766="",'Reported Performance Table'!$D1766="",'Reported Performance Table'!$F1766="",'Reported Performance Table'!$G1766="",'Reported Performance Table'!$H1766="",'Reported Performance Table'!$I1766="",'Reported Performance Table'!$K1766="",'Reported Performance Table'!$N1766="",'Reported Performance Table'!$O1766="",'Reported Performance Table'!$P1766="",'Reported Performance Table'!$Q1766="",'Reported Performance Table'!$R1766="",'Reported Performance Table'!$S1766="",'Reported Performance Table'!$T1766="",'Reported Performance Table'!$U1766="",'Reported Performance Table'!$V1766="",'Reported Performance Table'!$W1766="",'Reported Performance Table'!$X1766="",'Reported Performance Table'!$AF1766="",'Reported Performance Table'!$AG1766="",'Reported Performance Table'!$AI1766="",'Reported Performance Table'!$AJ1766="",'Reported Performance Table'!$AL1766="",'Reported Performance Table'!$AN1766="",'Reported Performance Table'!$AR1766=""),$A1759&amp;", ",""))</f>
        <v/>
      </c>
      <c r="D1759" s="35" t="e">
        <f>VLOOKUP('Reported Performance Table'!C1759,'Master List'!$B$20:$C$39,2,FALSE)</f>
        <v>#N/A</v>
      </c>
      <c r="E1759" t="e">
        <f>VLOOKUP('Reported Performance Table'!D1759,'Master List'!$B$42:$C$129,2,FALSE)</f>
        <v>#N/A</v>
      </c>
      <c r="F1759" t="e">
        <f>VLOOKUP('Reported Performance Table'!C1759,'Master List'!$B$20:$D$39,3,FALSE)</f>
        <v>#N/A</v>
      </c>
      <c r="G1759" s="3" t="e">
        <f>VLOOKUP('Reported Performance Table'!B1759,'Master List'!$B$11:$D$17,3,FALSE)</f>
        <v>#N/A</v>
      </c>
      <c r="H1759" t="e">
        <f t="shared" si="54"/>
        <v>#N/A</v>
      </c>
      <c r="I1759" t="e">
        <f>IF(VLOOKUP('Reported Performance Table'!D1759,'Master List'!$B$42:$D$129,3,FALSE)="","No",VLOOKUP('Reported Performance Table'!D1759,'Master List'!$B$42:$D$129,3,FALSE))</f>
        <v>#N/A</v>
      </c>
      <c r="J1759" t="e">
        <f>IF(AND(I1759="Yes_No",'Reported Performance Table'!E1759="Yes"),"No","Yes_No")</f>
        <v>#N/A</v>
      </c>
      <c r="K1759" t="str">
        <f>IF('Reported Performance Table'!D1759="","",IF('Reported Performance Table'!E1759="Yes","LUNA_CCT","Reported_CCT"))</f>
        <v/>
      </c>
      <c r="L1759" t="str">
        <f>IF('Reported Performance Table'!D1759="","",IF(K1759="LUNA_CCT",VLOOKUP('Reported Performance Table'!D1759,'Master List'!$B$42:$E$129,4,FALSE),"Reported_BUG"))</f>
        <v/>
      </c>
      <c r="M1759" t="str">
        <f>IF('Reported Performance Table'!D1759="","",IF(AND('Reported Performance Table'!$E1759="Yes",OR('Reported Performance Table'!$D1759='Master List'!$B$42,'Reported Performance Table'!$D1759='Master List'!$B$43,'Reported Performance Table'!$D1759='Master List'!$B$44,'Reported Performance Table'!$D1759='Master List'!$B$46,'Reported Performance Table'!$D1759='Master List'!$B$48,'Reported Performance Table'!$D1759='Master List'!$B$104,'Reported Performance Table'!$D1759='Master List'!$B$106,'Reported Performance Table'!$D1759='Master List'!$B$126)),"LUNA_Dimming","Dimming_Capability_and_Range"))</f>
        <v/>
      </c>
      <c r="N1759" s="179">
        <f>'Reported Performance Table'!BE1759</f>
        <v>0</v>
      </c>
      <c r="O1759" s="179">
        <f>'Reported Performance Table'!BF1759</f>
        <v>0</v>
      </c>
      <c r="P1759" s="179">
        <f>'Reported Performance Table'!BG1759</f>
        <v>0</v>
      </c>
      <c r="Q1759" t="str">
        <f t="shared" si="55"/>
        <v>No</v>
      </c>
    </row>
    <row r="1760" spans="1:17" x14ac:dyDescent="0.25">
      <c r="A1760" s="75">
        <v>1767</v>
      </c>
      <c r="B1760" s="76" t="str">
        <f>IF('Reported Performance Table'!$A1767="","",IF(OR('Reported Performance Table'!$B1767="",'Reported Performance Table'!$C1767="",'Reported Performance Table'!$D1767="",'Reported Performance Table'!$F1767="",'Reported Performance Table'!$G1767="",'Reported Performance Table'!$H1767="",'Reported Performance Table'!$I1767="",'Reported Performance Table'!$K1767="",'Reported Performance Table'!$N1767="",'Reported Performance Table'!$O1767="",'Reported Performance Table'!$P1767="",'Reported Performance Table'!$Q1767="",'Reported Performance Table'!$R1767="",'Reported Performance Table'!$S1767="",'Reported Performance Table'!$T1767="",'Reported Performance Table'!$U1767="",'Reported Performance Table'!$V1767="",'Reported Performance Table'!$W1767="",'Reported Performance Table'!$X1767="",'Reported Performance Table'!$AF1767="",'Reported Performance Table'!$AG1767="",'Reported Performance Table'!$AI1767="",'Reported Performance Table'!$AJ1767="",'Reported Performance Table'!$AL1767="",'Reported Performance Table'!$AN1767="",'Reported Performance Table'!$AR1767=""),$A1760&amp;", ",""))</f>
        <v/>
      </c>
      <c r="D1760" s="35" t="e">
        <f>VLOOKUP('Reported Performance Table'!C1760,'Master List'!$B$20:$C$39,2,FALSE)</f>
        <v>#N/A</v>
      </c>
      <c r="E1760" t="e">
        <f>VLOOKUP('Reported Performance Table'!D1760,'Master List'!$B$42:$C$129,2,FALSE)</f>
        <v>#N/A</v>
      </c>
      <c r="F1760" t="e">
        <f>VLOOKUP('Reported Performance Table'!C1760,'Master List'!$B$20:$D$39,3,FALSE)</f>
        <v>#N/A</v>
      </c>
      <c r="G1760" s="3" t="e">
        <f>VLOOKUP('Reported Performance Table'!B1760,'Master List'!$B$11:$D$17,3,FALSE)</f>
        <v>#N/A</v>
      </c>
      <c r="H1760" t="e">
        <f t="shared" si="54"/>
        <v>#N/A</v>
      </c>
      <c r="I1760" t="e">
        <f>IF(VLOOKUP('Reported Performance Table'!D1760,'Master List'!$B$42:$D$129,3,FALSE)="","No",VLOOKUP('Reported Performance Table'!D1760,'Master List'!$B$42:$D$129,3,FALSE))</f>
        <v>#N/A</v>
      </c>
      <c r="J1760" t="e">
        <f>IF(AND(I1760="Yes_No",'Reported Performance Table'!E1760="Yes"),"No","Yes_No")</f>
        <v>#N/A</v>
      </c>
      <c r="K1760" t="str">
        <f>IF('Reported Performance Table'!D1760="","",IF('Reported Performance Table'!E1760="Yes","LUNA_CCT","Reported_CCT"))</f>
        <v/>
      </c>
      <c r="L1760" t="str">
        <f>IF('Reported Performance Table'!D1760="","",IF(K1760="LUNA_CCT",VLOOKUP('Reported Performance Table'!D1760,'Master List'!$B$42:$E$129,4,FALSE),"Reported_BUG"))</f>
        <v/>
      </c>
      <c r="M1760" t="str">
        <f>IF('Reported Performance Table'!D1760="","",IF(AND('Reported Performance Table'!$E1760="Yes",OR('Reported Performance Table'!$D1760='Master List'!$B$42,'Reported Performance Table'!$D1760='Master List'!$B$43,'Reported Performance Table'!$D1760='Master List'!$B$44,'Reported Performance Table'!$D1760='Master List'!$B$46,'Reported Performance Table'!$D1760='Master List'!$B$48,'Reported Performance Table'!$D1760='Master List'!$B$104,'Reported Performance Table'!$D1760='Master List'!$B$106,'Reported Performance Table'!$D1760='Master List'!$B$126)),"LUNA_Dimming","Dimming_Capability_and_Range"))</f>
        <v/>
      </c>
      <c r="N1760" s="179">
        <f>'Reported Performance Table'!BE1760</f>
        <v>0</v>
      </c>
      <c r="O1760" s="179">
        <f>'Reported Performance Table'!BF1760</f>
        <v>0</v>
      </c>
      <c r="P1760" s="179">
        <f>'Reported Performance Table'!BG1760</f>
        <v>0</v>
      </c>
      <c r="Q1760" t="str">
        <f t="shared" si="55"/>
        <v>No</v>
      </c>
    </row>
    <row r="1761" spans="1:17" x14ac:dyDescent="0.25">
      <c r="A1761" s="75">
        <v>1768</v>
      </c>
      <c r="B1761" s="76" t="str">
        <f>IF('Reported Performance Table'!$A1768="","",IF(OR('Reported Performance Table'!$B1768="",'Reported Performance Table'!$C1768="",'Reported Performance Table'!$D1768="",'Reported Performance Table'!$F1768="",'Reported Performance Table'!$G1768="",'Reported Performance Table'!$H1768="",'Reported Performance Table'!$I1768="",'Reported Performance Table'!$K1768="",'Reported Performance Table'!$N1768="",'Reported Performance Table'!$O1768="",'Reported Performance Table'!$P1768="",'Reported Performance Table'!$Q1768="",'Reported Performance Table'!$R1768="",'Reported Performance Table'!$S1768="",'Reported Performance Table'!$T1768="",'Reported Performance Table'!$U1768="",'Reported Performance Table'!$V1768="",'Reported Performance Table'!$W1768="",'Reported Performance Table'!$X1768="",'Reported Performance Table'!$AF1768="",'Reported Performance Table'!$AG1768="",'Reported Performance Table'!$AI1768="",'Reported Performance Table'!$AJ1768="",'Reported Performance Table'!$AL1768="",'Reported Performance Table'!$AN1768="",'Reported Performance Table'!$AR1768=""),$A1761&amp;", ",""))</f>
        <v/>
      </c>
      <c r="D1761" s="35" t="e">
        <f>VLOOKUP('Reported Performance Table'!C1761,'Master List'!$B$20:$C$39,2,FALSE)</f>
        <v>#N/A</v>
      </c>
      <c r="E1761" t="e">
        <f>VLOOKUP('Reported Performance Table'!D1761,'Master List'!$B$42:$C$129,2,FALSE)</f>
        <v>#N/A</v>
      </c>
      <c r="F1761" t="e">
        <f>VLOOKUP('Reported Performance Table'!C1761,'Master List'!$B$20:$D$39,3,FALSE)</f>
        <v>#N/A</v>
      </c>
      <c r="G1761" s="3" t="e">
        <f>VLOOKUP('Reported Performance Table'!B1761,'Master List'!$B$11:$D$17,3,FALSE)</f>
        <v>#N/A</v>
      </c>
      <c r="H1761" t="e">
        <f t="shared" si="54"/>
        <v>#N/A</v>
      </c>
      <c r="I1761" t="e">
        <f>IF(VLOOKUP('Reported Performance Table'!D1761,'Master List'!$B$42:$D$129,3,FALSE)="","No",VLOOKUP('Reported Performance Table'!D1761,'Master List'!$B$42:$D$129,3,FALSE))</f>
        <v>#N/A</v>
      </c>
      <c r="J1761" t="e">
        <f>IF(AND(I1761="Yes_No",'Reported Performance Table'!E1761="Yes"),"No","Yes_No")</f>
        <v>#N/A</v>
      </c>
      <c r="K1761" t="str">
        <f>IF('Reported Performance Table'!D1761="","",IF('Reported Performance Table'!E1761="Yes","LUNA_CCT","Reported_CCT"))</f>
        <v/>
      </c>
      <c r="L1761" t="str">
        <f>IF('Reported Performance Table'!D1761="","",IF(K1761="LUNA_CCT",VLOOKUP('Reported Performance Table'!D1761,'Master List'!$B$42:$E$129,4,FALSE),"Reported_BUG"))</f>
        <v/>
      </c>
      <c r="M1761" t="str">
        <f>IF('Reported Performance Table'!D1761="","",IF(AND('Reported Performance Table'!$E1761="Yes",OR('Reported Performance Table'!$D1761='Master List'!$B$42,'Reported Performance Table'!$D1761='Master List'!$B$43,'Reported Performance Table'!$D1761='Master List'!$B$44,'Reported Performance Table'!$D1761='Master List'!$B$46,'Reported Performance Table'!$D1761='Master List'!$B$48,'Reported Performance Table'!$D1761='Master List'!$B$104,'Reported Performance Table'!$D1761='Master List'!$B$106,'Reported Performance Table'!$D1761='Master List'!$B$126)),"LUNA_Dimming","Dimming_Capability_and_Range"))</f>
        <v/>
      </c>
      <c r="N1761" s="179">
        <f>'Reported Performance Table'!BE1761</f>
        <v>0</v>
      </c>
      <c r="O1761" s="179">
        <f>'Reported Performance Table'!BF1761</f>
        <v>0</v>
      </c>
      <c r="P1761" s="179">
        <f>'Reported Performance Table'!BG1761</f>
        <v>0</v>
      </c>
      <c r="Q1761" t="str">
        <f t="shared" si="55"/>
        <v>No</v>
      </c>
    </row>
    <row r="1762" spans="1:17" x14ac:dyDescent="0.25">
      <c r="A1762" s="75">
        <v>1769</v>
      </c>
      <c r="B1762" s="76" t="str">
        <f>IF('Reported Performance Table'!$A1769="","",IF(OR('Reported Performance Table'!$B1769="",'Reported Performance Table'!$C1769="",'Reported Performance Table'!$D1769="",'Reported Performance Table'!$F1769="",'Reported Performance Table'!$G1769="",'Reported Performance Table'!$H1769="",'Reported Performance Table'!$I1769="",'Reported Performance Table'!$K1769="",'Reported Performance Table'!$N1769="",'Reported Performance Table'!$O1769="",'Reported Performance Table'!$P1769="",'Reported Performance Table'!$Q1769="",'Reported Performance Table'!$R1769="",'Reported Performance Table'!$S1769="",'Reported Performance Table'!$T1769="",'Reported Performance Table'!$U1769="",'Reported Performance Table'!$V1769="",'Reported Performance Table'!$W1769="",'Reported Performance Table'!$X1769="",'Reported Performance Table'!$AF1769="",'Reported Performance Table'!$AG1769="",'Reported Performance Table'!$AI1769="",'Reported Performance Table'!$AJ1769="",'Reported Performance Table'!$AL1769="",'Reported Performance Table'!$AN1769="",'Reported Performance Table'!$AR1769=""),$A1762&amp;", ",""))</f>
        <v/>
      </c>
      <c r="D1762" s="35" t="e">
        <f>VLOOKUP('Reported Performance Table'!C1762,'Master List'!$B$20:$C$39,2,FALSE)</f>
        <v>#N/A</v>
      </c>
      <c r="E1762" t="e">
        <f>VLOOKUP('Reported Performance Table'!D1762,'Master List'!$B$42:$C$129,2,FALSE)</f>
        <v>#N/A</v>
      </c>
      <c r="F1762" t="e">
        <f>VLOOKUP('Reported Performance Table'!C1762,'Master List'!$B$20:$D$39,3,FALSE)</f>
        <v>#N/A</v>
      </c>
      <c r="G1762" s="3" t="e">
        <f>VLOOKUP('Reported Performance Table'!B1762,'Master List'!$B$11:$D$17,3,FALSE)</f>
        <v>#N/A</v>
      </c>
      <c r="H1762" t="e">
        <f t="shared" si="54"/>
        <v>#N/A</v>
      </c>
      <c r="I1762" t="e">
        <f>IF(VLOOKUP('Reported Performance Table'!D1762,'Master List'!$B$42:$D$129,3,FALSE)="","No",VLOOKUP('Reported Performance Table'!D1762,'Master List'!$B$42:$D$129,3,FALSE))</f>
        <v>#N/A</v>
      </c>
      <c r="J1762" t="e">
        <f>IF(AND(I1762="Yes_No",'Reported Performance Table'!E1762="Yes"),"No","Yes_No")</f>
        <v>#N/A</v>
      </c>
      <c r="K1762" t="str">
        <f>IF('Reported Performance Table'!D1762="","",IF('Reported Performance Table'!E1762="Yes","LUNA_CCT","Reported_CCT"))</f>
        <v/>
      </c>
      <c r="L1762" t="str">
        <f>IF('Reported Performance Table'!D1762="","",IF(K1762="LUNA_CCT",VLOOKUP('Reported Performance Table'!D1762,'Master List'!$B$42:$E$129,4,FALSE),"Reported_BUG"))</f>
        <v/>
      </c>
      <c r="M1762" t="str">
        <f>IF('Reported Performance Table'!D1762="","",IF(AND('Reported Performance Table'!$E1762="Yes",OR('Reported Performance Table'!$D1762='Master List'!$B$42,'Reported Performance Table'!$D1762='Master List'!$B$43,'Reported Performance Table'!$D1762='Master List'!$B$44,'Reported Performance Table'!$D1762='Master List'!$B$46,'Reported Performance Table'!$D1762='Master List'!$B$48,'Reported Performance Table'!$D1762='Master List'!$B$104,'Reported Performance Table'!$D1762='Master List'!$B$106,'Reported Performance Table'!$D1762='Master List'!$B$126)),"LUNA_Dimming","Dimming_Capability_and_Range"))</f>
        <v/>
      </c>
      <c r="N1762" s="179">
        <f>'Reported Performance Table'!BE1762</f>
        <v>0</v>
      </c>
      <c r="O1762" s="179">
        <f>'Reported Performance Table'!BF1762</f>
        <v>0</v>
      </c>
      <c r="P1762" s="179">
        <f>'Reported Performance Table'!BG1762</f>
        <v>0</v>
      </c>
      <c r="Q1762" t="str">
        <f t="shared" si="55"/>
        <v>No</v>
      </c>
    </row>
    <row r="1763" spans="1:17" x14ac:dyDescent="0.25">
      <c r="A1763" s="75">
        <v>1770</v>
      </c>
      <c r="B1763" s="76" t="str">
        <f>IF('Reported Performance Table'!$A1770="","",IF(OR('Reported Performance Table'!$B1770="",'Reported Performance Table'!$C1770="",'Reported Performance Table'!$D1770="",'Reported Performance Table'!$F1770="",'Reported Performance Table'!$G1770="",'Reported Performance Table'!$H1770="",'Reported Performance Table'!$I1770="",'Reported Performance Table'!$K1770="",'Reported Performance Table'!$N1770="",'Reported Performance Table'!$O1770="",'Reported Performance Table'!$P1770="",'Reported Performance Table'!$Q1770="",'Reported Performance Table'!$R1770="",'Reported Performance Table'!$S1770="",'Reported Performance Table'!$T1770="",'Reported Performance Table'!$U1770="",'Reported Performance Table'!$V1770="",'Reported Performance Table'!$W1770="",'Reported Performance Table'!$X1770="",'Reported Performance Table'!$AF1770="",'Reported Performance Table'!$AG1770="",'Reported Performance Table'!$AI1770="",'Reported Performance Table'!$AJ1770="",'Reported Performance Table'!$AL1770="",'Reported Performance Table'!$AN1770="",'Reported Performance Table'!$AR1770=""),$A1763&amp;", ",""))</f>
        <v/>
      </c>
      <c r="D1763" s="35" t="e">
        <f>VLOOKUP('Reported Performance Table'!C1763,'Master List'!$B$20:$C$39,2,FALSE)</f>
        <v>#N/A</v>
      </c>
      <c r="E1763" t="e">
        <f>VLOOKUP('Reported Performance Table'!D1763,'Master List'!$B$42:$C$129,2,FALSE)</f>
        <v>#N/A</v>
      </c>
      <c r="F1763" t="e">
        <f>VLOOKUP('Reported Performance Table'!C1763,'Master List'!$B$20:$D$39,3,FALSE)</f>
        <v>#N/A</v>
      </c>
      <c r="G1763" s="3" t="e">
        <f>VLOOKUP('Reported Performance Table'!B1763,'Master List'!$B$11:$D$17,3,FALSE)</f>
        <v>#N/A</v>
      </c>
      <c r="H1763" t="e">
        <f t="shared" si="54"/>
        <v>#N/A</v>
      </c>
      <c r="I1763" t="e">
        <f>IF(VLOOKUP('Reported Performance Table'!D1763,'Master List'!$B$42:$D$129,3,FALSE)="","No",VLOOKUP('Reported Performance Table'!D1763,'Master List'!$B$42:$D$129,3,FALSE))</f>
        <v>#N/A</v>
      </c>
      <c r="J1763" t="e">
        <f>IF(AND(I1763="Yes_No",'Reported Performance Table'!E1763="Yes"),"No","Yes_No")</f>
        <v>#N/A</v>
      </c>
      <c r="K1763" t="str">
        <f>IF('Reported Performance Table'!D1763="","",IF('Reported Performance Table'!E1763="Yes","LUNA_CCT","Reported_CCT"))</f>
        <v/>
      </c>
      <c r="L1763" t="str">
        <f>IF('Reported Performance Table'!D1763="","",IF(K1763="LUNA_CCT",VLOOKUP('Reported Performance Table'!D1763,'Master List'!$B$42:$E$129,4,FALSE),"Reported_BUG"))</f>
        <v/>
      </c>
      <c r="M1763" t="str">
        <f>IF('Reported Performance Table'!D1763="","",IF(AND('Reported Performance Table'!$E1763="Yes",OR('Reported Performance Table'!$D1763='Master List'!$B$42,'Reported Performance Table'!$D1763='Master List'!$B$43,'Reported Performance Table'!$D1763='Master List'!$B$44,'Reported Performance Table'!$D1763='Master List'!$B$46,'Reported Performance Table'!$D1763='Master List'!$B$48,'Reported Performance Table'!$D1763='Master List'!$B$104,'Reported Performance Table'!$D1763='Master List'!$B$106,'Reported Performance Table'!$D1763='Master List'!$B$126)),"LUNA_Dimming","Dimming_Capability_and_Range"))</f>
        <v/>
      </c>
      <c r="N1763" s="179">
        <f>'Reported Performance Table'!BE1763</f>
        <v>0</v>
      </c>
      <c r="O1763" s="179">
        <f>'Reported Performance Table'!BF1763</f>
        <v>0</v>
      </c>
      <c r="P1763" s="179">
        <f>'Reported Performance Table'!BG1763</f>
        <v>0</v>
      </c>
      <c r="Q1763" t="str">
        <f t="shared" si="55"/>
        <v>No</v>
      </c>
    </row>
    <row r="1764" spans="1:17" x14ac:dyDescent="0.25">
      <c r="A1764" s="75">
        <v>1771</v>
      </c>
      <c r="B1764" s="76" t="str">
        <f>IF('Reported Performance Table'!$A1771="","",IF(OR('Reported Performance Table'!$B1771="",'Reported Performance Table'!$C1771="",'Reported Performance Table'!$D1771="",'Reported Performance Table'!$F1771="",'Reported Performance Table'!$G1771="",'Reported Performance Table'!$H1771="",'Reported Performance Table'!$I1771="",'Reported Performance Table'!$K1771="",'Reported Performance Table'!$N1771="",'Reported Performance Table'!$O1771="",'Reported Performance Table'!$P1771="",'Reported Performance Table'!$Q1771="",'Reported Performance Table'!$R1771="",'Reported Performance Table'!$S1771="",'Reported Performance Table'!$T1771="",'Reported Performance Table'!$U1771="",'Reported Performance Table'!$V1771="",'Reported Performance Table'!$W1771="",'Reported Performance Table'!$X1771="",'Reported Performance Table'!$AF1771="",'Reported Performance Table'!$AG1771="",'Reported Performance Table'!$AI1771="",'Reported Performance Table'!$AJ1771="",'Reported Performance Table'!$AL1771="",'Reported Performance Table'!$AN1771="",'Reported Performance Table'!$AR1771=""),$A1764&amp;", ",""))</f>
        <v/>
      </c>
      <c r="D1764" s="35" t="e">
        <f>VLOOKUP('Reported Performance Table'!C1764,'Master List'!$B$20:$C$39,2,FALSE)</f>
        <v>#N/A</v>
      </c>
      <c r="E1764" t="e">
        <f>VLOOKUP('Reported Performance Table'!D1764,'Master List'!$B$42:$C$129,2,FALSE)</f>
        <v>#N/A</v>
      </c>
      <c r="F1764" t="e">
        <f>VLOOKUP('Reported Performance Table'!C1764,'Master List'!$B$20:$D$39,3,FALSE)</f>
        <v>#N/A</v>
      </c>
      <c r="G1764" s="3" t="e">
        <f>VLOOKUP('Reported Performance Table'!B1764,'Master List'!$B$11:$D$17,3,FALSE)</f>
        <v>#N/A</v>
      </c>
      <c r="H1764" t="e">
        <f t="shared" si="54"/>
        <v>#N/A</v>
      </c>
      <c r="I1764" t="e">
        <f>IF(VLOOKUP('Reported Performance Table'!D1764,'Master List'!$B$42:$D$129,3,FALSE)="","No",VLOOKUP('Reported Performance Table'!D1764,'Master List'!$B$42:$D$129,3,FALSE))</f>
        <v>#N/A</v>
      </c>
      <c r="J1764" t="e">
        <f>IF(AND(I1764="Yes_No",'Reported Performance Table'!E1764="Yes"),"No","Yes_No")</f>
        <v>#N/A</v>
      </c>
      <c r="K1764" t="str">
        <f>IF('Reported Performance Table'!D1764="","",IF('Reported Performance Table'!E1764="Yes","LUNA_CCT","Reported_CCT"))</f>
        <v/>
      </c>
      <c r="L1764" t="str">
        <f>IF('Reported Performance Table'!D1764="","",IF(K1764="LUNA_CCT",VLOOKUP('Reported Performance Table'!D1764,'Master List'!$B$42:$E$129,4,FALSE),"Reported_BUG"))</f>
        <v/>
      </c>
      <c r="M1764" t="str">
        <f>IF('Reported Performance Table'!D1764="","",IF(AND('Reported Performance Table'!$E1764="Yes",OR('Reported Performance Table'!$D1764='Master List'!$B$42,'Reported Performance Table'!$D1764='Master List'!$B$43,'Reported Performance Table'!$D1764='Master List'!$B$44,'Reported Performance Table'!$D1764='Master List'!$B$46,'Reported Performance Table'!$D1764='Master List'!$B$48,'Reported Performance Table'!$D1764='Master List'!$B$104,'Reported Performance Table'!$D1764='Master List'!$B$106,'Reported Performance Table'!$D1764='Master List'!$B$126)),"LUNA_Dimming","Dimming_Capability_and_Range"))</f>
        <v/>
      </c>
      <c r="N1764" s="179">
        <f>'Reported Performance Table'!BE1764</f>
        <v>0</v>
      </c>
      <c r="O1764" s="179">
        <f>'Reported Performance Table'!BF1764</f>
        <v>0</v>
      </c>
      <c r="P1764" s="179">
        <f>'Reported Performance Table'!BG1764</f>
        <v>0</v>
      </c>
      <c r="Q1764" t="str">
        <f t="shared" si="55"/>
        <v>No</v>
      </c>
    </row>
    <row r="1765" spans="1:17" x14ac:dyDescent="0.25">
      <c r="A1765" s="75">
        <v>1772</v>
      </c>
      <c r="B1765" s="76" t="str">
        <f>IF('Reported Performance Table'!$A1772="","",IF(OR('Reported Performance Table'!$B1772="",'Reported Performance Table'!$C1772="",'Reported Performance Table'!$D1772="",'Reported Performance Table'!$F1772="",'Reported Performance Table'!$G1772="",'Reported Performance Table'!$H1772="",'Reported Performance Table'!$I1772="",'Reported Performance Table'!$K1772="",'Reported Performance Table'!$N1772="",'Reported Performance Table'!$O1772="",'Reported Performance Table'!$P1772="",'Reported Performance Table'!$Q1772="",'Reported Performance Table'!$R1772="",'Reported Performance Table'!$S1772="",'Reported Performance Table'!$T1772="",'Reported Performance Table'!$U1772="",'Reported Performance Table'!$V1772="",'Reported Performance Table'!$W1772="",'Reported Performance Table'!$X1772="",'Reported Performance Table'!$AF1772="",'Reported Performance Table'!$AG1772="",'Reported Performance Table'!$AI1772="",'Reported Performance Table'!$AJ1772="",'Reported Performance Table'!$AL1772="",'Reported Performance Table'!$AN1772="",'Reported Performance Table'!$AR1772=""),$A1765&amp;", ",""))</f>
        <v/>
      </c>
      <c r="D1765" s="35" t="e">
        <f>VLOOKUP('Reported Performance Table'!C1765,'Master List'!$B$20:$C$39,2,FALSE)</f>
        <v>#N/A</v>
      </c>
      <c r="E1765" t="e">
        <f>VLOOKUP('Reported Performance Table'!D1765,'Master List'!$B$42:$C$129,2,FALSE)</f>
        <v>#N/A</v>
      </c>
      <c r="F1765" t="e">
        <f>VLOOKUP('Reported Performance Table'!C1765,'Master List'!$B$20:$D$39,3,FALSE)</f>
        <v>#N/A</v>
      </c>
      <c r="G1765" s="3" t="e">
        <f>VLOOKUP('Reported Performance Table'!B1765,'Master List'!$B$11:$D$17,3,FALSE)</f>
        <v>#N/A</v>
      </c>
      <c r="H1765" t="e">
        <f t="shared" si="54"/>
        <v>#N/A</v>
      </c>
      <c r="I1765" t="e">
        <f>IF(VLOOKUP('Reported Performance Table'!D1765,'Master List'!$B$42:$D$129,3,FALSE)="","No",VLOOKUP('Reported Performance Table'!D1765,'Master List'!$B$42:$D$129,3,FALSE))</f>
        <v>#N/A</v>
      </c>
      <c r="J1765" t="e">
        <f>IF(AND(I1765="Yes_No",'Reported Performance Table'!E1765="Yes"),"No","Yes_No")</f>
        <v>#N/A</v>
      </c>
      <c r="K1765" t="str">
        <f>IF('Reported Performance Table'!D1765="","",IF('Reported Performance Table'!E1765="Yes","LUNA_CCT","Reported_CCT"))</f>
        <v/>
      </c>
      <c r="L1765" t="str">
        <f>IF('Reported Performance Table'!D1765="","",IF(K1765="LUNA_CCT",VLOOKUP('Reported Performance Table'!D1765,'Master List'!$B$42:$E$129,4,FALSE),"Reported_BUG"))</f>
        <v/>
      </c>
      <c r="M1765" t="str">
        <f>IF('Reported Performance Table'!D1765="","",IF(AND('Reported Performance Table'!$E1765="Yes",OR('Reported Performance Table'!$D1765='Master List'!$B$42,'Reported Performance Table'!$D1765='Master List'!$B$43,'Reported Performance Table'!$D1765='Master List'!$B$44,'Reported Performance Table'!$D1765='Master List'!$B$46,'Reported Performance Table'!$D1765='Master List'!$B$48,'Reported Performance Table'!$D1765='Master List'!$B$104,'Reported Performance Table'!$D1765='Master List'!$B$106,'Reported Performance Table'!$D1765='Master List'!$B$126)),"LUNA_Dimming","Dimming_Capability_and_Range"))</f>
        <v/>
      </c>
      <c r="N1765" s="179">
        <f>'Reported Performance Table'!BE1765</f>
        <v>0</v>
      </c>
      <c r="O1765" s="179">
        <f>'Reported Performance Table'!BF1765</f>
        <v>0</v>
      </c>
      <c r="P1765" s="179">
        <f>'Reported Performance Table'!BG1765</f>
        <v>0</v>
      </c>
      <c r="Q1765" t="str">
        <f t="shared" si="55"/>
        <v>No</v>
      </c>
    </row>
    <row r="1766" spans="1:17" x14ac:dyDescent="0.25">
      <c r="A1766" s="75">
        <v>1773</v>
      </c>
      <c r="B1766" s="76" t="str">
        <f>IF('Reported Performance Table'!$A1773="","",IF(OR('Reported Performance Table'!$B1773="",'Reported Performance Table'!$C1773="",'Reported Performance Table'!$D1773="",'Reported Performance Table'!$F1773="",'Reported Performance Table'!$G1773="",'Reported Performance Table'!$H1773="",'Reported Performance Table'!$I1773="",'Reported Performance Table'!$K1773="",'Reported Performance Table'!$N1773="",'Reported Performance Table'!$O1773="",'Reported Performance Table'!$P1773="",'Reported Performance Table'!$Q1773="",'Reported Performance Table'!$R1773="",'Reported Performance Table'!$S1773="",'Reported Performance Table'!$T1773="",'Reported Performance Table'!$U1773="",'Reported Performance Table'!$V1773="",'Reported Performance Table'!$W1773="",'Reported Performance Table'!$X1773="",'Reported Performance Table'!$AF1773="",'Reported Performance Table'!$AG1773="",'Reported Performance Table'!$AI1773="",'Reported Performance Table'!$AJ1773="",'Reported Performance Table'!$AL1773="",'Reported Performance Table'!$AN1773="",'Reported Performance Table'!$AR1773=""),$A1766&amp;", ",""))</f>
        <v/>
      </c>
      <c r="D1766" s="35" t="e">
        <f>VLOOKUP('Reported Performance Table'!C1766,'Master List'!$B$20:$C$39,2,FALSE)</f>
        <v>#N/A</v>
      </c>
      <c r="E1766" t="e">
        <f>VLOOKUP('Reported Performance Table'!D1766,'Master List'!$B$42:$C$129,2,FALSE)</f>
        <v>#N/A</v>
      </c>
      <c r="F1766" t="e">
        <f>VLOOKUP('Reported Performance Table'!C1766,'Master List'!$B$20:$D$39,3,FALSE)</f>
        <v>#N/A</v>
      </c>
      <c r="G1766" s="3" t="e">
        <f>VLOOKUP('Reported Performance Table'!B1766,'Master List'!$B$11:$D$17,3,FALSE)</f>
        <v>#N/A</v>
      </c>
      <c r="H1766" t="e">
        <f t="shared" si="54"/>
        <v>#N/A</v>
      </c>
      <c r="I1766" t="e">
        <f>IF(VLOOKUP('Reported Performance Table'!D1766,'Master List'!$B$42:$D$129,3,FALSE)="","No",VLOOKUP('Reported Performance Table'!D1766,'Master List'!$B$42:$D$129,3,FALSE))</f>
        <v>#N/A</v>
      </c>
      <c r="J1766" t="e">
        <f>IF(AND(I1766="Yes_No",'Reported Performance Table'!E1766="Yes"),"No","Yes_No")</f>
        <v>#N/A</v>
      </c>
      <c r="K1766" t="str">
        <f>IF('Reported Performance Table'!D1766="","",IF('Reported Performance Table'!E1766="Yes","LUNA_CCT","Reported_CCT"))</f>
        <v/>
      </c>
      <c r="L1766" t="str">
        <f>IF('Reported Performance Table'!D1766="","",IF(K1766="LUNA_CCT",VLOOKUP('Reported Performance Table'!D1766,'Master List'!$B$42:$E$129,4,FALSE),"Reported_BUG"))</f>
        <v/>
      </c>
      <c r="M1766" t="str">
        <f>IF('Reported Performance Table'!D1766="","",IF(AND('Reported Performance Table'!$E1766="Yes",OR('Reported Performance Table'!$D1766='Master List'!$B$42,'Reported Performance Table'!$D1766='Master List'!$B$43,'Reported Performance Table'!$D1766='Master List'!$B$44,'Reported Performance Table'!$D1766='Master List'!$B$46,'Reported Performance Table'!$D1766='Master List'!$B$48,'Reported Performance Table'!$D1766='Master List'!$B$104,'Reported Performance Table'!$D1766='Master List'!$B$106,'Reported Performance Table'!$D1766='Master List'!$B$126)),"LUNA_Dimming","Dimming_Capability_and_Range"))</f>
        <v/>
      </c>
      <c r="N1766" s="179">
        <f>'Reported Performance Table'!BE1766</f>
        <v>0</v>
      </c>
      <c r="O1766" s="179">
        <f>'Reported Performance Table'!BF1766</f>
        <v>0</v>
      </c>
      <c r="P1766" s="179">
        <f>'Reported Performance Table'!BG1766</f>
        <v>0</v>
      </c>
      <c r="Q1766" t="str">
        <f t="shared" si="55"/>
        <v>No</v>
      </c>
    </row>
    <row r="1767" spans="1:17" x14ac:dyDescent="0.25">
      <c r="A1767" s="75">
        <v>1774</v>
      </c>
      <c r="B1767" s="76" t="str">
        <f>IF('Reported Performance Table'!$A1774="","",IF(OR('Reported Performance Table'!$B1774="",'Reported Performance Table'!$C1774="",'Reported Performance Table'!$D1774="",'Reported Performance Table'!$F1774="",'Reported Performance Table'!$G1774="",'Reported Performance Table'!$H1774="",'Reported Performance Table'!$I1774="",'Reported Performance Table'!$K1774="",'Reported Performance Table'!$N1774="",'Reported Performance Table'!$O1774="",'Reported Performance Table'!$P1774="",'Reported Performance Table'!$Q1774="",'Reported Performance Table'!$R1774="",'Reported Performance Table'!$S1774="",'Reported Performance Table'!$T1774="",'Reported Performance Table'!$U1774="",'Reported Performance Table'!$V1774="",'Reported Performance Table'!$W1774="",'Reported Performance Table'!$X1774="",'Reported Performance Table'!$AF1774="",'Reported Performance Table'!$AG1774="",'Reported Performance Table'!$AI1774="",'Reported Performance Table'!$AJ1774="",'Reported Performance Table'!$AL1774="",'Reported Performance Table'!$AN1774="",'Reported Performance Table'!$AR1774=""),$A1767&amp;", ",""))</f>
        <v/>
      </c>
      <c r="D1767" s="35" t="e">
        <f>VLOOKUP('Reported Performance Table'!C1767,'Master List'!$B$20:$C$39,2,FALSE)</f>
        <v>#N/A</v>
      </c>
      <c r="E1767" t="e">
        <f>VLOOKUP('Reported Performance Table'!D1767,'Master List'!$B$42:$C$129,2,FALSE)</f>
        <v>#N/A</v>
      </c>
      <c r="F1767" t="e">
        <f>VLOOKUP('Reported Performance Table'!C1767,'Master List'!$B$20:$D$39,3,FALSE)</f>
        <v>#N/A</v>
      </c>
      <c r="G1767" s="3" t="e">
        <f>VLOOKUP('Reported Performance Table'!B1767,'Master List'!$B$11:$D$17,3,FALSE)</f>
        <v>#N/A</v>
      </c>
      <c r="H1767" t="e">
        <f t="shared" si="54"/>
        <v>#N/A</v>
      </c>
      <c r="I1767" t="e">
        <f>IF(VLOOKUP('Reported Performance Table'!D1767,'Master List'!$B$42:$D$129,3,FALSE)="","No",VLOOKUP('Reported Performance Table'!D1767,'Master List'!$B$42:$D$129,3,FALSE))</f>
        <v>#N/A</v>
      </c>
      <c r="J1767" t="e">
        <f>IF(AND(I1767="Yes_No",'Reported Performance Table'!E1767="Yes"),"No","Yes_No")</f>
        <v>#N/A</v>
      </c>
      <c r="K1767" t="str">
        <f>IF('Reported Performance Table'!D1767="","",IF('Reported Performance Table'!E1767="Yes","LUNA_CCT","Reported_CCT"))</f>
        <v/>
      </c>
      <c r="L1767" t="str">
        <f>IF('Reported Performance Table'!D1767="","",IF(K1767="LUNA_CCT",VLOOKUP('Reported Performance Table'!D1767,'Master List'!$B$42:$E$129,4,FALSE),"Reported_BUG"))</f>
        <v/>
      </c>
      <c r="M1767" t="str">
        <f>IF('Reported Performance Table'!D1767="","",IF(AND('Reported Performance Table'!$E1767="Yes",OR('Reported Performance Table'!$D1767='Master List'!$B$42,'Reported Performance Table'!$D1767='Master List'!$B$43,'Reported Performance Table'!$D1767='Master List'!$B$44,'Reported Performance Table'!$D1767='Master List'!$B$46,'Reported Performance Table'!$D1767='Master List'!$B$48,'Reported Performance Table'!$D1767='Master List'!$B$104,'Reported Performance Table'!$D1767='Master List'!$B$106,'Reported Performance Table'!$D1767='Master List'!$B$126)),"LUNA_Dimming","Dimming_Capability_and_Range"))</f>
        <v/>
      </c>
      <c r="N1767" s="179">
        <f>'Reported Performance Table'!BE1767</f>
        <v>0</v>
      </c>
      <c r="O1767" s="179">
        <f>'Reported Performance Table'!BF1767</f>
        <v>0</v>
      </c>
      <c r="P1767" s="179">
        <f>'Reported Performance Table'!BG1767</f>
        <v>0</v>
      </c>
      <c r="Q1767" t="str">
        <f t="shared" si="55"/>
        <v>No</v>
      </c>
    </row>
    <row r="1768" spans="1:17" x14ac:dyDescent="0.25">
      <c r="A1768" s="75">
        <v>1775</v>
      </c>
      <c r="B1768" s="76" t="str">
        <f>IF('Reported Performance Table'!$A1775="","",IF(OR('Reported Performance Table'!$B1775="",'Reported Performance Table'!$C1775="",'Reported Performance Table'!$D1775="",'Reported Performance Table'!$F1775="",'Reported Performance Table'!$G1775="",'Reported Performance Table'!$H1775="",'Reported Performance Table'!$I1775="",'Reported Performance Table'!$K1775="",'Reported Performance Table'!$N1775="",'Reported Performance Table'!$O1775="",'Reported Performance Table'!$P1775="",'Reported Performance Table'!$Q1775="",'Reported Performance Table'!$R1775="",'Reported Performance Table'!$S1775="",'Reported Performance Table'!$T1775="",'Reported Performance Table'!$U1775="",'Reported Performance Table'!$V1775="",'Reported Performance Table'!$W1775="",'Reported Performance Table'!$X1775="",'Reported Performance Table'!$AF1775="",'Reported Performance Table'!$AG1775="",'Reported Performance Table'!$AI1775="",'Reported Performance Table'!$AJ1775="",'Reported Performance Table'!$AL1775="",'Reported Performance Table'!$AN1775="",'Reported Performance Table'!$AR1775=""),$A1768&amp;", ",""))</f>
        <v/>
      </c>
      <c r="D1768" s="35" t="e">
        <f>VLOOKUP('Reported Performance Table'!C1768,'Master List'!$B$20:$C$39,2,FALSE)</f>
        <v>#N/A</v>
      </c>
      <c r="E1768" t="e">
        <f>VLOOKUP('Reported Performance Table'!D1768,'Master List'!$B$42:$C$129,2,FALSE)</f>
        <v>#N/A</v>
      </c>
      <c r="F1768" t="e">
        <f>VLOOKUP('Reported Performance Table'!C1768,'Master List'!$B$20:$D$39,3,FALSE)</f>
        <v>#N/A</v>
      </c>
      <c r="G1768" s="3" t="e">
        <f>VLOOKUP('Reported Performance Table'!B1768,'Master List'!$B$11:$D$17,3,FALSE)</f>
        <v>#N/A</v>
      </c>
      <c r="H1768" t="e">
        <f t="shared" si="54"/>
        <v>#N/A</v>
      </c>
      <c r="I1768" t="e">
        <f>IF(VLOOKUP('Reported Performance Table'!D1768,'Master List'!$B$42:$D$129,3,FALSE)="","No",VLOOKUP('Reported Performance Table'!D1768,'Master List'!$B$42:$D$129,3,FALSE))</f>
        <v>#N/A</v>
      </c>
      <c r="J1768" t="e">
        <f>IF(AND(I1768="Yes_No",'Reported Performance Table'!E1768="Yes"),"No","Yes_No")</f>
        <v>#N/A</v>
      </c>
      <c r="K1768" t="str">
        <f>IF('Reported Performance Table'!D1768="","",IF('Reported Performance Table'!E1768="Yes","LUNA_CCT","Reported_CCT"))</f>
        <v/>
      </c>
      <c r="L1768" t="str">
        <f>IF('Reported Performance Table'!D1768="","",IF(K1768="LUNA_CCT",VLOOKUP('Reported Performance Table'!D1768,'Master List'!$B$42:$E$129,4,FALSE),"Reported_BUG"))</f>
        <v/>
      </c>
      <c r="M1768" t="str">
        <f>IF('Reported Performance Table'!D1768="","",IF(AND('Reported Performance Table'!$E1768="Yes",OR('Reported Performance Table'!$D1768='Master List'!$B$42,'Reported Performance Table'!$D1768='Master List'!$B$43,'Reported Performance Table'!$D1768='Master List'!$B$44,'Reported Performance Table'!$D1768='Master List'!$B$46,'Reported Performance Table'!$D1768='Master List'!$B$48,'Reported Performance Table'!$D1768='Master List'!$B$104,'Reported Performance Table'!$D1768='Master List'!$B$106,'Reported Performance Table'!$D1768='Master List'!$B$126)),"LUNA_Dimming","Dimming_Capability_and_Range"))</f>
        <v/>
      </c>
      <c r="N1768" s="179">
        <f>'Reported Performance Table'!BE1768</f>
        <v>0</v>
      </c>
      <c r="O1768" s="179">
        <f>'Reported Performance Table'!BF1768</f>
        <v>0</v>
      </c>
      <c r="P1768" s="179">
        <f>'Reported Performance Table'!BG1768</f>
        <v>0</v>
      </c>
      <c r="Q1768" t="str">
        <f t="shared" si="55"/>
        <v>No</v>
      </c>
    </row>
    <row r="1769" spans="1:17" x14ac:dyDescent="0.25">
      <c r="A1769" s="75">
        <v>1776</v>
      </c>
      <c r="B1769" s="76" t="str">
        <f>IF('Reported Performance Table'!$A1776="","",IF(OR('Reported Performance Table'!$B1776="",'Reported Performance Table'!$C1776="",'Reported Performance Table'!$D1776="",'Reported Performance Table'!$F1776="",'Reported Performance Table'!$G1776="",'Reported Performance Table'!$H1776="",'Reported Performance Table'!$I1776="",'Reported Performance Table'!$K1776="",'Reported Performance Table'!$N1776="",'Reported Performance Table'!$O1776="",'Reported Performance Table'!$P1776="",'Reported Performance Table'!$Q1776="",'Reported Performance Table'!$R1776="",'Reported Performance Table'!$S1776="",'Reported Performance Table'!$T1776="",'Reported Performance Table'!$U1776="",'Reported Performance Table'!$V1776="",'Reported Performance Table'!$W1776="",'Reported Performance Table'!$X1776="",'Reported Performance Table'!$AF1776="",'Reported Performance Table'!$AG1776="",'Reported Performance Table'!$AI1776="",'Reported Performance Table'!$AJ1776="",'Reported Performance Table'!$AL1776="",'Reported Performance Table'!$AN1776="",'Reported Performance Table'!$AR1776=""),$A1769&amp;", ",""))</f>
        <v/>
      </c>
      <c r="D1769" s="35" t="e">
        <f>VLOOKUP('Reported Performance Table'!C1769,'Master List'!$B$20:$C$39,2,FALSE)</f>
        <v>#N/A</v>
      </c>
      <c r="E1769" t="e">
        <f>VLOOKUP('Reported Performance Table'!D1769,'Master List'!$B$42:$C$129,2,FALSE)</f>
        <v>#N/A</v>
      </c>
      <c r="F1769" t="e">
        <f>VLOOKUP('Reported Performance Table'!C1769,'Master List'!$B$20:$D$39,3,FALSE)</f>
        <v>#N/A</v>
      </c>
      <c r="G1769" s="3" t="e">
        <f>VLOOKUP('Reported Performance Table'!B1769,'Master List'!$B$11:$D$17,3,FALSE)</f>
        <v>#N/A</v>
      </c>
      <c r="H1769" t="e">
        <f t="shared" si="54"/>
        <v>#N/A</v>
      </c>
      <c r="I1769" t="e">
        <f>IF(VLOOKUP('Reported Performance Table'!D1769,'Master List'!$B$42:$D$129,3,FALSE)="","No",VLOOKUP('Reported Performance Table'!D1769,'Master List'!$B$42:$D$129,3,FALSE))</f>
        <v>#N/A</v>
      </c>
      <c r="J1769" t="e">
        <f>IF(AND(I1769="Yes_No",'Reported Performance Table'!E1769="Yes"),"No","Yes_No")</f>
        <v>#N/A</v>
      </c>
      <c r="K1769" t="str">
        <f>IF('Reported Performance Table'!D1769="","",IF('Reported Performance Table'!E1769="Yes","LUNA_CCT","Reported_CCT"))</f>
        <v/>
      </c>
      <c r="L1769" t="str">
        <f>IF('Reported Performance Table'!D1769="","",IF(K1769="LUNA_CCT",VLOOKUP('Reported Performance Table'!D1769,'Master List'!$B$42:$E$129,4,FALSE),"Reported_BUG"))</f>
        <v/>
      </c>
      <c r="M1769" t="str">
        <f>IF('Reported Performance Table'!D1769="","",IF(AND('Reported Performance Table'!$E1769="Yes",OR('Reported Performance Table'!$D1769='Master List'!$B$42,'Reported Performance Table'!$D1769='Master List'!$B$43,'Reported Performance Table'!$D1769='Master List'!$B$44,'Reported Performance Table'!$D1769='Master List'!$B$46,'Reported Performance Table'!$D1769='Master List'!$B$48,'Reported Performance Table'!$D1769='Master List'!$B$104,'Reported Performance Table'!$D1769='Master List'!$B$106,'Reported Performance Table'!$D1769='Master List'!$B$126)),"LUNA_Dimming","Dimming_Capability_and_Range"))</f>
        <v/>
      </c>
      <c r="N1769" s="179">
        <f>'Reported Performance Table'!BE1769</f>
        <v>0</v>
      </c>
      <c r="O1769" s="179">
        <f>'Reported Performance Table'!BF1769</f>
        <v>0</v>
      </c>
      <c r="P1769" s="179">
        <f>'Reported Performance Table'!BG1769</f>
        <v>0</v>
      </c>
      <c r="Q1769" t="str">
        <f t="shared" si="55"/>
        <v>No</v>
      </c>
    </row>
    <row r="1770" spans="1:17" x14ac:dyDescent="0.25">
      <c r="A1770" s="75">
        <v>1777</v>
      </c>
      <c r="B1770" s="76" t="str">
        <f>IF('Reported Performance Table'!$A1777="","",IF(OR('Reported Performance Table'!$B1777="",'Reported Performance Table'!$C1777="",'Reported Performance Table'!$D1777="",'Reported Performance Table'!$F1777="",'Reported Performance Table'!$G1777="",'Reported Performance Table'!$H1777="",'Reported Performance Table'!$I1777="",'Reported Performance Table'!$K1777="",'Reported Performance Table'!$N1777="",'Reported Performance Table'!$O1777="",'Reported Performance Table'!$P1777="",'Reported Performance Table'!$Q1777="",'Reported Performance Table'!$R1777="",'Reported Performance Table'!$S1777="",'Reported Performance Table'!$T1777="",'Reported Performance Table'!$U1777="",'Reported Performance Table'!$V1777="",'Reported Performance Table'!$W1777="",'Reported Performance Table'!$X1777="",'Reported Performance Table'!$AF1777="",'Reported Performance Table'!$AG1777="",'Reported Performance Table'!$AI1777="",'Reported Performance Table'!$AJ1777="",'Reported Performance Table'!$AL1777="",'Reported Performance Table'!$AN1777="",'Reported Performance Table'!$AR1777=""),$A1770&amp;", ",""))</f>
        <v/>
      </c>
      <c r="D1770" s="35" t="e">
        <f>VLOOKUP('Reported Performance Table'!C1770,'Master List'!$B$20:$C$39,2,FALSE)</f>
        <v>#N/A</v>
      </c>
      <c r="E1770" t="e">
        <f>VLOOKUP('Reported Performance Table'!D1770,'Master List'!$B$42:$C$129,2,FALSE)</f>
        <v>#N/A</v>
      </c>
      <c r="F1770" t="e">
        <f>VLOOKUP('Reported Performance Table'!C1770,'Master List'!$B$20:$D$39,3,FALSE)</f>
        <v>#N/A</v>
      </c>
      <c r="G1770" s="3" t="e">
        <f>VLOOKUP('Reported Performance Table'!B1770,'Master List'!$B$11:$D$17,3,FALSE)</f>
        <v>#N/A</v>
      </c>
      <c r="H1770" t="e">
        <f t="shared" si="54"/>
        <v>#N/A</v>
      </c>
      <c r="I1770" t="e">
        <f>IF(VLOOKUP('Reported Performance Table'!D1770,'Master List'!$B$42:$D$129,3,FALSE)="","No",VLOOKUP('Reported Performance Table'!D1770,'Master List'!$B$42:$D$129,3,FALSE))</f>
        <v>#N/A</v>
      </c>
      <c r="J1770" t="e">
        <f>IF(AND(I1770="Yes_No",'Reported Performance Table'!E1770="Yes"),"No","Yes_No")</f>
        <v>#N/A</v>
      </c>
      <c r="K1770" t="str">
        <f>IF('Reported Performance Table'!D1770="","",IF('Reported Performance Table'!E1770="Yes","LUNA_CCT","Reported_CCT"))</f>
        <v/>
      </c>
      <c r="L1770" t="str">
        <f>IF('Reported Performance Table'!D1770="","",IF(K1770="LUNA_CCT",VLOOKUP('Reported Performance Table'!D1770,'Master List'!$B$42:$E$129,4,FALSE),"Reported_BUG"))</f>
        <v/>
      </c>
      <c r="M1770" t="str">
        <f>IF('Reported Performance Table'!D1770="","",IF(AND('Reported Performance Table'!$E1770="Yes",OR('Reported Performance Table'!$D1770='Master List'!$B$42,'Reported Performance Table'!$D1770='Master List'!$B$43,'Reported Performance Table'!$D1770='Master List'!$B$44,'Reported Performance Table'!$D1770='Master List'!$B$46,'Reported Performance Table'!$D1770='Master List'!$B$48,'Reported Performance Table'!$D1770='Master List'!$B$104,'Reported Performance Table'!$D1770='Master List'!$B$106,'Reported Performance Table'!$D1770='Master List'!$B$126)),"LUNA_Dimming","Dimming_Capability_and_Range"))</f>
        <v/>
      </c>
      <c r="N1770" s="179">
        <f>'Reported Performance Table'!BE1770</f>
        <v>0</v>
      </c>
      <c r="O1770" s="179">
        <f>'Reported Performance Table'!BF1770</f>
        <v>0</v>
      </c>
      <c r="P1770" s="179">
        <f>'Reported Performance Table'!BG1770</f>
        <v>0</v>
      </c>
      <c r="Q1770" t="str">
        <f t="shared" si="55"/>
        <v>No</v>
      </c>
    </row>
    <row r="1771" spans="1:17" x14ac:dyDescent="0.25">
      <c r="A1771" s="75">
        <v>1778</v>
      </c>
      <c r="B1771" s="76" t="str">
        <f>IF('Reported Performance Table'!$A1778="","",IF(OR('Reported Performance Table'!$B1778="",'Reported Performance Table'!$C1778="",'Reported Performance Table'!$D1778="",'Reported Performance Table'!$F1778="",'Reported Performance Table'!$G1778="",'Reported Performance Table'!$H1778="",'Reported Performance Table'!$I1778="",'Reported Performance Table'!$K1778="",'Reported Performance Table'!$N1778="",'Reported Performance Table'!$O1778="",'Reported Performance Table'!$P1778="",'Reported Performance Table'!$Q1778="",'Reported Performance Table'!$R1778="",'Reported Performance Table'!$S1778="",'Reported Performance Table'!$T1778="",'Reported Performance Table'!$U1778="",'Reported Performance Table'!$V1778="",'Reported Performance Table'!$W1778="",'Reported Performance Table'!$X1778="",'Reported Performance Table'!$AF1778="",'Reported Performance Table'!$AG1778="",'Reported Performance Table'!$AI1778="",'Reported Performance Table'!$AJ1778="",'Reported Performance Table'!$AL1778="",'Reported Performance Table'!$AN1778="",'Reported Performance Table'!$AR1778=""),$A1771&amp;", ",""))</f>
        <v/>
      </c>
      <c r="D1771" s="35" t="e">
        <f>VLOOKUP('Reported Performance Table'!C1771,'Master List'!$B$20:$C$39,2,FALSE)</f>
        <v>#N/A</v>
      </c>
      <c r="E1771" t="e">
        <f>VLOOKUP('Reported Performance Table'!D1771,'Master List'!$B$42:$C$129,2,FALSE)</f>
        <v>#N/A</v>
      </c>
      <c r="F1771" t="e">
        <f>VLOOKUP('Reported Performance Table'!C1771,'Master List'!$B$20:$D$39,3,FALSE)</f>
        <v>#N/A</v>
      </c>
      <c r="G1771" s="3" t="e">
        <f>VLOOKUP('Reported Performance Table'!B1771,'Master List'!$B$11:$D$17,3,FALSE)</f>
        <v>#N/A</v>
      </c>
      <c r="H1771" t="e">
        <f t="shared" si="54"/>
        <v>#N/A</v>
      </c>
      <c r="I1771" t="e">
        <f>IF(VLOOKUP('Reported Performance Table'!D1771,'Master List'!$B$42:$D$129,3,FALSE)="","No",VLOOKUP('Reported Performance Table'!D1771,'Master List'!$B$42:$D$129,3,FALSE))</f>
        <v>#N/A</v>
      </c>
      <c r="J1771" t="e">
        <f>IF(AND(I1771="Yes_No",'Reported Performance Table'!E1771="Yes"),"No","Yes_No")</f>
        <v>#N/A</v>
      </c>
      <c r="K1771" t="str">
        <f>IF('Reported Performance Table'!D1771="","",IF('Reported Performance Table'!E1771="Yes","LUNA_CCT","Reported_CCT"))</f>
        <v/>
      </c>
      <c r="L1771" t="str">
        <f>IF('Reported Performance Table'!D1771="","",IF(K1771="LUNA_CCT",VLOOKUP('Reported Performance Table'!D1771,'Master List'!$B$42:$E$129,4,FALSE),"Reported_BUG"))</f>
        <v/>
      </c>
      <c r="M1771" t="str">
        <f>IF('Reported Performance Table'!D1771="","",IF(AND('Reported Performance Table'!$E1771="Yes",OR('Reported Performance Table'!$D1771='Master List'!$B$42,'Reported Performance Table'!$D1771='Master List'!$B$43,'Reported Performance Table'!$D1771='Master List'!$B$44,'Reported Performance Table'!$D1771='Master List'!$B$46,'Reported Performance Table'!$D1771='Master List'!$B$48,'Reported Performance Table'!$D1771='Master List'!$B$104,'Reported Performance Table'!$D1771='Master List'!$B$106,'Reported Performance Table'!$D1771='Master List'!$B$126)),"LUNA_Dimming","Dimming_Capability_and_Range"))</f>
        <v/>
      </c>
      <c r="N1771" s="179">
        <f>'Reported Performance Table'!BE1771</f>
        <v>0</v>
      </c>
      <c r="O1771" s="179">
        <f>'Reported Performance Table'!BF1771</f>
        <v>0</v>
      </c>
      <c r="P1771" s="179">
        <f>'Reported Performance Table'!BG1771</f>
        <v>0</v>
      </c>
      <c r="Q1771" t="str">
        <f t="shared" si="55"/>
        <v>No</v>
      </c>
    </row>
    <row r="1772" spans="1:17" x14ac:dyDescent="0.25">
      <c r="A1772" s="75">
        <v>1779</v>
      </c>
      <c r="B1772" s="76" t="str">
        <f>IF('Reported Performance Table'!$A1779="","",IF(OR('Reported Performance Table'!$B1779="",'Reported Performance Table'!$C1779="",'Reported Performance Table'!$D1779="",'Reported Performance Table'!$F1779="",'Reported Performance Table'!$G1779="",'Reported Performance Table'!$H1779="",'Reported Performance Table'!$I1779="",'Reported Performance Table'!$K1779="",'Reported Performance Table'!$N1779="",'Reported Performance Table'!$O1779="",'Reported Performance Table'!$P1779="",'Reported Performance Table'!$Q1779="",'Reported Performance Table'!$R1779="",'Reported Performance Table'!$S1779="",'Reported Performance Table'!$T1779="",'Reported Performance Table'!$U1779="",'Reported Performance Table'!$V1779="",'Reported Performance Table'!$W1779="",'Reported Performance Table'!$X1779="",'Reported Performance Table'!$AF1779="",'Reported Performance Table'!$AG1779="",'Reported Performance Table'!$AI1779="",'Reported Performance Table'!$AJ1779="",'Reported Performance Table'!$AL1779="",'Reported Performance Table'!$AN1779="",'Reported Performance Table'!$AR1779=""),$A1772&amp;", ",""))</f>
        <v/>
      </c>
      <c r="D1772" s="35" t="e">
        <f>VLOOKUP('Reported Performance Table'!C1772,'Master List'!$B$20:$C$39,2,FALSE)</f>
        <v>#N/A</v>
      </c>
      <c r="E1772" t="e">
        <f>VLOOKUP('Reported Performance Table'!D1772,'Master List'!$B$42:$C$129,2,FALSE)</f>
        <v>#N/A</v>
      </c>
      <c r="F1772" t="e">
        <f>VLOOKUP('Reported Performance Table'!C1772,'Master List'!$B$20:$D$39,3,FALSE)</f>
        <v>#N/A</v>
      </c>
      <c r="G1772" s="3" t="e">
        <f>VLOOKUP('Reported Performance Table'!B1772,'Master List'!$B$11:$D$17,3,FALSE)</f>
        <v>#N/A</v>
      </c>
      <c r="H1772" t="e">
        <f t="shared" si="54"/>
        <v>#N/A</v>
      </c>
      <c r="I1772" t="e">
        <f>IF(VLOOKUP('Reported Performance Table'!D1772,'Master List'!$B$42:$D$129,3,FALSE)="","No",VLOOKUP('Reported Performance Table'!D1772,'Master List'!$B$42:$D$129,3,FALSE))</f>
        <v>#N/A</v>
      </c>
      <c r="J1772" t="e">
        <f>IF(AND(I1772="Yes_No",'Reported Performance Table'!E1772="Yes"),"No","Yes_No")</f>
        <v>#N/A</v>
      </c>
      <c r="K1772" t="str">
        <f>IF('Reported Performance Table'!D1772="","",IF('Reported Performance Table'!E1772="Yes","LUNA_CCT","Reported_CCT"))</f>
        <v/>
      </c>
      <c r="L1772" t="str">
        <f>IF('Reported Performance Table'!D1772="","",IF(K1772="LUNA_CCT",VLOOKUP('Reported Performance Table'!D1772,'Master List'!$B$42:$E$129,4,FALSE),"Reported_BUG"))</f>
        <v/>
      </c>
      <c r="M1772" t="str">
        <f>IF('Reported Performance Table'!D1772="","",IF(AND('Reported Performance Table'!$E1772="Yes",OR('Reported Performance Table'!$D1772='Master List'!$B$42,'Reported Performance Table'!$D1772='Master List'!$B$43,'Reported Performance Table'!$D1772='Master List'!$B$44,'Reported Performance Table'!$D1772='Master List'!$B$46,'Reported Performance Table'!$D1772='Master List'!$B$48,'Reported Performance Table'!$D1772='Master List'!$B$104,'Reported Performance Table'!$D1772='Master List'!$B$106,'Reported Performance Table'!$D1772='Master List'!$B$126)),"LUNA_Dimming","Dimming_Capability_and_Range"))</f>
        <v/>
      </c>
      <c r="N1772" s="179">
        <f>'Reported Performance Table'!BE1772</f>
        <v>0</v>
      </c>
      <c r="O1772" s="179">
        <f>'Reported Performance Table'!BF1772</f>
        <v>0</v>
      </c>
      <c r="P1772" s="179">
        <f>'Reported Performance Table'!BG1772</f>
        <v>0</v>
      </c>
      <c r="Q1772" t="str">
        <f t="shared" si="55"/>
        <v>No</v>
      </c>
    </row>
    <row r="1773" spans="1:17" x14ac:dyDescent="0.25">
      <c r="A1773" s="75">
        <v>1780</v>
      </c>
      <c r="B1773" s="76" t="str">
        <f>IF('Reported Performance Table'!$A1780="","",IF(OR('Reported Performance Table'!$B1780="",'Reported Performance Table'!$C1780="",'Reported Performance Table'!$D1780="",'Reported Performance Table'!$F1780="",'Reported Performance Table'!$G1780="",'Reported Performance Table'!$H1780="",'Reported Performance Table'!$I1780="",'Reported Performance Table'!$K1780="",'Reported Performance Table'!$N1780="",'Reported Performance Table'!$O1780="",'Reported Performance Table'!$P1780="",'Reported Performance Table'!$Q1780="",'Reported Performance Table'!$R1780="",'Reported Performance Table'!$S1780="",'Reported Performance Table'!$T1780="",'Reported Performance Table'!$U1780="",'Reported Performance Table'!$V1780="",'Reported Performance Table'!$W1780="",'Reported Performance Table'!$X1780="",'Reported Performance Table'!$AF1780="",'Reported Performance Table'!$AG1780="",'Reported Performance Table'!$AI1780="",'Reported Performance Table'!$AJ1780="",'Reported Performance Table'!$AL1780="",'Reported Performance Table'!$AN1780="",'Reported Performance Table'!$AR1780=""),$A1773&amp;", ",""))</f>
        <v/>
      </c>
      <c r="D1773" s="35" t="e">
        <f>VLOOKUP('Reported Performance Table'!C1773,'Master List'!$B$20:$C$39,2,FALSE)</f>
        <v>#N/A</v>
      </c>
      <c r="E1773" t="e">
        <f>VLOOKUP('Reported Performance Table'!D1773,'Master List'!$B$42:$C$129,2,FALSE)</f>
        <v>#N/A</v>
      </c>
      <c r="F1773" t="e">
        <f>VLOOKUP('Reported Performance Table'!C1773,'Master List'!$B$20:$D$39,3,FALSE)</f>
        <v>#N/A</v>
      </c>
      <c r="G1773" s="3" t="e">
        <f>VLOOKUP('Reported Performance Table'!B1773,'Master List'!$B$11:$D$17,3,FALSE)</f>
        <v>#N/A</v>
      </c>
      <c r="H1773" t="e">
        <f t="shared" si="54"/>
        <v>#N/A</v>
      </c>
      <c r="I1773" t="e">
        <f>IF(VLOOKUP('Reported Performance Table'!D1773,'Master List'!$B$42:$D$129,3,FALSE)="","No",VLOOKUP('Reported Performance Table'!D1773,'Master List'!$B$42:$D$129,3,FALSE))</f>
        <v>#N/A</v>
      </c>
      <c r="J1773" t="e">
        <f>IF(AND(I1773="Yes_No",'Reported Performance Table'!E1773="Yes"),"No","Yes_No")</f>
        <v>#N/A</v>
      </c>
      <c r="K1773" t="str">
        <f>IF('Reported Performance Table'!D1773="","",IF('Reported Performance Table'!E1773="Yes","LUNA_CCT","Reported_CCT"))</f>
        <v/>
      </c>
      <c r="L1773" t="str">
        <f>IF('Reported Performance Table'!D1773="","",IF(K1773="LUNA_CCT",VLOOKUP('Reported Performance Table'!D1773,'Master List'!$B$42:$E$129,4,FALSE),"Reported_BUG"))</f>
        <v/>
      </c>
      <c r="M1773" t="str">
        <f>IF('Reported Performance Table'!D1773="","",IF(AND('Reported Performance Table'!$E1773="Yes",OR('Reported Performance Table'!$D1773='Master List'!$B$42,'Reported Performance Table'!$D1773='Master List'!$B$43,'Reported Performance Table'!$D1773='Master List'!$B$44,'Reported Performance Table'!$D1773='Master List'!$B$46,'Reported Performance Table'!$D1773='Master List'!$B$48,'Reported Performance Table'!$D1773='Master List'!$B$104,'Reported Performance Table'!$D1773='Master List'!$B$106,'Reported Performance Table'!$D1773='Master List'!$B$126)),"LUNA_Dimming","Dimming_Capability_and_Range"))</f>
        <v/>
      </c>
      <c r="N1773" s="179">
        <f>'Reported Performance Table'!BE1773</f>
        <v>0</v>
      </c>
      <c r="O1773" s="179">
        <f>'Reported Performance Table'!BF1773</f>
        <v>0</v>
      </c>
      <c r="P1773" s="179">
        <f>'Reported Performance Table'!BG1773</f>
        <v>0</v>
      </c>
      <c r="Q1773" t="str">
        <f t="shared" si="55"/>
        <v>No</v>
      </c>
    </row>
    <row r="1774" spans="1:17" x14ac:dyDescent="0.25">
      <c r="A1774" s="75">
        <v>1781</v>
      </c>
      <c r="B1774" s="76" t="str">
        <f>IF('Reported Performance Table'!$A1781="","",IF(OR('Reported Performance Table'!$B1781="",'Reported Performance Table'!$C1781="",'Reported Performance Table'!$D1781="",'Reported Performance Table'!$F1781="",'Reported Performance Table'!$G1781="",'Reported Performance Table'!$H1781="",'Reported Performance Table'!$I1781="",'Reported Performance Table'!$K1781="",'Reported Performance Table'!$N1781="",'Reported Performance Table'!$O1781="",'Reported Performance Table'!$P1781="",'Reported Performance Table'!$Q1781="",'Reported Performance Table'!$R1781="",'Reported Performance Table'!$S1781="",'Reported Performance Table'!$T1781="",'Reported Performance Table'!$U1781="",'Reported Performance Table'!$V1781="",'Reported Performance Table'!$W1781="",'Reported Performance Table'!$X1781="",'Reported Performance Table'!$AF1781="",'Reported Performance Table'!$AG1781="",'Reported Performance Table'!$AI1781="",'Reported Performance Table'!$AJ1781="",'Reported Performance Table'!$AL1781="",'Reported Performance Table'!$AN1781="",'Reported Performance Table'!$AR1781=""),$A1774&amp;", ",""))</f>
        <v/>
      </c>
      <c r="D1774" s="35" t="e">
        <f>VLOOKUP('Reported Performance Table'!C1774,'Master List'!$B$20:$C$39,2,FALSE)</f>
        <v>#N/A</v>
      </c>
      <c r="E1774" t="e">
        <f>VLOOKUP('Reported Performance Table'!D1774,'Master List'!$B$42:$C$129,2,FALSE)</f>
        <v>#N/A</v>
      </c>
      <c r="F1774" t="e">
        <f>VLOOKUP('Reported Performance Table'!C1774,'Master List'!$B$20:$D$39,3,FALSE)</f>
        <v>#N/A</v>
      </c>
      <c r="G1774" s="3" t="e">
        <f>VLOOKUP('Reported Performance Table'!B1774,'Master List'!$B$11:$D$17,3,FALSE)</f>
        <v>#N/A</v>
      </c>
      <c r="H1774" t="e">
        <f t="shared" si="54"/>
        <v>#N/A</v>
      </c>
      <c r="I1774" t="e">
        <f>IF(VLOOKUP('Reported Performance Table'!D1774,'Master List'!$B$42:$D$129,3,FALSE)="","No",VLOOKUP('Reported Performance Table'!D1774,'Master List'!$B$42:$D$129,3,FALSE))</f>
        <v>#N/A</v>
      </c>
      <c r="J1774" t="e">
        <f>IF(AND(I1774="Yes_No",'Reported Performance Table'!E1774="Yes"),"No","Yes_No")</f>
        <v>#N/A</v>
      </c>
      <c r="K1774" t="str">
        <f>IF('Reported Performance Table'!D1774="","",IF('Reported Performance Table'!E1774="Yes","LUNA_CCT","Reported_CCT"))</f>
        <v/>
      </c>
      <c r="L1774" t="str">
        <f>IF('Reported Performance Table'!D1774="","",IF(K1774="LUNA_CCT",VLOOKUP('Reported Performance Table'!D1774,'Master List'!$B$42:$E$129,4,FALSE),"Reported_BUG"))</f>
        <v/>
      </c>
      <c r="M1774" t="str">
        <f>IF('Reported Performance Table'!D1774="","",IF(AND('Reported Performance Table'!$E1774="Yes",OR('Reported Performance Table'!$D1774='Master List'!$B$42,'Reported Performance Table'!$D1774='Master List'!$B$43,'Reported Performance Table'!$D1774='Master List'!$B$44,'Reported Performance Table'!$D1774='Master List'!$B$46,'Reported Performance Table'!$D1774='Master List'!$B$48,'Reported Performance Table'!$D1774='Master List'!$B$104,'Reported Performance Table'!$D1774='Master List'!$B$106,'Reported Performance Table'!$D1774='Master List'!$B$126)),"LUNA_Dimming","Dimming_Capability_and_Range"))</f>
        <v/>
      </c>
      <c r="N1774" s="179">
        <f>'Reported Performance Table'!BE1774</f>
        <v>0</v>
      </c>
      <c r="O1774" s="179">
        <f>'Reported Performance Table'!BF1774</f>
        <v>0</v>
      </c>
      <c r="P1774" s="179">
        <f>'Reported Performance Table'!BG1774</f>
        <v>0</v>
      </c>
      <c r="Q1774" t="str">
        <f t="shared" si="55"/>
        <v>No</v>
      </c>
    </row>
    <row r="1775" spans="1:17" x14ac:dyDescent="0.25">
      <c r="A1775" s="75">
        <v>1782</v>
      </c>
      <c r="B1775" s="76" t="str">
        <f>IF('Reported Performance Table'!$A1782="","",IF(OR('Reported Performance Table'!$B1782="",'Reported Performance Table'!$C1782="",'Reported Performance Table'!$D1782="",'Reported Performance Table'!$F1782="",'Reported Performance Table'!$G1782="",'Reported Performance Table'!$H1782="",'Reported Performance Table'!$I1782="",'Reported Performance Table'!$K1782="",'Reported Performance Table'!$N1782="",'Reported Performance Table'!$O1782="",'Reported Performance Table'!$P1782="",'Reported Performance Table'!$Q1782="",'Reported Performance Table'!$R1782="",'Reported Performance Table'!$S1782="",'Reported Performance Table'!$T1782="",'Reported Performance Table'!$U1782="",'Reported Performance Table'!$V1782="",'Reported Performance Table'!$W1782="",'Reported Performance Table'!$X1782="",'Reported Performance Table'!$AF1782="",'Reported Performance Table'!$AG1782="",'Reported Performance Table'!$AI1782="",'Reported Performance Table'!$AJ1782="",'Reported Performance Table'!$AL1782="",'Reported Performance Table'!$AN1782="",'Reported Performance Table'!$AR1782=""),$A1775&amp;", ",""))</f>
        <v/>
      </c>
      <c r="D1775" s="35" t="e">
        <f>VLOOKUP('Reported Performance Table'!C1775,'Master List'!$B$20:$C$39,2,FALSE)</f>
        <v>#N/A</v>
      </c>
      <c r="E1775" t="e">
        <f>VLOOKUP('Reported Performance Table'!D1775,'Master List'!$B$42:$C$129,2,FALSE)</f>
        <v>#N/A</v>
      </c>
      <c r="F1775" t="e">
        <f>VLOOKUP('Reported Performance Table'!C1775,'Master List'!$B$20:$D$39,3,FALSE)</f>
        <v>#N/A</v>
      </c>
      <c r="G1775" s="3" t="e">
        <f>VLOOKUP('Reported Performance Table'!B1775,'Master List'!$B$11:$D$17,3,FALSE)</f>
        <v>#N/A</v>
      </c>
      <c r="H1775" t="e">
        <f t="shared" si="54"/>
        <v>#N/A</v>
      </c>
      <c r="I1775" t="e">
        <f>IF(VLOOKUP('Reported Performance Table'!D1775,'Master List'!$B$42:$D$129,3,FALSE)="","No",VLOOKUP('Reported Performance Table'!D1775,'Master List'!$B$42:$D$129,3,FALSE))</f>
        <v>#N/A</v>
      </c>
      <c r="J1775" t="e">
        <f>IF(AND(I1775="Yes_No",'Reported Performance Table'!E1775="Yes"),"No","Yes_No")</f>
        <v>#N/A</v>
      </c>
      <c r="K1775" t="str">
        <f>IF('Reported Performance Table'!D1775="","",IF('Reported Performance Table'!E1775="Yes","LUNA_CCT","Reported_CCT"))</f>
        <v/>
      </c>
      <c r="L1775" t="str">
        <f>IF('Reported Performance Table'!D1775="","",IF(K1775="LUNA_CCT",VLOOKUP('Reported Performance Table'!D1775,'Master List'!$B$42:$E$129,4,FALSE),"Reported_BUG"))</f>
        <v/>
      </c>
      <c r="M1775" t="str">
        <f>IF('Reported Performance Table'!D1775="","",IF(AND('Reported Performance Table'!$E1775="Yes",OR('Reported Performance Table'!$D1775='Master List'!$B$42,'Reported Performance Table'!$D1775='Master List'!$B$43,'Reported Performance Table'!$D1775='Master List'!$B$44,'Reported Performance Table'!$D1775='Master List'!$B$46,'Reported Performance Table'!$D1775='Master List'!$B$48,'Reported Performance Table'!$D1775='Master List'!$B$104,'Reported Performance Table'!$D1775='Master List'!$B$106,'Reported Performance Table'!$D1775='Master List'!$B$126)),"LUNA_Dimming","Dimming_Capability_and_Range"))</f>
        <v/>
      </c>
      <c r="N1775" s="179">
        <f>'Reported Performance Table'!BE1775</f>
        <v>0</v>
      </c>
      <c r="O1775" s="179">
        <f>'Reported Performance Table'!BF1775</f>
        <v>0</v>
      </c>
      <c r="P1775" s="179">
        <f>'Reported Performance Table'!BG1775</f>
        <v>0</v>
      </c>
      <c r="Q1775" t="str">
        <f t="shared" si="55"/>
        <v>No</v>
      </c>
    </row>
    <row r="1776" spans="1:17" x14ac:dyDescent="0.25">
      <c r="A1776" s="75">
        <v>1783</v>
      </c>
      <c r="B1776" s="76" t="str">
        <f>IF('Reported Performance Table'!$A1783="","",IF(OR('Reported Performance Table'!$B1783="",'Reported Performance Table'!$C1783="",'Reported Performance Table'!$D1783="",'Reported Performance Table'!$F1783="",'Reported Performance Table'!$G1783="",'Reported Performance Table'!$H1783="",'Reported Performance Table'!$I1783="",'Reported Performance Table'!$K1783="",'Reported Performance Table'!$N1783="",'Reported Performance Table'!$O1783="",'Reported Performance Table'!$P1783="",'Reported Performance Table'!$Q1783="",'Reported Performance Table'!$R1783="",'Reported Performance Table'!$S1783="",'Reported Performance Table'!$T1783="",'Reported Performance Table'!$U1783="",'Reported Performance Table'!$V1783="",'Reported Performance Table'!$W1783="",'Reported Performance Table'!$X1783="",'Reported Performance Table'!$AF1783="",'Reported Performance Table'!$AG1783="",'Reported Performance Table'!$AI1783="",'Reported Performance Table'!$AJ1783="",'Reported Performance Table'!$AL1783="",'Reported Performance Table'!$AN1783="",'Reported Performance Table'!$AR1783=""),$A1776&amp;", ",""))</f>
        <v/>
      </c>
      <c r="D1776" s="35" t="e">
        <f>VLOOKUP('Reported Performance Table'!C1776,'Master List'!$B$20:$C$39,2,FALSE)</f>
        <v>#N/A</v>
      </c>
      <c r="E1776" t="e">
        <f>VLOOKUP('Reported Performance Table'!D1776,'Master List'!$B$42:$C$129,2,FALSE)</f>
        <v>#N/A</v>
      </c>
      <c r="F1776" t="e">
        <f>VLOOKUP('Reported Performance Table'!C1776,'Master List'!$B$20:$D$39,3,FALSE)</f>
        <v>#N/A</v>
      </c>
      <c r="G1776" s="3" t="e">
        <f>VLOOKUP('Reported Performance Table'!B1776,'Master List'!$B$11:$D$17,3,FALSE)</f>
        <v>#N/A</v>
      </c>
      <c r="H1776" t="e">
        <f t="shared" si="54"/>
        <v>#N/A</v>
      </c>
      <c r="I1776" t="e">
        <f>IF(VLOOKUP('Reported Performance Table'!D1776,'Master List'!$B$42:$D$129,3,FALSE)="","No",VLOOKUP('Reported Performance Table'!D1776,'Master List'!$B$42:$D$129,3,FALSE))</f>
        <v>#N/A</v>
      </c>
      <c r="J1776" t="e">
        <f>IF(AND(I1776="Yes_No",'Reported Performance Table'!E1776="Yes"),"No","Yes_No")</f>
        <v>#N/A</v>
      </c>
      <c r="K1776" t="str">
        <f>IF('Reported Performance Table'!D1776="","",IF('Reported Performance Table'!E1776="Yes","LUNA_CCT","Reported_CCT"))</f>
        <v/>
      </c>
      <c r="L1776" t="str">
        <f>IF('Reported Performance Table'!D1776="","",IF(K1776="LUNA_CCT",VLOOKUP('Reported Performance Table'!D1776,'Master List'!$B$42:$E$129,4,FALSE),"Reported_BUG"))</f>
        <v/>
      </c>
      <c r="M1776" t="str">
        <f>IF('Reported Performance Table'!D1776="","",IF(AND('Reported Performance Table'!$E1776="Yes",OR('Reported Performance Table'!$D1776='Master List'!$B$42,'Reported Performance Table'!$D1776='Master List'!$B$43,'Reported Performance Table'!$D1776='Master List'!$B$44,'Reported Performance Table'!$D1776='Master List'!$B$46,'Reported Performance Table'!$D1776='Master List'!$B$48,'Reported Performance Table'!$D1776='Master List'!$B$104,'Reported Performance Table'!$D1776='Master List'!$B$106,'Reported Performance Table'!$D1776='Master List'!$B$126)),"LUNA_Dimming","Dimming_Capability_and_Range"))</f>
        <v/>
      </c>
      <c r="N1776" s="179">
        <f>'Reported Performance Table'!BE1776</f>
        <v>0</v>
      </c>
      <c r="O1776" s="179">
        <f>'Reported Performance Table'!BF1776</f>
        <v>0</v>
      </c>
      <c r="P1776" s="179">
        <f>'Reported Performance Table'!BG1776</f>
        <v>0</v>
      </c>
      <c r="Q1776" t="str">
        <f t="shared" si="55"/>
        <v>No</v>
      </c>
    </row>
    <row r="1777" spans="1:17" x14ac:dyDescent="0.25">
      <c r="A1777" s="75">
        <v>1784</v>
      </c>
      <c r="B1777" s="76" t="str">
        <f>IF('Reported Performance Table'!$A1784="","",IF(OR('Reported Performance Table'!$B1784="",'Reported Performance Table'!$C1784="",'Reported Performance Table'!$D1784="",'Reported Performance Table'!$F1784="",'Reported Performance Table'!$G1784="",'Reported Performance Table'!$H1784="",'Reported Performance Table'!$I1784="",'Reported Performance Table'!$K1784="",'Reported Performance Table'!$N1784="",'Reported Performance Table'!$O1784="",'Reported Performance Table'!$P1784="",'Reported Performance Table'!$Q1784="",'Reported Performance Table'!$R1784="",'Reported Performance Table'!$S1784="",'Reported Performance Table'!$T1784="",'Reported Performance Table'!$U1784="",'Reported Performance Table'!$V1784="",'Reported Performance Table'!$W1784="",'Reported Performance Table'!$X1784="",'Reported Performance Table'!$AF1784="",'Reported Performance Table'!$AG1784="",'Reported Performance Table'!$AI1784="",'Reported Performance Table'!$AJ1784="",'Reported Performance Table'!$AL1784="",'Reported Performance Table'!$AN1784="",'Reported Performance Table'!$AR1784=""),$A1777&amp;", ",""))</f>
        <v/>
      </c>
      <c r="D1777" s="35" t="e">
        <f>VLOOKUP('Reported Performance Table'!C1777,'Master List'!$B$20:$C$39,2,FALSE)</f>
        <v>#N/A</v>
      </c>
      <c r="E1777" t="e">
        <f>VLOOKUP('Reported Performance Table'!D1777,'Master List'!$B$42:$C$129,2,FALSE)</f>
        <v>#N/A</v>
      </c>
      <c r="F1777" t="e">
        <f>VLOOKUP('Reported Performance Table'!C1777,'Master List'!$B$20:$D$39,3,FALSE)</f>
        <v>#N/A</v>
      </c>
      <c r="G1777" s="3" t="e">
        <f>VLOOKUP('Reported Performance Table'!B1777,'Master List'!$B$11:$D$17,3,FALSE)</f>
        <v>#N/A</v>
      </c>
      <c r="H1777" t="e">
        <f t="shared" si="54"/>
        <v>#N/A</v>
      </c>
      <c r="I1777" t="e">
        <f>IF(VLOOKUP('Reported Performance Table'!D1777,'Master List'!$B$42:$D$129,3,FALSE)="","No",VLOOKUP('Reported Performance Table'!D1777,'Master List'!$B$42:$D$129,3,FALSE))</f>
        <v>#N/A</v>
      </c>
      <c r="J1777" t="e">
        <f>IF(AND(I1777="Yes_No",'Reported Performance Table'!E1777="Yes"),"No","Yes_No")</f>
        <v>#N/A</v>
      </c>
      <c r="K1777" t="str">
        <f>IF('Reported Performance Table'!D1777="","",IF('Reported Performance Table'!E1777="Yes","LUNA_CCT","Reported_CCT"))</f>
        <v/>
      </c>
      <c r="L1777" t="str">
        <f>IF('Reported Performance Table'!D1777="","",IF(K1777="LUNA_CCT",VLOOKUP('Reported Performance Table'!D1777,'Master List'!$B$42:$E$129,4,FALSE),"Reported_BUG"))</f>
        <v/>
      </c>
      <c r="M1777" t="str">
        <f>IF('Reported Performance Table'!D1777="","",IF(AND('Reported Performance Table'!$E1777="Yes",OR('Reported Performance Table'!$D1777='Master List'!$B$42,'Reported Performance Table'!$D1777='Master List'!$B$43,'Reported Performance Table'!$D1777='Master List'!$B$44,'Reported Performance Table'!$D1777='Master List'!$B$46,'Reported Performance Table'!$D1777='Master List'!$B$48,'Reported Performance Table'!$D1777='Master List'!$B$104,'Reported Performance Table'!$D1777='Master List'!$B$106,'Reported Performance Table'!$D1777='Master List'!$B$126)),"LUNA_Dimming","Dimming_Capability_and_Range"))</f>
        <v/>
      </c>
      <c r="N1777" s="179">
        <f>'Reported Performance Table'!BE1777</f>
        <v>0</v>
      </c>
      <c r="O1777" s="179">
        <f>'Reported Performance Table'!BF1777</f>
        <v>0</v>
      </c>
      <c r="P1777" s="179">
        <f>'Reported Performance Table'!BG1777</f>
        <v>0</v>
      </c>
      <c r="Q1777" t="str">
        <f t="shared" si="55"/>
        <v>No</v>
      </c>
    </row>
    <row r="1778" spans="1:17" x14ac:dyDescent="0.25">
      <c r="A1778" s="75">
        <v>1785</v>
      </c>
      <c r="B1778" s="76" t="str">
        <f>IF('Reported Performance Table'!$A1785="","",IF(OR('Reported Performance Table'!$B1785="",'Reported Performance Table'!$C1785="",'Reported Performance Table'!$D1785="",'Reported Performance Table'!$F1785="",'Reported Performance Table'!$G1785="",'Reported Performance Table'!$H1785="",'Reported Performance Table'!$I1785="",'Reported Performance Table'!$K1785="",'Reported Performance Table'!$N1785="",'Reported Performance Table'!$O1785="",'Reported Performance Table'!$P1785="",'Reported Performance Table'!$Q1785="",'Reported Performance Table'!$R1785="",'Reported Performance Table'!$S1785="",'Reported Performance Table'!$T1785="",'Reported Performance Table'!$U1785="",'Reported Performance Table'!$V1785="",'Reported Performance Table'!$W1785="",'Reported Performance Table'!$X1785="",'Reported Performance Table'!$AF1785="",'Reported Performance Table'!$AG1785="",'Reported Performance Table'!$AI1785="",'Reported Performance Table'!$AJ1785="",'Reported Performance Table'!$AL1785="",'Reported Performance Table'!$AN1785="",'Reported Performance Table'!$AR1785=""),$A1778&amp;", ",""))</f>
        <v/>
      </c>
      <c r="D1778" s="35" t="e">
        <f>VLOOKUP('Reported Performance Table'!C1778,'Master List'!$B$20:$C$39,2,FALSE)</f>
        <v>#N/A</v>
      </c>
      <c r="E1778" t="e">
        <f>VLOOKUP('Reported Performance Table'!D1778,'Master List'!$B$42:$C$129,2,FALSE)</f>
        <v>#N/A</v>
      </c>
      <c r="F1778" t="e">
        <f>VLOOKUP('Reported Performance Table'!C1778,'Master List'!$B$20:$D$39,3,FALSE)</f>
        <v>#N/A</v>
      </c>
      <c r="G1778" s="3" t="e">
        <f>VLOOKUP('Reported Performance Table'!B1778,'Master List'!$B$11:$D$17,3,FALSE)</f>
        <v>#N/A</v>
      </c>
      <c r="H1778" t="e">
        <f t="shared" si="54"/>
        <v>#N/A</v>
      </c>
      <c r="I1778" t="e">
        <f>IF(VLOOKUP('Reported Performance Table'!D1778,'Master List'!$B$42:$D$129,3,FALSE)="","No",VLOOKUP('Reported Performance Table'!D1778,'Master List'!$B$42:$D$129,3,FALSE))</f>
        <v>#N/A</v>
      </c>
      <c r="J1778" t="e">
        <f>IF(AND(I1778="Yes_No",'Reported Performance Table'!E1778="Yes"),"No","Yes_No")</f>
        <v>#N/A</v>
      </c>
      <c r="K1778" t="str">
        <f>IF('Reported Performance Table'!D1778="","",IF('Reported Performance Table'!E1778="Yes","LUNA_CCT","Reported_CCT"))</f>
        <v/>
      </c>
      <c r="L1778" t="str">
        <f>IF('Reported Performance Table'!D1778="","",IF(K1778="LUNA_CCT",VLOOKUP('Reported Performance Table'!D1778,'Master List'!$B$42:$E$129,4,FALSE),"Reported_BUG"))</f>
        <v/>
      </c>
      <c r="M1778" t="str">
        <f>IF('Reported Performance Table'!D1778="","",IF(AND('Reported Performance Table'!$E1778="Yes",OR('Reported Performance Table'!$D1778='Master List'!$B$42,'Reported Performance Table'!$D1778='Master List'!$B$43,'Reported Performance Table'!$D1778='Master List'!$B$44,'Reported Performance Table'!$D1778='Master List'!$B$46,'Reported Performance Table'!$D1778='Master List'!$B$48,'Reported Performance Table'!$D1778='Master List'!$B$104,'Reported Performance Table'!$D1778='Master List'!$B$106,'Reported Performance Table'!$D1778='Master List'!$B$126)),"LUNA_Dimming","Dimming_Capability_and_Range"))</f>
        <v/>
      </c>
      <c r="N1778" s="179">
        <f>'Reported Performance Table'!BE1778</f>
        <v>0</v>
      </c>
      <c r="O1778" s="179">
        <f>'Reported Performance Table'!BF1778</f>
        <v>0</v>
      </c>
      <c r="P1778" s="179">
        <f>'Reported Performance Table'!BG1778</f>
        <v>0</v>
      </c>
      <c r="Q1778" t="str">
        <f t="shared" si="55"/>
        <v>No</v>
      </c>
    </row>
    <row r="1779" spans="1:17" x14ac:dyDescent="0.25">
      <c r="A1779" s="75">
        <v>1786</v>
      </c>
      <c r="B1779" s="76" t="str">
        <f>IF('Reported Performance Table'!$A1786="","",IF(OR('Reported Performance Table'!$B1786="",'Reported Performance Table'!$C1786="",'Reported Performance Table'!$D1786="",'Reported Performance Table'!$F1786="",'Reported Performance Table'!$G1786="",'Reported Performance Table'!$H1786="",'Reported Performance Table'!$I1786="",'Reported Performance Table'!$K1786="",'Reported Performance Table'!$N1786="",'Reported Performance Table'!$O1786="",'Reported Performance Table'!$P1786="",'Reported Performance Table'!$Q1786="",'Reported Performance Table'!$R1786="",'Reported Performance Table'!$S1786="",'Reported Performance Table'!$T1786="",'Reported Performance Table'!$U1786="",'Reported Performance Table'!$V1786="",'Reported Performance Table'!$W1786="",'Reported Performance Table'!$X1786="",'Reported Performance Table'!$AF1786="",'Reported Performance Table'!$AG1786="",'Reported Performance Table'!$AI1786="",'Reported Performance Table'!$AJ1786="",'Reported Performance Table'!$AL1786="",'Reported Performance Table'!$AN1786="",'Reported Performance Table'!$AR1786=""),$A1779&amp;", ",""))</f>
        <v/>
      </c>
      <c r="D1779" s="35" t="e">
        <f>VLOOKUP('Reported Performance Table'!C1779,'Master List'!$B$20:$C$39,2,FALSE)</f>
        <v>#N/A</v>
      </c>
      <c r="E1779" t="e">
        <f>VLOOKUP('Reported Performance Table'!D1779,'Master List'!$B$42:$C$129,2,FALSE)</f>
        <v>#N/A</v>
      </c>
      <c r="F1779" t="e">
        <f>VLOOKUP('Reported Performance Table'!C1779,'Master List'!$B$20:$D$39,3,FALSE)</f>
        <v>#N/A</v>
      </c>
      <c r="G1779" s="3" t="e">
        <f>VLOOKUP('Reported Performance Table'!B1779,'Master List'!$B$11:$D$17,3,FALSE)</f>
        <v>#N/A</v>
      </c>
      <c r="H1779" t="e">
        <f t="shared" si="54"/>
        <v>#N/A</v>
      </c>
      <c r="I1779" t="e">
        <f>IF(VLOOKUP('Reported Performance Table'!D1779,'Master List'!$B$42:$D$129,3,FALSE)="","No",VLOOKUP('Reported Performance Table'!D1779,'Master List'!$B$42:$D$129,3,FALSE))</f>
        <v>#N/A</v>
      </c>
      <c r="J1779" t="e">
        <f>IF(AND(I1779="Yes_No",'Reported Performance Table'!E1779="Yes"),"No","Yes_No")</f>
        <v>#N/A</v>
      </c>
      <c r="K1779" t="str">
        <f>IF('Reported Performance Table'!D1779="","",IF('Reported Performance Table'!E1779="Yes","LUNA_CCT","Reported_CCT"))</f>
        <v/>
      </c>
      <c r="L1779" t="str">
        <f>IF('Reported Performance Table'!D1779="","",IF(K1779="LUNA_CCT",VLOOKUP('Reported Performance Table'!D1779,'Master List'!$B$42:$E$129,4,FALSE),"Reported_BUG"))</f>
        <v/>
      </c>
      <c r="M1779" t="str">
        <f>IF('Reported Performance Table'!D1779="","",IF(AND('Reported Performance Table'!$E1779="Yes",OR('Reported Performance Table'!$D1779='Master List'!$B$42,'Reported Performance Table'!$D1779='Master List'!$B$43,'Reported Performance Table'!$D1779='Master List'!$B$44,'Reported Performance Table'!$D1779='Master List'!$B$46,'Reported Performance Table'!$D1779='Master List'!$B$48,'Reported Performance Table'!$D1779='Master List'!$B$104,'Reported Performance Table'!$D1779='Master List'!$B$106,'Reported Performance Table'!$D1779='Master List'!$B$126)),"LUNA_Dimming","Dimming_Capability_and_Range"))</f>
        <v/>
      </c>
      <c r="N1779" s="179">
        <f>'Reported Performance Table'!BE1779</f>
        <v>0</v>
      </c>
      <c r="O1779" s="179">
        <f>'Reported Performance Table'!BF1779</f>
        <v>0</v>
      </c>
      <c r="P1779" s="179">
        <f>'Reported Performance Table'!BG1779</f>
        <v>0</v>
      </c>
      <c r="Q1779" t="str">
        <f t="shared" si="55"/>
        <v>No</v>
      </c>
    </row>
    <row r="1780" spans="1:17" x14ac:dyDescent="0.25">
      <c r="A1780" s="75">
        <v>1787</v>
      </c>
      <c r="B1780" s="76" t="str">
        <f>IF('Reported Performance Table'!$A1787="","",IF(OR('Reported Performance Table'!$B1787="",'Reported Performance Table'!$C1787="",'Reported Performance Table'!$D1787="",'Reported Performance Table'!$F1787="",'Reported Performance Table'!$G1787="",'Reported Performance Table'!$H1787="",'Reported Performance Table'!$I1787="",'Reported Performance Table'!$K1787="",'Reported Performance Table'!$N1787="",'Reported Performance Table'!$O1787="",'Reported Performance Table'!$P1787="",'Reported Performance Table'!$Q1787="",'Reported Performance Table'!$R1787="",'Reported Performance Table'!$S1787="",'Reported Performance Table'!$T1787="",'Reported Performance Table'!$U1787="",'Reported Performance Table'!$V1787="",'Reported Performance Table'!$W1787="",'Reported Performance Table'!$X1787="",'Reported Performance Table'!$AF1787="",'Reported Performance Table'!$AG1787="",'Reported Performance Table'!$AI1787="",'Reported Performance Table'!$AJ1787="",'Reported Performance Table'!$AL1787="",'Reported Performance Table'!$AN1787="",'Reported Performance Table'!$AR1787=""),$A1780&amp;", ",""))</f>
        <v/>
      </c>
      <c r="D1780" s="35" t="e">
        <f>VLOOKUP('Reported Performance Table'!C1780,'Master List'!$B$20:$C$39,2,FALSE)</f>
        <v>#N/A</v>
      </c>
      <c r="E1780" t="e">
        <f>VLOOKUP('Reported Performance Table'!D1780,'Master List'!$B$42:$C$129,2,FALSE)</f>
        <v>#N/A</v>
      </c>
      <c r="F1780" t="e">
        <f>VLOOKUP('Reported Performance Table'!C1780,'Master List'!$B$20:$D$39,3,FALSE)</f>
        <v>#N/A</v>
      </c>
      <c r="G1780" s="3" t="e">
        <f>VLOOKUP('Reported Performance Table'!B1780,'Master List'!$B$11:$D$17,3,FALSE)</f>
        <v>#N/A</v>
      </c>
      <c r="H1780" t="e">
        <f t="shared" si="54"/>
        <v>#N/A</v>
      </c>
      <c r="I1780" t="e">
        <f>IF(VLOOKUP('Reported Performance Table'!D1780,'Master List'!$B$42:$D$129,3,FALSE)="","No",VLOOKUP('Reported Performance Table'!D1780,'Master List'!$B$42:$D$129,3,FALSE))</f>
        <v>#N/A</v>
      </c>
      <c r="J1780" t="e">
        <f>IF(AND(I1780="Yes_No",'Reported Performance Table'!E1780="Yes"),"No","Yes_No")</f>
        <v>#N/A</v>
      </c>
      <c r="K1780" t="str">
        <f>IF('Reported Performance Table'!D1780="","",IF('Reported Performance Table'!E1780="Yes","LUNA_CCT","Reported_CCT"))</f>
        <v/>
      </c>
      <c r="L1780" t="str">
        <f>IF('Reported Performance Table'!D1780="","",IF(K1780="LUNA_CCT",VLOOKUP('Reported Performance Table'!D1780,'Master List'!$B$42:$E$129,4,FALSE),"Reported_BUG"))</f>
        <v/>
      </c>
      <c r="M1780" t="str">
        <f>IF('Reported Performance Table'!D1780="","",IF(AND('Reported Performance Table'!$E1780="Yes",OR('Reported Performance Table'!$D1780='Master List'!$B$42,'Reported Performance Table'!$D1780='Master List'!$B$43,'Reported Performance Table'!$D1780='Master List'!$B$44,'Reported Performance Table'!$D1780='Master List'!$B$46,'Reported Performance Table'!$D1780='Master List'!$B$48,'Reported Performance Table'!$D1780='Master List'!$B$104,'Reported Performance Table'!$D1780='Master List'!$B$106,'Reported Performance Table'!$D1780='Master List'!$B$126)),"LUNA_Dimming","Dimming_Capability_and_Range"))</f>
        <v/>
      </c>
      <c r="N1780" s="179">
        <f>'Reported Performance Table'!BE1780</f>
        <v>0</v>
      </c>
      <c r="O1780" s="179">
        <f>'Reported Performance Table'!BF1780</f>
        <v>0</v>
      </c>
      <c r="P1780" s="179">
        <f>'Reported Performance Table'!BG1780</f>
        <v>0</v>
      </c>
      <c r="Q1780" t="str">
        <f t="shared" si="55"/>
        <v>No</v>
      </c>
    </row>
    <row r="1781" spans="1:17" x14ac:dyDescent="0.25">
      <c r="A1781" s="75">
        <v>1788</v>
      </c>
      <c r="B1781" s="76" t="str">
        <f>IF('Reported Performance Table'!$A1788="","",IF(OR('Reported Performance Table'!$B1788="",'Reported Performance Table'!$C1788="",'Reported Performance Table'!$D1788="",'Reported Performance Table'!$F1788="",'Reported Performance Table'!$G1788="",'Reported Performance Table'!$H1788="",'Reported Performance Table'!$I1788="",'Reported Performance Table'!$K1788="",'Reported Performance Table'!$N1788="",'Reported Performance Table'!$O1788="",'Reported Performance Table'!$P1788="",'Reported Performance Table'!$Q1788="",'Reported Performance Table'!$R1788="",'Reported Performance Table'!$S1788="",'Reported Performance Table'!$T1788="",'Reported Performance Table'!$U1788="",'Reported Performance Table'!$V1788="",'Reported Performance Table'!$W1788="",'Reported Performance Table'!$X1788="",'Reported Performance Table'!$AF1788="",'Reported Performance Table'!$AG1788="",'Reported Performance Table'!$AI1788="",'Reported Performance Table'!$AJ1788="",'Reported Performance Table'!$AL1788="",'Reported Performance Table'!$AN1788="",'Reported Performance Table'!$AR1788=""),$A1781&amp;", ",""))</f>
        <v/>
      </c>
      <c r="D1781" s="35" t="e">
        <f>VLOOKUP('Reported Performance Table'!C1781,'Master List'!$B$20:$C$39,2,FALSE)</f>
        <v>#N/A</v>
      </c>
      <c r="E1781" t="e">
        <f>VLOOKUP('Reported Performance Table'!D1781,'Master List'!$B$42:$C$129,2,FALSE)</f>
        <v>#N/A</v>
      </c>
      <c r="F1781" t="e">
        <f>VLOOKUP('Reported Performance Table'!C1781,'Master List'!$B$20:$D$39,3,FALSE)</f>
        <v>#N/A</v>
      </c>
      <c r="G1781" s="3" t="e">
        <f>VLOOKUP('Reported Performance Table'!B1781,'Master List'!$B$11:$D$17,3,FALSE)</f>
        <v>#N/A</v>
      </c>
      <c r="H1781" t="e">
        <f t="shared" si="54"/>
        <v>#N/A</v>
      </c>
      <c r="I1781" t="e">
        <f>IF(VLOOKUP('Reported Performance Table'!D1781,'Master List'!$B$42:$D$129,3,FALSE)="","No",VLOOKUP('Reported Performance Table'!D1781,'Master List'!$B$42:$D$129,3,FALSE))</f>
        <v>#N/A</v>
      </c>
      <c r="J1781" t="e">
        <f>IF(AND(I1781="Yes_No",'Reported Performance Table'!E1781="Yes"),"No","Yes_No")</f>
        <v>#N/A</v>
      </c>
      <c r="K1781" t="str">
        <f>IF('Reported Performance Table'!D1781="","",IF('Reported Performance Table'!E1781="Yes","LUNA_CCT","Reported_CCT"))</f>
        <v/>
      </c>
      <c r="L1781" t="str">
        <f>IF('Reported Performance Table'!D1781="","",IF(K1781="LUNA_CCT",VLOOKUP('Reported Performance Table'!D1781,'Master List'!$B$42:$E$129,4,FALSE),"Reported_BUG"))</f>
        <v/>
      </c>
      <c r="M1781" t="str">
        <f>IF('Reported Performance Table'!D1781="","",IF(AND('Reported Performance Table'!$E1781="Yes",OR('Reported Performance Table'!$D1781='Master List'!$B$42,'Reported Performance Table'!$D1781='Master List'!$B$43,'Reported Performance Table'!$D1781='Master List'!$B$44,'Reported Performance Table'!$D1781='Master List'!$B$46,'Reported Performance Table'!$D1781='Master List'!$B$48,'Reported Performance Table'!$D1781='Master List'!$B$104,'Reported Performance Table'!$D1781='Master List'!$B$106,'Reported Performance Table'!$D1781='Master List'!$B$126)),"LUNA_Dimming","Dimming_Capability_and_Range"))</f>
        <v/>
      </c>
      <c r="N1781" s="179">
        <f>'Reported Performance Table'!BE1781</f>
        <v>0</v>
      </c>
      <c r="O1781" s="179">
        <f>'Reported Performance Table'!BF1781</f>
        <v>0</v>
      </c>
      <c r="P1781" s="179">
        <f>'Reported Performance Table'!BG1781</f>
        <v>0</v>
      </c>
      <c r="Q1781" t="str">
        <f t="shared" si="55"/>
        <v>No</v>
      </c>
    </row>
    <row r="1782" spans="1:17" x14ac:dyDescent="0.25">
      <c r="A1782" s="75">
        <v>1789</v>
      </c>
      <c r="B1782" s="76" t="str">
        <f>IF('Reported Performance Table'!$A1789="","",IF(OR('Reported Performance Table'!$B1789="",'Reported Performance Table'!$C1789="",'Reported Performance Table'!$D1789="",'Reported Performance Table'!$F1789="",'Reported Performance Table'!$G1789="",'Reported Performance Table'!$H1789="",'Reported Performance Table'!$I1789="",'Reported Performance Table'!$K1789="",'Reported Performance Table'!$N1789="",'Reported Performance Table'!$O1789="",'Reported Performance Table'!$P1789="",'Reported Performance Table'!$Q1789="",'Reported Performance Table'!$R1789="",'Reported Performance Table'!$S1789="",'Reported Performance Table'!$T1789="",'Reported Performance Table'!$U1789="",'Reported Performance Table'!$V1789="",'Reported Performance Table'!$W1789="",'Reported Performance Table'!$X1789="",'Reported Performance Table'!$AF1789="",'Reported Performance Table'!$AG1789="",'Reported Performance Table'!$AI1789="",'Reported Performance Table'!$AJ1789="",'Reported Performance Table'!$AL1789="",'Reported Performance Table'!$AN1789="",'Reported Performance Table'!$AR1789=""),$A1782&amp;", ",""))</f>
        <v/>
      </c>
      <c r="D1782" s="35" t="e">
        <f>VLOOKUP('Reported Performance Table'!C1782,'Master List'!$B$20:$C$39,2,FALSE)</f>
        <v>#N/A</v>
      </c>
      <c r="E1782" t="e">
        <f>VLOOKUP('Reported Performance Table'!D1782,'Master List'!$B$42:$C$129,2,FALSE)</f>
        <v>#N/A</v>
      </c>
      <c r="F1782" t="e">
        <f>VLOOKUP('Reported Performance Table'!C1782,'Master List'!$B$20:$D$39,3,FALSE)</f>
        <v>#N/A</v>
      </c>
      <c r="G1782" s="3" t="e">
        <f>VLOOKUP('Reported Performance Table'!B1782,'Master List'!$B$11:$D$17,3,FALSE)</f>
        <v>#N/A</v>
      </c>
      <c r="H1782" t="e">
        <f t="shared" si="54"/>
        <v>#N/A</v>
      </c>
      <c r="I1782" t="e">
        <f>IF(VLOOKUP('Reported Performance Table'!D1782,'Master List'!$B$42:$D$129,3,FALSE)="","No",VLOOKUP('Reported Performance Table'!D1782,'Master List'!$B$42:$D$129,3,FALSE))</f>
        <v>#N/A</v>
      </c>
      <c r="J1782" t="e">
        <f>IF(AND(I1782="Yes_No",'Reported Performance Table'!E1782="Yes"),"No","Yes_No")</f>
        <v>#N/A</v>
      </c>
      <c r="K1782" t="str">
        <f>IF('Reported Performance Table'!D1782="","",IF('Reported Performance Table'!E1782="Yes","LUNA_CCT","Reported_CCT"))</f>
        <v/>
      </c>
      <c r="L1782" t="str">
        <f>IF('Reported Performance Table'!D1782="","",IF(K1782="LUNA_CCT",VLOOKUP('Reported Performance Table'!D1782,'Master List'!$B$42:$E$129,4,FALSE),"Reported_BUG"))</f>
        <v/>
      </c>
      <c r="M1782" t="str">
        <f>IF('Reported Performance Table'!D1782="","",IF(AND('Reported Performance Table'!$E1782="Yes",OR('Reported Performance Table'!$D1782='Master List'!$B$42,'Reported Performance Table'!$D1782='Master List'!$B$43,'Reported Performance Table'!$D1782='Master List'!$B$44,'Reported Performance Table'!$D1782='Master List'!$B$46,'Reported Performance Table'!$D1782='Master List'!$B$48,'Reported Performance Table'!$D1782='Master List'!$B$104,'Reported Performance Table'!$D1782='Master List'!$B$106,'Reported Performance Table'!$D1782='Master List'!$B$126)),"LUNA_Dimming","Dimming_Capability_and_Range"))</f>
        <v/>
      </c>
      <c r="N1782" s="179">
        <f>'Reported Performance Table'!BE1782</f>
        <v>0</v>
      </c>
      <c r="O1782" s="179">
        <f>'Reported Performance Table'!BF1782</f>
        <v>0</v>
      </c>
      <c r="P1782" s="179">
        <f>'Reported Performance Table'!BG1782</f>
        <v>0</v>
      </c>
      <c r="Q1782" t="str">
        <f t="shared" si="55"/>
        <v>No</v>
      </c>
    </row>
    <row r="1783" spans="1:17" x14ac:dyDescent="0.25">
      <c r="A1783" s="75">
        <v>1790</v>
      </c>
      <c r="B1783" s="76" t="str">
        <f>IF('Reported Performance Table'!$A1790="","",IF(OR('Reported Performance Table'!$B1790="",'Reported Performance Table'!$C1790="",'Reported Performance Table'!$D1790="",'Reported Performance Table'!$F1790="",'Reported Performance Table'!$G1790="",'Reported Performance Table'!$H1790="",'Reported Performance Table'!$I1790="",'Reported Performance Table'!$K1790="",'Reported Performance Table'!$N1790="",'Reported Performance Table'!$O1790="",'Reported Performance Table'!$P1790="",'Reported Performance Table'!$Q1790="",'Reported Performance Table'!$R1790="",'Reported Performance Table'!$S1790="",'Reported Performance Table'!$T1790="",'Reported Performance Table'!$U1790="",'Reported Performance Table'!$V1790="",'Reported Performance Table'!$W1790="",'Reported Performance Table'!$X1790="",'Reported Performance Table'!$AF1790="",'Reported Performance Table'!$AG1790="",'Reported Performance Table'!$AI1790="",'Reported Performance Table'!$AJ1790="",'Reported Performance Table'!$AL1790="",'Reported Performance Table'!$AN1790="",'Reported Performance Table'!$AR1790=""),$A1783&amp;", ",""))</f>
        <v/>
      </c>
      <c r="D1783" s="35" t="e">
        <f>VLOOKUP('Reported Performance Table'!C1783,'Master List'!$B$20:$C$39,2,FALSE)</f>
        <v>#N/A</v>
      </c>
      <c r="E1783" t="e">
        <f>VLOOKUP('Reported Performance Table'!D1783,'Master List'!$B$42:$C$129,2,FALSE)</f>
        <v>#N/A</v>
      </c>
      <c r="F1783" t="e">
        <f>VLOOKUP('Reported Performance Table'!C1783,'Master List'!$B$20:$D$39,3,FALSE)</f>
        <v>#N/A</v>
      </c>
      <c r="G1783" s="3" t="e">
        <f>VLOOKUP('Reported Performance Table'!B1783,'Master List'!$B$11:$D$17,3,FALSE)</f>
        <v>#N/A</v>
      </c>
      <c r="H1783" t="e">
        <f t="shared" si="54"/>
        <v>#N/A</v>
      </c>
      <c r="I1783" t="e">
        <f>IF(VLOOKUP('Reported Performance Table'!D1783,'Master List'!$B$42:$D$129,3,FALSE)="","No",VLOOKUP('Reported Performance Table'!D1783,'Master List'!$B$42:$D$129,3,FALSE))</f>
        <v>#N/A</v>
      </c>
      <c r="J1783" t="e">
        <f>IF(AND(I1783="Yes_No",'Reported Performance Table'!E1783="Yes"),"No","Yes_No")</f>
        <v>#N/A</v>
      </c>
      <c r="K1783" t="str">
        <f>IF('Reported Performance Table'!D1783="","",IF('Reported Performance Table'!E1783="Yes","LUNA_CCT","Reported_CCT"))</f>
        <v/>
      </c>
      <c r="L1783" t="str">
        <f>IF('Reported Performance Table'!D1783="","",IF(K1783="LUNA_CCT",VLOOKUP('Reported Performance Table'!D1783,'Master List'!$B$42:$E$129,4,FALSE),"Reported_BUG"))</f>
        <v/>
      </c>
      <c r="M1783" t="str">
        <f>IF('Reported Performance Table'!D1783="","",IF(AND('Reported Performance Table'!$E1783="Yes",OR('Reported Performance Table'!$D1783='Master List'!$B$42,'Reported Performance Table'!$D1783='Master List'!$B$43,'Reported Performance Table'!$D1783='Master List'!$B$44,'Reported Performance Table'!$D1783='Master List'!$B$46,'Reported Performance Table'!$D1783='Master List'!$B$48,'Reported Performance Table'!$D1783='Master List'!$B$104,'Reported Performance Table'!$D1783='Master List'!$B$106,'Reported Performance Table'!$D1783='Master List'!$B$126)),"LUNA_Dimming","Dimming_Capability_and_Range"))</f>
        <v/>
      </c>
      <c r="N1783" s="179">
        <f>'Reported Performance Table'!BE1783</f>
        <v>0</v>
      </c>
      <c r="O1783" s="179">
        <f>'Reported Performance Table'!BF1783</f>
        <v>0</v>
      </c>
      <c r="P1783" s="179">
        <f>'Reported Performance Table'!BG1783</f>
        <v>0</v>
      </c>
      <c r="Q1783" t="str">
        <f t="shared" si="55"/>
        <v>No</v>
      </c>
    </row>
    <row r="1784" spans="1:17" x14ac:dyDescent="0.25">
      <c r="A1784" s="75">
        <v>1791</v>
      </c>
      <c r="B1784" s="76" t="str">
        <f>IF('Reported Performance Table'!$A1791="","",IF(OR('Reported Performance Table'!$B1791="",'Reported Performance Table'!$C1791="",'Reported Performance Table'!$D1791="",'Reported Performance Table'!$F1791="",'Reported Performance Table'!$G1791="",'Reported Performance Table'!$H1791="",'Reported Performance Table'!$I1791="",'Reported Performance Table'!$K1791="",'Reported Performance Table'!$N1791="",'Reported Performance Table'!$O1791="",'Reported Performance Table'!$P1791="",'Reported Performance Table'!$Q1791="",'Reported Performance Table'!$R1791="",'Reported Performance Table'!$S1791="",'Reported Performance Table'!$T1791="",'Reported Performance Table'!$U1791="",'Reported Performance Table'!$V1791="",'Reported Performance Table'!$W1791="",'Reported Performance Table'!$X1791="",'Reported Performance Table'!$AF1791="",'Reported Performance Table'!$AG1791="",'Reported Performance Table'!$AI1791="",'Reported Performance Table'!$AJ1791="",'Reported Performance Table'!$AL1791="",'Reported Performance Table'!$AN1791="",'Reported Performance Table'!$AR1791=""),$A1784&amp;", ",""))</f>
        <v/>
      </c>
      <c r="D1784" s="35" t="e">
        <f>VLOOKUP('Reported Performance Table'!C1784,'Master List'!$B$20:$C$39,2,FALSE)</f>
        <v>#N/A</v>
      </c>
      <c r="E1784" t="e">
        <f>VLOOKUP('Reported Performance Table'!D1784,'Master List'!$B$42:$C$129,2,FALSE)</f>
        <v>#N/A</v>
      </c>
      <c r="F1784" t="e">
        <f>VLOOKUP('Reported Performance Table'!C1784,'Master List'!$B$20:$D$39,3,FALSE)</f>
        <v>#N/A</v>
      </c>
      <c r="G1784" s="3" t="e">
        <f>VLOOKUP('Reported Performance Table'!B1784,'Master List'!$B$11:$D$17,3,FALSE)</f>
        <v>#N/A</v>
      </c>
      <c r="H1784" t="e">
        <f t="shared" si="54"/>
        <v>#N/A</v>
      </c>
      <c r="I1784" t="e">
        <f>IF(VLOOKUP('Reported Performance Table'!D1784,'Master List'!$B$42:$D$129,3,FALSE)="","No",VLOOKUP('Reported Performance Table'!D1784,'Master List'!$B$42:$D$129,3,FALSE))</f>
        <v>#N/A</v>
      </c>
      <c r="J1784" t="e">
        <f>IF(AND(I1784="Yes_No",'Reported Performance Table'!E1784="Yes"),"No","Yes_No")</f>
        <v>#N/A</v>
      </c>
      <c r="K1784" t="str">
        <f>IF('Reported Performance Table'!D1784="","",IF('Reported Performance Table'!E1784="Yes","LUNA_CCT","Reported_CCT"))</f>
        <v/>
      </c>
      <c r="L1784" t="str">
        <f>IF('Reported Performance Table'!D1784="","",IF(K1784="LUNA_CCT",VLOOKUP('Reported Performance Table'!D1784,'Master List'!$B$42:$E$129,4,FALSE),"Reported_BUG"))</f>
        <v/>
      </c>
      <c r="M1784" t="str">
        <f>IF('Reported Performance Table'!D1784="","",IF(AND('Reported Performance Table'!$E1784="Yes",OR('Reported Performance Table'!$D1784='Master List'!$B$42,'Reported Performance Table'!$D1784='Master List'!$B$43,'Reported Performance Table'!$D1784='Master List'!$B$44,'Reported Performance Table'!$D1784='Master List'!$B$46,'Reported Performance Table'!$D1784='Master List'!$B$48,'Reported Performance Table'!$D1784='Master List'!$B$104,'Reported Performance Table'!$D1784='Master List'!$B$106,'Reported Performance Table'!$D1784='Master List'!$B$126)),"LUNA_Dimming","Dimming_Capability_and_Range"))</f>
        <v/>
      </c>
      <c r="N1784" s="179">
        <f>'Reported Performance Table'!BE1784</f>
        <v>0</v>
      </c>
      <c r="O1784" s="179">
        <f>'Reported Performance Table'!BF1784</f>
        <v>0</v>
      </c>
      <c r="P1784" s="179">
        <f>'Reported Performance Table'!BG1784</f>
        <v>0</v>
      </c>
      <c r="Q1784" t="str">
        <f t="shared" si="55"/>
        <v>No</v>
      </c>
    </row>
    <row r="1785" spans="1:17" x14ac:dyDescent="0.25">
      <c r="A1785" s="75">
        <v>1792</v>
      </c>
      <c r="B1785" s="76" t="str">
        <f>IF('Reported Performance Table'!$A1792="","",IF(OR('Reported Performance Table'!$B1792="",'Reported Performance Table'!$C1792="",'Reported Performance Table'!$D1792="",'Reported Performance Table'!$F1792="",'Reported Performance Table'!$G1792="",'Reported Performance Table'!$H1792="",'Reported Performance Table'!$I1792="",'Reported Performance Table'!$K1792="",'Reported Performance Table'!$N1792="",'Reported Performance Table'!$O1792="",'Reported Performance Table'!$P1792="",'Reported Performance Table'!$Q1792="",'Reported Performance Table'!$R1792="",'Reported Performance Table'!$S1792="",'Reported Performance Table'!$T1792="",'Reported Performance Table'!$U1792="",'Reported Performance Table'!$V1792="",'Reported Performance Table'!$W1792="",'Reported Performance Table'!$X1792="",'Reported Performance Table'!$AF1792="",'Reported Performance Table'!$AG1792="",'Reported Performance Table'!$AI1792="",'Reported Performance Table'!$AJ1792="",'Reported Performance Table'!$AL1792="",'Reported Performance Table'!$AN1792="",'Reported Performance Table'!$AR1792=""),$A1785&amp;", ",""))</f>
        <v/>
      </c>
      <c r="D1785" s="35" t="e">
        <f>VLOOKUP('Reported Performance Table'!C1785,'Master List'!$B$20:$C$39,2,FALSE)</f>
        <v>#N/A</v>
      </c>
      <c r="E1785" t="e">
        <f>VLOOKUP('Reported Performance Table'!D1785,'Master List'!$B$42:$C$129,2,FALSE)</f>
        <v>#N/A</v>
      </c>
      <c r="F1785" t="e">
        <f>VLOOKUP('Reported Performance Table'!C1785,'Master List'!$B$20:$D$39,3,FALSE)</f>
        <v>#N/A</v>
      </c>
      <c r="G1785" s="3" t="e">
        <f>VLOOKUP('Reported Performance Table'!B1785,'Master List'!$B$11:$D$17,3,FALSE)</f>
        <v>#N/A</v>
      </c>
      <c r="H1785" t="e">
        <f t="shared" si="54"/>
        <v>#N/A</v>
      </c>
      <c r="I1785" t="e">
        <f>IF(VLOOKUP('Reported Performance Table'!D1785,'Master List'!$B$42:$D$129,3,FALSE)="","No",VLOOKUP('Reported Performance Table'!D1785,'Master List'!$B$42:$D$129,3,FALSE))</f>
        <v>#N/A</v>
      </c>
      <c r="J1785" t="e">
        <f>IF(AND(I1785="Yes_No",'Reported Performance Table'!E1785="Yes"),"No","Yes_No")</f>
        <v>#N/A</v>
      </c>
      <c r="K1785" t="str">
        <f>IF('Reported Performance Table'!D1785="","",IF('Reported Performance Table'!E1785="Yes","LUNA_CCT","Reported_CCT"))</f>
        <v/>
      </c>
      <c r="L1785" t="str">
        <f>IF('Reported Performance Table'!D1785="","",IF(K1785="LUNA_CCT",VLOOKUP('Reported Performance Table'!D1785,'Master List'!$B$42:$E$129,4,FALSE),"Reported_BUG"))</f>
        <v/>
      </c>
      <c r="M1785" t="str">
        <f>IF('Reported Performance Table'!D1785="","",IF(AND('Reported Performance Table'!$E1785="Yes",OR('Reported Performance Table'!$D1785='Master List'!$B$42,'Reported Performance Table'!$D1785='Master List'!$B$43,'Reported Performance Table'!$D1785='Master List'!$B$44,'Reported Performance Table'!$D1785='Master List'!$B$46,'Reported Performance Table'!$D1785='Master List'!$B$48,'Reported Performance Table'!$D1785='Master List'!$B$104,'Reported Performance Table'!$D1785='Master List'!$B$106,'Reported Performance Table'!$D1785='Master List'!$B$126)),"LUNA_Dimming","Dimming_Capability_and_Range"))</f>
        <v/>
      </c>
      <c r="N1785" s="179">
        <f>'Reported Performance Table'!BE1785</f>
        <v>0</v>
      </c>
      <c r="O1785" s="179">
        <f>'Reported Performance Table'!BF1785</f>
        <v>0</v>
      </c>
      <c r="P1785" s="179">
        <f>'Reported Performance Table'!BG1785</f>
        <v>0</v>
      </c>
      <c r="Q1785" t="str">
        <f t="shared" si="55"/>
        <v>No</v>
      </c>
    </row>
    <row r="1786" spans="1:17" x14ac:dyDescent="0.25">
      <c r="A1786" s="75">
        <v>1793</v>
      </c>
      <c r="B1786" s="76" t="str">
        <f>IF('Reported Performance Table'!$A1793="","",IF(OR('Reported Performance Table'!$B1793="",'Reported Performance Table'!$C1793="",'Reported Performance Table'!$D1793="",'Reported Performance Table'!$F1793="",'Reported Performance Table'!$G1793="",'Reported Performance Table'!$H1793="",'Reported Performance Table'!$I1793="",'Reported Performance Table'!$K1793="",'Reported Performance Table'!$N1793="",'Reported Performance Table'!$O1793="",'Reported Performance Table'!$P1793="",'Reported Performance Table'!$Q1793="",'Reported Performance Table'!$R1793="",'Reported Performance Table'!$S1793="",'Reported Performance Table'!$T1793="",'Reported Performance Table'!$U1793="",'Reported Performance Table'!$V1793="",'Reported Performance Table'!$W1793="",'Reported Performance Table'!$X1793="",'Reported Performance Table'!$AF1793="",'Reported Performance Table'!$AG1793="",'Reported Performance Table'!$AI1793="",'Reported Performance Table'!$AJ1793="",'Reported Performance Table'!$AL1793="",'Reported Performance Table'!$AN1793="",'Reported Performance Table'!$AR1793=""),$A1786&amp;", ",""))</f>
        <v/>
      </c>
      <c r="D1786" s="35" t="e">
        <f>VLOOKUP('Reported Performance Table'!C1786,'Master List'!$B$20:$C$39,2,FALSE)</f>
        <v>#N/A</v>
      </c>
      <c r="E1786" t="e">
        <f>VLOOKUP('Reported Performance Table'!D1786,'Master List'!$B$42:$C$129,2,FALSE)</f>
        <v>#N/A</v>
      </c>
      <c r="F1786" t="e">
        <f>VLOOKUP('Reported Performance Table'!C1786,'Master List'!$B$20:$D$39,3,FALSE)</f>
        <v>#N/A</v>
      </c>
      <c r="G1786" s="3" t="e">
        <f>VLOOKUP('Reported Performance Table'!B1786,'Master List'!$B$11:$D$17,3,FALSE)</f>
        <v>#N/A</v>
      </c>
      <c r="H1786" t="e">
        <f t="shared" si="54"/>
        <v>#N/A</v>
      </c>
      <c r="I1786" t="e">
        <f>IF(VLOOKUP('Reported Performance Table'!D1786,'Master List'!$B$42:$D$129,3,FALSE)="","No",VLOOKUP('Reported Performance Table'!D1786,'Master List'!$B$42:$D$129,3,FALSE))</f>
        <v>#N/A</v>
      </c>
      <c r="J1786" t="e">
        <f>IF(AND(I1786="Yes_No",'Reported Performance Table'!E1786="Yes"),"No","Yes_No")</f>
        <v>#N/A</v>
      </c>
      <c r="K1786" t="str">
        <f>IF('Reported Performance Table'!D1786="","",IF('Reported Performance Table'!E1786="Yes","LUNA_CCT","Reported_CCT"))</f>
        <v/>
      </c>
      <c r="L1786" t="str">
        <f>IF('Reported Performance Table'!D1786="","",IF(K1786="LUNA_CCT",VLOOKUP('Reported Performance Table'!D1786,'Master List'!$B$42:$E$129,4,FALSE),"Reported_BUG"))</f>
        <v/>
      </c>
      <c r="M1786" t="str">
        <f>IF('Reported Performance Table'!D1786="","",IF(AND('Reported Performance Table'!$E1786="Yes",OR('Reported Performance Table'!$D1786='Master List'!$B$42,'Reported Performance Table'!$D1786='Master List'!$B$43,'Reported Performance Table'!$D1786='Master List'!$B$44,'Reported Performance Table'!$D1786='Master List'!$B$46,'Reported Performance Table'!$D1786='Master List'!$B$48,'Reported Performance Table'!$D1786='Master List'!$B$104,'Reported Performance Table'!$D1786='Master List'!$B$106,'Reported Performance Table'!$D1786='Master List'!$B$126)),"LUNA_Dimming","Dimming_Capability_and_Range"))</f>
        <v/>
      </c>
      <c r="N1786" s="179">
        <f>'Reported Performance Table'!BE1786</f>
        <v>0</v>
      </c>
      <c r="O1786" s="179">
        <f>'Reported Performance Table'!BF1786</f>
        <v>0</v>
      </c>
      <c r="P1786" s="179">
        <f>'Reported Performance Table'!BG1786</f>
        <v>0</v>
      </c>
      <c r="Q1786" t="str">
        <f t="shared" si="55"/>
        <v>No</v>
      </c>
    </row>
    <row r="1787" spans="1:17" x14ac:dyDescent="0.25">
      <c r="A1787" s="75">
        <v>1794</v>
      </c>
      <c r="B1787" s="76" t="str">
        <f>IF('Reported Performance Table'!$A1794="","",IF(OR('Reported Performance Table'!$B1794="",'Reported Performance Table'!$C1794="",'Reported Performance Table'!$D1794="",'Reported Performance Table'!$F1794="",'Reported Performance Table'!$G1794="",'Reported Performance Table'!$H1794="",'Reported Performance Table'!$I1794="",'Reported Performance Table'!$K1794="",'Reported Performance Table'!$N1794="",'Reported Performance Table'!$O1794="",'Reported Performance Table'!$P1794="",'Reported Performance Table'!$Q1794="",'Reported Performance Table'!$R1794="",'Reported Performance Table'!$S1794="",'Reported Performance Table'!$T1794="",'Reported Performance Table'!$U1794="",'Reported Performance Table'!$V1794="",'Reported Performance Table'!$W1794="",'Reported Performance Table'!$X1794="",'Reported Performance Table'!$AF1794="",'Reported Performance Table'!$AG1794="",'Reported Performance Table'!$AI1794="",'Reported Performance Table'!$AJ1794="",'Reported Performance Table'!$AL1794="",'Reported Performance Table'!$AN1794="",'Reported Performance Table'!$AR1794=""),$A1787&amp;", ",""))</f>
        <v/>
      </c>
      <c r="D1787" s="35" t="e">
        <f>VLOOKUP('Reported Performance Table'!C1787,'Master List'!$B$20:$C$39,2,FALSE)</f>
        <v>#N/A</v>
      </c>
      <c r="E1787" t="e">
        <f>VLOOKUP('Reported Performance Table'!D1787,'Master List'!$B$42:$C$129,2,FALSE)</f>
        <v>#N/A</v>
      </c>
      <c r="F1787" t="e">
        <f>VLOOKUP('Reported Performance Table'!C1787,'Master List'!$B$20:$D$39,3,FALSE)</f>
        <v>#N/A</v>
      </c>
      <c r="G1787" s="3" t="e">
        <f>VLOOKUP('Reported Performance Table'!B1787,'Master List'!$B$11:$D$17,3,FALSE)</f>
        <v>#N/A</v>
      </c>
      <c r="H1787" t="e">
        <f t="shared" si="54"/>
        <v>#N/A</v>
      </c>
      <c r="I1787" t="e">
        <f>IF(VLOOKUP('Reported Performance Table'!D1787,'Master List'!$B$42:$D$129,3,FALSE)="","No",VLOOKUP('Reported Performance Table'!D1787,'Master List'!$B$42:$D$129,3,FALSE))</f>
        <v>#N/A</v>
      </c>
      <c r="J1787" t="e">
        <f>IF(AND(I1787="Yes_No",'Reported Performance Table'!E1787="Yes"),"No","Yes_No")</f>
        <v>#N/A</v>
      </c>
      <c r="K1787" t="str">
        <f>IF('Reported Performance Table'!D1787="","",IF('Reported Performance Table'!E1787="Yes","LUNA_CCT","Reported_CCT"))</f>
        <v/>
      </c>
      <c r="L1787" t="str">
        <f>IF('Reported Performance Table'!D1787="","",IF(K1787="LUNA_CCT",VLOOKUP('Reported Performance Table'!D1787,'Master List'!$B$42:$E$129,4,FALSE),"Reported_BUG"))</f>
        <v/>
      </c>
      <c r="M1787" t="str">
        <f>IF('Reported Performance Table'!D1787="","",IF(AND('Reported Performance Table'!$E1787="Yes",OR('Reported Performance Table'!$D1787='Master List'!$B$42,'Reported Performance Table'!$D1787='Master List'!$B$43,'Reported Performance Table'!$D1787='Master List'!$B$44,'Reported Performance Table'!$D1787='Master List'!$B$46,'Reported Performance Table'!$D1787='Master List'!$B$48,'Reported Performance Table'!$D1787='Master List'!$B$104,'Reported Performance Table'!$D1787='Master List'!$B$106,'Reported Performance Table'!$D1787='Master List'!$B$126)),"LUNA_Dimming","Dimming_Capability_and_Range"))</f>
        <v/>
      </c>
      <c r="N1787" s="179">
        <f>'Reported Performance Table'!BE1787</f>
        <v>0</v>
      </c>
      <c r="O1787" s="179">
        <f>'Reported Performance Table'!BF1787</f>
        <v>0</v>
      </c>
      <c r="P1787" s="179">
        <f>'Reported Performance Table'!BG1787</f>
        <v>0</v>
      </c>
      <c r="Q1787" t="str">
        <f t="shared" si="55"/>
        <v>No</v>
      </c>
    </row>
    <row r="1788" spans="1:17" x14ac:dyDescent="0.25">
      <c r="A1788" s="75">
        <v>1795</v>
      </c>
      <c r="B1788" s="76" t="str">
        <f>IF('Reported Performance Table'!$A1795="","",IF(OR('Reported Performance Table'!$B1795="",'Reported Performance Table'!$C1795="",'Reported Performance Table'!$D1795="",'Reported Performance Table'!$F1795="",'Reported Performance Table'!$G1795="",'Reported Performance Table'!$H1795="",'Reported Performance Table'!$I1795="",'Reported Performance Table'!$K1795="",'Reported Performance Table'!$N1795="",'Reported Performance Table'!$O1795="",'Reported Performance Table'!$P1795="",'Reported Performance Table'!$Q1795="",'Reported Performance Table'!$R1795="",'Reported Performance Table'!$S1795="",'Reported Performance Table'!$T1795="",'Reported Performance Table'!$U1795="",'Reported Performance Table'!$V1795="",'Reported Performance Table'!$W1795="",'Reported Performance Table'!$X1795="",'Reported Performance Table'!$AF1795="",'Reported Performance Table'!$AG1795="",'Reported Performance Table'!$AI1795="",'Reported Performance Table'!$AJ1795="",'Reported Performance Table'!$AL1795="",'Reported Performance Table'!$AN1795="",'Reported Performance Table'!$AR1795=""),$A1788&amp;", ",""))</f>
        <v/>
      </c>
      <c r="D1788" s="35" t="e">
        <f>VLOOKUP('Reported Performance Table'!C1788,'Master List'!$B$20:$C$39,2,FALSE)</f>
        <v>#N/A</v>
      </c>
      <c r="E1788" t="e">
        <f>VLOOKUP('Reported Performance Table'!D1788,'Master List'!$B$42:$C$129,2,FALSE)</f>
        <v>#N/A</v>
      </c>
      <c r="F1788" t="e">
        <f>VLOOKUP('Reported Performance Table'!C1788,'Master List'!$B$20:$D$39,3,FALSE)</f>
        <v>#N/A</v>
      </c>
      <c r="G1788" s="3" t="e">
        <f>VLOOKUP('Reported Performance Table'!B1788,'Master List'!$B$11:$D$17,3,FALSE)</f>
        <v>#N/A</v>
      </c>
      <c r="H1788" t="e">
        <f t="shared" si="54"/>
        <v>#N/A</v>
      </c>
      <c r="I1788" t="e">
        <f>IF(VLOOKUP('Reported Performance Table'!D1788,'Master List'!$B$42:$D$129,3,FALSE)="","No",VLOOKUP('Reported Performance Table'!D1788,'Master List'!$B$42:$D$129,3,FALSE))</f>
        <v>#N/A</v>
      </c>
      <c r="J1788" t="e">
        <f>IF(AND(I1788="Yes_No",'Reported Performance Table'!E1788="Yes"),"No","Yes_No")</f>
        <v>#N/A</v>
      </c>
      <c r="K1788" t="str">
        <f>IF('Reported Performance Table'!D1788="","",IF('Reported Performance Table'!E1788="Yes","LUNA_CCT","Reported_CCT"))</f>
        <v/>
      </c>
      <c r="L1788" t="str">
        <f>IF('Reported Performance Table'!D1788="","",IF(K1788="LUNA_CCT",VLOOKUP('Reported Performance Table'!D1788,'Master List'!$B$42:$E$129,4,FALSE),"Reported_BUG"))</f>
        <v/>
      </c>
      <c r="M1788" t="str">
        <f>IF('Reported Performance Table'!D1788="","",IF(AND('Reported Performance Table'!$E1788="Yes",OR('Reported Performance Table'!$D1788='Master List'!$B$42,'Reported Performance Table'!$D1788='Master List'!$B$43,'Reported Performance Table'!$D1788='Master List'!$B$44,'Reported Performance Table'!$D1788='Master List'!$B$46,'Reported Performance Table'!$D1788='Master List'!$B$48,'Reported Performance Table'!$D1788='Master List'!$B$104,'Reported Performance Table'!$D1788='Master List'!$B$106,'Reported Performance Table'!$D1788='Master List'!$B$126)),"LUNA_Dimming","Dimming_Capability_and_Range"))</f>
        <v/>
      </c>
      <c r="N1788" s="179">
        <f>'Reported Performance Table'!BE1788</f>
        <v>0</v>
      </c>
      <c r="O1788" s="179">
        <f>'Reported Performance Table'!BF1788</f>
        <v>0</v>
      </c>
      <c r="P1788" s="179">
        <f>'Reported Performance Table'!BG1788</f>
        <v>0</v>
      </c>
      <c r="Q1788" t="str">
        <f t="shared" si="55"/>
        <v>No</v>
      </c>
    </row>
    <row r="1789" spans="1:17" x14ac:dyDescent="0.25">
      <c r="A1789" s="75">
        <v>1796</v>
      </c>
      <c r="B1789" s="76" t="str">
        <f>IF('Reported Performance Table'!$A1796="","",IF(OR('Reported Performance Table'!$B1796="",'Reported Performance Table'!$C1796="",'Reported Performance Table'!$D1796="",'Reported Performance Table'!$F1796="",'Reported Performance Table'!$G1796="",'Reported Performance Table'!$H1796="",'Reported Performance Table'!$I1796="",'Reported Performance Table'!$K1796="",'Reported Performance Table'!$N1796="",'Reported Performance Table'!$O1796="",'Reported Performance Table'!$P1796="",'Reported Performance Table'!$Q1796="",'Reported Performance Table'!$R1796="",'Reported Performance Table'!$S1796="",'Reported Performance Table'!$T1796="",'Reported Performance Table'!$U1796="",'Reported Performance Table'!$V1796="",'Reported Performance Table'!$W1796="",'Reported Performance Table'!$X1796="",'Reported Performance Table'!$AF1796="",'Reported Performance Table'!$AG1796="",'Reported Performance Table'!$AI1796="",'Reported Performance Table'!$AJ1796="",'Reported Performance Table'!$AL1796="",'Reported Performance Table'!$AN1796="",'Reported Performance Table'!$AR1796=""),$A1789&amp;", ",""))</f>
        <v/>
      </c>
      <c r="D1789" s="35" t="e">
        <f>VLOOKUP('Reported Performance Table'!C1789,'Master List'!$B$20:$C$39,2,FALSE)</f>
        <v>#N/A</v>
      </c>
      <c r="E1789" t="e">
        <f>VLOOKUP('Reported Performance Table'!D1789,'Master List'!$B$42:$C$129,2,FALSE)</f>
        <v>#N/A</v>
      </c>
      <c r="F1789" t="e">
        <f>VLOOKUP('Reported Performance Table'!C1789,'Master List'!$B$20:$D$39,3,FALSE)</f>
        <v>#N/A</v>
      </c>
      <c r="G1789" s="3" t="e">
        <f>VLOOKUP('Reported Performance Table'!B1789,'Master List'!$B$11:$D$17,3,FALSE)</f>
        <v>#N/A</v>
      </c>
      <c r="H1789" t="e">
        <f t="shared" si="54"/>
        <v>#N/A</v>
      </c>
      <c r="I1789" t="e">
        <f>IF(VLOOKUP('Reported Performance Table'!D1789,'Master List'!$B$42:$D$129,3,FALSE)="","No",VLOOKUP('Reported Performance Table'!D1789,'Master List'!$B$42:$D$129,3,FALSE))</f>
        <v>#N/A</v>
      </c>
      <c r="J1789" t="e">
        <f>IF(AND(I1789="Yes_No",'Reported Performance Table'!E1789="Yes"),"No","Yes_No")</f>
        <v>#N/A</v>
      </c>
      <c r="K1789" t="str">
        <f>IF('Reported Performance Table'!D1789="","",IF('Reported Performance Table'!E1789="Yes","LUNA_CCT","Reported_CCT"))</f>
        <v/>
      </c>
      <c r="L1789" t="str">
        <f>IF('Reported Performance Table'!D1789="","",IF(K1789="LUNA_CCT",VLOOKUP('Reported Performance Table'!D1789,'Master List'!$B$42:$E$129,4,FALSE),"Reported_BUG"))</f>
        <v/>
      </c>
      <c r="M1789" t="str">
        <f>IF('Reported Performance Table'!D1789="","",IF(AND('Reported Performance Table'!$E1789="Yes",OR('Reported Performance Table'!$D1789='Master List'!$B$42,'Reported Performance Table'!$D1789='Master List'!$B$43,'Reported Performance Table'!$D1789='Master List'!$B$44,'Reported Performance Table'!$D1789='Master List'!$B$46,'Reported Performance Table'!$D1789='Master List'!$B$48,'Reported Performance Table'!$D1789='Master List'!$B$104,'Reported Performance Table'!$D1789='Master List'!$B$106,'Reported Performance Table'!$D1789='Master List'!$B$126)),"LUNA_Dimming","Dimming_Capability_and_Range"))</f>
        <v/>
      </c>
      <c r="N1789" s="179">
        <f>'Reported Performance Table'!BE1789</f>
        <v>0</v>
      </c>
      <c r="O1789" s="179">
        <f>'Reported Performance Table'!BF1789</f>
        <v>0</v>
      </c>
      <c r="P1789" s="179">
        <f>'Reported Performance Table'!BG1789</f>
        <v>0</v>
      </c>
      <c r="Q1789" t="str">
        <f t="shared" si="55"/>
        <v>No</v>
      </c>
    </row>
    <row r="1790" spans="1:17" x14ac:dyDescent="0.25">
      <c r="A1790" s="75">
        <v>1797</v>
      </c>
      <c r="B1790" s="76" t="str">
        <f>IF('Reported Performance Table'!$A1797="","",IF(OR('Reported Performance Table'!$B1797="",'Reported Performance Table'!$C1797="",'Reported Performance Table'!$D1797="",'Reported Performance Table'!$F1797="",'Reported Performance Table'!$G1797="",'Reported Performance Table'!$H1797="",'Reported Performance Table'!$I1797="",'Reported Performance Table'!$K1797="",'Reported Performance Table'!$N1797="",'Reported Performance Table'!$O1797="",'Reported Performance Table'!$P1797="",'Reported Performance Table'!$Q1797="",'Reported Performance Table'!$R1797="",'Reported Performance Table'!$S1797="",'Reported Performance Table'!$T1797="",'Reported Performance Table'!$U1797="",'Reported Performance Table'!$V1797="",'Reported Performance Table'!$W1797="",'Reported Performance Table'!$X1797="",'Reported Performance Table'!$AF1797="",'Reported Performance Table'!$AG1797="",'Reported Performance Table'!$AI1797="",'Reported Performance Table'!$AJ1797="",'Reported Performance Table'!$AL1797="",'Reported Performance Table'!$AN1797="",'Reported Performance Table'!$AR1797=""),$A1790&amp;", ",""))</f>
        <v/>
      </c>
      <c r="D1790" s="35" t="e">
        <f>VLOOKUP('Reported Performance Table'!C1790,'Master List'!$B$20:$C$39,2,FALSE)</f>
        <v>#N/A</v>
      </c>
      <c r="E1790" t="e">
        <f>VLOOKUP('Reported Performance Table'!D1790,'Master List'!$B$42:$C$129,2,FALSE)</f>
        <v>#N/A</v>
      </c>
      <c r="F1790" t="e">
        <f>VLOOKUP('Reported Performance Table'!C1790,'Master List'!$B$20:$D$39,3,FALSE)</f>
        <v>#N/A</v>
      </c>
      <c r="G1790" s="3" t="e">
        <f>VLOOKUP('Reported Performance Table'!B1790,'Master List'!$B$11:$D$17,3,FALSE)</f>
        <v>#N/A</v>
      </c>
      <c r="H1790" t="e">
        <f t="shared" si="54"/>
        <v>#N/A</v>
      </c>
      <c r="I1790" t="e">
        <f>IF(VLOOKUP('Reported Performance Table'!D1790,'Master List'!$B$42:$D$129,3,FALSE)="","No",VLOOKUP('Reported Performance Table'!D1790,'Master List'!$B$42:$D$129,3,FALSE))</f>
        <v>#N/A</v>
      </c>
      <c r="J1790" t="e">
        <f>IF(AND(I1790="Yes_No",'Reported Performance Table'!E1790="Yes"),"No","Yes_No")</f>
        <v>#N/A</v>
      </c>
      <c r="K1790" t="str">
        <f>IF('Reported Performance Table'!D1790="","",IF('Reported Performance Table'!E1790="Yes","LUNA_CCT","Reported_CCT"))</f>
        <v/>
      </c>
      <c r="L1790" t="str">
        <f>IF('Reported Performance Table'!D1790="","",IF(K1790="LUNA_CCT",VLOOKUP('Reported Performance Table'!D1790,'Master List'!$B$42:$E$129,4,FALSE),"Reported_BUG"))</f>
        <v/>
      </c>
      <c r="M1790" t="str">
        <f>IF('Reported Performance Table'!D1790="","",IF(AND('Reported Performance Table'!$E1790="Yes",OR('Reported Performance Table'!$D1790='Master List'!$B$42,'Reported Performance Table'!$D1790='Master List'!$B$43,'Reported Performance Table'!$D1790='Master List'!$B$44,'Reported Performance Table'!$D1790='Master List'!$B$46,'Reported Performance Table'!$D1790='Master List'!$B$48,'Reported Performance Table'!$D1790='Master List'!$B$104,'Reported Performance Table'!$D1790='Master List'!$B$106,'Reported Performance Table'!$D1790='Master List'!$B$126)),"LUNA_Dimming","Dimming_Capability_and_Range"))</f>
        <v/>
      </c>
      <c r="N1790" s="179">
        <f>'Reported Performance Table'!BE1790</f>
        <v>0</v>
      </c>
      <c r="O1790" s="179">
        <f>'Reported Performance Table'!BF1790</f>
        <v>0</v>
      </c>
      <c r="P1790" s="179">
        <f>'Reported Performance Table'!BG1790</f>
        <v>0</v>
      </c>
      <c r="Q1790" t="str">
        <f t="shared" si="55"/>
        <v>No</v>
      </c>
    </row>
    <row r="1791" spans="1:17" x14ac:dyDescent="0.25">
      <c r="A1791" s="75">
        <v>1798</v>
      </c>
      <c r="B1791" s="76" t="str">
        <f>IF('Reported Performance Table'!$A1798="","",IF(OR('Reported Performance Table'!$B1798="",'Reported Performance Table'!$C1798="",'Reported Performance Table'!$D1798="",'Reported Performance Table'!$F1798="",'Reported Performance Table'!$G1798="",'Reported Performance Table'!$H1798="",'Reported Performance Table'!$I1798="",'Reported Performance Table'!$K1798="",'Reported Performance Table'!$N1798="",'Reported Performance Table'!$O1798="",'Reported Performance Table'!$P1798="",'Reported Performance Table'!$Q1798="",'Reported Performance Table'!$R1798="",'Reported Performance Table'!$S1798="",'Reported Performance Table'!$T1798="",'Reported Performance Table'!$U1798="",'Reported Performance Table'!$V1798="",'Reported Performance Table'!$W1798="",'Reported Performance Table'!$X1798="",'Reported Performance Table'!$AF1798="",'Reported Performance Table'!$AG1798="",'Reported Performance Table'!$AI1798="",'Reported Performance Table'!$AJ1798="",'Reported Performance Table'!$AL1798="",'Reported Performance Table'!$AN1798="",'Reported Performance Table'!$AR1798=""),$A1791&amp;", ",""))</f>
        <v/>
      </c>
      <c r="D1791" s="35" t="e">
        <f>VLOOKUP('Reported Performance Table'!C1791,'Master List'!$B$20:$C$39,2,FALSE)</f>
        <v>#N/A</v>
      </c>
      <c r="E1791" t="e">
        <f>VLOOKUP('Reported Performance Table'!D1791,'Master List'!$B$42:$C$129,2,FALSE)</f>
        <v>#N/A</v>
      </c>
      <c r="F1791" t="e">
        <f>VLOOKUP('Reported Performance Table'!C1791,'Master List'!$B$20:$D$39,3,FALSE)</f>
        <v>#N/A</v>
      </c>
      <c r="G1791" s="3" t="e">
        <f>VLOOKUP('Reported Performance Table'!B1791,'Master List'!$B$11:$D$17,3,FALSE)</f>
        <v>#N/A</v>
      </c>
      <c r="H1791" t="e">
        <f t="shared" si="54"/>
        <v>#N/A</v>
      </c>
      <c r="I1791" t="e">
        <f>IF(VLOOKUP('Reported Performance Table'!D1791,'Master List'!$B$42:$D$129,3,FALSE)="","No",VLOOKUP('Reported Performance Table'!D1791,'Master List'!$B$42:$D$129,3,FALSE))</f>
        <v>#N/A</v>
      </c>
      <c r="J1791" t="e">
        <f>IF(AND(I1791="Yes_No",'Reported Performance Table'!E1791="Yes"),"No","Yes_No")</f>
        <v>#N/A</v>
      </c>
      <c r="K1791" t="str">
        <f>IF('Reported Performance Table'!D1791="","",IF('Reported Performance Table'!E1791="Yes","LUNA_CCT","Reported_CCT"))</f>
        <v/>
      </c>
      <c r="L1791" t="str">
        <f>IF('Reported Performance Table'!D1791="","",IF(K1791="LUNA_CCT",VLOOKUP('Reported Performance Table'!D1791,'Master List'!$B$42:$E$129,4,FALSE),"Reported_BUG"))</f>
        <v/>
      </c>
      <c r="M1791" t="str">
        <f>IF('Reported Performance Table'!D1791="","",IF(AND('Reported Performance Table'!$E1791="Yes",OR('Reported Performance Table'!$D1791='Master List'!$B$42,'Reported Performance Table'!$D1791='Master List'!$B$43,'Reported Performance Table'!$D1791='Master List'!$B$44,'Reported Performance Table'!$D1791='Master List'!$B$46,'Reported Performance Table'!$D1791='Master List'!$B$48,'Reported Performance Table'!$D1791='Master List'!$B$104,'Reported Performance Table'!$D1791='Master List'!$B$106,'Reported Performance Table'!$D1791='Master List'!$B$126)),"LUNA_Dimming","Dimming_Capability_and_Range"))</f>
        <v/>
      </c>
      <c r="N1791" s="179">
        <f>'Reported Performance Table'!BE1791</f>
        <v>0</v>
      </c>
      <c r="O1791" s="179">
        <f>'Reported Performance Table'!BF1791</f>
        <v>0</v>
      </c>
      <c r="P1791" s="179">
        <f>'Reported Performance Table'!BG1791</f>
        <v>0</v>
      </c>
      <c r="Q1791" t="str">
        <f t="shared" si="55"/>
        <v>No</v>
      </c>
    </row>
    <row r="1792" spans="1:17" x14ac:dyDescent="0.25">
      <c r="A1792" s="75">
        <v>1799</v>
      </c>
      <c r="B1792" s="76" t="str">
        <f>IF('Reported Performance Table'!$A1799="","",IF(OR('Reported Performance Table'!$B1799="",'Reported Performance Table'!$C1799="",'Reported Performance Table'!$D1799="",'Reported Performance Table'!$F1799="",'Reported Performance Table'!$G1799="",'Reported Performance Table'!$H1799="",'Reported Performance Table'!$I1799="",'Reported Performance Table'!$K1799="",'Reported Performance Table'!$N1799="",'Reported Performance Table'!$O1799="",'Reported Performance Table'!$P1799="",'Reported Performance Table'!$Q1799="",'Reported Performance Table'!$R1799="",'Reported Performance Table'!$S1799="",'Reported Performance Table'!$T1799="",'Reported Performance Table'!$U1799="",'Reported Performance Table'!$V1799="",'Reported Performance Table'!$W1799="",'Reported Performance Table'!$X1799="",'Reported Performance Table'!$AF1799="",'Reported Performance Table'!$AG1799="",'Reported Performance Table'!$AI1799="",'Reported Performance Table'!$AJ1799="",'Reported Performance Table'!$AL1799="",'Reported Performance Table'!$AN1799="",'Reported Performance Table'!$AR1799=""),$A1792&amp;", ",""))</f>
        <v/>
      </c>
      <c r="D1792" s="35" t="e">
        <f>VLOOKUP('Reported Performance Table'!C1792,'Master List'!$B$20:$C$39,2,FALSE)</f>
        <v>#N/A</v>
      </c>
      <c r="E1792" t="e">
        <f>VLOOKUP('Reported Performance Table'!D1792,'Master List'!$B$42:$C$129,2,FALSE)</f>
        <v>#N/A</v>
      </c>
      <c r="F1792" t="e">
        <f>VLOOKUP('Reported Performance Table'!C1792,'Master List'!$B$20:$D$39,3,FALSE)</f>
        <v>#N/A</v>
      </c>
      <c r="G1792" s="3" t="e">
        <f>VLOOKUP('Reported Performance Table'!B1792,'Master List'!$B$11:$D$17,3,FALSE)</f>
        <v>#N/A</v>
      </c>
      <c r="H1792" t="e">
        <f t="shared" si="54"/>
        <v>#N/A</v>
      </c>
      <c r="I1792" t="e">
        <f>IF(VLOOKUP('Reported Performance Table'!D1792,'Master List'!$B$42:$D$129,3,FALSE)="","No",VLOOKUP('Reported Performance Table'!D1792,'Master List'!$B$42:$D$129,3,FALSE))</f>
        <v>#N/A</v>
      </c>
      <c r="J1792" t="e">
        <f>IF(AND(I1792="Yes_No",'Reported Performance Table'!E1792="Yes"),"No","Yes_No")</f>
        <v>#N/A</v>
      </c>
      <c r="K1792" t="str">
        <f>IF('Reported Performance Table'!D1792="","",IF('Reported Performance Table'!E1792="Yes","LUNA_CCT","Reported_CCT"))</f>
        <v/>
      </c>
      <c r="L1792" t="str">
        <f>IF('Reported Performance Table'!D1792="","",IF(K1792="LUNA_CCT",VLOOKUP('Reported Performance Table'!D1792,'Master List'!$B$42:$E$129,4,FALSE),"Reported_BUG"))</f>
        <v/>
      </c>
      <c r="M1792" t="str">
        <f>IF('Reported Performance Table'!D1792="","",IF(AND('Reported Performance Table'!$E1792="Yes",OR('Reported Performance Table'!$D1792='Master List'!$B$42,'Reported Performance Table'!$D1792='Master List'!$B$43,'Reported Performance Table'!$D1792='Master List'!$B$44,'Reported Performance Table'!$D1792='Master List'!$B$46,'Reported Performance Table'!$D1792='Master List'!$B$48,'Reported Performance Table'!$D1792='Master List'!$B$104,'Reported Performance Table'!$D1792='Master List'!$B$106,'Reported Performance Table'!$D1792='Master List'!$B$126)),"LUNA_Dimming","Dimming_Capability_and_Range"))</f>
        <v/>
      </c>
      <c r="N1792" s="179">
        <f>'Reported Performance Table'!BE1792</f>
        <v>0</v>
      </c>
      <c r="O1792" s="179">
        <f>'Reported Performance Table'!BF1792</f>
        <v>0</v>
      </c>
      <c r="P1792" s="179">
        <f>'Reported Performance Table'!BG1792</f>
        <v>0</v>
      </c>
      <c r="Q1792" t="str">
        <f t="shared" si="55"/>
        <v>No</v>
      </c>
    </row>
    <row r="1793" spans="1:17" x14ac:dyDescent="0.25">
      <c r="A1793" s="75">
        <v>1800</v>
      </c>
      <c r="B1793" s="76" t="str">
        <f>IF('Reported Performance Table'!$A1800="","",IF(OR('Reported Performance Table'!$B1800="",'Reported Performance Table'!$C1800="",'Reported Performance Table'!$D1800="",'Reported Performance Table'!$F1800="",'Reported Performance Table'!$G1800="",'Reported Performance Table'!$H1800="",'Reported Performance Table'!$I1800="",'Reported Performance Table'!$K1800="",'Reported Performance Table'!$N1800="",'Reported Performance Table'!$O1800="",'Reported Performance Table'!$P1800="",'Reported Performance Table'!$Q1800="",'Reported Performance Table'!$R1800="",'Reported Performance Table'!$S1800="",'Reported Performance Table'!$T1800="",'Reported Performance Table'!$U1800="",'Reported Performance Table'!$V1800="",'Reported Performance Table'!$W1800="",'Reported Performance Table'!$X1800="",'Reported Performance Table'!$AF1800="",'Reported Performance Table'!$AG1800="",'Reported Performance Table'!$AI1800="",'Reported Performance Table'!$AJ1800="",'Reported Performance Table'!$AL1800="",'Reported Performance Table'!$AN1800="",'Reported Performance Table'!$AR1800=""),$A1793&amp;", ",""))</f>
        <v/>
      </c>
      <c r="D1793" s="35" t="e">
        <f>VLOOKUP('Reported Performance Table'!C1793,'Master List'!$B$20:$C$39,2,FALSE)</f>
        <v>#N/A</v>
      </c>
      <c r="E1793" t="e">
        <f>VLOOKUP('Reported Performance Table'!D1793,'Master List'!$B$42:$C$129,2,FALSE)</f>
        <v>#N/A</v>
      </c>
      <c r="F1793" t="e">
        <f>VLOOKUP('Reported Performance Table'!C1793,'Master List'!$B$20:$D$39,3,FALSE)</f>
        <v>#N/A</v>
      </c>
      <c r="G1793" s="3" t="e">
        <f>VLOOKUP('Reported Performance Table'!B1793,'Master List'!$B$11:$D$17,3,FALSE)</f>
        <v>#N/A</v>
      </c>
      <c r="H1793" t="e">
        <f t="shared" si="54"/>
        <v>#N/A</v>
      </c>
      <c r="I1793" t="e">
        <f>IF(VLOOKUP('Reported Performance Table'!D1793,'Master List'!$B$42:$D$129,3,FALSE)="","No",VLOOKUP('Reported Performance Table'!D1793,'Master List'!$B$42:$D$129,3,FALSE))</f>
        <v>#N/A</v>
      </c>
      <c r="J1793" t="e">
        <f>IF(AND(I1793="Yes_No",'Reported Performance Table'!E1793="Yes"),"No","Yes_No")</f>
        <v>#N/A</v>
      </c>
      <c r="K1793" t="str">
        <f>IF('Reported Performance Table'!D1793="","",IF('Reported Performance Table'!E1793="Yes","LUNA_CCT","Reported_CCT"))</f>
        <v/>
      </c>
      <c r="L1793" t="str">
        <f>IF('Reported Performance Table'!D1793="","",IF(K1793="LUNA_CCT",VLOOKUP('Reported Performance Table'!D1793,'Master List'!$B$42:$E$129,4,FALSE),"Reported_BUG"))</f>
        <v/>
      </c>
      <c r="M1793" t="str">
        <f>IF('Reported Performance Table'!D1793="","",IF(AND('Reported Performance Table'!$E1793="Yes",OR('Reported Performance Table'!$D1793='Master List'!$B$42,'Reported Performance Table'!$D1793='Master List'!$B$43,'Reported Performance Table'!$D1793='Master List'!$B$44,'Reported Performance Table'!$D1793='Master List'!$B$46,'Reported Performance Table'!$D1793='Master List'!$B$48,'Reported Performance Table'!$D1793='Master List'!$B$104,'Reported Performance Table'!$D1793='Master List'!$B$106,'Reported Performance Table'!$D1793='Master List'!$B$126)),"LUNA_Dimming","Dimming_Capability_and_Range"))</f>
        <v/>
      </c>
      <c r="N1793" s="179">
        <f>'Reported Performance Table'!BE1793</f>
        <v>0</v>
      </c>
      <c r="O1793" s="179">
        <f>'Reported Performance Table'!BF1793</f>
        <v>0</v>
      </c>
      <c r="P1793" s="179">
        <f>'Reported Performance Table'!BG1793</f>
        <v>0</v>
      </c>
      <c r="Q1793" t="str">
        <f t="shared" si="55"/>
        <v>No</v>
      </c>
    </row>
    <row r="1794" spans="1:17" x14ac:dyDescent="0.25">
      <c r="A1794" s="75">
        <v>1801</v>
      </c>
      <c r="B1794" s="76" t="str">
        <f>IF('Reported Performance Table'!$A1801="","",IF(OR('Reported Performance Table'!$B1801="",'Reported Performance Table'!$C1801="",'Reported Performance Table'!$D1801="",'Reported Performance Table'!$F1801="",'Reported Performance Table'!$G1801="",'Reported Performance Table'!$H1801="",'Reported Performance Table'!$I1801="",'Reported Performance Table'!$K1801="",'Reported Performance Table'!$N1801="",'Reported Performance Table'!$O1801="",'Reported Performance Table'!$P1801="",'Reported Performance Table'!$Q1801="",'Reported Performance Table'!$R1801="",'Reported Performance Table'!$S1801="",'Reported Performance Table'!$T1801="",'Reported Performance Table'!$U1801="",'Reported Performance Table'!$V1801="",'Reported Performance Table'!$W1801="",'Reported Performance Table'!$X1801="",'Reported Performance Table'!$AF1801="",'Reported Performance Table'!$AG1801="",'Reported Performance Table'!$AI1801="",'Reported Performance Table'!$AJ1801="",'Reported Performance Table'!$AL1801="",'Reported Performance Table'!$AN1801="",'Reported Performance Table'!$AR1801=""),$A1794&amp;", ",""))</f>
        <v/>
      </c>
      <c r="D1794" s="35" t="e">
        <f>VLOOKUP('Reported Performance Table'!C1794,'Master List'!$B$20:$C$39,2,FALSE)</f>
        <v>#N/A</v>
      </c>
      <c r="E1794" t="e">
        <f>VLOOKUP('Reported Performance Table'!D1794,'Master List'!$B$42:$C$129,2,FALSE)</f>
        <v>#N/A</v>
      </c>
      <c r="F1794" t="e">
        <f>VLOOKUP('Reported Performance Table'!C1794,'Master List'!$B$20:$D$39,3,FALSE)</f>
        <v>#N/A</v>
      </c>
      <c r="G1794" s="3" t="e">
        <f>VLOOKUP('Reported Performance Table'!B1794,'Master List'!$B$11:$D$17,3,FALSE)</f>
        <v>#N/A</v>
      </c>
      <c r="H1794" t="e">
        <f t="shared" si="54"/>
        <v>#N/A</v>
      </c>
      <c r="I1794" t="e">
        <f>IF(VLOOKUP('Reported Performance Table'!D1794,'Master List'!$B$42:$D$129,3,FALSE)="","No",VLOOKUP('Reported Performance Table'!D1794,'Master List'!$B$42:$D$129,3,FALSE))</f>
        <v>#N/A</v>
      </c>
      <c r="J1794" t="e">
        <f>IF(AND(I1794="Yes_No",'Reported Performance Table'!E1794="Yes"),"No","Yes_No")</f>
        <v>#N/A</v>
      </c>
      <c r="K1794" t="str">
        <f>IF('Reported Performance Table'!D1794="","",IF('Reported Performance Table'!E1794="Yes","LUNA_CCT","Reported_CCT"))</f>
        <v/>
      </c>
      <c r="L1794" t="str">
        <f>IF('Reported Performance Table'!D1794="","",IF(K1794="LUNA_CCT",VLOOKUP('Reported Performance Table'!D1794,'Master List'!$B$42:$E$129,4,FALSE),"Reported_BUG"))</f>
        <v/>
      </c>
      <c r="M1794" t="str">
        <f>IF('Reported Performance Table'!D1794="","",IF(AND('Reported Performance Table'!$E1794="Yes",OR('Reported Performance Table'!$D1794='Master List'!$B$42,'Reported Performance Table'!$D1794='Master List'!$B$43,'Reported Performance Table'!$D1794='Master List'!$B$44,'Reported Performance Table'!$D1794='Master List'!$B$46,'Reported Performance Table'!$D1794='Master List'!$B$48,'Reported Performance Table'!$D1794='Master List'!$B$104,'Reported Performance Table'!$D1794='Master List'!$B$106,'Reported Performance Table'!$D1794='Master List'!$B$126)),"LUNA_Dimming","Dimming_Capability_and_Range"))</f>
        <v/>
      </c>
      <c r="N1794" s="179">
        <f>'Reported Performance Table'!BE1794</f>
        <v>0</v>
      </c>
      <c r="O1794" s="179">
        <f>'Reported Performance Table'!BF1794</f>
        <v>0</v>
      </c>
      <c r="P1794" s="179">
        <f>'Reported Performance Table'!BG1794</f>
        <v>0</v>
      </c>
      <c r="Q1794" t="str">
        <f t="shared" si="55"/>
        <v>No</v>
      </c>
    </row>
    <row r="1795" spans="1:17" x14ac:dyDescent="0.25">
      <c r="A1795" s="75">
        <v>1802</v>
      </c>
      <c r="B1795" s="76" t="str">
        <f>IF('Reported Performance Table'!$A1802="","",IF(OR('Reported Performance Table'!$B1802="",'Reported Performance Table'!$C1802="",'Reported Performance Table'!$D1802="",'Reported Performance Table'!$F1802="",'Reported Performance Table'!$G1802="",'Reported Performance Table'!$H1802="",'Reported Performance Table'!$I1802="",'Reported Performance Table'!$K1802="",'Reported Performance Table'!$N1802="",'Reported Performance Table'!$O1802="",'Reported Performance Table'!$P1802="",'Reported Performance Table'!$Q1802="",'Reported Performance Table'!$R1802="",'Reported Performance Table'!$S1802="",'Reported Performance Table'!$T1802="",'Reported Performance Table'!$U1802="",'Reported Performance Table'!$V1802="",'Reported Performance Table'!$W1802="",'Reported Performance Table'!$X1802="",'Reported Performance Table'!$AF1802="",'Reported Performance Table'!$AG1802="",'Reported Performance Table'!$AI1802="",'Reported Performance Table'!$AJ1802="",'Reported Performance Table'!$AL1802="",'Reported Performance Table'!$AN1802="",'Reported Performance Table'!$AR1802=""),$A1795&amp;", ",""))</f>
        <v/>
      </c>
      <c r="D1795" s="35" t="e">
        <f>VLOOKUP('Reported Performance Table'!C1795,'Master List'!$B$20:$C$39,2,FALSE)</f>
        <v>#N/A</v>
      </c>
      <c r="E1795" t="e">
        <f>VLOOKUP('Reported Performance Table'!D1795,'Master List'!$B$42:$C$129,2,FALSE)</f>
        <v>#N/A</v>
      </c>
      <c r="F1795" t="e">
        <f>VLOOKUP('Reported Performance Table'!C1795,'Master List'!$B$20:$D$39,3,FALSE)</f>
        <v>#N/A</v>
      </c>
      <c r="G1795" s="3" t="e">
        <f>VLOOKUP('Reported Performance Table'!B1795,'Master List'!$B$11:$D$17,3,FALSE)</f>
        <v>#N/A</v>
      </c>
      <c r="H1795" t="e">
        <f t="shared" si="54"/>
        <v>#N/A</v>
      </c>
      <c r="I1795" t="e">
        <f>IF(VLOOKUP('Reported Performance Table'!D1795,'Master List'!$B$42:$D$129,3,FALSE)="","No",VLOOKUP('Reported Performance Table'!D1795,'Master List'!$B$42:$D$129,3,FALSE))</f>
        <v>#N/A</v>
      </c>
      <c r="J1795" t="e">
        <f>IF(AND(I1795="Yes_No",'Reported Performance Table'!E1795="Yes"),"No","Yes_No")</f>
        <v>#N/A</v>
      </c>
      <c r="K1795" t="str">
        <f>IF('Reported Performance Table'!D1795="","",IF('Reported Performance Table'!E1795="Yes","LUNA_CCT","Reported_CCT"))</f>
        <v/>
      </c>
      <c r="L1795" t="str">
        <f>IF('Reported Performance Table'!D1795="","",IF(K1795="LUNA_CCT",VLOOKUP('Reported Performance Table'!D1795,'Master List'!$B$42:$E$129,4,FALSE),"Reported_BUG"))</f>
        <v/>
      </c>
      <c r="M1795" t="str">
        <f>IF('Reported Performance Table'!D1795="","",IF(AND('Reported Performance Table'!$E1795="Yes",OR('Reported Performance Table'!$D1795='Master List'!$B$42,'Reported Performance Table'!$D1795='Master List'!$B$43,'Reported Performance Table'!$D1795='Master List'!$B$44,'Reported Performance Table'!$D1795='Master List'!$B$46,'Reported Performance Table'!$D1795='Master List'!$B$48,'Reported Performance Table'!$D1795='Master List'!$B$104,'Reported Performance Table'!$D1795='Master List'!$B$106,'Reported Performance Table'!$D1795='Master List'!$B$126)),"LUNA_Dimming","Dimming_Capability_and_Range"))</f>
        <v/>
      </c>
      <c r="N1795" s="179">
        <f>'Reported Performance Table'!BE1795</f>
        <v>0</v>
      </c>
      <c r="O1795" s="179">
        <f>'Reported Performance Table'!BF1795</f>
        <v>0</v>
      </c>
      <c r="P1795" s="179">
        <f>'Reported Performance Table'!BG1795</f>
        <v>0</v>
      </c>
      <c r="Q1795" t="str">
        <f t="shared" si="55"/>
        <v>No</v>
      </c>
    </row>
    <row r="1796" spans="1:17" x14ac:dyDescent="0.25">
      <c r="A1796" s="75">
        <v>1803</v>
      </c>
      <c r="B1796" s="76" t="str">
        <f>IF('Reported Performance Table'!$A1803="","",IF(OR('Reported Performance Table'!$B1803="",'Reported Performance Table'!$C1803="",'Reported Performance Table'!$D1803="",'Reported Performance Table'!$F1803="",'Reported Performance Table'!$G1803="",'Reported Performance Table'!$H1803="",'Reported Performance Table'!$I1803="",'Reported Performance Table'!$K1803="",'Reported Performance Table'!$N1803="",'Reported Performance Table'!$O1803="",'Reported Performance Table'!$P1803="",'Reported Performance Table'!$Q1803="",'Reported Performance Table'!$R1803="",'Reported Performance Table'!$S1803="",'Reported Performance Table'!$T1803="",'Reported Performance Table'!$U1803="",'Reported Performance Table'!$V1803="",'Reported Performance Table'!$W1803="",'Reported Performance Table'!$X1803="",'Reported Performance Table'!$AF1803="",'Reported Performance Table'!$AG1803="",'Reported Performance Table'!$AI1803="",'Reported Performance Table'!$AJ1803="",'Reported Performance Table'!$AL1803="",'Reported Performance Table'!$AN1803="",'Reported Performance Table'!$AR1803=""),$A1796&amp;", ",""))</f>
        <v/>
      </c>
      <c r="D1796" s="35" t="e">
        <f>VLOOKUP('Reported Performance Table'!C1796,'Master List'!$B$20:$C$39,2,FALSE)</f>
        <v>#N/A</v>
      </c>
      <c r="E1796" t="e">
        <f>VLOOKUP('Reported Performance Table'!D1796,'Master List'!$B$42:$C$129,2,FALSE)</f>
        <v>#N/A</v>
      </c>
      <c r="F1796" t="e">
        <f>VLOOKUP('Reported Performance Table'!C1796,'Master List'!$B$20:$D$39,3,FALSE)</f>
        <v>#N/A</v>
      </c>
      <c r="G1796" s="3" t="e">
        <f>VLOOKUP('Reported Performance Table'!B1796,'Master List'!$B$11:$D$17,3,FALSE)</f>
        <v>#N/A</v>
      </c>
      <c r="H1796" t="e">
        <f t="shared" si="54"/>
        <v>#N/A</v>
      </c>
      <c r="I1796" t="e">
        <f>IF(VLOOKUP('Reported Performance Table'!D1796,'Master List'!$B$42:$D$129,3,FALSE)="","No",VLOOKUP('Reported Performance Table'!D1796,'Master List'!$B$42:$D$129,3,FALSE))</f>
        <v>#N/A</v>
      </c>
      <c r="J1796" t="e">
        <f>IF(AND(I1796="Yes_No",'Reported Performance Table'!E1796="Yes"),"No","Yes_No")</f>
        <v>#N/A</v>
      </c>
      <c r="K1796" t="str">
        <f>IF('Reported Performance Table'!D1796="","",IF('Reported Performance Table'!E1796="Yes","LUNA_CCT","Reported_CCT"))</f>
        <v/>
      </c>
      <c r="L1796" t="str">
        <f>IF('Reported Performance Table'!D1796="","",IF(K1796="LUNA_CCT",VLOOKUP('Reported Performance Table'!D1796,'Master List'!$B$42:$E$129,4,FALSE),"Reported_BUG"))</f>
        <v/>
      </c>
      <c r="M1796" t="str">
        <f>IF('Reported Performance Table'!D1796="","",IF(AND('Reported Performance Table'!$E1796="Yes",OR('Reported Performance Table'!$D1796='Master List'!$B$42,'Reported Performance Table'!$D1796='Master List'!$B$43,'Reported Performance Table'!$D1796='Master List'!$B$44,'Reported Performance Table'!$D1796='Master List'!$B$46,'Reported Performance Table'!$D1796='Master List'!$B$48,'Reported Performance Table'!$D1796='Master List'!$B$104,'Reported Performance Table'!$D1796='Master List'!$B$106,'Reported Performance Table'!$D1796='Master List'!$B$126)),"LUNA_Dimming","Dimming_Capability_and_Range"))</f>
        <v/>
      </c>
      <c r="N1796" s="179">
        <f>'Reported Performance Table'!BE1796</f>
        <v>0</v>
      </c>
      <c r="O1796" s="179">
        <f>'Reported Performance Table'!BF1796</f>
        <v>0</v>
      </c>
      <c r="P1796" s="179">
        <f>'Reported Performance Table'!BG1796</f>
        <v>0</v>
      </c>
      <c r="Q1796" t="str">
        <f t="shared" si="55"/>
        <v>No</v>
      </c>
    </row>
    <row r="1797" spans="1:17" x14ac:dyDescent="0.25">
      <c r="A1797" s="75">
        <v>1804</v>
      </c>
      <c r="B1797" s="76" t="str">
        <f>IF('Reported Performance Table'!$A1804="","",IF(OR('Reported Performance Table'!$B1804="",'Reported Performance Table'!$C1804="",'Reported Performance Table'!$D1804="",'Reported Performance Table'!$F1804="",'Reported Performance Table'!$G1804="",'Reported Performance Table'!$H1804="",'Reported Performance Table'!$I1804="",'Reported Performance Table'!$K1804="",'Reported Performance Table'!$N1804="",'Reported Performance Table'!$O1804="",'Reported Performance Table'!$P1804="",'Reported Performance Table'!$Q1804="",'Reported Performance Table'!$R1804="",'Reported Performance Table'!$S1804="",'Reported Performance Table'!$T1804="",'Reported Performance Table'!$U1804="",'Reported Performance Table'!$V1804="",'Reported Performance Table'!$W1804="",'Reported Performance Table'!$X1804="",'Reported Performance Table'!$AF1804="",'Reported Performance Table'!$AG1804="",'Reported Performance Table'!$AI1804="",'Reported Performance Table'!$AJ1804="",'Reported Performance Table'!$AL1804="",'Reported Performance Table'!$AN1804="",'Reported Performance Table'!$AR1804=""),$A1797&amp;", ",""))</f>
        <v/>
      </c>
      <c r="D1797" s="35" t="e">
        <f>VLOOKUP('Reported Performance Table'!C1797,'Master List'!$B$20:$C$39,2,FALSE)</f>
        <v>#N/A</v>
      </c>
      <c r="E1797" t="e">
        <f>VLOOKUP('Reported Performance Table'!D1797,'Master List'!$B$42:$C$129,2,FALSE)</f>
        <v>#N/A</v>
      </c>
      <c r="F1797" t="e">
        <f>VLOOKUP('Reported Performance Table'!C1797,'Master List'!$B$20:$D$39,3,FALSE)</f>
        <v>#N/A</v>
      </c>
      <c r="G1797" s="3" t="e">
        <f>VLOOKUP('Reported Performance Table'!B1797,'Master List'!$B$11:$D$17,3,FALSE)</f>
        <v>#N/A</v>
      </c>
      <c r="H1797" t="e">
        <f t="shared" si="54"/>
        <v>#N/A</v>
      </c>
      <c r="I1797" t="e">
        <f>IF(VLOOKUP('Reported Performance Table'!D1797,'Master List'!$B$42:$D$129,3,FALSE)="","No",VLOOKUP('Reported Performance Table'!D1797,'Master List'!$B$42:$D$129,3,FALSE))</f>
        <v>#N/A</v>
      </c>
      <c r="J1797" t="e">
        <f>IF(AND(I1797="Yes_No",'Reported Performance Table'!E1797="Yes"),"No","Yes_No")</f>
        <v>#N/A</v>
      </c>
      <c r="K1797" t="str">
        <f>IF('Reported Performance Table'!D1797="","",IF('Reported Performance Table'!E1797="Yes","LUNA_CCT","Reported_CCT"))</f>
        <v/>
      </c>
      <c r="L1797" t="str">
        <f>IF('Reported Performance Table'!D1797="","",IF(K1797="LUNA_CCT",VLOOKUP('Reported Performance Table'!D1797,'Master List'!$B$42:$E$129,4,FALSE),"Reported_BUG"))</f>
        <v/>
      </c>
      <c r="M1797" t="str">
        <f>IF('Reported Performance Table'!D1797="","",IF(AND('Reported Performance Table'!$E1797="Yes",OR('Reported Performance Table'!$D1797='Master List'!$B$42,'Reported Performance Table'!$D1797='Master List'!$B$43,'Reported Performance Table'!$D1797='Master List'!$B$44,'Reported Performance Table'!$D1797='Master List'!$B$46,'Reported Performance Table'!$D1797='Master List'!$B$48,'Reported Performance Table'!$D1797='Master List'!$B$104,'Reported Performance Table'!$D1797='Master List'!$B$106,'Reported Performance Table'!$D1797='Master List'!$B$126)),"LUNA_Dimming","Dimming_Capability_and_Range"))</f>
        <v/>
      </c>
      <c r="N1797" s="179">
        <f>'Reported Performance Table'!BE1797</f>
        <v>0</v>
      </c>
      <c r="O1797" s="179">
        <f>'Reported Performance Table'!BF1797</f>
        <v>0</v>
      </c>
      <c r="P1797" s="179">
        <f>'Reported Performance Table'!BG1797</f>
        <v>0</v>
      </c>
      <c r="Q1797" t="str">
        <f t="shared" si="55"/>
        <v>No</v>
      </c>
    </row>
    <row r="1798" spans="1:17" x14ac:dyDescent="0.25">
      <c r="A1798" s="75">
        <v>1805</v>
      </c>
      <c r="B1798" s="76" t="str">
        <f>IF('Reported Performance Table'!$A1805="","",IF(OR('Reported Performance Table'!$B1805="",'Reported Performance Table'!$C1805="",'Reported Performance Table'!$D1805="",'Reported Performance Table'!$F1805="",'Reported Performance Table'!$G1805="",'Reported Performance Table'!$H1805="",'Reported Performance Table'!$I1805="",'Reported Performance Table'!$K1805="",'Reported Performance Table'!$N1805="",'Reported Performance Table'!$O1805="",'Reported Performance Table'!$P1805="",'Reported Performance Table'!$Q1805="",'Reported Performance Table'!$R1805="",'Reported Performance Table'!$S1805="",'Reported Performance Table'!$T1805="",'Reported Performance Table'!$U1805="",'Reported Performance Table'!$V1805="",'Reported Performance Table'!$W1805="",'Reported Performance Table'!$X1805="",'Reported Performance Table'!$AF1805="",'Reported Performance Table'!$AG1805="",'Reported Performance Table'!$AI1805="",'Reported Performance Table'!$AJ1805="",'Reported Performance Table'!$AL1805="",'Reported Performance Table'!$AN1805="",'Reported Performance Table'!$AR1805=""),$A1798&amp;", ",""))</f>
        <v/>
      </c>
      <c r="D1798" s="35" t="e">
        <f>VLOOKUP('Reported Performance Table'!C1798,'Master List'!$B$20:$C$39,2,FALSE)</f>
        <v>#N/A</v>
      </c>
      <c r="E1798" t="e">
        <f>VLOOKUP('Reported Performance Table'!D1798,'Master List'!$B$42:$C$129,2,FALSE)</f>
        <v>#N/A</v>
      </c>
      <c r="F1798" t="e">
        <f>VLOOKUP('Reported Performance Table'!C1798,'Master List'!$B$20:$D$39,3,FALSE)</f>
        <v>#N/A</v>
      </c>
      <c r="G1798" s="3" t="e">
        <f>VLOOKUP('Reported Performance Table'!B1798,'Master List'!$B$11:$D$17,3,FALSE)</f>
        <v>#N/A</v>
      </c>
      <c r="H1798" t="e">
        <f t="shared" si="54"/>
        <v>#N/A</v>
      </c>
      <c r="I1798" t="e">
        <f>IF(VLOOKUP('Reported Performance Table'!D1798,'Master List'!$B$42:$D$129,3,FALSE)="","No",VLOOKUP('Reported Performance Table'!D1798,'Master List'!$B$42:$D$129,3,FALSE))</f>
        <v>#N/A</v>
      </c>
      <c r="J1798" t="e">
        <f>IF(AND(I1798="Yes_No",'Reported Performance Table'!E1798="Yes"),"No","Yes_No")</f>
        <v>#N/A</v>
      </c>
      <c r="K1798" t="str">
        <f>IF('Reported Performance Table'!D1798="","",IF('Reported Performance Table'!E1798="Yes","LUNA_CCT","Reported_CCT"))</f>
        <v/>
      </c>
      <c r="L1798" t="str">
        <f>IF('Reported Performance Table'!D1798="","",IF(K1798="LUNA_CCT",VLOOKUP('Reported Performance Table'!D1798,'Master List'!$B$42:$E$129,4,FALSE),"Reported_BUG"))</f>
        <v/>
      </c>
      <c r="M1798" t="str">
        <f>IF('Reported Performance Table'!D1798="","",IF(AND('Reported Performance Table'!$E1798="Yes",OR('Reported Performance Table'!$D1798='Master List'!$B$42,'Reported Performance Table'!$D1798='Master List'!$B$43,'Reported Performance Table'!$D1798='Master List'!$B$44,'Reported Performance Table'!$D1798='Master List'!$B$46,'Reported Performance Table'!$D1798='Master List'!$B$48,'Reported Performance Table'!$D1798='Master List'!$B$104,'Reported Performance Table'!$D1798='Master List'!$B$106,'Reported Performance Table'!$D1798='Master List'!$B$126)),"LUNA_Dimming","Dimming_Capability_and_Range"))</f>
        <v/>
      </c>
      <c r="N1798" s="179">
        <f>'Reported Performance Table'!BE1798</f>
        <v>0</v>
      </c>
      <c r="O1798" s="179">
        <f>'Reported Performance Table'!BF1798</f>
        <v>0</v>
      </c>
      <c r="P1798" s="179">
        <f>'Reported Performance Table'!BG1798</f>
        <v>0</v>
      </c>
      <c r="Q1798" t="str">
        <f t="shared" si="55"/>
        <v>No</v>
      </c>
    </row>
    <row r="1799" spans="1:17" x14ac:dyDescent="0.25">
      <c r="A1799" s="75">
        <v>1806</v>
      </c>
      <c r="B1799" s="76" t="str">
        <f>IF('Reported Performance Table'!$A1806="","",IF(OR('Reported Performance Table'!$B1806="",'Reported Performance Table'!$C1806="",'Reported Performance Table'!$D1806="",'Reported Performance Table'!$F1806="",'Reported Performance Table'!$G1806="",'Reported Performance Table'!$H1806="",'Reported Performance Table'!$I1806="",'Reported Performance Table'!$K1806="",'Reported Performance Table'!$N1806="",'Reported Performance Table'!$O1806="",'Reported Performance Table'!$P1806="",'Reported Performance Table'!$Q1806="",'Reported Performance Table'!$R1806="",'Reported Performance Table'!$S1806="",'Reported Performance Table'!$T1806="",'Reported Performance Table'!$U1806="",'Reported Performance Table'!$V1806="",'Reported Performance Table'!$W1806="",'Reported Performance Table'!$X1806="",'Reported Performance Table'!$AF1806="",'Reported Performance Table'!$AG1806="",'Reported Performance Table'!$AI1806="",'Reported Performance Table'!$AJ1806="",'Reported Performance Table'!$AL1806="",'Reported Performance Table'!$AN1806="",'Reported Performance Table'!$AR1806=""),$A1799&amp;", ",""))</f>
        <v/>
      </c>
      <c r="D1799" s="35" t="e">
        <f>VLOOKUP('Reported Performance Table'!C1799,'Master List'!$B$20:$C$39,2,FALSE)</f>
        <v>#N/A</v>
      </c>
      <c r="E1799" t="e">
        <f>VLOOKUP('Reported Performance Table'!D1799,'Master List'!$B$42:$C$129,2,FALSE)</f>
        <v>#N/A</v>
      </c>
      <c r="F1799" t="e">
        <f>VLOOKUP('Reported Performance Table'!C1799,'Master List'!$B$20:$D$39,3,FALSE)</f>
        <v>#N/A</v>
      </c>
      <c r="G1799" s="3" t="e">
        <f>VLOOKUP('Reported Performance Table'!B1799,'Master List'!$B$11:$D$17,3,FALSE)</f>
        <v>#N/A</v>
      </c>
      <c r="H1799" t="e">
        <f t="shared" si="54"/>
        <v>#N/A</v>
      </c>
      <c r="I1799" t="e">
        <f>IF(VLOOKUP('Reported Performance Table'!D1799,'Master List'!$B$42:$D$129,3,FALSE)="","No",VLOOKUP('Reported Performance Table'!D1799,'Master List'!$B$42:$D$129,3,FALSE))</f>
        <v>#N/A</v>
      </c>
      <c r="J1799" t="e">
        <f>IF(AND(I1799="Yes_No",'Reported Performance Table'!E1799="Yes"),"No","Yes_No")</f>
        <v>#N/A</v>
      </c>
      <c r="K1799" t="str">
        <f>IF('Reported Performance Table'!D1799="","",IF('Reported Performance Table'!E1799="Yes","LUNA_CCT","Reported_CCT"))</f>
        <v/>
      </c>
      <c r="L1799" t="str">
        <f>IF('Reported Performance Table'!D1799="","",IF(K1799="LUNA_CCT",VLOOKUP('Reported Performance Table'!D1799,'Master List'!$B$42:$E$129,4,FALSE),"Reported_BUG"))</f>
        <v/>
      </c>
      <c r="M1799" t="str">
        <f>IF('Reported Performance Table'!D1799="","",IF(AND('Reported Performance Table'!$E1799="Yes",OR('Reported Performance Table'!$D1799='Master List'!$B$42,'Reported Performance Table'!$D1799='Master List'!$B$43,'Reported Performance Table'!$D1799='Master List'!$B$44,'Reported Performance Table'!$D1799='Master List'!$B$46,'Reported Performance Table'!$D1799='Master List'!$B$48,'Reported Performance Table'!$D1799='Master List'!$B$104,'Reported Performance Table'!$D1799='Master List'!$B$106,'Reported Performance Table'!$D1799='Master List'!$B$126)),"LUNA_Dimming","Dimming_Capability_and_Range"))</f>
        <v/>
      </c>
      <c r="N1799" s="179">
        <f>'Reported Performance Table'!BE1799</f>
        <v>0</v>
      </c>
      <c r="O1799" s="179">
        <f>'Reported Performance Table'!BF1799</f>
        <v>0</v>
      </c>
      <c r="P1799" s="179">
        <f>'Reported Performance Table'!BG1799</f>
        <v>0</v>
      </c>
      <c r="Q1799" t="str">
        <f t="shared" si="55"/>
        <v>No</v>
      </c>
    </row>
    <row r="1800" spans="1:17" x14ac:dyDescent="0.25">
      <c r="A1800" s="75">
        <v>1807</v>
      </c>
      <c r="B1800" s="76" t="str">
        <f>IF('Reported Performance Table'!$A1807="","",IF(OR('Reported Performance Table'!$B1807="",'Reported Performance Table'!$C1807="",'Reported Performance Table'!$D1807="",'Reported Performance Table'!$F1807="",'Reported Performance Table'!$G1807="",'Reported Performance Table'!$H1807="",'Reported Performance Table'!$I1807="",'Reported Performance Table'!$K1807="",'Reported Performance Table'!$N1807="",'Reported Performance Table'!$O1807="",'Reported Performance Table'!$P1807="",'Reported Performance Table'!$Q1807="",'Reported Performance Table'!$R1807="",'Reported Performance Table'!$S1807="",'Reported Performance Table'!$T1807="",'Reported Performance Table'!$U1807="",'Reported Performance Table'!$V1807="",'Reported Performance Table'!$W1807="",'Reported Performance Table'!$X1807="",'Reported Performance Table'!$AF1807="",'Reported Performance Table'!$AG1807="",'Reported Performance Table'!$AI1807="",'Reported Performance Table'!$AJ1807="",'Reported Performance Table'!$AL1807="",'Reported Performance Table'!$AN1807="",'Reported Performance Table'!$AR1807=""),$A1800&amp;", ",""))</f>
        <v/>
      </c>
      <c r="D1800" s="35" t="e">
        <f>VLOOKUP('Reported Performance Table'!C1800,'Master List'!$B$20:$C$39,2,FALSE)</f>
        <v>#N/A</v>
      </c>
      <c r="E1800" t="e">
        <f>VLOOKUP('Reported Performance Table'!D1800,'Master List'!$B$42:$C$129,2,FALSE)</f>
        <v>#N/A</v>
      </c>
      <c r="F1800" t="e">
        <f>VLOOKUP('Reported Performance Table'!C1800,'Master List'!$B$20:$D$39,3,FALSE)</f>
        <v>#N/A</v>
      </c>
      <c r="G1800" s="3" t="e">
        <f>VLOOKUP('Reported Performance Table'!B1800,'Master List'!$B$11:$D$17,3,FALSE)</f>
        <v>#N/A</v>
      </c>
      <c r="H1800" t="e">
        <f t="shared" si="54"/>
        <v>#N/A</v>
      </c>
      <c r="I1800" t="e">
        <f>IF(VLOOKUP('Reported Performance Table'!D1800,'Master List'!$B$42:$D$129,3,FALSE)="","No",VLOOKUP('Reported Performance Table'!D1800,'Master List'!$B$42:$D$129,3,FALSE))</f>
        <v>#N/A</v>
      </c>
      <c r="J1800" t="e">
        <f>IF(AND(I1800="Yes_No",'Reported Performance Table'!E1800="Yes"),"No","Yes_No")</f>
        <v>#N/A</v>
      </c>
      <c r="K1800" t="str">
        <f>IF('Reported Performance Table'!D1800="","",IF('Reported Performance Table'!E1800="Yes","LUNA_CCT","Reported_CCT"))</f>
        <v/>
      </c>
      <c r="L1800" t="str">
        <f>IF('Reported Performance Table'!D1800="","",IF(K1800="LUNA_CCT",VLOOKUP('Reported Performance Table'!D1800,'Master List'!$B$42:$E$129,4,FALSE),"Reported_BUG"))</f>
        <v/>
      </c>
      <c r="M1800" t="str">
        <f>IF('Reported Performance Table'!D1800="","",IF(AND('Reported Performance Table'!$E1800="Yes",OR('Reported Performance Table'!$D1800='Master List'!$B$42,'Reported Performance Table'!$D1800='Master List'!$B$43,'Reported Performance Table'!$D1800='Master List'!$B$44,'Reported Performance Table'!$D1800='Master List'!$B$46,'Reported Performance Table'!$D1800='Master List'!$B$48,'Reported Performance Table'!$D1800='Master List'!$B$104,'Reported Performance Table'!$D1800='Master List'!$B$106,'Reported Performance Table'!$D1800='Master List'!$B$126)),"LUNA_Dimming","Dimming_Capability_and_Range"))</f>
        <v/>
      </c>
      <c r="N1800" s="179">
        <f>'Reported Performance Table'!BE1800</f>
        <v>0</v>
      </c>
      <c r="O1800" s="179">
        <f>'Reported Performance Table'!BF1800</f>
        <v>0</v>
      </c>
      <c r="P1800" s="179">
        <f>'Reported Performance Table'!BG1800</f>
        <v>0</v>
      </c>
      <c r="Q1800" t="str">
        <f t="shared" si="55"/>
        <v>No</v>
      </c>
    </row>
    <row r="1801" spans="1:17" x14ac:dyDescent="0.25">
      <c r="A1801" s="75">
        <v>1808</v>
      </c>
      <c r="B1801" s="76" t="str">
        <f>IF('Reported Performance Table'!$A1808="","",IF(OR('Reported Performance Table'!$B1808="",'Reported Performance Table'!$C1808="",'Reported Performance Table'!$D1808="",'Reported Performance Table'!$F1808="",'Reported Performance Table'!$G1808="",'Reported Performance Table'!$H1808="",'Reported Performance Table'!$I1808="",'Reported Performance Table'!$K1808="",'Reported Performance Table'!$N1808="",'Reported Performance Table'!$O1808="",'Reported Performance Table'!$P1808="",'Reported Performance Table'!$Q1808="",'Reported Performance Table'!$R1808="",'Reported Performance Table'!$S1808="",'Reported Performance Table'!$T1808="",'Reported Performance Table'!$U1808="",'Reported Performance Table'!$V1808="",'Reported Performance Table'!$W1808="",'Reported Performance Table'!$X1808="",'Reported Performance Table'!$AF1808="",'Reported Performance Table'!$AG1808="",'Reported Performance Table'!$AI1808="",'Reported Performance Table'!$AJ1808="",'Reported Performance Table'!$AL1808="",'Reported Performance Table'!$AN1808="",'Reported Performance Table'!$AR1808=""),$A1801&amp;", ",""))</f>
        <v/>
      </c>
      <c r="D1801" s="35" t="e">
        <f>VLOOKUP('Reported Performance Table'!C1801,'Master List'!$B$20:$C$39,2,FALSE)</f>
        <v>#N/A</v>
      </c>
      <c r="E1801" t="e">
        <f>VLOOKUP('Reported Performance Table'!D1801,'Master List'!$B$42:$C$129,2,FALSE)</f>
        <v>#N/A</v>
      </c>
      <c r="F1801" t="e">
        <f>VLOOKUP('Reported Performance Table'!C1801,'Master List'!$B$20:$D$39,3,FALSE)</f>
        <v>#N/A</v>
      </c>
      <c r="G1801" s="3" t="e">
        <f>VLOOKUP('Reported Performance Table'!B1801,'Master List'!$B$11:$D$17,3,FALSE)</f>
        <v>#N/A</v>
      </c>
      <c r="H1801" t="e">
        <f t="shared" si="54"/>
        <v>#N/A</v>
      </c>
      <c r="I1801" t="e">
        <f>IF(VLOOKUP('Reported Performance Table'!D1801,'Master List'!$B$42:$D$129,3,FALSE)="","No",VLOOKUP('Reported Performance Table'!D1801,'Master List'!$B$42:$D$129,3,FALSE))</f>
        <v>#N/A</v>
      </c>
      <c r="J1801" t="e">
        <f>IF(AND(I1801="Yes_No",'Reported Performance Table'!E1801="Yes"),"No","Yes_No")</f>
        <v>#N/A</v>
      </c>
      <c r="K1801" t="str">
        <f>IF('Reported Performance Table'!D1801="","",IF('Reported Performance Table'!E1801="Yes","LUNA_CCT","Reported_CCT"))</f>
        <v/>
      </c>
      <c r="L1801" t="str">
        <f>IF('Reported Performance Table'!D1801="","",IF(K1801="LUNA_CCT",VLOOKUP('Reported Performance Table'!D1801,'Master List'!$B$42:$E$129,4,FALSE),"Reported_BUG"))</f>
        <v/>
      </c>
      <c r="M1801" t="str">
        <f>IF('Reported Performance Table'!D1801="","",IF(AND('Reported Performance Table'!$E1801="Yes",OR('Reported Performance Table'!$D1801='Master List'!$B$42,'Reported Performance Table'!$D1801='Master List'!$B$43,'Reported Performance Table'!$D1801='Master List'!$B$44,'Reported Performance Table'!$D1801='Master List'!$B$46,'Reported Performance Table'!$D1801='Master List'!$B$48,'Reported Performance Table'!$D1801='Master List'!$B$104,'Reported Performance Table'!$D1801='Master List'!$B$106,'Reported Performance Table'!$D1801='Master List'!$B$126)),"LUNA_Dimming","Dimming_Capability_and_Range"))</f>
        <v/>
      </c>
      <c r="N1801" s="179">
        <f>'Reported Performance Table'!BE1801</f>
        <v>0</v>
      </c>
      <c r="O1801" s="179">
        <f>'Reported Performance Table'!BF1801</f>
        <v>0</v>
      </c>
      <c r="P1801" s="179">
        <f>'Reported Performance Table'!BG1801</f>
        <v>0</v>
      </c>
      <c r="Q1801" t="str">
        <f t="shared" si="55"/>
        <v>No</v>
      </c>
    </row>
    <row r="1802" spans="1:17" x14ac:dyDescent="0.25">
      <c r="A1802" s="75">
        <v>1809</v>
      </c>
      <c r="B1802" s="76" t="str">
        <f>IF('Reported Performance Table'!$A1809="","",IF(OR('Reported Performance Table'!$B1809="",'Reported Performance Table'!$C1809="",'Reported Performance Table'!$D1809="",'Reported Performance Table'!$F1809="",'Reported Performance Table'!$G1809="",'Reported Performance Table'!$H1809="",'Reported Performance Table'!$I1809="",'Reported Performance Table'!$K1809="",'Reported Performance Table'!$N1809="",'Reported Performance Table'!$O1809="",'Reported Performance Table'!$P1809="",'Reported Performance Table'!$Q1809="",'Reported Performance Table'!$R1809="",'Reported Performance Table'!$S1809="",'Reported Performance Table'!$T1809="",'Reported Performance Table'!$U1809="",'Reported Performance Table'!$V1809="",'Reported Performance Table'!$W1809="",'Reported Performance Table'!$X1809="",'Reported Performance Table'!$AF1809="",'Reported Performance Table'!$AG1809="",'Reported Performance Table'!$AI1809="",'Reported Performance Table'!$AJ1809="",'Reported Performance Table'!$AL1809="",'Reported Performance Table'!$AN1809="",'Reported Performance Table'!$AR1809=""),$A1802&amp;", ",""))</f>
        <v/>
      </c>
      <c r="D1802" s="35" t="e">
        <f>VLOOKUP('Reported Performance Table'!C1802,'Master List'!$B$20:$C$39,2,FALSE)</f>
        <v>#N/A</v>
      </c>
      <c r="E1802" t="e">
        <f>VLOOKUP('Reported Performance Table'!D1802,'Master List'!$B$42:$C$129,2,FALSE)</f>
        <v>#N/A</v>
      </c>
      <c r="F1802" t="e">
        <f>VLOOKUP('Reported Performance Table'!C1802,'Master List'!$B$20:$D$39,3,FALSE)</f>
        <v>#N/A</v>
      </c>
      <c r="G1802" s="3" t="e">
        <f>VLOOKUP('Reported Performance Table'!B1802,'Master List'!$B$11:$D$17,3,FALSE)</f>
        <v>#N/A</v>
      </c>
      <c r="H1802" t="e">
        <f t="shared" si="54"/>
        <v>#N/A</v>
      </c>
      <c r="I1802" t="e">
        <f>IF(VLOOKUP('Reported Performance Table'!D1802,'Master List'!$B$42:$D$129,3,FALSE)="","No",VLOOKUP('Reported Performance Table'!D1802,'Master List'!$B$42:$D$129,3,FALSE))</f>
        <v>#N/A</v>
      </c>
      <c r="J1802" t="e">
        <f>IF(AND(I1802="Yes_No",'Reported Performance Table'!E1802="Yes"),"No","Yes_No")</f>
        <v>#N/A</v>
      </c>
      <c r="K1802" t="str">
        <f>IF('Reported Performance Table'!D1802="","",IF('Reported Performance Table'!E1802="Yes","LUNA_CCT","Reported_CCT"))</f>
        <v/>
      </c>
      <c r="L1802" t="str">
        <f>IF('Reported Performance Table'!D1802="","",IF(K1802="LUNA_CCT",VLOOKUP('Reported Performance Table'!D1802,'Master List'!$B$42:$E$129,4,FALSE),"Reported_BUG"))</f>
        <v/>
      </c>
      <c r="M1802" t="str">
        <f>IF('Reported Performance Table'!D1802="","",IF(AND('Reported Performance Table'!$E1802="Yes",OR('Reported Performance Table'!$D1802='Master List'!$B$42,'Reported Performance Table'!$D1802='Master List'!$B$43,'Reported Performance Table'!$D1802='Master List'!$B$44,'Reported Performance Table'!$D1802='Master List'!$B$46,'Reported Performance Table'!$D1802='Master List'!$B$48,'Reported Performance Table'!$D1802='Master List'!$B$104,'Reported Performance Table'!$D1802='Master List'!$B$106,'Reported Performance Table'!$D1802='Master List'!$B$126)),"LUNA_Dimming","Dimming_Capability_and_Range"))</f>
        <v/>
      </c>
      <c r="N1802" s="179">
        <f>'Reported Performance Table'!BE1802</f>
        <v>0</v>
      </c>
      <c r="O1802" s="179">
        <f>'Reported Performance Table'!BF1802</f>
        <v>0</v>
      </c>
      <c r="P1802" s="179">
        <f>'Reported Performance Table'!BG1802</f>
        <v>0</v>
      </c>
      <c r="Q1802" t="str">
        <f t="shared" si="55"/>
        <v>No</v>
      </c>
    </row>
    <row r="1803" spans="1:17" x14ac:dyDescent="0.25">
      <c r="A1803" s="75">
        <v>1810</v>
      </c>
      <c r="B1803" s="76" t="str">
        <f>IF('Reported Performance Table'!$A1810="","",IF(OR('Reported Performance Table'!$B1810="",'Reported Performance Table'!$C1810="",'Reported Performance Table'!$D1810="",'Reported Performance Table'!$F1810="",'Reported Performance Table'!$G1810="",'Reported Performance Table'!$H1810="",'Reported Performance Table'!$I1810="",'Reported Performance Table'!$K1810="",'Reported Performance Table'!$N1810="",'Reported Performance Table'!$O1810="",'Reported Performance Table'!$P1810="",'Reported Performance Table'!$Q1810="",'Reported Performance Table'!$R1810="",'Reported Performance Table'!$S1810="",'Reported Performance Table'!$T1810="",'Reported Performance Table'!$U1810="",'Reported Performance Table'!$V1810="",'Reported Performance Table'!$W1810="",'Reported Performance Table'!$X1810="",'Reported Performance Table'!$AF1810="",'Reported Performance Table'!$AG1810="",'Reported Performance Table'!$AI1810="",'Reported Performance Table'!$AJ1810="",'Reported Performance Table'!$AL1810="",'Reported Performance Table'!$AN1810="",'Reported Performance Table'!$AR1810=""),$A1803&amp;", ",""))</f>
        <v/>
      </c>
      <c r="D1803" s="35" t="e">
        <f>VLOOKUP('Reported Performance Table'!C1803,'Master List'!$B$20:$C$39,2,FALSE)</f>
        <v>#N/A</v>
      </c>
      <c r="E1803" t="e">
        <f>VLOOKUP('Reported Performance Table'!D1803,'Master List'!$B$42:$C$129,2,FALSE)</f>
        <v>#N/A</v>
      </c>
      <c r="F1803" t="e">
        <f>VLOOKUP('Reported Performance Table'!C1803,'Master List'!$B$20:$D$39,3,FALSE)</f>
        <v>#N/A</v>
      </c>
      <c r="G1803" s="3" t="e">
        <f>VLOOKUP('Reported Performance Table'!B1803,'Master List'!$B$11:$D$17,3,FALSE)</f>
        <v>#N/A</v>
      </c>
      <c r="H1803" t="e">
        <f t="shared" ref="H1803:H1866" si="56">CONCATENATE(F1803,G1803)</f>
        <v>#N/A</v>
      </c>
      <c r="I1803" t="e">
        <f>IF(VLOOKUP('Reported Performance Table'!D1803,'Master List'!$B$42:$D$129,3,FALSE)="","No",VLOOKUP('Reported Performance Table'!D1803,'Master List'!$B$42:$D$129,3,FALSE))</f>
        <v>#N/A</v>
      </c>
      <c r="J1803" t="e">
        <f>IF(AND(I1803="Yes_No",'Reported Performance Table'!E1803="Yes"),"No","Yes_No")</f>
        <v>#N/A</v>
      </c>
      <c r="K1803" t="str">
        <f>IF('Reported Performance Table'!D1803="","",IF('Reported Performance Table'!E1803="Yes","LUNA_CCT","Reported_CCT"))</f>
        <v/>
      </c>
      <c r="L1803" t="str">
        <f>IF('Reported Performance Table'!D1803="","",IF(K1803="LUNA_CCT",VLOOKUP('Reported Performance Table'!D1803,'Master List'!$B$42:$E$129,4,FALSE),"Reported_BUG"))</f>
        <v/>
      </c>
      <c r="M1803" t="str">
        <f>IF('Reported Performance Table'!D1803="","",IF(AND('Reported Performance Table'!$E1803="Yes",OR('Reported Performance Table'!$D1803='Master List'!$B$42,'Reported Performance Table'!$D1803='Master List'!$B$43,'Reported Performance Table'!$D1803='Master List'!$B$44,'Reported Performance Table'!$D1803='Master List'!$B$46,'Reported Performance Table'!$D1803='Master List'!$B$48,'Reported Performance Table'!$D1803='Master List'!$B$104,'Reported Performance Table'!$D1803='Master List'!$B$106,'Reported Performance Table'!$D1803='Master List'!$B$126)),"LUNA_Dimming","Dimming_Capability_and_Range"))</f>
        <v/>
      </c>
      <c r="N1803" s="179">
        <f>'Reported Performance Table'!BE1803</f>
        <v>0</v>
      </c>
      <c r="O1803" s="179">
        <f>'Reported Performance Table'!BF1803</f>
        <v>0</v>
      </c>
      <c r="P1803" s="179">
        <f>'Reported Performance Table'!BG1803</f>
        <v>0</v>
      </c>
      <c r="Q1803" t="str">
        <f t="shared" si="55"/>
        <v>No</v>
      </c>
    </row>
    <row r="1804" spans="1:17" x14ac:dyDescent="0.25">
      <c r="A1804" s="75">
        <v>1811</v>
      </c>
      <c r="B1804" s="76" t="str">
        <f>IF('Reported Performance Table'!$A1811="","",IF(OR('Reported Performance Table'!$B1811="",'Reported Performance Table'!$C1811="",'Reported Performance Table'!$D1811="",'Reported Performance Table'!$F1811="",'Reported Performance Table'!$G1811="",'Reported Performance Table'!$H1811="",'Reported Performance Table'!$I1811="",'Reported Performance Table'!$K1811="",'Reported Performance Table'!$N1811="",'Reported Performance Table'!$O1811="",'Reported Performance Table'!$P1811="",'Reported Performance Table'!$Q1811="",'Reported Performance Table'!$R1811="",'Reported Performance Table'!$S1811="",'Reported Performance Table'!$T1811="",'Reported Performance Table'!$U1811="",'Reported Performance Table'!$V1811="",'Reported Performance Table'!$W1811="",'Reported Performance Table'!$X1811="",'Reported Performance Table'!$AF1811="",'Reported Performance Table'!$AG1811="",'Reported Performance Table'!$AI1811="",'Reported Performance Table'!$AJ1811="",'Reported Performance Table'!$AL1811="",'Reported Performance Table'!$AN1811="",'Reported Performance Table'!$AR1811=""),$A1804&amp;", ",""))</f>
        <v/>
      </c>
      <c r="D1804" s="35" t="e">
        <f>VLOOKUP('Reported Performance Table'!C1804,'Master List'!$B$20:$C$39,2,FALSE)</f>
        <v>#N/A</v>
      </c>
      <c r="E1804" t="e">
        <f>VLOOKUP('Reported Performance Table'!D1804,'Master List'!$B$42:$C$129,2,FALSE)</f>
        <v>#N/A</v>
      </c>
      <c r="F1804" t="e">
        <f>VLOOKUP('Reported Performance Table'!C1804,'Master List'!$B$20:$D$39,3,FALSE)</f>
        <v>#N/A</v>
      </c>
      <c r="G1804" s="3" t="e">
        <f>VLOOKUP('Reported Performance Table'!B1804,'Master List'!$B$11:$D$17,3,FALSE)</f>
        <v>#N/A</v>
      </c>
      <c r="H1804" t="e">
        <f t="shared" si="56"/>
        <v>#N/A</v>
      </c>
      <c r="I1804" t="e">
        <f>IF(VLOOKUP('Reported Performance Table'!D1804,'Master List'!$B$42:$D$129,3,FALSE)="","No",VLOOKUP('Reported Performance Table'!D1804,'Master List'!$B$42:$D$129,3,FALSE))</f>
        <v>#N/A</v>
      </c>
      <c r="J1804" t="e">
        <f>IF(AND(I1804="Yes_No",'Reported Performance Table'!E1804="Yes"),"No","Yes_No")</f>
        <v>#N/A</v>
      </c>
      <c r="K1804" t="str">
        <f>IF('Reported Performance Table'!D1804="","",IF('Reported Performance Table'!E1804="Yes","LUNA_CCT","Reported_CCT"))</f>
        <v/>
      </c>
      <c r="L1804" t="str">
        <f>IF('Reported Performance Table'!D1804="","",IF(K1804="LUNA_CCT",VLOOKUP('Reported Performance Table'!D1804,'Master List'!$B$42:$E$129,4,FALSE),"Reported_BUG"))</f>
        <v/>
      </c>
      <c r="M1804" t="str">
        <f>IF('Reported Performance Table'!D1804="","",IF(AND('Reported Performance Table'!$E1804="Yes",OR('Reported Performance Table'!$D1804='Master List'!$B$42,'Reported Performance Table'!$D1804='Master List'!$B$43,'Reported Performance Table'!$D1804='Master List'!$B$44,'Reported Performance Table'!$D1804='Master List'!$B$46,'Reported Performance Table'!$D1804='Master List'!$B$48,'Reported Performance Table'!$D1804='Master List'!$B$104,'Reported Performance Table'!$D1804='Master List'!$B$106,'Reported Performance Table'!$D1804='Master List'!$B$126)),"LUNA_Dimming","Dimming_Capability_and_Range"))</f>
        <v/>
      </c>
      <c r="N1804" s="179">
        <f>'Reported Performance Table'!BE1804</f>
        <v>0</v>
      </c>
      <c r="O1804" s="179">
        <f>'Reported Performance Table'!BF1804</f>
        <v>0</v>
      </c>
      <c r="P1804" s="179">
        <f>'Reported Performance Table'!BG1804</f>
        <v>0</v>
      </c>
      <c r="Q1804" t="str">
        <f t="shared" ref="Q1804:Q1867" si="57">IF(COUNTIF(N1804:P1804,"Yes")=3,"Yes","No")</f>
        <v>No</v>
      </c>
    </row>
    <row r="1805" spans="1:17" x14ac:dyDescent="0.25">
      <c r="A1805" s="75">
        <v>1812</v>
      </c>
      <c r="B1805" s="76" t="str">
        <f>IF('Reported Performance Table'!$A1812="","",IF(OR('Reported Performance Table'!$B1812="",'Reported Performance Table'!$C1812="",'Reported Performance Table'!$D1812="",'Reported Performance Table'!$F1812="",'Reported Performance Table'!$G1812="",'Reported Performance Table'!$H1812="",'Reported Performance Table'!$I1812="",'Reported Performance Table'!$K1812="",'Reported Performance Table'!$N1812="",'Reported Performance Table'!$O1812="",'Reported Performance Table'!$P1812="",'Reported Performance Table'!$Q1812="",'Reported Performance Table'!$R1812="",'Reported Performance Table'!$S1812="",'Reported Performance Table'!$T1812="",'Reported Performance Table'!$U1812="",'Reported Performance Table'!$V1812="",'Reported Performance Table'!$W1812="",'Reported Performance Table'!$X1812="",'Reported Performance Table'!$AF1812="",'Reported Performance Table'!$AG1812="",'Reported Performance Table'!$AI1812="",'Reported Performance Table'!$AJ1812="",'Reported Performance Table'!$AL1812="",'Reported Performance Table'!$AN1812="",'Reported Performance Table'!$AR1812=""),$A1805&amp;", ",""))</f>
        <v/>
      </c>
      <c r="D1805" s="35" t="e">
        <f>VLOOKUP('Reported Performance Table'!C1805,'Master List'!$B$20:$C$39,2,FALSE)</f>
        <v>#N/A</v>
      </c>
      <c r="E1805" t="e">
        <f>VLOOKUP('Reported Performance Table'!D1805,'Master List'!$B$42:$C$129,2,FALSE)</f>
        <v>#N/A</v>
      </c>
      <c r="F1805" t="e">
        <f>VLOOKUP('Reported Performance Table'!C1805,'Master List'!$B$20:$D$39,3,FALSE)</f>
        <v>#N/A</v>
      </c>
      <c r="G1805" s="3" t="e">
        <f>VLOOKUP('Reported Performance Table'!B1805,'Master List'!$B$11:$D$17,3,FALSE)</f>
        <v>#N/A</v>
      </c>
      <c r="H1805" t="e">
        <f t="shared" si="56"/>
        <v>#N/A</v>
      </c>
      <c r="I1805" t="e">
        <f>IF(VLOOKUP('Reported Performance Table'!D1805,'Master List'!$B$42:$D$129,3,FALSE)="","No",VLOOKUP('Reported Performance Table'!D1805,'Master List'!$B$42:$D$129,3,FALSE))</f>
        <v>#N/A</v>
      </c>
      <c r="J1805" t="e">
        <f>IF(AND(I1805="Yes_No",'Reported Performance Table'!E1805="Yes"),"No","Yes_No")</f>
        <v>#N/A</v>
      </c>
      <c r="K1805" t="str">
        <f>IF('Reported Performance Table'!D1805="","",IF('Reported Performance Table'!E1805="Yes","LUNA_CCT","Reported_CCT"))</f>
        <v/>
      </c>
      <c r="L1805" t="str">
        <f>IF('Reported Performance Table'!D1805="","",IF(K1805="LUNA_CCT",VLOOKUP('Reported Performance Table'!D1805,'Master List'!$B$42:$E$129,4,FALSE),"Reported_BUG"))</f>
        <v/>
      </c>
      <c r="M1805" t="str">
        <f>IF('Reported Performance Table'!D1805="","",IF(AND('Reported Performance Table'!$E1805="Yes",OR('Reported Performance Table'!$D1805='Master List'!$B$42,'Reported Performance Table'!$D1805='Master List'!$B$43,'Reported Performance Table'!$D1805='Master List'!$B$44,'Reported Performance Table'!$D1805='Master List'!$B$46,'Reported Performance Table'!$D1805='Master List'!$B$48,'Reported Performance Table'!$D1805='Master List'!$B$104,'Reported Performance Table'!$D1805='Master List'!$B$106,'Reported Performance Table'!$D1805='Master List'!$B$126)),"LUNA_Dimming","Dimming_Capability_and_Range"))</f>
        <v/>
      </c>
      <c r="N1805" s="179">
        <f>'Reported Performance Table'!BE1805</f>
        <v>0</v>
      </c>
      <c r="O1805" s="179">
        <f>'Reported Performance Table'!BF1805</f>
        <v>0</v>
      </c>
      <c r="P1805" s="179">
        <f>'Reported Performance Table'!BG1805</f>
        <v>0</v>
      </c>
      <c r="Q1805" t="str">
        <f t="shared" si="57"/>
        <v>No</v>
      </c>
    </row>
    <row r="1806" spans="1:17" x14ac:dyDescent="0.25">
      <c r="A1806" s="75">
        <v>1813</v>
      </c>
      <c r="B1806" s="76" t="str">
        <f>IF('Reported Performance Table'!$A1813="","",IF(OR('Reported Performance Table'!$B1813="",'Reported Performance Table'!$C1813="",'Reported Performance Table'!$D1813="",'Reported Performance Table'!$F1813="",'Reported Performance Table'!$G1813="",'Reported Performance Table'!$H1813="",'Reported Performance Table'!$I1813="",'Reported Performance Table'!$K1813="",'Reported Performance Table'!$N1813="",'Reported Performance Table'!$O1813="",'Reported Performance Table'!$P1813="",'Reported Performance Table'!$Q1813="",'Reported Performance Table'!$R1813="",'Reported Performance Table'!$S1813="",'Reported Performance Table'!$T1813="",'Reported Performance Table'!$U1813="",'Reported Performance Table'!$V1813="",'Reported Performance Table'!$W1813="",'Reported Performance Table'!$X1813="",'Reported Performance Table'!$AF1813="",'Reported Performance Table'!$AG1813="",'Reported Performance Table'!$AI1813="",'Reported Performance Table'!$AJ1813="",'Reported Performance Table'!$AL1813="",'Reported Performance Table'!$AN1813="",'Reported Performance Table'!$AR1813=""),$A1806&amp;", ",""))</f>
        <v/>
      </c>
      <c r="D1806" s="35" t="e">
        <f>VLOOKUP('Reported Performance Table'!C1806,'Master List'!$B$20:$C$39,2,FALSE)</f>
        <v>#N/A</v>
      </c>
      <c r="E1806" t="e">
        <f>VLOOKUP('Reported Performance Table'!D1806,'Master List'!$B$42:$C$129,2,FALSE)</f>
        <v>#N/A</v>
      </c>
      <c r="F1806" t="e">
        <f>VLOOKUP('Reported Performance Table'!C1806,'Master List'!$B$20:$D$39,3,FALSE)</f>
        <v>#N/A</v>
      </c>
      <c r="G1806" s="3" t="e">
        <f>VLOOKUP('Reported Performance Table'!B1806,'Master List'!$B$11:$D$17,3,FALSE)</f>
        <v>#N/A</v>
      </c>
      <c r="H1806" t="e">
        <f t="shared" si="56"/>
        <v>#N/A</v>
      </c>
      <c r="I1806" t="e">
        <f>IF(VLOOKUP('Reported Performance Table'!D1806,'Master List'!$B$42:$D$129,3,FALSE)="","No",VLOOKUP('Reported Performance Table'!D1806,'Master List'!$B$42:$D$129,3,FALSE))</f>
        <v>#N/A</v>
      </c>
      <c r="J1806" t="e">
        <f>IF(AND(I1806="Yes_No",'Reported Performance Table'!E1806="Yes"),"No","Yes_No")</f>
        <v>#N/A</v>
      </c>
      <c r="K1806" t="str">
        <f>IF('Reported Performance Table'!D1806="","",IF('Reported Performance Table'!E1806="Yes","LUNA_CCT","Reported_CCT"))</f>
        <v/>
      </c>
      <c r="L1806" t="str">
        <f>IF('Reported Performance Table'!D1806="","",IF(K1806="LUNA_CCT",VLOOKUP('Reported Performance Table'!D1806,'Master List'!$B$42:$E$129,4,FALSE),"Reported_BUG"))</f>
        <v/>
      </c>
      <c r="M1806" t="str">
        <f>IF('Reported Performance Table'!D1806="","",IF(AND('Reported Performance Table'!$E1806="Yes",OR('Reported Performance Table'!$D1806='Master List'!$B$42,'Reported Performance Table'!$D1806='Master List'!$B$43,'Reported Performance Table'!$D1806='Master List'!$B$44,'Reported Performance Table'!$D1806='Master List'!$B$46,'Reported Performance Table'!$D1806='Master List'!$B$48,'Reported Performance Table'!$D1806='Master List'!$B$104,'Reported Performance Table'!$D1806='Master List'!$B$106,'Reported Performance Table'!$D1806='Master List'!$B$126)),"LUNA_Dimming","Dimming_Capability_and_Range"))</f>
        <v/>
      </c>
      <c r="N1806" s="179">
        <f>'Reported Performance Table'!BE1806</f>
        <v>0</v>
      </c>
      <c r="O1806" s="179">
        <f>'Reported Performance Table'!BF1806</f>
        <v>0</v>
      </c>
      <c r="P1806" s="179">
        <f>'Reported Performance Table'!BG1806</f>
        <v>0</v>
      </c>
      <c r="Q1806" t="str">
        <f t="shared" si="57"/>
        <v>No</v>
      </c>
    </row>
    <row r="1807" spans="1:17" x14ac:dyDescent="0.25">
      <c r="A1807" s="75">
        <v>1814</v>
      </c>
      <c r="B1807" s="76" t="str">
        <f>IF('Reported Performance Table'!$A1814="","",IF(OR('Reported Performance Table'!$B1814="",'Reported Performance Table'!$C1814="",'Reported Performance Table'!$D1814="",'Reported Performance Table'!$F1814="",'Reported Performance Table'!$G1814="",'Reported Performance Table'!$H1814="",'Reported Performance Table'!$I1814="",'Reported Performance Table'!$K1814="",'Reported Performance Table'!$N1814="",'Reported Performance Table'!$O1814="",'Reported Performance Table'!$P1814="",'Reported Performance Table'!$Q1814="",'Reported Performance Table'!$R1814="",'Reported Performance Table'!$S1814="",'Reported Performance Table'!$T1814="",'Reported Performance Table'!$U1814="",'Reported Performance Table'!$V1814="",'Reported Performance Table'!$W1814="",'Reported Performance Table'!$X1814="",'Reported Performance Table'!$AF1814="",'Reported Performance Table'!$AG1814="",'Reported Performance Table'!$AI1814="",'Reported Performance Table'!$AJ1814="",'Reported Performance Table'!$AL1814="",'Reported Performance Table'!$AN1814="",'Reported Performance Table'!$AR1814=""),$A1807&amp;", ",""))</f>
        <v/>
      </c>
      <c r="D1807" s="35" t="e">
        <f>VLOOKUP('Reported Performance Table'!C1807,'Master List'!$B$20:$C$39,2,FALSE)</f>
        <v>#N/A</v>
      </c>
      <c r="E1807" t="e">
        <f>VLOOKUP('Reported Performance Table'!D1807,'Master List'!$B$42:$C$129,2,FALSE)</f>
        <v>#N/A</v>
      </c>
      <c r="F1807" t="e">
        <f>VLOOKUP('Reported Performance Table'!C1807,'Master List'!$B$20:$D$39,3,FALSE)</f>
        <v>#N/A</v>
      </c>
      <c r="G1807" s="3" t="e">
        <f>VLOOKUP('Reported Performance Table'!B1807,'Master List'!$B$11:$D$17,3,FALSE)</f>
        <v>#N/A</v>
      </c>
      <c r="H1807" t="e">
        <f t="shared" si="56"/>
        <v>#N/A</v>
      </c>
      <c r="I1807" t="e">
        <f>IF(VLOOKUP('Reported Performance Table'!D1807,'Master List'!$B$42:$D$129,3,FALSE)="","No",VLOOKUP('Reported Performance Table'!D1807,'Master List'!$B$42:$D$129,3,FALSE))</f>
        <v>#N/A</v>
      </c>
      <c r="J1807" t="e">
        <f>IF(AND(I1807="Yes_No",'Reported Performance Table'!E1807="Yes"),"No","Yes_No")</f>
        <v>#N/A</v>
      </c>
      <c r="K1807" t="str">
        <f>IF('Reported Performance Table'!D1807="","",IF('Reported Performance Table'!E1807="Yes","LUNA_CCT","Reported_CCT"))</f>
        <v/>
      </c>
      <c r="L1807" t="str">
        <f>IF('Reported Performance Table'!D1807="","",IF(K1807="LUNA_CCT",VLOOKUP('Reported Performance Table'!D1807,'Master List'!$B$42:$E$129,4,FALSE),"Reported_BUG"))</f>
        <v/>
      </c>
      <c r="M1807" t="str">
        <f>IF('Reported Performance Table'!D1807="","",IF(AND('Reported Performance Table'!$E1807="Yes",OR('Reported Performance Table'!$D1807='Master List'!$B$42,'Reported Performance Table'!$D1807='Master List'!$B$43,'Reported Performance Table'!$D1807='Master List'!$B$44,'Reported Performance Table'!$D1807='Master List'!$B$46,'Reported Performance Table'!$D1807='Master List'!$B$48,'Reported Performance Table'!$D1807='Master List'!$B$104,'Reported Performance Table'!$D1807='Master List'!$B$106,'Reported Performance Table'!$D1807='Master List'!$B$126)),"LUNA_Dimming","Dimming_Capability_and_Range"))</f>
        <v/>
      </c>
      <c r="N1807" s="179">
        <f>'Reported Performance Table'!BE1807</f>
        <v>0</v>
      </c>
      <c r="O1807" s="179">
        <f>'Reported Performance Table'!BF1807</f>
        <v>0</v>
      </c>
      <c r="P1807" s="179">
        <f>'Reported Performance Table'!BG1807</f>
        <v>0</v>
      </c>
      <c r="Q1807" t="str">
        <f t="shared" si="57"/>
        <v>No</v>
      </c>
    </row>
    <row r="1808" spans="1:17" x14ac:dyDescent="0.25">
      <c r="A1808" s="75">
        <v>1815</v>
      </c>
      <c r="B1808" s="76" t="str">
        <f>IF('Reported Performance Table'!$A1815="","",IF(OR('Reported Performance Table'!$B1815="",'Reported Performance Table'!$C1815="",'Reported Performance Table'!$D1815="",'Reported Performance Table'!$F1815="",'Reported Performance Table'!$G1815="",'Reported Performance Table'!$H1815="",'Reported Performance Table'!$I1815="",'Reported Performance Table'!$K1815="",'Reported Performance Table'!$N1815="",'Reported Performance Table'!$O1815="",'Reported Performance Table'!$P1815="",'Reported Performance Table'!$Q1815="",'Reported Performance Table'!$R1815="",'Reported Performance Table'!$S1815="",'Reported Performance Table'!$T1815="",'Reported Performance Table'!$U1815="",'Reported Performance Table'!$V1815="",'Reported Performance Table'!$W1815="",'Reported Performance Table'!$X1815="",'Reported Performance Table'!$AF1815="",'Reported Performance Table'!$AG1815="",'Reported Performance Table'!$AI1815="",'Reported Performance Table'!$AJ1815="",'Reported Performance Table'!$AL1815="",'Reported Performance Table'!$AN1815="",'Reported Performance Table'!$AR1815=""),$A1808&amp;", ",""))</f>
        <v/>
      </c>
      <c r="D1808" s="35" t="e">
        <f>VLOOKUP('Reported Performance Table'!C1808,'Master List'!$B$20:$C$39,2,FALSE)</f>
        <v>#N/A</v>
      </c>
      <c r="E1808" t="e">
        <f>VLOOKUP('Reported Performance Table'!D1808,'Master List'!$B$42:$C$129,2,FALSE)</f>
        <v>#N/A</v>
      </c>
      <c r="F1808" t="e">
        <f>VLOOKUP('Reported Performance Table'!C1808,'Master List'!$B$20:$D$39,3,FALSE)</f>
        <v>#N/A</v>
      </c>
      <c r="G1808" s="3" t="e">
        <f>VLOOKUP('Reported Performance Table'!B1808,'Master List'!$B$11:$D$17,3,FALSE)</f>
        <v>#N/A</v>
      </c>
      <c r="H1808" t="e">
        <f t="shared" si="56"/>
        <v>#N/A</v>
      </c>
      <c r="I1808" t="e">
        <f>IF(VLOOKUP('Reported Performance Table'!D1808,'Master List'!$B$42:$D$129,3,FALSE)="","No",VLOOKUP('Reported Performance Table'!D1808,'Master List'!$B$42:$D$129,3,FALSE))</f>
        <v>#N/A</v>
      </c>
      <c r="J1808" t="e">
        <f>IF(AND(I1808="Yes_No",'Reported Performance Table'!E1808="Yes"),"No","Yes_No")</f>
        <v>#N/A</v>
      </c>
      <c r="K1808" t="str">
        <f>IF('Reported Performance Table'!D1808="","",IF('Reported Performance Table'!E1808="Yes","LUNA_CCT","Reported_CCT"))</f>
        <v/>
      </c>
      <c r="L1808" t="str">
        <f>IF('Reported Performance Table'!D1808="","",IF(K1808="LUNA_CCT",VLOOKUP('Reported Performance Table'!D1808,'Master List'!$B$42:$E$129,4,FALSE),"Reported_BUG"))</f>
        <v/>
      </c>
      <c r="M1808" t="str">
        <f>IF('Reported Performance Table'!D1808="","",IF(AND('Reported Performance Table'!$E1808="Yes",OR('Reported Performance Table'!$D1808='Master List'!$B$42,'Reported Performance Table'!$D1808='Master List'!$B$43,'Reported Performance Table'!$D1808='Master List'!$B$44,'Reported Performance Table'!$D1808='Master List'!$B$46,'Reported Performance Table'!$D1808='Master List'!$B$48,'Reported Performance Table'!$D1808='Master List'!$B$104,'Reported Performance Table'!$D1808='Master List'!$B$106,'Reported Performance Table'!$D1808='Master List'!$B$126)),"LUNA_Dimming","Dimming_Capability_and_Range"))</f>
        <v/>
      </c>
      <c r="N1808" s="179">
        <f>'Reported Performance Table'!BE1808</f>
        <v>0</v>
      </c>
      <c r="O1808" s="179">
        <f>'Reported Performance Table'!BF1808</f>
        <v>0</v>
      </c>
      <c r="P1808" s="179">
        <f>'Reported Performance Table'!BG1808</f>
        <v>0</v>
      </c>
      <c r="Q1808" t="str">
        <f t="shared" si="57"/>
        <v>No</v>
      </c>
    </row>
    <row r="1809" spans="1:17" x14ac:dyDescent="0.25">
      <c r="A1809" s="75">
        <v>1816</v>
      </c>
      <c r="B1809" s="76" t="str">
        <f>IF('Reported Performance Table'!$A1816="","",IF(OR('Reported Performance Table'!$B1816="",'Reported Performance Table'!$C1816="",'Reported Performance Table'!$D1816="",'Reported Performance Table'!$F1816="",'Reported Performance Table'!$G1816="",'Reported Performance Table'!$H1816="",'Reported Performance Table'!$I1816="",'Reported Performance Table'!$K1816="",'Reported Performance Table'!$N1816="",'Reported Performance Table'!$O1816="",'Reported Performance Table'!$P1816="",'Reported Performance Table'!$Q1816="",'Reported Performance Table'!$R1816="",'Reported Performance Table'!$S1816="",'Reported Performance Table'!$T1816="",'Reported Performance Table'!$U1816="",'Reported Performance Table'!$V1816="",'Reported Performance Table'!$W1816="",'Reported Performance Table'!$X1816="",'Reported Performance Table'!$AF1816="",'Reported Performance Table'!$AG1816="",'Reported Performance Table'!$AI1816="",'Reported Performance Table'!$AJ1816="",'Reported Performance Table'!$AL1816="",'Reported Performance Table'!$AN1816="",'Reported Performance Table'!$AR1816=""),$A1809&amp;", ",""))</f>
        <v/>
      </c>
      <c r="D1809" s="35" t="e">
        <f>VLOOKUP('Reported Performance Table'!C1809,'Master List'!$B$20:$C$39,2,FALSE)</f>
        <v>#N/A</v>
      </c>
      <c r="E1809" t="e">
        <f>VLOOKUP('Reported Performance Table'!D1809,'Master List'!$B$42:$C$129,2,FALSE)</f>
        <v>#N/A</v>
      </c>
      <c r="F1809" t="e">
        <f>VLOOKUP('Reported Performance Table'!C1809,'Master List'!$B$20:$D$39,3,FALSE)</f>
        <v>#N/A</v>
      </c>
      <c r="G1809" s="3" t="e">
        <f>VLOOKUP('Reported Performance Table'!B1809,'Master List'!$B$11:$D$17,3,FALSE)</f>
        <v>#N/A</v>
      </c>
      <c r="H1809" t="e">
        <f t="shared" si="56"/>
        <v>#N/A</v>
      </c>
      <c r="I1809" t="e">
        <f>IF(VLOOKUP('Reported Performance Table'!D1809,'Master List'!$B$42:$D$129,3,FALSE)="","No",VLOOKUP('Reported Performance Table'!D1809,'Master List'!$B$42:$D$129,3,FALSE))</f>
        <v>#N/A</v>
      </c>
      <c r="J1809" t="e">
        <f>IF(AND(I1809="Yes_No",'Reported Performance Table'!E1809="Yes"),"No","Yes_No")</f>
        <v>#N/A</v>
      </c>
      <c r="K1809" t="str">
        <f>IF('Reported Performance Table'!D1809="","",IF('Reported Performance Table'!E1809="Yes","LUNA_CCT","Reported_CCT"))</f>
        <v/>
      </c>
      <c r="L1809" t="str">
        <f>IF('Reported Performance Table'!D1809="","",IF(K1809="LUNA_CCT",VLOOKUP('Reported Performance Table'!D1809,'Master List'!$B$42:$E$129,4,FALSE),"Reported_BUG"))</f>
        <v/>
      </c>
      <c r="M1809" t="str">
        <f>IF('Reported Performance Table'!D1809="","",IF(AND('Reported Performance Table'!$E1809="Yes",OR('Reported Performance Table'!$D1809='Master List'!$B$42,'Reported Performance Table'!$D1809='Master List'!$B$43,'Reported Performance Table'!$D1809='Master List'!$B$44,'Reported Performance Table'!$D1809='Master List'!$B$46,'Reported Performance Table'!$D1809='Master List'!$B$48,'Reported Performance Table'!$D1809='Master List'!$B$104,'Reported Performance Table'!$D1809='Master List'!$B$106,'Reported Performance Table'!$D1809='Master List'!$B$126)),"LUNA_Dimming","Dimming_Capability_and_Range"))</f>
        <v/>
      </c>
      <c r="N1809" s="179">
        <f>'Reported Performance Table'!BE1809</f>
        <v>0</v>
      </c>
      <c r="O1809" s="179">
        <f>'Reported Performance Table'!BF1809</f>
        <v>0</v>
      </c>
      <c r="P1809" s="179">
        <f>'Reported Performance Table'!BG1809</f>
        <v>0</v>
      </c>
      <c r="Q1809" t="str">
        <f t="shared" si="57"/>
        <v>No</v>
      </c>
    </row>
    <row r="1810" spans="1:17" x14ac:dyDescent="0.25">
      <c r="A1810" s="75">
        <v>1817</v>
      </c>
      <c r="B1810" s="76" t="str">
        <f>IF('Reported Performance Table'!$A1817="","",IF(OR('Reported Performance Table'!$B1817="",'Reported Performance Table'!$C1817="",'Reported Performance Table'!$D1817="",'Reported Performance Table'!$F1817="",'Reported Performance Table'!$G1817="",'Reported Performance Table'!$H1817="",'Reported Performance Table'!$I1817="",'Reported Performance Table'!$K1817="",'Reported Performance Table'!$N1817="",'Reported Performance Table'!$O1817="",'Reported Performance Table'!$P1817="",'Reported Performance Table'!$Q1817="",'Reported Performance Table'!$R1817="",'Reported Performance Table'!$S1817="",'Reported Performance Table'!$T1817="",'Reported Performance Table'!$U1817="",'Reported Performance Table'!$V1817="",'Reported Performance Table'!$W1817="",'Reported Performance Table'!$X1817="",'Reported Performance Table'!$AF1817="",'Reported Performance Table'!$AG1817="",'Reported Performance Table'!$AI1817="",'Reported Performance Table'!$AJ1817="",'Reported Performance Table'!$AL1817="",'Reported Performance Table'!$AN1817="",'Reported Performance Table'!$AR1817=""),$A1810&amp;", ",""))</f>
        <v/>
      </c>
      <c r="D1810" s="35" t="e">
        <f>VLOOKUP('Reported Performance Table'!C1810,'Master List'!$B$20:$C$39,2,FALSE)</f>
        <v>#N/A</v>
      </c>
      <c r="E1810" t="e">
        <f>VLOOKUP('Reported Performance Table'!D1810,'Master List'!$B$42:$C$129,2,FALSE)</f>
        <v>#N/A</v>
      </c>
      <c r="F1810" t="e">
        <f>VLOOKUP('Reported Performance Table'!C1810,'Master List'!$B$20:$D$39,3,FALSE)</f>
        <v>#N/A</v>
      </c>
      <c r="G1810" s="3" t="e">
        <f>VLOOKUP('Reported Performance Table'!B1810,'Master List'!$B$11:$D$17,3,FALSE)</f>
        <v>#N/A</v>
      </c>
      <c r="H1810" t="e">
        <f t="shared" si="56"/>
        <v>#N/A</v>
      </c>
      <c r="I1810" t="e">
        <f>IF(VLOOKUP('Reported Performance Table'!D1810,'Master List'!$B$42:$D$129,3,FALSE)="","No",VLOOKUP('Reported Performance Table'!D1810,'Master List'!$B$42:$D$129,3,FALSE))</f>
        <v>#N/A</v>
      </c>
      <c r="J1810" t="e">
        <f>IF(AND(I1810="Yes_No",'Reported Performance Table'!E1810="Yes"),"No","Yes_No")</f>
        <v>#N/A</v>
      </c>
      <c r="K1810" t="str">
        <f>IF('Reported Performance Table'!D1810="","",IF('Reported Performance Table'!E1810="Yes","LUNA_CCT","Reported_CCT"))</f>
        <v/>
      </c>
      <c r="L1810" t="str">
        <f>IF('Reported Performance Table'!D1810="","",IF(K1810="LUNA_CCT",VLOOKUP('Reported Performance Table'!D1810,'Master List'!$B$42:$E$129,4,FALSE),"Reported_BUG"))</f>
        <v/>
      </c>
      <c r="M1810" t="str">
        <f>IF('Reported Performance Table'!D1810="","",IF(AND('Reported Performance Table'!$E1810="Yes",OR('Reported Performance Table'!$D1810='Master List'!$B$42,'Reported Performance Table'!$D1810='Master List'!$B$43,'Reported Performance Table'!$D1810='Master List'!$B$44,'Reported Performance Table'!$D1810='Master List'!$B$46,'Reported Performance Table'!$D1810='Master List'!$B$48,'Reported Performance Table'!$D1810='Master List'!$B$104,'Reported Performance Table'!$D1810='Master List'!$B$106,'Reported Performance Table'!$D1810='Master List'!$B$126)),"LUNA_Dimming","Dimming_Capability_and_Range"))</f>
        <v/>
      </c>
      <c r="N1810" s="179">
        <f>'Reported Performance Table'!BE1810</f>
        <v>0</v>
      </c>
      <c r="O1810" s="179">
        <f>'Reported Performance Table'!BF1810</f>
        <v>0</v>
      </c>
      <c r="P1810" s="179">
        <f>'Reported Performance Table'!BG1810</f>
        <v>0</v>
      </c>
      <c r="Q1810" t="str">
        <f t="shared" si="57"/>
        <v>No</v>
      </c>
    </row>
    <row r="1811" spans="1:17" x14ac:dyDescent="0.25">
      <c r="A1811" s="75">
        <v>1818</v>
      </c>
      <c r="B1811" s="76" t="str">
        <f>IF('Reported Performance Table'!$A1818="","",IF(OR('Reported Performance Table'!$B1818="",'Reported Performance Table'!$C1818="",'Reported Performance Table'!$D1818="",'Reported Performance Table'!$F1818="",'Reported Performance Table'!$G1818="",'Reported Performance Table'!$H1818="",'Reported Performance Table'!$I1818="",'Reported Performance Table'!$K1818="",'Reported Performance Table'!$N1818="",'Reported Performance Table'!$O1818="",'Reported Performance Table'!$P1818="",'Reported Performance Table'!$Q1818="",'Reported Performance Table'!$R1818="",'Reported Performance Table'!$S1818="",'Reported Performance Table'!$T1818="",'Reported Performance Table'!$U1818="",'Reported Performance Table'!$V1818="",'Reported Performance Table'!$W1818="",'Reported Performance Table'!$X1818="",'Reported Performance Table'!$AF1818="",'Reported Performance Table'!$AG1818="",'Reported Performance Table'!$AI1818="",'Reported Performance Table'!$AJ1818="",'Reported Performance Table'!$AL1818="",'Reported Performance Table'!$AN1818="",'Reported Performance Table'!$AR1818=""),$A1811&amp;", ",""))</f>
        <v/>
      </c>
      <c r="D1811" s="35" t="e">
        <f>VLOOKUP('Reported Performance Table'!C1811,'Master List'!$B$20:$C$39,2,FALSE)</f>
        <v>#N/A</v>
      </c>
      <c r="E1811" t="e">
        <f>VLOOKUP('Reported Performance Table'!D1811,'Master List'!$B$42:$C$129,2,FALSE)</f>
        <v>#N/A</v>
      </c>
      <c r="F1811" t="e">
        <f>VLOOKUP('Reported Performance Table'!C1811,'Master List'!$B$20:$D$39,3,FALSE)</f>
        <v>#N/A</v>
      </c>
      <c r="G1811" s="3" t="e">
        <f>VLOOKUP('Reported Performance Table'!B1811,'Master List'!$B$11:$D$17,3,FALSE)</f>
        <v>#N/A</v>
      </c>
      <c r="H1811" t="e">
        <f t="shared" si="56"/>
        <v>#N/A</v>
      </c>
      <c r="I1811" t="e">
        <f>IF(VLOOKUP('Reported Performance Table'!D1811,'Master List'!$B$42:$D$129,3,FALSE)="","No",VLOOKUP('Reported Performance Table'!D1811,'Master List'!$B$42:$D$129,3,FALSE))</f>
        <v>#N/A</v>
      </c>
      <c r="J1811" t="e">
        <f>IF(AND(I1811="Yes_No",'Reported Performance Table'!E1811="Yes"),"No","Yes_No")</f>
        <v>#N/A</v>
      </c>
      <c r="K1811" t="str">
        <f>IF('Reported Performance Table'!D1811="","",IF('Reported Performance Table'!E1811="Yes","LUNA_CCT","Reported_CCT"))</f>
        <v/>
      </c>
      <c r="L1811" t="str">
        <f>IF('Reported Performance Table'!D1811="","",IF(K1811="LUNA_CCT",VLOOKUP('Reported Performance Table'!D1811,'Master List'!$B$42:$E$129,4,FALSE),"Reported_BUG"))</f>
        <v/>
      </c>
      <c r="M1811" t="str">
        <f>IF('Reported Performance Table'!D1811="","",IF(AND('Reported Performance Table'!$E1811="Yes",OR('Reported Performance Table'!$D1811='Master List'!$B$42,'Reported Performance Table'!$D1811='Master List'!$B$43,'Reported Performance Table'!$D1811='Master List'!$B$44,'Reported Performance Table'!$D1811='Master List'!$B$46,'Reported Performance Table'!$D1811='Master List'!$B$48,'Reported Performance Table'!$D1811='Master List'!$B$104,'Reported Performance Table'!$D1811='Master List'!$B$106,'Reported Performance Table'!$D1811='Master List'!$B$126)),"LUNA_Dimming","Dimming_Capability_and_Range"))</f>
        <v/>
      </c>
      <c r="N1811" s="179">
        <f>'Reported Performance Table'!BE1811</f>
        <v>0</v>
      </c>
      <c r="O1811" s="179">
        <f>'Reported Performance Table'!BF1811</f>
        <v>0</v>
      </c>
      <c r="P1811" s="179">
        <f>'Reported Performance Table'!BG1811</f>
        <v>0</v>
      </c>
      <c r="Q1811" t="str">
        <f t="shared" si="57"/>
        <v>No</v>
      </c>
    </row>
    <row r="1812" spans="1:17" x14ac:dyDescent="0.25">
      <c r="A1812" s="75">
        <v>1819</v>
      </c>
      <c r="B1812" s="76" t="str">
        <f>IF('Reported Performance Table'!$A1819="","",IF(OR('Reported Performance Table'!$B1819="",'Reported Performance Table'!$C1819="",'Reported Performance Table'!$D1819="",'Reported Performance Table'!$F1819="",'Reported Performance Table'!$G1819="",'Reported Performance Table'!$H1819="",'Reported Performance Table'!$I1819="",'Reported Performance Table'!$K1819="",'Reported Performance Table'!$N1819="",'Reported Performance Table'!$O1819="",'Reported Performance Table'!$P1819="",'Reported Performance Table'!$Q1819="",'Reported Performance Table'!$R1819="",'Reported Performance Table'!$S1819="",'Reported Performance Table'!$T1819="",'Reported Performance Table'!$U1819="",'Reported Performance Table'!$V1819="",'Reported Performance Table'!$W1819="",'Reported Performance Table'!$X1819="",'Reported Performance Table'!$AF1819="",'Reported Performance Table'!$AG1819="",'Reported Performance Table'!$AI1819="",'Reported Performance Table'!$AJ1819="",'Reported Performance Table'!$AL1819="",'Reported Performance Table'!$AN1819="",'Reported Performance Table'!$AR1819=""),$A1812&amp;", ",""))</f>
        <v/>
      </c>
      <c r="D1812" s="35" t="e">
        <f>VLOOKUP('Reported Performance Table'!C1812,'Master List'!$B$20:$C$39,2,FALSE)</f>
        <v>#N/A</v>
      </c>
      <c r="E1812" t="e">
        <f>VLOOKUP('Reported Performance Table'!D1812,'Master List'!$B$42:$C$129,2,FALSE)</f>
        <v>#N/A</v>
      </c>
      <c r="F1812" t="e">
        <f>VLOOKUP('Reported Performance Table'!C1812,'Master List'!$B$20:$D$39,3,FALSE)</f>
        <v>#N/A</v>
      </c>
      <c r="G1812" s="3" t="e">
        <f>VLOOKUP('Reported Performance Table'!B1812,'Master List'!$B$11:$D$17,3,FALSE)</f>
        <v>#N/A</v>
      </c>
      <c r="H1812" t="e">
        <f t="shared" si="56"/>
        <v>#N/A</v>
      </c>
      <c r="I1812" t="e">
        <f>IF(VLOOKUP('Reported Performance Table'!D1812,'Master List'!$B$42:$D$129,3,FALSE)="","No",VLOOKUP('Reported Performance Table'!D1812,'Master List'!$B$42:$D$129,3,FALSE))</f>
        <v>#N/A</v>
      </c>
      <c r="J1812" t="e">
        <f>IF(AND(I1812="Yes_No",'Reported Performance Table'!E1812="Yes"),"No","Yes_No")</f>
        <v>#N/A</v>
      </c>
      <c r="K1812" t="str">
        <f>IF('Reported Performance Table'!D1812="","",IF('Reported Performance Table'!E1812="Yes","LUNA_CCT","Reported_CCT"))</f>
        <v/>
      </c>
      <c r="L1812" t="str">
        <f>IF('Reported Performance Table'!D1812="","",IF(K1812="LUNA_CCT",VLOOKUP('Reported Performance Table'!D1812,'Master List'!$B$42:$E$129,4,FALSE),"Reported_BUG"))</f>
        <v/>
      </c>
      <c r="M1812" t="str">
        <f>IF('Reported Performance Table'!D1812="","",IF(AND('Reported Performance Table'!$E1812="Yes",OR('Reported Performance Table'!$D1812='Master List'!$B$42,'Reported Performance Table'!$D1812='Master List'!$B$43,'Reported Performance Table'!$D1812='Master List'!$B$44,'Reported Performance Table'!$D1812='Master List'!$B$46,'Reported Performance Table'!$D1812='Master List'!$B$48,'Reported Performance Table'!$D1812='Master List'!$B$104,'Reported Performance Table'!$D1812='Master List'!$B$106,'Reported Performance Table'!$D1812='Master List'!$B$126)),"LUNA_Dimming","Dimming_Capability_and_Range"))</f>
        <v/>
      </c>
      <c r="N1812" s="179">
        <f>'Reported Performance Table'!BE1812</f>
        <v>0</v>
      </c>
      <c r="O1812" s="179">
        <f>'Reported Performance Table'!BF1812</f>
        <v>0</v>
      </c>
      <c r="P1812" s="179">
        <f>'Reported Performance Table'!BG1812</f>
        <v>0</v>
      </c>
      <c r="Q1812" t="str">
        <f t="shared" si="57"/>
        <v>No</v>
      </c>
    </row>
    <row r="1813" spans="1:17" x14ac:dyDescent="0.25">
      <c r="A1813" s="75">
        <v>1820</v>
      </c>
      <c r="B1813" s="76" t="str">
        <f>IF('Reported Performance Table'!$A1820="","",IF(OR('Reported Performance Table'!$B1820="",'Reported Performance Table'!$C1820="",'Reported Performance Table'!$D1820="",'Reported Performance Table'!$F1820="",'Reported Performance Table'!$G1820="",'Reported Performance Table'!$H1820="",'Reported Performance Table'!$I1820="",'Reported Performance Table'!$K1820="",'Reported Performance Table'!$N1820="",'Reported Performance Table'!$O1820="",'Reported Performance Table'!$P1820="",'Reported Performance Table'!$Q1820="",'Reported Performance Table'!$R1820="",'Reported Performance Table'!$S1820="",'Reported Performance Table'!$T1820="",'Reported Performance Table'!$U1820="",'Reported Performance Table'!$V1820="",'Reported Performance Table'!$W1820="",'Reported Performance Table'!$X1820="",'Reported Performance Table'!$AF1820="",'Reported Performance Table'!$AG1820="",'Reported Performance Table'!$AI1820="",'Reported Performance Table'!$AJ1820="",'Reported Performance Table'!$AL1820="",'Reported Performance Table'!$AN1820="",'Reported Performance Table'!$AR1820=""),$A1813&amp;", ",""))</f>
        <v/>
      </c>
      <c r="D1813" s="35" t="e">
        <f>VLOOKUP('Reported Performance Table'!C1813,'Master List'!$B$20:$C$39,2,FALSE)</f>
        <v>#N/A</v>
      </c>
      <c r="E1813" t="e">
        <f>VLOOKUP('Reported Performance Table'!D1813,'Master List'!$B$42:$C$129,2,FALSE)</f>
        <v>#N/A</v>
      </c>
      <c r="F1813" t="e">
        <f>VLOOKUP('Reported Performance Table'!C1813,'Master List'!$B$20:$D$39,3,FALSE)</f>
        <v>#N/A</v>
      </c>
      <c r="G1813" s="3" t="e">
        <f>VLOOKUP('Reported Performance Table'!B1813,'Master List'!$B$11:$D$17,3,FALSE)</f>
        <v>#N/A</v>
      </c>
      <c r="H1813" t="e">
        <f t="shared" si="56"/>
        <v>#N/A</v>
      </c>
      <c r="I1813" t="e">
        <f>IF(VLOOKUP('Reported Performance Table'!D1813,'Master List'!$B$42:$D$129,3,FALSE)="","No",VLOOKUP('Reported Performance Table'!D1813,'Master List'!$B$42:$D$129,3,FALSE))</f>
        <v>#N/A</v>
      </c>
      <c r="J1813" t="e">
        <f>IF(AND(I1813="Yes_No",'Reported Performance Table'!E1813="Yes"),"No","Yes_No")</f>
        <v>#N/A</v>
      </c>
      <c r="K1813" t="str">
        <f>IF('Reported Performance Table'!D1813="","",IF('Reported Performance Table'!E1813="Yes","LUNA_CCT","Reported_CCT"))</f>
        <v/>
      </c>
      <c r="L1813" t="str">
        <f>IF('Reported Performance Table'!D1813="","",IF(K1813="LUNA_CCT",VLOOKUP('Reported Performance Table'!D1813,'Master List'!$B$42:$E$129,4,FALSE),"Reported_BUG"))</f>
        <v/>
      </c>
      <c r="M1813" t="str">
        <f>IF('Reported Performance Table'!D1813="","",IF(AND('Reported Performance Table'!$E1813="Yes",OR('Reported Performance Table'!$D1813='Master List'!$B$42,'Reported Performance Table'!$D1813='Master List'!$B$43,'Reported Performance Table'!$D1813='Master List'!$B$44,'Reported Performance Table'!$D1813='Master List'!$B$46,'Reported Performance Table'!$D1813='Master List'!$B$48,'Reported Performance Table'!$D1813='Master List'!$B$104,'Reported Performance Table'!$D1813='Master List'!$B$106,'Reported Performance Table'!$D1813='Master List'!$B$126)),"LUNA_Dimming","Dimming_Capability_and_Range"))</f>
        <v/>
      </c>
      <c r="N1813" s="179">
        <f>'Reported Performance Table'!BE1813</f>
        <v>0</v>
      </c>
      <c r="O1813" s="179">
        <f>'Reported Performance Table'!BF1813</f>
        <v>0</v>
      </c>
      <c r="P1813" s="179">
        <f>'Reported Performance Table'!BG1813</f>
        <v>0</v>
      </c>
      <c r="Q1813" t="str">
        <f t="shared" si="57"/>
        <v>No</v>
      </c>
    </row>
    <row r="1814" spans="1:17" x14ac:dyDescent="0.25">
      <c r="A1814" s="75">
        <v>1821</v>
      </c>
      <c r="B1814" s="76" t="str">
        <f>IF('Reported Performance Table'!$A1821="","",IF(OR('Reported Performance Table'!$B1821="",'Reported Performance Table'!$C1821="",'Reported Performance Table'!$D1821="",'Reported Performance Table'!$F1821="",'Reported Performance Table'!$G1821="",'Reported Performance Table'!$H1821="",'Reported Performance Table'!$I1821="",'Reported Performance Table'!$K1821="",'Reported Performance Table'!$N1821="",'Reported Performance Table'!$O1821="",'Reported Performance Table'!$P1821="",'Reported Performance Table'!$Q1821="",'Reported Performance Table'!$R1821="",'Reported Performance Table'!$S1821="",'Reported Performance Table'!$T1821="",'Reported Performance Table'!$U1821="",'Reported Performance Table'!$V1821="",'Reported Performance Table'!$W1821="",'Reported Performance Table'!$X1821="",'Reported Performance Table'!$AF1821="",'Reported Performance Table'!$AG1821="",'Reported Performance Table'!$AI1821="",'Reported Performance Table'!$AJ1821="",'Reported Performance Table'!$AL1821="",'Reported Performance Table'!$AN1821="",'Reported Performance Table'!$AR1821=""),$A1814&amp;", ",""))</f>
        <v/>
      </c>
      <c r="D1814" s="35" t="e">
        <f>VLOOKUP('Reported Performance Table'!C1814,'Master List'!$B$20:$C$39,2,FALSE)</f>
        <v>#N/A</v>
      </c>
      <c r="E1814" t="e">
        <f>VLOOKUP('Reported Performance Table'!D1814,'Master List'!$B$42:$C$129,2,FALSE)</f>
        <v>#N/A</v>
      </c>
      <c r="F1814" t="e">
        <f>VLOOKUP('Reported Performance Table'!C1814,'Master List'!$B$20:$D$39,3,FALSE)</f>
        <v>#N/A</v>
      </c>
      <c r="G1814" s="3" t="e">
        <f>VLOOKUP('Reported Performance Table'!B1814,'Master List'!$B$11:$D$17,3,FALSE)</f>
        <v>#N/A</v>
      </c>
      <c r="H1814" t="e">
        <f t="shared" si="56"/>
        <v>#N/A</v>
      </c>
      <c r="I1814" t="e">
        <f>IF(VLOOKUP('Reported Performance Table'!D1814,'Master List'!$B$42:$D$129,3,FALSE)="","No",VLOOKUP('Reported Performance Table'!D1814,'Master List'!$B$42:$D$129,3,FALSE))</f>
        <v>#N/A</v>
      </c>
      <c r="J1814" t="e">
        <f>IF(AND(I1814="Yes_No",'Reported Performance Table'!E1814="Yes"),"No","Yes_No")</f>
        <v>#N/A</v>
      </c>
      <c r="K1814" t="str">
        <f>IF('Reported Performance Table'!D1814="","",IF('Reported Performance Table'!E1814="Yes","LUNA_CCT","Reported_CCT"))</f>
        <v/>
      </c>
      <c r="L1814" t="str">
        <f>IF('Reported Performance Table'!D1814="","",IF(K1814="LUNA_CCT",VLOOKUP('Reported Performance Table'!D1814,'Master List'!$B$42:$E$129,4,FALSE),"Reported_BUG"))</f>
        <v/>
      </c>
      <c r="M1814" t="str">
        <f>IF('Reported Performance Table'!D1814="","",IF(AND('Reported Performance Table'!$E1814="Yes",OR('Reported Performance Table'!$D1814='Master List'!$B$42,'Reported Performance Table'!$D1814='Master List'!$B$43,'Reported Performance Table'!$D1814='Master List'!$B$44,'Reported Performance Table'!$D1814='Master List'!$B$46,'Reported Performance Table'!$D1814='Master List'!$B$48,'Reported Performance Table'!$D1814='Master List'!$B$104,'Reported Performance Table'!$D1814='Master List'!$B$106,'Reported Performance Table'!$D1814='Master List'!$B$126)),"LUNA_Dimming","Dimming_Capability_and_Range"))</f>
        <v/>
      </c>
      <c r="N1814" s="179">
        <f>'Reported Performance Table'!BE1814</f>
        <v>0</v>
      </c>
      <c r="O1814" s="179">
        <f>'Reported Performance Table'!BF1814</f>
        <v>0</v>
      </c>
      <c r="P1814" s="179">
        <f>'Reported Performance Table'!BG1814</f>
        <v>0</v>
      </c>
      <c r="Q1814" t="str">
        <f t="shared" si="57"/>
        <v>No</v>
      </c>
    </row>
    <row r="1815" spans="1:17" x14ac:dyDescent="0.25">
      <c r="A1815" s="75">
        <v>1822</v>
      </c>
      <c r="B1815" s="76" t="str">
        <f>IF('Reported Performance Table'!$A1822="","",IF(OR('Reported Performance Table'!$B1822="",'Reported Performance Table'!$C1822="",'Reported Performance Table'!$D1822="",'Reported Performance Table'!$F1822="",'Reported Performance Table'!$G1822="",'Reported Performance Table'!$H1822="",'Reported Performance Table'!$I1822="",'Reported Performance Table'!$K1822="",'Reported Performance Table'!$N1822="",'Reported Performance Table'!$O1822="",'Reported Performance Table'!$P1822="",'Reported Performance Table'!$Q1822="",'Reported Performance Table'!$R1822="",'Reported Performance Table'!$S1822="",'Reported Performance Table'!$T1822="",'Reported Performance Table'!$U1822="",'Reported Performance Table'!$V1822="",'Reported Performance Table'!$W1822="",'Reported Performance Table'!$X1822="",'Reported Performance Table'!$AF1822="",'Reported Performance Table'!$AG1822="",'Reported Performance Table'!$AI1822="",'Reported Performance Table'!$AJ1822="",'Reported Performance Table'!$AL1822="",'Reported Performance Table'!$AN1822="",'Reported Performance Table'!$AR1822=""),$A1815&amp;", ",""))</f>
        <v/>
      </c>
      <c r="D1815" s="35" t="e">
        <f>VLOOKUP('Reported Performance Table'!C1815,'Master List'!$B$20:$C$39,2,FALSE)</f>
        <v>#N/A</v>
      </c>
      <c r="E1815" t="e">
        <f>VLOOKUP('Reported Performance Table'!D1815,'Master List'!$B$42:$C$129,2,FALSE)</f>
        <v>#N/A</v>
      </c>
      <c r="F1815" t="e">
        <f>VLOOKUP('Reported Performance Table'!C1815,'Master List'!$B$20:$D$39,3,FALSE)</f>
        <v>#N/A</v>
      </c>
      <c r="G1815" s="3" t="e">
        <f>VLOOKUP('Reported Performance Table'!B1815,'Master List'!$B$11:$D$17,3,FALSE)</f>
        <v>#N/A</v>
      </c>
      <c r="H1815" t="e">
        <f t="shared" si="56"/>
        <v>#N/A</v>
      </c>
      <c r="I1815" t="e">
        <f>IF(VLOOKUP('Reported Performance Table'!D1815,'Master List'!$B$42:$D$129,3,FALSE)="","No",VLOOKUP('Reported Performance Table'!D1815,'Master List'!$B$42:$D$129,3,FALSE))</f>
        <v>#N/A</v>
      </c>
      <c r="J1815" t="e">
        <f>IF(AND(I1815="Yes_No",'Reported Performance Table'!E1815="Yes"),"No","Yes_No")</f>
        <v>#N/A</v>
      </c>
      <c r="K1815" t="str">
        <f>IF('Reported Performance Table'!D1815="","",IF('Reported Performance Table'!E1815="Yes","LUNA_CCT","Reported_CCT"))</f>
        <v/>
      </c>
      <c r="L1815" t="str">
        <f>IF('Reported Performance Table'!D1815="","",IF(K1815="LUNA_CCT",VLOOKUP('Reported Performance Table'!D1815,'Master List'!$B$42:$E$129,4,FALSE),"Reported_BUG"))</f>
        <v/>
      </c>
      <c r="M1815" t="str">
        <f>IF('Reported Performance Table'!D1815="","",IF(AND('Reported Performance Table'!$E1815="Yes",OR('Reported Performance Table'!$D1815='Master List'!$B$42,'Reported Performance Table'!$D1815='Master List'!$B$43,'Reported Performance Table'!$D1815='Master List'!$B$44,'Reported Performance Table'!$D1815='Master List'!$B$46,'Reported Performance Table'!$D1815='Master List'!$B$48,'Reported Performance Table'!$D1815='Master List'!$B$104,'Reported Performance Table'!$D1815='Master List'!$B$106,'Reported Performance Table'!$D1815='Master List'!$B$126)),"LUNA_Dimming","Dimming_Capability_and_Range"))</f>
        <v/>
      </c>
      <c r="N1815" s="179">
        <f>'Reported Performance Table'!BE1815</f>
        <v>0</v>
      </c>
      <c r="O1815" s="179">
        <f>'Reported Performance Table'!BF1815</f>
        <v>0</v>
      </c>
      <c r="P1815" s="179">
        <f>'Reported Performance Table'!BG1815</f>
        <v>0</v>
      </c>
      <c r="Q1815" t="str">
        <f t="shared" si="57"/>
        <v>No</v>
      </c>
    </row>
    <row r="1816" spans="1:17" x14ac:dyDescent="0.25">
      <c r="A1816" s="75">
        <v>1823</v>
      </c>
      <c r="B1816" s="76" t="str">
        <f>IF('Reported Performance Table'!$A1823="","",IF(OR('Reported Performance Table'!$B1823="",'Reported Performance Table'!$C1823="",'Reported Performance Table'!$D1823="",'Reported Performance Table'!$F1823="",'Reported Performance Table'!$G1823="",'Reported Performance Table'!$H1823="",'Reported Performance Table'!$I1823="",'Reported Performance Table'!$K1823="",'Reported Performance Table'!$N1823="",'Reported Performance Table'!$O1823="",'Reported Performance Table'!$P1823="",'Reported Performance Table'!$Q1823="",'Reported Performance Table'!$R1823="",'Reported Performance Table'!$S1823="",'Reported Performance Table'!$T1823="",'Reported Performance Table'!$U1823="",'Reported Performance Table'!$V1823="",'Reported Performance Table'!$W1823="",'Reported Performance Table'!$X1823="",'Reported Performance Table'!$AF1823="",'Reported Performance Table'!$AG1823="",'Reported Performance Table'!$AI1823="",'Reported Performance Table'!$AJ1823="",'Reported Performance Table'!$AL1823="",'Reported Performance Table'!$AN1823="",'Reported Performance Table'!$AR1823=""),$A1816&amp;", ",""))</f>
        <v/>
      </c>
      <c r="D1816" s="35" t="e">
        <f>VLOOKUP('Reported Performance Table'!C1816,'Master List'!$B$20:$C$39,2,FALSE)</f>
        <v>#N/A</v>
      </c>
      <c r="E1816" t="e">
        <f>VLOOKUP('Reported Performance Table'!D1816,'Master List'!$B$42:$C$129,2,FALSE)</f>
        <v>#N/A</v>
      </c>
      <c r="F1816" t="e">
        <f>VLOOKUP('Reported Performance Table'!C1816,'Master List'!$B$20:$D$39,3,FALSE)</f>
        <v>#N/A</v>
      </c>
      <c r="G1816" s="3" t="e">
        <f>VLOOKUP('Reported Performance Table'!B1816,'Master List'!$B$11:$D$17,3,FALSE)</f>
        <v>#N/A</v>
      </c>
      <c r="H1816" t="e">
        <f t="shared" si="56"/>
        <v>#N/A</v>
      </c>
      <c r="I1816" t="e">
        <f>IF(VLOOKUP('Reported Performance Table'!D1816,'Master List'!$B$42:$D$129,3,FALSE)="","No",VLOOKUP('Reported Performance Table'!D1816,'Master List'!$B$42:$D$129,3,FALSE))</f>
        <v>#N/A</v>
      </c>
      <c r="J1816" t="e">
        <f>IF(AND(I1816="Yes_No",'Reported Performance Table'!E1816="Yes"),"No","Yes_No")</f>
        <v>#N/A</v>
      </c>
      <c r="K1816" t="str">
        <f>IF('Reported Performance Table'!D1816="","",IF('Reported Performance Table'!E1816="Yes","LUNA_CCT","Reported_CCT"))</f>
        <v/>
      </c>
      <c r="L1816" t="str">
        <f>IF('Reported Performance Table'!D1816="","",IF(K1816="LUNA_CCT",VLOOKUP('Reported Performance Table'!D1816,'Master List'!$B$42:$E$129,4,FALSE),"Reported_BUG"))</f>
        <v/>
      </c>
      <c r="M1816" t="str">
        <f>IF('Reported Performance Table'!D1816="","",IF(AND('Reported Performance Table'!$E1816="Yes",OR('Reported Performance Table'!$D1816='Master List'!$B$42,'Reported Performance Table'!$D1816='Master List'!$B$43,'Reported Performance Table'!$D1816='Master List'!$B$44,'Reported Performance Table'!$D1816='Master List'!$B$46,'Reported Performance Table'!$D1816='Master List'!$B$48,'Reported Performance Table'!$D1816='Master List'!$B$104,'Reported Performance Table'!$D1816='Master List'!$B$106,'Reported Performance Table'!$D1816='Master List'!$B$126)),"LUNA_Dimming","Dimming_Capability_and_Range"))</f>
        <v/>
      </c>
      <c r="N1816" s="179">
        <f>'Reported Performance Table'!BE1816</f>
        <v>0</v>
      </c>
      <c r="O1816" s="179">
        <f>'Reported Performance Table'!BF1816</f>
        <v>0</v>
      </c>
      <c r="P1816" s="179">
        <f>'Reported Performance Table'!BG1816</f>
        <v>0</v>
      </c>
      <c r="Q1816" t="str">
        <f t="shared" si="57"/>
        <v>No</v>
      </c>
    </row>
    <row r="1817" spans="1:17" x14ac:dyDescent="0.25">
      <c r="A1817" s="75">
        <v>1824</v>
      </c>
      <c r="B1817" s="76" t="str">
        <f>IF('Reported Performance Table'!$A1824="","",IF(OR('Reported Performance Table'!$B1824="",'Reported Performance Table'!$C1824="",'Reported Performance Table'!$D1824="",'Reported Performance Table'!$F1824="",'Reported Performance Table'!$G1824="",'Reported Performance Table'!$H1824="",'Reported Performance Table'!$I1824="",'Reported Performance Table'!$K1824="",'Reported Performance Table'!$N1824="",'Reported Performance Table'!$O1824="",'Reported Performance Table'!$P1824="",'Reported Performance Table'!$Q1824="",'Reported Performance Table'!$R1824="",'Reported Performance Table'!$S1824="",'Reported Performance Table'!$T1824="",'Reported Performance Table'!$U1824="",'Reported Performance Table'!$V1824="",'Reported Performance Table'!$W1824="",'Reported Performance Table'!$X1824="",'Reported Performance Table'!$AF1824="",'Reported Performance Table'!$AG1824="",'Reported Performance Table'!$AI1824="",'Reported Performance Table'!$AJ1824="",'Reported Performance Table'!$AL1824="",'Reported Performance Table'!$AN1824="",'Reported Performance Table'!$AR1824=""),$A1817&amp;", ",""))</f>
        <v/>
      </c>
      <c r="D1817" s="35" t="e">
        <f>VLOOKUP('Reported Performance Table'!C1817,'Master List'!$B$20:$C$39,2,FALSE)</f>
        <v>#N/A</v>
      </c>
      <c r="E1817" t="e">
        <f>VLOOKUP('Reported Performance Table'!D1817,'Master List'!$B$42:$C$129,2,FALSE)</f>
        <v>#N/A</v>
      </c>
      <c r="F1817" t="e">
        <f>VLOOKUP('Reported Performance Table'!C1817,'Master List'!$B$20:$D$39,3,FALSE)</f>
        <v>#N/A</v>
      </c>
      <c r="G1817" s="3" t="e">
        <f>VLOOKUP('Reported Performance Table'!B1817,'Master List'!$B$11:$D$17,3,FALSE)</f>
        <v>#N/A</v>
      </c>
      <c r="H1817" t="e">
        <f t="shared" si="56"/>
        <v>#N/A</v>
      </c>
      <c r="I1817" t="e">
        <f>IF(VLOOKUP('Reported Performance Table'!D1817,'Master List'!$B$42:$D$129,3,FALSE)="","No",VLOOKUP('Reported Performance Table'!D1817,'Master List'!$B$42:$D$129,3,FALSE))</f>
        <v>#N/A</v>
      </c>
      <c r="J1817" t="e">
        <f>IF(AND(I1817="Yes_No",'Reported Performance Table'!E1817="Yes"),"No","Yes_No")</f>
        <v>#N/A</v>
      </c>
      <c r="K1817" t="str">
        <f>IF('Reported Performance Table'!D1817="","",IF('Reported Performance Table'!E1817="Yes","LUNA_CCT","Reported_CCT"))</f>
        <v/>
      </c>
      <c r="L1817" t="str">
        <f>IF('Reported Performance Table'!D1817="","",IF(K1817="LUNA_CCT",VLOOKUP('Reported Performance Table'!D1817,'Master List'!$B$42:$E$129,4,FALSE),"Reported_BUG"))</f>
        <v/>
      </c>
      <c r="M1817" t="str">
        <f>IF('Reported Performance Table'!D1817="","",IF(AND('Reported Performance Table'!$E1817="Yes",OR('Reported Performance Table'!$D1817='Master List'!$B$42,'Reported Performance Table'!$D1817='Master List'!$B$43,'Reported Performance Table'!$D1817='Master List'!$B$44,'Reported Performance Table'!$D1817='Master List'!$B$46,'Reported Performance Table'!$D1817='Master List'!$B$48,'Reported Performance Table'!$D1817='Master List'!$B$104,'Reported Performance Table'!$D1817='Master List'!$B$106,'Reported Performance Table'!$D1817='Master List'!$B$126)),"LUNA_Dimming","Dimming_Capability_and_Range"))</f>
        <v/>
      </c>
      <c r="N1817" s="179">
        <f>'Reported Performance Table'!BE1817</f>
        <v>0</v>
      </c>
      <c r="O1817" s="179">
        <f>'Reported Performance Table'!BF1817</f>
        <v>0</v>
      </c>
      <c r="P1817" s="179">
        <f>'Reported Performance Table'!BG1817</f>
        <v>0</v>
      </c>
      <c r="Q1817" t="str">
        <f t="shared" si="57"/>
        <v>No</v>
      </c>
    </row>
    <row r="1818" spans="1:17" x14ac:dyDescent="0.25">
      <c r="A1818" s="75">
        <v>1825</v>
      </c>
      <c r="B1818" s="76" t="str">
        <f>IF('Reported Performance Table'!$A1825="","",IF(OR('Reported Performance Table'!$B1825="",'Reported Performance Table'!$C1825="",'Reported Performance Table'!$D1825="",'Reported Performance Table'!$F1825="",'Reported Performance Table'!$G1825="",'Reported Performance Table'!$H1825="",'Reported Performance Table'!$I1825="",'Reported Performance Table'!$K1825="",'Reported Performance Table'!$N1825="",'Reported Performance Table'!$O1825="",'Reported Performance Table'!$P1825="",'Reported Performance Table'!$Q1825="",'Reported Performance Table'!$R1825="",'Reported Performance Table'!$S1825="",'Reported Performance Table'!$T1825="",'Reported Performance Table'!$U1825="",'Reported Performance Table'!$V1825="",'Reported Performance Table'!$W1825="",'Reported Performance Table'!$X1825="",'Reported Performance Table'!$AF1825="",'Reported Performance Table'!$AG1825="",'Reported Performance Table'!$AI1825="",'Reported Performance Table'!$AJ1825="",'Reported Performance Table'!$AL1825="",'Reported Performance Table'!$AN1825="",'Reported Performance Table'!$AR1825=""),$A1818&amp;", ",""))</f>
        <v/>
      </c>
      <c r="D1818" s="35" t="e">
        <f>VLOOKUP('Reported Performance Table'!C1818,'Master List'!$B$20:$C$39,2,FALSE)</f>
        <v>#N/A</v>
      </c>
      <c r="E1818" t="e">
        <f>VLOOKUP('Reported Performance Table'!D1818,'Master List'!$B$42:$C$129,2,FALSE)</f>
        <v>#N/A</v>
      </c>
      <c r="F1818" t="e">
        <f>VLOOKUP('Reported Performance Table'!C1818,'Master List'!$B$20:$D$39,3,FALSE)</f>
        <v>#N/A</v>
      </c>
      <c r="G1818" s="3" t="e">
        <f>VLOOKUP('Reported Performance Table'!B1818,'Master List'!$B$11:$D$17,3,FALSE)</f>
        <v>#N/A</v>
      </c>
      <c r="H1818" t="e">
        <f t="shared" si="56"/>
        <v>#N/A</v>
      </c>
      <c r="I1818" t="e">
        <f>IF(VLOOKUP('Reported Performance Table'!D1818,'Master List'!$B$42:$D$129,3,FALSE)="","No",VLOOKUP('Reported Performance Table'!D1818,'Master List'!$B$42:$D$129,3,FALSE))</f>
        <v>#N/A</v>
      </c>
      <c r="J1818" t="e">
        <f>IF(AND(I1818="Yes_No",'Reported Performance Table'!E1818="Yes"),"No","Yes_No")</f>
        <v>#N/A</v>
      </c>
      <c r="K1818" t="str">
        <f>IF('Reported Performance Table'!D1818="","",IF('Reported Performance Table'!E1818="Yes","LUNA_CCT","Reported_CCT"))</f>
        <v/>
      </c>
      <c r="L1818" t="str">
        <f>IF('Reported Performance Table'!D1818="","",IF(K1818="LUNA_CCT",VLOOKUP('Reported Performance Table'!D1818,'Master List'!$B$42:$E$129,4,FALSE),"Reported_BUG"))</f>
        <v/>
      </c>
      <c r="M1818" t="str">
        <f>IF('Reported Performance Table'!D1818="","",IF(AND('Reported Performance Table'!$E1818="Yes",OR('Reported Performance Table'!$D1818='Master List'!$B$42,'Reported Performance Table'!$D1818='Master List'!$B$43,'Reported Performance Table'!$D1818='Master List'!$B$44,'Reported Performance Table'!$D1818='Master List'!$B$46,'Reported Performance Table'!$D1818='Master List'!$B$48,'Reported Performance Table'!$D1818='Master List'!$B$104,'Reported Performance Table'!$D1818='Master List'!$B$106,'Reported Performance Table'!$D1818='Master List'!$B$126)),"LUNA_Dimming","Dimming_Capability_and_Range"))</f>
        <v/>
      </c>
      <c r="N1818" s="179">
        <f>'Reported Performance Table'!BE1818</f>
        <v>0</v>
      </c>
      <c r="O1818" s="179">
        <f>'Reported Performance Table'!BF1818</f>
        <v>0</v>
      </c>
      <c r="P1818" s="179">
        <f>'Reported Performance Table'!BG1818</f>
        <v>0</v>
      </c>
      <c r="Q1818" t="str">
        <f t="shared" si="57"/>
        <v>No</v>
      </c>
    </row>
    <row r="1819" spans="1:17" x14ac:dyDescent="0.25">
      <c r="A1819" s="75">
        <v>1826</v>
      </c>
      <c r="B1819" s="76" t="str">
        <f>IF('Reported Performance Table'!$A1826="","",IF(OR('Reported Performance Table'!$B1826="",'Reported Performance Table'!$C1826="",'Reported Performance Table'!$D1826="",'Reported Performance Table'!$F1826="",'Reported Performance Table'!$G1826="",'Reported Performance Table'!$H1826="",'Reported Performance Table'!$I1826="",'Reported Performance Table'!$K1826="",'Reported Performance Table'!$N1826="",'Reported Performance Table'!$O1826="",'Reported Performance Table'!$P1826="",'Reported Performance Table'!$Q1826="",'Reported Performance Table'!$R1826="",'Reported Performance Table'!$S1826="",'Reported Performance Table'!$T1826="",'Reported Performance Table'!$U1826="",'Reported Performance Table'!$V1826="",'Reported Performance Table'!$W1826="",'Reported Performance Table'!$X1826="",'Reported Performance Table'!$AF1826="",'Reported Performance Table'!$AG1826="",'Reported Performance Table'!$AI1826="",'Reported Performance Table'!$AJ1826="",'Reported Performance Table'!$AL1826="",'Reported Performance Table'!$AN1826="",'Reported Performance Table'!$AR1826=""),$A1819&amp;", ",""))</f>
        <v/>
      </c>
      <c r="D1819" s="35" t="e">
        <f>VLOOKUP('Reported Performance Table'!C1819,'Master List'!$B$20:$C$39,2,FALSE)</f>
        <v>#N/A</v>
      </c>
      <c r="E1819" t="e">
        <f>VLOOKUP('Reported Performance Table'!D1819,'Master List'!$B$42:$C$129,2,FALSE)</f>
        <v>#N/A</v>
      </c>
      <c r="F1819" t="e">
        <f>VLOOKUP('Reported Performance Table'!C1819,'Master List'!$B$20:$D$39,3,FALSE)</f>
        <v>#N/A</v>
      </c>
      <c r="G1819" s="3" t="e">
        <f>VLOOKUP('Reported Performance Table'!B1819,'Master List'!$B$11:$D$17,3,FALSE)</f>
        <v>#N/A</v>
      </c>
      <c r="H1819" t="e">
        <f t="shared" si="56"/>
        <v>#N/A</v>
      </c>
      <c r="I1819" t="e">
        <f>IF(VLOOKUP('Reported Performance Table'!D1819,'Master List'!$B$42:$D$129,3,FALSE)="","No",VLOOKUP('Reported Performance Table'!D1819,'Master List'!$B$42:$D$129,3,FALSE))</f>
        <v>#N/A</v>
      </c>
      <c r="J1819" t="e">
        <f>IF(AND(I1819="Yes_No",'Reported Performance Table'!E1819="Yes"),"No","Yes_No")</f>
        <v>#N/A</v>
      </c>
      <c r="K1819" t="str">
        <f>IF('Reported Performance Table'!D1819="","",IF('Reported Performance Table'!E1819="Yes","LUNA_CCT","Reported_CCT"))</f>
        <v/>
      </c>
      <c r="L1819" t="str">
        <f>IF('Reported Performance Table'!D1819="","",IF(K1819="LUNA_CCT",VLOOKUP('Reported Performance Table'!D1819,'Master List'!$B$42:$E$129,4,FALSE),"Reported_BUG"))</f>
        <v/>
      </c>
      <c r="M1819" t="str">
        <f>IF('Reported Performance Table'!D1819="","",IF(AND('Reported Performance Table'!$E1819="Yes",OR('Reported Performance Table'!$D1819='Master List'!$B$42,'Reported Performance Table'!$D1819='Master List'!$B$43,'Reported Performance Table'!$D1819='Master List'!$B$44,'Reported Performance Table'!$D1819='Master List'!$B$46,'Reported Performance Table'!$D1819='Master List'!$B$48,'Reported Performance Table'!$D1819='Master List'!$B$104,'Reported Performance Table'!$D1819='Master List'!$B$106,'Reported Performance Table'!$D1819='Master List'!$B$126)),"LUNA_Dimming","Dimming_Capability_and_Range"))</f>
        <v/>
      </c>
      <c r="N1819" s="179">
        <f>'Reported Performance Table'!BE1819</f>
        <v>0</v>
      </c>
      <c r="O1819" s="179">
        <f>'Reported Performance Table'!BF1819</f>
        <v>0</v>
      </c>
      <c r="P1819" s="179">
        <f>'Reported Performance Table'!BG1819</f>
        <v>0</v>
      </c>
      <c r="Q1819" t="str">
        <f t="shared" si="57"/>
        <v>No</v>
      </c>
    </row>
    <row r="1820" spans="1:17" x14ac:dyDescent="0.25">
      <c r="A1820" s="75">
        <v>1827</v>
      </c>
      <c r="B1820" s="76" t="str">
        <f>IF('Reported Performance Table'!$A1827="","",IF(OR('Reported Performance Table'!$B1827="",'Reported Performance Table'!$C1827="",'Reported Performance Table'!$D1827="",'Reported Performance Table'!$F1827="",'Reported Performance Table'!$G1827="",'Reported Performance Table'!$H1827="",'Reported Performance Table'!$I1827="",'Reported Performance Table'!$K1827="",'Reported Performance Table'!$N1827="",'Reported Performance Table'!$O1827="",'Reported Performance Table'!$P1827="",'Reported Performance Table'!$Q1827="",'Reported Performance Table'!$R1827="",'Reported Performance Table'!$S1827="",'Reported Performance Table'!$T1827="",'Reported Performance Table'!$U1827="",'Reported Performance Table'!$V1827="",'Reported Performance Table'!$W1827="",'Reported Performance Table'!$X1827="",'Reported Performance Table'!$AF1827="",'Reported Performance Table'!$AG1827="",'Reported Performance Table'!$AI1827="",'Reported Performance Table'!$AJ1827="",'Reported Performance Table'!$AL1827="",'Reported Performance Table'!$AN1827="",'Reported Performance Table'!$AR1827=""),$A1820&amp;", ",""))</f>
        <v/>
      </c>
      <c r="D1820" s="35" t="e">
        <f>VLOOKUP('Reported Performance Table'!C1820,'Master List'!$B$20:$C$39,2,FALSE)</f>
        <v>#N/A</v>
      </c>
      <c r="E1820" t="e">
        <f>VLOOKUP('Reported Performance Table'!D1820,'Master List'!$B$42:$C$129,2,FALSE)</f>
        <v>#N/A</v>
      </c>
      <c r="F1820" t="e">
        <f>VLOOKUP('Reported Performance Table'!C1820,'Master List'!$B$20:$D$39,3,FALSE)</f>
        <v>#N/A</v>
      </c>
      <c r="G1820" s="3" t="e">
        <f>VLOOKUP('Reported Performance Table'!B1820,'Master List'!$B$11:$D$17,3,FALSE)</f>
        <v>#N/A</v>
      </c>
      <c r="H1820" t="e">
        <f t="shared" si="56"/>
        <v>#N/A</v>
      </c>
      <c r="I1820" t="e">
        <f>IF(VLOOKUP('Reported Performance Table'!D1820,'Master List'!$B$42:$D$129,3,FALSE)="","No",VLOOKUP('Reported Performance Table'!D1820,'Master List'!$B$42:$D$129,3,FALSE))</f>
        <v>#N/A</v>
      </c>
      <c r="J1820" t="e">
        <f>IF(AND(I1820="Yes_No",'Reported Performance Table'!E1820="Yes"),"No","Yes_No")</f>
        <v>#N/A</v>
      </c>
      <c r="K1820" t="str">
        <f>IF('Reported Performance Table'!D1820="","",IF('Reported Performance Table'!E1820="Yes","LUNA_CCT","Reported_CCT"))</f>
        <v/>
      </c>
      <c r="L1820" t="str">
        <f>IF('Reported Performance Table'!D1820="","",IF(K1820="LUNA_CCT",VLOOKUP('Reported Performance Table'!D1820,'Master List'!$B$42:$E$129,4,FALSE),"Reported_BUG"))</f>
        <v/>
      </c>
      <c r="M1820" t="str">
        <f>IF('Reported Performance Table'!D1820="","",IF(AND('Reported Performance Table'!$E1820="Yes",OR('Reported Performance Table'!$D1820='Master List'!$B$42,'Reported Performance Table'!$D1820='Master List'!$B$43,'Reported Performance Table'!$D1820='Master List'!$B$44,'Reported Performance Table'!$D1820='Master List'!$B$46,'Reported Performance Table'!$D1820='Master List'!$B$48,'Reported Performance Table'!$D1820='Master List'!$B$104,'Reported Performance Table'!$D1820='Master List'!$B$106,'Reported Performance Table'!$D1820='Master List'!$B$126)),"LUNA_Dimming","Dimming_Capability_and_Range"))</f>
        <v/>
      </c>
      <c r="N1820" s="179">
        <f>'Reported Performance Table'!BE1820</f>
        <v>0</v>
      </c>
      <c r="O1820" s="179">
        <f>'Reported Performance Table'!BF1820</f>
        <v>0</v>
      </c>
      <c r="P1820" s="179">
        <f>'Reported Performance Table'!BG1820</f>
        <v>0</v>
      </c>
      <c r="Q1820" t="str">
        <f t="shared" si="57"/>
        <v>No</v>
      </c>
    </row>
    <row r="1821" spans="1:17" x14ac:dyDescent="0.25">
      <c r="A1821" s="75">
        <v>1828</v>
      </c>
      <c r="B1821" s="76" t="str">
        <f>IF('Reported Performance Table'!$A1828="","",IF(OR('Reported Performance Table'!$B1828="",'Reported Performance Table'!$C1828="",'Reported Performance Table'!$D1828="",'Reported Performance Table'!$F1828="",'Reported Performance Table'!$G1828="",'Reported Performance Table'!$H1828="",'Reported Performance Table'!$I1828="",'Reported Performance Table'!$K1828="",'Reported Performance Table'!$N1828="",'Reported Performance Table'!$O1828="",'Reported Performance Table'!$P1828="",'Reported Performance Table'!$Q1828="",'Reported Performance Table'!$R1828="",'Reported Performance Table'!$S1828="",'Reported Performance Table'!$T1828="",'Reported Performance Table'!$U1828="",'Reported Performance Table'!$V1828="",'Reported Performance Table'!$W1828="",'Reported Performance Table'!$X1828="",'Reported Performance Table'!$AF1828="",'Reported Performance Table'!$AG1828="",'Reported Performance Table'!$AI1828="",'Reported Performance Table'!$AJ1828="",'Reported Performance Table'!$AL1828="",'Reported Performance Table'!$AN1828="",'Reported Performance Table'!$AR1828=""),$A1821&amp;", ",""))</f>
        <v/>
      </c>
      <c r="D1821" s="35" t="e">
        <f>VLOOKUP('Reported Performance Table'!C1821,'Master List'!$B$20:$C$39,2,FALSE)</f>
        <v>#N/A</v>
      </c>
      <c r="E1821" t="e">
        <f>VLOOKUP('Reported Performance Table'!D1821,'Master List'!$B$42:$C$129,2,FALSE)</f>
        <v>#N/A</v>
      </c>
      <c r="F1821" t="e">
        <f>VLOOKUP('Reported Performance Table'!C1821,'Master List'!$B$20:$D$39,3,FALSE)</f>
        <v>#N/A</v>
      </c>
      <c r="G1821" s="3" t="e">
        <f>VLOOKUP('Reported Performance Table'!B1821,'Master List'!$B$11:$D$17,3,FALSE)</f>
        <v>#N/A</v>
      </c>
      <c r="H1821" t="e">
        <f t="shared" si="56"/>
        <v>#N/A</v>
      </c>
      <c r="I1821" t="e">
        <f>IF(VLOOKUP('Reported Performance Table'!D1821,'Master List'!$B$42:$D$129,3,FALSE)="","No",VLOOKUP('Reported Performance Table'!D1821,'Master List'!$B$42:$D$129,3,FALSE))</f>
        <v>#N/A</v>
      </c>
      <c r="J1821" t="e">
        <f>IF(AND(I1821="Yes_No",'Reported Performance Table'!E1821="Yes"),"No","Yes_No")</f>
        <v>#N/A</v>
      </c>
      <c r="K1821" t="str">
        <f>IF('Reported Performance Table'!D1821="","",IF('Reported Performance Table'!E1821="Yes","LUNA_CCT","Reported_CCT"))</f>
        <v/>
      </c>
      <c r="L1821" t="str">
        <f>IF('Reported Performance Table'!D1821="","",IF(K1821="LUNA_CCT",VLOOKUP('Reported Performance Table'!D1821,'Master List'!$B$42:$E$129,4,FALSE),"Reported_BUG"))</f>
        <v/>
      </c>
      <c r="M1821" t="str">
        <f>IF('Reported Performance Table'!D1821="","",IF(AND('Reported Performance Table'!$E1821="Yes",OR('Reported Performance Table'!$D1821='Master List'!$B$42,'Reported Performance Table'!$D1821='Master List'!$B$43,'Reported Performance Table'!$D1821='Master List'!$B$44,'Reported Performance Table'!$D1821='Master List'!$B$46,'Reported Performance Table'!$D1821='Master List'!$B$48,'Reported Performance Table'!$D1821='Master List'!$B$104,'Reported Performance Table'!$D1821='Master List'!$B$106,'Reported Performance Table'!$D1821='Master List'!$B$126)),"LUNA_Dimming","Dimming_Capability_and_Range"))</f>
        <v/>
      </c>
      <c r="N1821" s="179">
        <f>'Reported Performance Table'!BE1821</f>
        <v>0</v>
      </c>
      <c r="O1821" s="179">
        <f>'Reported Performance Table'!BF1821</f>
        <v>0</v>
      </c>
      <c r="P1821" s="179">
        <f>'Reported Performance Table'!BG1821</f>
        <v>0</v>
      </c>
      <c r="Q1821" t="str">
        <f t="shared" si="57"/>
        <v>No</v>
      </c>
    </row>
    <row r="1822" spans="1:17" x14ac:dyDescent="0.25">
      <c r="A1822" s="75">
        <v>1829</v>
      </c>
      <c r="B1822" s="76" t="str">
        <f>IF('Reported Performance Table'!$A1829="","",IF(OR('Reported Performance Table'!$B1829="",'Reported Performance Table'!$C1829="",'Reported Performance Table'!$D1829="",'Reported Performance Table'!$F1829="",'Reported Performance Table'!$G1829="",'Reported Performance Table'!$H1829="",'Reported Performance Table'!$I1829="",'Reported Performance Table'!$K1829="",'Reported Performance Table'!$N1829="",'Reported Performance Table'!$O1829="",'Reported Performance Table'!$P1829="",'Reported Performance Table'!$Q1829="",'Reported Performance Table'!$R1829="",'Reported Performance Table'!$S1829="",'Reported Performance Table'!$T1829="",'Reported Performance Table'!$U1829="",'Reported Performance Table'!$V1829="",'Reported Performance Table'!$W1829="",'Reported Performance Table'!$X1829="",'Reported Performance Table'!$AF1829="",'Reported Performance Table'!$AG1829="",'Reported Performance Table'!$AI1829="",'Reported Performance Table'!$AJ1829="",'Reported Performance Table'!$AL1829="",'Reported Performance Table'!$AN1829="",'Reported Performance Table'!$AR1829=""),$A1822&amp;", ",""))</f>
        <v/>
      </c>
      <c r="D1822" s="35" t="e">
        <f>VLOOKUP('Reported Performance Table'!C1822,'Master List'!$B$20:$C$39,2,FALSE)</f>
        <v>#N/A</v>
      </c>
      <c r="E1822" t="e">
        <f>VLOOKUP('Reported Performance Table'!D1822,'Master List'!$B$42:$C$129,2,FALSE)</f>
        <v>#N/A</v>
      </c>
      <c r="F1822" t="e">
        <f>VLOOKUP('Reported Performance Table'!C1822,'Master List'!$B$20:$D$39,3,FALSE)</f>
        <v>#N/A</v>
      </c>
      <c r="G1822" s="3" t="e">
        <f>VLOOKUP('Reported Performance Table'!B1822,'Master List'!$B$11:$D$17,3,FALSE)</f>
        <v>#N/A</v>
      </c>
      <c r="H1822" t="e">
        <f t="shared" si="56"/>
        <v>#N/A</v>
      </c>
      <c r="I1822" t="e">
        <f>IF(VLOOKUP('Reported Performance Table'!D1822,'Master List'!$B$42:$D$129,3,FALSE)="","No",VLOOKUP('Reported Performance Table'!D1822,'Master List'!$B$42:$D$129,3,FALSE))</f>
        <v>#N/A</v>
      </c>
      <c r="J1822" t="e">
        <f>IF(AND(I1822="Yes_No",'Reported Performance Table'!E1822="Yes"),"No","Yes_No")</f>
        <v>#N/A</v>
      </c>
      <c r="K1822" t="str">
        <f>IF('Reported Performance Table'!D1822="","",IF('Reported Performance Table'!E1822="Yes","LUNA_CCT","Reported_CCT"))</f>
        <v/>
      </c>
      <c r="L1822" t="str">
        <f>IF('Reported Performance Table'!D1822="","",IF(K1822="LUNA_CCT",VLOOKUP('Reported Performance Table'!D1822,'Master List'!$B$42:$E$129,4,FALSE),"Reported_BUG"))</f>
        <v/>
      </c>
      <c r="M1822" t="str">
        <f>IF('Reported Performance Table'!D1822="","",IF(AND('Reported Performance Table'!$E1822="Yes",OR('Reported Performance Table'!$D1822='Master List'!$B$42,'Reported Performance Table'!$D1822='Master List'!$B$43,'Reported Performance Table'!$D1822='Master List'!$B$44,'Reported Performance Table'!$D1822='Master List'!$B$46,'Reported Performance Table'!$D1822='Master List'!$B$48,'Reported Performance Table'!$D1822='Master List'!$B$104,'Reported Performance Table'!$D1822='Master List'!$B$106,'Reported Performance Table'!$D1822='Master List'!$B$126)),"LUNA_Dimming","Dimming_Capability_and_Range"))</f>
        <v/>
      </c>
      <c r="N1822" s="179">
        <f>'Reported Performance Table'!BE1822</f>
        <v>0</v>
      </c>
      <c r="O1822" s="179">
        <f>'Reported Performance Table'!BF1822</f>
        <v>0</v>
      </c>
      <c r="P1822" s="179">
        <f>'Reported Performance Table'!BG1822</f>
        <v>0</v>
      </c>
      <c r="Q1822" t="str">
        <f t="shared" si="57"/>
        <v>No</v>
      </c>
    </row>
    <row r="1823" spans="1:17" x14ac:dyDescent="0.25">
      <c r="A1823" s="75">
        <v>1830</v>
      </c>
      <c r="B1823" s="76" t="str">
        <f>IF('Reported Performance Table'!$A1830="","",IF(OR('Reported Performance Table'!$B1830="",'Reported Performance Table'!$C1830="",'Reported Performance Table'!$D1830="",'Reported Performance Table'!$F1830="",'Reported Performance Table'!$G1830="",'Reported Performance Table'!$H1830="",'Reported Performance Table'!$I1830="",'Reported Performance Table'!$K1830="",'Reported Performance Table'!$N1830="",'Reported Performance Table'!$O1830="",'Reported Performance Table'!$P1830="",'Reported Performance Table'!$Q1830="",'Reported Performance Table'!$R1830="",'Reported Performance Table'!$S1830="",'Reported Performance Table'!$T1830="",'Reported Performance Table'!$U1830="",'Reported Performance Table'!$V1830="",'Reported Performance Table'!$W1830="",'Reported Performance Table'!$X1830="",'Reported Performance Table'!$AF1830="",'Reported Performance Table'!$AG1830="",'Reported Performance Table'!$AI1830="",'Reported Performance Table'!$AJ1830="",'Reported Performance Table'!$AL1830="",'Reported Performance Table'!$AN1830="",'Reported Performance Table'!$AR1830=""),$A1823&amp;", ",""))</f>
        <v/>
      </c>
      <c r="D1823" s="35" t="e">
        <f>VLOOKUP('Reported Performance Table'!C1823,'Master List'!$B$20:$C$39,2,FALSE)</f>
        <v>#N/A</v>
      </c>
      <c r="E1823" t="e">
        <f>VLOOKUP('Reported Performance Table'!D1823,'Master List'!$B$42:$C$129,2,FALSE)</f>
        <v>#N/A</v>
      </c>
      <c r="F1823" t="e">
        <f>VLOOKUP('Reported Performance Table'!C1823,'Master List'!$B$20:$D$39,3,FALSE)</f>
        <v>#N/A</v>
      </c>
      <c r="G1823" s="3" t="e">
        <f>VLOOKUP('Reported Performance Table'!B1823,'Master List'!$B$11:$D$17,3,FALSE)</f>
        <v>#N/A</v>
      </c>
      <c r="H1823" t="e">
        <f t="shared" si="56"/>
        <v>#N/A</v>
      </c>
      <c r="I1823" t="e">
        <f>IF(VLOOKUP('Reported Performance Table'!D1823,'Master List'!$B$42:$D$129,3,FALSE)="","No",VLOOKUP('Reported Performance Table'!D1823,'Master List'!$B$42:$D$129,3,FALSE))</f>
        <v>#N/A</v>
      </c>
      <c r="J1823" t="e">
        <f>IF(AND(I1823="Yes_No",'Reported Performance Table'!E1823="Yes"),"No","Yes_No")</f>
        <v>#N/A</v>
      </c>
      <c r="K1823" t="str">
        <f>IF('Reported Performance Table'!D1823="","",IF('Reported Performance Table'!E1823="Yes","LUNA_CCT","Reported_CCT"))</f>
        <v/>
      </c>
      <c r="L1823" t="str">
        <f>IF('Reported Performance Table'!D1823="","",IF(K1823="LUNA_CCT",VLOOKUP('Reported Performance Table'!D1823,'Master List'!$B$42:$E$129,4,FALSE),"Reported_BUG"))</f>
        <v/>
      </c>
      <c r="M1823" t="str">
        <f>IF('Reported Performance Table'!D1823="","",IF(AND('Reported Performance Table'!$E1823="Yes",OR('Reported Performance Table'!$D1823='Master List'!$B$42,'Reported Performance Table'!$D1823='Master List'!$B$43,'Reported Performance Table'!$D1823='Master List'!$B$44,'Reported Performance Table'!$D1823='Master List'!$B$46,'Reported Performance Table'!$D1823='Master List'!$B$48,'Reported Performance Table'!$D1823='Master List'!$B$104,'Reported Performance Table'!$D1823='Master List'!$B$106,'Reported Performance Table'!$D1823='Master List'!$B$126)),"LUNA_Dimming","Dimming_Capability_and_Range"))</f>
        <v/>
      </c>
      <c r="N1823" s="179">
        <f>'Reported Performance Table'!BE1823</f>
        <v>0</v>
      </c>
      <c r="O1823" s="179">
        <f>'Reported Performance Table'!BF1823</f>
        <v>0</v>
      </c>
      <c r="P1823" s="179">
        <f>'Reported Performance Table'!BG1823</f>
        <v>0</v>
      </c>
      <c r="Q1823" t="str">
        <f t="shared" si="57"/>
        <v>No</v>
      </c>
    </row>
    <row r="1824" spans="1:17" x14ac:dyDescent="0.25">
      <c r="A1824" s="75">
        <v>1831</v>
      </c>
      <c r="B1824" s="76" t="str">
        <f>IF('Reported Performance Table'!$A1831="","",IF(OR('Reported Performance Table'!$B1831="",'Reported Performance Table'!$C1831="",'Reported Performance Table'!$D1831="",'Reported Performance Table'!$F1831="",'Reported Performance Table'!$G1831="",'Reported Performance Table'!$H1831="",'Reported Performance Table'!$I1831="",'Reported Performance Table'!$K1831="",'Reported Performance Table'!$N1831="",'Reported Performance Table'!$O1831="",'Reported Performance Table'!$P1831="",'Reported Performance Table'!$Q1831="",'Reported Performance Table'!$R1831="",'Reported Performance Table'!$S1831="",'Reported Performance Table'!$T1831="",'Reported Performance Table'!$U1831="",'Reported Performance Table'!$V1831="",'Reported Performance Table'!$W1831="",'Reported Performance Table'!$X1831="",'Reported Performance Table'!$AF1831="",'Reported Performance Table'!$AG1831="",'Reported Performance Table'!$AI1831="",'Reported Performance Table'!$AJ1831="",'Reported Performance Table'!$AL1831="",'Reported Performance Table'!$AN1831="",'Reported Performance Table'!$AR1831=""),$A1824&amp;", ",""))</f>
        <v/>
      </c>
      <c r="D1824" s="35" t="e">
        <f>VLOOKUP('Reported Performance Table'!C1824,'Master List'!$B$20:$C$39,2,FALSE)</f>
        <v>#N/A</v>
      </c>
      <c r="E1824" t="e">
        <f>VLOOKUP('Reported Performance Table'!D1824,'Master List'!$B$42:$C$129,2,FALSE)</f>
        <v>#N/A</v>
      </c>
      <c r="F1824" t="e">
        <f>VLOOKUP('Reported Performance Table'!C1824,'Master List'!$B$20:$D$39,3,FALSE)</f>
        <v>#N/A</v>
      </c>
      <c r="G1824" s="3" t="e">
        <f>VLOOKUP('Reported Performance Table'!B1824,'Master List'!$B$11:$D$17,3,FALSE)</f>
        <v>#N/A</v>
      </c>
      <c r="H1824" t="e">
        <f t="shared" si="56"/>
        <v>#N/A</v>
      </c>
      <c r="I1824" t="e">
        <f>IF(VLOOKUP('Reported Performance Table'!D1824,'Master List'!$B$42:$D$129,3,FALSE)="","No",VLOOKUP('Reported Performance Table'!D1824,'Master List'!$B$42:$D$129,3,FALSE))</f>
        <v>#N/A</v>
      </c>
      <c r="J1824" t="e">
        <f>IF(AND(I1824="Yes_No",'Reported Performance Table'!E1824="Yes"),"No","Yes_No")</f>
        <v>#N/A</v>
      </c>
      <c r="K1824" t="str">
        <f>IF('Reported Performance Table'!D1824="","",IF('Reported Performance Table'!E1824="Yes","LUNA_CCT","Reported_CCT"))</f>
        <v/>
      </c>
      <c r="L1824" t="str">
        <f>IF('Reported Performance Table'!D1824="","",IF(K1824="LUNA_CCT",VLOOKUP('Reported Performance Table'!D1824,'Master List'!$B$42:$E$129,4,FALSE),"Reported_BUG"))</f>
        <v/>
      </c>
      <c r="M1824" t="str">
        <f>IF('Reported Performance Table'!D1824="","",IF(AND('Reported Performance Table'!$E1824="Yes",OR('Reported Performance Table'!$D1824='Master List'!$B$42,'Reported Performance Table'!$D1824='Master List'!$B$43,'Reported Performance Table'!$D1824='Master List'!$B$44,'Reported Performance Table'!$D1824='Master List'!$B$46,'Reported Performance Table'!$D1824='Master List'!$B$48,'Reported Performance Table'!$D1824='Master List'!$B$104,'Reported Performance Table'!$D1824='Master List'!$B$106,'Reported Performance Table'!$D1824='Master List'!$B$126)),"LUNA_Dimming","Dimming_Capability_and_Range"))</f>
        <v/>
      </c>
      <c r="N1824" s="179">
        <f>'Reported Performance Table'!BE1824</f>
        <v>0</v>
      </c>
      <c r="O1824" s="179">
        <f>'Reported Performance Table'!BF1824</f>
        <v>0</v>
      </c>
      <c r="P1824" s="179">
        <f>'Reported Performance Table'!BG1824</f>
        <v>0</v>
      </c>
      <c r="Q1824" t="str">
        <f t="shared" si="57"/>
        <v>No</v>
      </c>
    </row>
    <row r="1825" spans="1:17" x14ac:dyDescent="0.25">
      <c r="A1825" s="75">
        <v>1832</v>
      </c>
      <c r="B1825" s="76" t="str">
        <f>IF('Reported Performance Table'!$A1832="","",IF(OR('Reported Performance Table'!$B1832="",'Reported Performance Table'!$C1832="",'Reported Performance Table'!$D1832="",'Reported Performance Table'!$F1832="",'Reported Performance Table'!$G1832="",'Reported Performance Table'!$H1832="",'Reported Performance Table'!$I1832="",'Reported Performance Table'!$K1832="",'Reported Performance Table'!$N1832="",'Reported Performance Table'!$O1832="",'Reported Performance Table'!$P1832="",'Reported Performance Table'!$Q1832="",'Reported Performance Table'!$R1832="",'Reported Performance Table'!$S1832="",'Reported Performance Table'!$T1832="",'Reported Performance Table'!$U1832="",'Reported Performance Table'!$V1832="",'Reported Performance Table'!$W1832="",'Reported Performance Table'!$X1832="",'Reported Performance Table'!$AF1832="",'Reported Performance Table'!$AG1832="",'Reported Performance Table'!$AI1832="",'Reported Performance Table'!$AJ1832="",'Reported Performance Table'!$AL1832="",'Reported Performance Table'!$AN1832="",'Reported Performance Table'!$AR1832=""),$A1825&amp;", ",""))</f>
        <v/>
      </c>
      <c r="D1825" s="35" t="e">
        <f>VLOOKUP('Reported Performance Table'!C1825,'Master List'!$B$20:$C$39,2,FALSE)</f>
        <v>#N/A</v>
      </c>
      <c r="E1825" t="e">
        <f>VLOOKUP('Reported Performance Table'!D1825,'Master List'!$B$42:$C$129,2,FALSE)</f>
        <v>#N/A</v>
      </c>
      <c r="F1825" t="e">
        <f>VLOOKUP('Reported Performance Table'!C1825,'Master List'!$B$20:$D$39,3,FALSE)</f>
        <v>#N/A</v>
      </c>
      <c r="G1825" s="3" t="e">
        <f>VLOOKUP('Reported Performance Table'!B1825,'Master List'!$B$11:$D$17,3,FALSE)</f>
        <v>#N/A</v>
      </c>
      <c r="H1825" t="e">
        <f t="shared" si="56"/>
        <v>#N/A</v>
      </c>
      <c r="I1825" t="e">
        <f>IF(VLOOKUP('Reported Performance Table'!D1825,'Master List'!$B$42:$D$129,3,FALSE)="","No",VLOOKUP('Reported Performance Table'!D1825,'Master List'!$B$42:$D$129,3,FALSE))</f>
        <v>#N/A</v>
      </c>
      <c r="J1825" t="e">
        <f>IF(AND(I1825="Yes_No",'Reported Performance Table'!E1825="Yes"),"No","Yes_No")</f>
        <v>#N/A</v>
      </c>
      <c r="K1825" t="str">
        <f>IF('Reported Performance Table'!D1825="","",IF('Reported Performance Table'!E1825="Yes","LUNA_CCT","Reported_CCT"))</f>
        <v/>
      </c>
      <c r="L1825" t="str">
        <f>IF('Reported Performance Table'!D1825="","",IF(K1825="LUNA_CCT",VLOOKUP('Reported Performance Table'!D1825,'Master List'!$B$42:$E$129,4,FALSE),"Reported_BUG"))</f>
        <v/>
      </c>
      <c r="M1825" t="str">
        <f>IF('Reported Performance Table'!D1825="","",IF(AND('Reported Performance Table'!$E1825="Yes",OR('Reported Performance Table'!$D1825='Master List'!$B$42,'Reported Performance Table'!$D1825='Master List'!$B$43,'Reported Performance Table'!$D1825='Master List'!$B$44,'Reported Performance Table'!$D1825='Master List'!$B$46,'Reported Performance Table'!$D1825='Master List'!$B$48,'Reported Performance Table'!$D1825='Master List'!$B$104,'Reported Performance Table'!$D1825='Master List'!$B$106,'Reported Performance Table'!$D1825='Master List'!$B$126)),"LUNA_Dimming","Dimming_Capability_and_Range"))</f>
        <v/>
      </c>
      <c r="N1825" s="179">
        <f>'Reported Performance Table'!BE1825</f>
        <v>0</v>
      </c>
      <c r="O1825" s="179">
        <f>'Reported Performance Table'!BF1825</f>
        <v>0</v>
      </c>
      <c r="P1825" s="179">
        <f>'Reported Performance Table'!BG1825</f>
        <v>0</v>
      </c>
      <c r="Q1825" t="str">
        <f t="shared" si="57"/>
        <v>No</v>
      </c>
    </row>
    <row r="1826" spans="1:17" x14ac:dyDescent="0.25">
      <c r="A1826" s="75">
        <v>1833</v>
      </c>
      <c r="B1826" s="76" t="str">
        <f>IF('Reported Performance Table'!$A1833="","",IF(OR('Reported Performance Table'!$B1833="",'Reported Performance Table'!$C1833="",'Reported Performance Table'!$D1833="",'Reported Performance Table'!$F1833="",'Reported Performance Table'!$G1833="",'Reported Performance Table'!$H1833="",'Reported Performance Table'!$I1833="",'Reported Performance Table'!$K1833="",'Reported Performance Table'!$N1833="",'Reported Performance Table'!$O1833="",'Reported Performance Table'!$P1833="",'Reported Performance Table'!$Q1833="",'Reported Performance Table'!$R1833="",'Reported Performance Table'!$S1833="",'Reported Performance Table'!$T1833="",'Reported Performance Table'!$U1833="",'Reported Performance Table'!$V1833="",'Reported Performance Table'!$W1833="",'Reported Performance Table'!$X1833="",'Reported Performance Table'!$AF1833="",'Reported Performance Table'!$AG1833="",'Reported Performance Table'!$AI1833="",'Reported Performance Table'!$AJ1833="",'Reported Performance Table'!$AL1833="",'Reported Performance Table'!$AN1833="",'Reported Performance Table'!$AR1833=""),$A1826&amp;", ",""))</f>
        <v/>
      </c>
      <c r="D1826" s="35" t="e">
        <f>VLOOKUP('Reported Performance Table'!C1826,'Master List'!$B$20:$C$39,2,FALSE)</f>
        <v>#N/A</v>
      </c>
      <c r="E1826" t="e">
        <f>VLOOKUP('Reported Performance Table'!D1826,'Master List'!$B$42:$C$129,2,FALSE)</f>
        <v>#N/A</v>
      </c>
      <c r="F1826" t="e">
        <f>VLOOKUP('Reported Performance Table'!C1826,'Master List'!$B$20:$D$39,3,FALSE)</f>
        <v>#N/A</v>
      </c>
      <c r="G1826" s="3" t="e">
        <f>VLOOKUP('Reported Performance Table'!B1826,'Master List'!$B$11:$D$17,3,FALSE)</f>
        <v>#N/A</v>
      </c>
      <c r="H1826" t="e">
        <f t="shared" si="56"/>
        <v>#N/A</v>
      </c>
      <c r="I1826" t="e">
        <f>IF(VLOOKUP('Reported Performance Table'!D1826,'Master List'!$B$42:$D$129,3,FALSE)="","No",VLOOKUP('Reported Performance Table'!D1826,'Master List'!$B$42:$D$129,3,FALSE))</f>
        <v>#N/A</v>
      </c>
      <c r="J1826" t="e">
        <f>IF(AND(I1826="Yes_No",'Reported Performance Table'!E1826="Yes"),"No","Yes_No")</f>
        <v>#N/A</v>
      </c>
      <c r="K1826" t="str">
        <f>IF('Reported Performance Table'!D1826="","",IF('Reported Performance Table'!E1826="Yes","LUNA_CCT","Reported_CCT"))</f>
        <v/>
      </c>
      <c r="L1826" t="str">
        <f>IF('Reported Performance Table'!D1826="","",IF(K1826="LUNA_CCT",VLOOKUP('Reported Performance Table'!D1826,'Master List'!$B$42:$E$129,4,FALSE),"Reported_BUG"))</f>
        <v/>
      </c>
      <c r="M1826" t="str">
        <f>IF('Reported Performance Table'!D1826="","",IF(AND('Reported Performance Table'!$E1826="Yes",OR('Reported Performance Table'!$D1826='Master List'!$B$42,'Reported Performance Table'!$D1826='Master List'!$B$43,'Reported Performance Table'!$D1826='Master List'!$B$44,'Reported Performance Table'!$D1826='Master List'!$B$46,'Reported Performance Table'!$D1826='Master List'!$B$48,'Reported Performance Table'!$D1826='Master List'!$B$104,'Reported Performance Table'!$D1826='Master List'!$B$106,'Reported Performance Table'!$D1826='Master List'!$B$126)),"LUNA_Dimming","Dimming_Capability_and_Range"))</f>
        <v/>
      </c>
      <c r="N1826" s="179">
        <f>'Reported Performance Table'!BE1826</f>
        <v>0</v>
      </c>
      <c r="O1826" s="179">
        <f>'Reported Performance Table'!BF1826</f>
        <v>0</v>
      </c>
      <c r="P1826" s="179">
        <f>'Reported Performance Table'!BG1826</f>
        <v>0</v>
      </c>
      <c r="Q1826" t="str">
        <f t="shared" si="57"/>
        <v>No</v>
      </c>
    </row>
    <row r="1827" spans="1:17" x14ac:dyDescent="0.25">
      <c r="A1827" s="75">
        <v>1834</v>
      </c>
      <c r="B1827" s="76" t="str">
        <f>IF('Reported Performance Table'!$A1834="","",IF(OR('Reported Performance Table'!$B1834="",'Reported Performance Table'!$C1834="",'Reported Performance Table'!$D1834="",'Reported Performance Table'!$F1834="",'Reported Performance Table'!$G1834="",'Reported Performance Table'!$H1834="",'Reported Performance Table'!$I1834="",'Reported Performance Table'!$K1834="",'Reported Performance Table'!$N1834="",'Reported Performance Table'!$O1834="",'Reported Performance Table'!$P1834="",'Reported Performance Table'!$Q1834="",'Reported Performance Table'!$R1834="",'Reported Performance Table'!$S1834="",'Reported Performance Table'!$T1834="",'Reported Performance Table'!$U1834="",'Reported Performance Table'!$V1834="",'Reported Performance Table'!$W1834="",'Reported Performance Table'!$X1834="",'Reported Performance Table'!$AF1834="",'Reported Performance Table'!$AG1834="",'Reported Performance Table'!$AI1834="",'Reported Performance Table'!$AJ1834="",'Reported Performance Table'!$AL1834="",'Reported Performance Table'!$AN1834="",'Reported Performance Table'!$AR1834=""),$A1827&amp;", ",""))</f>
        <v/>
      </c>
      <c r="D1827" s="35" t="e">
        <f>VLOOKUP('Reported Performance Table'!C1827,'Master List'!$B$20:$C$39,2,FALSE)</f>
        <v>#N/A</v>
      </c>
      <c r="E1827" t="e">
        <f>VLOOKUP('Reported Performance Table'!D1827,'Master List'!$B$42:$C$129,2,FALSE)</f>
        <v>#N/A</v>
      </c>
      <c r="F1827" t="e">
        <f>VLOOKUP('Reported Performance Table'!C1827,'Master List'!$B$20:$D$39,3,FALSE)</f>
        <v>#N/A</v>
      </c>
      <c r="G1827" s="3" t="e">
        <f>VLOOKUP('Reported Performance Table'!B1827,'Master List'!$B$11:$D$17,3,FALSE)</f>
        <v>#N/A</v>
      </c>
      <c r="H1827" t="e">
        <f t="shared" si="56"/>
        <v>#N/A</v>
      </c>
      <c r="I1827" t="e">
        <f>IF(VLOOKUP('Reported Performance Table'!D1827,'Master List'!$B$42:$D$129,3,FALSE)="","No",VLOOKUP('Reported Performance Table'!D1827,'Master List'!$B$42:$D$129,3,FALSE))</f>
        <v>#N/A</v>
      </c>
      <c r="J1827" t="e">
        <f>IF(AND(I1827="Yes_No",'Reported Performance Table'!E1827="Yes"),"No","Yes_No")</f>
        <v>#N/A</v>
      </c>
      <c r="K1827" t="str">
        <f>IF('Reported Performance Table'!D1827="","",IF('Reported Performance Table'!E1827="Yes","LUNA_CCT","Reported_CCT"))</f>
        <v/>
      </c>
      <c r="L1827" t="str">
        <f>IF('Reported Performance Table'!D1827="","",IF(K1827="LUNA_CCT",VLOOKUP('Reported Performance Table'!D1827,'Master List'!$B$42:$E$129,4,FALSE),"Reported_BUG"))</f>
        <v/>
      </c>
      <c r="M1827" t="str">
        <f>IF('Reported Performance Table'!D1827="","",IF(AND('Reported Performance Table'!$E1827="Yes",OR('Reported Performance Table'!$D1827='Master List'!$B$42,'Reported Performance Table'!$D1827='Master List'!$B$43,'Reported Performance Table'!$D1827='Master List'!$B$44,'Reported Performance Table'!$D1827='Master List'!$B$46,'Reported Performance Table'!$D1827='Master List'!$B$48,'Reported Performance Table'!$D1827='Master List'!$B$104,'Reported Performance Table'!$D1827='Master List'!$B$106,'Reported Performance Table'!$D1827='Master List'!$B$126)),"LUNA_Dimming","Dimming_Capability_and_Range"))</f>
        <v/>
      </c>
      <c r="N1827" s="179">
        <f>'Reported Performance Table'!BE1827</f>
        <v>0</v>
      </c>
      <c r="O1827" s="179">
        <f>'Reported Performance Table'!BF1827</f>
        <v>0</v>
      </c>
      <c r="P1827" s="179">
        <f>'Reported Performance Table'!BG1827</f>
        <v>0</v>
      </c>
      <c r="Q1827" t="str">
        <f t="shared" si="57"/>
        <v>No</v>
      </c>
    </row>
    <row r="1828" spans="1:17" x14ac:dyDescent="0.25">
      <c r="A1828" s="75">
        <v>1835</v>
      </c>
      <c r="B1828" s="76" t="str">
        <f>IF('Reported Performance Table'!$A1835="","",IF(OR('Reported Performance Table'!$B1835="",'Reported Performance Table'!$C1835="",'Reported Performance Table'!$D1835="",'Reported Performance Table'!$F1835="",'Reported Performance Table'!$G1835="",'Reported Performance Table'!$H1835="",'Reported Performance Table'!$I1835="",'Reported Performance Table'!$K1835="",'Reported Performance Table'!$N1835="",'Reported Performance Table'!$O1835="",'Reported Performance Table'!$P1835="",'Reported Performance Table'!$Q1835="",'Reported Performance Table'!$R1835="",'Reported Performance Table'!$S1835="",'Reported Performance Table'!$T1835="",'Reported Performance Table'!$U1835="",'Reported Performance Table'!$V1835="",'Reported Performance Table'!$W1835="",'Reported Performance Table'!$X1835="",'Reported Performance Table'!$AF1835="",'Reported Performance Table'!$AG1835="",'Reported Performance Table'!$AI1835="",'Reported Performance Table'!$AJ1835="",'Reported Performance Table'!$AL1835="",'Reported Performance Table'!$AN1835="",'Reported Performance Table'!$AR1835=""),$A1828&amp;", ",""))</f>
        <v/>
      </c>
      <c r="D1828" s="35" t="e">
        <f>VLOOKUP('Reported Performance Table'!C1828,'Master List'!$B$20:$C$39,2,FALSE)</f>
        <v>#N/A</v>
      </c>
      <c r="E1828" t="e">
        <f>VLOOKUP('Reported Performance Table'!D1828,'Master List'!$B$42:$C$129,2,FALSE)</f>
        <v>#N/A</v>
      </c>
      <c r="F1828" t="e">
        <f>VLOOKUP('Reported Performance Table'!C1828,'Master List'!$B$20:$D$39,3,FALSE)</f>
        <v>#N/A</v>
      </c>
      <c r="G1828" s="3" t="e">
        <f>VLOOKUP('Reported Performance Table'!B1828,'Master List'!$B$11:$D$17,3,FALSE)</f>
        <v>#N/A</v>
      </c>
      <c r="H1828" t="e">
        <f t="shared" si="56"/>
        <v>#N/A</v>
      </c>
      <c r="I1828" t="e">
        <f>IF(VLOOKUP('Reported Performance Table'!D1828,'Master List'!$B$42:$D$129,3,FALSE)="","No",VLOOKUP('Reported Performance Table'!D1828,'Master List'!$B$42:$D$129,3,FALSE))</f>
        <v>#N/A</v>
      </c>
      <c r="J1828" t="e">
        <f>IF(AND(I1828="Yes_No",'Reported Performance Table'!E1828="Yes"),"No","Yes_No")</f>
        <v>#N/A</v>
      </c>
      <c r="K1828" t="str">
        <f>IF('Reported Performance Table'!D1828="","",IF('Reported Performance Table'!E1828="Yes","LUNA_CCT","Reported_CCT"))</f>
        <v/>
      </c>
      <c r="L1828" t="str">
        <f>IF('Reported Performance Table'!D1828="","",IF(K1828="LUNA_CCT",VLOOKUP('Reported Performance Table'!D1828,'Master List'!$B$42:$E$129,4,FALSE),"Reported_BUG"))</f>
        <v/>
      </c>
      <c r="M1828" t="str">
        <f>IF('Reported Performance Table'!D1828="","",IF(AND('Reported Performance Table'!$E1828="Yes",OR('Reported Performance Table'!$D1828='Master List'!$B$42,'Reported Performance Table'!$D1828='Master List'!$B$43,'Reported Performance Table'!$D1828='Master List'!$B$44,'Reported Performance Table'!$D1828='Master List'!$B$46,'Reported Performance Table'!$D1828='Master List'!$B$48,'Reported Performance Table'!$D1828='Master List'!$B$104,'Reported Performance Table'!$D1828='Master List'!$B$106,'Reported Performance Table'!$D1828='Master List'!$B$126)),"LUNA_Dimming","Dimming_Capability_and_Range"))</f>
        <v/>
      </c>
      <c r="N1828" s="179">
        <f>'Reported Performance Table'!BE1828</f>
        <v>0</v>
      </c>
      <c r="O1828" s="179">
        <f>'Reported Performance Table'!BF1828</f>
        <v>0</v>
      </c>
      <c r="P1828" s="179">
        <f>'Reported Performance Table'!BG1828</f>
        <v>0</v>
      </c>
      <c r="Q1828" t="str">
        <f t="shared" si="57"/>
        <v>No</v>
      </c>
    </row>
    <row r="1829" spans="1:17" x14ac:dyDescent="0.25">
      <c r="A1829" s="75">
        <v>1836</v>
      </c>
      <c r="B1829" s="76" t="str">
        <f>IF('Reported Performance Table'!$A1836="","",IF(OR('Reported Performance Table'!$B1836="",'Reported Performance Table'!$C1836="",'Reported Performance Table'!$D1836="",'Reported Performance Table'!$F1836="",'Reported Performance Table'!$G1836="",'Reported Performance Table'!$H1836="",'Reported Performance Table'!$I1836="",'Reported Performance Table'!$K1836="",'Reported Performance Table'!$N1836="",'Reported Performance Table'!$O1836="",'Reported Performance Table'!$P1836="",'Reported Performance Table'!$Q1836="",'Reported Performance Table'!$R1836="",'Reported Performance Table'!$S1836="",'Reported Performance Table'!$T1836="",'Reported Performance Table'!$U1836="",'Reported Performance Table'!$V1836="",'Reported Performance Table'!$W1836="",'Reported Performance Table'!$X1836="",'Reported Performance Table'!$AF1836="",'Reported Performance Table'!$AG1836="",'Reported Performance Table'!$AI1836="",'Reported Performance Table'!$AJ1836="",'Reported Performance Table'!$AL1836="",'Reported Performance Table'!$AN1836="",'Reported Performance Table'!$AR1836=""),$A1829&amp;", ",""))</f>
        <v/>
      </c>
      <c r="D1829" s="35" t="e">
        <f>VLOOKUP('Reported Performance Table'!C1829,'Master List'!$B$20:$C$39,2,FALSE)</f>
        <v>#N/A</v>
      </c>
      <c r="E1829" t="e">
        <f>VLOOKUP('Reported Performance Table'!D1829,'Master List'!$B$42:$C$129,2,FALSE)</f>
        <v>#N/A</v>
      </c>
      <c r="F1829" t="e">
        <f>VLOOKUP('Reported Performance Table'!C1829,'Master List'!$B$20:$D$39,3,FALSE)</f>
        <v>#N/A</v>
      </c>
      <c r="G1829" s="3" t="e">
        <f>VLOOKUP('Reported Performance Table'!B1829,'Master List'!$B$11:$D$17,3,FALSE)</f>
        <v>#N/A</v>
      </c>
      <c r="H1829" t="e">
        <f t="shared" si="56"/>
        <v>#N/A</v>
      </c>
      <c r="I1829" t="e">
        <f>IF(VLOOKUP('Reported Performance Table'!D1829,'Master List'!$B$42:$D$129,3,FALSE)="","No",VLOOKUP('Reported Performance Table'!D1829,'Master List'!$B$42:$D$129,3,FALSE))</f>
        <v>#N/A</v>
      </c>
      <c r="J1829" t="e">
        <f>IF(AND(I1829="Yes_No",'Reported Performance Table'!E1829="Yes"),"No","Yes_No")</f>
        <v>#N/A</v>
      </c>
      <c r="K1829" t="str">
        <f>IF('Reported Performance Table'!D1829="","",IF('Reported Performance Table'!E1829="Yes","LUNA_CCT","Reported_CCT"))</f>
        <v/>
      </c>
      <c r="L1829" t="str">
        <f>IF('Reported Performance Table'!D1829="","",IF(K1829="LUNA_CCT",VLOOKUP('Reported Performance Table'!D1829,'Master List'!$B$42:$E$129,4,FALSE),"Reported_BUG"))</f>
        <v/>
      </c>
      <c r="M1829" t="str">
        <f>IF('Reported Performance Table'!D1829="","",IF(AND('Reported Performance Table'!$E1829="Yes",OR('Reported Performance Table'!$D1829='Master List'!$B$42,'Reported Performance Table'!$D1829='Master List'!$B$43,'Reported Performance Table'!$D1829='Master List'!$B$44,'Reported Performance Table'!$D1829='Master List'!$B$46,'Reported Performance Table'!$D1829='Master List'!$B$48,'Reported Performance Table'!$D1829='Master List'!$B$104,'Reported Performance Table'!$D1829='Master List'!$B$106,'Reported Performance Table'!$D1829='Master List'!$B$126)),"LUNA_Dimming","Dimming_Capability_and_Range"))</f>
        <v/>
      </c>
      <c r="N1829" s="179">
        <f>'Reported Performance Table'!BE1829</f>
        <v>0</v>
      </c>
      <c r="O1829" s="179">
        <f>'Reported Performance Table'!BF1829</f>
        <v>0</v>
      </c>
      <c r="P1829" s="179">
        <f>'Reported Performance Table'!BG1829</f>
        <v>0</v>
      </c>
      <c r="Q1829" t="str">
        <f t="shared" si="57"/>
        <v>No</v>
      </c>
    </row>
    <row r="1830" spans="1:17" x14ac:dyDescent="0.25">
      <c r="A1830" s="75">
        <v>1837</v>
      </c>
      <c r="B1830" s="76" t="str">
        <f>IF('Reported Performance Table'!$A1837="","",IF(OR('Reported Performance Table'!$B1837="",'Reported Performance Table'!$C1837="",'Reported Performance Table'!$D1837="",'Reported Performance Table'!$F1837="",'Reported Performance Table'!$G1837="",'Reported Performance Table'!$H1837="",'Reported Performance Table'!$I1837="",'Reported Performance Table'!$K1837="",'Reported Performance Table'!$N1837="",'Reported Performance Table'!$O1837="",'Reported Performance Table'!$P1837="",'Reported Performance Table'!$Q1837="",'Reported Performance Table'!$R1837="",'Reported Performance Table'!$S1837="",'Reported Performance Table'!$T1837="",'Reported Performance Table'!$U1837="",'Reported Performance Table'!$V1837="",'Reported Performance Table'!$W1837="",'Reported Performance Table'!$X1837="",'Reported Performance Table'!$AF1837="",'Reported Performance Table'!$AG1837="",'Reported Performance Table'!$AI1837="",'Reported Performance Table'!$AJ1837="",'Reported Performance Table'!$AL1837="",'Reported Performance Table'!$AN1837="",'Reported Performance Table'!$AR1837=""),$A1830&amp;", ",""))</f>
        <v/>
      </c>
      <c r="D1830" s="35" t="e">
        <f>VLOOKUP('Reported Performance Table'!C1830,'Master List'!$B$20:$C$39,2,FALSE)</f>
        <v>#N/A</v>
      </c>
      <c r="E1830" t="e">
        <f>VLOOKUP('Reported Performance Table'!D1830,'Master List'!$B$42:$C$129,2,FALSE)</f>
        <v>#N/A</v>
      </c>
      <c r="F1830" t="e">
        <f>VLOOKUP('Reported Performance Table'!C1830,'Master List'!$B$20:$D$39,3,FALSE)</f>
        <v>#N/A</v>
      </c>
      <c r="G1830" s="3" t="e">
        <f>VLOOKUP('Reported Performance Table'!B1830,'Master List'!$B$11:$D$17,3,FALSE)</f>
        <v>#N/A</v>
      </c>
      <c r="H1830" t="e">
        <f t="shared" si="56"/>
        <v>#N/A</v>
      </c>
      <c r="I1830" t="e">
        <f>IF(VLOOKUP('Reported Performance Table'!D1830,'Master List'!$B$42:$D$129,3,FALSE)="","No",VLOOKUP('Reported Performance Table'!D1830,'Master List'!$B$42:$D$129,3,FALSE))</f>
        <v>#N/A</v>
      </c>
      <c r="J1830" t="e">
        <f>IF(AND(I1830="Yes_No",'Reported Performance Table'!E1830="Yes"),"No","Yes_No")</f>
        <v>#N/A</v>
      </c>
      <c r="K1830" t="str">
        <f>IF('Reported Performance Table'!D1830="","",IF('Reported Performance Table'!E1830="Yes","LUNA_CCT","Reported_CCT"))</f>
        <v/>
      </c>
      <c r="L1830" t="str">
        <f>IF('Reported Performance Table'!D1830="","",IF(K1830="LUNA_CCT",VLOOKUP('Reported Performance Table'!D1830,'Master List'!$B$42:$E$129,4,FALSE),"Reported_BUG"))</f>
        <v/>
      </c>
      <c r="M1830" t="str">
        <f>IF('Reported Performance Table'!D1830="","",IF(AND('Reported Performance Table'!$E1830="Yes",OR('Reported Performance Table'!$D1830='Master List'!$B$42,'Reported Performance Table'!$D1830='Master List'!$B$43,'Reported Performance Table'!$D1830='Master List'!$B$44,'Reported Performance Table'!$D1830='Master List'!$B$46,'Reported Performance Table'!$D1830='Master List'!$B$48,'Reported Performance Table'!$D1830='Master List'!$B$104,'Reported Performance Table'!$D1830='Master List'!$B$106,'Reported Performance Table'!$D1830='Master List'!$B$126)),"LUNA_Dimming","Dimming_Capability_and_Range"))</f>
        <v/>
      </c>
      <c r="N1830" s="179">
        <f>'Reported Performance Table'!BE1830</f>
        <v>0</v>
      </c>
      <c r="O1830" s="179">
        <f>'Reported Performance Table'!BF1830</f>
        <v>0</v>
      </c>
      <c r="P1830" s="179">
        <f>'Reported Performance Table'!BG1830</f>
        <v>0</v>
      </c>
      <c r="Q1830" t="str">
        <f t="shared" si="57"/>
        <v>No</v>
      </c>
    </row>
    <row r="1831" spans="1:17" x14ac:dyDescent="0.25">
      <c r="A1831" s="75">
        <v>1838</v>
      </c>
      <c r="B1831" s="76" t="str">
        <f>IF('Reported Performance Table'!$A1838="","",IF(OR('Reported Performance Table'!$B1838="",'Reported Performance Table'!$C1838="",'Reported Performance Table'!$D1838="",'Reported Performance Table'!$F1838="",'Reported Performance Table'!$G1838="",'Reported Performance Table'!$H1838="",'Reported Performance Table'!$I1838="",'Reported Performance Table'!$K1838="",'Reported Performance Table'!$N1838="",'Reported Performance Table'!$O1838="",'Reported Performance Table'!$P1838="",'Reported Performance Table'!$Q1838="",'Reported Performance Table'!$R1838="",'Reported Performance Table'!$S1838="",'Reported Performance Table'!$T1838="",'Reported Performance Table'!$U1838="",'Reported Performance Table'!$V1838="",'Reported Performance Table'!$W1838="",'Reported Performance Table'!$X1838="",'Reported Performance Table'!$AF1838="",'Reported Performance Table'!$AG1838="",'Reported Performance Table'!$AI1838="",'Reported Performance Table'!$AJ1838="",'Reported Performance Table'!$AL1838="",'Reported Performance Table'!$AN1838="",'Reported Performance Table'!$AR1838=""),$A1831&amp;", ",""))</f>
        <v/>
      </c>
      <c r="D1831" s="35" t="e">
        <f>VLOOKUP('Reported Performance Table'!C1831,'Master List'!$B$20:$C$39,2,FALSE)</f>
        <v>#N/A</v>
      </c>
      <c r="E1831" t="e">
        <f>VLOOKUP('Reported Performance Table'!D1831,'Master List'!$B$42:$C$129,2,FALSE)</f>
        <v>#N/A</v>
      </c>
      <c r="F1831" t="e">
        <f>VLOOKUP('Reported Performance Table'!C1831,'Master List'!$B$20:$D$39,3,FALSE)</f>
        <v>#N/A</v>
      </c>
      <c r="G1831" s="3" t="e">
        <f>VLOOKUP('Reported Performance Table'!B1831,'Master List'!$B$11:$D$17,3,FALSE)</f>
        <v>#N/A</v>
      </c>
      <c r="H1831" t="e">
        <f t="shared" si="56"/>
        <v>#N/A</v>
      </c>
      <c r="I1831" t="e">
        <f>IF(VLOOKUP('Reported Performance Table'!D1831,'Master List'!$B$42:$D$129,3,FALSE)="","No",VLOOKUP('Reported Performance Table'!D1831,'Master List'!$B$42:$D$129,3,FALSE))</f>
        <v>#N/A</v>
      </c>
      <c r="J1831" t="e">
        <f>IF(AND(I1831="Yes_No",'Reported Performance Table'!E1831="Yes"),"No","Yes_No")</f>
        <v>#N/A</v>
      </c>
      <c r="K1831" t="str">
        <f>IF('Reported Performance Table'!D1831="","",IF('Reported Performance Table'!E1831="Yes","LUNA_CCT","Reported_CCT"))</f>
        <v/>
      </c>
      <c r="L1831" t="str">
        <f>IF('Reported Performance Table'!D1831="","",IF(K1831="LUNA_CCT",VLOOKUP('Reported Performance Table'!D1831,'Master List'!$B$42:$E$129,4,FALSE),"Reported_BUG"))</f>
        <v/>
      </c>
      <c r="M1831" t="str">
        <f>IF('Reported Performance Table'!D1831="","",IF(AND('Reported Performance Table'!$E1831="Yes",OR('Reported Performance Table'!$D1831='Master List'!$B$42,'Reported Performance Table'!$D1831='Master List'!$B$43,'Reported Performance Table'!$D1831='Master List'!$B$44,'Reported Performance Table'!$D1831='Master List'!$B$46,'Reported Performance Table'!$D1831='Master List'!$B$48,'Reported Performance Table'!$D1831='Master List'!$B$104,'Reported Performance Table'!$D1831='Master List'!$B$106,'Reported Performance Table'!$D1831='Master List'!$B$126)),"LUNA_Dimming","Dimming_Capability_and_Range"))</f>
        <v/>
      </c>
      <c r="N1831" s="179">
        <f>'Reported Performance Table'!BE1831</f>
        <v>0</v>
      </c>
      <c r="O1831" s="179">
        <f>'Reported Performance Table'!BF1831</f>
        <v>0</v>
      </c>
      <c r="P1831" s="179">
        <f>'Reported Performance Table'!BG1831</f>
        <v>0</v>
      </c>
      <c r="Q1831" t="str">
        <f t="shared" si="57"/>
        <v>No</v>
      </c>
    </row>
    <row r="1832" spans="1:17" x14ac:dyDescent="0.25">
      <c r="A1832" s="75">
        <v>1839</v>
      </c>
      <c r="B1832" s="76" t="str">
        <f>IF('Reported Performance Table'!$A1839="","",IF(OR('Reported Performance Table'!$B1839="",'Reported Performance Table'!$C1839="",'Reported Performance Table'!$D1839="",'Reported Performance Table'!$F1839="",'Reported Performance Table'!$G1839="",'Reported Performance Table'!$H1839="",'Reported Performance Table'!$I1839="",'Reported Performance Table'!$K1839="",'Reported Performance Table'!$N1839="",'Reported Performance Table'!$O1839="",'Reported Performance Table'!$P1839="",'Reported Performance Table'!$Q1839="",'Reported Performance Table'!$R1839="",'Reported Performance Table'!$S1839="",'Reported Performance Table'!$T1839="",'Reported Performance Table'!$U1839="",'Reported Performance Table'!$V1839="",'Reported Performance Table'!$W1839="",'Reported Performance Table'!$X1839="",'Reported Performance Table'!$AF1839="",'Reported Performance Table'!$AG1839="",'Reported Performance Table'!$AI1839="",'Reported Performance Table'!$AJ1839="",'Reported Performance Table'!$AL1839="",'Reported Performance Table'!$AN1839="",'Reported Performance Table'!$AR1839=""),$A1832&amp;", ",""))</f>
        <v/>
      </c>
      <c r="D1832" s="35" t="e">
        <f>VLOOKUP('Reported Performance Table'!C1832,'Master List'!$B$20:$C$39,2,FALSE)</f>
        <v>#N/A</v>
      </c>
      <c r="E1832" t="e">
        <f>VLOOKUP('Reported Performance Table'!D1832,'Master List'!$B$42:$C$129,2,FALSE)</f>
        <v>#N/A</v>
      </c>
      <c r="F1832" t="e">
        <f>VLOOKUP('Reported Performance Table'!C1832,'Master List'!$B$20:$D$39,3,FALSE)</f>
        <v>#N/A</v>
      </c>
      <c r="G1832" s="3" t="e">
        <f>VLOOKUP('Reported Performance Table'!B1832,'Master List'!$B$11:$D$17,3,FALSE)</f>
        <v>#N/A</v>
      </c>
      <c r="H1832" t="e">
        <f t="shared" si="56"/>
        <v>#N/A</v>
      </c>
      <c r="I1832" t="e">
        <f>IF(VLOOKUP('Reported Performance Table'!D1832,'Master List'!$B$42:$D$129,3,FALSE)="","No",VLOOKUP('Reported Performance Table'!D1832,'Master List'!$B$42:$D$129,3,FALSE))</f>
        <v>#N/A</v>
      </c>
      <c r="J1832" t="e">
        <f>IF(AND(I1832="Yes_No",'Reported Performance Table'!E1832="Yes"),"No","Yes_No")</f>
        <v>#N/A</v>
      </c>
      <c r="K1832" t="str">
        <f>IF('Reported Performance Table'!D1832="","",IF('Reported Performance Table'!E1832="Yes","LUNA_CCT","Reported_CCT"))</f>
        <v/>
      </c>
      <c r="L1832" t="str">
        <f>IF('Reported Performance Table'!D1832="","",IF(K1832="LUNA_CCT",VLOOKUP('Reported Performance Table'!D1832,'Master List'!$B$42:$E$129,4,FALSE),"Reported_BUG"))</f>
        <v/>
      </c>
      <c r="M1832" t="str">
        <f>IF('Reported Performance Table'!D1832="","",IF(AND('Reported Performance Table'!$E1832="Yes",OR('Reported Performance Table'!$D1832='Master List'!$B$42,'Reported Performance Table'!$D1832='Master List'!$B$43,'Reported Performance Table'!$D1832='Master List'!$B$44,'Reported Performance Table'!$D1832='Master List'!$B$46,'Reported Performance Table'!$D1832='Master List'!$B$48,'Reported Performance Table'!$D1832='Master List'!$B$104,'Reported Performance Table'!$D1832='Master List'!$B$106,'Reported Performance Table'!$D1832='Master List'!$B$126)),"LUNA_Dimming","Dimming_Capability_and_Range"))</f>
        <v/>
      </c>
      <c r="N1832" s="179">
        <f>'Reported Performance Table'!BE1832</f>
        <v>0</v>
      </c>
      <c r="O1832" s="179">
        <f>'Reported Performance Table'!BF1832</f>
        <v>0</v>
      </c>
      <c r="P1832" s="179">
        <f>'Reported Performance Table'!BG1832</f>
        <v>0</v>
      </c>
      <c r="Q1832" t="str">
        <f t="shared" si="57"/>
        <v>No</v>
      </c>
    </row>
    <row r="1833" spans="1:17" x14ac:dyDescent="0.25">
      <c r="A1833" s="75">
        <v>1840</v>
      </c>
      <c r="B1833" s="76" t="str">
        <f>IF('Reported Performance Table'!$A1840="","",IF(OR('Reported Performance Table'!$B1840="",'Reported Performance Table'!$C1840="",'Reported Performance Table'!$D1840="",'Reported Performance Table'!$F1840="",'Reported Performance Table'!$G1840="",'Reported Performance Table'!$H1840="",'Reported Performance Table'!$I1840="",'Reported Performance Table'!$K1840="",'Reported Performance Table'!$N1840="",'Reported Performance Table'!$O1840="",'Reported Performance Table'!$P1840="",'Reported Performance Table'!$Q1840="",'Reported Performance Table'!$R1840="",'Reported Performance Table'!$S1840="",'Reported Performance Table'!$T1840="",'Reported Performance Table'!$U1840="",'Reported Performance Table'!$V1840="",'Reported Performance Table'!$W1840="",'Reported Performance Table'!$X1840="",'Reported Performance Table'!$AF1840="",'Reported Performance Table'!$AG1840="",'Reported Performance Table'!$AI1840="",'Reported Performance Table'!$AJ1840="",'Reported Performance Table'!$AL1840="",'Reported Performance Table'!$AN1840="",'Reported Performance Table'!$AR1840=""),$A1833&amp;", ",""))</f>
        <v/>
      </c>
      <c r="D1833" s="35" t="e">
        <f>VLOOKUP('Reported Performance Table'!C1833,'Master List'!$B$20:$C$39,2,FALSE)</f>
        <v>#N/A</v>
      </c>
      <c r="E1833" t="e">
        <f>VLOOKUP('Reported Performance Table'!D1833,'Master List'!$B$42:$C$129,2,FALSE)</f>
        <v>#N/A</v>
      </c>
      <c r="F1833" t="e">
        <f>VLOOKUP('Reported Performance Table'!C1833,'Master List'!$B$20:$D$39,3,FALSE)</f>
        <v>#N/A</v>
      </c>
      <c r="G1833" s="3" t="e">
        <f>VLOOKUP('Reported Performance Table'!B1833,'Master List'!$B$11:$D$17,3,FALSE)</f>
        <v>#N/A</v>
      </c>
      <c r="H1833" t="e">
        <f t="shared" si="56"/>
        <v>#N/A</v>
      </c>
      <c r="I1833" t="e">
        <f>IF(VLOOKUP('Reported Performance Table'!D1833,'Master List'!$B$42:$D$129,3,FALSE)="","No",VLOOKUP('Reported Performance Table'!D1833,'Master List'!$B$42:$D$129,3,FALSE))</f>
        <v>#N/A</v>
      </c>
      <c r="J1833" t="e">
        <f>IF(AND(I1833="Yes_No",'Reported Performance Table'!E1833="Yes"),"No","Yes_No")</f>
        <v>#N/A</v>
      </c>
      <c r="K1833" t="str">
        <f>IF('Reported Performance Table'!D1833="","",IF('Reported Performance Table'!E1833="Yes","LUNA_CCT","Reported_CCT"))</f>
        <v/>
      </c>
      <c r="L1833" t="str">
        <f>IF('Reported Performance Table'!D1833="","",IF(K1833="LUNA_CCT",VLOOKUP('Reported Performance Table'!D1833,'Master List'!$B$42:$E$129,4,FALSE),"Reported_BUG"))</f>
        <v/>
      </c>
      <c r="M1833" t="str">
        <f>IF('Reported Performance Table'!D1833="","",IF(AND('Reported Performance Table'!$E1833="Yes",OR('Reported Performance Table'!$D1833='Master List'!$B$42,'Reported Performance Table'!$D1833='Master List'!$B$43,'Reported Performance Table'!$D1833='Master List'!$B$44,'Reported Performance Table'!$D1833='Master List'!$B$46,'Reported Performance Table'!$D1833='Master List'!$B$48,'Reported Performance Table'!$D1833='Master List'!$B$104,'Reported Performance Table'!$D1833='Master List'!$B$106,'Reported Performance Table'!$D1833='Master List'!$B$126)),"LUNA_Dimming","Dimming_Capability_and_Range"))</f>
        <v/>
      </c>
      <c r="N1833" s="179">
        <f>'Reported Performance Table'!BE1833</f>
        <v>0</v>
      </c>
      <c r="O1833" s="179">
        <f>'Reported Performance Table'!BF1833</f>
        <v>0</v>
      </c>
      <c r="P1833" s="179">
        <f>'Reported Performance Table'!BG1833</f>
        <v>0</v>
      </c>
      <c r="Q1833" t="str">
        <f t="shared" si="57"/>
        <v>No</v>
      </c>
    </row>
    <row r="1834" spans="1:17" x14ac:dyDescent="0.25">
      <c r="A1834" s="75">
        <v>1841</v>
      </c>
      <c r="B1834" s="76" t="str">
        <f>IF('Reported Performance Table'!$A1841="","",IF(OR('Reported Performance Table'!$B1841="",'Reported Performance Table'!$C1841="",'Reported Performance Table'!$D1841="",'Reported Performance Table'!$F1841="",'Reported Performance Table'!$G1841="",'Reported Performance Table'!$H1841="",'Reported Performance Table'!$I1841="",'Reported Performance Table'!$K1841="",'Reported Performance Table'!$N1841="",'Reported Performance Table'!$O1841="",'Reported Performance Table'!$P1841="",'Reported Performance Table'!$Q1841="",'Reported Performance Table'!$R1841="",'Reported Performance Table'!$S1841="",'Reported Performance Table'!$T1841="",'Reported Performance Table'!$U1841="",'Reported Performance Table'!$V1841="",'Reported Performance Table'!$W1841="",'Reported Performance Table'!$X1841="",'Reported Performance Table'!$AF1841="",'Reported Performance Table'!$AG1841="",'Reported Performance Table'!$AI1841="",'Reported Performance Table'!$AJ1841="",'Reported Performance Table'!$AL1841="",'Reported Performance Table'!$AN1841="",'Reported Performance Table'!$AR1841=""),$A1834&amp;", ",""))</f>
        <v/>
      </c>
      <c r="D1834" s="35" t="e">
        <f>VLOOKUP('Reported Performance Table'!C1834,'Master List'!$B$20:$C$39,2,FALSE)</f>
        <v>#N/A</v>
      </c>
      <c r="E1834" t="e">
        <f>VLOOKUP('Reported Performance Table'!D1834,'Master List'!$B$42:$C$129,2,FALSE)</f>
        <v>#N/A</v>
      </c>
      <c r="F1834" t="e">
        <f>VLOOKUP('Reported Performance Table'!C1834,'Master List'!$B$20:$D$39,3,FALSE)</f>
        <v>#N/A</v>
      </c>
      <c r="G1834" s="3" t="e">
        <f>VLOOKUP('Reported Performance Table'!B1834,'Master List'!$B$11:$D$17,3,FALSE)</f>
        <v>#N/A</v>
      </c>
      <c r="H1834" t="e">
        <f t="shared" si="56"/>
        <v>#N/A</v>
      </c>
      <c r="I1834" t="e">
        <f>IF(VLOOKUP('Reported Performance Table'!D1834,'Master List'!$B$42:$D$129,3,FALSE)="","No",VLOOKUP('Reported Performance Table'!D1834,'Master List'!$B$42:$D$129,3,FALSE))</f>
        <v>#N/A</v>
      </c>
      <c r="J1834" t="e">
        <f>IF(AND(I1834="Yes_No",'Reported Performance Table'!E1834="Yes"),"No","Yes_No")</f>
        <v>#N/A</v>
      </c>
      <c r="K1834" t="str">
        <f>IF('Reported Performance Table'!D1834="","",IF('Reported Performance Table'!E1834="Yes","LUNA_CCT","Reported_CCT"))</f>
        <v/>
      </c>
      <c r="L1834" t="str">
        <f>IF('Reported Performance Table'!D1834="","",IF(K1834="LUNA_CCT",VLOOKUP('Reported Performance Table'!D1834,'Master List'!$B$42:$E$129,4,FALSE),"Reported_BUG"))</f>
        <v/>
      </c>
      <c r="M1834" t="str">
        <f>IF('Reported Performance Table'!D1834="","",IF(AND('Reported Performance Table'!$E1834="Yes",OR('Reported Performance Table'!$D1834='Master List'!$B$42,'Reported Performance Table'!$D1834='Master List'!$B$43,'Reported Performance Table'!$D1834='Master List'!$B$44,'Reported Performance Table'!$D1834='Master List'!$B$46,'Reported Performance Table'!$D1834='Master List'!$B$48,'Reported Performance Table'!$D1834='Master List'!$B$104,'Reported Performance Table'!$D1834='Master List'!$B$106,'Reported Performance Table'!$D1834='Master List'!$B$126)),"LUNA_Dimming","Dimming_Capability_and_Range"))</f>
        <v/>
      </c>
      <c r="N1834" s="179">
        <f>'Reported Performance Table'!BE1834</f>
        <v>0</v>
      </c>
      <c r="O1834" s="179">
        <f>'Reported Performance Table'!BF1834</f>
        <v>0</v>
      </c>
      <c r="P1834" s="179">
        <f>'Reported Performance Table'!BG1834</f>
        <v>0</v>
      </c>
      <c r="Q1834" t="str">
        <f t="shared" si="57"/>
        <v>No</v>
      </c>
    </row>
    <row r="1835" spans="1:17" x14ac:dyDescent="0.25">
      <c r="A1835" s="75">
        <v>1842</v>
      </c>
      <c r="B1835" s="76" t="str">
        <f>IF('Reported Performance Table'!$A1842="","",IF(OR('Reported Performance Table'!$B1842="",'Reported Performance Table'!$C1842="",'Reported Performance Table'!$D1842="",'Reported Performance Table'!$F1842="",'Reported Performance Table'!$G1842="",'Reported Performance Table'!$H1842="",'Reported Performance Table'!$I1842="",'Reported Performance Table'!$K1842="",'Reported Performance Table'!$N1842="",'Reported Performance Table'!$O1842="",'Reported Performance Table'!$P1842="",'Reported Performance Table'!$Q1842="",'Reported Performance Table'!$R1842="",'Reported Performance Table'!$S1842="",'Reported Performance Table'!$T1842="",'Reported Performance Table'!$U1842="",'Reported Performance Table'!$V1842="",'Reported Performance Table'!$W1842="",'Reported Performance Table'!$X1842="",'Reported Performance Table'!$AF1842="",'Reported Performance Table'!$AG1842="",'Reported Performance Table'!$AI1842="",'Reported Performance Table'!$AJ1842="",'Reported Performance Table'!$AL1842="",'Reported Performance Table'!$AN1842="",'Reported Performance Table'!$AR1842=""),$A1835&amp;", ",""))</f>
        <v/>
      </c>
      <c r="D1835" s="35" t="e">
        <f>VLOOKUP('Reported Performance Table'!C1835,'Master List'!$B$20:$C$39,2,FALSE)</f>
        <v>#N/A</v>
      </c>
      <c r="E1835" t="e">
        <f>VLOOKUP('Reported Performance Table'!D1835,'Master List'!$B$42:$C$129,2,FALSE)</f>
        <v>#N/A</v>
      </c>
      <c r="F1835" t="e">
        <f>VLOOKUP('Reported Performance Table'!C1835,'Master List'!$B$20:$D$39,3,FALSE)</f>
        <v>#N/A</v>
      </c>
      <c r="G1835" s="3" t="e">
        <f>VLOOKUP('Reported Performance Table'!B1835,'Master List'!$B$11:$D$17,3,FALSE)</f>
        <v>#N/A</v>
      </c>
      <c r="H1835" t="e">
        <f t="shared" si="56"/>
        <v>#N/A</v>
      </c>
      <c r="I1835" t="e">
        <f>IF(VLOOKUP('Reported Performance Table'!D1835,'Master List'!$B$42:$D$129,3,FALSE)="","No",VLOOKUP('Reported Performance Table'!D1835,'Master List'!$B$42:$D$129,3,FALSE))</f>
        <v>#N/A</v>
      </c>
      <c r="J1835" t="e">
        <f>IF(AND(I1835="Yes_No",'Reported Performance Table'!E1835="Yes"),"No","Yes_No")</f>
        <v>#N/A</v>
      </c>
      <c r="K1835" t="str">
        <f>IF('Reported Performance Table'!D1835="","",IF('Reported Performance Table'!E1835="Yes","LUNA_CCT","Reported_CCT"))</f>
        <v/>
      </c>
      <c r="L1835" t="str">
        <f>IF('Reported Performance Table'!D1835="","",IF(K1835="LUNA_CCT",VLOOKUP('Reported Performance Table'!D1835,'Master List'!$B$42:$E$129,4,FALSE),"Reported_BUG"))</f>
        <v/>
      </c>
      <c r="M1835" t="str">
        <f>IF('Reported Performance Table'!D1835="","",IF(AND('Reported Performance Table'!$E1835="Yes",OR('Reported Performance Table'!$D1835='Master List'!$B$42,'Reported Performance Table'!$D1835='Master List'!$B$43,'Reported Performance Table'!$D1835='Master List'!$B$44,'Reported Performance Table'!$D1835='Master List'!$B$46,'Reported Performance Table'!$D1835='Master List'!$B$48,'Reported Performance Table'!$D1835='Master List'!$B$104,'Reported Performance Table'!$D1835='Master List'!$B$106,'Reported Performance Table'!$D1835='Master List'!$B$126)),"LUNA_Dimming","Dimming_Capability_and_Range"))</f>
        <v/>
      </c>
      <c r="N1835" s="179">
        <f>'Reported Performance Table'!BE1835</f>
        <v>0</v>
      </c>
      <c r="O1835" s="179">
        <f>'Reported Performance Table'!BF1835</f>
        <v>0</v>
      </c>
      <c r="P1835" s="179">
        <f>'Reported Performance Table'!BG1835</f>
        <v>0</v>
      </c>
      <c r="Q1835" t="str">
        <f t="shared" si="57"/>
        <v>No</v>
      </c>
    </row>
    <row r="1836" spans="1:17" x14ac:dyDescent="0.25">
      <c r="A1836" s="75">
        <v>1843</v>
      </c>
      <c r="B1836" s="76" t="str">
        <f>IF('Reported Performance Table'!$A1843="","",IF(OR('Reported Performance Table'!$B1843="",'Reported Performance Table'!$C1843="",'Reported Performance Table'!$D1843="",'Reported Performance Table'!$F1843="",'Reported Performance Table'!$G1843="",'Reported Performance Table'!$H1843="",'Reported Performance Table'!$I1843="",'Reported Performance Table'!$K1843="",'Reported Performance Table'!$N1843="",'Reported Performance Table'!$O1843="",'Reported Performance Table'!$P1843="",'Reported Performance Table'!$Q1843="",'Reported Performance Table'!$R1843="",'Reported Performance Table'!$S1843="",'Reported Performance Table'!$T1843="",'Reported Performance Table'!$U1843="",'Reported Performance Table'!$V1843="",'Reported Performance Table'!$W1843="",'Reported Performance Table'!$X1843="",'Reported Performance Table'!$AF1843="",'Reported Performance Table'!$AG1843="",'Reported Performance Table'!$AI1843="",'Reported Performance Table'!$AJ1843="",'Reported Performance Table'!$AL1843="",'Reported Performance Table'!$AN1843="",'Reported Performance Table'!$AR1843=""),$A1836&amp;", ",""))</f>
        <v/>
      </c>
      <c r="D1836" s="35" t="e">
        <f>VLOOKUP('Reported Performance Table'!C1836,'Master List'!$B$20:$C$39,2,FALSE)</f>
        <v>#N/A</v>
      </c>
      <c r="E1836" t="e">
        <f>VLOOKUP('Reported Performance Table'!D1836,'Master List'!$B$42:$C$129,2,FALSE)</f>
        <v>#N/A</v>
      </c>
      <c r="F1836" t="e">
        <f>VLOOKUP('Reported Performance Table'!C1836,'Master List'!$B$20:$D$39,3,FALSE)</f>
        <v>#N/A</v>
      </c>
      <c r="G1836" s="3" t="e">
        <f>VLOOKUP('Reported Performance Table'!B1836,'Master List'!$B$11:$D$17,3,FALSE)</f>
        <v>#N/A</v>
      </c>
      <c r="H1836" t="e">
        <f t="shared" si="56"/>
        <v>#N/A</v>
      </c>
      <c r="I1836" t="e">
        <f>IF(VLOOKUP('Reported Performance Table'!D1836,'Master List'!$B$42:$D$129,3,FALSE)="","No",VLOOKUP('Reported Performance Table'!D1836,'Master List'!$B$42:$D$129,3,FALSE))</f>
        <v>#N/A</v>
      </c>
      <c r="J1836" t="e">
        <f>IF(AND(I1836="Yes_No",'Reported Performance Table'!E1836="Yes"),"No","Yes_No")</f>
        <v>#N/A</v>
      </c>
      <c r="K1836" t="str">
        <f>IF('Reported Performance Table'!D1836="","",IF('Reported Performance Table'!E1836="Yes","LUNA_CCT","Reported_CCT"))</f>
        <v/>
      </c>
      <c r="L1836" t="str">
        <f>IF('Reported Performance Table'!D1836="","",IF(K1836="LUNA_CCT",VLOOKUP('Reported Performance Table'!D1836,'Master List'!$B$42:$E$129,4,FALSE),"Reported_BUG"))</f>
        <v/>
      </c>
      <c r="M1836" t="str">
        <f>IF('Reported Performance Table'!D1836="","",IF(AND('Reported Performance Table'!$E1836="Yes",OR('Reported Performance Table'!$D1836='Master List'!$B$42,'Reported Performance Table'!$D1836='Master List'!$B$43,'Reported Performance Table'!$D1836='Master List'!$B$44,'Reported Performance Table'!$D1836='Master List'!$B$46,'Reported Performance Table'!$D1836='Master List'!$B$48,'Reported Performance Table'!$D1836='Master List'!$B$104,'Reported Performance Table'!$D1836='Master List'!$B$106,'Reported Performance Table'!$D1836='Master List'!$B$126)),"LUNA_Dimming","Dimming_Capability_and_Range"))</f>
        <v/>
      </c>
      <c r="N1836" s="179">
        <f>'Reported Performance Table'!BE1836</f>
        <v>0</v>
      </c>
      <c r="O1836" s="179">
        <f>'Reported Performance Table'!BF1836</f>
        <v>0</v>
      </c>
      <c r="P1836" s="179">
        <f>'Reported Performance Table'!BG1836</f>
        <v>0</v>
      </c>
      <c r="Q1836" t="str">
        <f t="shared" si="57"/>
        <v>No</v>
      </c>
    </row>
    <row r="1837" spans="1:17" x14ac:dyDescent="0.25">
      <c r="A1837" s="75">
        <v>1844</v>
      </c>
      <c r="B1837" s="76" t="str">
        <f>IF('Reported Performance Table'!$A1844="","",IF(OR('Reported Performance Table'!$B1844="",'Reported Performance Table'!$C1844="",'Reported Performance Table'!$D1844="",'Reported Performance Table'!$F1844="",'Reported Performance Table'!$G1844="",'Reported Performance Table'!$H1844="",'Reported Performance Table'!$I1844="",'Reported Performance Table'!$K1844="",'Reported Performance Table'!$N1844="",'Reported Performance Table'!$O1844="",'Reported Performance Table'!$P1844="",'Reported Performance Table'!$Q1844="",'Reported Performance Table'!$R1844="",'Reported Performance Table'!$S1844="",'Reported Performance Table'!$T1844="",'Reported Performance Table'!$U1844="",'Reported Performance Table'!$V1844="",'Reported Performance Table'!$W1844="",'Reported Performance Table'!$X1844="",'Reported Performance Table'!$AF1844="",'Reported Performance Table'!$AG1844="",'Reported Performance Table'!$AI1844="",'Reported Performance Table'!$AJ1844="",'Reported Performance Table'!$AL1844="",'Reported Performance Table'!$AN1844="",'Reported Performance Table'!$AR1844=""),$A1837&amp;", ",""))</f>
        <v/>
      </c>
      <c r="D1837" s="35" t="e">
        <f>VLOOKUP('Reported Performance Table'!C1837,'Master List'!$B$20:$C$39,2,FALSE)</f>
        <v>#N/A</v>
      </c>
      <c r="E1837" t="e">
        <f>VLOOKUP('Reported Performance Table'!D1837,'Master List'!$B$42:$C$129,2,FALSE)</f>
        <v>#N/A</v>
      </c>
      <c r="F1837" t="e">
        <f>VLOOKUP('Reported Performance Table'!C1837,'Master List'!$B$20:$D$39,3,FALSE)</f>
        <v>#N/A</v>
      </c>
      <c r="G1837" s="3" t="e">
        <f>VLOOKUP('Reported Performance Table'!B1837,'Master List'!$B$11:$D$17,3,FALSE)</f>
        <v>#N/A</v>
      </c>
      <c r="H1837" t="e">
        <f t="shared" si="56"/>
        <v>#N/A</v>
      </c>
      <c r="I1837" t="e">
        <f>IF(VLOOKUP('Reported Performance Table'!D1837,'Master List'!$B$42:$D$129,3,FALSE)="","No",VLOOKUP('Reported Performance Table'!D1837,'Master List'!$B$42:$D$129,3,FALSE))</f>
        <v>#N/A</v>
      </c>
      <c r="J1837" t="e">
        <f>IF(AND(I1837="Yes_No",'Reported Performance Table'!E1837="Yes"),"No","Yes_No")</f>
        <v>#N/A</v>
      </c>
      <c r="K1837" t="str">
        <f>IF('Reported Performance Table'!D1837="","",IF('Reported Performance Table'!E1837="Yes","LUNA_CCT","Reported_CCT"))</f>
        <v/>
      </c>
      <c r="L1837" t="str">
        <f>IF('Reported Performance Table'!D1837="","",IF(K1837="LUNA_CCT",VLOOKUP('Reported Performance Table'!D1837,'Master List'!$B$42:$E$129,4,FALSE),"Reported_BUG"))</f>
        <v/>
      </c>
      <c r="M1837" t="str">
        <f>IF('Reported Performance Table'!D1837="","",IF(AND('Reported Performance Table'!$E1837="Yes",OR('Reported Performance Table'!$D1837='Master List'!$B$42,'Reported Performance Table'!$D1837='Master List'!$B$43,'Reported Performance Table'!$D1837='Master List'!$B$44,'Reported Performance Table'!$D1837='Master List'!$B$46,'Reported Performance Table'!$D1837='Master List'!$B$48,'Reported Performance Table'!$D1837='Master List'!$B$104,'Reported Performance Table'!$D1837='Master List'!$B$106,'Reported Performance Table'!$D1837='Master List'!$B$126)),"LUNA_Dimming","Dimming_Capability_and_Range"))</f>
        <v/>
      </c>
      <c r="N1837" s="179">
        <f>'Reported Performance Table'!BE1837</f>
        <v>0</v>
      </c>
      <c r="O1837" s="179">
        <f>'Reported Performance Table'!BF1837</f>
        <v>0</v>
      </c>
      <c r="P1837" s="179">
        <f>'Reported Performance Table'!BG1837</f>
        <v>0</v>
      </c>
      <c r="Q1837" t="str">
        <f t="shared" si="57"/>
        <v>No</v>
      </c>
    </row>
    <row r="1838" spans="1:17" x14ac:dyDescent="0.25">
      <c r="A1838" s="75">
        <v>1845</v>
      </c>
      <c r="B1838" s="76" t="str">
        <f>IF('Reported Performance Table'!$A1845="","",IF(OR('Reported Performance Table'!$B1845="",'Reported Performance Table'!$C1845="",'Reported Performance Table'!$D1845="",'Reported Performance Table'!$F1845="",'Reported Performance Table'!$G1845="",'Reported Performance Table'!$H1845="",'Reported Performance Table'!$I1845="",'Reported Performance Table'!$K1845="",'Reported Performance Table'!$N1845="",'Reported Performance Table'!$O1845="",'Reported Performance Table'!$P1845="",'Reported Performance Table'!$Q1845="",'Reported Performance Table'!$R1845="",'Reported Performance Table'!$S1845="",'Reported Performance Table'!$T1845="",'Reported Performance Table'!$U1845="",'Reported Performance Table'!$V1845="",'Reported Performance Table'!$W1845="",'Reported Performance Table'!$X1845="",'Reported Performance Table'!$AF1845="",'Reported Performance Table'!$AG1845="",'Reported Performance Table'!$AI1845="",'Reported Performance Table'!$AJ1845="",'Reported Performance Table'!$AL1845="",'Reported Performance Table'!$AN1845="",'Reported Performance Table'!$AR1845=""),$A1838&amp;", ",""))</f>
        <v/>
      </c>
      <c r="D1838" s="35" t="e">
        <f>VLOOKUP('Reported Performance Table'!C1838,'Master List'!$B$20:$C$39,2,FALSE)</f>
        <v>#N/A</v>
      </c>
      <c r="E1838" t="e">
        <f>VLOOKUP('Reported Performance Table'!D1838,'Master List'!$B$42:$C$129,2,FALSE)</f>
        <v>#N/A</v>
      </c>
      <c r="F1838" t="e">
        <f>VLOOKUP('Reported Performance Table'!C1838,'Master List'!$B$20:$D$39,3,FALSE)</f>
        <v>#N/A</v>
      </c>
      <c r="G1838" s="3" t="e">
        <f>VLOOKUP('Reported Performance Table'!B1838,'Master List'!$B$11:$D$17,3,FALSE)</f>
        <v>#N/A</v>
      </c>
      <c r="H1838" t="e">
        <f t="shared" si="56"/>
        <v>#N/A</v>
      </c>
      <c r="I1838" t="e">
        <f>IF(VLOOKUP('Reported Performance Table'!D1838,'Master List'!$B$42:$D$129,3,FALSE)="","No",VLOOKUP('Reported Performance Table'!D1838,'Master List'!$B$42:$D$129,3,FALSE))</f>
        <v>#N/A</v>
      </c>
      <c r="J1838" t="e">
        <f>IF(AND(I1838="Yes_No",'Reported Performance Table'!E1838="Yes"),"No","Yes_No")</f>
        <v>#N/A</v>
      </c>
      <c r="K1838" t="str">
        <f>IF('Reported Performance Table'!D1838="","",IF('Reported Performance Table'!E1838="Yes","LUNA_CCT","Reported_CCT"))</f>
        <v/>
      </c>
      <c r="L1838" t="str">
        <f>IF('Reported Performance Table'!D1838="","",IF(K1838="LUNA_CCT",VLOOKUP('Reported Performance Table'!D1838,'Master List'!$B$42:$E$129,4,FALSE),"Reported_BUG"))</f>
        <v/>
      </c>
      <c r="M1838" t="str">
        <f>IF('Reported Performance Table'!D1838="","",IF(AND('Reported Performance Table'!$E1838="Yes",OR('Reported Performance Table'!$D1838='Master List'!$B$42,'Reported Performance Table'!$D1838='Master List'!$B$43,'Reported Performance Table'!$D1838='Master List'!$B$44,'Reported Performance Table'!$D1838='Master List'!$B$46,'Reported Performance Table'!$D1838='Master List'!$B$48,'Reported Performance Table'!$D1838='Master List'!$B$104,'Reported Performance Table'!$D1838='Master List'!$B$106,'Reported Performance Table'!$D1838='Master List'!$B$126)),"LUNA_Dimming","Dimming_Capability_and_Range"))</f>
        <v/>
      </c>
      <c r="N1838" s="179">
        <f>'Reported Performance Table'!BE1838</f>
        <v>0</v>
      </c>
      <c r="O1838" s="179">
        <f>'Reported Performance Table'!BF1838</f>
        <v>0</v>
      </c>
      <c r="P1838" s="179">
        <f>'Reported Performance Table'!BG1838</f>
        <v>0</v>
      </c>
      <c r="Q1838" t="str">
        <f t="shared" si="57"/>
        <v>No</v>
      </c>
    </row>
    <row r="1839" spans="1:17" x14ac:dyDescent="0.25">
      <c r="A1839" s="75">
        <v>1846</v>
      </c>
      <c r="B1839" s="76" t="str">
        <f>IF('Reported Performance Table'!$A1846="","",IF(OR('Reported Performance Table'!$B1846="",'Reported Performance Table'!$C1846="",'Reported Performance Table'!$D1846="",'Reported Performance Table'!$F1846="",'Reported Performance Table'!$G1846="",'Reported Performance Table'!$H1846="",'Reported Performance Table'!$I1846="",'Reported Performance Table'!$K1846="",'Reported Performance Table'!$N1846="",'Reported Performance Table'!$O1846="",'Reported Performance Table'!$P1846="",'Reported Performance Table'!$Q1846="",'Reported Performance Table'!$R1846="",'Reported Performance Table'!$S1846="",'Reported Performance Table'!$T1846="",'Reported Performance Table'!$U1846="",'Reported Performance Table'!$V1846="",'Reported Performance Table'!$W1846="",'Reported Performance Table'!$X1846="",'Reported Performance Table'!$AF1846="",'Reported Performance Table'!$AG1846="",'Reported Performance Table'!$AI1846="",'Reported Performance Table'!$AJ1846="",'Reported Performance Table'!$AL1846="",'Reported Performance Table'!$AN1846="",'Reported Performance Table'!$AR1846=""),$A1839&amp;", ",""))</f>
        <v/>
      </c>
      <c r="D1839" s="35" t="e">
        <f>VLOOKUP('Reported Performance Table'!C1839,'Master List'!$B$20:$C$39,2,FALSE)</f>
        <v>#N/A</v>
      </c>
      <c r="E1839" t="e">
        <f>VLOOKUP('Reported Performance Table'!D1839,'Master List'!$B$42:$C$129,2,FALSE)</f>
        <v>#N/A</v>
      </c>
      <c r="F1839" t="e">
        <f>VLOOKUP('Reported Performance Table'!C1839,'Master List'!$B$20:$D$39,3,FALSE)</f>
        <v>#N/A</v>
      </c>
      <c r="G1839" s="3" t="e">
        <f>VLOOKUP('Reported Performance Table'!B1839,'Master List'!$B$11:$D$17,3,FALSE)</f>
        <v>#N/A</v>
      </c>
      <c r="H1839" t="e">
        <f t="shared" si="56"/>
        <v>#N/A</v>
      </c>
      <c r="I1839" t="e">
        <f>IF(VLOOKUP('Reported Performance Table'!D1839,'Master List'!$B$42:$D$129,3,FALSE)="","No",VLOOKUP('Reported Performance Table'!D1839,'Master List'!$B$42:$D$129,3,FALSE))</f>
        <v>#N/A</v>
      </c>
      <c r="J1839" t="e">
        <f>IF(AND(I1839="Yes_No",'Reported Performance Table'!E1839="Yes"),"No","Yes_No")</f>
        <v>#N/A</v>
      </c>
      <c r="K1839" t="str">
        <f>IF('Reported Performance Table'!D1839="","",IF('Reported Performance Table'!E1839="Yes","LUNA_CCT","Reported_CCT"))</f>
        <v/>
      </c>
      <c r="L1839" t="str">
        <f>IF('Reported Performance Table'!D1839="","",IF(K1839="LUNA_CCT",VLOOKUP('Reported Performance Table'!D1839,'Master List'!$B$42:$E$129,4,FALSE),"Reported_BUG"))</f>
        <v/>
      </c>
      <c r="M1839" t="str">
        <f>IF('Reported Performance Table'!D1839="","",IF(AND('Reported Performance Table'!$E1839="Yes",OR('Reported Performance Table'!$D1839='Master List'!$B$42,'Reported Performance Table'!$D1839='Master List'!$B$43,'Reported Performance Table'!$D1839='Master List'!$B$44,'Reported Performance Table'!$D1839='Master List'!$B$46,'Reported Performance Table'!$D1839='Master List'!$B$48,'Reported Performance Table'!$D1839='Master List'!$B$104,'Reported Performance Table'!$D1839='Master List'!$B$106,'Reported Performance Table'!$D1839='Master List'!$B$126)),"LUNA_Dimming","Dimming_Capability_and_Range"))</f>
        <v/>
      </c>
      <c r="N1839" s="179">
        <f>'Reported Performance Table'!BE1839</f>
        <v>0</v>
      </c>
      <c r="O1839" s="179">
        <f>'Reported Performance Table'!BF1839</f>
        <v>0</v>
      </c>
      <c r="P1839" s="179">
        <f>'Reported Performance Table'!BG1839</f>
        <v>0</v>
      </c>
      <c r="Q1839" t="str">
        <f t="shared" si="57"/>
        <v>No</v>
      </c>
    </row>
    <row r="1840" spans="1:17" x14ac:dyDescent="0.25">
      <c r="A1840" s="75">
        <v>1847</v>
      </c>
      <c r="B1840" s="76" t="str">
        <f>IF('Reported Performance Table'!$A1847="","",IF(OR('Reported Performance Table'!$B1847="",'Reported Performance Table'!$C1847="",'Reported Performance Table'!$D1847="",'Reported Performance Table'!$F1847="",'Reported Performance Table'!$G1847="",'Reported Performance Table'!$H1847="",'Reported Performance Table'!$I1847="",'Reported Performance Table'!$K1847="",'Reported Performance Table'!$N1847="",'Reported Performance Table'!$O1847="",'Reported Performance Table'!$P1847="",'Reported Performance Table'!$Q1847="",'Reported Performance Table'!$R1847="",'Reported Performance Table'!$S1847="",'Reported Performance Table'!$T1847="",'Reported Performance Table'!$U1847="",'Reported Performance Table'!$V1847="",'Reported Performance Table'!$W1847="",'Reported Performance Table'!$X1847="",'Reported Performance Table'!$AF1847="",'Reported Performance Table'!$AG1847="",'Reported Performance Table'!$AI1847="",'Reported Performance Table'!$AJ1847="",'Reported Performance Table'!$AL1847="",'Reported Performance Table'!$AN1847="",'Reported Performance Table'!$AR1847=""),$A1840&amp;", ",""))</f>
        <v/>
      </c>
      <c r="D1840" s="35" t="e">
        <f>VLOOKUP('Reported Performance Table'!C1840,'Master List'!$B$20:$C$39,2,FALSE)</f>
        <v>#N/A</v>
      </c>
      <c r="E1840" t="e">
        <f>VLOOKUP('Reported Performance Table'!D1840,'Master List'!$B$42:$C$129,2,FALSE)</f>
        <v>#N/A</v>
      </c>
      <c r="F1840" t="e">
        <f>VLOOKUP('Reported Performance Table'!C1840,'Master List'!$B$20:$D$39,3,FALSE)</f>
        <v>#N/A</v>
      </c>
      <c r="G1840" s="3" t="e">
        <f>VLOOKUP('Reported Performance Table'!B1840,'Master List'!$B$11:$D$17,3,FALSE)</f>
        <v>#N/A</v>
      </c>
      <c r="H1840" t="e">
        <f t="shared" si="56"/>
        <v>#N/A</v>
      </c>
      <c r="I1840" t="e">
        <f>IF(VLOOKUP('Reported Performance Table'!D1840,'Master List'!$B$42:$D$129,3,FALSE)="","No",VLOOKUP('Reported Performance Table'!D1840,'Master List'!$B$42:$D$129,3,FALSE))</f>
        <v>#N/A</v>
      </c>
      <c r="J1840" t="e">
        <f>IF(AND(I1840="Yes_No",'Reported Performance Table'!E1840="Yes"),"No","Yes_No")</f>
        <v>#N/A</v>
      </c>
      <c r="K1840" t="str">
        <f>IF('Reported Performance Table'!D1840="","",IF('Reported Performance Table'!E1840="Yes","LUNA_CCT","Reported_CCT"))</f>
        <v/>
      </c>
      <c r="L1840" t="str">
        <f>IF('Reported Performance Table'!D1840="","",IF(K1840="LUNA_CCT",VLOOKUP('Reported Performance Table'!D1840,'Master List'!$B$42:$E$129,4,FALSE),"Reported_BUG"))</f>
        <v/>
      </c>
      <c r="M1840" t="str">
        <f>IF('Reported Performance Table'!D1840="","",IF(AND('Reported Performance Table'!$E1840="Yes",OR('Reported Performance Table'!$D1840='Master List'!$B$42,'Reported Performance Table'!$D1840='Master List'!$B$43,'Reported Performance Table'!$D1840='Master List'!$B$44,'Reported Performance Table'!$D1840='Master List'!$B$46,'Reported Performance Table'!$D1840='Master List'!$B$48,'Reported Performance Table'!$D1840='Master List'!$B$104,'Reported Performance Table'!$D1840='Master List'!$B$106,'Reported Performance Table'!$D1840='Master List'!$B$126)),"LUNA_Dimming","Dimming_Capability_and_Range"))</f>
        <v/>
      </c>
      <c r="N1840" s="179">
        <f>'Reported Performance Table'!BE1840</f>
        <v>0</v>
      </c>
      <c r="O1840" s="179">
        <f>'Reported Performance Table'!BF1840</f>
        <v>0</v>
      </c>
      <c r="P1840" s="179">
        <f>'Reported Performance Table'!BG1840</f>
        <v>0</v>
      </c>
      <c r="Q1840" t="str">
        <f t="shared" si="57"/>
        <v>No</v>
      </c>
    </row>
    <row r="1841" spans="1:17" x14ac:dyDescent="0.25">
      <c r="A1841" s="75">
        <v>1848</v>
      </c>
      <c r="B1841" s="76" t="str">
        <f>IF('Reported Performance Table'!$A1848="","",IF(OR('Reported Performance Table'!$B1848="",'Reported Performance Table'!$C1848="",'Reported Performance Table'!$D1848="",'Reported Performance Table'!$F1848="",'Reported Performance Table'!$G1848="",'Reported Performance Table'!$H1848="",'Reported Performance Table'!$I1848="",'Reported Performance Table'!$K1848="",'Reported Performance Table'!$N1848="",'Reported Performance Table'!$O1848="",'Reported Performance Table'!$P1848="",'Reported Performance Table'!$Q1848="",'Reported Performance Table'!$R1848="",'Reported Performance Table'!$S1848="",'Reported Performance Table'!$T1848="",'Reported Performance Table'!$U1848="",'Reported Performance Table'!$V1848="",'Reported Performance Table'!$W1848="",'Reported Performance Table'!$X1848="",'Reported Performance Table'!$AF1848="",'Reported Performance Table'!$AG1848="",'Reported Performance Table'!$AI1848="",'Reported Performance Table'!$AJ1848="",'Reported Performance Table'!$AL1848="",'Reported Performance Table'!$AN1848="",'Reported Performance Table'!$AR1848=""),$A1841&amp;", ",""))</f>
        <v/>
      </c>
      <c r="D1841" s="35" t="e">
        <f>VLOOKUP('Reported Performance Table'!C1841,'Master List'!$B$20:$C$39,2,FALSE)</f>
        <v>#N/A</v>
      </c>
      <c r="E1841" t="e">
        <f>VLOOKUP('Reported Performance Table'!D1841,'Master List'!$B$42:$C$129,2,FALSE)</f>
        <v>#N/A</v>
      </c>
      <c r="F1841" t="e">
        <f>VLOOKUP('Reported Performance Table'!C1841,'Master List'!$B$20:$D$39,3,FALSE)</f>
        <v>#N/A</v>
      </c>
      <c r="G1841" s="3" t="e">
        <f>VLOOKUP('Reported Performance Table'!B1841,'Master List'!$B$11:$D$17,3,FALSE)</f>
        <v>#N/A</v>
      </c>
      <c r="H1841" t="e">
        <f t="shared" si="56"/>
        <v>#N/A</v>
      </c>
      <c r="I1841" t="e">
        <f>IF(VLOOKUP('Reported Performance Table'!D1841,'Master List'!$B$42:$D$129,3,FALSE)="","No",VLOOKUP('Reported Performance Table'!D1841,'Master List'!$B$42:$D$129,3,FALSE))</f>
        <v>#N/A</v>
      </c>
      <c r="J1841" t="e">
        <f>IF(AND(I1841="Yes_No",'Reported Performance Table'!E1841="Yes"),"No","Yes_No")</f>
        <v>#N/A</v>
      </c>
      <c r="K1841" t="str">
        <f>IF('Reported Performance Table'!D1841="","",IF('Reported Performance Table'!E1841="Yes","LUNA_CCT","Reported_CCT"))</f>
        <v/>
      </c>
      <c r="L1841" t="str">
        <f>IF('Reported Performance Table'!D1841="","",IF(K1841="LUNA_CCT",VLOOKUP('Reported Performance Table'!D1841,'Master List'!$B$42:$E$129,4,FALSE),"Reported_BUG"))</f>
        <v/>
      </c>
      <c r="M1841" t="str">
        <f>IF('Reported Performance Table'!D1841="","",IF(AND('Reported Performance Table'!$E1841="Yes",OR('Reported Performance Table'!$D1841='Master List'!$B$42,'Reported Performance Table'!$D1841='Master List'!$B$43,'Reported Performance Table'!$D1841='Master List'!$B$44,'Reported Performance Table'!$D1841='Master List'!$B$46,'Reported Performance Table'!$D1841='Master List'!$B$48,'Reported Performance Table'!$D1841='Master List'!$B$104,'Reported Performance Table'!$D1841='Master List'!$B$106,'Reported Performance Table'!$D1841='Master List'!$B$126)),"LUNA_Dimming","Dimming_Capability_and_Range"))</f>
        <v/>
      </c>
      <c r="N1841" s="179">
        <f>'Reported Performance Table'!BE1841</f>
        <v>0</v>
      </c>
      <c r="O1841" s="179">
        <f>'Reported Performance Table'!BF1841</f>
        <v>0</v>
      </c>
      <c r="P1841" s="179">
        <f>'Reported Performance Table'!BG1841</f>
        <v>0</v>
      </c>
      <c r="Q1841" t="str">
        <f t="shared" si="57"/>
        <v>No</v>
      </c>
    </row>
    <row r="1842" spans="1:17" x14ac:dyDescent="0.25">
      <c r="A1842" s="75">
        <v>1849</v>
      </c>
      <c r="B1842" s="76" t="str">
        <f>IF('Reported Performance Table'!$A1849="","",IF(OR('Reported Performance Table'!$B1849="",'Reported Performance Table'!$C1849="",'Reported Performance Table'!$D1849="",'Reported Performance Table'!$F1849="",'Reported Performance Table'!$G1849="",'Reported Performance Table'!$H1849="",'Reported Performance Table'!$I1849="",'Reported Performance Table'!$K1849="",'Reported Performance Table'!$N1849="",'Reported Performance Table'!$O1849="",'Reported Performance Table'!$P1849="",'Reported Performance Table'!$Q1849="",'Reported Performance Table'!$R1849="",'Reported Performance Table'!$S1849="",'Reported Performance Table'!$T1849="",'Reported Performance Table'!$U1849="",'Reported Performance Table'!$V1849="",'Reported Performance Table'!$W1849="",'Reported Performance Table'!$X1849="",'Reported Performance Table'!$AF1849="",'Reported Performance Table'!$AG1849="",'Reported Performance Table'!$AI1849="",'Reported Performance Table'!$AJ1849="",'Reported Performance Table'!$AL1849="",'Reported Performance Table'!$AN1849="",'Reported Performance Table'!$AR1849=""),$A1842&amp;", ",""))</f>
        <v/>
      </c>
      <c r="D1842" s="35" t="e">
        <f>VLOOKUP('Reported Performance Table'!C1842,'Master List'!$B$20:$C$39,2,FALSE)</f>
        <v>#N/A</v>
      </c>
      <c r="E1842" t="e">
        <f>VLOOKUP('Reported Performance Table'!D1842,'Master List'!$B$42:$C$129,2,FALSE)</f>
        <v>#N/A</v>
      </c>
      <c r="F1842" t="e">
        <f>VLOOKUP('Reported Performance Table'!C1842,'Master List'!$B$20:$D$39,3,FALSE)</f>
        <v>#N/A</v>
      </c>
      <c r="G1842" s="3" t="e">
        <f>VLOOKUP('Reported Performance Table'!B1842,'Master List'!$B$11:$D$17,3,FALSE)</f>
        <v>#N/A</v>
      </c>
      <c r="H1842" t="e">
        <f t="shared" si="56"/>
        <v>#N/A</v>
      </c>
      <c r="I1842" t="e">
        <f>IF(VLOOKUP('Reported Performance Table'!D1842,'Master List'!$B$42:$D$129,3,FALSE)="","No",VLOOKUP('Reported Performance Table'!D1842,'Master List'!$B$42:$D$129,3,FALSE))</f>
        <v>#N/A</v>
      </c>
      <c r="J1842" t="e">
        <f>IF(AND(I1842="Yes_No",'Reported Performance Table'!E1842="Yes"),"No","Yes_No")</f>
        <v>#N/A</v>
      </c>
      <c r="K1842" t="str">
        <f>IF('Reported Performance Table'!D1842="","",IF('Reported Performance Table'!E1842="Yes","LUNA_CCT","Reported_CCT"))</f>
        <v/>
      </c>
      <c r="L1842" t="str">
        <f>IF('Reported Performance Table'!D1842="","",IF(K1842="LUNA_CCT",VLOOKUP('Reported Performance Table'!D1842,'Master List'!$B$42:$E$129,4,FALSE),"Reported_BUG"))</f>
        <v/>
      </c>
      <c r="M1842" t="str">
        <f>IF('Reported Performance Table'!D1842="","",IF(AND('Reported Performance Table'!$E1842="Yes",OR('Reported Performance Table'!$D1842='Master List'!$B$42,'Reported Performance Table'!$D1842='Master List'!$B$43,'Reported Performance Table'!$D1842='Master List'!$B$44,'Reported Performance Table'!$D1842='Master List'!$B$46,'Reported Performance Table'!$D1842='Master List'!$B$48,'Reported Performance Table'!$D1842='Master List'!$B$104,'Reported Performance Table'!$D1842='Master List'!$B$106,'Reported Performance Table'!$D1842='Master List'!$B$126)),"LUNA_Dimming","Dimming_Capability_and_Range"))</f>
        <v/>
      </c>
      <c r="N1842" s="179">
        <f>'Reported Performance Table'!BE1842</f>
        <v>0</v>
      </c>
      <c r="O1842" s="179">
        <f>'Reported Performance Table'!BF1842</f>
        <v>0</v>
      </c>
      <c r="P1842" s="179">
        <f>'Reported Performance Table'!BG1842</f>
        <v>0</v>
      </c>
      <c r="Q1842" t="str">
        <f t="shared" si="57"/>
        <v>No</v>
      </c>
    </row>
    <row r="1843" spans="1:17" x14ac:dyDescent="0.25">
      <c r="A1843" s="75">
        <v>1850</v>
      </c>
      <c r="B1843" s="76" t="str">
        <f>IF('Reported Performance Table'!$A1850="","",IF(OR('Reported Performance Table'!$B1850="",'Reported Performance Table'!$C1850="",'Reported Performance Table'!$D1850="",'Reported Performance Table'!$F1850="",'Reported Performance Table'!$G1850="",'Reported Performance Table'!$H1850="",'Reported Performance Table'!$I1850="",'Reported Performance Table'!$K1850="",'Reported Performance Table'!$N1850="",'Reported Performance Table'!$O1850="",'Reported Performance Table'!$P1850="",'Reported Performance Table'!$Q1850="",'Reported Performance Table'!$R1850="",'Reported Performance Table'!$S1850="",'Reported Performance Table'!$T1850="",'Reported Performance Table'!$U1850="",'Reported Performance Table'!$V1850="",'Reported Performance Table'!$W1850="",'Reported Performance Table'!$X1850="",'Reported Performance Table'!$AF1850="",'Reported Performance Table'!$AG1850="",'Reported Performance Table'!$AI1850="",'Reported Performance Table'!$AJ1850="",'Reported Performance Table'!$AL1850="",'Reported Performance Table'!$AN1850="",'Reported Performance Table'!$AR1850=""),$A1843&amp;", ",""))</f>
        <v/>
      </c>
      <c r="D1843" s="35" t="e">
        <f>VLOOKUP('Reported Performance Table'!C1843,'Master List'!$B$20:$C$39,2,FALSE)</f>
        <v>#N/A</v>
      </c>
      <c r="E1843" t="e">
        <f>VLOOKUP('Reported Performance Table'!D1843,'Master List'!$B$42:$C$129,2,FALSE)</f>
        <v>#N/A</v>
      </c>
      <c r="F1843" t="e">
        <f>VLOOKUP('Reported Performance Table'!C1843,'Master List'!$B$20:$D$39,3,FALSE)</f>
        <v>#N/A</v>
      </c>
      <c r="G1843" s="3" t="e">
        <f>VLOOKUP('Reported Performance Table'!B1843,'Master List'!$B$11:$D$17,3,FALSE)</f>
        <v>#N/A</v>
      </c>
      <c r="H1843" t="e">
        <f t="shared" si="56"/>
        <v>#N/A</v>
      </c>
      <c r="I1843" t="e">
        <f>IF(VLOOKUP('Reported Performance Table'!D1843,'Master List'!$B$42:$D$129,3,FALSE)="","No",VLOOKUP('Reported Performance Table'!D1843,'Master List'!$B$42:$D$129,3,FALSE))</f>
        <v>#N/A</v>
      </c>
      <c r="J1843" t="e">
        <f>IF(AND(I1843="Yes_No",'Reported Performance Table'!E1843="Yes"),"No","Yes_No")</f>
        <v>#N/A</v>
      </c>
      <c r="K1843" t="str">
        <f>IF('Reported Performance Table'!D1843="","",IF('Reported Performance Table'!E1843="Yes","LUNA_CCT","Reported_CCT"))</f>
        <v/>
      </c>
      <c r="L1843" t="str">
        <f>IF('Reported Performance Table'!D1843="","",IF(K1843="LUNA_CCT",VLOOKUP('Reported Performance Table'!D1843,'Master List'!$B$42:$E$129,4,FALSE),"Reported_BUG"))</f>
        <v/>
      </c>
      <c r="M1843" t="str">
        <f>IF('Reported Performance Table'!D1843="","",IF(AND('Reported Performance Table'!$E1843="Yes",OR('Reported Performance Table'!$D1843='Master List'!$B$42,'Reported Performance Table'!$D1843='Master List'!$B$43,'Reported Performance Table'!$D1843='Master List'!$B$44,'Reported Performance Table'!$D1843='Master List'!$B$46,'Reported Performance Table'!$D1843='Master List'!$B$48,'Reported Performance Table'!$D1843='Master List'!$B$104,'Reported Performance Table'!$D1843='Master List'!$B$106,'Reported Performance Table'!$D1843='Master List'!$B$126)),"LUNA_Dimming","Dimming_Capability_and_Range"))</f>
        <v/>
      </c>
      <c r="N1843" s="179">
        <f>'Reported Performance Table'!BE1843</f>
        <v>0</v>
      </c>
      <c r="O1843" s="179">
        <f>'Reported Performance Table'!BF1843</f>
        <v>0</v>
      </c>
      <c r="P1843" s="179">
        <f>'Reported Performance Table'!BG1843</f>
        <v>0</v>
      </c>
      <c r="Q1843" t="str">
        <f t="shared" si="57"/>
        <v>No</v>
      </c>
    </row>
    <row r="1844" spans="1:17" x14ac:dyDescent="0.25">
      <c r="A1844" s="75">
        <v>1851</v>
      </c>
      <c r="B1844" s="76" t="str">
        <f>IF('Reported Performance Table'!$A1851="","",IF(OR('Reported Performance Table'!$B1851="",'Reported Performance Table'!$C1851="",'Reported Performance Table'!$D1851="",'Reported Performance Table'!$F1851="",'Reported Performance Table'!$G1851="",'Reported Performance Table'!$H1851="",'Reported Performance Table'!$I1851="",'Reported Performance Table'!$K1851="",'Reported Performance Table'!$N1851="",'Reported Performance Table'!$O1851="",'Reported Performance Table'!$P1851="",'Reported Performance Table'!$Q1851="",'Reported Performance Table'!$R1851="",'Reported Performance Table'!$S1851="",'Reported Performance Table'!$T1851="",'Reported Performance Table'!$U1851="",'Reported Performance Table'!$V1851="",'Reported Performance Table'!$W1851="",'Reported Performance Table'!$X1851="",'Reported Performance Table'!$AF1851="",'Reported Performance Table'!$AG1851="",'Reported Performance Table'!$AI1851="",'Reported Performance Table'!$AJ1851="",'Reported Performance Table'!$AL1851="",'Reported Performance Table'!$AN1851="",'Reported Performance Table'!$AR1851=""),$A1844&amp;", ",""))</f>
        <v/>
      </c>
      <c r="D1844" s="35" t="e">
        <f>VLOOKUP('Reported Performance Table'!C1844,'Master List'!$B$20:$C$39,2,FALSE)</f>
        <v>#N/A</v>
      </c>
      <c r="E1844" t="e">
        <f>VLOOKUP('Reported Performance Table'!D1844,'Master List'!$B$42:$C$129,2,FALSE)</f>
        <v>#N/A</v>
      </c>
      <c r="F1844" t="e">
        <f>VLOOKUP('Reported Performance Table'!C1844,'Master List'!$B$20:$D$39,3,FALSE)</f>
        <v>#N/A</v>
      </c>
      <c r="G1844" s="3" t="e">
        <f>VLOOKUP('Reported Performance Table'!B1844,'Master List'!$B$11:$D$17,3,FALSE)</f>
        <v>#N/A</v>
      </c>
      <c r="H1844" t="e">
        <f t="shared" si="56"/>
        <v>#N/A</v>
      </c>
      <c r="I1844" t="e">
        <f>IF(VLOOKUP('Reported Performance Table'!D1844,'Master List'!$B$42:$D$129,3,FALSE)="","No",VLOOKUP('Reported Performance Table'!D1844,'Master List'!$B$42:$D$129,3,FALSE))</f>
        <v>#N/A</v>
      </c>
      <c r="J1844" t="e">
        <f>IF(AND(I1844="Yes_No",'Reported Performance Table'!E1844="Yes"),"No","Yes_No")</f>
        <v>#N/A</v>
      </c>
      <c r="K1844" t="str">
        <f>IF('Reported Performance Table'!D1844="","",IF('Reported Performance Table'!E1844="Yes","LUNA_CCT","Reported_CCT"))</f>
        <v/>
      </c>
      <c r="L1844" t="str">
        <f>IF('Reported Performance Table'!D1844="","",IF(K1844="LUNA_CCT",VLOOKUP('Reported Performance Table'!D1844,'Master List'!$B$42:$E$129,4,FALSE),"Reported_BUG"))</f>
        <v/>
      </c>
      <c r="M1844" t="str">
        <f>IF('Reported Performance Table'!D1844="","",IF(AND('Reported Performance Table'!$E1844="Yes",OR('Reported Performance Table'!$D1844='Master List'!$B$42,'Reported Performance Table'!$D1844='Master List'!$B$43,'Reported Performance Table'!$D1844='Master List'!$B$44,'Reported Performance Table'!$D1844='Master List'!$B$46,'Reported Performance Table'!$D1844='Master List'!$B$48,'Reported Performance Table'!$D1844='Master List'!$B$104,'Reported Performance Table'!$D1844='Master List'!$B$106,'Reported Performance Table'!$D1844='Master List'!$B$126)),"LUNA_Dimming","Dimming_Capability_and_Range"))</f>
        <v/>
      </c>
      <c r="N1844" s="179">
        <f>'Reported Performance Table'!BE1844</f>
        <v>0</v>
      </c>
      <c r="O1844" s="179">
        <f>'Reported Performance Table'!BF1844</f>
        <v>0</v>
      </c>
      <c r="P1844" s="179">
        <f>'Reported Performance Table'!BG1844</f>
        <v>0</v>
      </c>
      <c r="Q1844" t="str">
        <f t="shared" si="57"/>
        <v>No</v>
      </c>
    </row>
    <row r="1845" spans="1:17" x14ac:dyDescent="0.25">
      <c r="A1845" s="75">
        <v>1852</v>
      </c>
      <c r="B1845" s="76" t="str">
        <f>IF('Reported Performance Table'!$A1852="","",IF(OR('Reported Performance Table'!$B1852="",'Reported Performance Table'!$C1852="",'Reported Performance Table'!$D1852="",'Reported Performance Table'!$F1852="",'Reported Performance Table'!$G1852="",'Reported Performance Table'!$H1852="",'Reported Performance Table'!$I1852="",'Reported Performance Table'!$K1852="",'Reported Performance Table'!$N1852="",'Reported Performance Table'!$O1852="",'Reported Performance Table'!$P1852="",'Reported Performance Table'!$Q1852="",'Reported Performance Table'!$R1852="",'Reported Performance Table'!$S1852="",'Reported Performance Table'!$T1852="",'Reported Performance Table'!$U1852="",'Reported Performance Table'!$V1852="",'Reported Performance Table'!$W1852="",'Reported Performance Table'!$X1852="",'Reported Performance Table'!$AF1852="",'Reported Performance Table'!$AG1852="",'Reported Performance Table'!$AI1852="",'Reported Performance Table'!$AJ1852="",'Reported Performance Table'!$AL1852="",'Reported Performance Table'!$AN1852="",'Reported Performance Table'!$AR1852=""),$A1845&amp;", ",""))</f>
        <v/>
      </c>
      <c r="D1845" s="35" t="e">
        <f>VLOOKUP('Reported Performance Table'!C1845,'Master List'!$B$20:$C$39,2,FALSE)</f>
        <v>#N/A</v>
      </c>
      <c r="E1845" t="e">
        <f>VLOOKUP('Reported Performance Table'!D1845,'Master List'!$B$42:$C$129,2,FALSE)</f>
        <v>#N/A</v>
      </c>
      <c r="F1845" t="e">
        <f>VLOOKUP('Reported Performance Table'!C1845,'Master List'!$B$20:$D$39,3,FALSE)</f>
        <v>#N/A</v>
      </c>
      <c r="G1845" s="3" t="e">
        <f>VLOOKUP('Reported Performance Table'!B1845,'Master List'!$B$11:$D$17,3,FALSE)</f>
        <v>#N/A</v>
      </c>
      <c r="H1845" t="e">
        <f t="shared" si="56"/>
        <v>#N/A</v>
      </c>
      <c r="I1845" t="e">
        <f>IF(VLOOKUP('Reported Performance Table'!D1845,'Master List'!$B$42:$D$129,3,FALSE)="","No",VLOOKUP('Reported Performance Table'!D1845,'Master List'!$B$42:$D$129,3,FALSE))</f>
        <v>#N/A</v>
      </c>
      <c r="J1845" t="e">
        <f>IF(AND(I1845="Yes_No",'Reported Performance Table'!E1845="Yes"),"No","Yes_No")</f>
        <v>#N/A</v>
      </c>
      <c r="K1845" t="str">
        <f>IF('Reported Performance Table'!D1845="","",IF('Reported Performance Table'!E1845="Yes","LUNA_CCT","Reported_CCT"))</f>
        <v/>
      </c>
      <c r="L1845" t="str">
        <f>IF('Reported Performance Table'!D1845="","",IF(K1845="LUNA_CCT",VLOOKUP('Reported Performance Table'!D1845,'Master List'!$B$42:$E$129,4,FALSE),"Reported_BUG"))</f>
        <v/>
      </c>
      <c r="M1845" t="str">
        <f>IF('Reported Performance Table'!D1845="","",IF(AND('Reported Performance Table'!$E1845="Yes",OR('Reported Performance Table'!$D1845='Master List'!$B$42,'Reported Performance Table'!$D1845='Master List'!$B$43,'Reported Performance Table'!$D1845='Master List'!$B$44,'Reported Performance Table'!$D1845='Master List'!$B$46,'Reported Performance Table'!$D1845='Master List'!$B$48,'Reported Performance Table'!$D1845='Master List'!$B$104,'Reported Performance Table'!$D1845='Master List'!$B$106,'Reported Performance Table'!$D1845='Master List'!$B$126)),"LUNA_Dimming","Dimming_Capability_and_Range"))</f>
        <v/>
      </c>
      <c r="N1845" s="179">
        <f>'Reported Performance Table'!BE1845</f>
        <v>0</v>
      </c>
      <c r="O1845" s="179">
        <f>'Reported Performance Table'!BF1845</f>
        <v>0</v>
      </c>
      <c r="P1845" s="179">
        <f>'Reported Performance Table'!BG1845</f>
        <v>0</v>
      </c>
      <c r="Q1845" t="str">
        <f t="shared" si="57"/>
        <v>No</v>
      </c>
    </row>
    <row r="1846" spans="1:17" x14ac:dyDescent="0.25">
      <c r="A1846" s="75">
        <v>1853</v>
      </c>
      <c r="B1846" s="76" t="str">
        <f>IF('Reported Performance Table'!$A1853="","",IF(OR('Reported Performance Table'!$B1853="",'Reported Performance Table'!$C1853="",'Reported Performance Table'!$D1853="",'Reported Performance Table'!$F1853="",'Reported Performance Table'!$G1853="",'Reported Performance Table'!$H1853="",'Reported Performance Table'!$I1853="",'Reported Performance Table'!$K1853="",'Reported Performance Table'!$N1853="",'Reported Performance Table'!$O1853="",'Reported Performance Table'!$P1853="",'Reported Performance Table'!$Q1853="",'Reported Performance Table'!$R1853="",'Reported Performance Table'!$S1853="",'Reported Performance Table'!$T1853="",'Reported Performance Table'!$U1853="",'Reported Performance Table'!$V1853="",'Reported Performance Table'!$W1853="",'Reported Performance Table'!$X1853="",'Reported Performance Table'!$AF1853="",'Reported Performance Table'!$AG1853="",'Reported Performance Table'!$AI1853="",'Reported Performance Table'!$AJ1853="",'Reported Performance Table'!$AL1853="",'Reported Performance Table'!$AN1853="",'Reported Performance Table'!$AR1853=""),$A1846&amp;", ",""))</f>
        <v/>
      </c>
      <c r="D1846" s="35" t="e">
        <f>VLOOKUP('Reported Performance Table'!C1846,'Master List'!$B$20:$C$39,2,FALSE)</f>
        <v>#N/A</v>
      </c>
      <c r="E1846" t="e">
        <f>VLOOKUP('Reported Performance Table'!D1846,'Master List'!$B$42:$C$129,2,FALSE)</f>
        <v>#N/A</v>
      </c>
      <c r="F1846" t="e">
        <f>VLOOKUP('Reported Performance Table'!C1846,'Master List'!$B$20:$D$39,3,FALSE)</f>
        <v>#N/A</v>
      </c>
      <c r="G1846" s="3" t="e">
        <f>VLOOKUP('Reported Performance Table'!B1846,'Master List'!$B$11:$D$17,3,FALSE)</f>
        <v>#N/A</v>
      </c>
      <c r="H1846" t="e">
        <f t="shared" si="56"/>
        <v>#N/A</v>
      </c>
      <c r="I1846" t="e">
        <f>IF(VLOOKUP('Reported Performance Table'!D1846,'Master List'!$B$42:$D$129,3,FALSE)="","No",VLOOKUP('Reported Performance Table'!D1846,'Master List'!$B$42:$D$129,3,FALSE))</f>
        <v>#N/A</v>
      </c>
      <c r="J1846" t="e">
        <f>IF(AND(I1846="Yes_No",'Reported Performance Table'!E1846="Yes"),"No","Yes_No")</f>
        <v>#N/A</v>
      </c>
      <c r="K1846" t="str">
        <f>IF('Reported Performance Table'!D1846="","",IF('Reported Performance Table'!E1846="Yes","LUNA_CCT","Reported_CCT"))</f>
        <v/>
      </c>
      <c r="L1846" t="str">
        <f>IF('Reported Performance Table'!D1846="","",IF(K1846="LUNA_CCT",VLOOKUP('Reported Performance Table'!D1846,'Master List'!$B$42:$E$129,4,FALSE),"Reported_BUG"))</f>
        <v/>
      </c>
      <c r="M1846" t="str">
        <f>IF('Reported Performance Table'!D1846="","",IF(AND('Reported Performance Table'!$E1846="Yes",OR('Reported Performance Table'!$D1846='Master List'!$B$42,'Reported Performance Table'!$D1846='Master List'!$B$43,'Reported Performance Table'!$D1846='Master List'!$B$44,'Reported Performance Table'!$D1846='Master List'!$B$46,'Reported Performance Table'!$D1846='Master List'!$B$48,'Reported Performance Table'!$D1846='Master List'!$B$104,'Reported Performance Table'!$D1846='Master List'!$B$106,'Reported Performance Table'!$D1846='Master List'!$B$126)),"LUNA_Dimming","Dimming_Capability_and_Range"))</f>
        <v/>
      </c>
      <c r="N1846" s="179">
        <f>'Reported Performance Table'!BE1846</f>
        <v>0</v>
      </c>
      <c r="O1846" s="179">
        <f>'Reported Performance Table'!BF1846</f>
        <v>0</v>
      </c>
      <c r="P1846" s="179">
        <f>'Reported Performance Table'!BG1846</f>
        <v>0</v>
      </c>
      <c r="Q1846" t="str">
        <f t="shared" si="57"/>
        <v>No</v>
      </c>
    </row>
    <row r="1847" spans="1:17" x14ac:dyDescent="0.25">
      <c r="A1847" s="75">
        <v>1854</v>
      </c>
      <c r="B1847" s="76" t="str">
        <f>IF('Reported Performance Table'!$A1854="","",IF(OR('Reported Performance Table'!$B1854="",'Reported Performance Table'!$C1854="",'Reported Performance Table'!$D1854="",'Reported Performance Table'!$F1854="",'Reported Performance Table'!$G1854="",'Reported Performance Table'!$H1854="",'Reported Performance Table'!$I1854="",'Reported Performance Table'!$K1854="",'Reported Performance Table'!$N1854="",'Reported Performance Table'!$O1854="",'Reported Performance Table'!$P1854="",'Reported Performance Table'!$Q1854="",'Reported Performance Table'!$R1854="",'Reported Performance Table'!$S1854="",'Reported Performance Table'!$T1854="",'Reported Performance Table'!$U1854="",'Reported Performance Table'!$V1854="",'Reported Performance Table'!$W1854="",'Reported Performance Table'!$X1854="",'Reported Performance Table'!$AF1854="",'Reported Performance Table'!$AG1854="",'Reported Performance Table'!$AI1854="",'Reported Performance Table'!$AJ1854="",'Reported Performance Table'!$AL1854="",'Reported Performance Table'!$AN1854="",'Reported Performance Table'!$AR1854=""),$A1847&amp;", ",""))</f>
        <v/>
      </c>
      <c r="D1847" s="35" t="e">
        <f>VLOOKUP('Reported Performance Table'!C1847,'Master List'!$B$20:$C$39,2,FALSE)</f>
        <v>#N/A</v>
      </c>
      <c r="E1847" t="e">
        <f>VLOOKUP('Reported Performance Table'!D1847,'Master List'!$B$42:$C$129,2,FALSE)</f>
        <v>#N/A</v>
      </c>
      <c r="F1847" t="e">
        <f>VLOOKUP('Reported Performance Table'!C1847,'Master List'!$B$20:$D$39,3,FALSE)</f>
        <v>#N/A</v>
      </c>
      <c r="G1847" s="3" t="e">
        <f>VLOOKUP('Reported Performance Table'!B1847,'Master List'!$B$11:$D$17,3,FALSE)</f>
        <v>#N/A</v>
      </c>
      <c r="H1847" t="e">
        <f t="shared" si="56"/>
        <v>#N/A</v>
      </c>
      <c r="I1847" t="e">
        <f>IF(VLOOKUP('Reported Performance Table'!D1847,'Master List'!$B$42:$D$129,3,FALSE)="","No",VLOOKUP('Reported Performance Table'!D1847,'Master List'!$B$42:$D$129,3,FALSE))</f>
        <v>#N/A</v>
      </c>
      <c r="J1847" t="e">
        <f>IF(AND(I1847="Yes_No",'Reported Performance Table'!E1847="Yes"),"No","Yes_No")</f>
        <v>#N/A</v>
      </c>
      <c r="K1847" t="str">
        <f>IF('Reported Performance Table'!D1847="","",IF('Reported Performance Table'!E1847="Yes","LUNA_CCT","Reported_CCT"))</f>
        <v/>
      </c>
      <c r="L1847" t="str">
        <f>IF('Reported Performance Table'!D1847="","",IF(K1847="LUNA_CCT",VLOOKUP('Reported Performance Table'!D1847,'Master List'!$B$42:$E$129,4,FALSE),"Reported_BUG"))</f>
        <v/>
      </c>
      <c r="M1847" t="str">
        <f>IF('Reported Performance Table'!D1847="","",IF(AND('Reported Performance Table'!$E1847="Yes",OR('Reported Performance Table'!$D1847='Master List'!$B$42,'Reported Performance Table'!$D1847='Master List'!$B$43,'Reported Performance Table'!$D1847='Master List'!$B$44,'Reported Performance Table'!$D1847='Master List'!$B$46,'Reported Performance Table'!$D1847='Master List'!$B$48,'Reported Performance Table'!$D1847='Master List'!$B$104,'Reported Performance Table'!$D1847='Master List'!$B$106,'Reported Performance Table'!$D1847='Master List'!$B$126)),"LUNA_Dimming","Dimming_Capability_and_Range"))</f>
        <v/>
      </c>
      <c r="N1847" s="179">
        <f>'Reported Performance Table'!BE1847</f>
        <v>0</v>
      </c>
      <c r="O1847" s="179">
        <f>'Reported Performance Table'!BF1847</f>
        <v>0</v>
      </c>
      <c r="P1847" s="179">
        <f>'Reported Performance Table'!BG1847</f>
        <v>0</v>
      </c>
      <c r="Q1847" t="str">
        <f t="shared" si="57"/>
        <v>No</v>
      </c>
    </row>
    <row r="1848" spans="1:17" x14ac:dyDescent="0.25">
      <c r="A1848" s="75">
        <v>1855</v>
      </c>
      <c r="B1848" s="76" t="str">
        <f>IF('Reported Performance Table'!$A1855="","",IF(OR('Reported Performance Table'!$B1855="",'Reported Performance Table'!$C1855="",'Reported Performance Table'!$D1855="",'Reported Performance Table'!$F1855="",'Reported Performance Table'!$G1855="",'Reported Performance Table'!$H1855="",'Reported Performance Table'!$I1855="",'Reported Performance Table'!$K1855="",'Reported Performance Table'!$N1855="",'Reported Performance Table'!$O1855="",'Reported Performance Table'!$P1855="",'Reported Performance Table'!$Q1855="",'Reported Performance Table'!$R1855="",'Reported Performance Table'!$S1855="",'Reported Performance Table'!$T1855="",'Reported Performance Table'!$U1855="",'Reported Performance Table'!$V1855="",'Reported Performance Table'!$W1855="",'Reported Performance Table'!$X1855="",'Reported Performance Table'!$AF1855="",'Reported Performance Table'!$AG1855="",'Reported Performance Table'!$AI1855="",'Reported Performance Table'!$AJ1855="",'Reported Performance Table'!$AL1855="",'Reported Performance Table'!$AN1855="",'Reported Performance Table'!$AR1855=""),$A1848&amp;", ",""))</f>
        <v/>
      </c>
      <c r="D1848" s="35" t="e">
        <f>VLOOKUP('Reported Performance Table'!C1848,'Master List'!$B$20:$C$39,2,FALSE)</f>
        <v>#N/A</v>
      </c>
      <c r="E1848" t="e">
        <f>VLOOKUP('Reported Performance Table'!D1848,'Master List'!$B$42:$C$129,2,FALSE)</f>
        <v>#N/A</v>
      </c>
      <c r="F1848" t="e">
        <f>VLOOKUP('Reported Performance Table'!C1848,'Master List'!$B$20:$D$39,3,FALSE)</f>
        <v>#N/A</v>
      </c>
      <c r="G1848" s="3" t="e">
        <f>VLOOKUP('Reported Performance Table'!B1848,'Master List'!$B$11:$D$17,3,FALSE)</f>
        <v>#N/A</v>
      </c>
      <c r="H1848" t="e">
        <f t="shared" si="56"/>
        <v>#N/A</v>
      </c>
      <c r="I1848" t="e">
        <f>IF(VLOOKUP('Reported Performance Table'!D1848,'Master List'!$B$42:$D$129,3,FALSE)="","No",VLOOKUP('Reported Performance Table'!D1848,'Master List'!$B$42:$D$129,3,FALSE))</f>
        <v>#N/A</v>
      </c>
      <c r="J1848" t="e">
        <f>IF(AND(I1848="Yes_No",'Reported Performance Table'!E1848="Yes"),"No","Yes_No")</f>
        <v>#N/A</v>
      </c>
      <c r="K1848" t="str">
        <f>IF('Reported Performance Table'!D1848="","",IF('Reported Performance Table'!E1848="Yes","LUNA_CCT","Reported_CCT"))</f>
        <v/>
      </c>
      <c r="L1848" t="str">
        <f>IF('Reported Performance Table'!D1848="","",IF(K1848="LUNA_CCT",VLOOKUP('Reported Performance Table'!D1848,'Master List'!$B$42:$E$129,4,FALSE),"Reported_BUG"))</f>
        <v/>
      </c>
      <c r="M1848" t="str">
        <f>IF('Reported Performance Table'!D1848="","",IF(AND('Reported Performance Table'!$E1848="Yes",OR('Reported Performance Table'!$D1848='Master List'!$B$42,'Reported Performance Table'!$D1848='Master List'!$B$43,'Reported Performance Table'!$D1848='Master List'!$B$44,'Reported Performance Table'!$D1848='Master List'!$B$46,'Reported Performance Table'!$D1848='Master List'!$B$48,'Reported Performance Table'!$D1848='Master List'!$B$104,'Reported Performance Table'!$D1848='Master List'!$B$106,'Reported Performance Table'!$D1848='Master List'!$B$126)),"LUNA_Dimming","Dimming_Capability_and_Range"))</f>
        <v/>
      </c>
      <c r="N1848" s="179">
        <f>'Reported Performance Table'!BE1848</f>
        <v>0</v>
      </c>
      <c r="O1848" s="179">
        <f>'Reported Performance Table'!BF1848</f>
        <v>0</v>
      </c>
      <c r="P1848" s="179">
        <f>'Reported Performance Table'!BG1848</f>
        <v>0</v>
      </c>
      <c r="Q1848" t="str">
        <f t="shared" si="57"/>
        <v>No</v>
      </c>
    </row>
    <row r="1849" spans="1:17" x14ac:dyDescent="0.25">
      <c r="A1849" s="75">
        <v>1856</v>
      </c>
      <c r="B1849" s="76" t="str">
        <f>IF('Reported Performance Table'!$A1856="","",IF(OR('Reported Performance Table'!$B1856="",'Reported Performance Table'!$C1856="",'Reported Performance Table'!$D1856="",'Reported Performance Table'!$F1856="",'Reported Performance Table'!$G1856="",'Reported Performance Table'!$H1856="",'Reported Performance Table'!$I1856="",'Reported Performance Table'!$K1856="",'Reported Performance Table'!$N1856="",'Reported Performance Table'!$O1856="",'Reported Performance Table'!$P1856="",'Reported Performance Table'!$Q1856="",'Reported Performance Table'!$R1856="",'Reported Performance Table'!$S1856="",'Reported Performance Table'!$T1856="",'Reported Performance Table'!$U1856="",'Reported Performance Table'!$V1856="",'Reported Performance Table'!$W1856="",'Reported Performance Table'!$X1856="",'Reported Performance Table'!$AF1856="",'Reported Performance Table'!$AG1856="",'Reported Performance Table'!$AI1856="",'Reported Performance Table'!$AJ1856="",'Reported Performance Table'!$AL1856="",'Reported Performance Table'!$AN1856="",'Reported Performance Table'!$AR1856=""),$A1849&amp;", ",""))</f>
        <v/>
      </c>
      <c r="D1849" s="35" t="e">
        <f>VLOOKUP('Reported Performance Table'!C1849,'Master List'!$B$20:$C$39,2,FALSE)</f>
        <v>#N/A</v>
      </c>
      <c r="E1849" t="e">
        <f>VLOOKUP('Reported Performance Table'!D1849,'Master List'!$B$42:$C$129,2,FALSE)</f>
        <v>#N/A</v>
      </c>
      <c r="F1849" t="e">
        <f>VLOOKUP('Reported Performance Table'!C1849,'Master List'!$B$20:$D$39,3,FALSE)</f>
        <v>#N/A</v>
      </c>
      <c r="G1849" s="3" t="e">
        <f>VLOOKUP('Reported Performance Table'!B1849,'Master List'!$B$11:$D$17,3,FALSE)</f>
        <v>#N/A</v>
      </c>
      <c r="H1849" t="e">
        <f t="shared" si="56"/>
        <v>#N/A</v>
      </c>
      <c r="I1849" t="e">
        <f>IF(VLOOKUP('Reported Performance Table'!D1849,'Master List'!$B$42:$D$129,3,FALSE)="","No",VLOOKUP('Reported Performance Table'!D1849,'Master List'!$B$42:$D$129,3,FALSE))</f>
        <v>#N/A</v>
      </c>
      <c r="J1849" t="e">
        <f>IF(AND(I1849="Yes_No",'Reported Performance Table'!E1849="Yes"),"No","Yes_No")</f>
        <v>#N/A</v>
      </c>
      <c r="K1849" t="str">
        <f>IF('Reported Performance Table'!D1849="","",IF('Reported Performance Table'!E1849="Yes","LUNA_CCT","Reported_CCT"))</f>
        <v/>
      </c>
      <c r="L1849" t="str">
        <f>IF('Reported Performance Table'!D1849="","",IF(K1849="LUNA_CCT",VLOOKUP('Reported Performance Table'!D1849,'Master List'!$B$42:$E$129,4,FALSE),"Reported_BUG"))</f>
        <v/>
      </c>
      <c r="M1849" t="str">
        <f>IF('Reported Performance Table'!D1849="","",IF(AND('Reported Performance Table'!$E1849="Yes",OR('Reported Performance Table'!$D1849='Master List'!$B$42,'Reported Performance Table'!$D1849='Master List'!$B$43,'Reported Performance Table'!$D1849='Master List'!$B$44,'Reported Performance Table'!$D1849='Master List'!$B$46,'Reported Performance Table'!$D1849='Master List'!$B$48,'Reported Performance Table'!$D1849='Master List'!$B$104,'Reported Performance Table'!$D1849='Master List'!$B$106,'Reported Performance Table'!$D1849='Master List'!$B$126)),"LUNA_Dimming","Dimming_Capability_and_Range"))</f>
        <v/>
      </c>
      <c r="N1849" s="179">
        <f>'Reported Performance Table'!BE1849</f>
        <v>0</v>
      </c>
      <c r="O1849" s="179">
        <f>'Reported Performance Table'!BF1849</f>
        <v>0</v>
      </c>
      <c r="P1849" s="179">
        <f>'Reported Performance Table'!BG1849</f>
        <v>0</v>
      </c>
      <c r="Q1849" t="str">
        <f t="shared" si="57"/>
        <v>No</v>
      </c>
    </row>
    <row r="1850" spans="1:17" x14ac:dyDescent="0.25">
      <c r="A1850" s="75">
        <v>1857</v>
      </c>
      <c r="B1850" s="76" t="str">
        <f>IF('Reported Performance Table'!$A1857="","",IF(OR('Reported Performance Table'!$B1857="",'Reported Performance Table'!$C1857="",'Reported Performance Table'!$D1857="",'Reported Performance Table'!$F1857="",'Reported Performance Table'!$G1857="",'Reported Performance Table'!$H1857="",'Reported Performance Table'!$I1857="",'Reported Performance Table'!$K1857="",'Reported Performance Table'!$N1857="",'Reported Performance Table'!$O1857="",'Reported Performance Table'!$P1857="",'Reported Performance Table'!$Q1857="",'Reported Performance Table'!$R1857="",'Reported Performance Table'!$S1857="",'Reported Performance Table'!$T1857="",'Reported Performance Table'!$U1857="",'Reported Performance Table'!$V1857="",'Reported Performance Table'!$W1857="",'Reported Performance Table'!$X1857="",'Reported Performance Table'!$AF1857="",'Reported Performance Table'!$AG1857="",'Reported Performance Table'!$AI1857="",'Reported Performance Table'!$AJ1857="",'Reported Performance Table'!$AL1857="",'Reported Performance Table'!$AN1857="",'Reported Performance Table'!$AR1857=""),$A1850&amp;", ",""))</f>
        <v/>
      </c>
      <c r="D1850" s="35" t="e">
        <f>VLOOKUP('Reported Performance Table'!C1850,'Master List'!$B$20:$C$39,2,FALSE)</f>
        <v>#N/A</v>
      </c>
      <c r="E1850" t="e">
        <f>VLOOKUP('Reported Performance Table'!D1850,'Master List'!$B$42:$C$129,2,FALSE)</f>
        <v>#N/A</v>
      </c>
      <c r="F1850" t="e">
        <f>VLOOKUP('Reported Performance Table'!C1850,'Master List'!$B$20:$D$39,3,FALSE)</f>
        <v>#N/A</v>
      </c>
      <c r="G1850" s="3" t="e">
        <f>VLOOKUP('Reported Performance Table'!B1850,'Master List'!$B$11:$D$17,3,FALSE)</f>
        <v>#N/A</v>
      </c>
      <c r="H1850" t="e">
        <f t="shared" si="56"/>
        <v>#N/A</v>
      </c>
      <c r="I1850" t="e">
        <f>IF(VLOOKUP('Reported Performance Table'!D1850,'Master List'!$B$42:$D$129,3,FALSE)="","No",VLOOKUP('Reported Performance Table'!D1850,'Master List'!$B$42:$D$129,3,FALSE))</f>
        <v>#N/A</v>
      </c>
      <c r="J1850" t="e">
        <f>IF(AND(I1850="Yes_No",'Reported Performance Table'!E1850="Yes"),"No","Yes_No")</f>
        <v>#N/A</v>
      </c>
      <c r="K1850" t="str">
        <f>IF('Reported Performance Table'!D1850="","",IF('Reported Performance Table'!E1850="Yes","LUNA_CCT","Reported_CCT"))</f>
        <v/>
      </c>
      <c r="L1850" t="str">
        <f>IF('Reported Performance Table'!D1850="","",IF(K1850="LUNA_CCT",VLOOKUP('Reported Performance Table'!D1850,'Master List'!$B$42:$E$129,4,FALSE),"Reported_BUG"))</f>
        <v/>
      </c>
      <c r="M1850" t="str">
        <f>IF('Reported Performance Table'!D1850="","",IF(AND('Reported Performance Table'!$E1850="Yes",OR('Reported Performance Table'!$D1850='Master List'!$B$42,'Reported Performance Table'!$D1850='Master List'!$B$43,'Reported Performance Table'!$D1850='Master List'!$B$44,'Reported Performance Table'!$D1850='Master List'!$B$46,'Reported Performance Table'!$D1850='Master List'!$B$48,'Reported Performance Table'!$D1850='Master List'!$B$104,'Reported Performance Table'!$D1850='Master List'!$B$106,'Reported Performance Table'!$D1850='Master List'!$B$126)),"LUNA_Dimming","Dimming_Capability_and_Range"))</f>
        <v/>
      </c>
      <c r="N1850" s="179">
        <f>'Reported Performance Table'!BE1850</f>
        <v>0</v>
      </c>
      <c r="O1850" s="179">
        <f>'Reported Performance Table'!BF1850</f>
        <v>0</v>
      </c>
      <c r="P1850" s="179">
        <f>'Reported Performance Table'!BG1850</f>
        <v>0</v>
      </c>
      <c r="Q1850" t="str">
        <f t="shared" si="57"/>
        <v>No</v>
      </c>
    </row>
    <row r="1851" spans="1:17" x14ac:dyDescent="0.25">
      <c r="A1851" s="75">
        <v>1858</v>
      </c>
      <c r="B1851" s="76" t="str">
        <f>IF('Reported Performance Table'!$A1858="","",IF(OR('Reported Performance Table'!$B1858="",'Reported Performance Table'!$C1858="",'Reported Performance Table'!$D1858="",'Reported Performance Table'!$F1858="",'Reported Performance Table'!$G1858="",'Reported Performance Table'!$H1858="",'Reported Performance Table'!$I1858="",'Reported Performance Table'!$K1858="",'Reported Performance Table'!$N1858="",'Reported Performance Table'!$O1858="",'Reported Performance Table'!$P1858="",'Reported Performance Table'!$Q1858="",'Reported Performance Table'!$R1858="",'Reported Performance Table'!$S1858="",'Reported Performance Table'!$T1858="",'Reported Performance Table'!$U1858="",'Reported Performance Table'!$V1858="",'Reported Performance Table'!$W1858="",'Reported Performance Table'!$X1858="",'Reported Performance Table'!$AF1858="",'Reported Performance Table'!$AG1858="",'Reported Performance Table'!$AI1858="",'Reported Performance Table'!$AJ1858="",'Reported Performance Table'!$AL1858="",'Reported Performance Table'!$AN1858="",'Reported Performance Table'!$AR1858=""),$A1851&amp;", ",""))</f>
        <v/>
      </c>
      <c r="D1851" s="35" t="e">
        <f>VLOOKUP('Reported Performance Table'!C1851,'Master List'!$B$20:$C$39,2,FALSE)</f>
        <v>#N/A</v>
      </c>
      <c r="E1851" t="e">
        <f>VLOOKUP('Reported Performance Table'!D1851,'Master List'!$B$42:$C$129,2,FALSE)</f>
        <v>#N/A</v>
      </c>
      <c r="F1851" t="e">
        <f>VLOOKUP('Reported Performance Table'!C1851,'Master List'!$B$20:$D$39,3,FALSE)</f>
        <v>#N/A</v>
      </c>
      <c r="G1851" s="3" t="e">
        <f>VLOOKUP('Reported Performance Table'!B1851,'Master List'!$B$11:$D$17,3,FALSE)</f>
        <v>#N/A</v>
      </c>
      <c r="H1851" t="e">
        <f t="shared" si="56"/>
        <v>#N/A</v>
      </c>
      <c r="I1851" t="e">
        <f>IF(VLOOKUP('Reported Performance Table'!D1851,'Master List'!$B$42:$D$129,3,FALSE)="","No",VLOOKUP('Reported Performance Table'!D1851,'Master List'!$B$42:$D$129,3,FALSE))</f>
        <v>#N/A</v>
      </c>
      <c r="J1851" t="e">
        <f>IF(AND(I1851="Yes_No",'Reported Performance Table'!E1851="Yes"),"No","Yes_No")</f>
        <v>#N/A</v>
      </c>
      <c r="K1851" t="str">
        <f>IF('Reported Performance Table'!D1851="","",IF('Reported Performance Table'!E1851="Yes","LUNA_CCT","Reported_CCT"))</f>
        <v/>
      </c>
      <c r="L1851" t="str">
        <f>IF('Reported Performance Table'!D1851="","",IF(K1851="LUNA_CCT",VLOOKUP('Reported Performance Table'!D1851,'Master List'!$B$42:$E$129,4,FALSE),"Reported_BUG"))</f>
        <v/>
      </c>
      <c r="M1851" t="str">
        <f>IF('Reported Performance Table'!D1851="","",IF(AND('Reported Performance Table'!$E1851="Yes",OR('Reported Performance Table'!$D1851='Master List'!$B$42,'Reported Performance Table'!$D1851='Master List'!$B$43,'Reported Performance Table'!$D1851='Master List'!$B$44,'Reported Performance Table'!$D1851='Master List'!$B$46,'Reported Performance Table'!$D1851='Master List'!$B$48,'Reported Performance Table'!$D1851='Master List'!$B$104,'Reported Performance Table'!$D1851='Master List'!$B$106,'Reported Performance Table'!$D1851='Master List'!$B$126)),"LUNA_Dimming","Dimming_Capability_and_Range"))</f>
        <v/>
      </c>
      <c r="N1851" s="179">
        <f>'Reported Performance Table'!BE1851</f>
        <v>0</v>
      </c>
      <c r="O1851" s="179">
        <f>'Reported Performance Table'!BF1851</f>
        <v>0</v>
      </c>
      <c r="P1851" s="179">
        <f>'Reported Performance Table'!BG1851</f>
        <v>0</v>
      </c>
      <c r="Q1851" t="str">
        <f t="shared" si="57"/>
        <v>No</v>
      </c>
    </row>
    <row r="1852" spans="1:17" x14ac:dyDescent="0.25">
      <c r="A1852" s="75">
        <v>1859</v>
      </c>
      <c r="B1852" s="76" t="str">
        <f>IF('Reported Performance Table'!$A1859="","",IF(OR('Reported Performance Table'!$B1859="",'Reported Performance Table'!$C1859="",'Reported Performance Table'!$D1859="",'Reported Performance Table'!$F1859="",'Reported Performance Table'!$G1859="",'Reported Performance Table'!$H1859="",'Reported Performance Table'!$I1859="",'Reported Performance Table'!$K1859="",'Reported Performance Table'!$N1859="",'Reported Performance Table'!$O1859="",'Reported Performance Table'!$P1859="",'Reported Performance Table'!$Q1859="",'Reported Performance Table'!$R1859="",'Reported Performance Table'!$S1859="",'Reported Performance Table'!$T1859="",'Reported Performance Table'!$U1859="",'Reported Performance Table'!$V1859="",'Reported Performance Table'!$W1859="",'Reported Performance Table'!$X1859="",'Reported Performance Table'!$AF1859="",'Reported Performance Table'!$AG1859="",'Reported Performance Table'!$AI1859="",'Reported Performance Table'!$AJ1859="",'Reported Performance Table'!$AL1859="",'Reported Performance Table'!$AN1859="",'Reported Performance Table'!$AR1859=""),$A1852&amp;", ",""))</f>
        <v/>
      </c>
      <c r="D1852" s="35" t="e">
        <f>VLOOKUP('Reported Performance Table'!C1852,'Master List'!$B$20:$C$39,2,FALSE)</f>
        <v>#N/A</v>
      </c>
      <c r="E1852" t="e">
        <f>VLOOKUP('Reported Performance Table'!D1852,'Master List'!$B$42:$C$129,2,FALSE)</f>
        <v>#N/A</v>
      </c>
      <c r="F1852" t="e">
        <f>VLOOKUP('Reported Performance Table'!C1852,'Master List'!$B$20:$D$39,3,FALSE)</f>
        <v>#N/A</v>
      </c>
      <c r="G1852" s="3" t="e">
        <f>VLOOKUP('Reported Performance Table'!B1852,'Master List'!$B$11:$D$17,3,FALSE)</f>
        <v>#N/A</v>
      </c>
      <c r="H1852" t="e">
        <f t="shared" si="56"/>
        <v>#N/A</v>
      </c>
      <c r="I1852" t="e">
        <f>IF(VLOOKUP('Reported Performance Table'!D1852,'Master List'!$B$42:$D$129,3,FALSE)="","No",VLOOKUP('Reported Performance Table'!D1852,'Master List'!$B$42:$D$129,3,FALSE))</f>
        <v>#N/A</v>
      </c>
      <c r="J1852" t="e">
        <f>IF(AND(I1852="Yes_No",'Reported Performance Table'!E1852="Yes"),"No","Yes_No")</f>
        <v>#N/A</v>
      </c>
      <c r="K1852" t="str">
        <f>IF('Reported Performance Table'!D1852="","",IF('Reported Performance Table'!E1852="Yes","LUNA_CCT","Reported_CCT"))</f>
        <v/>
      </c>
      <c r="L1852" t="str">
        <f>IF('Reported Performance Table'!D1852="","",IF(K1852="LUNA_CCT",VLOOKUP('Reported Performance Table'!D1852,'Master List'!$B$42:$E$129,4,FALSE),"Reported_BUG"))</f>
        <v/>
      </c>
      <c r="M1852" t="str">
        <f>IF('Reported Performance Table'!D1852="","",IF(AND('Reported Performance Table'!$E1852="Yes",OR('Reported Performance Table'!$D1852='Master List'!$B$42,'Reported Performance Table'!$D1852='Master List'!$B$43,'Reported Performance Table'!$D1852='Master List'!$B$44,'Reported Performance Table'!$D1852='Master List'!$B$46,'Reported Performance Table'!$D1852='Master List'!$B$48,'Reported Performance Table'!$D1852='Master List'!$B$104,'Reported Performance Table'!$D1852='Master List'!$B$106,'Reported Performance Table'!$D1852='Master List'!$B$126)),"LUNA_Dimming","Dimming_Capability_and_Range"))</f>
        <v/>
      </c>
      <c r="N1852" s="179">
        <f>'Reported Performance Table'!BE1852</f>
        <v>0</v>
      </c>
      <c r="O1852" s="179">
        <f>'Reported Performance Table'!BF1852</f>
        <v>0</v>
      </c>
      <c r="P1852" s="179">
        <f>'Reported Performance Table'!BG1852</f>
        <v>0</v>
      </c>
      <c r="Q1852" t="str">
        <f t="shared" si="57"/>
        <v>No</v>
      </c>
    </row>
    <row r="1853" spans="1:17" x14ac:dyDescent="0.25">
      <c r="A1853" s="75">
        <v>1860</v>
      </c>
      <c r="B1853" s="76" t="str">
        <f>IF('Reported Performance Table'!$A1860="","",IF(OR('Reported Performance Table'!$B1860="",'Reported Performance Table'!$C1860="",'Reported Performance Table'!$D1860="",'Reported Performance Table'!$F1860="",'Reported Performance Table'!$G1860="",'Reported Performance Table'!$H1860="",'Reported Performance Table'!$I1860="",'Reported Performance Table'!$K1860="",'Reported Performance Table'!$N1860="",'Reported Performance Table'!$O1860="",'Reported Performance Table'!$P1860="",'Reported Performance Table'!$Q1860="",'Reported Performance Table'!$R1860="",'Reported Performance Table'!$S1860="",'Reported Performance Table'!$T1860="",'Reported Performance Table'!$U1860="",'Reported Performance Table'!$V1860="",'Reported Performance Table'!$W1860="",'Reported Performance Table'!$X1860="",'Reported Performance Table'!$AF1860="",'Reported Performance Table'!$AG1860="",'Reported Performance Table'!$AI1860="",'Reported Performance Table'!$AJ1860="",'Reported Performance Table'!$AL1860="",'Reported Performance Table'!$AN1860="",'Reported Performance Table'!$AR1860=""),$A1853&amp;", ",""))</f>
        <v/>
      </c>
      <c r="D1853" s="35" t="e">
        <f>VLOOKUP('Reported Performance Table'!C1853,'Master List'!$B$20:$C$39,2,FALSE)</f>
        <v>#N/A</v>
      </c>
      <c r="E1853" t="e">
        <f>VLOOKUP('Reported Performance Table'!D1853,'Master List'!$B$42:$C$129,2,FALSE)</f>
        <v>#N/A</v>
      </c>
      <c r="F1853" t="e">
        <f>VLOOKUP('Reported Performance Table'!C1853,'Master List'!$B$20:$D$39,3,FALSE)</f>
        <v>#N/A</v>
      </c>
      <c r="G1853" s="3" t="e">
        <f>VLOOKUP('Reported Performance Table'!B1853,'Master List'!$B$11:$D$17,3,FALSE)</f>
        <v>#N/A</v>
      </c>
      <c r="H1853" t="e">
        <f t="shared" si="56"/>
        <v>#N/A</v>
      </c>
      <c r="I1853" t="e">
        <f>IF(VLOOKUP('Reported Performance Table'!D1853,'Master List'!$B$42:$D$129,3,FALSE)="","No",VLOOKUP('Reported Performance Table'!D1853,'Master List'!$B$42:$D$129,3,FALSE))</f>
        <v>#N/A</v>
      </c>
      <c r="J1853" t="e">
        <f>IF(AND(I1853="Yes_No",'Reported Performance Table'!E1853="Yes"),"No","Yes_No")</f>
        <v>#N/A</v>
      </c>
      <c r="K1853" t="str">
        <f>IF('Reported Performance Table'!D1853="","",IF('Reported Performance Table'!E1853="Yes","LUNA_CCT","Reported_CCT"))</f>
        <v/>
      </c>
      <c r="L1853" t="str">
        <f>IF('Reported Performance Table'!D1853="","",IF(K1853="LUNA_CCT",VLOOKUP('Reported Performance Table'!D1853,'Master List'!$B$42:$E$129,4,FALSE),"Reported_BUG"))</f>
        <v/>
      </c>
      <c r="M1853" t="str">
        <f>IF('Reported Performance Table'!D1853="","",IF(AND('Reported Performance Table'!$E1853="Yes",OR('Reported Performance Table'!$D1853='Master List'!$B$42,'Reported Performance Table'!$D1853='Master List'!$B$43,'Reported Performance Table'!$D1853='Master List'!$B$44,'Reported Performance Table'!$D1853='Master List'!$B$46,'Reported Performance Table'!$D1853='Master List'!$B$48,'Reported Performance Table'!$D1853='Master List'!$B$104,'Reported Performance Table'!$D1853='Master List'!$B$106,'Reported Performance Table'!$D1853='Master List'!$B$126)),"LUNA_Dimming","Dimming_Capability_and_Range"))</f>
        <v/>
      </c>
      <c r="N1853" s="179">
        <f>'Reported Performance Table'!BE1853</f>
        <v>0</v>
      </c>
      <c r="O1853" s="179">
        <f>'Reported Performance Table'!BF1853</f>
        <v>0</v>
      </c>
      <c r="P1853" s="179">
        <f>'Reported Performance Table'!BG1853</f>
        <v>0</v>
      </c>
      <c r="Q1853" t="str">
        <f t="shared" si="57"/>
        <v>No</v>
      </c>
    </row>
    <row r="1854" spans="1:17" x14ac:dyDescent="0.25">
      <c r="A1854" s="75">
        <v>1861</v>
      </c>
      <c r="B1854" s="76" t="str">
        <f>IF('Reported Performance Table'!$A1861="","",IF(OR('Reported Performance Table'!$B1861="",'Reported Performance Table'!$C1861="",'Reported Performance Table'!$D1861="",'Reported Performance Table'!$F1861="",'Reported Performance Table'!$G1861="",'Reported Performance Table'!$H1861="",'Reported Performance Table'!$I1861="",'Reported Performance Table'!$K1861="",'Reported Performance Table'!$N1861="",'Reported Performance Table'!$O1861="",'Reported Performance Table'!$P1861="",'Reported Performance Table'!$Q1861="",'Reported Performance Table'!$R1861="",'Reported Performance Table'!$S1861="",'Reported Performance Table'!$T1861="",'Reported Performance Table'!$U1861="",'Reported Performance Table'!$V1861="",'Reported Performance Table'!$W1861="",'Reported Performance Table'!$X1861="",'Reported Performance Table'!$AF1861="",'Reported Performance Table'!$AG1861="",'Reported Performance Table'!$AI1861="",'Reported Performance Table'!$AJ1861="",'Reported Performance Table'!$AL1861="",'Reported Performance Table'!$AN1861="",'Reported Performance Table'!$AR1861=""),$A1854&amp;", ",""))</f>
        <v/>
      </c>
      <c r="D1854" s="35" t="e">
        <f>VLOOKUP('Reported Performance Table'!C1854,'Master List'!$B$20:$C$39,2,FALSE)</f>
        <v>#N/A</v>
      </c>
      <c r="E1854" t="e">
        <f>VLOOKUP('Reported Performance Table'!D1854,'Master List'!$B$42:$C$129,2,FALSE)</f>
        <v>#N/A</v>
      </c>
      <c r="F1854" t="e">
        <f>VLOOKUP('Reported Performance Table'!C1854,'Master List'!$B$20:$D$39,3,FALSE)</f>
        <v>#N/A</v>
      </c>
      <c r="G1854" s="3" t="e">
        <f>VLOOKUP('Reported Performance Table'!B1854,'Master List'!$B$11:$D$17,3,FALSE)</f>
        <v>#N/A</v>
      </c>
      <c r="H1854" t="e">
        <f t="shared" si="56"/>
        <v>#N/A</v>
      </c>
      <c r="I1854" t="e">
        <f>IF(VLOOKUP('Reported Performance Table'!D1854,'Master List'!$B$42:$D$129,3,FALSE)="","No",VLOOKUP('Reported Performance Table'!D1854,'Master List'!$B$42:$D$129,3,FALSE))</f>
        <v>#N/A</v>
      </c>
      <c r="J1854" t="e">
        <f>IF(AND(I1854="Yes_No",'Reported Performance Table'!E1854="Yes"),"No","Yes_No")</f>
        <v>#N/A</v>
      </c>
      <c r="K1854" t="str">
        <f>IF('Reported Performance Table'!D1854="","",IF('Reported Performance Table'!E1854="Yes","LUNA_CCT","Reported_CCT"))</f>
        <v/>
      </c>
      <c r="L1854" t="str">
        <f>IF('Reported Performance Table'!D1854="","",IF(K1854="LUNA_CCT",VLOOKUP('Reported Performance Table'!D1854,'Master List'!$B$42:$E$129,4,FALSE),"Reported_BUG"))</f>
        <v/>
      </c>
      <c r="M1854" t="str">
        <f>IF('Reported Performance Table'!D1854="","",IF(AND('Reported Performance Table'!$E1854="Yes",OR('Reported Performance Table'!$D1854='Master List'!$B$42,'Reported Performance Table'!$D1854='Master List'!$B$43,'Reported Performance Table'!$D1854='Master List'!$B$44,'Reported Performance Table'!$D1854='Master List'!$B$46,'Reported Performance Table'!$D1854='Master List'!$B$48,'Reported Performance Table'!$D1854='Master List'!$B$104,'Reported Performance Table'!$D1854='Master List'!$B$106,'Reported Performance Table'!$D1854='Master List'!$B$126)),"LUNA_Dimming","Dimming_Capability_and_Range"))</f>
        <v/>
      </c>
      <c r="N1854" s="179">
        <f>'Reported Performance Table'!BE1854</f>
        <v>0</v>
      </c>
      <c r="O1854" s="179">
        <f>'Reported Performance Table'!BF1854</f>
        <v>0</v>
      </c>
      <c r="P1854" s="179">
        <f>'Reported Performance Table'!BG1854</f>
        <v>0</v>
      </c>
      <c r="Q1854" t="str">
        <f t="shared" si="57"/>
        <v>No</v>
      </c>
    </row>
    <row r="1855" spans="1:17" x14ac:dyDescent="0.25">
      <c r="A1855" s="75">
        <v>1862</v>
      </c>
      <c r="B1855" s="76" t="str">
        <f>IF('Reported Performance Table'!$A1862="","",IF(OR('Reported Performance Table'!$B1862="",'Reported Performance Table'!$C1862="",'Reported Performance Table'!$D1862="",'Reported Performance Table'!$F1862="",'Reported Performance Table'!$G1862="",'Reported Performance Table'!$H1862="",'Reported Performance Table'!$I1862="",'Reported Performance Table'!$K1862="",'Reported Performance Table'!$N1862="",'Reported Performance Table'!$O1862="",'Reported Performance Table'!$P1862="",'Reported Performance Table'!$Q1862="",'Reported Performance Table'!$R1862="",'Reported Performance Table'!$S1862="",'Reported Performance Table'!$T1862="",'Reported Performance Table'!$U1862="",'Reported Performance Table'!$V1862="",'Reported Performance Table'!$W1862="",'Reported Performance Table'!$X1862="",'Reported Performance Table'!$AF1862="",'Reported Performance Table'!$AG1862="",'Reported Performance Table'!$AI1862="",'Reported Performance Table'!$AJ1862="",'Reported Performance Table'!$AL1862="",'Reported Performance Table'!$AN1862="",'Reported Performance Table'!$AR1862=""),$A1855&amp;", ",""))</f>
        <v/>
      </c>
      <c r="D1855" s="35" t="e">
        <f>VLOOKUP('Reported Performance Table'!C1855,'Master List'!$B$20:$C$39,2,FALSE)</f>
        <v>#N/A</v>
      </c>
      <c r="E1855" t="e">
        <f>VLOOKUP('Reported Performance Table'!D1855,'Master List'!$B$42:$C$129,2,FALSE)</f>
        <v>#N/A</v>
      </c>
      <c r="F1855" t="e">
        <f>VLOOKUP('Reported Performance Table'!C1855,'Master List'!$B$20:$D$39,3,FALSE)</f>
        <v>#N/A</v>
      </c>
      <c r="G1855" s="3" t="e">
        <f>VLOOKUP('Reported Performance Table'!B1855,'Master List'!$B$11:$D$17,3,FALSE)</f>
        <v>#N/A</v>
      </c>
      <c r="H1855" t="e">
        <f t="shared" si="56"/>
        <v>#N/A</v>
      </c>
      <c r="I1855" t="e">
        <f>IF(VLOOKUP('Reported Performance Table'!D1855,'Master List'!$B$42:$D$129,3,FALSE)="","No",VLOOKUP('Reported Performance Table'!D1855,'Master List'!$B$42:$D$129,3,FALSE))</f>
        <v>#N/A</v>
      </c>
      <c r="J1855" t="e">
        <f>IF(AND(I1855="Yes_No",'Reported Performance Table'!E1855="Yes"),"No","Yes_No")</f>
        <v>#N/A</v>
      </c>
      <c r="K1855" t="str">
        <f>IF('Reported Performance Table'!D1855="","",IF('Reported Performance Table'!E1855="Yes","LUNA_CCT","Reported_CCT"))</f>
        <v/>
      </c>
      <c r="L1855" t="str">
        <f>IF('Reported Performance Table'!D1855="","",IF(K1855="LUNA_CCT",VLOOKUP('Reported Performance Table'!D1855,'Master List'!$B$42:$E$129,4,FALSE),"Reported_BUG"))</f>
        <v/>
      </c>
      <c r="M1855" t="str">
        <f>IF('Reported Performance Table'!D1855="","",IF(AND('Reported Performance Table'!$E1855="Yes",OR('Reported Performance Table'!$D1855='Master List'!$B$42,'Reported Performance Table'!$D1855='Master List'!$B$43,'Reported Performance Table'!$D1855='Master List'!$B$44,'Reported Performance Table'!$D1855='Master List'!$B$46,'Reported Performance Table'!$D1855='Master List'!$B$48,'Reported Performance Table'!$D1855='Master List'!$B$104,'Reported Performance Table'!$D1855='Master List'!$B$106,'Reported Performance Table'!$D1855='Master List'!$B$126)),"LUNA_Dimming","Dimming_Capability_and_Range"))</f>
        <v/>
      </c>
      <c r="N1855" s="179">
        <f>'Reported Performance Table'!BE1855</f>
        <v>0</v>
      </c>
      <c r="O1855" s="179">
        <f>'Reported Performance Table'!BF1855</f>
        <v>0</v>
      </c>
      <c r="P1855" s="179">
        <f>'Reported Performance Table'!BG1855</f>
        <v>0</v>
      </c>
      <c r="Q1855" t="str">
        <f t="shared" si="57"/>
        <v>No</v>
      </c>
    </row>
    <row r="1856" spans="1:17" x14ac:dyDescent="0.25">
      <c r="A1856" s="75">
        <v>1863</v>
      </c>
      <c r="B1856" s="76" t="str">
        <f>IF('Reported Performance Table'!$A1863="","",IF(OR('Reported Performance Table'!$B1863="",'Reported Performance Table'!$C1863="",'Reported Performance Table'!$D1863="",'Reported Performance Table'!$F1863="",'Reported Performance Table'!$G1863="",'Reported Performance Table'!$H1863="",'Reported Performance Table'!$I1863="",'Reported Performance Table'!$K1863="",'Reported Performance Table'!$N1863="",'Reported Performance Table'!$O1863="",'Reported Performance Table'!$P1863="",'Reported Performance Table'!$Q1863="",'Reported Performance Table'!$R1863="",'Reported Performance Table'!$S1863="",'Reported Performance Table'!$T1863="",'Reported Performance Table'!$U1863="",'Reported Performance Table'!$V1863="",'Reported Performance Table'!$W1863="",'Reported Performance Table'!$X1863="",'Reported Performance Table'!$AF1863="",'Reported Performance Table'!$AG1863="",'Reported Performance Table'!$AI1863="",'Reported Performance Table'!$AJ1863="",'Reported Performance Table'!$AL1863="",'Reported Performance Table'!$AN1863="",'Reported Performance Table'!$AR1863=""),$A1856&amp;", ",""))</f>
        <v/>
      </c>
      <c r="D1856" s="35" t="e">
        <f>VLOOKUP('Reported Performance Table'!C1856,'Master List'!$B$20:$C$39,2,FALSE)</f>
        <v>#N/A</v>
      </c>
      <c r="E1856" t="e">
        <f>VLOOKUP('Reported Performance Table'!D1856,'Master List'!$B$42:$C$129,2,FALSE)</f>
        <v>#N/A</v>
      </c>
      <c r="F1856" t="e">
        <f>VLOOKUP('Reported Performance Table'!C1856,'Master List'!$B$20:$D$39,3,FALSE)</f>
        <v>#N/A</v>
      </c>
      <c r="G1856" s="3" t="e">
        <f>VLOOKUP('Reported Performance Table'!B1856,'Master List'!$B$11:$D$17,3,FALSE)</f>
        <v>#N/A</v>
      </c>
      <c r="H1856" t="e">
        <f t="shared" si="56"/>
        <v>#N/A</v>
      </c>
      <c r="I1856" t="e">
        <f>IF(VLOOKUP('Reported Performance Table'!D1856,'Master List'!$B$42:$D$129,3,FALSE)="","No",VLOOKUP('Reported Performance Table'!D1856,'Master List'!$B$42:$D$129,3,FALSE))</f>
        <v>#N/A</v>
      </c>
      <c r="J1856" t="e">
        <f>IF(AND(I1856="Yes_No",'Reported Performance Table'!E1856="Yes"),"No","Yes_No")</f>
        <v>#N/A</v>
      </c>
      <c r="K1856" t="str">
        <f>IF('Reported Performance Table'!D1856="","",IF('Reported Performance Table'!E1856="Yes","LUNA_CCT","Reported_CCT"))</f>
        <v/>
      </c>
      <c r="L1856" t="str">
        <f>IF('Reported Performance Table'!D1856="","",IF(K1856="LUNA_CCT",VLOOKUP('Reported Performance Table'!D1856,'Master List'!$B$42:$E$129,4,FALSE),"Reported_BUG"))</f>
        <v/>
      </c>
      <c r="M1856" t="str">
        <f>IF('Reported Performance Table'!D1856="","",IF(AND('Reported Performance Table'!$E1856="Yes",OR('Reported Performance Table'!$D1856='Master List'!$B$42,'Reported Performance Table'!$D1856='Master List'!$B$43,'Reported Performance Table'!$D1856='Master List'!$B$44,'Reported Performance Table'!$D1856='Master List'!$B$46,'Reported Performance Table'!$D1856='Master List'!$B$48,'Reported Performance Table'!$D1856='Master List'!$B$104,'Reported Performance Table'!$D1856='Master List'!$B$106,'Reported Performance Table'!$D1856='Master List'!$B$126)),"LUNA_Dimming","Dimming_Capability_and_Range"))</f>
        <v/>
      </c>
      <c r="N1856" s="179">
        <f>'Reported Performance Table'!BE1856</f>
        <v>0</v>
      </c>
      <c r="O1856" s="179">
        <f>'Reported Performance Table'!BF1856</f>
        <v>0</v>
      </c>
      <c r="P1856" s="179">
        <f>'Reported Performance Table'!BG1856</f>
        <v>0</v>
      </c>
      <c r="Q1856" t="str">
        <f t="shared" si="57"/>
        <v>No</v>
      </c>
    </row>
    <row r="1857" spans="1:17" x14ac:dyDescent="0.25">
      <c r="A1857" s="75">
        <v>1864</v>
      </c>
      <c r="B1857" s="76" t="str">
        <f>IF('Reported Performance Table'!$A1864="","",IF(OR('Reported Performance Table'!$B1864="",'Reported Performance Table'!$C1864="",'Reported Performance Table'!$D1864="",'Reported Performance Table'!$F1864="",'Reported Performance Table'!$G1864="",'Reported Performance Table'!$H1864="",'Reported Performance Table'!$I1864="",'Reported Performance Table'!$K1864="",'Reported Performance Table'!$N1864="",'Reported Performance Table'!$O1864="",'Reported Performance Table'!$P1864="",'Reported Performance Table'!$Q1864="",'Reported Performance Table'!$R1864="",'Reported Performance Table'!$S1864="",'Reported Performance Table'!$T1864="",'Reported Performance Table'!$U1864="",'Reported Performance Table'!$V1864="",'Reported Performance Table'!$W1864="",'Reported Performance Table'!$X1864="",'Reported Performance Table'!$AF1864="",'Reported Performance Table'!$AG1864="",'Reported Performance Table'!$AI1864="",'Reported Performance Table'!$AJ1864="",'Reported Performance Table'!$AL1864="",'Reported Performance Table'!$AN1864="",'Reported Performance Table'!$AR1864=""),$A1857&amp;", ",""))</f>
        <v/>
      </c>
      <c r="D1857" s="35" t="e">
        <f>VLOOKUP('Reported Performance Table'!C1857,'Master List'!$B$20:$C$39,2,FALSE)</f>
        <v>#N/A</v>
      </c>
      <c r="E1857" t="e">
        <f>VLOOKUP('Reported Performance Table'!D1857,'Master List'!$B$42:$C$129,2,FALSE)</f>
        <v>#N/A</v>
      </c>
      <c r="F1857" t="e">
        <f>VLOOKUP('Reported Performance Table'!C1857,'Master List'!$B$20:$D$39,3,FALSE)</f>
        <v>#N/A</v>
      </c>
      <c r="G1857" s="3" t="e">
        <f>VLOOKUP('Reported Performance Table'!B1857,'Master List'!$B$11:$D$17,3,FALSE)</f>
        <v>#N/A</v>
      </c>
      <c r="H1857" t="e">
        <f t="shared" si="56"/>
        <v>#N/A</v>
      </c>
      <c r="I1857" t="e">
        <f>IF(VLOOKUP('Reported Performance Table'!D1857,'Master List'!$B$42:$D$129,3,FALSE)="","No",VLOOKUP('Reported Performance Table'!D1857,'Master List'!$B$42:$D$129,3,FALSE))</f>
        <v>#N/A</v>
      </c>
      <c r="J1857" t="e">
        <f>IF(AND(I1857="Yes_No",'Reported Performance Table'!E1857="Yes"),"No","Yes_No")</f>
        <v>#N/A</v>
      </c>
      <c r="K1857" t="str">
        <f>IF('Reported Performance Table'!D1857="","",IF('Reported Performance Table'!E1857="Yes","LUNA_CCT","Reported_CCT"))</f>
        <v/>
      </c>
      <c r="L1857" t="str">
        <f>IF('Reported Performance Table'!D1857="","",IF(K1857="LUNA_CCT",VLOOKUP('Reported Performance Table'!D1857,'Master List'!$B$42:$E$129,4,FALSE),"Reported_BUG"))</f>
        <v/>
      </c>
      <c r="M1857" t="str">
        <f>IF('Reported Performance Table'!D1857="","",IF(AND('Reported Performance Table'!$E1857="Yes",OR('Reported Performance Table'!$D1857='Master List'!$B$42,'Reported Performance Table'!$D1857='Master List'!$B$43,'Reported Performance Table'!$D1857='Master List'!$B$44,'Reported Performance Table'!$D1857='Master List'!$B$46,'Reported Performance Table'!$D1857='Master List'!$B$48,'Reported Performance Table'!$D1857='Master List'!$B$104,'Reported Performance Table'!$D1857='Master List'!$B$106,'Reported Performance Table'!$D1857='Master List'!$B$126)),"LUNA_Dimming","Dimming_Capability_and_Range"))</f>
        <v/>
      </c>
      <c r="N1857" s="179">
        <f>'Reported Performance Table'!BE1857</f>
        <v>0</v>
      </c>
      <c r="O1857" s="179">
        <f>'Reported Performance Table'!BF1857</f>
        <v>0</v>
      </c>
      <c r="P1857" s="179">
        <f>'Reported Performance Table'!BG1857</f>
        <v>0</v>
      </c>
      <c r="Q1857" t="str">
        <f t="shared" si="57"/>
        <v>No</v>
      </c>
    </row>
    <row r="1858" spans="1:17" x14ac:dyDescent="0.25">
      <c r="A1858" s="75">
        <v>1865</v>
      </c>
      <c r="B1858" s="76" t="str">
        <f>IF('Reported Performance Table'!$A1865="","",IF(OR('Reported Performance Table'!$B1865="",'Reported Performance Table'!$C1865="",'Reported Performance Table'!$D1865="",'Reported Performance Table'!$F1865="",'Reported Performance Table'!$G1865="",'Reported Performance Table'!$H1865="",'Reported Performance Table'!$I1865="",'Reported Performance Table'!$K1865="",'Reported Performance Table'!$N1865="",'Reported Performance Table'!$O1865="",'Reported Performance Table'!$P1865="",'Reported Performance Table'!$Q1865="",'Reported Performance Table'!$R1865="",'Reported Performance Table'!$S1865="",'Reported Performance Table'!$T1865="",'Reported Performance Table'!$U1865="",'Reported Performance Table'!$V1865="",'Reported Performance Table'!$W1865="",'Reported Performance Table'!$X1865="",'Reported Performance Table'!$AF1865="",'Reported Performance Table'!$AG1865="",'Reported Performance Table'!$AI1865="",'Reported Performance Table'!$AJ1865="",'Reported Performance Table'!$AL1865="",'Reported Performance Table'!$AN1865="",'Reported Performance Table'!$AR1865=""),$A1858&amp;", ",""))</f>
        <v/>
      </c>
      <c r="D1858" s="35" t="e">
        <f>VLOOKUP('Reported Performance Table'!C1858,'Master List'!$B$20:$C$39,2,FALSE)</f>
        <v>#N/A</v>
      </c>
      <c r="E1858" t="e">
        <f>VLOOKUP('Reported Performance Table'!D1858,'Master List'!$B$42:$C$129,2,FALSE)</f>
        <v>#N/A</v>
      </c>
      <c r="F1858" t="e">
        <f>VLOOKUP('Reported Performance Table'!C1858,'Master List'!$B$20:$D$39,3,FALSE)</f>
        <v>#N/A</v>
      </c>
      <c r="G1858" s="3" t="e">
        <f>VLOOKUP('Reported Performance Table'!B1858,'Master List'!$B$11:$D$17,3,FALSE)</f>
        <v>#N/A</v>
      </c>
      <c r="H1858" t="e">
        <f t="shared" si="56"/>
        <v>#N/A</v>
      </c>
      <c r="I1858" t="e">
        <f>IF(VLOOKUP('Reported Performance Table'!D1858,'Master List'!$B$42:$D$129,3,FALSE)="","No",VLOOKUP('Reported Performance Table'!D1858,'Master List'!$B$42:$D$129,3,FALSE))</f>
        <v>#N/A</v>
      </c>
      <c r="J1858" t="e">
        <f>IF(AND(I1858="Yes_No",'Reported Performance Table'!E1858="Yes"),"No","Yes_No")</f>
        <v>#N/A</v>
      </c>
      <c r="K1858" t="str">
        <f>IF('Reported Performance Table'!D1858="","",IF('Reported Performance Table'!E1858="Yes","LUNA_CCT","Reported_CCT"))</f>
        <v/>
      </c>
      <c r="L1858" t="str">
        <f>IF('Reported Performance Table'!D1858="","",IF(K1858="LUNA_CCT",VLOOKUP('Reported Performance Table'!D1858,'Master List'!$B$42:$E$129,4,FALSE),"Reported_BUG"))</f>
        <v/>
      </c>
      <c r="M1858" t="str">
        <f>IF('Reported Performance Table'!D1858="","",IF(AND('Reported Performance Table'!$E1858="Yes",OR('Reported Performance Table'!$D1858='Master List'!$B$42,'Reported Performance Table'!$D1858='Master List'!$B$43,'Reported Performance Table'!$D1858='Master List'!$B$44,'Reported Performance Table'!$D1858='Master List'!$B$46,'Reported Performance Table'!$D1858='Master List'!$B$48,'Reported Performance Table'!$D1858='Master List'!$B$104,'Reported Performance Table'!$D1858='Master List'!$B$106,'Reported Performance Table'!$D1858='Master List'!$B$126)),"LUNA_Dimming","Dimming_Capability_and_Range"))</f>
        <v/>
      </c>
      <c r="N1858" s="179">
        <f>'Reported Performance Table'!BE1858</f>
        <v>0</v>
      </c>
      <c r="O1858" s="179">
        <f>'Reported Performance Table'!BF1858</f>
        <v>0</v>
      </c>
      <c r="P1858" s="179">
        <f>'Reported Performance Table'!BG1858</f>
        <v>0</v>
      </c>
      <c r="Q1858" t="str">
        <f t="shared" si="57"/>
        <v>No</v>
      </c>
    </row>
    <row r="1859" spans="1:17" x14ac:dyDescent="0.25">
      <c r="A1859" s="75">
        <v>1866</v>
      </c>
      <c r="B1859" s="76" t="str">
        <f>IF('Reported Performance Table'!$A1866="","",IF(OR('Reported Performance Table'!$B1866="",'Reported Performance Table'!$C1866="",'Reported Performance Table'!$D1866="",'Reported Performance Table'!$F1866="",'Reported Performance Table'!$G1866="",'Reported Performance Table'!$H1866="",'Reported Performance Table'!$I1866="",'Reported Performance Table'!$K1866="",'Reported Performance Table'!$N1866="",'Reported Performance Table'!$O1866="",'Reported Performance Table'!$P1866="",'Reported Performance Table'!$Q1866="",'Reported Performance Table'!$R1866="",'Reported Performance Table'!$S1866="",'Reported Performance Table'!$T1866="",'Reported Performance Table'!$U1866="",'Reported Performance Table'!$V1866="",'Reported Performance Table'!$W1866="",'Reported Performance Table'!$X1866="",'Reported Performance Table'!$AF1866="",'Reported Performance Table'!$AG1866="",'Reported Performance Table'!$AI1866="",'Reported Performance Table'!$AJ1866="",'Reported Performance Table'!$AL1866="",'Reported Performance Table'!$AN1866="",'Reported Performance Table'!$AR1866=""),$A1859&amp;", ",""))</f>
        <v/>
      </c>
      <c r="D1859" s="35" t="e">
        <f>VLOOKUP('Reported Performance Table'!C1859,'Master List'!$B$20:$C$39,2,FALSE)</f>
        <v>#N/A</v>
      </c>
      <c r="E1859" t="e">
        <f>VLOOKUP('Reported Performance Table'!D1859,'Master List'!$B$42:$C$129,2,FALSE)</f>
        <v>#N/A</v>
      </c>
      <c r="F1859" t="e">
        <f>VLOOKUP('Reported Performance Table'!C1859,'Master List'!$B$20:$D$39,3,FALSE)</f>
        <v>#N/A</v>
      </c>
      <c r="G1859" s="3" t="e">
        <f>VLOOKUP('Reported Performance Table'!B1859,'Master List'!$B$11:$D$17,3,FALSE)</f>
        <v>#N/A</v>
      </c>
      <c r="H1859" t="e">
        <f t="shared" si="56"/>
        <v>#N/A</v>
      </c>
      <c r="I1859" t="e">
        <f>IF(VLOOKUP('Reported Performance Table'!D1859,'Master List'!$B$42:$D$129,3,FALSE)="","No",VLOOKUP('Reported Performance Table'!D1859,'Master List'!$B$42:$D$129,3,FALSE))</f>
        <v>#N/A</v>
      </c>
      <c r="J1859" t="e">
        <f>IF(AND(I1859="Yes_No",'Reported Performance Table'!E1859="Yes"),"No","Yes_No")</f>
        <v>#N/A</v>
      </c>
      <c r="K1859" t="str">
        <f>IF('Reported Performance Table'!D1859="","",IF('Reported Performance Table'!E1859="Yes","LUNA_CCT","Reported_CCT"))</f>
        <v/>
      </c>
      <c r="L1859" t="str">
        <f>IF('Reported Performance Table'!D1859="","",IF(K1859="LUNA_CCT",VLOOKUP('Reported Performance Table'!D1859,'Master List'!$B$42:$E$129,4,FALSE),"Reported_BUG"))</f>
        <v/>
      </c>
      <c r="M1859" t="str">
        <f>IF('Reported Performance Table'!D1859="","",IF(AND('Reported Performance Table'!$E1859="Yes",OR('Reported Performance Table'!$D1859='Master List'!$B$42,'Reported Performance Table'!$D1859='Master List'!$B$43,'Reported Performance Table'!$D1859='Master List'!$B$44,'Reported Performance Table'!$D1859='Master List'!$B$46,'Reported Performance Table'!$D1859='Master List'!$B$48,'Reported Performance Table'!$D1859='Master List'!$B$104,'Reported Performance Table'!$D1859='Master List'!$B$106,'Reported Performance Table'!$D1859='Master List'!$B$126)),"LUNA_Dimming","Dimming_Capability_and_Range"))</f>
        <v/>
      </c>
      <c r="N1859" s="179">
        <f>'Reported Performance Table'!BE1859</f>
        <v>0</v>
      </c>
      <c r="O1859" s="179">
        <f>'Reported Performance Table'!BF1859</f>
        <v>0</v>
      </c>
      <c r="P1859" s="179">
        <f>'Reported Performance Table'!BG1859</f>
        <v>0</v>
      </c>
      <c r="Q1859" t="str">
        <f t="shared" si="57"/>
        <v>No</v>
      </c>
    </row>
    <row r="1860" spans="1:17" x14ac:dyDescent="0.25">
      <c r="A1860" s="75">
        <v>1867</v>
      </c>
      <c r="B1860" s="76" t="str">
        <f>IF('Reported Performance Table'!$A1867="","",IF(OR('Reported Performance Table'!$B1867="",'Reported Performance Table'!$C1867="",'Reported Performance Table'!$D1867="",'Reported Performance Table'!$F1867="",'Reported Performance Table'!$G1867="",'Reported Performance Table'!$H1867="",'Reported Performance Table'!$I1867="",'Reported Performance Table'!$K1867="",'Reported Performance Table'!$N1867="",'Reported Performance Table'!$O1867="",'Reported Performance Table'!$P1867="",'Reported Performance Table'!$Q1867="",'Reported Performance Table'!$R1867="",'Reported Performance Table'!$S1867="",'Reported Performance Table'!$T1867="",'Reported Performance Table'!$U1867="",'Reported Performance Table'!$V1867="",'Reported Performance Table'!$W1867="",'Reported Performance Table'!$X1867="",'Reported Performance Table'!$AF1867="",'Reported Performance Table'!$AG1867="",'Reported Performance Table'!$AI1867="",'Reported Performance Table'!$AJ1867="",'Reported Performance Table'!$AL1867="",'Reported Performance Table'!$AN1867="",'Reported Performance Table'!$AR1867=""),$A1860&amp;", ",""))</f>
        <v/>
      </c>
      <c r="D1860" s="35" t="e">
        <f>VLOOKUP('Reported Performance Table'!C1860,'Master List'!$B$20:$C$39,2,FALSE)</f>
        <v>#N/A</v>
      </c>
      <c r="E1860" t="e">
        <f>VLOOKUP('Reported Performance Table'!D1860,'Master List'!$B$42:$C$129,2,FALSE)</f>
        <v>#N/A</v>
      </c>
      <c r="F1860" t="e">
        <f>VLOOKUP('Reported Performance Table'!C1860,'Master List'!$B$20:$D$39,3,FALSE)</f>
        <v>#N/A</v>
      </c>
      <c r="G1860" s="3" t="e">
        <f>VLOOKUP('Reported Performance Table'!B1860,'Master List'!$B$11:$D$17,3,FALSE)</f>
        <v>#N/A</v>
      </c>
      <c r="H1860" t="e">
        <f t="shared" si="56"/>
        <v>#N/A</v>
      </c>
      <c r="I1860" t="e">
        <f>IF(VLOOKUP('Reported Performance Table'!D1860,'Master List'!$B$42:$D$129,3,FALSE)="","No",VLOOKUP('Reported Performance Table'!D1860,'Master List'!$B$42:$D$129,3,FALSE))</f>
        <v>#N/A</v>
      </c>
      <c r="J1860" t="e">
        <f>IF(AND(I1860="Yes_No",'Reported Performance Table'!E1860="Yes"),"No","Yes_No")</f>
        <v>#N/A</v>
      </c>
      <c r="K1860" t="str">
        <f>IF('Reported Performance Table'!D1860="","",IF('Reported Performance Table'!E1860="Yes","LUNA_CCT","Reported_CCT"))</f>
        <v/>
      </c>
      <c r="L1860" t="str">
        <f>IF('Reported Performance Table'!D1860="","",IF(K1860="LUNA_CCT",VLOOKUP('Reported Performance Table'!D1860,'Master List'!$B$42:$E$129,4,FALSE),"Reported_BUG"))</f>
        <v/>
      </c>
      <c r="M1860" t="str">
        <f>IF('Reported Performance Table'!D1860="","",IF(AND('Reported Performance Table'!$E1860="Yes",OR('Reported Performance Table'!$D1860='Master List'!$B$42,'Reported Performance Table'!$D1860='Master List'!$B$43,'Reported Performance Table'!$D1860='Master List'!$B$44,'Reported Performance Table'!$D1860='Master List'!$B$46,'Reported Performance Table'!$D1860='Master List'!$B$48,'Reported Performance Table'!$D1860='Master List'!$B$104,'Reported Performance Table'!$D1860='Master List'!$B$106,'Reported Performance Table'!$D1860='Master List'!$B$126)),"LUNA_Dimming","Dimming_Capability_and_Range"))</f>
        <v/>
      </c>
      <c r="N1860" s="179">
        <f>'Reported Performance Table'!BE1860</f>
        <v>0</v>
      </c>
      <c r="O1860" s="179">
        <f>'Reported Performance Table'!BF1860</f>
        <v>0</v>
      </c>
      <c r="P1860" s="179">
        <f>'Reported Performance Table'!BG1860</f>
        <v>0</v>
      </c>
      <c r="Q1860" t="str">
        <f t="shared" si="57"/>
        <v>No</v>
      </c>
    </row>
    <row r="1861" spans="1:17" x14ac:dyDescent="0.25">
      <c r="A1861" s="75">
        <v>1868</v>
      </c>
      <c r="B1861" s="76" t="str">
        <f>IF('Reported Performance Table'!$A1868="","",IF(OR('Reported Performance Table'!$B1868="",'Reported Performance Table'!$C1868="",'Reported Performance Table'!$D1868="",'Reported Performance Table'!$F1868="",'Reported Performance Table'!$G1868="",'Reported Performance Table'!$H1868="",'Reported Performance Table'!$I1868="",'Reported Performance Table'!$K1868="",'Reported Performance Table'!$N1868="",'Reported Performance Table'!$O1868="",'Reported Performance Table'!$P1868="",'Reported Performance Table'!$Q1868="",'Reported Performance Table'!$R1868="",'Reported Performance Table'!$S1868="",'Reported Performance Table'!$T1868="",'Reported Performance Table'!$U1868="",'Reported Performance Table'!$V1868="",'Reported Performance Table'!$W1868="",'Reported Performance Table'!$X1868="",'Reported Performance Table'!$AF1868="",'Reported Performance Table'!$AG1868="",'Reported Performance Table'!$AI1868="",'Reported Performance Table'!$AJ1868="",'Reported Performance Table'!$AL1868="",'Reported Performance Table'!$AN1868="",'Reported Performance Table'!$AR1868=""),$A1861&amp;", ",""))</f>
        <v/>
      </c>
      <c r="D1861" s="35" t="e">
        <f>VLOOKUP('Reported Performance Table'!C1861,'Master List'!$B$20:$C$39,2,FALSE)</f>
        <v>#N/A</v>
      </c>
      <c r="E1861" t="e">
        <f>VLOOKUP('Reported Performance Table'!D1861,'Master List'!$B$42:$C$129,2,FALSE)</f>
        <v>#N/A</v>
      </c>
      <c r="F1861" t="e">
        <f>VLOOKUP('Reported Performance Table'!C1861,'Master List'!$B$20:$D$39,3,FALSE)</f>
        <v>#N/A</v>
      </c>
      <c r="G1861" s="3" t="e">
        <f>VLOOKUP('Reported Performance Table'!B1861,'Master List'!$B$11:$D$17,3,FALSE)</f>
        <v>#N/A</v>
      </c>
      <c r="H1861" t="e">
        <f t="shared" si="56"/>
        <v>#N/A</v>
      </c>
      <c r="I1861" t="e">
        <f>IF(VLOOKUP('Reported Performance Table'!D1861,'Master List'!$B$42:$D$129,3,FALSE)="","No",VLOOKUP('Reported Performance Table'!D1861,'Master List'!$B$42:$D$129,3,FALSE))</f>
        <v>#N/A</v>
      </c>
      <c r="J1861" t="e">
        <f>IF(AND(I1861="Yes_No",'Reported Performance Table'!E1861="Yes"),"No","Yes_No")</f>
        <v>#N/A</v>
      </c>
      <c r="K1861" t="str">
        <f>IF('Reported Performance Table'!D1861="","",IF('Reported Performance Table'!E1861="Yes","LUNA_CCT","Reported_CCT"))</f>
        <v/>
      </c>
      <c r="L1861" t="str">
        <f>IF('Reported Performance Table'!D1861="","",IF(K1861="LUNA_CCT",VLOOKUP('Reported Performance Table'!D1861,'Master List'!$B$42:$E$129,4,FALSE),"Reported_BUG"))</f>
        <v/>
      </c>
      <c r="M1861" t="str">
        <f>IF('Reported Performance Table'!D1861="","",IF(AND('Reported Performance Table'!$E1861="Yes",OR('Reported Performance Table'!$D1861='Master List'!$B$42,'Reported Performance Table'!$D1861='Master List'!$B$43,'Reported Performance Table'!$D1861='Master List'!$B$44,'Reported Performance Table'!$D1861='Master List'!$B$46,'Reported Performance Table'!$D1861='Master List'!$B$48,'Reported Performance Table'!$D1861='Master List'!$B$104,'Reported Performance Table'!$D1861='Master List'!$B$106,'Reported Performance Table'!$D1861='Master List'!$B$126)),"LUNA_Dimming","Dimming_Capability_and_Range"))</f>
        <v/>
      </c>
      <c r="N1861" s="179">
        <f>'Reported Performance Table'!BE1861</f>
        <v>0</v>
      </c>
      <c r="O1861" s="179">
        <f>'Reported Performance Table'!BF1861</f>
        <v>0</v>
      </c>
      <c r="P1861" s="179">
        <f>'Reported Performance Table'!BG1861</f>
        <v>0</v>
      </c>
      <c r="Q1861" t="str">
        <f t="shared" si="57"/>
        <v>No</v>
      </c>
    </row>
    <row r="1862" spans="1:17" x14ac:dyDescent="0.25">
      <c r="A1862" s="75">
        <v>1869</v>
      </c>
      <c r="B1862" s="76" t="str">
        <f>IF('Reported Performance Table'!$A1869="","",IF(OR('Reported Performance Table'!$B1869="",'Reported Performance Table'!$C1869="",'Reported Performance Table'!$D1869="",'Reported Performance Table'!$F1869="",'Reported Performance Table'!$G1869="",'Reported Performance Table'!$H1869="",'Reported Performance Table'!$I1869="",'Reported Performance Table'!$K1869="",'Reported Performance Table'!$N1869="",'Reported Performance Table'!$O1869="",'Reported Performance Table'!$P1869="",'Reported Performance Table'!$Q1869="",'Reported Performance Table'!$R1869="",'Reported Performance Table'!$S1869="",'Reported Performance Table'!$T1869="",'Reported Performance Table'!$U1869="",'Reported Performance Table'!$V1869="",'Reported Performance Table'!$W1869="",'Reported Performance Table'!$X1869="",'Reported Performance Table'!$AF1869="",'Reported Performance Table'!$AG1869="",'Reported Performance Table'!$AI1869="",'Reported Performance Table'!$AJ1869="",'Reported Performance Table'!$AL1869="",'Reported Performance Table'!$AN1869="",'Reported Performance Table'!$AR1869=""),$A1862&amp;", ",""))</f>
        <v/>
      </c>
      <c r="D1862" s="35" t="e">
        <f>VLOOKUP('Reported Performance Table'!C1862,'Master List'!$B$20:$C$39,2,FALSE)</f>
        <v>#N/A</v>
      </c>
      <c r="E1862" t="e">
        <f>VLOOKUP('Reported Performance Table'!D1862,'Master List'!$B$42:$C$129,2,FALSE)</f>
        <v>#N/A</v>
      </c>
      <c r="F1862" t="e">
        <f>VLOOKUP('Reported Performance Table'!C1862,'Master List'!$B$20:$D$39,3,FALSE)</f>
        <v>#N/A</v>
      </c>
      <c r="G1862" s="3" t="e">
        <f>VLOOKUP('Reported Performance Table'!B1862,'Master List'!$B$11:$D$17,3,FALSE)</f>
        <v>#N/A</v>
      </c>
      <c r="H1862" t="e">
        <f t="shared" si="56"/>
        <v>#N/A</v>
      </c>
      <c r="I1862" t="e">
        <f>IF(VLOOKUP('Reported Performance Table'!D1862,'Master List'!$B$42:$D$129,3,FALSE)="","No",VLOOKUP('Reported Performance Table'!D1862,'Master List'!$B$42:$D$129,3,FALSE))</f>
        <v>#N/A</v>
      </c>
      <c r="J1862" t="e">
        <f>IF(AND(I1862="Yes_No",'Reported Performance Table'!E1862="Yes"),"No","Yes_No")</f>
        <v>#N/A</v>
      </c>
      <c r="K1862" t="str">
        <f>IF('Reported Performance Table'!D1862="","",IF('Reported Performance Table'!E1862="Yes","LUNA_CCT","Reported_CCT"))</f>
        <v/>
      </c>
      <c r="L1862" t="str">
        <f>IF('Reported Performance Table'!D1862="","",IF(K1862="LUNA_CCT",VLOOKUP('Reported Performance Table'!D1862,'Master List'!$B$42:$E$129,4,FALSE),"Reported_BUG"))</f>
        <v/>
      </c>
      <c r="M1862" t="str">
        <f>IF('Reported Performance Table'!D1862="","",IF(AND('Reported Performance Table'!$E1862="Yes",OR('Reported Performance Table'!$D1862='Master List'!$B$42,'Reported Performance Table'!$D1862='Master List'!$B$43,'Reported Performance Table'!$D1862='Master List'!$B$44,'Reported Performance Table'!$D1862='Master List'!$B$46,'Reported Performance Table'!$D1862='Master List'!$B$48,'Reported Performance Table'!$D1862='Master List'!$B$104,'Reported Performance Table'!$D1862='Master List'!$B$106,'Reported Performance Table'!$D1862='Master List'!$B$126)),"LUNA_Dimming","Dimming_Capability_and_Range"))</f>
        <v/>
      </c>
      <c r="N1862" s="179">
        <f>'Reported Performance Table'!BE1862</f>
        <v>0</v>
      </c>
      <c r="O1862" s="179">
        <f>'Reported Performance Table'!BF1862</f>
        <v>0</v>
      </c>
      <c r="P1862" s="179">
        <f>'Reported Performance Table'!BG1862</f>
        <v>0</v>
      </c>
      <c r="Q1862" t="str">
        <f t="shared" si="57"/>
        <v>No</v>
      </c>
    </row>
    <row r="1863" spans="1:17" x14ac:dyDescent="0.25">
      <c r="A1863" s="75">
        <v>1870</v>
      </c>
      <c r="B1863" s="76" t="str">
        <f>IF('Reported Performance Table'!$A1870="","",IF(OR('Reported Performance Table'!$B1870="",'Reported Performance Table'!$C1870="",'Reported Performance Table'!$D1870="",'Reported Performance Table'!$F1870="",'Reported Performance Table'!$G1870="",'Reported Performance Table'!$H1870="",'Reported Performance Table'!$I1870="",'Reported Performance Table'!$K1870="",'Reported Performance Table'!$N1870="",'Reported Performance Table'!$O1870="",'Reported Performance Table'!$P1870="",'Reported Performance Table'!$Q1870="",'Reported Performance Table'!$R1870="",'Reported Performance Table'!$S1870="",'Reported Performance Table'!$T1870="",'Reported Performance Table'!$U1870="",'Reported Performance Table'!$V1870="",'Reported Performance Table'!$W1870="",'Reported Performance Table'!$X1870="",'Reported Performance Table'!$AF1870="",'Reported Performance Table'!$AG1870="",'Reported Performance Table'!$AI1870="",'Reported Performance Table'!$AJ1870="",'Reported Performance Table'!$AL1870="",'Reported Performance Table'!$AN1870="",'Reported Performance Table'!$AR1870=""),$A1863&amp;", ",""))</f>
        <v/>
      </c>
      <c r="D1863" s="35" t="e">
        <f>VLOOKUP('Reported Performance Table'!C1863,'Master List'!$B$20:$C$39,2,FALSE)</f>
        <v>#N/A</v>
      </c>
      <c r="E1863" t="e">
        <f>VLOOKUP('Reported Performance Table'!D1863,'Master List'!$B$42:$C$129,2,FALSE)</f>
        <v>#N/A</v>
      </c>
      <c r="F1863" t="e">
        <f>VLOOKUP('Reported Performance Table'!C1863,'Master List'!$B$20:$D$39,3,FALSE)</f>
        <v>#N/A</v>
      </c>
      <c r="G1863" s="3" t="e">
        <f>VLOOKUP('Reported Performance Table'!B1863,'Master List'!$B$11:$D$17,3,FALSE)</f>
        <v>#N/A</v>
      </c>
      <c r="H1863" t="e">
        <f t="shared" si="56"/>
        <v>#N/A</v>
      </c>
      <c r="I1863" t="e">
        <f>IF(VLOOKUP('Reported Performance Table'!D1863,'Master List'!$B$42:$D$129,3,FALSE)="","No",VLOOKUP('Reported Performance Table'!D1863,'Master List'!$B$42:$D$129,3,FALSE))</f>
        <v>#N/A</v>
      </c>
      <c r="J1863" t="e">
        <f>IF(AND(I1863="Yes_No",'Reported Performance Table'!E1863="Yes"),"No","Yes_No")</f>
        <v>#N/A</v>
      </c>
      <c r="K1863" t="str">
        <f>IF('Reported Performance Table'!D1863="","",IF('Reported Performance Table'!E1863="Yes","LUNA_CCT","Reported_CCT"))</f>
        <v/>
      </c>
      <c r="L1863" t="str">
        <f>IF('Reported Performance Table'!D1863="","",IF(K1863="LUNA_CCT",VLOOKUP('Reported Performance Table'!D1863,'Master List'!$B$42:$E$129,4,FALSE),"Reported_BUG"))</f>
        <v/>
      </c>
      <c r="M1863" t="str">
        <f>IF('Reported Performance Table'!D1863="","",IF(AND('Reported Performance Table'!$E1863="Yes",OR('Reported Performance Table'!$D1863='Master List'!$B$42,'Reported Performance Table'!$D1863='Master List'!$B$43,'Reported Performance Table'!$D1863='Master List'!$B$44,'Reported Performance Table'!$D1863='Master List'!$B$46,'Reported Performance Table'!$D1863='Master List'!$B$48,'Reported Performance Table'!$D1863='Master List'!$B$104,'Reported Performance Table'!$D1863='Master List'!$B$106,'Reported Performance Table'!$D1863='Master List'!$B$126)),"LUNA_Dimming","Dimming_Capability_and_Range"))</f>
        <v/>
      </c>
      <c r="N1863" s="179">
        <f>'Reported Performance Table'!BE1863</f>
        <v>0</v>
      </c>
      <c r="O1863" s="179">
        <f>'Reported Performance Table'!BF1863</f>
        <v>0</v>
      </c>
      <c r="P1863" s="179">
        <f>'Reported Performance Table'!BG1863</f>
        <v>0</v>
      </c>
      <c r="Q1863" t="str">
        <f t="shared" si="57"/>
        <v>No</v>
      </c>
    </row>
    <row r="1864" spans="1:17" x14ac:dyDescent="0.25">
      <c r="A1864" s="75">
        <v>1871</v>
      </c>
      <c r="B1864" s="76" t="str">
        <f>IF('Reported Performance Table'!$A1871="","",IF(OR('Reported Performance Table'!$B1871="",'Reported Performance Table'!$C1871="",'Reported Performance Table'!$D1871="",'Reported Performance Table'!$F1871="",'Reported Performance Table'!$G1871="",'Reported Performance Table'!$H1871="",'Reported Performance Table'!$I1871="",'Reported Performance Table'!$K1871="",'Reported Performance Table'!$N1871="",'Reported Performance Table'!$O1871="",'Reported Performance Table'!$P1871="",'Reported Performance Table'!$Q1871="",'Reported Performance Table'!$R1871="",'Reported Performance Table'!$S1871="",'Reported Performance Table'!$T1871="",'Reported Performance Table'!$U1871="",'Reported Performance Table'!$V1871="",'Reported Performance Table'!$W1871="",'Reported Performance Table'!$X1871="",'Reported Performance Table'!$AF1871="",'Reported Performance Table'!$AG1871="",'Reported Performance Table'!$AI1871="",'Reported Performance Table'!$AJ1871="",'Reported Performance Table'!$AL1871="",'Reported Performance Table'!$AN1871="",'Reported Performance Table'!$AR1871=""),$A1864&amp;", ",""))</f>
        <v/>
      </c>
      <c r="D1864" s="35" t="e">
        <f>VLOOKUP('Reported Performance Table'!C1864,'Master List'!$B$20:$C$39,2,FALSE)</f>
        <v>#N/A</v>
      </c>
      <c r="E1864" t="e">
        <f>VLOOKUP('Reported Performance Table'!D1864,'Master List'!$B$42:$C$129,2,FALSE)</f>
        <v>#N/A</v>
      </c>
      <c r="F1864" t="e">
        <f>VLOOKUP('Reported Performance Table'!C1864,'Master List'!$B$20:$D$39,3,FALSE)</f>
        <v>#N/A</v>
      </c>
      <c r="G1864" s="3" t="e">
        <f>VLOOKUP('Reported Performance Table'!B1864,'Master List'!$B$11:$D$17,3,FALSE)</f>
        <v>#N/A</v>
      </c>
      <c r="H1864" t="e">
        <f t="shared" si="56"/>
        <v>#N/A</v>
      </c>
      <c r="I1864" t="e">
        <f>IF(VLOOKUP('Reported Performance Table'!D1864,'Master List'!$B$42:$D$129,3,FALSE)="","No",VLOOKUP('Reported Performance Table'!D1864,'Master List'!$B$42:$D$129,3,FALSE))</f>
        <v>#N/A</v>
      </c>
      <c r="J1864" t="e">
        <f>IF(AND(I1864="Yes_No",'Reported Performance Table'!E1864="Yes"),"No","Yes_No")</f>
        <v>#N/A</v>
      </c>
      <c r="K1864" t="str">
        <f>IF('Reported Performance Table'!D1864="","",IF('Reported Performance Table'!E1864="Yes","LUNA_CCT","Reported_CCT"))</f>
        <v/>
      </c>
      <c r="L1864" t="str">
        <f>IF('Reported Performance Table'!D1864="","",IF(K1864="LUNA_CCT",VLOOKUP('Reported Performance Table'!D1864,'Master List'!$B$42:$E$129,4,FALSE),"Reported_BUG"))</f>
        <v/>
      </c>
      <c r="M1864" t="str">
        <f>IF('Reported Performance Table'!D1864="","",IF(AND('Reported Performance Table'!$E1864="Yes",OR('Reported Performance Table'!$D1864='Master List'!$B$42,'Reported Performance Table'!$D1864='Master List'!$B$43,'Reported Performance Table'!$D1864='Master List'!$B$44,'Reported Performance Table'!$D1864='Master List'!$B$46,'Reported Performance Table'!$D1864='Master List'!$B$48,'Reported Performance Table'!$D1864='Master List'!$B$104,'Reported Performance Table'!$D1864='Master List'!$B$106,'Reported Performance Table'!$D1864='Master List'!$B$126)),"LUNA_Dimming","Dimming_Capability_and_Range"))</f>
        <v/>
      </c>
      <c r="N1864" s="179">
        <f>'Reported Performance Table'!BE1864</f>
        <v>0</v>
      </c>
      <c r="O1864" s="179">
        <f>'Reported Performance Table'!BF1864</f>
        <v>0</v>
      </c>
      <c r="P1864" s="179">
        <f>'Reported Performance Table'!BG1864</f>
        <v>0</v>
      </c>
      <c r="Q1864" t="str">
        <f t="shared" si="57"/>
        <v>No</v>
      </c>
    </row>
    <row r="1865" spans="1:17" x14ac:dyDescent="0.25">
      <c r="A1865" s="75">
        <v>1872</v>
      </c>
      <c r="B1865" s="76" t="str">
        <f>IF('Reported Performance Table'!$A1872="","",IF(OR('Reported Performance Table'!$B1872="",'Reported Performance Table'!$C1872="",'Reported Performance Table'!$D1872="",'Reported Performance Table'!$F1872="",'Reported Performance Table'!$G1872="",'Reported Performance Table'!$H1872="",'Reported Performance Table'!$I1872="",'Reported Performance Table'!$K1872="",'Reported Performance Table'!$N1872="",'Reported Performance Table'!$O1872="",'Reported Performance Table'!$P1872="",'Reported Performance Table'!$Q1872="",'Reported Performance Table'!$R1872="",'Reported Performance Table'!$S1872="",'Reported Performance Table'!$T1872="",'Reported Performance Table'!$U1872="",'Reported Performance Table'!$V1872="",'Reported Performance Table'!$W1872="",'Reported Performance Table'!$X1872="",'Reported Performance Table'!$AF1872="",'Reported Performance Table'!$AG1872="",'Reported Performance Table'!$AI1872="",'Reported Performance Table'!$AJ1872="",'Reported Performance Table'!$AL1872="",'Reported Performance Table'!$AN1872="",'Reported Performance Table'!$AR1872=""),$A1865&amp;", ",""))</f>
        <v/>
      </c>
      <c r="D1865" s="35" t="e">
        <f>VLOOKUP('Reported Performance Table'!C1865,'Master List'!$B$20:$C$39,2,FALSE)</f>
        <v>#N/A</v>
      </c>
      <c r="E1865" t="e">
        <f>VLOOKUP('Reported Performance Table'!D1865,'Master List'!$B$42:$C$129,2,FALSE)</f>
        <v>#N/A</v>
      </c>
      <c r="F1865" t="e">
        <f>VLOOKUP('Reported Performance Table'!C1865,'Master List'!$B$20:$D$39,3,FALSE)</f>
        <v>#N/A</v>
      </c>
      <c r="G1865" s="3" t="e">
        <f>VLOOKUP('Reported Performance Table'!B1865,'Master List'!$B$11:$D$17,3,FALSE)</f>
        <v>#N/A</v>
      </c>
      <c r="H1865" t="e">
        <f t="shared" si="56"/>
        <v>#N/A</v>
      </c>
      <c r="I1865" t="e">
        <f>IF(VLOOKUP('Reported Performance Table'!D1865,'Master List'!$B$42:$D$129,3,FALSE)="","No",VLOOKUP('Reported Performance Table'!D1865,'Master List'!$B$42:$D$129,3,FALSE))</f>
        <v>#N/A</v>
      </c>
      <c r="J1865" t="e">
        <f>IF(AND(I1865="Yes_No",'Reported Performance Table'!E1865="Yes"),"No","Yes_No")</f>
        <v>#N/A</v>
      </c>
      <c r="K1865" t="str">
        <f>IF('Reported Performance Table'!D1865="","",IF('Reported Performance Table'!E1865="Yes","LUNA_CCT","Reported_CCT"))</f>
        <v/>
      </c>
      <c r="L1865" t="str">
        <f>IF('Reported Performance Table'!D1865="","",IF(K1865="LUNA_CCT",VLOOKUP('Reported Performance Table'!D1865,'Master List'!$B$42:$E$129,4,FALSE),"Reported_BUG"))</f>
        <v/>
      </c>
      <c r="M1865" t="str">
        <f>IF('Reported Performance Table'!D1865="","",IF(AND('Reported Performance Table'!$E1865="Yes",OR('Reported Performance Table'!$D1865='Master List'!$B$42,'Reported Performance Table'!$D1865='Master List'!$B$43,'Reported Performance Table'!$D1865='Master List'!$B$44,'Reported Performance Table'!$D1865='Master List'!$B$46,'Reported Performance Table'!$D1865='Master List'!$B$48,'Reported Performance Table'!$D1865='Master List'!$B$104,'Reported Performance Table'!$D1865='Master List'!$B$106,'Reported Performance Table'!$D1865='Master List'!$B$126)),"LUNA_Dimming","Dimming_Capability_and_Range"))</f>
        <v/>
      </c>
      <c r="N1865" s="179">
        <f>'Reported Performance Table'!BE1865</f>
        <v>0</v>
      </c>
      <c r="O1865" s="179">
        <f>'Reported Performance Table'!BF1865</f>
        <v>0</v>
      </c>
      <c r="P1865" s="179">
        <f>'Reported Performance Table'!BG1865</f>
        <v>0</v>
      </c>
      <c r="Q1865" t="str">
        <f t="shared" si="57"/>
        <v>No</v>
      </c>
    </row>
    <row r="1866" spans="1:17" x14ac:dyDescent="0.25">
      <c r="A1866" s="75">
        <v>1873</v>
      </c>
      <c r="B1866" s="76" t="str">
        <f>IF('Reported Performance Table'!$A1873="","",IF(OR('Reported Performance Table'!$B1873="",'Reported Performance Table'!$C1873="",'Reported Performance Table'!$D1873="",'Reported Performance Table'!$F1873="",'Reported Performance Table'!$G1873="",'Reported Performance Table'!$H1873="",'Reported Performance Table'!$I1873="",'Reported Performance Table'!$K1873="",'Reported Performance Table'!$N1873="",'Reported Performance Table'!$O1873="",'Reported Performance Table'!$P1873="",'Reported Performance Table'!$Q1873="",'Reported Performance Table'!$R1873="",'Reported Performance Table'!$S1873="",'Reported Performance Table'!$T1873="",'Reported Performance Table'!$U1873="",'Reported Performance Table'!$V1873="",'Reported Performance Table'!$W1873="",'Reported Performance Table'!$X1873="",'Reported Performance Table'!$AF1873="",'Reported Performance Table'!$AG1873="",'Reported Performance Table'!$AI1873="",'Reported Performance Table'!$AJ1873="",'Reported Performance Table'!$AL1873="",'Reported Performance Table'!$AN1873="",'Reported Performance Table'!$AR1873=""),$A1866&amp;", ",""))</f>
        <v/>
      </c>
      <c r="D1866" s="35" t="e">
        <f>VLOOKUP('Reported Performance Table'!C1866,'Master List'!$B$20:$C$39,2,FALSE)</f>
        <v>#N/A</v>
      </c>
      <c r="E1866" t="e">
        <f>VLOOKUP('Reported Performance Table'!D1866,'Master List'!$B$42:$C$129,2,FALSE)</f>
        <v>#N/A</v>
      </c>
      <c r="F1866" t="e">
        <f>VLOOKUP('Reported Performance Table'!C1866,'Master List'!$B$20:$D$39,3,FALSE)</f>
        <v>#N/A</v>
      </c>
      <c r="G1866" s="3" t="e">
        <f>VLOOKUP('Reported Performance Table'!B1866,'Master List'!$B$11:$D$17,3,FALSE)</f>
        <v>#N/A</v>
      </c>
      <c r="H1866" t="e">
        <f t="shared" si="56"/>
        <v>#N/A</v>
      </c>
      <c r="I1866" t="e">
        <f>IF(VLOOKUP('Reported Performance Table'!D1866,'Master List'!$B$42:$D$129,3,FALSE)="","No",VLOOKUP('Reported Performance Table'!D1866,'Master List'!$B$42:$D$129,3,FALSE))</f>
        <v>#N/A</v>
      </c>
      <c r="J1866" t="e">
        <f>IF(AND(I1866="Yes_No",'Reported Performance Table'!E1866="Yes"),"No","Yes_No")</f>
        <v>#N/A</v>
      </c>
      <c r="K1866" t="str">
        <f>IF('Reported Performance Table'!D1866="","",IF('Reported Performance Table'!E1866="Yes","LUNA_CCT","Reported_CCT"))</f>
        <v/>
      </c>
      <c r="L1866" t="str">
        <f>IF('Reported Performance Table'!D1866="","",IF(K1866="LUNA_CCT",VLOOKUP('Reported Performance Table'!D1866,'Master List'!$B$42:$E$129,4,FALSE),"Reported_BUG"))</f>
        <v/>
      </c>
      <c r="M1866" t="str">
        <f>IF('Reported Performance Table'!D1866="","",IF(AND('Reported Performance Table'!$E1866="Yes",OR('Reported Performance Table'!$D1866='Master List'!$B$42,'Reported Performance Table'!$D1866='Master List'!$B$43,'Reported Performance Table'!$D1866='Master List'!$B$44,'Reported Performance Table'!$D1866='Master List'!$B$46,'Reported Performance Table'!$D1866='Master List'!$B$48,'Reported Performance Table'!$D1866='Master List'!$B$104,'Reported Performance Table'!$D1866='Master List'!$B$106,'Reported Performance Table'!$D1866='Master List'!$B$126)),"LUNA_Dimming","Dimming_Capability_and_Range"))</f>
        <v/>
      </c>
      <c r="N1866" s="179">
        <f>'Reported Performance Table'!BE1866</f>
        <v>0</v>
      </c>
      <c r="O1866" s="179">
        <f>'Reported Performance Table'!BF1866</f>
        <v>0</v>
      </c>
      <c r="P1866" s="179">
        <f>'Reported Performance Table'!BG1866</f>
        <v>0</v>
      </c>
      <c r="Q1866" t="str">
        <f t="shared" si="57"/>
        <v>No</v>
      </c>
    </row>
    <row r="1867" spans="1:17" x14ac:dyDescent="0.25">
      <c r="A1867" s="75">
        <v>1874</v>
      </c>
      <c r="B1867" s="76" t="str">
        <f>IF('Reported Performance Table'!$A1874="","",IF(OR('Reported Performance Table'!$B1874="",'Reported Performance Table'!$C1874="",'Reported Performance Table'!$D1874="",'Reported Performance Table'!$F1874="",'Reported Performance Table'!$G1874="",'Reported Performance Table'!$H1874="",'Reported Performance Table'!$I1874="",'Reported Performance Table'!$K1874="",'Reported Performance Table'!$N1874="",'Reported Performance Table'!$O1874="",'Reported Performance Table'!$P1874="",'Reported Performance Table'!$Q1874="",'Reported Performance Table'!$R1874="",'Reported Performance Table'!$S1874="",'Reported Performance Table'!$T1874="",'Reported Performance Table'!$U1874="",'Reported Performance Table'!$V1874="",'Reported Performance Table'!$W1874="",'Reported Performance Table'!$X1874="",'Reported Performance Table'!$AF1874="",'Reported Performance Table'!$AG1874="",'Reported Performance Table'!$AI1874="",'Reported Performance Table'!$AJ1874="",'Reported Performance Table'!$AL1874="",'Reported Performance Table'!$AN1874="",'Reported Performance Table'!$AR1874=""),$A1867&amp;", ",""))</f>
        <v/>
      </c>
      <c r="D1867" s="35" t="e">
        <f>VLOOKUP('Reported Performance Table'!C1867,'Master List'!$B$20:$C$39,2,FALSE)</f>
        <v>#N/A</v>
      </c>
      <c r="E1867" t="e">
        <f>VLOOKUP('Reported Performance Table'!D1867,'Master List'!$B$42:$C$129,2,FALSE)</f>
        <v>#N/A</v>
      </c>
      <c r="F1867" t="e">
        <f>VLOOKUP('Reported Performance Table'!C1867,'Master List'!$B$20:$D$39,3,FALSE)</f>
        <v>#N/A</v>
      </c>
      <c r="G1867" s="3" t="e">
        <f>VLOOKUP('Reported Performance Table'!B1867,'Master List'!$B$11:$D$17,3,FALSE)</f>
        <v>#N/A</v>
      </c>
      <c r="H1867" t="e">
        <f t="shared" ref="H1867:H1930" si="58">CONCATENATE(F1867,G1867)</f>
        <v>#N/A</v>
      </c>
      <c r="I1867" t="e">
        <f>IF(VLOOKUP('Reported Performance Table'!D1867,'Master List'!$B$42:$D$129,3,FALSE)="","No",VLOOKUP('Reported Performance Table'!D1867,'Master List'!$B$42:$D$129,3,FALSE))</f>
        <v>#N/A</v>
      </c>
      <c r="J1867" t="e">
        <f>IF(AND(I1867="Yes_No",'Reported Performance Table'!E1867="Yes"),"No","Yes_No")</f>
        <v>#N/A</v>
      </c>
      <c r="K1867" t="str">
        <f>IF('Reported Performance Table'!D1867="","",IF('Reported Performance Table'!E1867="Yes","LUNA_CCT","Reported_CCT"))</f>
        <v/>
      </c>
      <c r="L1867" t="str">
        <f>IF('Reported Performance Table'!D1867="","",IF(K1867="LUNA_CCT",VLOOKUP('Reported Performance Table'!D1867,'Master List'!$B$42:$E$129,4,FALSE),"Reported_BUG"))</f>
        <v/>
      </c>
      <c r="M1867" t="str">
        <f>IF('Reported Performance Table'!D1867="","",IF(AND('Reported Performance Table'!$E1867="Yes",OR('Reported Performance Table'!$D1867='Master List'!$B$42,'Reported Performance Table'!$D1867='Master List'!$B$43,'Reported Performance Table'!$D1867='Master List'!$B$44,'Reported Performance Table'!$D1867='Master List'!$B$46,'Reported Performance Table'!$D1867='Master List'!$B$48,'Reported Performance Table'!$D1867='Master List'!$B$104,'Reported Performance Table'!$D1867='Master List'!$B$106,'Reported Performance Table'!$D1867='Master List'!$B$126)),"LUNA_Dimming","Dimming_Capability_and_Range"))</f>
        <v/>
      </c>
      <c r="N1867" s="179">
        <f>'Reported Performance Table'!BE1867</f>
        <v>0</v>
      </c>
      <c r="O1867" s="179">
        <f>'Reported Performance Table'!BF1867</f>
        <v>0</v>
      </c>
      <c r="P1867" s="179">
        <f>'Reported Performance Table'!BG1867</f>
        <v>0</v>
      </c>
      <c r="Q1867" t="str">
        <f t="shared" si="57"/>
        <v>No</v>
      </c>
    </row>
    <row r="1868" spans="1:17" x14ac:dyDescent="0.25">
      <c r="A1868" s="75">
        <v>1875</v>
      </c>
      <c r="B1868" s="76" t="str">
        <f>IF('Reported Performance Table'!$A1875="","",IF(OR('Reported Performance Table'!$B1875="",'Reported Performance Table'!$C1875="",'Reported Performance Table'!$D1875="",'Reported Performance Table'!$F1875="",'Reported Performance Table'!$G1875="",'Reported Performance Table'!$H1875="",'Reported Performance Table'!$I1875="",'Reported Performance Table'!$K1875="",'Reported Performance Table'!$N1875="",'Reported Performance Table'!$O1875="",'Reported Performance Table'!$P1875="",'Reported Performance Table'!$Q1875="",'Reported Performance Table'!$R1875="",'Reported Performance Table'!$S1875="",'Reported Performance Table'!$T1875="",'Reported Performance Table'!$U1875="",'Reported Performance Table'!$V1875="",'Reported Performance Table'!$W1875="",'Reported Performance Table'!$X1875="",'Reported Performance Table'!$AF1875="",'Reported Performance Table'!$AG1875="",'Reported Performance Table'!$AI1875="",'Reported Performance Table'!$AJ1875="",'Reported Performance Table'!$AL1875="",'Reported Performance Table'!$AN1875="",'Reported Performance Table'!$AR1875=""),$A1868&amp;", ",""))</f>
        <v/>
      </c>
      <c r="D1868" s="35" t="e">
        <f>VLOOKUP('Reported Performance Table'!C1868,'Master List'!$B$20:$C$39,2,FALSE)</f>
        <v>#N/A</v>
      </c>
      <c r="E1868" t="e">
        <f>VLOOKUP('Reported Performance Table'!D1868,'Master List'!$B$42:$C$129,2,FALSE)</f>
        <v>#N/A</v>
      </c>
      <c r="F1868" t="e">
        <f>VLOOKUP('Reported Performance Table'!C1868,'Master List'!$B$20:$D$39,3,FALSE)</f>
        <v>#N/A</v>
      </c>
      <c r="G1868" s="3" t="e">
        <f>VLOOKUP('Reported Performance Table'!B1868,'Master List'!$B$11:$D$17,3,FALSE)</f>
        <v>#N/A</v>
      </c>
      <c r="H1868" t="e">
        <f t="shared" si="58"/>
        <v>#N/A</v>
      </c>
      <c r="I1868" t="e">
        <f>IF(VLOOKUP('Reported Performance Table'!D1868,'Master List'!$B$42:$D$129,3,FALSE)="","No",VLOOKUP('Reported Performance Table'!D1868,'Master List'!$B$42:$D$129,3,FALSE))</f>
        <v>#N/A</v>
      </c>
      <c r="J1868" t="e">
        <f>IF(AND(I1868="Yes_No",'Reported Performance Table'!E1868="Yes"),"No","Yes_No")</f>
        <v>#N/A</v>
      </c>
      <c r="K1868" t="str">
        <f>IF('Reported Performance Table'!D1868="","",IF('Reported Performance Table'!E1868="Yes","LUNA_CCT","Reported_CCT"))</f>
        <v/>
      </c>
      <c r="L1868" t="str">
        <f>IF('Reported Performance Table'!D1868="","",IF(K1868="LUNA_CCT",VLOOKUP('Reported Performance Table'!D1868,'Master List'!$B$42:$E$129,4,FALSE),"Reported_BUG"))</f>
        <v/>
      </c>
      <c r="M1868" t="str">
        <f>IF('Reported Performance Table'!D1868="","",IF(AND('Reported Performance Table'!$E1868="Yes",OR('Reported Performance Table'!$D1868='Master List'!$B$42,'Reported Performance Table'!$D1868='Master List'!$B$43,'Reported Performance Table'!$D1868='Master List'!$B$44,'Reported Performance Table'!$D1868='Master List'!$B$46,'Reported Performance Table'!$D1868='Master List'!$B$48,'Reported Performance Table'!$D1868='Master List'!$B$104,'Reported Performance Table'!$D1868='Master List'!$B$106,'Reported Performance Table'!$D1868='Master List'!$B$126)),"LUNA_Dimming","Dimming_Capability_and_Range"))</f>
        <v/>
      </c>
      <c r="N1868" s="179">
        <f>'Reported Performance Table'!BE1868</f>
        <v>0</v>
      </c>
      <c r="O1868" s="179">
        <f>'Reported Performance Table'!BF1868</f>
        <v>0</v>
      </c>
      <c r="P1868" s="179">
        <f>'Reported Performance Table'!BG1868</f>
        <v>0</v>
      </c>
      <c r="Q1868" t="str">
        <f t="shared" ref="Q1868:Q1931" si="59">IF(COUNTIF(N1868:P1868,"Yes")=3,"Yes","No")</f>
        <v>No</v>
      </c>
    </row>
    <row r="1869" spans="1:17" x14ac:dyDescent="0.25">
      <c r="A1869" s="75">
        <v>1876</v>
      </c>
      <c r="B1869" s="76" t="str">
        <f>IF('Reported Performance Table'!$A1876="","",IF(OR('Reported Performance Table'!$B1876="",'Reported Performance Table'!$C1876="",'Reported Performance Table'!$D1876="",'Reported Performance Table'!$F1876="",'Reported Performance Table'!$G1876="",'Reported Performance Table'!$H1876="",'Reported Performance Table'!$I1876="",'Reported Performance Table'!$K1876="",'Reported Performance Table'!$N1876="",'Reported Performance Table'!$O1876="",'Reported Performance Table'!$P1876="",'Reported Performance Table'!$Q1876="",'Reported Performance Table'!$R1876="",'Reported Performance Table'!$S1876="",'Reported Performance Table'!$T1876="",'Reported Performance Table'!$U1876="",'Reported Performance Table'!$V1876="",'Reported Performance Table'!$W1876="",'Reported Performance Table'!$X1876="",'Reported Performance Table'!$AF1876="",'Reported Performance Table'!$AG1876="",'Reported Performance Table'!$AI1876="",'Reported Performance Table'!$AJ1876="",'Reported Performance Table'!$AL1876="",'Reported Performance Table'!$AN1876="",'Reported Performance Table'!$AR1876=""),$A1869&amp;", ",""))</f>
        <v/>
      </c>
      <c r="D1869" s="35" t="e">
        <f>VLOOKUP('Reported Performance Table'!C1869,'Master List'!$B$20:$C$39,2,FALSE)</f>
        <v>#N/A</v>
      </c>
      <c r="E1869" t="e">
        <f>VLOOKUP('Reported Performance Table'!D1869,'Master List'!$B$42:$C$129,2,FALSE)</f>
        <v>#N/A</v>
      </c>
      <c r="F1869" t="e">
        <f>VLOOKUP('Reported Performance Table'!C1869,'Master List'!$B$20:$D$39,3,FALSE)</f>
        <v>#N/A</v>
      </c>
      <c r="G1869" s="3" t="e">
        <f>VLOOKUP('Reported Performance Table'!B1869,'Master List'!$B$11:$D$17,3,FALSE)</f>
        <v>#N/A</v>
      </c>
      <c r="H1869" t="e">
        <f t="shared" si="58"/>
        <v>#N/A</v>
      </c>
      <c r="I1869" t="e">
        <f>IF(VLOOKUP('Reported Performance Table'!D1869,'Master List'!$B$42:$D$129,3,FALSE)="","No",VLOOKUP('Reported Performance Table'!D1869,'Master List'!$B$42:$D$129,3,FALSE))</f>
        <v>#N/A</v>
      </c>
      <c r="J1869" t="e">
        <f>IF(AND(I1869="Yes_No",'Reported Performance Table'!E1869="Yes"),"No","Yes_No")</f>
        <v>#N/A</v>
      </c>
      <c r="K1869" t="str">
        <f>IF('Reported Performance Table'!D1869="","",IF('Reported Performance Table'!E1869="Yes","LUNA_CCT","Reported_CCT"))</f>
        <v/>
      </c>
      <c r="L1869" t="str">
        <f>IF('Reported Performance Table'!D1869="","",IF(K1869="LUNA_CCT",VLOOKUP('Reported Performance Table'!D1869,'Master List'!$B$42:$E$129,4,FALSE),"Reported_BUG"))</f>
        <v/>
      </c>
      <c r="M1869" t="str">
        <f>IF('Reported Performance Table'!D1869="","",IF(AND('Reported Performance Table'!$E1869="Yes",OR('Reported Performance Table'!$D1869='Master List'!$B$42,'Reported Performance Table'!$D1869='Master List'!$B$43,'Reported Performance Table'!$D1869='Master List'!$B$44,'Reported Performance Table'!$D1869='Master List'!$B$46,'Reported Performance Table'!$D1869='Master List'!$B$48,'Reported Performance Table'!$D1869='Master List'!$B$104,'Reported Performance Table'!$D1869='Master List'!$B$106,'Reported Performance Table'!$D1869='Master List'!$B$126)),"LUNA_Dimming","Dimming_Capability_and_Range"))</f>
        <v/>
      </c>
      <c r="N1869" s="179">
        <f>'Reported Performance Table'!BE1869</f>
        <v>0</v>
      </c>
      <c r="O1869" s="179">
        <f>'Reported Performance Table'!BF1869</f>
        <v>0</v>
      </c>
      <c r="P1869" s="179">
        <f>'Reported Performance Table'!BG1869</f>
        <v>0</v>
      </c>
      <c r="Q1869" t="str">
        <f t="shared" si="59"/>
        <v>No</v>
      </c>
    </row>
    <row r="1870" spans="1:17" x14ac:dyDescent="0.25">
      <c r="A1870" s="75">
        <v>1877</v>
      </c>
      <c r="B1870" s="76" t="str">
        <f>IF('Reported Performance Table'!$A1877="","",IF(OR('Reported Performance Table'!$B1877="",'Reported Performance Table'!$C1877="",'Reported Performance Table'!$D1877="",'Reported Performance Table'!$F1877="",'Reported Performance Table'!$G1877="",'Reported Performance Table'!$H1877="",'Reported Performance Table'!$I1877="",'Reported Performance Table'!$K1877="",'Reported Performance Table'!$N1877="",'Reported Performance Table'!$O1877="",'Reported Performance Table'!$P1877="",'Reported Performance Table'!$Q1877="",'Reported Performance Table'!$R1877="",'Reported Performance Table'!$S1877="",'Reported Performance Table'!$T1877="",'Reported Performance Table'!$U1877="",'Reported Performance Table'!$V1877="",'Reported Performance Table'!$W1877="",'Reported Performance Table'!$X1877="",'Reported Performance Table'!$AF1877="",'Reported Performance Table'!$AG1877="",'Reported Performance Table'!$AI1877="",'Reported Performance Table'!$AJ1877="",'Reported Performance Table'!$AL1877="",'Reported Performance Table'!$AN1877="",'Reported Performance Table'!$AR1877=""),$A1870&amp;", ",""))</f>
        <v/>
      </c>
      <c r="D1870" s="35" t="e">
        <f>VLOOKUP('Reported Performance Table'!C1870,'Master List'!$B$20:$C$39,2,FALSE)</f>
        <v>#N/A</v>
      </c>
      <c r="E1870" t="e">
        <f>VLOOKUP('Reported Performance Table'!D1870,'Master List'!$B$42:$C$129,2,FALSE)</f>
        <v>#N/A</v>
      </c>
      <c r="F1870" t="e">
        <f>VLOOKUP('Reported Performance Table'!C1870,'Master List'!$B$20:$D$39,3,FALSE)</f>
        <v>#N/A</v>
      </c>
      <c r="G1870" s="3" t="e">
        <f>VLOOKUP('Reported Performance Table'!B1870,'Master List'!$B$11:$D$17,3,FALSE)</f>
        <v>#N/A</v>
      </c>
      <c r="H1870" t="e">
        <f t="shared" si="58"/>
        <v>#N/A</v>
      </c>
      <c r="I1870" t="e">
        <f>IF(VLOOKUP('Reported Performance Table'!D1870,'Master List'!$B$42:$D$129,3,FALSE)="","No",VLOOKUP('Reported Performance Table'!D1870,'Master List'!$B$42:$D$129,3,FALSE))</f>
        <v>#N/A</v>
      </c>
      <c r="J1870" t="e">
        <f>IF(AND(I1870="Yes_No",'Reported Performance Table'!E1870="Yes"),"No","Yes_No")</f>
        <v>#N/A</v>
      </c>
      <c r="K1870" t="str">
        <f>IF('Reported Performance Table'!D1870="","",IF('Reported Performance Table'!E1870="Yes","LUNA_CCT","Reported_CCT"))</f>
        <v/>
      </c>
      <c r="L1870" t="str">
        <f>IF('Reported Performance Table'!D1870="","",IF(K1870="LUNA_CCT",VLOOKUP('Reported Performance Table'!D1870,'Master List'!$B$42:$E$129,4,FALSE),"Reported_BUG"))</f>
        <v/>
      </c>
      <c r="M1870" t="str">
        <f>IF('Reported Performance Table'!D1870="","",IF(AND('Reported Performance Table'!$E1870="Yes",OR('Reported Performance Table'!$D1870='Master List'!$B$42,'Reported Performance Table'!$D1870='Master List'!$B$43,'Reported Performance Table'!$D1870='Master List'!$B$44,'Reported Performance Table'!$D1870='Master List'!$B$46,'Reported Performance Table'!$D1870='Master List'!$B$48,'Reported Performance Table'!$D1870='Master List'!$B$104,'Reported Performance Table'!$D1870='Master List'!$B$106,'Reported Performance Table'!$D1870='Master List'!$B$126)),"LUNA_Dimming","Dimming_Capability_and_Range"))</f>
        <v/>
      </c>
      <c r="N1870" s="179">
        <f>'Reported Performance Table'!BE1870</f>
        <v>0</v>
      </c>
      <c r="O1870" s="179">
        <f>'Reported Performance Table'!BF1870</f>
        <v>0</v>
      </c>
      <c r="P1870" s="179">
        <f>'Reported Performance Table'!BG1870</f>
        <v>0</v>
      </c>
      <c r="Q1870" t="str">
        <f t="shared" si="59"/>
        <v>No</v>
      </c>
    </row>
    <row r="1871" spans="1:17" x14ac:dyDescent="0.25">
      <c r="A1871" s="75">
        <v>1878</v>
      </c>
      <c r="B1871" s="76" t="str">
        <f>IF('Reported Performance Table'!$A1878="","",IF(OR('Reported Performance Table'!$B1878="",'Reported Performance Table'!$C1878="",'Reported Performance Table'!$D1878="",'Reported Performance Table'!$F1878="",'Reported Performance Table'!$G1878="",'Reported Performance Table'!$H1878="",'Reported Performance Table'!$I1878="",'Reported Performance Table'!$K1878="",'Reported Performance Table'!$N1878="",'Reported Performance Table'!$O1878="",'Reported Performance Table'!$P1878="",'Reported Performance Table'!$Q1878="",'Reported Performance Table'!$R1878="",'Reported Performance Table'!$S1878="",'Reported Performance Table'!$T1878="",'Reported Performance Table'!$U1878="",'Reported Performance Table'!$V1878="",'Reported Performance Table'!$W1878="",'Reported Performance Table'!$X1878="",'Reported Performance Table'!$AF1878="",'Reported Performance Table'!$AG1878="",'Reported Performance Table'!$AI1878="",'Reported Performance Table'!$AJ1878="",'Reported Performance Table'!$AL1878="",'Reported Performance Table'!$AN1878="",'Reported Performance Table'!$AR1878=""),$A1871&amp;", ",""))</f>
        <v/>
      </c>
      <c r="D1871" s="35" t="e">
        <f>VLOOKUP('Reported Performance Table'!C1871,'Master List'!$B$20:$C$39,2,FALSE)</f>
        <v>#N/A</v>
      </c>
      <c r="E1871" t="e">
        <f>VLOOKUP('Reported Performance Table'!D1871,'Master List'!$B$42:$C$129,2,FALSE)</f>
        <v>#N/A</v>
      </c>
      <c r="F1871" t="e">
        <f>VLOOKUP('Reported Performance Table'!C1871,'Master List'!$B$20:$D$39,3,FALSE)</f>
        <v>#N/A</v>
      </c>
      <c r="G1871" s="3" t="e">
        <f>VLOOKUP('Reported Performance Table'!B1871,'Master List'!$B$11:$D$17,3,FALSE)</f>
        <v>#N/A</v>
      </c>
      <c r="H1871" t="e">
        <f t="shared" si="58"/>
        <v>#N/A</v>
      </c>
      <c r="I1871" t="e">
        <f>IF(VLOOKUP('Reported Performance Table'!D1871,'Master List'!$B$42:$D$129,3,FALSE)="","No",VLOOKUP('Reported Performance Table'!D1871,'Master List'!$B$42:$D$129,3,FALSE))</f>
        <v>#N/A</v>
      </c>
      <c r="J1871" t="e">
        <f>IF(AND(I1871="Yes_No",'Reported Performance Table'!E1871="Yes"),"No","Yes_No")</f>
        <v>#N/A</v>
      </c>
      <c r="K1871" t="str">
        <f>IF('Reported Performance Table'!D1871="","",IF('Reported Performance Table'!E1871="Yes","LUNA_CCT","Reported_CCT"))</f>
        <v/>
      </c>
      <c r="L1871" t="str">
        <f>IF('Reported Performance Table'!D1871="","",IF(K1871="LUNA_CCT",VLOOKUP('Reported Performance Table'!D1871,'Master List'!$B$42:$E$129,4,FALSE),"Reported_BUG"))</f>
        <v/>
      </c>
      <c r="M1871" t="str">
        <f>IF('Reported Performance Table'!D1871="","",IF(AND('Reported Performance Table'!$E1871="Yes",OR('Reported Performance Table'!$D1871='Master List'!$B$42,'Reported Performance Table'!$D1871='Master List'!$B$43,'Reported Performance Table'!$D1871='Master List'!$B$44,'Reported Performance Table'!$D1871='Master List'!$B$46,'Reported Performance Table'!$D1871='Master List'!$B$48,'Reported Performance Table'!$D1871='Master List'!$B$104,'Reported Performance Table'!$D1871='Master List'!$B$106,'Reported Performance Table'!$D1871='Master List'!$B$126)),"LUNA_Dimming","Dimming_Capability_and_Range"))</f>
        <v/>
      </c>
      <c r="N1871" s="179">
        <f>'Reported Performance Table'!BE1871</f>
        <v>0</v>
      </c>
      <c r="O1871" s="179">
        <f>'Reported Performance Table'!BF1871</f>
        <v>0</v>
      </c>
      <c r="P1871" s="179">
        <f>'Reported Performance Table'!BG1871</f>
        <v>0</v>
      </c>
      <c r="Q1871" t="str">
        <f t="shared" si="59"/>
        <v>No</v>
      </c>
    </row>
    <row r="1872" spans="1:17" x14ac:dyDescent="0.25">
      <c r="A1872" s="75">
        <v>1879</v>
      </c>
      <c r="B1872" s="76" t="str">
        <f>IF('Reported Performance Table'!$A1879="","",IF(OR('Reported Performance Table'!$B1879="",'Reported Performance Table'!$C1879="",'Reported Performance Table'!$D1879="",'Reported Performance Table'!$F1879="",'Reported Performance Table'!$G1879="",'Reported Performance Table'!$H1879="",'Reported Performance Table'!$I1879="",'Reported Performance Table'!$K1879="",'Reported Performance Table'!$N1879="",'Reported Performance Table'!$O1879="",'Reported Performance Table'!$P1879="",'Reported Performance Table'!$Q1879="",'Reported Performance Table'!$R1879="",'Reported Performance Table'!$S1879="",'Reported Performance Table'!$T1879="",'Reported Performance Table'!$U1879="",'Reported Performance Table'!$V1879="",'Reported Performance Table'!$W1879="",'Reported Performance Table'!$X1879="",'Reported Performance Table'!$AF1879="",'Reported Performance Table'!$AG1879="",'Reported Performance Table'!$AI1879="",'Reported Performance Table'!$AJ1879="",'Reported Performance Table'!$AL1879="",'Reported Performance Table'!$AN1879="",'Reported Performance Table'!$AR1879=""),$A1872&amp;", ",""))</f>
        <v/>
      </c>
      <c r="D1872" s="35" t="e">
        <f>VLOOKUP('Reported Performance Table'!C1872,'Master List'!$B$20:$C$39,2,FALSE)</f>
        <v>#N/A</v>
      </c>
      <c r="E1872" t="e">
        <f>VLOOKUP('Reported Performance Table'!D1872,'Master List'!$B$42:$C$129,2,FALSE)</f>
        <v>#N/A</v>
      </c>
      <c r="F1872" t="e">
        <f>VLOOKUP('Reported Performance Table'!C1872,'Master List'!$B$20:$D$39,3,FALSE)</f>
        <v>#N/A</v>
      </c>
      <c r="G1872" s="3" t="e">
        <f>VLOOKUP('Reported Performance Table'!B1872,'Master List'!$B$11:$D$17,3,FALSE)</f>
        <v>#N/A</v>
      </c>
      <c r="H1872" t="e">
        <f t="shared" si="58"/>
        <v>#N/A</v>
      </c>
      <c r="I1872" t="e">
        <f>IF(VLOOKUP('Reported Performance Table'!D1872,'Master List'!$B$42:$D$129,3,FALSE)="","No",VLOOKUP('Reported Performance Table'!D1872,'Master List'!$B$42:$D$129,3,FALSE))</f>
        <v>#N/A</v>
      </c>
      <c r="J1872" t="e">
        <f>IF(AND(I1872="Yes_No",'Reported Performance Table'!E1872="Yes"),"No","Yes_No")</f>
        <v>#N/A</v>
      </c>
      <c r="K1872" t="str">
        <f>IF('Reported Performance Table'!D1872="","",IF('Reported Performance Table'!E1872="Yes","LUNA_CCT","Reported_CCT"))</f>
        <v/>
      </c>
      <c r="L1872" t="str">
        <f>IF('Reported Performance Table'!D1872="","",IF(K1872="LUNA_CCT",VLOOKUP('Reported Performance Table'!D1872,'Master List'!$B$42:$E$129,4,FALSE),"Reported_BUG"))</f>
        <v/>
      </c>
      <c r="M1872" t="str">
        <f>IF('Reported Performance Table'!D1872="","",IF(AND('Reported Performance Table'!$E1872="Yes",OR('Reported Performance Table'!$D1872='Master List'!$B$42,'Reported Performance Table'!$D1872='Master List'!$B$43,'Reported Performance Table'!$D1872='Master List'!$B$44,'Reported Performance Table'!$D1872='Master List'!$B$46,'Reported Performance Table'!$D1872='Master List'!$B$48,'Reported Performance Table'!$D1872='Master List'!$B$104,'Reported Performance Table'!$D1872='Master List'!$B$106,'Reported Performance Table'!$D1872='Master List'!$B$126)),"LUNA_Dimming","Dimming_Capability_and_Range"))</f>
        <v/>
      </c>
      <c r="N1872" s="179">
        <f>'Reported Performance Table'!BE1872</f>
        <v>0</v>
      </c>
      <c r="O1872" s="179">
        <f>'Reported Performance Table'!BF1872</f>
        <v>0</v>
      </c>
      <c r="P1872" s="179">
        <f>'Reported Performance Table'!BG1872</f>
        <v>0</v>
      </c>
      <c r="Q1872" t="str">
        <f t="shared" si="59"/>
        <v>No</v>
      </c>
    </row>
    <row r="1873" spans="1:17" x14ac:dyDescent="0.25">
      <c r="A1873" s="75">
        <v>1880</v>
      </c>
      <c r="B1873" s="76" t="str">
        <f>IF('Reported Performance Table'!$A1880="","",IF(OR('Reported Performance Table'!$B1880="",'Reported Performance Table'!$C1880="",'Reported Performance Table'!$D1880="",'Reported Performance Table'!$F1880="",'Reported Performance Table'!$G1880="",'Reported Performance Table'!$H1880="",'Reported Performance Table'!$I1880="",'Reported Performance Table'!$K1880="",'Reported Performance Table'!$N1880="",'Reported Performance Table'!$O1880="",'Reported Performance Table'!$P1880="",'Reported Performance Table'!$Q1880="",'Reported Performance Table'!$R1880="",'Reported Performance Table'!$S1880="",'Reported Performance Table'!$T1880="",'Reported Performance Table'!$U1880="",'Reported Performance Table'!$V1880="",'Reported Performance Table'!$W1880="",'Reported Performance Table'!$X1880="",'Reported Performance Table'!$AF1880="",'Reported Performance Table'!$AG1880="",'Reported Performance Table'!$AI1880="",'Reported Performance Table'!$AJ1880="",'Reported Performance Table'!$AL1880="",'Reported Performance Table'!$AN1880="",'Reported Performance Table'!$AR1880=""),$A1873&amp;", ",""))</f>
        <v/>
      </c>
      <c r="D1873" s="35" t="e">
        <f>VLOOKUP('Reported Performance Table'!C1873,'Master List'!$B$20:$C$39,2,FALSE)</f>
        <v>#N/A</v>
      </c>
      <c r="E1873" t="e">
        <f>VLOOKUP('Reported Performance Table'!D1873,'Master List'!$B$42:$C$129,2,FALSE)</f>
        <v>#N/A</v>
      </c>
      <c r="F1873" t="e">
        <f>VLOOKUP('Reported Performance Table'!C1873,'Master List'!$B$20:$D$39,3,FALSE)</f>
        <v>#N/A</v>
      </c>
      <c r="G1873" s="3" t="e">
        <f>VLOOKUP('Reported Performance Table'!B1873,'Master List'!$B$11:$D$17,3,FALSE)</f>
        <v>#N/A</v>
      </c>
      <c r="H1873" t="e">
        <f t="shared" si="58"/>
        <v>#N/A</v>
      </c>
      <c r="I1873" t="e">
        <f>IF(VLOOKUP('Reported Performance Table'!D1873,'Master List'!$B$42:$D$129,3,FALSE)="","No",VLOOKUP('Reported Performance Table'!D1873,'Master List'!$B$42:$D$129,3,FALSE))</f>
        <v>#N/A</v>
      </c>
      <c r="J1873" t="e">
        <f>IF(AND(I1873="Yes_No",'Reported Performance Table'!E1873="Yes"),"No","Yes_No")</f>
        <v>#N/A</v>
      </c>
      <c r="K1873" t="str">
        <f>IF('Reported Performance Table'!D1873="","",IF('Reported Performance Table'!E1873="Yes","LUNA_CCT","Reported_CCT"))</f>
        <v/>
      </c>
      <c r="L1873" t="str">
        <f>IF('Reported Performance Table'!D1873="","",IF(K1873="LUNA_CCT",VLOOKUP('Reported Performance Table'!D1873,'Master List'!$B$42:$E$129,4,FALSE),"Reported_BUG"))</f>
        <v/>
      </c>
      <c r="M1873" t="str">
        <f>IF('Reported Performance Table'!D1873="","",IF(AND('Reported Performance Table'!$E1873="Yes",OR('Reported Performance Table'!$D1873='Master List'!$B$42,'Reported Performance Table'!$D1873='Master List'!$B$43,'Reported Performance Table'!$D1873='Master List'!$B$44,'Reported Performance Table'!$D1873='Master List'!$B$46,'Reported Performance Table'!$D1873='Master List'!$B$48,'Reported Performance Table'!$D1873='Master List'!$B$104,'Reported Performance Table'!$D1873='Master List'!$B$106,'Reported Performance Table'!$D1873='Master List'!$B$126)),"LUNA_Dimming","Dimming_Capability_and_Range"))</f>
        <v/>
      </c>
      <c r="N1873" s="179">
        <f>'Reported Performance Table'!BE1873</f>
        <v>0</v>
      </c>
      <c r="O1873" s="179">
        <f>'Reported Performance Table'!BF1873</f>
        <v>0</v>
      </c>
      <c r="P1873" s="179">
        <f>'Reported Performance Table'!BG1873</f>
        <v>0</v>
      </c>
      <c r="Q1873" t="str">
        <f t="shared" si="59"/>
        <v>No</v>
      </c>
    </row>
    <row r="1874" spans="1:17" x14ac:dyDescent="0.25">
      <c r="A1874" s="75">
        <v>1881</v>
      </c>
      <c r="B1874" s="76" t="str">
        <f>IF('Reported Performance Table'!$A1881="","",IF(OR('Reported Performance Table'!$B1881="",'Reported Performance Table'!$C1881="",'Reported Performance Table'!$D1881="",'Reported Performance Table'!$F1881="",'Reported Performance Table'!$G1881="",'Reported Performance Table'!$H1881="",'Reported Performance Table'!$I1881="",'Reported Performance Table'!$K1881="",'Reported Performance Table'!$N1881="",'Reported Performance Table'!$O1881="",'Reported Performance Table'!$P1881="",'Reported Performance Table'!$Q1881="",'Reported Performance Table'!$R1881="",'Reported Performance Table'!$S1881="",'Reported Performance Table'!$T1881="",'Reported Performance Table'!$U1881="",'Reported Performance Table'!$V1881="",'Reported Performance Table'!$W1881="",'Reported Performance Table'!$X1881="",'Reported Performance Table'!$AF1881="",'Reported Performance Table'!$AG1881="",'Reported Performance Table'!$AI1881="",'Reported Performance Table'!$AJ1881="",'Reported Performance Table'!$AL1881="",'Reported Performance Table'!$AN1881="",'Reported Performance Table'!$AR1881=""),$A1874&amp;", ",""))</f>
        <v/>
      </c>
      <c r="D1874" s="35" t="e">
        <f>VLOOKUP('Reported Performance Table'!C1874,'Master List'!$B$20:$C$39,2,FALSE)</f>
        <v>#N/A</v>
      </c>
      <c r="E1874" t="e">
        <f>VLOOKUP('Reported Performance Table'!D1874,'Master List'!$B$42:$C$129,2,FALSE)</f>
        <v>#N/A</v>
      </c>
      <c r="F1874" t="e">
        <f>VLOOKUP('Reported Performance Table'!C1874,'Master List'!$B$20:$D$39,3,FALSE)</f>
        <v>#N/A</v>
      </c>
      <c r="G1874" s="3" t="e">
        <f>VLOOKUP('Reported Performance Table'!B1874,'Master List'!$B$11:$D$17,3,FALSE)</f>
        <v>#N/A</v>
      </c>
      <c r="H1874" t="e">
        <f t="shared" si="58"/>
        <v>#N/A</v>
      </c>
      <c r="I1874" t="e">
        <f>IF(VLOOKUP('Reported Performance Table'!D1874,'Master List'!$B$42:$D$129,3,FALSE)="","No",VLOOKUP('Reported Performance Table'!D1874,'Master List'!$B$42:$D$129,3,FALSE))</f>
        <v>#N/A</v>
      </c>
      <c r="J1874" t="e">
        <f>IF(AND(I1874="Yes_No",'Reported Performance Table'!E1874="Yes"),"No","Yes_No")</f>
        <v>#N/A</v>
      </c>
      <c r="K1874" t="str">
        <f>IF('Reported Performance Table'!D1874="","",IF('Reported Performance Table'!E1874="Yes","LUNA_CCT","Reported_CCT"))</f>
        <v/>
      </c>
      <c r="L1874" t="str">
        <f>IF('Reported Performance Table'!D1874="","",IF(K1874="LUNA_CCT",VLOOKUP('Reported Performance Table'!D1874,'Master List'!$B$42:$E$129,4,FALSE),"Reported_BUG"))</f>
        <v/>
      </c>
      <c r="M1874" t="str">
        <f>IF('Reported Performance Table'!D1874="","",IF(AND('Reported Performance Table'!$E1874="Yes",OR('Reported Performance Table'!$D1874='Master List'!$B$42,'Reported Performance Table'!$D1874='Master List'!$B$43,'Reported Performance Table'!$D1874='Master List'!$B$44,'Reported Performance Table'!$D1874='Master List'!$B$46,'Reported Performance Table'!$D1874='Master List'!$B$48,'Reported Performance Table'!$D1874='Master List'!$B$104,'Reported Performance Table'!$D1874='Master List'!$B$106,'Reported Performance Table'!$D1874='Master List'!$B$126)),"LUNA_Dimming","Dimming_Capability_and_Range"))</f>
        <v/>
      </c>
      <c r="N1874" s="179">
        <f>'Reported Performance Table'!BE1874</f>
        <v>0</v>
      </c>
      <c r="O1874" s="179">
        <f>'Reported Performance Table'!BF1874</f>
        <v>0</v>
      </c>
      <c r="P1874" s="179">
        <f>'Reported Performance Table'!BG1874</f>
        <v>0</v>
      </c>
      <c r="Q1874" t="str">
        <f t="shared" si="59"/>
        <v>No</v>
      </c>
    </row>
    <row r="1875" spans="1:17" x14ac:dyDescent="0.25">
      <c r="A1875" s="75">
        <v>1882</v>
      </c>
      <c r="B1875" s="76" t="str">
        <f>IF('Reported Performance Table'!$A1882="","",IF(OR('Reported Performance Table'!$B1882="",'Reported Performance Table'!$C1882="",'Reported Performance Table'!$D1882="",'Reported Performance Table'!$F1882="",'Reported Performance Table'!$G1882="",'Reported Performance Table'!$H1882="",'Reported Performance Table'!$I1882="",'Reported Performance Table'!$K1882="",'Reported Performance Table'!$N1882="",'Reported Performance Table'!$O1882="",'Reported Performance Table'!$P1882="",'Reported Performance Table'!$Q1882="",'Reported Performance Table'!$R1882="",'Reported Performance Table'!$S1882="",'Reported Performance Table'!$T1882="",'Reported Performance Table'!$U1882="",'Reported Performance Table'!$V1882="",'Reported Performance Table'!$W1882="",'Reported Performance Table'!$X1882="",'Reported Performance Table'!$AF1882="",'Reported Performance Table'!$AG1882="",'Reported Performance Table'!$AI1882="",'Reported Performance Table'!$AJ1882="",'Reported Performance Table'!$AL1882="",'Reported Performance Table'!$AN1882="",'Reported Performance Table'!$AR1882=""),$A1875&amp;", ",""))</f>
        <v/>
      </c>
      <c r="D1875" s="35" t="e">
        <f>VLOOKUP('Reported Performance Table'!C1875,'Master List'!$B$20:$C$39,2,FALSE)</f>
        <v>#N/A</v>
      </c>
      <c r="E1875" t="e">
        <f>VLOOKUP('Reported Performance Table'!D1875,'Master List'!$B$42:$C$129,2,FALSE)</f>
        <v>#N/A</v>
      </c>
      <c r="F1875" t="e">
        <f>VLOOKUP('Reported Performance Table'!C1875,'Master List'!$B$20:$D$39,3,FALSE)</f>
        <v>#N/A</v>
      </c>
      <c r="G1875" s="3" t="e">
        <f>VLOOKUP('Reported Performance Table'!B1875,'Master List'!$B$11:$D$17,3,FALSE)</f>
        <v>#N/A</v>
      </c>
      <c r="H1875" t="e">
        <f t="shared" si="58"/>
        <v>#N/A</v>
      </c>
      <c r="I1875" t="e">
        <f>IF(VLOOKUP('Reported Performance Table'!D1875,'Master List'!$B$42:$D$129,3,FALSE)="","No",VLOOKUP('Reported Performance Table'!D1875,'Master List'!$B$42:$D$129,3,FALSE))</f>
        <v>#N/A</v>
      </c>
      <c r="J1875" t="e">
        <f>IF(AND(I1875="Yes_No",'Reported Performance Table'!E1875="Yes"),"No","Yes_No")</f>
        <v>#N/A</v>
      </c>
      <c r="K1875" t="str">
        <f>IF('Reported Performance Table'!D1875="","",IF('Reported Performance Table'!E1875="Yes","LUNA_CCT","Reported_CCT"))</f>
        <v/>
      </c>
      <c r="L1875" t="str">
        <f>IF('Reported Performance Table'!D1875="","",IF(K1875="LUNA_CCT",VLOOKUP('Reported Performance Table'!D1875,'Master List'!$B$42:$E$129,4,FALSE),"Reported_BUG"))</f>
        <v/>
      </c>
      <c r="M1875" t="str">
        <f>IF('Reported Performance Table'!D1875="","",IF(AND('Reported Performance Table'!$E1875="Yes",OR('Reported Performance Table'!$D1875='Master List'!$B$42,'Reported Performance Table'!$D1875='Master List'!$B$43,'Reported Performance Table'!$D1875='Master List'!$B$44,'Reported Performance Table'!$D1875='Master List'!$B$46,'Reported Performance Table'!$D1875='Master List'!$B$48,'Reported Performance Table'!$D1875='Master List'!$B$104,'Reported Performance Table'!$D1875='Master List'!$B$106,'Reported Performance Table'!$D1875='Master List'!$B$126)),"LUNA_Dimming","Dimming_Capability_and_Range"))</f>
        <v/>
      </c>
      <c r="N1875" s="179">
        <f>'Reported Performance Table'!BE1875</f>
        <v>0</v>
      </c>
      <c r="O1875" s="179">
        <f>'Reported Performance Table'!BF1875</f>
        <v>0</v>
      </c>
      <c r="P1875" s="179">
        <f>'Reported Performance Table'!BG1875</f>
        <v>0</v>
      </c>
      <c r="Q1875" t="str">
        <f t="shared" si="59"/>
        <v>No</v>
      </c>
    </row>
    <row r="1876" spans="1:17" x14ac:dyDescent="0.25">
      <c r="A1876" s="75">
        <v>1883</v>
      </c>
      <c r="B1876" s="76" t="str">
        <f>IF('Reported Performance Table'!$A1883="","",IF(OR('Reported Performance Table'!$B1883="",'Reported Performance Table'!$C1883="",'Reported Performance Table'!$D1883="",'Reported Performance Table'!$F1883="",'Reported Performance Table'!$G1883="",'Reported Performance Table'!$H1883="",'Reported Performance Table'!$I1883="",'Reported Performance Table'!$K1883="",'Reported Performance Table'!$N1883="",'Reported Performance Table'!$O1883="",'Reported Performance Table'!$P1883="",'Reported Performance Table'!$Q1883="",'Reported Performance Table'!$R1883="",'Reported Performance Table'!$S1883="",'Reported Performance Table'!$T1883="",'Reported Performance Table'!$U1883="",'Reported Performance Table'!$V1883="",'Reported Performance Table'!$W1883="",'Reported Performance Table'!$X1883="",'Reported Performance Table'!$AF1883="",'Reported Performance Table'!$AG1883="",'Reported Performance Table'!$AI1883="",'Reported Performance Table'!$AJ1883="",'Reported Performance Table'!$AL1883="",'Reported Performance Table'!$AN1883="",'Reported Performance Table'!$AR1883=""),$A1876&amp;", ",""))</f>
        <v/>
      </c>
      <c r="D1876" s="35" t="e">
        <f>VLOOKUP('Reported Performance Table'!C1876,'Master List'!$B$20:$C$39,2,FALSE)</f>
        <v>#N/A</v>
      </c>
      <c r="E1876" t="e">
        <f>VLOOKUP('Reported Performance Table'!D1876,'Master List'!$B$42:$C$129,2,FALSE)</f>
        <v>#N/A</v>
      </c>
      <c r="F1876" t="e">
        <f>VLOOKUP('Reported Performance Table'!C1876,'Master List'!$B$20:$D$39,3,FALSE)</f>
        <v>#N/A</v>
      </c>
      <c r="G1876" s="3" t="e">
        <f>VLOOKUP('Reported Performance Table'!B1876,'Master List'!$B$11:$D$17,3,FALSE)</f>
        <v>#N/A</v>
      </c>
      <c r="H1876" t="e">
        <f t="shared" si="58"/>
        <v>#N/A</v>
      </c>
      <c r="I1876" t="e">
        <f>IF(VLOOKUP('Reported Performance Table'!D1876,'Master List'!$B$42:$D$129,3,FALSE)="","No",VLOOKUP('Reported Performance Table'!D1876,'Master List'!$B$42:$D$129,3,FALSE))</f>
        <v>#N/A</v>
      </c>
      <c r="J1876" t="e">
        <f>IF(AND(I1876="Yes_No",'Reported Performance Table'!E1876="Yes"),"No","Yes_No")</f>
        <v>#N/A</v>
      </c>
      <c r="K1876" t="str">
        <f>IF('Reported Performance Table'!D1876="","",IF('Reported Performance Table'!E1876="Yes","LUNA_CCT","Reported_CCT"))</f>
        <v/>
      </c>
      <c r="L1876" t="str">
        <f>IF('Reported Performance Table'!D1876="","",IF(K1876="LUNA_CCT",VLOOKUP('Reported Performance Table'!D1876,'Master List'!$B$42:$E$129,4,FALSE),"Reported_BUG"))</f>
        <v/>
      </c>
      <c r="M1876" t="str">
        <f>IF('Reported Performance Table'!D1876="","",IF(AND('Reported Performance Table'!$E1876="Yes",OR('Reported Performance Table'!$D1876='Master List'!$B$42,'Reported Performance Table'!$D1876='Master List'!$B$43,'Reported Performance Table'!$D1876='Master List'!$B$44,'Reported Performance Table'!$D1876='Master List'!$B$46,'Reported Performance Table'!$D1876='Master List'!$B$48,'Reported Performance Table'!$D1876='Master List'!$B$104,'Reported Performance Table'!$D1876='Master List'!$B$106,'Reported Performance Table'!$D1876='Master List'!$B$126)),"LUNA_Dimming","Dimming_Capability_and_Range"))</f>
        <v/>
      </c>
      <c r="N1876" s="179">
        <f>'Reported Performance Table'!BE1876</f>
        <v>0</v>
      </c>
      <c r="O1876" s="179">
        <f>'Reported Performance Table'!BF1876</f>
        <v>0</v>
      </c>
      <c r="P1876" s="179">
        <f>'Reported Performance Table'!BG1876</f>
        <v>0</v>
      </c>
      <c r="Q1876" t="str">
        <f t="shared" si="59"/>
        <v>No</v>
      </c>
    </row>
    <row r="1877" spans="1:17" x14ac:dyDescent="0.25">
      <c r="A1877" s="75">
        <v>1884</v>
      </c>
      <c r="B1877" s="76" t="str">
        <f>IF('Reported Performance Table'!$A1884="","",IF(OR('Reported Performance Table'!$B1884="",'Reported Performance Table'!$C1884="",'Reported Performance Table'!$D1884="",'Reported Performance Table'!$F1884="",'Reported Performance Table'!$G1884="",'Reported Performance Table'!$H1884="",'Reported Performance Table'!$I1884="",'Reported Performance Table'!$K1884="",'Reported Performance Table'!$N1884="",'Reported Performance Table'!$O1884="",'Reported Performance Table'!$P1884="",'Reported Performance Table'!$Q1884="",'Reported Performance Table'!$R1884="",'Reported Performance Table'!$S1884="",'Reported Performance Table'!$T1884="",'Reported Performance Table'!$U1884="",'Reported Performance Table'!$V1884="",'Reported Performance Table'!$W1884="",'Reported Performance Table'!$X1884="",'Reported Performance Table'!$AF1884="",'Reported Performance Table'!$AG1884="",'Reported Performance Table'!$AI1884="",'Reported Performance Table'!$AJ1884="",'Reported Performance Table'!$AL1884="",'Reported Performance Table'!$AN1884="",'Reported Performance Table'!$AR1884=""),$A1877&amp;", ",""))</f>
        <v/>
      </c>
      <c r="D1877" s="35" t="e">
        <f>VLOOKUP('Reported Performance Table'!C1877,'Master List'!$B$20:$C$39,2,FALSE)</f>
        <v>#N/A</v>
      </c>
      <c r="E1877" t="e">
        <f>VLOOKUP('Reported Performance Table'!D1877,'Master List'!$B$42:$C$129,2,FALSE)</f>
        <v>#N/A</v>
      </c>
      <c r="F1877" t="e">
        <f>VLOOKUP('Reported Performance Table'!C1877,'Master List'!$B$20:$D$39,3,FALSE)</f>
        <v>#N/A</v>
      </c>
      <c r="G1877" s="3" t="e">
        <f>VLOOKUP('Reported Performance Table'!B1877,'Master List'!$B$11:$D$17,3,FALSE)</f>
        <v>#N/A</v>
      </c>
      <c r="H1877" t="e">
        <f t="shared" si="58"/>
        <v>#N/A</v>
      </c>
      <c r="I1877" t="e">
        <f>IF(VLOOKUP('Reported Performance Table'!D1877,'Master List'!$B$42:$D$129,3,FALSE)="","No",VLOOKUP('Reported Performance Table'!D1877,'Master List'!$B$42:$D$129,3,FALSE))</f>
        <v>#N/A</v>
      </c>
      <c r="J1877" t="e">
        <f>IF(AND(I1877="Yes_No",'Reported Performance Table'!E1877="Yes"),"No","Yes_No")</f>
        <v>#N/A</v>
      </c>
      <c r="K1877" t="str">
        <f>IF('Reported Performance Table'!D1877="","",IF('Reported Performance Table'!E1877="Yes","LUNA_CCT","Reported_CCT"))</f>
        <v/>
      </c>
      <c r="L1877" t="str">
        <f>IF('Reported Performance Table'!D1877="","",IF(K1877="LUNA_CCT",VLOOKUP('Reported Performance Table'!D1877,'Master List'!$B$42:$E$129,4,FALSE),"Reported_BUG"))</f>
        <v/>
      </c>
      <c r="M1877" t="str">
        <f>IF('Reported Performance Table'!D1877="","",IF(AND('Reported Performance Table'!$E1877="Yes",OR('Reported Performance Table'!$D1877='Master List'!$B$42,'Reported Performance Table'!$D1877='Master List'!$B$43,'Reported Performance Table'!$D1877='Master List'!$B$44,'Reported Performance Table'!$D1877='Master List'!$B$46,'Reported Performance Table'!$D1877='Master List'!$B$48,'Reported Performance Table'!$D1877='Master List'!$B$104,'Reported Performance Table'!$D1877='Master List'!$B$106,'Reported Performance Table'!$D1877='Master List'!$B$126)),"LUNA_Dimming","Dimming_Capability_and_Range"))</f>
        <v/>
      </c>
      <c r="N1877" s="179">
        <f>'Reported Performance Table'!BE1877</f>
        <v>0</v>
      </c>
      <c r="O1877" s="179">
        <f>'Reported Performance Table'!BF1877</f>
        <v>0</v>
      </c>
      <c r="P1877" s="179">
        <f>'Reported Performance Table'!BG1877</f>
        <v>0</v>
      </c>
      <c r="Q1877" t="str">
        <f t="shared" si="59"/>
        <v>No</v>
      </c>
    </row>
    <row r="1878" spans="1:17" x14ac:dyDescent="0.25">
      <c r="A1878" s="75">
        <v>1885</v>
      </c>
      <c r="B1878" s="76" t="str">
        <f>IF('Reported Performance Table'!$A1885="","",IF(OR('Reported Performance Table'!$B1885="",'Reported Performance Table'!$C1885="",'Reported Performance Table'!$D1885="",'Reported Performance Table'!$F1885="",'Reported Performance Table'!$G1885="",'Reported Performance Table'!$H1885="",'Reported Performance Table'!$I1885="",'Reported Performance Table'!$K1885="",'Reported Performance Table'!$N1885="",'Reported Performance Table'!$O1885="",'Reported Performance Table'!$P1885="",'Reported Performance Table'!$Q1885="",'Reported Performance Table'!$R1885="",'Reported Performance Table'!$S1885="",'Reported Performance Table'!$T1885="",'Reported Performance Table'!$U1885="",'Reported Performance Table'!$V1885="",'Reported Performance Table'!$W1885="",'Reported Performance Table'!$X1885="",'Reported Performance Table'!$AF1885="",'Reported Performance Table'!$AG1885="",'Reported Performance Table'!$AI1885="",'Reported Performance Table'!$AJ1885="",'Reported Performance Table'!$AL1885="",'Reported Performance Table'!$AN1885="",'Reported Performance Table'!$AR1885=""),$A1878&amp;", ",""))</f>
        <v/>
      </c>
      <c r="D1878" s="35" t="e">
        <f>VLOOKUP('Reported Performance Table'!C1878,'Master List'!$B$20:$C$39,2,FALSE)</f>
        <v>#N/A</v>
      </c>
      <c r="E1878" t="e">
        <f>VLOOKUP('Reported Performance Table'!D1878,'Master List'!$B$42:$C$129,2,FALSE)</f>
        <v>#N/A</v>
      </c>
      <c r="F1878" t="e">
        <f>VLOOKUP('Reported Performance Table'!C1878,'Master List'!$B$20:$D$39,3,FALSE)</f>
        <v>#N/A</v>
      </c>
      <c r="G1878" s="3" t="e">
        <f>VLOOKUP('Reported Performance Table'!B1878,'Master List'!$B$11:$D$17,3,FALSE)</f>
        <v>#N/A</v>
      </c>
      <c r="H1878" t="e">
        <f t="shared" si="58"/>
        <v>#N/A</v>
      </c>
      <c r="I1878" t="e">
        <f>IF(VLOOKUP('Reported Performance Table'!D1878,'Master List'!$B$42:$D$129,3,FALSE)="","No",VLOOKUP('Reported Performance Table'!D1878,'Master List'!$B$42:$D$129,3,FALSE))</f>
        <v>#N/A</v>
      </c>
      <c r="J1878" t="e">
        <f>IF(AND(I1878="Yes_No",'Reported Performance Table'!E1878="Yes"),"No","Yes_No")</f>
        <v>#N/A</v>
      </c>
      <c r="K1878" t="str">
        <f>IF('Reported Performance Table'!D1878="","",IF('Reported Performance Table'!E1878="Yes","LUNA_CCT","Reported_CCT"))</f>
        <v/>
      </c>
      <c r="L1878" t="str">
        <f>IF('Reported Performance Table'!D1878="","",IF(K1878="LUNA_CCT",VLOOKUP('Reported Performance Table'!D1878,'Master List'!$B$42:$E$129,4,FALSE),"Reported_BUG"))</f>
        <v/>
      </c>
      <c r="M1878" t="str">
        <f>IF('Reported Performance Table'!D1878="","",IF(AND('Reported Performance Table'!$E1878="Yes",OR('Reported Performance Table'!$D1878='Master List'!$B$42,'Reported Performance Table'!$D1878='Master List'!$B$43,'Reported Performance Table'!$D1878='Master List'!$B$44,'Reported Performance Table'!$D1878='Master List'!$B$46,'Reported Performance Table'!$D1878='Master List'!$B$48,'Reported Performance Table'!$D1878='Master List'!$B$104,'Reported Performance Table'!$D1878='Master List'!$B$106,'Reported Performance Table'!$D1878='Master List'!$B$126)),"LUNA_Dimming","Dimming_Capability_and_Range"))</f>
        <v/>
      </c>
      <c r="N1878" s="179">
        <f>'Reported Performance Table'!BE1878</f>
        <v>0</v>
      </c>
      <c r="O1878" s="179">
        <f>'Reported Performance Table'!BF1878</f>
        <v>0</v>
      </c>
      <c r="P1878" s="179">
        <f>'Reported Performance Table'!BG1878</f>
        <v>0</v>
      </c>
      <c r="Q1878" t="str">
        <f t="shared" si="59"/>
        <v>No</v>
      </c>
    </row>
    <row r="1879" spans="1:17" x14ac:dyDescent="0.25">
      <c r="A1879" s="75">
        <v>1886</v>
      </c>
      <c r="B1879" s="76" t="str">
        <f>IF('Reported Performance Table'!$A1886="","",IF(OR('Reported Performance Table'!$B1886="",'Reported Performance Table'!$C1886="",'Reported Performance Table'!$D1886="",'Reported Performance Table'!$F1886="",'Reported Performance Table'!$G1886="",'Reported Performance Table'!$H1886="",'Reported Performance Table'!$I1886="",'Reported Performance Table'!$K1886="",'Reported Performance Table'!$N1886="",'Reported Performance Table'!$O1886="",'Reported Performance Table'!$P1886="",'Reported Performance Table'!$Q1886="",'Reported Performance Table'!$R1886="",'Reported Performance Table'!$S1886="",'Reported Performance Table'!$T1886="",'Reported Performance Table'!$U1886="",'Reported Performance Table'!$V1886="",'Reported Performance Table'!$W1886="",'Reported Performance Table'!$X1886="",'Reported Performance Table'!$AF1886="",'Reported Performance Table'!$AG1886="",'Reported Performance Table'!$AI1886="",'Reported Performance Table'!$AJ1886="",'Reported Performance Table'!$AL1886="",'Reported Performance Table'!$AN1886="",'Reported Performance Table'!$AR1886=""),$A1879&amp;", ",""))</f>
        <v/>
      </c>
      <c r="D1879" s="35" t="e">
        <f>VLOOKUP('Reported Performance Table'!C1879,'Master List'!$B$20:$C$39,2,FALSE)</f>
        <v>#N/A</v>
      </c>
      <c r="E1879" t="e">
        <f>VLOOKUP('Reported Performance Table'!D1879,'Master List'!$B$42:$C$129,2,FALSE)</f>
        <v>#N/A</v>
      </c>
      <c r="F1879" t="e">
        <f>VLOOKUP('Reported Performance Table'!C1879,'Master List'!$B$20:$D$39,3,FALSE)</f>
        <v>#N/A</v>
      </c>
      <c r="G1879" s="3" t="e">
        <f>VLOOKUP('Reported Performance Table'!B1879,'Master List'!$B$11:$D$17,3,FALSE)</f>
        <v>#N/A</v>
      </c>
      <c r="H1879" t="e">
        <f t="shared" si="58"/>
        <v>#N/A</v>
      </c>
      <c r="I1879" t="e">
        <f>IF(VLOOKUP('Reported Performance Table'!D1879,'Master List'!$B$42:$D$129,3,FALSE)="","No",VLOOKUP('Reported Performance Table'!D1879,'Master List'!$B$42:$D$129,3,FALSE))</f>
        <v>#N/A</v>
      </c>
      <c r="J1879" t="e">
        <f>IF(AND(I1879="Yes_No",'Reported Performance Table'!E1879="Yes"),"No","Yes_No")</f>
        <v>#N/A</v>
      </c>
      <c r="K1879" t="str">
        <f>IF('Reported Performance Table'!D1879="","",IF('Reported Performance Table'!E1879="Yes","LUNA_CCT","Reported_CCT"))</f>
        <v/>
      </c>
      <c r="L1879" t="str">
        <f>IF('Reported Performance Table'!D1879="","",IF(K1879="LUNA_CCT",VLOOKUP('Reported Performance Table'!D1879,'Master List'!$B$42:$E$129,4,FALSE),"Reported_BUG"))</f>
        <v/>
      </c>
      <c r="M1879" t="str">
        <f>IF('Reported Performance Table'!D1879="","",IF(AND('Reported Performance Table'!$E1879="Yes",OR('Reported Performance Table'!$D1879='Master List'!$B$42,'Reported Performance Table'!$D1879='Master List'!$B$43,'Reported Performance Table'!$D1879='Master List'!$B$44,'Reported Performance Table'!$D1879='Master List'!$B$46,'Reported Performance Table'!$D1879='Master List'!$B$48,'Reported Performance Table'!$D1879='Master List'!$B$104,'Reported Performance Table'!$D1879='Master List'!$B$106,'Reported Performance Table'!$D1879='Master List'!$B$126)),"LUNA_Dimming","Dimming_Capability_and_Range"))</f>
        <v/>
      </c>
      <c r="N1879" s="179">
        <f>'Reported Performance Table'!BE1879</f>
        <v>0</v>
      </c>
      <c r="O1879" s="179">
        <f>'Reported Performance Table'!BF1879</f>
        <v>0</v>
      </c>
      <c r="P1879" s="179">
        <f>'Reported Performance Table'!BG1879</f>
        <v>0</v>
      </c>
      <c r="Q1879" t="str">
        <f t="shared" si="59"/>
        <v>No</v>
      </c>
    </row>
    <row r="1880" spans="1:17" x14ac:dyDescent="0.25">
      <c r="A1880" s="75">
        <v>1887</v>
      </c>
      <c r="B1880" s="76" t="str">
        <f>IF('Reported Performance Table'!$A1887="","",IF(OR('Reported Performance Table'!$B1887="",'Reported Performance Table'!$C1887="",'Reported Performance Table'!$D1887="",'Reported Performance Table'!$F1887="",'Reported Performance Table'!$G1887="",'Reported Performance Table'!$H1887="",'Reported Performance Table'!$I1887="",'Reported Performance Table'!$K1887="",'Reported Performance Table'!$N1887="",'Reported Performance Table'!$O1887="",'Reported Performance Table'!$P1887="",'Reported Performance Table'!$Q1887="",'Reported Performance Table'!$R1887="",'Reported Performance Table'!$S1887="",'Reported Performance Table'!$T1887="",'Reported Performance Table'!$U1887="",'Reported Performance Table'!$V1887="",'Reported Performance Table'!$W1887="",'Reported Performance Table'!$X1887="",'Reported Performance Table'!$AF1887="",'Reported Performance Table'!$AG1887="",'Reported Performance Table'!$AI1887="",'Reported Performance Table'!$AJ1887="",'Reported Performance Table'!$AL1887="",'Reported Performance Table'!$AN1887="",'Reported Performance Table'!$AR1887=""),$A1880&amp;", ",""))</f>
        <v/>
      </c>
      <c r="D1880" s="35" t="e">
        <f>VLOOKUP('Reported Performance Table'!C1880,'Master List'!$B$20:$C$39,2,FALSE)</f>
        <v>#N/A</v>
      </c>
      <c r="E1880" t="e">
        <f>VLOOKUP('Reported Performance Table'!D1880,'Master List'!$B$42:$C$129,2,FALSE)</f>
        <v>#N/A</v>
      </c>
      <c r="F1880" t="e">
        <f>VLOOKUP('Reported Performance Table'!C1880,'Master List'!$B$20:$D$39,3,FALSE)</f>
        <v>#N/A</v>
      </c>
      <c r="G1880" s="3" t="e">
        <f>VLOOKUP('Reported Performance Table'!B1880,'Master List'!$B$11:$D$17,3,FALSE)</f>
        <v>#N/A</v>
      </c>
      <c r="H1880" t="e">
        <f t="shared" si="58"/>
        <v>#N/A</v>
      </c>
      <c r="I1880" t="e">
        <f>IF(VLOOKUP('Reported Performance Table'!D1880,'Master List'!$B$42:$D$129,3,FALSE)="","No",VLOOKUP('Reported Performance Table'!D1880,'Master List'!$B$42:$D$129,3,FALSE))</f>
        <v>#N/A</v>
      </c>
      <c r="J1880" t="e">
        <f>IF(AND(I1880="Yes_No",'Reported Performance Table'!E1880="Yes"),"No","Yes_No")</f>
        <v>#N/A</v>
      </c>
      <c r="K1880" t="str">
        <f>IF('Reported Performance Table'!D1880="","",IF('Reported Performance Table'!E1880="Yes","LUNA_CCT","Reported_CCT"))</f>
        <v/>
      </c>
      <c r="L1880" t="str">
        <f>IF('Reported Performance Table'!D1880="","",IF(K1880="LUNA_CCT",VLOOKUP('Reported Performance Table'!D1880,'Master List'!$B$42:$E$129,4,FALSE),"Reported_BUG"))</f>
        <v/>
      </c>
      <c r="M1880" t="str">
        <f>IF('Reported Performance Table'!D1880="","",IF(AND('Reported Performance Table'!$E1880="Yes",OR('Reported Performance Table'!$D1880='Master List'!$B$42,'Reported Performance Table'!$D1880='Master List'!$B$43,'Reported Performance Table'!$D1880='Master List'!$B$44,'Reported Performance Table'!$D1880='Master List'!$B$46,'Reported Performance Table'!$D1880='Master List'!$B$48,'Reported Performance Table'!$D1880='Master List'!$B$104,'Reported Performance Table'!$D1880='Master List'!$B$106,'Reported Performance Table'!$D1880='Master List'!$B$126)),"LUNA_Dimming","Dimming_Capability_and_Range"))</f>
        <v/>
      </c>
      <c r="N1880" s="179">
        <f>'Reported Performance Table'!BE1880</f>
        <v>0</v>
      </c>
      <c r="O1880" s="179">
        <f>'Reported Performance Table'!BF1880</f>
        <v>0</v>
      </c>
      <c r="P1880" s="179">
        <f>'Reported Performance Table'!BG1880</f>
        <v>0</v>
      </c>
      <c r="Q1880" t="str">
        <f t="shared" si="59"/>
        <v>No</v>
      </c>
    </row>
    <row r="1881" spans="1:17" x14ac:dyDescent="0.25">
      <c r="A1881" s="75">
        <v>1888</v>
      </c>
      <c r="B1881" s="76" t="str">
        <f>IF('Reported Performance Table'!$A1888="","",IF(OR('Reported Performance Table'!$B1888="",'Reported Performance Table'!$C1888="",'Reported Performance Table'!$D1888="",'Reported Performance Table'!$F1888="",'Reported Performance Table'!$G1888="",'Reported Performance Table'!$H1888="",'Reported Performance Table'!$I1888="",'Reported Performance Table'!$K1888="",'Reported Performance Table'!$N1888="",'Reported Performance Table'!$O1888="",'Reported Performance Table'!$P1888="",'Reported Performance Table'!$Q1888="",'Reported Performance Table'!$R1888="",'Reported Performance Table'!$S1888="",'Reported Performance Table'!$T1888="",'Reported Performance Table'!$U1888="",'Reported Performance Table'!$V1888="",'Reported Performance Table'!$W1888="",'Reported Performance Table'!$X1888="",'Reported Performance Table'!$AF1888="",'Reported Performance Table'!$AG1888="",'Reported Performance Table'!$AI1888="",'Reported Performance Table'!$AJ1888="",'Reported Performance Table'!$AL1888="",'Reported Performance Table'!$AN1888="",'Reported Performance Table'!$AR1888=""),$A1881&amp;", ",""))</f>
        <v/>
      </c>
      <c r="D1881" s="35" t="e">
        <f>VLOOKUP('Reported Performance Table'!C1881,'Master List'!$B$20:$C$39,2,FALSE)</f>
        <v>#N/A</v>
      </c>
      <c r="E1881" t="e">
        <f>VLOOKUP('Reported Performance Table'!D1881,'Master List'!$B$42:$C$129,2,FALSE)</f>
        <v>#N/A</v>
      </c>
      <c r="F1881" t="e">
        <f>VLOOKUP('Reported Performance Table'!C1881,'Master List'!$B$20:$D$39,3,FALSE)</f>
        <v>#N/A</v>
      </c>
      <c r="G1881" s="3" t="e">
        <f>VLOOKUP('Reported Performance Table'!B1881,'Master List'!$B$11:$D$17,3,FALSE)</f>
        <v>#N/A</v>
      </c>
      <c r="H1881" t="e">
        <f t="shared" si="58"/>
        <v>#N/A</v>
      </c>
      <c r="I1881" t="e">
        <f>IF(VLOOKUP('Reported Performance Table'!D1881,'Master List'!$B$42:$D$129,3,FALSE)="","No",VLOOKUP('Reported Performance Table'!D1881,'Master List'!$B$42:$D$129,3,FALSE))</f>
        <v>#N/A</v>
      </c>
      <c r="J1881" t="e">
        <f>IF(AND(I1881="Yes_No",'Reported Performance Table'!E1881="Yes"),"No","Yes_No")</f>
        <v>#N/A</v>
      </c>
      <c r="K1881" t="str">
        <f>IF('Reported Performance Table'!D1881="","",IF('Reported Performance Table'!E1881="Yes","LUNA_CCT","Reported_CCT"))</f>
        <v/>
      </c>
      <c r="L1881" t="str">
        <f>IF('Reported Performance Table'!D1881="","",IF(K1881="LUNA_CCT",VLOOKUP('Reported Performance Table'!D1881,'Master List'!$B$42:$E$129,4,FALSE),"Reported_BUG"))</f>
        <v/>
      </c>
      <c r="M1881" t="str">
        <f>IF('Reported Performance Table'!D1881="","",IF(AND('Reported Performance Table'!$E1881="Yes",OR('Reported Performance Table'!$D1881='Master List'!$B$42,'Reported Performance Table'!$D1881='Master List'!$B$43,'Reported Performance Table'!$D1881='Master List'!$B$44,'Reported Performance Table'!$D1881='Master List'!$B$46,'Reported Performance Table'!$D1881='Master List'!$B$48,'Reported Performance Table'!$D1881='Master List'!$B$104,'Reported Performance Table'!$D1881='Master List'!$B$106,'Reported Performance Table'!$D1881='Master List'!$B$126)),"LUNA_Dimming","Dimming_Capability_and_Range"))</f>
        <v/>
      </c>
      <c r="N1881" s="179">
        <f>'Reported Performance Table'!BE1881</f>
        <v>0</v>
      </c>
      <c r="O1881" s="179">
        <f>'Reported Performance Table'!BF1881</f>
        <v>0</v>
      </c>
      <c r="P1881" s="179">
        <f>'Reported Performance Table'!BG1881</f>
        <v>0</v>
      </c>
      <c r="Q1881" t="str">
        <f t="shared" si="59"/>
        <v>No</v>
      </c>
    </row>
    <row r="1882" spans="1:17" x14ac:dyDescent="0.25">
      <c r="A1882" s="75">
        <v>1889</v>
      </c>
      <c r="B1882" s="76" t="str">
        <f>IF('Reported Performance Table'!$A1889="","",IF(OR('Reported Performance Table'!$B1889="",'Reported Performance Table'!$C1889="",'Reported Performance Table'!$D1889="",'Reported Performance Table'!$F1889="",'Reported Performance Table'!$G1889="",'Reported Performance Table'!$H1889="",'Reported Performance Table'!$I1889="",'Reported Performance Table'!$K1889="",'Reported Performance Table'!$N1889="",'Reported Performance Table'!$O1889="",'Reported Performance Table'!$P1889="",'Reported Performance Table'!$Q1889="",'Reported Performance Table'!$R1889="",'Reported Performance Table'!$S1889="",'Reported Performance Table'!$T1889="",'Reported Performance Table'!$U1889="",'Reported Performance Table'!$V1889="",'Reported Performance Table'!$W1889="",'Reported Performance Table'!$X1889="",'Reported Performance Table'!$AF1889="",'Reported Performance Table'!$AG1889="",'Reported Performance Table'!$AI1889="",'Reported Performance Table'!$AJ1889="",'Reported Performance Table'!$AL1889="",'Reported Performance Table'!$AN1889="",'Reported Performance Table'!$AR1889=""),$A1882&amp;", ",""))</f>
        <v/>
      </c>
      <c r="D1882" s="35" t="e">
        <f>VLOOKUP('Reported Performance Table'!C1882,'Master List'!$B$20:$C$39,2,FALSE)</f>
        <v>#N/A</v>
      </c>
      <c r="E1882" t="e">
        <f>VLOOKUP('Reported Performance Table'!D1882,'Master List'!$B$42:$C$129,2,FALSE)</f>
        <v>#N/A</v>
      </c>
      <c r="F1882" t="e">
        <f>VLOOKUP('Reported Performance Table'!C1882,'Master List'!$B$20:$D$39,3,FALSE)</f>
        <v>#N/A</v>
      </c>
      <c r="G1882" s="3" t="e">
        <f>VLOOKUP('Reported Performance Table'!B1882,'Master List'!$B$11:$D$17,3,FALSE)</f>
        <v>#N/A</v>
      </c>
      <c r="H1882" t="e">
        <f t="shared" si="58"/>
        <v>#N/A</v>
      </c>
      <c r="I1882" t="e">
        <f>IF(VLOOKUP('Reported Performance Table'!D1882,'Master List'!$B$42:$D$129,3,FALSE)="","No",VLOOKUP('Reported Performance Table'!D1882,'Master List'!$B$42:$D$129,3,FALSE))</f>
        <v>#N/A</v>
      </c>
      <c r="J1882" t="e">
        <f>IF(AND(I1882="Yes_No",'Reported Performance Table'!E1882="Yes"),"No","Yes_No")</f>
        <v>#N/A</v>
      </c>
      <c r="K1882" t="str">
        <f>IF('Reported Performance Table'!D1882="","",IF('Reported Performance Table'!E1882="Yes","LUNA_CCT","Reported_CCT"))</f>
        <v/>
      </c>
      <c r="L1882" t="str">
        <f>IF('Reported Performance Table'!D1882="","",IF(K1882="LUNA_CCT",VLOOKUP('Reported Performance Table'!D1882,'Master List'!$B$42:$E$129,4,FALSE),"Reported_BUG"))</f>
        <v/>
      </c>
      <c r="M1882" t="str">
        <f>IF('Reported Performance Table'!D1882="","",IF(AND('Reported Performance Table'!$E1882="Yes",OR('Reported Performance Table'!$D1882='Master List'!$B$42,'Reported Performance Table'!$D1882='Master List'!$B$43,'Reported Performance Table'!$D1882='Master List'!$B$44,'Reported Performance Table'!$D1882='Master List'!$B$46,'Reported Performance Table'!$D1882='Master List'!$B$48,'Reported Performance Table'!$D1882='Master List'!$B$104,'Reported Performance Table'!$D1882='Master List'!$B$106,'Reported Performance Table'!$D1882='Master List'!$B$126)),"LUNA_Dimming","Dimming_Capability_and_Range"))</f>
        <v/>
      </c>
      <c r="N1882" s="179">
        <f>'Reported Performance Table'!BE1882</f>
        <v>0</v>
      </c>
      <c r="O1882" s="179">
        <f>'Reported Performance Table'!BF1882</f>
        <v>0</v>
      </c>
      <c r="P1882" s="179">
        <f>'Reported Performance Table'!BG1882</f>
        <v>0</v>
      </c>
      <c r="Q1882" t="str">
        <f t="shared" si="59"/>
        <v>No</v>
      </c>
    </row>
    <row r="1883" spans="1:17" x14ac:dyDescent="0.25">
      <c r="A1883" s="75">
        <v>1890</v>
      </c>
      <c r="B1883" s="76" t="str">
        <f>IF('Reported Performance Table'!$A1890="","",IF(OR('Reported Performance Table'!$B1890="",'Reported Performance Table'!$C1890="",'Reported Performance Table'!$D1890="",'Reported Performance Table'!$F1890="",'Reported Performance Table'!$G1890="",'Reported Performance Table'!$H1890="",'Reported Performance Table'!$I1890="",'Reported Performance Table'!$K1890="",'Reported Performance Table'!$N1890="",'Reported Performance Table'!$O1890="",'Reported Performance Table'!$P1890="",'Reported Performance Table'!$Q1890="",'Reported Performance Table'!$R1890="",'Reported Performance Table'!$S1890="",'Reported Performance Table'!$T1890="",'Reported Performance Table'!$U1890="",'Reported Performance Table'!$V1890="",'Reported Performance Table'!$W1890="",'Reported Performance Table'!$X1890="",'Reported Performance Table'!$AF1890="",'Reported Performance Table'!$AG1890="",'Reported Performance Table'!$AI1890="",'Reported Performance Table'!$AJ1890="",'Reported Performance Table'!$AL1890="",'Reported Performance Table'!$AN1890="",'Reported Performance Table'!$AR1890=""),$A1883&amp;", ",""))</f>
        <v/>
      </c>
      <c r="D1883" s="35" t="e">
        <f>VLOOKUP('Reported Performance Table'!C1883,'Master List'!$B$20:$C$39,2,FALSE)</f>
        <v>#N/A</v>
      </c>
      <c r="E1883" t="e">
        <f>VLOOKUP('Reported Performance Table'!D1883,'Master List'!$B$42:$C$129,2,FALSE)</f>
        <v>#N/A</v>
      </c>
      <c r="F1883" t="e">
        <f>VLOOKUP('Reported Performance Table'!C1883,'Master List'!$B$20:$D$39,3,FALSE)</f>
        <v>#N/A</v>
      </c>
      <c r="G1883" s="3" t="e">
        <f>VLOOKUP('Reported Performance Table'!B1883,'Master List'!$B$11:$D$17,3,FALSE)</f>
        <v>#N/A</v>
      </c>
      <c r="H1883" t="e">
        <f t="shared" si="58"/>
        <v>#N/A</v>
      </c>
      <c r="I1883" t="e">
        <f>IF(VLOOKUP('Reported Performance Table'!D1883,'Master List'!$B$42:$D$129,3,FALSE)="","No",VLOOKUP('Reported Performance Table'!D1883,'Master List'!$B$42:$D$129,3,FALSE))</f>
        <v>#N/A</v>
      </c>
      <c r="J1883" t="e">
        <f>IF(AND(I1883="Yes_No",'Reported Performance Table'!E1883="Yes"),"No","Yes_No")</f>
        <v>#N/A</v>
      </c>
      <c r="K1883" t="str">
        <f>IF('Reported Performance Table'!D1883="","",IF('Reported Performance Table'!E1883="Yes","LUNA_CCT","Reported_CCT"))</f>
        <v/>
      </c>
      <c r="L1883" t="str">
        <f>IF('Reported Performance Table'!D1883="","",IF(K1883="LUNA_CCT",VLOOKUP('Reported Performance Table'!D1883,'Master List'!$B$42:$E$129,4,FALSE),"Reported_BUG"))</f>
        <v/>
      </c>
      <c r="M1883" t="str">
        <f>IF('Reported Performance Table'!D1883="","",IF(AND('Reported Performance Table'!$E1883="Yes",OR('Reported Performance Table'!$D1883='Master List'!$B$42,'Reported Performance Table'!$D1883='Master List'!$B$43,'Reported Performance Table'!$D1883='Master List'!$B$44,'Reported Performance Table'!$D1883='Master List'!$B$46,'Reported Performance Table'!$D1883='Master List'!$B$48,'Reported Performance Table'!$D1883='Master List'!$B$104,'Reported Performance Table'!$D1883='Master List'!$B$106,'Reported Performance Table'!$D1883='Master List'!$B$126)),"LUNA_Dimming","Dimming_Capability_and_Range"))</f>
        <v/>
      </c>
      <c r="N1883" s="179">
        <f>'Reported Performance Table'!BE1883</f>
        <v>0</v>
      </c>
      <c r="O1883" s="179">
        <f>'Reported Performance Table'!BF1883</f>
        <v>0</v>
      </c>
      <c r="P1883" s="179">
        <f>'Reported Performance Table'!BG1883</f>
        <v>0</v>
      </c>
      <c r="Q1883" t="str">
        <f t="shared" si="59"/>
        <v>No</v>
      </c>
    </row>
    <row r="1884" spans="1:17" x14ac:dyDescent="0.25">
      <c r="A1884" s="75">
        <v>1891</v>
      </c>
      <c r="B1884" s="76" t="str">
        <f>IF('Reported Performance Table'!$A1891="","",IF(OR('Reported Performance Table'!$B1891="",'Reported Performance Table'!$C1891="",'Reported Performance Table'!$D1891="",'Reported Performance Table'!$F1891="",'Reported Performance Table'!$G1891="",'Reported Performance Table'!$H1891="",'Reported Performance Table'!$I1891="",'Reported Performance Table'!$K1891="",'Reported Performance Table'!$N1891="",'Reported Performance Table'!$O1891="",'Reported Performance Table'!$P1891="",'Reported Performance Table'!$Q1891="",'Reported Performance Table'!$R1891="",'Reported Performance Table'!$S1891="",'Reported Performance Table'!$T1891="",'Reported Performance Table'!$U1891="",'Reported Performance Table'!$V1891="",'Reported Performance Table'!$W1891="",'Reported Performance Table'!$X1891="",'Reported Performance Table'!$AF1891="",'Reported Performance Table'!$AG1891="",'Reported Performance Table'!$AI1891="",'Reported Performance Table'!$AJ1891="",'Reported Performance Table'!$AL1891="",'Reported Performance Table'!$AN1891="",'Reported Performance Table'!$AR1891=""),$A1884&amp;", ",""))</f>
        <v/>
      </c>
      <c r="D1884" s="35" t="e">
        <f>VLOOKUP('Reported Performance Table'!C1884,'Master List'!$B$20:$C$39,2,FALSE)</f>
        <v>#N/A</v>
      </c>
      <c r="E1884" t="e">
        <f>VLOOKUP('Reported Performance Table'!D1884,'Master List'!$B$42:$C$129,2,FALSE)</f>
        <v>#N/A</v>
      </c>
      <c r="F1884" t="e">
        <f>VLOOKUP('Reported Performance Table'!C1884,'Master List'!$B$20:$D$39,3,FALSE)</f>
        <v>#N/A</v>
      </c>
      <c r="G1884" s="3" t="e">
        <f>VLOOKUP('Reported Performance Table'!B1884,'Master List'!$B$11:$D$17,3,FALSE)</f>
        <v>#N/A</v>
      </c>
      <c r="H1884" t="e">
        <f t="shared" si="58"/>
        <v>#N/A</v>
      </c>
      <c r="I1884" t="e">
        <f>IF(VLOOKUP('Reported Performance Table'!D1884,'Master List'!$B$42:$D$129,3,FALSE)="","No",VLOOKUP('Reported Performance Table'!D1884,'Master List'!$B$42:$D$129,3,FALSE))</f>
        <v>#N/A</v>
      </c>
      <c r="J1884" t="e">
        <f>IF(AND(I1884="Yes_No",'Reported Performance Table'!E1884="Yes"),"No","Yes_No")</f>
        <v>#N/A</v>
      </c>
      <c r="K1884" t="str">
        <f>IF('Reported Performance Table'!D1884="","",IF('Reported Performance Table'!E1884="Yes","LUNA_CCT","Reported_CCT"))</f>
        <v/>
      </c>
      <c r="L1884" t="str">
        <f>IF('Reported Performance Table'!D1884="","",IF(K1884="LUNA_CCT",VLOOKUP('Reported Performance Table'!D1884,'Master List'!$B$42:$E$129,4,FALSE),"Reported_BUG"))</f>
        <v/>
      </c>
      <c r="M1884" t="str">
        <f>IF('Reported Performance Table'!D1884="","",IF(AND('Reported Performance Table'!$E1884="Yes",OR('Reported Performance Table'!$D1884='Master List'!$B$42,'Reported Performance Table'!$D1884='Master List'!$B$43,'Reported Performance Table'!$D1884='Master List'!$B$44,'Reported Performance Table'!$D1884='Master List'!$B$46,'Reported Performance Table'!$D1884='Master List'!$B$48,'Reported Performance Table'!$D1884='Master List'!$B$104,'Reported Performance Table'!$D1884='Master List'!$B$106,'Reported Performance Table'!$D1884='Master List'!$B$126)),"LUNA_Dimming","Dimming_Capability_and_Range"))</f>
        <v/>
      </c>
      <c r="N1884" s="179">
        <f>'Reported Performance Table'!BE1884</f>
        <v>0</v>
      </c>
      <c r="O1884" s="179">
        <f>'Reported Performance Table'!BF1884</f>
        <v>0</v>
      </c>
      <c r="P1884" s="179">
        <f>'Reported Performance Table'!BG1884</f>
        <v>0</v>
      </c>
      <c r="Q1884" t="str">
        <f t="shared" si="59"/>
        <v>No</v>
      </c>
    </row>
    <row r="1885" spans="1:17" x14ac:dyDescent="0.25">
      <c r="A1885" s="75">
        <v>1892</v>
      </c>
      <c r="B1885" s="76" t="str">
        <f>IF('Reported Performance Table'!$A1892="","",IF(OR('Reported Performance Table'!$B1892="",'Reported Performance Table'!$C1892="",'Reported Performance Table'!$D1892="",'Reported Performance Table'!$F1892="",'Reported Performance Table'!$G1892="",'Reported Performance Table'!$H1892="",'Reported Performance Table'!$I1892="",'Reported Performance Table'!$K1892="",'Reported Performance Table'!$N1892="",'Reported Performance Table'!$O1892="",'Reported Performance Table'!$P1892="",'Reported Performance Table'!$Q1892="",'Reported Performance Table'!$R1892="",'Reported Performance Table'!$S1892="",'Reported Performance Table'!$T1892="",'Reported Performance Table'!$U1892="",'Reported Performance Table'!$V1892="",'Reported Performance Table'!$W1892="",'Reported Performance Table'!$X1892="",'Reported Performance Table'!$AF1892="",'Reported Performance Table'!$AG1892="",'Reported Performance Table'!$AI1892="",'Reported Performance Table'!$AJ1892="",'Reported Performance Table'!$AL1892="",'Reported Performance Table'!$AN1892="",'Reported Performance Table'!$AR1892=""),$A1885&amp;", ",""))</f>
        <v/>
      </c>
      <c r="D1885" s="35" t="e">
        <f>VLOOKUP('Reported Performance Table'!C1885,'Master List'!$B$20:$C$39,2,FALSE)</f>
        <v>#N/A</v>
      </c>
      <c r="E1885" t="e">
        <f>VLOOKUP('Reported Performance Table'!D1885,'Master List'!$B$42:$C$129,2,FALSE)</f>
        <v>#N/A</v>
      </c>
      <c r="F1885" t="e">
        <f>VLOOKUP('Reported Performance Table'!C1885,'Master List'!$B$20:$D$39,3,FALSE)</f>
        <v>#N/A</v>
      </c>
      <c r="G1885" s="3" t="e">
        <f>VLOOKUP('Reported Performance Table'!B1885,'Master List'!$B$11:$D$17,3,FALSE)</f>
        <v>#N/A</v>
      </c>
      <c r="H1885" t="e">
        <f t="shared" si="58"/>
        <v>#N/A</v>
      </c>
      <c r="I1885" t="e">
        <f>IF(VLOOKUP('Reported Performance Table'!D1885,'Master List'!$B$42:$D$129,3,FALSE)="","No",VLOOKUP('Reported Performance Table'!D1885,'Master List'!$B$42:$D$129,3,FALSE))</f>
        <v>#N/A</v>
      </c>
      <c r="J1885" t="e">
        <f>IF(AND(I1885="Yes_No",'Reported Performance Table'!E1885="Yes"),"No","Yes_No")</f>
        <v>#N/A</v>
      </c>
      <c r="K1885" t="str">
        <f>IF('Reported Performance Table'!D1885="","",IF('Reported Performance Table'!E1885="Yes","LUNA_CCT","Reported_CCT"))</f>
        <v/>
      </c>
      <c r="L1885" t="str">
        <f>IF('Reported Performance Table'!D1885="","",IF(K1885="LUNA_CCT",VLOOKUP('Reported Performance Table'!D1885,'Master List'!$B$42:$E$129,4,FALSE),"Reported_BUG"))</f>
        <v/>
      </c>
      <c r="M1885" t="str">
        <f>IF('Reported Performance Table'!D1885="","",IF(AND('Reported Performance Table'!$E1885="Yes",OR('Reported Performance Table'!$D1885='Master List'!$B$42,'Reported Performance Table'!$D1885='Master List'!$B$43,'Reported Performance Table'!$D1885='Master List'!$B$44,'Reported Performance Table'!$D1885='Master List'!$B$46,'Reported Performance Table'!$D1885='Master List'!$B$48,'Reported Performance Table'!$D1885='Master List'!$B$104,'Reported Performance Table'!$D1885='Master List'!$B$106,'Reported Performance Table'!$D1885='Master List'!$B$126)),"LUNA_Dimming","Dimming_Capability_and_Range"))</f>
        <v/>
      </c>
      <c r="N1885" s="179">
        <f>'Reported Performance Table'!BE1885</f>
        <v>0</v>
      </c>
      <c r="O1885" s="179">
        <f>'Reported Performance Table'!BF1885</f>
        <v>0</v>
      </c>
      <c r="P1885" s="179">
        <f>'Reported Performance Table'!BG1885</f>
        <v>0</v>
      </c>
      <c r="Q1885" t="str">
        <f t="shared" si="59"/>
        <v>No</v>
      </c>
    </row>
    <row r="1886" spans="1:17" x14ac:dyDescent="0.25">
      <c r="A1886" s="75">
        <v>1893</v>
      </c>
      <c r="B1886" s="76" t="str">
        <f>IF('Reported Performance Table'!$A1893="","",IF(OR('Reported Performance Table'!$B1893="",'Reported Performance Table'!$C1893="",'Reported Performance Table'!$D1893="",'Reported Performance Table'!$F1893="",'Reported Performance Table'!$G1893="",'Reported Performance Table'!$H1893="",'Reported Performance Table'!$I1893="",'Reported Performance Table'!$K1893="",'Reported Performance Table'!$N1893="",'Reported Performance Table'!$O1893="",'Reported Performance Table'!$P1893="",'Reported Performance Table'!$Q1893="",'Reported Performance Table'!$R1893="",'Reported Performance Table'!$S1893="",'Reported Performance Table'!$T1893="",'Reported Performance Table'!$U1893="",'Reported Performance Table'!$V1893="",'Reported Performance Table'!$W1893="",'Reported Performance Table'!$X1893="",'Reported Performance Table'!$AF1893="",'Reported Performance Table'!$AG1893="",'Reported Performance Table'!$AI1893="",'Reported Performance Table'!$AJ1893="",'Reported Performance Table'!$AL1893="",'Reported Performance Table'!$AN1893="",'Reported Performance Table'!$AR1893=""),$A1886&amp;", ",""))</f>
        <v/>
      </c>
      <c r="D1886" s="35" t="e">
        <f>VLOOKUP('Reported Performance Table'!C1886,'Master List'!$B$20:$C$39,2,FALSE)</f>
        <v>#N/A</v>
      </c>
      <c r="E1886" t="e">
        <f>VLOOKUP('Reported Performance Table'!D1886,'Master List'!$B$42:$C$129,2,FALSE)</f>
        <v>#N/A</v>
      </c>
      <c r="F1886" t="e">
        <f>VLOOKUP('Reported Performance Table'!C1886,'Master List'!$B$20:$D$39,3,FALSE)</f>
        <v>#N/A</v>
      </c>
      <c r="G1886" s="3" t="e">
        <f>VLOOKUP('Reported Performance Table'!B1886,'Master List'!$B$11:$D$17,3,FALSE)</f>
        <v>#N/A</v>
      </c>
      <c r="H1886" t="e">
        <f t="shared" si="58"/>
        <v>#N/A</v>
      </c>
      <c r="I1886" t="e">
        <f>IF(VLOOKUP('Reported Performance Table'!D1886,'Master List'!$B$42:$D$129,3,FALSE)="","No",VLOOKUP('Reported Performance Table'!D1886,'Master List'!$B$42:$D$129,3,FALSE))</f>
        <v>#N/A</v>
      </c>
      <c r="J1886" t="e">
        <f>IF(AND(I1886="Yes_No",'Reported Performance Table'!E1886="Yes"),"No","Yes_No")</f>
        <v>#N/A</v>
      </c>
      <c r="K1886" t="str">
        <f>IF('Reported Performance Table'!D1886="","",IF('Reported Performance Table'!E1886="Yes","LUNA_CCT","Reported_CCT"))</f>
        <v/>
      </c>
      <c r="L1886" t="str">
        <f>IF('Reported Performance Table'!D1886="","",IF(K1886="LUNA_CCT",VLOOKUP('Reported Performance Table'!D1886,'Master List'!$B$42:$E$129,4,FALSE),"Reported_BUG"))</f>
        <v/>
      </c>
      <c r="M1886" t="str">
        <f>IF('Reported Performance Table'!D1886="","",IF(AND('Reported Performance Table'!$E1886="Yes",OR('Reported Performance Table'!$D1886='Master List'!$B$42,'Reported Performance Table'!$D1886='Master List'!$B$43,'Reported Performance Table'!$D1886='Master List'!$B$44,'Reported Performance Table'!$D1886='Master List'!$B$46,'Reported Performance Table'!$D1886='Master List'!$B$48,'Reported Performance Table'!$D1886='Master List'!$B$104,'Reported Performance Table'!$D1886='Master List'!$B$106,'Reported Performance Table'!$D1886='Master List'!$B$126)),"LUNA_Dimming","Dimming_Capability_and_Range"))</f>
        <v/>
      </c>
      <c r="N1886" s="179">
        <f>'Reported Performance Table'!BE1886</f>
        <v>0</v>
      </c>
      <c r="O1886" s="179">
        <f>'Reported Performance Table'!BF1886</f>
        <v>0</v>
      </c>
      <c r="P1886" s="179">
        <f>'Reported Performance Table'!BG1886</f>
        <v>0</v>
      </c>
      <c r="Q1886" t="str">
        <f t="shared" si="59"/>
        <v>No</v>
      </c>
    </row>
    <row r="1887" spans="1:17" x14ac:dyDescent="0.25">
      <c r="A1887" s="75">
        <v>1894</v>
      </c>
      <c r="B1887" s="76" t="str">
        <f>IF('Reported Performance Table'!$A1894="","",IF(OR('Reported Performance Table'!$B1894="",'Reported Performance Table'!$C1894="",'Reported Performance Table'!$D1894="",'Reported Performance Table'!$F1894="",'Reported Performance Table'!$G1894="",'Reported Performance Table'!$H1894="",'Reported Performance Table'!$I1894="",'Reported Performance Table'!$K1894="",'Reported Performance Table'!$N1894="",'Reported Performance Table'!$O1894="",'Reported Performance Table'!$P1894="",'Reported Performance Table'!$Q1894="",'Reported Performance Table'!$R1894="",'Reported Performance Table'!$S1894="",'Reported Performance Table'!$T1894="",'Reported Performance Table'!$U1894="",'Reported Performance Table'!$V1894="",'Reported Performance Table'!$W1894="",'Reported Performance Table'!$X1894="",'Reported Performance Table'!$AF1894="",'Reported Performance Table'!$AG1894="",'Reported Performance Table'!$AI1894="",'Reported Performance Table'!$AJ1894="",'Reported Performance Table'!$AL1894="",'Reported Performance Table'!$AN1894="",'Reported Performance Table'!$AR1894=""),$A1887&amp;", ",""))</f>
        <v/>
      </c>
      <c r="D1887" s="35" t="e">
        <f>VLOOKUP('Reported Performance Table'!C1887,'Master List'!$B$20:$C$39,2,FALSE)</f>
        <v>#N/A</v>
      </c>
      <c r="E1887" t="e">
        <f>VLOOKUP('Reported Performance Table'!D1887,'Master List'!$B$42:$C$129,2,FALSE)</f>
        <v>#N/A</v>
      </c>
      <c r="F1887" t="e">
        <f>VLOOKUP('Reported Performance Table'!C1887,'Master List'!$B$20:$D$39,3,FALSE)</f>
        <v>#N/A</v>
      </c>
      <c r="G1887" s="3" t="e">
        <f>VLOOKUP('Reported Performance Table'!B1887,'Master List'!$B$11:$D$17,3,FALSE)</f>
        <v>#N/A</v>
      </c>
      <c r="H1887" t="e">
        <f t="shared" si="58"/>
        <v>#N/A</v>
      </c>
      <c r="I1887" t="e">
        <f>IF(VLOOKUP('Reported Performance Table'!D1887,'Master List'!$B$42:$D$129,3,FALSE)="","No",VLOOKUP('Reported Performance Table'!D1887,'Master List'!$B$42:$D$129,3,FALSE))</f>
        <v>#N/A</v>
      </c>
      <c r="J1887" t="e">
        <f>IF(AND(I1887="Yes_No",'Reported Performance Table'!E1887="Yes"),"No","Yes_No")</f>
        <v>#N/A</v>
      </c>
      <c r="K1887" t="str">
        <f>IF('Reported Performance Table'!D1887="","",IF('Reported Performance Table'!E1887="Yes","LUNA_CCT","Reported_CCT"))</f>
        <v/>
      </c>
      <c r="L1887" t="str">
        <f>IF('Reported Performance Table'!D1887="","",IF(K1887="LUNA_CCT",VLOOKUP('Reported Performance Table'!D1887,'Master List'!$B$42:$E$129,4,FALSE),"Reported_BUG"))</f>
        <v/>
      </c>
      <c r="M1887" t="str">
        <f>IF('Reported Performance Table'!D1887="","",IF(AND('Reported Performance Table'!$E1887="Yes",OR('Reported Performance Table'!$D1887='Master List'!$B$42,'Reported Performance Table'!$D1887='Master List'!$B$43,'Reported Performance Table'!$D1887='Master List'!$B$44,'Reported Performance Table'!$D1887='Master List'!$B$46,'Reported Performance Table'!$D1887='Master List'!$B$48,'Reported Performance Table'!$D1887='Master List'!$B$104,'Reported Performance Table'!$D1887='Master List'!$B$106,'Reported Performance Table'!$D1887='Master List'!$B$126)),"LUNA_Dimming","Dimming_Capability_and_Range"))</f>
        <v/>
      </c>
      <c r="N1887" s="179">
        <f>'Reported Performance Table'!BE1887</f>
        <v>0</v>
      </c>
      <c r="O1887" s="179">
        <f>'Reported Performance Table'!BF1887</f>
        <v>0</v>
      </c>
      <c r="P1887" s="179">
        <f>'Reported Performance Table'!BG1887</f>
        <v>0</v>
      </c>
      <c r="Q1887" t="str">
        <f t="shared" si="59"/>
        <v>No</v>
      </c>
    </row>
    <row r="1888" spans="1:17" x14ac:dyDescent="0.25">
      <c r="A1888" s="75">
        <v>1895</v>
      </c>
      <c r="B1888" s="76" t="str">
        <f>IF('Reported Performance Table'!$A1895="","",IF(OR('Reported Performance Table'!$B1895="",'Reported Performance Table'!$C1895="",'Reported Performance Table'!$D1895="",'Reported Performance Table'!$F1895="",'Reported Performance Table'!$G1895="",'Reported Performance Table'!$H1895="",'Reported Performance Table'!$I1895="",'Reported Performance Table'!$K1895="",'Reported Performance Table'!$N1895="",'Reported Performance Table'!$O1895="",'Reported Performance Table'!$P1895="",'Reported Performance Table'!$Q1895="",'Reported Performance Table'!$R1895="",'Reported Performance Table'!$S1895="",'Reported Performance Table'!$T1895="",'Reported Performance Table'!$U1895="",'Reported Performance Table'!$V1895="",'Reported Performance Table'!$W1895="",'Reported Performance Table'!$X1895="",'Reported Performance Table'!$AF1895="",'Reported Performance Table'!$AG1895="",'Reported Performance Table'!$AI1895="",'Reported Performance Table'!$AJ1895="",'Reported Performance Table'!$AL1895="",'Reported Performance Table'!$AN1895="",'Reported Performance Table'!$AR1895=""),$A1888&amp;", ",""))</f>
        <v/>
      </c>
      <c r="D1888" s="35" t="e">
        <f>VLOOKUP('Reported Performance Table'!C1888,'Master List'!$B$20:$C$39,2,FALSE)</f>
        <v>#N/A</v>
      </c>
      <c r="E1888" t="e">
        <f>VLOOKUP('Reported Performance Table'!D1888,'Master List'!$B$42:$C$129,2,FALSE)</f>
        <v>#N/A</v>
      </c>
      <c r="F1888" t="e">
        <f>VLOOKUP('Reported Performance Table'!C1888,'Master List'!$B$20:$D$39,3,FALSE)</f>
        <v>#N/A</v>
      </c>
      <c r="G1888" s="3" t="e">
        <f>VLOOKUP('Reported Performance Table'!B1888,'Master List'!$B$11:$D$17,3,FALSE)</f>
        <v>#N/A</v>
      </c>
      <c r="H1888" t="e">
        <f t="shared" si="58"/>
        <v>#N/A</v>
      </c>
      <c r="I1888" t="e">
        <f>IF(VLOOKUP('Reported Performance Table'!D1888,'Master List'!$B$42:$D$129,3,FALSE)="","No",VLOOKUP('Reported Performance Table'!D1888,'Master List'!$B$42:$D$129,3,FALSE))</f>
        <v>#N/A</v>
      </c>
      <c r="J1888" t="e">
        <f>IF(AND(I1888="Yes_No",'Reported Performance Table'!E1888="Yes"),"No","Yes_No")</f>
        <v>#N/A</v>
      </c>
      <c r="K1888" t="str">
        <f>IF('Reported Performance Table'!D1888="","",IF('Reported Performance Table'!E1888="Yes","LUNA_CCT","Reported_CCT"))</f>
        <v/>
      </c>
      <c r="L1888" t="str">
        <f>IF('Reported Performance Table'!D1888="","",IF(K1888="LUNA_CCT",VLOOKUP('Reported Performance Table'!D1888,'Master List'!$B$42:$E$129,4,FALSE),"Reported_BUG"))</f>
        <v/>
      </c>
      <c r="M1888" t="str">
        <f>IF('Reported Performance Table'!D1888="","",IF(AND('Reported Performance Table'!$E1888="Yes",OR('Reported Performance Table'!$D1888='Master List'!$B$42,'Reported Performance Table'!$D1888='Master List'!$B$43,'Reported Performance Table'!$D1888='Master List'!$B$44,'Reported Performance Table'!$D1888='Master List'!$B$46,'Reported Performance Table'!$D1888='Master List'!$B$48,'Reported Performance Table'!$D1888='Master List'!$B$104,'Reported Performance Table'!$D1888='Master List'!$B$106,'Reported Performance Table'!$D1888='Master List'!$B$126)),"LUNA_Dimming","Dimming_Capability_and_Range"))</f>
        <v/>
      </c>
      <c r="N1888" s="179">
        <f>'Reported Performance Table'!BE1888</f>
        <v>0</v>
      </c>
      <c r="O1888" s="179">
        <f>'Reported Performance Table'!BF1888</f>
        <v>0</v>
      </c>
      <c r="P1888" s="179">
        <f>'Reported Performance Table'!BG1888</f>
        <v>0</v>
      </c>
      <c r="Q1888" t="str">
        <f t="shared" si="59"/>
        <v>No</v>
      </c>
    </row>
    <row r="1889" spans="1:17" x14ac:dyDescent="0.25">
      <c r="A1889" s="75">
        <v>1896</v>
      </c>
      <c r="B1889" s="76" t="str">
        <f>IF('Reported Performance Table'!$A1896="","",IF(OR('Reported Performance Table'!$B1896="",'Reported Performance Table'!$C1896="",'Reported Performance Table'!$D1896="",'Reported Performance Table'!$F1896="",'Reported Performance Table'!$G1896="",'Reported Performance Table'!$H1896="",'Reported Performance Table'!$I1896="",'Reported Performance Table'!$K1896="",'Reported Performance Table'!$N1896="",'Reported Performance Table'!$O1896="",'Reported Performance Table'!$P1896="",'Reported Performance Table'!$Q1896="",'Reported Performance Table'!$R1896="",'Reported Performance Table'!$S1896="",'Reported Performance Table'!$T1896="",'Reported Performance Table'!$U1896="",'Reported Performance Table'!$V1896="",'Reported Performance Table'!$W1896="",'Reported Performance Table'!$X1896="",'Reported Performance Table'!$AF1896="",'Reported Performance Table'!$AG1896="",'Reported Performance Table'!$AI1896="",'Reported Performance Table'!$AJ1896="",'Reported Performance Table'!$AL1896="",'Reported Performance Table'!$AN1896="",'Reported Performance Table'!$AR1896=""),$A1889&amp;", ",""))</f>
        <v/>
      </c>
      <c r="D1889" s="35" t="e">
        <f>VLOOKUP('Reported Performance Table'!C1889,'Master List'!$B$20:$C$39,2,FALSE)</f>
        <v>#N/A</v>
      </c>
      <c r="E1889" t="e">
        <f>VLOOKUP('Reported Performance Table'!D1889,'Master List'!$B$42:$C$129,2,FALSE)</f>
        <v>#N/A</v>
      </c>
      <c r="F1889" t="e">
        <f>VLOOKUP('Reported Performance Table'!C1889,'Master List'!$B$20:$D$39,3,FALSE)</f>
        <v>#N/A</v>
      </c>
      <c r="G1889" s="3" t="e">
        <f>VLOOKUP('Reported Performance Table'!B1889,'Master List'!$B$11:$D$17,3,FALSE)</f>
        <v>#N/A</v>
      </c>
      <c r="H1889" t="e">
        <f t="shared" si="58"/>
        <v>#N/A</v>
      </c>
      <c r="I1889" t="e">
        <f>IF(VLOOKUP('Reported Performance Table'!D1889,'Master List'!$B$42:$D$129,3,FALSE)="","No",VLOOKUP('Reported Performance Table'!D1889,'Master List'!$B$42:$D$129,3,FALSE))</f>
        <v>#N/A</v>
      </c>
      <c r="J1889" t="e">
        <f>IF(AND(I1889="Yes_No",'Reported Performance Table'!E1889="Yes"),"No","Yes_No")</f>
        <v>#N/A</v>
      </c>
      <c r="K1889" t="str">
        <f>IF('Reported Performance Table'!D1889="","",IF('Reported Performance Table'!E1889="Yes","LUNA_CCT","Reported_CCT"))</f>
        <v/>
      </c>
      <c r="L1889" t="str">
        <f>IF('Reported Performance Table'!D1889="","",IF(K1889="LUNA_CCT",VLOOKUP('Reported Performance Table'!D1889,'Master List'!$B$42:$E$129,4,FALSE),"Reported_BUG"))</f>
        <v/>
      </c>
      <c r="M1889" t="str">
        <f>IF('Reported Performance Table'!D1889="","",IF(AND('Reported Performance Table'!$E1889="Yes",OR('Reported Performance Table'!$D1889='Master List'!$B$42,'Reported Performance Table'!$D1889='Master List'!$B$43,'Reported Performance Table'!$D1889='Master List'!$B$44,'Reported Performance Table'!$D1889='Master List'!$B$46,'Reported Performance Table'!$D1889='Master List'!$B$48,'Reported Performance Table'!$D1889='Master List'!$B$104,'Reported Performance Table'!$D1889='Master List'!$B$106,'Reported Performance Table'!$D1889='Master List'!$B$126)),"LUNA_Dimming","Dimming_Capability_and_Range"))</f>
        <v/>
      </c>
      <c r="N1889" s="179">
        <f>'Reported Performance Table'!BE1889</f>
        <v>0</v>
      </c>
      <c r="O1889" s="179">
        <f>'Reported Performance Table'!BF1889</f>
        <v>0</v>
      </c>
      <c r="P1889" s="179">
        <f>'Reported Performance Table'!BG1889</f>
        <v>0</v>
      </c>
      <c r="Q1889" t="str">
        <f t="shared" si="59"/>
        <v>No</v>
      </c>
    </row>
    <row r="1890" spans="1:17" x14ac:dyDescent="0.25">
      <c r="A1890" s="75">
        <v>1897</v>
      </c>
      <c r="B1890" s="76" t="str">
        <f>IF('Reported Performance Table'!$A1897="","",IF(OR('Reported Performance Table'!$B1897="",'Reported Performance Table'!$C1897="",'Reported Performance Table'!$D1897="",'Reported Performance Table'!$F1897="",'Reported Performance Table'!$G1897="",'Reported Performance Table'!$H1897="",'Reported Performance Table'!$I1897="",'Reported Performance Table'!$K1897="",'Reported Performance Table'!$N1897="",'Reported Performance Table'!$O1897="",'Reported Performance Table'!$P1897="",'Reported Performance Table'!$Q1897="",'Reported Performance Table'!$R1897="",'Reported Performance Table'!$S1897="",'Reported Performance Table'!$T1897="",'Reported Performance Table'!$U1897="",'Reported Performance Table'!$V1897="",'Reported Performance Table'!$W1897="",'Reported Performance Table'!$X1897="",'Reported Performance Table'!$AF1897="",'Reported Performance Table'!$AG1897="",'Reported Performance Table'!$AI1897="",'Reported Performance Table'!$AJ1897="",'Reported Performance Table'!$AL1897="",'Reported Performance Table'!$AN1897="",'Reported Performance Table'!$AR1897=""),$A1890&amp;", ",""))</f>
        <v/>
      </c>
      <c r="D1890" s="35" t="e">
        <f>VLOOKUP('Reported Performance Table'!C1890,'Master List'!$B$20:$C$39,2,FALSE)</f>
        <v>#N/A</v>
      </c>
      <c r="E1890" t="e">
        <f>VLOOKUP('Reported Performance Table'!D1890,'Master List'!$B$42:$C$129,2,FALSE)</f>
        <v>#N/A</v>
      </c>
      <c r="F1890" t="e">
        <f>VLOOKUP('Reported Performance Table'!C1890,'Master List'!$B$20:$D$39,3,FALSE)</f>
        <v>#N/A</v>
      </c>
      <c r="G1890" s="3" t="e">
        <f>VLOOKUP('Reported Performance Table'!B1890,'Master List'!$B$11:$D$17,3,FALSE)</f>
        <v>#N/A</v>
      </c>
      <c r="H1890" t="e">
        <f t="shared" si="58"/>
        <v>#N/A</v>
      </c>
      <c r="I1890" t="e">
        <f>IF(VLOOKUP('Reported Performance Table'!D1890,'Master List'!$B$42:$D$129,3,FALSE)="","No",VLOOKUP('Reported Performance Table'!D1890,'Master List'!$B$42:$D$129,3,FALSE))</f>
        <v>#N/A</v>
      </c>
      <c r="J1890" t="e">
        <f>IF(AND(I1890="Yes_No",'Reported Performance Table'!E1890="Yes"),"No","Yes_No")</f>
        <v>#N/A</v>
      </c>
      <c r="K1890" t="str">
        <f>IF('Reported Performance Table'!D1890="","",IF('Reported Performance Table'!E1890="Yes","LUNA_CCT","Reported_CCT"))</f>
        <v/>
      </c>
      <c r="L1890" t="str">
        <f>IF('Reported Performance Table'!D1890="","",IF(K1890="LUNA_CCT",VLOOKUP('Reported Performance Table'!D1890,'Master List'!$B$42:$E$129,4,FALSE),"Reported_BUG"))</f>
        <v/>
      </c>
      <c r="M1890" t="str">
        <f>IF('Reported Performance Table'!D1890="","",IF(AND('Reported Performance Table'!$E1890="Yes",OR('Reported Performance Table'!$D1890='Master List'!$B$42,'Reported Performance Table'!$D1890='Master List'!$B$43,'Reported Performance Table'!$D1890='Master List'!$B$44,'Reported Performance Table'!$D1890='Master List'!$B$46,'Reported Performance Table'!$D1890='Master List'!$B$48,'Reported Performance Table'!$D1890='Master List'!$B$104,'Reported Performance Table'!$D1890='Master List'!$B$106,'Reported Performance Table'!$D1890='Master List'!$B$126)),"LUNA_Dimming","Dimming_Capability_and_Range"))</f>
        <v/>
      </c>
      <c r="N1890" s="179">
        <f>'Reported Performance Table'!BE1890</f>
        <v>0</v>
      </c>
      <c r="O1890" s="179">
        <f>'Reported Performance Table'!BF1890</f>
        <v>0</v>
      </c>
      <c r="P1890" s="179">
        <f>'Reported Performance Table'!BG1890</f>
        <v>0</v>
      </c>
      <c r="Q1890" t="str">
        <f t="shared" si="59"/>
        <v>No</v>
      </c>
    </row>
    <row r="1891" spans="1:17" x14ac:dyDescent="0.25">
      <c r="A1891" s="75">
        <v>1898</v>
      </c>
      <c r="B1891" s="76" t="str">
        <f>IF('Reported Performance Table'!$A1898="","",IF(OR('Reported Performance Table'!$B1898="",'Reported Performance Table'!$C1898="",'Reported Performance Table'!$D1898="",'Reported Performance Table'!$F1898="",'Reported Performance Table'!$G1898="",'Reported Performance Table'!$H1898="",'Reported Performance Table'!$I1898="",'Reported Performance Table'!$K1898="",'Reported Performance Table'!$N1898="",'Reported Performance Table'!$O1898="",'Reported Performance Table'!$P1898="",'Reported Performance Table'!$Q1898="",'Reported Performance Table'!$R1898="",'Reported Performance Table'!$S1898="",'Reported Performance Table'!$T1898="",'Reported Performance Table'!$U1898="",'Reported Performance Table'!$V1898="",'Reported Performance Table'!$W1898="",'Reported Performance Table'!$X1898="",'Reported Performance Table'!$AF1898="",'Reported Performance Table'!$AG1898="",'Reported Performance Table'!$AI1898="",'Reported Performance Table'!$AJ1898="",'Reported Performance Table'!$AL1898="",'Reported Performance Table'!$AN1898="",'Reported Performance Table'!$AR1898=""),$A1891&amp;", ",""))</f>
        <v/>
      </c>
      <c r="D1891" s="35" t="e">
        <f>VLOOKUP('Reported Performance Table'!C1891,'Master List'!$B$20:$C$39,2,FALSE)</f>
        <v>#N/A</v>
      </c>
      <c r="E1891" t="e">
        <f>VLOOKUP('Reported Performance Table'!D1891,'Master List'!$B$42:$C$129,2,FALSE)</f>
        <v>#N/A</v>
      </c>
      <c r="F1891" t="e">
        <f>VLOOKUP('Reported Performance Table'!C1891,'Master List'!$B$20:$D$39,3,FALSE)</f>
        <v>#N/A</v>
      </c>
      <c r="G1891" s="3" t="e">
        <f>VLOOKUP('Reported Performance Table'!B1891,'Master List'!$B$11:$D$17,3,FALSE)</f>
        <v>#N/A</v>
      </c>
      <c r="H1891" t="e">
        <f t="shared" si="58"/>
        <v>#N/A</v>
      </c>
      <c r="I1891" t="e">
        <f>IF(VLOOKUP('Reported Performance Table'!D1891,'Master List'!$B$42:$D$129,3,FALSE)="","No",VLOOKUP('Reported Performance Table'!D1891,'Master List'!$B$42:$D$129,3,FALSE))</f>
        <v>#N/A</v>
      </c>
      <c r="J1891" t="e">
        <f>IF(AND(I1891="Yes_No",'Reported Performance Table'!E1891="Yes"),"No","Yes_No")</f>
        <v>#N/A</v>
      </c>
      <c r="K1891" t="str">
        <f>IF('Reported Performance Table'!D1891="","",IF('Reported Performance Table'!E1891="Yes","LUNA_CCT","Reported_CCT"))</f>
        <v/>
      </c>
      <c r="L1891" t="str">
        <f>IF('Reported Performance Table'!D1891="","",IF(K1891="LUNA_CCT",VLOOKUP('Reported Performance Table'!D1891,'Master List'!$B$42:$E$129,4,FALSE),"Reported_BUG"))</f>
        <v/>
      </c>
      <c r="M1891" t="str">
        <f>IF('Reported Performance Table'!D1891="","",IF(AND('Reported Performance Table'!$E1891="Yes",OR('Reported Performance Table'!$D1891='Master List'!$B$42,'Reported Performance Table'!$D1891='Master List'!$B$43,'Reported Performance Table'!$D1891='Master List'!$B$44,'Reported Performance Table'!$D1891='Master List'!$B$46,'Reported Performance Table'!$D1891='Master List'!$B$48,'Reported Performance Table'!$D1891='Master List'!$B$104,'Reported Performance Table'!$D1891='Master List'!$B$106,'Reported Performance Table'!$D1891='Master List'!$B$126)),"LUNA_Dimming","Dimming_Capability_and_Range"))</f>
        <v/>
      </c>
      <c r="N1891" s="179">
        <f>'Reported Performance Table'!BE1891</f>
        <v>0</v>
      </c>
      <c r="O1891" s="179">
        <f>'Reported Performance Table'!BF1891</f>
        <v>0</v>
      </c>
      <c r="P1891" s="179">
        <f>'Reported Performance Table'!BG1891</f>
        <v>0</v>
      </c>
      <c r="Q1891" t="str">
        <f t="shared" si="59"/>
        <v>No</v>
      </c>
    </row>
    <row r="1892" spans="1:17" x14ac:dyDescent="0.25">
      <c r="A1892" s="75">
        <v>1899</v>
      </c>
      <c r="B1892" s="76" t="str">
        <f>IF('Reported Performance Table'!$A1899="","",IF(OR('Reported Performance Table'!$B1899="",'Reported Performance Table'!$C1899="",'Reported Performance Table'!$D1899="",'Reported Performance Table'!$F1899="",'Reported Performance Table'!$G1899="",'Reported Performance Table'!$H1899="",'Reported Performance Table'!$I1899="",'Reported Performance Table'!$K1899="",'Reported Performance Table'!$N1899="",'Reported Performance Table'!$O1899="",'Reported Performance Table'!$P1899="",'Reported Performance Table'!$Q1899="",'Reported Performance Table'!$R1899="",'Reported Performance Table'!$S1899="",'Reported Performance Table'!$T1899="",'Reported Performance Table'!$U1899="",'Reported Performance Table'!$V1899="",'Reported Performance Table'!$W1899="",'Reported Performance Table'!$X1899="",'Reported Performance Table'!$AF1899="",'Reported Performance Table'!$AG1899="",'Reported Performance Table'!$AI1899="",'Reported Performance Table'!$AJ1899="",'Reported Performance Table'!$AL1899="",'Reported Performance Table'!$AN1899="",'Reported Performance Table'!$AR1899=""),$A1892&amp;", ",""))</f>
        <v/>
      </c>
      <c r="D1892" s="35" t="e">
        <f>VLOOKUP('Reported Performance Table'!C1892,'Master List'!$B$20:$C$39,2,FALSE)</f>
        <v>#N/A</v>
      </c>
      <c r="E1892" t="e">
        <f>VLOOKUP('Reported Performance Table'!D1892,'Master List'!$B$42:$C$129,2,FALSE)</f>
        <v>#N/A</v>
      </c>
      <c r="F1892" t="e">
        <f>VLOOKUP('Reported Performance Table'!C1892,'Master List'!$B$20:$D$39,3,FALSE)</f>
        <v>#N/A</v>
      </c>
      <c r="G1892" s="3" t="e">
        <f>VLOOKUP('Reported Performance Table'!B1892,'Master List'!$B$11:$D$17,3,FALSE)</f>
        <v>#N/A</v>
      </c>
      <c r="H1892" t="e">
        <f t="shared" si="58"/>
        <v>#N/A</v>
      </c>
      <c r="I1892" t="e">
        <f>IF(VLOOKUP('Reported Performance Table'!D1892,'Master List'!$B$42:$D$129,3,FALSE)="","No",VLOOKUP('Reported Performance Table'!D1892,'Master List'!$B$42:$D$129,3,FALSE))</f>
        <v>#N/A</v>
      </c>
      <c r="J1892" t="e">
        <f>IF(AND(I1892="Yes_No",'Reported Performance Table'!E1892="Yes"),"No","Yes_No")</f>
        <v>#N/A</v>
      </c>
      <c r="K1892" t="str">
        <f>IF('Reported Performance Table'!D1892="","",IF('Reported Performance Table'!E1892="Yes","LUNA_CCT","Reported_CCT"))</f>
        <v/>
      </c>
      <c r="L1892" t="str">
        <f>IF('Reported Performance Table'!D1892="","",IF(K1892="LUNA_CCT",VLOOKUP('Reported Performance Table'!D1892,'Master List'!$B$42:$E$129,4,FALSE),"Reported_BUG"))</f>
        <v/>
      </c>
      <c r="M1892" t="str">
        <f>IF('Reported Performance Table'!D1892="","",IF(AND('Reported Performance Table'!$E1892="Yes",OR('Reported Performance Table'!$D1892='Master List'!$B$42,'Reported Performance Table'!$D1892='Master List'!$B$43,'Reported Performance Table'!$D1892='Master List'!$B$44,'Reported Performance Table'!$D1892='Master List'!$B$46,'Reported Performance Table'!$D1892='Master List'!$B$48,'Reported Performance Table'!$D1892='Master List'!$B$104,'Reported Performance Table'!$D1892='Master List'!$B$106,'Reported Performance Table'!$D1892='Master List'!$B$126)),"LUNA_Dimming","Dimming_Capability_and_Range"))</f>
        <v/>
      </c>
      <c r="N1892" s="179">
        <f>'Reported Performance Table'!BE1892</f>
        <v>0</v>
      </c>
      <c r="O1892" s="179">
        <f>'Reported Performance Table'!BF1892</f>
        <v>0</v>
      </c>
      <c r="P1892" s="179">
        <f>'Reported Performance Table'!BG1892</f>
        <v>0</v>
      </c>
      <c r="Q1892" t="str">
        <f t="shared" si="59"/>
        <v>No</v>
      </c>
    </row>
    <row r="1893" spans="1:17" x14ac:dyDescent="0.25">
      <c r="A1893" s="75">
        <v>1900</v>
      </c>
      <c r="B1893" s="76" t="str">
        <f>IF('Reported Performance Table'!$A1900="","",IF(OR('Reported Performance Table'!$B1900="",'Reported Performance Table'!$C1900="",'Reported Performance Table'!$D1900="",'Reported Performance Table'!$F1900="",'Reported Performance Table'!$G1900="",'Reported Performance Table'!$H1900="",'Reported Performance Table'!$I1900="",'Reported Performance Table'!$K1900="",'Reported Performance Table'!$N1900="",'Reported Performance Table'!$O1900="",'Reported Performance Table'!$P1900="",'Reported Performance Table'!$Q1900="",'Reported Performance Table'!$R1900="",'Reported Performance Table'!$S1900="",'Reported Performance Table'!$T1900="",'Reported Performance Table'!$U1900="",'Reported Performance Table'!$V1900="",'Reported Performance Table'!$W1900="",'Reported Performance Table'!$X1900="",'Reported Performance Table'!$AF1900="",'Reported Performance Table'!$AG1900="",'Reported Performance Table'!$AI1900="",'Reported Performance Table'!$AJ1900="",'Reported Performance Table'!$AL1900="",'Reported Performance Table'!$AN1900="",'Reported Performance Table'!$AR1900=""),$A1893&amp;", ",""))</f>
        <v/>
      </c>
      <c r="D1893" s="35" t="e">
        <f>VLOOKUP('Reported Performance Table'!C1893,'Master List'!$B$20:$C$39,2,FALSE)</f>
        <v>#N/A</v>
      </c>
      <c r="E1893" t="e">
        <f>VLOOKUP('Reported Performance Table'!D1893,'Master List'!$B$42:$C$129,2,FALSE)</f>
        <v>#N/A</v>
      </c>
      <c r="F1893" t="e">
        <f>VLOOKUP('Reported Performance Table'!C1893,'Master List'!$B$20:$D$39,3,FALSE)</f>
        <v>#N/A</v>
      </c>
      <c r="G1893" s="3" t="e">
        <f>VLOOKUP('Reported Performance Table'!B1893,'Master List'!$B$11:$D$17,3,FALSE)</f>
        <v>#N/A</v>
      </c>
      <c r="H1893" t="e">
        <f t="shared" si="58"/>
        <v>#N/A</v>
      </c>
      <c r="I1893" t="e">
        <f>IF(VLOOKUP('Reported Performance Table'!D1893,'Master List'!$B$42:$D$129,3,FALSE)="","No",VLOOKUP('Reported Performance Table'!D1893,'Master List'!$B$42:$D$129,3,FALSE))</f>
        <v>#N/A</v>
      </c>
      <c r="J1893" t="e">
        <f>IF(AND(I1893="Yes_No",'Reported Performance Table'!E1893="Yes"),"No","Yes_No")</f>
        <v>#N/A</v>
      </c>
      <c r="K1893" t="str">
        <f>IF('Reported Performance Table'!D1893="","",IF('Reported Performance Table'!E1893="Yes","LUNA_CCT","Reported_CCT"))</f>
        <v/>
      </c>
      <c r="L1893" t="str">
        <f>IF('Reported Performance Table'!D1893="","",IF(K1893="LUNA_CCT",VLOOKUP('Reported Performance Table'!D1893,'Master List'!$B$42:$E$129,4,FALSE),"Reported_BUG"))</f>
        <v/>
      </c>
      <c r="M1893" t="str">
        <f>IF('Reported Performance Table'!D1893="","",IF(AND('Reported Performance Table'!$E1893="Yes",OR('Reported Performance Table'!$D1893='Master List'!$B$42,'Reported Performance Table'!$D1893='Master List'!$B$43,'Reported Performance Table'!$D1893='Master List'!$B$44,'Reported Performance Table'!$D1893='Master List'!$B$46,'Reported Performance Table'!$D1893='Master List'!$B$48,'Reported Performance Table'!$D1893='Master List'!$B$104,'Reported Performance Table'!$D1893='Master List'!$B$106,'Reported Performance Table'!$D1893='Master List'!$B$126)),"LUNA_Dimming","Dimming_Capability_and_Range"))</f>
        <v/>
      </c>
      <c r="N1893" s="179">
        <f>'Reported Performance Table'!BE1893</f>
        <v>0</v>
      </c>
      <c r="O1893" s="179">
        <f>'Reported Performance Table'!BF1893</f>
        <v>0</v>
      </c>
      <c r="P1893" s="179">
        <f>'Reported Performance Table'!BG1893</f>
        <v>0</v>
      </c>
      <c r="Q1893" t="str">
        <f t="shared" si="59"/>
        <v>No</v>
      </c>
    </row>
    <row r="1894" spans="1:17" x14ac:dyDescent="0.25">
      <c r="A1894" s="75">
        <v>1901</v>
      </c>
      <c r="B1894" s="76" t="str">
        <f>IF('Reported Performance Table'!$A1901="","",IF(OR('Reported Performance Table'!$B1901="",'Reported Performance Table'!$C1901="",'Reported Performance Table'!$D1901="",'Reported Performance Table'!$F1901="",'Reported Performance Table'!$G1901="",'Reported Performance Table'!$H1901="",'Reported Performance Table'!$I1901="",'Reported Performance Table'!$K1901="",'Reported Performance Table'!$N1901="",'Reported Performance Table'!$O1901="",'Reported Performance Table'!$P1901="",'Reported Performance Table'!$Q1901="",'Reported Performance Table'!$R1901="",'Reported Performance Table'!$S1901="",'Reported Performance Table'!$T1901="",'Reported Performance Table'!$U1901="",'Reported Performance Table'!$V1901="",'Reported Performance Table'!$W1901="",'Reported Performance Table'!$X1901="",'Reported Performance Table'!$AF1901="",'Reported Performance Table'!$AG1901="",'Reported Performance Table'!$AI1901="",'Reported Performance Table'!$AJ1901="",'Reported Performance Table'!$AL1901="",'Reported Performance Table'!$AN1901="",'Reported Performance Table'!$AR1901=""),$A1894&amp;", ",""))</f>
        <v/>
      </c>
      <c r="D1894" s="35" t="e">
        <f>VLOOKUP('Reported Performance Table'!C1894,'Master List'!$B$20:$C$39,2,FALSE)</f>
        <v>#N/A</v>
      </c>
      <c r="E1894" t="e">
        <f>VLOOKUP('Reported Performance Table'!D1894,'Master List'!$B$42:$C$129,2,FALSE)</f>
        <v>#N/A</v>
      </c>
      <c r="F1894" t="e">
        <f>VLOOKUP('Reported Performance Table'!C1894,'Master List'!$B$20:$D$39,3,FALSE)</f>
        <v>#N/A</v>
      </c>
      <c r="G1894" s="3" t="e">
        <f>VLOOKUP('Reported Performance Table'!B1894,'Master List'!$B$11:$D$17,3,FALSE)</f>
        <v>#N/A</v>
      </c>
      <c r="H1894" t="e">
        <f t="shared" si="58"/>
        <v>#N/A</v>
      </c>
      <c r="I1894" t="e">
        <f>IF(VLOOKUP('Reported Performance Table'!D1894,'Master List'!$B$42:$D$129,3,FALSE)="","No",VLOOKUP('Reported Performance Table'!D1894,'Master List'!$B$42:$D$129,3,FALSE))</f>
        <v>#N/A</v>
      </c>
      <c r="J1894" t="e">
        <f>IF(AND(I1894="Yes_No",'Reported Performance Table'!E1894="Yes"),"No","Yes_No")</f>
        <v>#N/A</v>
      </c>
      <c r="K1894" t="str">
        <f>IF('Reported Performance Table'!D1894="","",IF('Reported Performance Table'!E1894="Yes","LUNA_CCT","Reported_CCT"))</f>
        <v/>
      </c>
      <c r="L1894" t="str">
        <f>IF('Reported Performance Table'!D1894="","",IF(K1894="LUNA_CCT",VLOOKUP('Reported Performance Table'!D1894,'Master List'!$B$42:$E$129,4,FALSE),"Reported_BUG"))</f>
        <v/>
      </c>
      <c r="M1894" t="str">
        <f>IF('Reported Performance Table'!D1894="","",IF(AND('Reported Performance Table'!$E1894="Yes",OR('Reported Performance Table'!$D1894='Master List'!$B$42,'Reported Performance Table'!$D1894='Master List'!$B$43,'Reported Performance Table'!$D1894='Master List'!$B$44,'Reported Performance Table'!$D1894='Master List'!$B$46,'Reported Performance Table'!$D1894='Master List'!$B$48,'Reported Performance Table'!$D1894='Master List'!$B$104,'Reported Performance Table'!$D1894='Master List'!$B$106,'Reported Performance Table'!$D1894='Master List'!$B$126)),"LUNA_Dimming","Dimming_Capability_and_Range"))</f>
        <v/>
      </c>
      <c r="N1894" s="179">
        <f>'Reported Performance Table'!BE1894</f>
        <v>0</v>
      </c>
      <c r="O1894" s="179">
        <f>'Reported Performance Table'!BF1894</f>
        <v>0</v>
      </c>
      <c r="P1894" s="179">
        <f>'Reported Performance Table'!BG1894</f>
        <v>0</v>
      </c>
      <c r="Q1894" t="str">
        <f t="shared" si="59"/>
        <v>No</v>
      </c>
    </row>
    <row r="1895" spans="1:17" x14ac:dyDescent="0.25">
      <c r="A1895" s="75">
        <v>1902</v>
      </c>
      <c r="B1895" s="76" t="str">
        <f>IF('Reported Performance Table'!$A1902="","",IF(OR('Reported Performance Table'!$B1902="",'Reported Performance Table'!$C1902="",'Reported Performance Table'!$D1902="",'Reported Performance Table'!$F1902="",'Reported Performance Table'!$G1902="",'Reported Performance Table'!$H1902="",'Reported Performance Table'!$I1902="",'Reported Performance Table'!$K1902="",'Reported Performance Table'!$N1902="",'Reported Performance Table'!$O1902="",'Reported Performance Table'!$P1902="",'Reported Performance Table'!$Q1902="",'Reported Performance Table'!$R1902="",'Reported Performance Table'!$S1902="",'Reported Performance Table'!$T1902="",'Reported Performance Table'!$U1902="",'Reported Performance Table'!$V1902="",'Reported Performance Table'!$W1902="",'Reported Performance Table'!$X1902="",'Reported Performance Table'!$AF1902="",'Reported Performance Table'!$AG1902="",'Reported Performance Table'!$AI1902="",'Reported Performance Table'!$AJ1902="",'Reported Performance Table'!$AL1902="",'Reported Performance Table'!$AN1902="",'Reported Performance Table'!$AR1902=""),$A1895&amp;", ",""))</f>
        <v/>
      </c>
      <c r="D1895" s="35" t="e">
        <f>VLOOKUP('Reported Performance Table'!C1895,'Master List'!$B$20:$C$39,2,FALSE)</f>
        <v>#N/A</v>
      </c>
      <c r="E1895" t="e">
        <f>VLOOKUP('Reported Performance Table'!D1895,'Master List'!$B$42:$C$129,2,FALSE)</f>
        <v>#N/A</v>
      </c>
      <c r="F1895" t="e">
        <f>VLOOKUP('Reported Performance Table'!C1895,'Master List'!$B$20:$D$39,3,FALSE)</f>
        <v>#N/A</v>
      </c>
      <c r="G1895" s="3" t="e">
        <f>VLOOKUP('Reported Performance Table'!B1895,'Master List'!$B$11:$D$17,3,FALSE)</f>
        <v>#N/A</v>
      </c>
      <c r="H1895" t="e">
        <f t="shared" si="58"/>
        <v>#N/A</v>
      </c>
      <c r="I1895" t="e">
        <f>IF(VLOOKUP('Reported Performance Table'!D1895,'Master List'!$B$42:$D$129,3,FALSE)="","No",VLOOKUP('Reported Performance Table'!D1895,'Master List'!$B$42:$D$129,3,FALSE))</f>
        <v>#N/A</v>
      </c>
      <c r="J1895" t="e">
        <f>IF(AND(I1895="Yes_No",'Reported Performance Table'!E1895="Yes"),"No","Yes_No")</f>
        <v>#N/A</v>
      </c>
      <c r="K1895" t="str">
        <f>IF('Reported Performance Table'!D1895="","",IF('Reported Performance Table'!E1895="Yes","LUNA_CCT","Reported_CCT"))</f>
        <v/>
      </c>
      <c r="L1895" t="str">
        <f>IF('Reported Performance Table'!D1895="","",IF(K1895="LUNA_CCT",VLOOKUP('Reported Performance Table'!D1895,'Master List'!$B$42:$E$129,4,FALSE),"Reported_BUG"))</f>
        <v/>
      </c>
      <c r="M1895" t="str">
        <f>IF('Reported Performance Table'!D1895="","",IF(AND('Reported Performance Table'!$E1895="Yes",OR('Reported Performance Table'!$D1895='Master List'!$B$42,'Reported Performance Table'!$D1895='Master List'!$B$43,'Reported Performance Table'!$D1895='Master List'!$B$44,'Reported Performance Table'!$D1895='Master List'!$B$46,'Reported Performance Table'!$D1895='Master List'!$B$48,'Reported Performance Table'!$D1895='Master List'!$B$104,'Reported Performance Table'!$D1895='Master List'!$B$106,'Reported Performance Table'!$D1895='Master List'!$B$126)),"LUNA_Dimming","Dimming_Capability_and_Range"))</f>
        <v/>
      </c>
      <c r="N1895" s="179">
        <f>'Reported Performance Table'!BE1895</f>
        <v>0</v>
      </c>
      <c r="O1895" s="179">
        <f>'Reported Performance Table'!BF1895</f>
        <v>0</v>
      </c>
      <c r="P1895" s="179">
        <f>'Reported Performance Table'!BG1895</f>
        <v>0</v>
      </c>
      <c r="Q1895" t="str">
        <f t="shared" si="59"/>
        <v>No</v>
      </c>
    </row>
    <row r="1896" spans="1:17" x14ac:dyDescent="0.25">
      <c r="A1896" s="75">
        <v>1903</v>
      </c>
      <c r="B1896" s="76" t="str">
        <f>IF('Reported Performance Table'!$A1903="","",IF(OR('Reported Performance Table'!$B1903="",'Reported Performance Table'!$C1903="",'Reported Performance Table'!$D1903="",'Reported Performance Table'!$F1903="",'Reported Performance Table'!$G1903="",'Reported Performance Table'!$H1903="",'Reported Performance Table'!$I1903="",'Reported Performance Table'!$K1903="",'Reported Performance Table'!$N1903="",'Reported Performance Table'!$O1903="",'Reported Performance Table'!$P1903="",'Reported Performance Table'!$Q1903="",'Reported Performance Table'!$R1903="",'Reported Performance Table'!$S1903="",'Reported Performance Table'!$T1903="",'Reported Performance Table'!$U1903="",'Reported Performance Table'!$V1903="",'Reported Performance Table'!$W1903="",'Reported Performance Table'!$X1903="",'Reported Performance Table'!$AF1903="",'Reported Performance Table'!$AG1903="",'Reported Performance Table'!$AI1903="",'Reported Performance Table'!$AJ1903="",'Reported Performance Table'!$AL1903="",'Reported Performance Table'!$AN1903="",'Reported Performance Table'!$AR1903=""),$A1896&amp;", ",""))</f>
        <v/>
      </c>
      <c r="D1896" s="35" t="e">
        <f>VLOOKUP('Reported Performance Table'!C1896,'Master List'!$B$20:$C$39,2,FALSE)</f>
        <v>#N/A</v>
      </c>
      <c r="E1896" t="e">
        <f>VLOOKUP('Reported Performance Table'!D1896,'Master List'!$B$42:$C$129,2,FALSE)</f>
        <v>#N/A</v>
      </c>
      <c r="F1896" t="e">
        <f>VLOOKUP('Reported Performance Table'!C1896,'Master List'!$B$20:$D$39,3,FALSE)</f>
        <v>#N/A</v>
      </c>
      <c r="G1896" s="3" t="e">
        <f>VLOOKUP('Reported Performance Table'!B1896,'Master List'!$B$11:$D$17,3,FALSE)</f>
        <v>#N/A</v>
      </c>
      <c r="H1896" t="e">
        <f t="shared" si="58"/>
        <v>#N/A</v>
      </c>
      <c r="I1896" t="e">
        <f>IF(VLOOKUP('Reported Performance Table'!D1896,'Master List'!$B$42:$D$129,3,FALSE)="","No",VLOOKUP('Reported Performance Table'!D1896,'Master List'!$B$42:$D$129,3,FALSE))</f>
        <v>#N/A</v>
      </c>
      <c r="J1896" t="e">
        <f>IF(AND(I1896="Yes_No",'Reported Performance Table'!E1896="Yes"),"No","Yes_No")</f>
        <v>#N/A</v>
      </c>
      <c r="K1896" t="str">
        <f>IF('Reported Performance Table'!D1896="","",IF('Reported Performance Table'!E1896="Yes","LUNA_CCT","Reported_CCT"))</f>
        <v/>
      </c>
      <c r="L1896" t="str">
        <f>IF('Reported Performance Table'!D1896="","",IF(K1896="LUNA_CCT",VLOOKUP('Reported Performance Table'!D1896,'Master List'!$B$42:$E$129,4,FALSE),"Reported_BUG"))</f>
        <v/>
      </c>
      <c r="M1896" t="str">
        <f>IF('Reported Performance Table'!D1896="","",IF(AND('Reported Performance Table'!$E1896="Yes",OR('Reported Performance Table'!$D1896='Master List'!$B$42,'Reported Performance Table'!$D1896='Master List'!$B$43,'Reported Performance Table'!$D1896='Master List'!$B$44,'Reported Performance Table'!$D1896='Master List'!$B$46,'Reported Performance Table'!$D1896='Master List'!$B$48,'Reported Performance Table'!$D1896='Master List'!$B$104,'Reported Performance Table'!$D1896='Master List'!$B$106,'Reported Performance Table'!$D1896='Master List'!$B$126)),"LUNA_Dimming","Dimming_Capability_and_Range"))</f>
        <v/>
      </c>
      <c r="N1896" s="179">
        <f>'Reported Performance Table'!BE1896</f>
        <v>0</v>
      </c>
      <c r="O1896" s="179">
        <f>'Reported Performance Table'!BF1896</f>
        <v>0</v>
      </c>
      <c r="P1896" s="179">
        <f>'Reported Performance Table'!BG1896</f>
        <v>0</v>
      </c>
      <c r="Q1896" t="str">
        <f t="shared" si="59"/>
        <v>No</v>
      </c>
    </row>
    <row r="1897" spans="1:17" x14ac:dyDescent="0.25">
      <c r="A1897" s="75">
        <v>1904</v>
      </c>
      <c r="B1897" s="76" t="str">
        <f>IF('Reported Performance Table'!$A1904="","",IF(OR('Reported Performance Table'!$B1904="",'Reported Performance Table'!$C1904="",'Reported Performance Table'!$D1904="",'Reported Performance Table'!$F1904="",'Reported Performance Table'!$G1904="",'Reported Performance Table'!$H1904="",'Reported Performance Table'!$I1904="",'Reported Performance Table'!$K1904="",'Reported Performance Table'!$N1904="",'Reported Performance Table'!$O1904="",'Reported Performance Table'!$P1904="",'Reported Performance Table'!$Q1904="",'Reported Performance Table'!$R1904="",'Reported Performance Table'!$S1904="",'Reported Performance Table'!$T1904="",'Reported Performance Table'!$U1904="",'Reported Performance Table'!$V1904="",'Reported Performance Table'!$W1904="",'Reported Performance Table'!$X1904="",'Reported Performance Table'!$AF1904="",'Reported Performance Table'!$AG1904="",'Reported Performance Table'!$AI1904="",'Reported Performance Table'!$AJ1904="",'Reported Performance Table'!$AL1904="",'Reported Performance Table'!$AN1904="",'Reported Performance Table'!$AR1904=""),$A1897&amp;", ",""))</f>
        <v/>
      </c>
      <c r="D1897" s="35" t="e">
        <f>VLOOKUP('Reported Performance Table'!C1897,'Master List'!$B$20:$C$39,2,FALSE)</f>
        <v>#N/A</v>
      </c>
      <c r="E1897" t="e">
        <f>VLOOKUP('Reported Performance Table'!D1897,'Master List'!$B$42:$C$129,2,FALSE)</f>
        <v>#N/A</v>
      </c>
      <c r="F1897" t="e">
        <f>VLOOKUP('Reported Performance Table'!C1897,'Master List'!$B$20:$D$39,3,FALSE)</f>
        <v>#N/A</v>
      </c>
      <c r="G1897" s="3" t="e">
        <f>VLOOKUP('Reported Performance Table'!B1897,'Master List'!$B$11:$D$17,3,FALSE)</f>
        <v>#N/A</v>
      </c>
      <c r="H1897" t="e">
        <f t="shared" si="58"/>
        <v>#N/A</v>
      </c>
      <c r="I1897" t="e">
        <f>IF(VLOOKUP('Reported Performance Table'!D1897,'Master List'!$B$42:$D$129,3,FALSE)="","No",VLOOKUP('Reported Performance Table'!D1897,'Master List'!$B$42:$D$129,3,FALSE))</f>
        <v>#N/A</v>
      </c>
      <c r="J1897" t="e">
        <f>IF(AND(I1897="Yes_No",'Reported Performance Table'!E1897="Yes"),"No","Yes_No")</f>
        <v>#N/A</v>
      </c>
      <c r="K1897" t="str">
        <f>IF('Reported Performance Table'!D1897="","",IF('Reported Performance Table'!E1897="Yes","LUNA_CCT","Reported_CCT"))</f>
        <v/>
      </c>
      <c r="L1897" t="str">
        <f>IF('Reported Performance Table'!D1897="","",IF(K1897="LUNA_CCT",VLOOKUP('Reported Performance Table'!D1897,'Master List'!$B$42:$E$129,4,FALSE),"Reported_BUG"))</f>
        <v/>
      </c>
      <c r="M1897" t="str">
        <f>IF('Reported Performance Table'!D1897="","",IF(AND('Reported Performance Table'!$E1897="Yes",OR('Reported Performance Table'!$D1897='Master List'!$B$42,'Reported Performance Table'!$D1897='Master List'!$B$43,'Reported Performance Table'!$D1897='Master List'!$B$44,'Reported Performance Table'!$D1897='Master List'!$B$46,'Reported Performance Table'!$D1897='Master List'!$B$48,'Reported Performance Table'!$D1897='Master List'!$B$104,'Reported Performance Table'!$D1897='Master List'!$B$106,'Reported Performance Table'!$D1897='Master List'!$B$126)),"LUNA_Dimming","Dimming_Capability_and_Range"))</f>
        <v/>
      </c>
      <c r="N1897" s="179">
        <f>'Reported Performance Table'!BE1897</f>
        <v>0</v>
      </c>
      <c r="O1897" s="179">
        <f>'Reported Performance Table'!BF1897</f>
        <v>0</v>
      </c>
      <c r="P1897" s="179">
        <f>'Reported Performance Table'!BG1897</f>
        <v>0</v>
      </c>
      <c r="Q1897" t="str">
        <f t="shared" si="59"/>
        <v>No</v>
      </c>
    </row>
    <row r="1898" spans="1:17" x14ac:dyDescent="0.25">
      <c r="A1898" s="75">
        <v>1905</v>
      </c>
      <c r="B1898" s="76" t="str">
        <f>IF('Reported Performance Table'!$A1905="","",IF(OR('Reported Performance Table'!$B1905="",'Reported Performance Table'!$C1905="",'Reported Performance Table'!$D1905="",'Reported Performance Table'!$F1905="",'Reported Performance Table'!$G1905="",'Reported Performance Table'!$H1905="",'Reported Performance Table'!$I1905="",'Reported Performance Table'!$K1905="",'Reported Performance Table'!$N1905="",'Reported Performance Table'!$O1905="",'Reported Performance Table'!$P1905="",'Reported Performance Table'!$Q1905="",'Reported Performance Table'!$R1905="",'Reported Performance Table'!$S1905="",'Reported Performance Table'!$T1905="",'Reported Performance Table'!$U1905="",'Reported Performance Table'!$V1905="",'Reported Performance Table'!$W1905="",'Reported Performance Table'!$X1905="",'Reported Performance Table'!$AF1905="",'Reported Performance Table'!$AG1905="",'Reported Performance Table'!$AI1905="",'Reported Performance Table'!$AJ1905="",'Reported Performance Table'!$AL1905="",'Reported Performance Table'!$AN1905="",'Reported Performance Table'!$AR1905=""),$A1898&amp;", ",""))</f>
        <v/>
      </c>
      <c r="D1898" s="35" t="e">
        <f>VLOOKUP('Reported Performance Table'!C1898,'Master List'!$B$20:$C$39,2,FALSE)</f>
        <v>#N/A</v>
      </c>
      <c r="E1898" t="e">
        <f>VLOOKUP('Reported Performance Table'!D1898,'Master List'!$B$42:$C$129,2,FALSE)</f>
        <v>#N/A</v>
      </c>
      <c r="F1898" t="e">
        <f>VLOOKUP('Reported Performance Table'!C1898,'Master List'!$B$20:$D$39,3,FALSE)</f>
        <v>#N/A</v>
      </c>
      <c r="G1898" s="3" t="e">
        <f>VLOOKUP('Reported Performance Table'!B1898,'Master List'!$B$11:$D$17,3,FALSE)</f>
        <v>#N/A</v>
      </c>
      <c r="H1898" t="e">
        <f t="shared" si="58"/>
        <v>#N/A</v>
      </c>
      <c r="I1898" t="e">
        <f>IF(VLOOKUP('Reported Performance Table'!D1898,'Master List'!$B$42:$D$129,3,FALSE)="","No",VLOOKUP('Reported Performance Table'!D1898,'Master List'!$B$42:$D$129,3,FALSE))</f>
        <v>#N/A</v>
      </c>
      <c r="J1898" t="e">
        <f>IF(AND(I1898="Yes_No",'Reported Performance Table'!E1898="Yes"),"No","Yes_No")</f>
        <v>#N/A</v>
      </c>
      <c r="K1898" t="str">
        <f>IF('Reported Performance Table'!D1898="","",IF('Reported Performance Table'!E1898="Yes","LUNA_CCT","Reported_CCT"))</f>
        <v/>
      </c>
      <c r="L1898" t="str">
        <f>IF('Reported Performance Table'!D1898="","",IF(K1898="LUNA_CCT",VLOOKUP('Reported Performance Table'!D1898,'Master List'!$B$42:$E$129,4,FALSE),"Reported_BUG"))</f>
        <v/>
      </c>
      <c r="M1898" t="str">
        <f>IF('Reported Performance Table'!D1898="","",IF(AND('Reported Performance Table'!$E1898="Yes",OR('Reported Performance Table'!$D1898='Master List'!$B$42,'Reported Performance Table'!$D1898='Master List'!$B$43,'Reported Performance Table'!$D1898='Master List'!$B$44,'Reported Performance Table'!$D1898='Master List'!$B$46,'Reported Performance Table'!$D1898='Master List'!$B$48,'Reported Performance Table'!$D1898='Master List'!$B$104,'Reported Performance Table'!$D1898='Master List'!$B$106,'Reported Performance Table'!$D1898='Master List'!$B$126)),"LUNA_Dimming","Dimming_Capability_and_Range"))</f>
        <v/>
      </c>
      <c r="N1898" s="179">
        <f>'Reported Performance Table'!BE1898</f>
        <v>0</v>
      </c>
      <c r="O1898" s="179">
        <f>'Reported Performance Table'!BF1898</f>
        <v>0</v>
      </c>
      <c r="P1898" s="179">
        <f>'Reported Performance Table'!BG1898</f>
        <v>0</v>
      </c>
      <c r="Q1898" t="str">
        <f t="shared" si="59"/>
        <v>No</v>
      </c>
    </row>
    <row r="1899" spans="1:17" x14ac:dyDescent="0.25">
      <c r="A1899" s="75">
        <v>1906</v>
      </c>
      <c r="B1899" s="76" t="str">
        <f>IF('Reported Performance Table'!$A1906="","",IF(OR('Reported Performance Table'!$B1906="",'Reported Performance Table'!$C1906="",'Reported Performance Table'!$D1906="",'Reported Performance Table'!$F1906="",'Reported Performance Table'!$G1906="",'Reported Performance Table'!$H1906="",'Reported Performance Table'!$I1906="",'Reported Performance Table'!$K1906="",'Reported Performance Table'!$N1906="",'Reported Performance Table'!$O1906="",'Reported Performance Table'!$P1906="",'Reported Performance Table'!$Q1906="",'Reported Performance Table'!$R1906="",'Reported Performance Table'!$S1906="",'Reported Performance Table'!$T1906="",'Reported Performance Table'!$U1906="",'Reported Performance Table'!$V1906="",'Reported Performance Table'!$W1906="",'Reported Performance Table'!$X1906="",'Reported Performance Table'!$AF1906="",'Reported Performance Table'!$AG1906="",'Reported Performance Table'!$AI1906="",'Reported Performance Table'!$AJ1906="",'Reported Performance Table'!$AL1906="",'Reported Performance Table'!$AN1906="",'Reported Performance Table'!$AR1906=""),$A1899&amp;", ",""))</f>
        <v/>
      </c>
      <c r="D1899" s="35" t="e">
        <f>VLOOKUP('Reported Performance Table'!C1899,'Master List'!$B$20:$C$39,2,FALSE)</f>
        <v>#N/A</v>
      </c>
      <c r="E1899" t="e">
        <f>VLOOKUP('Reported Performance Table'!D1899,'Master List'!$B$42:$C$129,2,FALSE)</f>
        <v>#N/A</v>
      </c>
      <c r="F1899" t="e">
        <f>VLOOKUP('Reported Performance Table'!C1899,'Master List'!$B$20:$D$39,3,FALSE)</f>
        <v>#N/A</v>
      </c>
      <c r="G1899" s="3" t="e">
        <f>VLOOKUP('Reported Performance Table'!B1899,'Master List'!$B$11:$D$17,3,FALSE)</f>
        <v>#N/A</v>
      </c>
      <c r="H1899" t="e">
        <f t="shared" si="58"/>
        <v>#N/A</v>
      </c>
      <c r="I1899" t="e">
        <f>IF(VLOOKUP('Reported Performance Table'!D1899,'Master List'!$B$42:$D$129,3,FALSE)="","No",VLOOKUP('Reported Performance Table'!D1899,'Master List'!$B$42:$D$129,3,FALSE))</f>
        <v>#N/A</v>
      </c>
      <c r="J1899" t="e">
        <f>IF(AND(I1899="Yes_No",'Reported Performance Table'!E1899="Yes"),"No","Yes_No")</f>
        <v>#N/A</v>
      </c>
      <c r="K1899" t="str">
        <f>IF('Reported Performance Table'!D1899="","",IF('Reported Performance Table'!E1899="Yes","LUNA_CCT","Reported_CCT"))</f>
        <v/>
      </c>
      <c r="L1899" t="str">
        <f>IF('Reported Performance Table'!D1899="","",IF(K1899="LUNA_CCT",VLOOKUP('Reported Performance Table'!D1899,'Master List'!$B$42:$E$129,4,FALSE),"Reported_BUG"))</f>
        <v/>
      </c>
      <c r="M1899" t="str">
        <f>IF('Reported Performance Table'!D1899="","",IF(AND('Reported Performance Table'!$E1899="Yes",OR('Reported Performance Table'!$D1899='Master List'!$B$42,'Reported Performance Table'!$D1899='Master List'!$B$43,'Reported Performance Table'!$D1899='Master List'!$B$44,'Reported Performance Table'!$D1899='Master List'!$B$46,'Reported Performance Table'!$D1899='Master List'!$B$48,'Reported Performance Table'!$D1899='Master List'!$B$104,'Reported Performance Table'!$D1899='Master List'!$B$106,'Reported Performance Table'!$D1899='Master List'!$B$126)),"LUNA_Dimming","Dimming_Capability_and_Range"))</f>
        <v/>
      </c>
      <c r="N1899" s="179">
        <f>'Reported Performance Table'!BE1899</f>
        <v>0</v>
      </c>
      <c r="O1899" s="179">
        <f>'Reported Performance Table'!BF1899</f>
        <v>0</v>
      </c>
      <c r="P1899" s="179">
        <f>'Reported Performance Table'!BG1899</f>
        <v>0</v>
      </c>
      <c r="Q1899" t="str">
        <f t="shared" si="59"/>
        <v>No</v>
      </c>
    </row>
    <row r="1900" spans="1:17" x14ac:dyDescent="0.25">
      <c r="A1900" s="75">
        <v>1907</v>
      </c>
      <c r="B1900" s="76" t="str">
        <f>IF('Reported Performance Table'!$A1907="","",IF(OR('Reported Performance Table'!$B1907="",'Reported Performance Table'!$C1907="",'Reported Performance Table'!$D1907="",'Reported Performance Table'!$F1907="",'Reported Performance Table'!$G1907="",'Reported Performance Table'!$H1907="",'Reported Performance Table'!$I1907="",'Reported Performance Table'!$K1907="",'Reported Performance Table'!$N1907="",'Reported Performance Table'!$O1907="",'Reported Performance Table'!$P1907="",'Reported Performance Table'!$Q1907="",'Reported Performance Table'!$R1907="",'Reported Performance Table'!$S1907="",'Reported Performance Table'!$T1907="",'Reported Performance Table'!$U1907="",'Reported Performance Table'!$V1907="",'Reported Performance Table'!$W1907="",'Reported Performance Table'!$X1907="",'Reported Performance Table'!$AF1907="",'Reported Performance Table'!$AG1907="",'Reported Performance Table'!$AI1907="",'Reported Performance Table'!$AJ1907="",'Reported Performance Table'!$AL1907="",'Reported Performance Table'!$AN1907="",'Reported Performance Table'!$AR1907=""),$A1900&amp;", ",""))</f>
        <v/>
      </c>
      <c r="D1900" s="35" t="e">
        <f>VLOOKUP('Reported Performance Table'!C1900,'Master List'!$B$20:$C$39,2,FALSE)</f>
        <v>#N/A</v>
      </c>
      <c r="E1900" t="e">
        <f>VLOOKUP('Reported Performance Table'!D1900,'Master List'!$B$42:$C$129,2,FALSE)</f>
        <v>#N/A</v>
      </c>
      <c r="F1900" t="e">
        <f>VLOOKUP('Reported Performance Table'!C1900,'Master List'!$B$20:$D$39,3,FALSE)</f>
        <v>#N/A</v>
      </c>
      <c r="G1900" s="3" t="e">
        <f>VLOOKUP('Reported Performance Table'!B1900,'Master List'!$B$11:$D$17,3,FALSE)</f>
        <v>#N/A</v>
      </c>
      <c r="H1900" t="e">
        <f t="shared" si="58"/>
        <v>#N/A</v>
      </c>
      <c r="I1900" t="e">
        <f>IF(VLOOKUP('Reported Performance Table'!D1900,'Master List'!$B$42:$D$129,3,FALSE)="","No",VLOOKUP('Reported Performance Table'!D1900,'Master List'!$B$42:$D$129,3,FALSE))</f>
        <v>#N/A</v>
      </c>
      <c r="J1900" t="e">
        <f>IF(AND(I1900="Yes_No",'Reported Performance Table'!E1900="Yes"),"No","Yes_No")</f>
        <v>#N/A</v>
      </c>
      <c r="K1900" t="str">
        <f>IF('Reported Performance Table'!D1900="","",IF('Reported Performance Table'!E1900="Yes","LUNA_CCT","Reported_CCT"))</f>
        <v/>
      </c>
      <c r="L1900" t="str">
        <f>IF('Reported Performance Table'!D1900="","",IF(K1900="LUNA_CCT",VLOOKUP('Reported Performance Table'!D1900,'Master List'!$B$42:$E$129,4,FALSE),"Reported_BUG"))</f>
        <v/>
      </c>
      <c r="M1900" t="str">
        <f>IF('Reported Performance Table'!D1900="","",IF(AND('Reported Performance Table'!$E1900="Yes",OR('Reported Performance Table'!$D1900='Master List'!$B$42,'Reported Performance Table'!$D1900='Master List'!$B$43,'Reported Performance Table'!$D1900='Master List'!$B$44,'Reported Performance Table'!$D1900='Master List'!$B$46,'Reported Performance Table'!$D1900='Master List'!$B$48,'Reported Performance Table'!$D1900='Master List'!$B$104,'Reported Performance Table'!$D1900='Master List'!$B$106,'Reported Performance Table'!$D1900='Master List'!$B$126)),"LUNA_Dimming","Dimming_Capability_and_Range"))</f>
        <v/>
      </c>
      <c r="N1900" s="179">
        <f>'Reported Performance Table'!BE1900</f>
        <v>0</v>
      </c>
      <c r="O1900" s="179">
        <f>'Reported Performance Table'!BF1900</f>
        <v>0</v>
      </c>
      <c r="P1900" s="179">
        <f>'Reported Performance Table'!BG1900</f>
        <v>0</v>
      </c>
      <c r="Q1900" t="str">
        <f t="shared" si="59"/>
        <v>No</v>
      </c>
    </row>
    <row r="1901" spans="1:17" x14ac:dyDescent="0.25">
      <c r="A1901" s="75">
        <v>1908</v>
      </c>
      <c r="B1901" s="76" t="str">
        <f>IF('Reported Performance Table'!$A1908="","",IF(OR('Reported Performance Table'!$B1908="",'Reported Performance Table'!$C1908="",'Reported Performance Table'!$D1908="",'Reported Performance Table'!$F1908="",'Reported Performance Table'!$G1908="",'Reported Performance Table'!$H1908="",'Reported Performance Table'!$I1908="",'Reported Performance Table'!$K1908="",'Reported Performance Table'!$N1908="",'Reported Performance Table'!$O1908="",'Reported Performance Table'!$P1908="",'Reported Performance Table'!$Q1908="",'Reported Performance Table'!$R1908="",'Reported Performance Table'!$S1908="",'Reported Performance Table'!$T1908="",'Reported Performance Table'!$U1908="",'Reported Performance Table'!$V1908="",'Reported Performance Table'!$W1908="",'Reported Performance Table'!$X1908="",'Reported Performance Table'!$AF1908="",'Reported Performance Table'!$AG1908="",'Reported Performance Table'!$AI1908="",'Reported Performance Table'!$AJ1908="",'Reported Performance Table'!$AL1908="",'Reported Performance Table'!$AN1908="",'Reported Performance Table'!$AR1908=""),$A1901&amp;", ",""))</f>
        <v/>
      </c>
      <c r="D1901" s="35" t="e">
        <f>VLOOKUP('Reported Performance Table'!C1901,'Master List'!$B$20:$C$39,2,FALSE)</f>
        <v>#N/A</v>
      </c>
      <c r="E1901" t="e">
        <f>VLOOKUP('Reported Performance Table'!D1901,'Master List'!$B$42:$C$129,2,FALSE)</f>
        <v>#N/A</v>
      </c>
      <c r="F1901" t="e">
        <f>VLOOKUP('Reported Performance Table'!C1901,'Master List'!$B$20:$D$39,3,FALSE)</f>
        <v>#N/A</v>
      </c>
      <c r="G1901" s="3" t="e">
        <f>VLOOKUP('Reported Performance Table'!B1901,'Master List'!$B$11:$D$17,3,FALSE)</f>
        <v>#N/A</v>
      </c>
      <c r="H1901" t="e">
        <f t="shared" si="58"/>
        <v>#N/A</v>
      </c>
      <c r="I1901" t="e">
        <f>IF(VLOOKUP('Reported Performance Table'!D1901,'Master List'!$B$42:$D$129,3,FALSE)="","No",VLOOKUP('Reported Performance Table'!D1901,'Master List'!$B$42:$D$129,3,FALSE))</f>
        <v>#N/A</v>
      </c>
      <c r="J1901" t="e">
        <f>IF(AND(I1901="Yes_No",'Reported Performance Table'!E1901="Yes"),"No","Yes_No")</f>
        <v>#N/A</v>
      </c>
      <c r="K1901" t="str">
        <f>IF('Reported Performance Table'!D1901="","",IF('Reported Performance Table'!E1901="Yes","LUNA_CCT","Reported_CCT"))</f>
        <v/>
      </c>
      <c r="L1901" t="str">
        <f>IF('Reported Performance Table'!D1901="","",IF(K1901="LUNA_CCT",VLOOKUP('Reported Performance Table'!D1901,'Master List'!$B$42:$E$129,4,FALSE),"Reported_BUG"))</f>
        <v/>
      </c>
      <c r="M1901" t="str">
        <f>IF('Reported Performance Table'!D1901="","",IF(AND('Reported Performance Table'!$E1901="Yes",OR('Reported Performance Table'!$D1901='Master List'!$B$42,'Reported Performance Table'!$D1901='Master List'!$B$43,'Reported Performance Table'!$D1901='Master List'!$B$44,'Reported Performance Table'!$D1901='Master List'!$B$46,'Reported Performance Table'!$D1901='Master List'!$B$48,'Reported Performance Table'!$D1901='Master List'!$B$104,'Reported Performance Table'!$D1901='Master List'!$B$106,'Reported Performance Table'!$D1901='Master List'!$B$126)),"LUNA_Dimming","Dimming_Capability_and_Range"))</f>
        <v/>
      </c>
      <c r="N1901" s="179">
        <f>'Reported Performance Table'!BE1901</f>
        <v>0</v>
      </c>
      <c r="O1901" s="179">
        <f>'Reported Performance Table'!BF1901</f>
        <v>0</v>
      </c>
      <c r="P1901" s="179">
        <f>'Reported Performance Table'!BG1901</f>
        <v>0</v>
      </c>
      <c r="Q1901" t="str">
        <f t="shared" si="59"/>
        <v>No</v>
      </c>
    </row>
    <row r="1902" spans="1:17" x14ac:dyDescent="0.25">
      <c r="A1902" s="75">
        <v>1909</v>
      </c>
      <c r="B1902" s="76" t="str">
        <f>IF('Reported Performance Table'!$A1909="","",IF(OR('Reported Performance Table'!$B1909="",'Reported Performance Table'!$C1909="",'Reported Performance Table'!$D1909="",'Reported Performance Table'!$F1909="",'Reported Performance Table'!$G1909="",'Reported Performance Table'!$H1909="",'Reported Performance Table'!$I1909="",'Reported Performance Table'!$K1909="",'Reported Performance Table'!$N1909="",'Reported Performance Table'!$O1909="",'Reported Performance Table'!$P1909="",'Reported Performance Table'!$Q1909="",'Reported Performance Table'!$R1909="",'Reported Performance Table'!$S1909="",'Reported Performance Table'!$T1909="",'Reported Performance Table'!$U1909="",'Reported Performance Table'!$V1909="",'Reported Performance Table'!$W1909="",'Reported Performance Table'!$X1909="",'Reported Performance Table'!$AF1909="",'Reported Performance Table'!$AG1909="",'Reported Performance Table'!$AI1909="",'Reported Performance Table'!$AJ1909="",'Reported Performance Table'!$AL1909="",'Reported Performance Table'!$AN1909="",'Reported Performance Table'!$AR1909=""),$A1902&amp;", ",""))</f>
        <v/>
      </c>
      <c r="D1902" s="35" t="e">
        <f>VLOOKUP('Reported Performance Table'!C1902,'Master List'!$B$20:$C$39,2,FALSE)</f>
        <v>#N/A</v>
      </c>
      <c r="E1902" t="e">
        <f>VLOOKUP('Reported Performance Table'!D1902,'Master List'!$B$42:$C$129,2,FALSE)</f>
        <v>#N/A</v>
      </c>
      <c r="F1902" t="e">
        <f>VLOOKUP('Reported Performance Table'!C1902,'Master List'!$B$20:$D$39,3,FALSE)</f>
        <v>#N/A</v>
      </c>
      <c r="G1902" s="3" t="e">
        <f>VLOOKUP('Reported Performance Table'!B1902,'Master List'!$B$11:$D$17,3,FALSE)</f>
        <v>#N/A</v>
      </c>
      <c r="H1902" t="e">
        <f t="shared" si="58"/>
        <v>#N/A</v>
      </c>
      <c r="I1902" t="e">
        <f>IF(VLOOKUP('Reported Performance Table'!D1902,'Master List'!$B$42:$D$129,3,FALSE)="","No",VLOOKUP('Reported Performance Table'!D1902,'Master List'!$B$42:$D$129,3,FALSE))</f>
        <v>#N/A</v>
      </c>
      <c r="J1902" t="e">
        <f>IF(AND(I1902="Yes_No",'Reported Performance Table'!E1902="Yes"),"No","Yes_No")</f>
        <v>#N/A</v>
      </c>
      <c r="K1902" t="str">
        <f>IF('Reported Performance Table'!D1902="","",IF('Reported Performance Table'!E1902="Yes","LUNA_CCT","Reported_CCT"))</f>
        <v/>
      </c>
      <c r="L1902" t="str">
        <f>IF('Reported Performance Table'!D1902="","",IF(K1902="LUNA_CCT",VLOOKUP('Reported Performance Table'!D1902,'Master List'!$B$42:$E$129,4,FALSE),"Reported_BUG"))</f>
        <v/>
      </c>
      <c r="M1902" t="str">
        <f>IF('Reported Performance Table'!D1902="","",IF(AND('Reported Performance Table'!$E1902="Yes",OR('Reported Performance Table'!$D1902='Master List'!$B$42,'Reported Performance Table'!$D1902='Master List'!$B$43,'Reported Performance Table'!$D1902='Master List'!$B$44,'Reported Performance Table'!$D1902='Master List'!$B$46,'Reported Performance Table'!$D1902='Master List'!$B$48,'Reported Performance Table'!$D1902='Master List'!$B$104,'Reported Performance Table'!$D1902='Master List'!$B$106,'Reported Performance Table'!$D1902='Master List'!$B$126)),"LUNA_Dimming","Dimming_Capability_and_Range"))</f>
        <v/>
      </c>
      <c r="N1902" s="179">
        <f>'Reported Performance Table'!BE1902</f>
        <v>0</v>
      </c>
      <c r="O1902" s="179">
        <f>'Reported Performance Table'!BF1902</f>
        <v>0</v>
      </c>
      <c r="P1902" s="179">
        <f>'Reported Performance Table'!BG1902</f>
        <v>0</v>
      </c>
      <c r="Q1902" t="str">
        <f t="shared" si="59"/>
        <v>No</v>
      </c>
    </row>
    <row r="1903" spans="1:17" x14ac:dyDescent="0.25">
      <c r="A1903" s="75">
        <v>1910</v>
      </c>
      <c r="B1903" s="76" t="str">
        <f>IF('Reported Performance Table'!$A1910="","",IF(OR('Reported Performance Table'!$B1910="",'Reported Performance Table'!$C1910="",'Reported Performance Table'!$D1910="",'Reported Performance Table'!$F1910="",'Reported Performance Table'!$G1910="",'Reported Performance Table'!$H1910="",'Reported Performance Table'!$I1910="",'Reported Performance Table'!$K1910="",'Reported Performance Table'!$N1910="",'Reported Performance Table'!$O1910="",'Reported Performance Table'!$P1910="",'Reported Performance Table'!$Q1910="",'Reported Performance Table'!$R1910="",'Reported Performance Table'!$S1910="",'Reported Performance Table'!$T1910="",'Reported Performance Table'!$U1910="",'Reported Performance Table'!$V1910="",'Reported Performance Table'!$W1910="",'Reported Performance Table'!$X1910="",'Reported Performance Table'!$AF1910="",'Reported Performance Table'!$AG1910="",'Reported Performance Table'!$AI1910="",'Reported Performance Table'!$AJ1910="",'Reported Performance Table'!$AL1910="",'Reported Performance Table'!$AN1910="",'Reported Performance Table'!$AR1910=""),$A1903&amp;", ",""))</f>
        <v/>
      </c>
      <c r="D1903" s="35" t="e">
        <f>VLOOKUP('Reported Performance Table'!C1903,'Master List'!$B$20:$C$39,2,FALSE)</f>
        <v>#N/A</v>
      </c>
      <c r="E1903" t="e">
        <f>VLOOKUP('Reported Performance Table'!D1903,'Master List'!$B$42:$C$129,2,FALSE)</f>
        <v>#N/A</v>
      </c>
      <c r="F1903" t="e">
        <f>VLOOKUP('Reported Performance Table'!C1903,'Master List'!$B$20:$D$39,3,FALSE)</f>
        <v>#N/A</v>
      </c>
      <c r="G1903" s="3" t="e">
        <f>VLOOKUP('Reported Performance Table'!B1903,'Master List'!$B$11:$D$17,3,FALSE)</f>
        <v>#N/A</v>
      </c>
      <c r="H1903" t="e">
        <f t="shared" si="58"/>
        <v>#N/A</v>
      </c>
      <c r="I1903" t="e">
        <f>IF(VLOOKUP('Reported Performance Table'!D1903,'Master List'!$B$42:$D$129,3,FALSE)="","No",VLOOKUP('Reported Performance Table'!D1903,'Master List'!$B$42:$D$129,3,FALSE))</f>
        <v>#N/A</v>
      </c>
      <c r="J1903" t="e">
        <f>IF(AND(I1903="Yes_No",'Reported Performance Table'!E1903="Yes"),"No","Yes_No")</f>
        <v>#N/A</v>
      </c>
      <c r="K1903" t="str">
        <f>IF('Reported Performance Table'!D1903="","",IF('Reported Performance Table'!E1903="Yes","LUNA_CCT","Reported_CCT"))</f>
        <v/>
      </c>
      <c r="L1903" t="str">
        <f>IF('Reported Performance Table'!D1903="","",IF(K1903="LUNA_CCT",VLOOKUP('Reported Performance Table'!D1903,'Master List'!$B$42:$E$129,4,FALSE),"Reported_BUG"))</f>
        <v/>
      </c>
      <c r="M1903" t="str">
        <f>IF('Reported Performance Table'!D1903="","",IF(AND('Reported Performance Table'!$E1903="Yes",OR('Reported Performance Table'!$D1903='Master List'!$B$42,'Reported Performance Table'!$D1903='Master List'!$B$43,'Reported Performance Table'!$D1903='Master List'!$B$44,'Reported Performance Table'!$D1903='Master List'!$B$46,'Reported Performance Table'!$D1903='Master List'!$B$48,'Reported Performance Table'!$D1903='Master List'!$B$104,'Reported Performance Table'!$D1903='Master List'!$B$106,'Reported Performance Table'!$D1903='Master List'!$B$126)),"LUNA_Dimming","Dimming_Capability_and_Range"))</f>
        <v/>
      </c>
      <c r="N1903" s="179">
        <f>'Reported Performance Table'!BE1903</f>
        <v>0</v>
      </c>
      <c r="O1903" s="179">
        <f>'Reported Performance Table'!BF1903</f>
        <v>0</v>
      </c>
      <c r="P1903" s="179">
        <f>'Reported Performance Table'!BG1903</f>
        <v>0</v>
      </c>
      <c r="Q1903" t="str">
        <f t="shared" si="59"/>
        <v>No</v>
      </c>
    </row>
    <row r="1904" spans="1:17" x14ac:dyDescent="0.25">
      <c r="A1904" s="75">
        <v>1911</v>
      </c>
      <c r="B1904" s="76" t="str">
        <f>IF('Reported Performance Table'!$A1911="","",IF(OR('Reported Performance Table'!$B1911="",'Reported Performance Table'!$C1911="",'Reported Performance Table'!$D1911="",'Reported Performance Table'!$F1911="",'Reported Performance Table'!$G1911="",'Reported Performance Table'!$H1911="",'Reported Performance Table'!$I1911="",'Reported Performance Table'!$K1911="",'Reported Performance Table'!$N1911="",'Reported Performance Table'!$O1911="",'Reported Performance Table'!$P1911="",'Reported Performance Table'!$Q1911="",'Reported Performance Table'!$R1911="",'Reported Performance Table'!$S1911="",'Reported Performance Table'!$T1911="",'Reported Performance Table'!$U1911="",'Reported Performance Table'!$V1911="",'Reported Performance Table'!$W1911="",'Reported Performance Table'!$X1911="",'Reported Performance Table'!$AF1911="",'Reported Performance Table'!$AG1911="",'Reported Performance Table'!$AI1911="",'Reported Performance Table'!$AJ1911="",'Reported Performance Table'!$AL1911="",'Reported Performance Table'!$AN1911="",'Reported Performance Table'!$AR1911=""),$A1904&amp;", ",""))</f>
        <v/>
      </c>
      <c r="D1904" s="35" t="e">
        <f>VLOOKUP('Reported Performance Table'!C1904,'Master List'!$B$20:$C$39,2,FALSE)</f>
        <v>#N/A</v>
      </c>
      <c r="E1904" t="e">
        <f>VLOOKUP('Reported Performance Table'!D1904,'Master List'!$B$42:$C$129,2,FALSE)</f>
        <v>#N/A</v>
      </c>
      <c r="F1904" t="e">
        <f>VLOOKUP('Reported Performance Table'!C1904,'Master List'!$B$20:$D$39,3,FALSE)</f>
        <v>#N/A</v>
      </c>
      <c r="G1904" s="3" t="e">
        <f>VLOOKUP('Reported Performance Table'!B1904,'Master List'!$B$11:$D$17,3,FALSE)</f>
        <v>#N/A</v>
      </c>
      <c r="H1904" t="e">
        <f t="shared" si="58"/>
        <v>#N/A</v>
      </c>
      <c r="I1904" t="e">
        <f>IF(VLOOKUP('Reported Performance Table'!D1904,'Master List'!$B$42:$D$129,3,FALSE)="","No",VLOOKUP('Reported Performance Table'!D1904,'Master List'!$B$42:$D$129,3,FALSE))</f>
        <v>#N/A</v>
      </c>
      <c r="J1904" t="e">
        <f>IF(AND(I1904="Yes_No",'Reported Performance Table'!E1904="Yes"),"No","Yes_No")</f>
        <v>#N/A</v>
      </c>
      <c r="K1904" t="str">
        <f>IF('Reported Performance Table'!D1904="","",IF('Reported Performance Table'!E1904="Yes","LUNA_CCT","Reported_CCT"))</f>
        <v/>
      </c>
      <c r="L1904" t="str">
        <f>IF('Reported Performance Table'!D1904="","",IF(K1904="LUNA_CCT",VLOOKUP('Reported Performance Table'!D1904,'Master List'!$B$42:$E$129,4,FALSE),"Reported_BUG"))</f>
        <v/>
      </c>
      <c r="M1904" t="str">
        <f>IF('Reported Performance Table'!D1904="","",IF(AND('Reported Performance Table'!$E1904="Yes",OR('Reported Performance Table'!$D1904='Master List'!$B$42,'Reported Performance Table'!$D1904='Master List'!$B$43,'Reported Performance Table'!$D1904='Master List'!$B$44,'Reported Performance Table'!$D1904='Master List'!$B$46,'Reported Performance Table'!$D1904='Master List'!$B$48,'Reported Performance Table'!$D1904='Master List'!$B$104,'Reported Performance Table'!$D1904='Master List'!$B$106,'Reported Performance Table'!$D1904='Master List'!$B$126)),"LUNA_Dimming","Dimming_Capability_and_Range"))</f>
        <v/>
      </c>
      <c r="N1904" s="179">
        <f>'Reported Performance Table'!BE1904</f>
        <v>0</v>
      </c>
      <c r="O1904" s="179">
        <f>'Reported Performance Table'!BF1904</f>
        <v>0</v>
      </c>
      <c r="P1904" s="179">
        <f>'Reported Performance Table'!BG1904</f>
        <v>0</v>
      </c>
      <c r="Q1904" t="str">
        <f t="shared" si="59"/>
        <v>No</v>
      </c>
    </row>
    <row r="1905" spans="1:17" x14ac:dyDescent="0.25">
      <c r="A1905" s="75">
        <v>1912</v>
      </c>
      <c r="B1905" s="76" t="str">
        <f>IF('Reported Performance Table'!$A1912="","",IF(OR('Reported Performance Table'!$B1912="",'Reported Performance Table'!$C1912="",'Reported Performance Table'!$D1912="",'Reported Performance Table'!$F1912="",'Reported Performance Table'!$G1912="",'Reported Performance Table'!$H1912="",'Reported Performance Table'!$I1912="",'Reported Performance Table'!$K1912="",'Reported Performance Table'!$N1912="",'Reported Performance Table'!$O1912="",'Reported Performance Table'!$P1912="",'Reported Performance Table'!$Q1912="",'Reported Performance Table'!$R1912="",'Reported Performance Table'!$S1912="",'Reported Performance Table'!$T1912="",'Reported Performance Table'!$U1912="",'Reported Performance Table'!$V1912="",'Reported Performance Table'!$W1912="",'Reported Performance Table'!$X1912="",'Reported Performance Table'!$AF1912="",'Reported Performance Table'!$AG1912="",'Reported Performance Table'!$AI1912="",'Reported Performance Table'!$AJ1912="",'Reported Performance Table'!$AL1912="",'Reported Performance Table'!$AN1912="",'Reported Performance Table'!$AR1912=""),$A1905&amp;", ",""))</f>
        <v/>
      </c>
      <c r="D1905" s="35" t="e">
        <f>VLOOKUP('Reported Performance Table'!C1905,'Master List'!$B$20:$C$39,2,FALSE)</f>
        <v>#N/A</v>
      </c>
      <c r="E1905" t="e">
        <f>VLOOKUP('Reported Performance Table'!D1905,'Master List'!$B$42:$C$129,2,FALSE)</f>
        <v>#N/A</v>
      </c>
      <c r="F1905" t="e">
        <f>VLOOKUP('Reported Performance Table'!C1905,'Master List'!$B$20:$D$39,3,FALSE)</f>
        <v>#N/A</v>
      </c>
      <c r="G1905" s="3" t="e">
        <f>VLOOKUP('Reported Performance Table'!B1905,'Master List'!$B$11:$D$17,3,FALSE)</f>
        <v>#N/A</v>
      </c>
      <c r="H1905" t="e">
        <f t="shared" si="58"/>
        <v>#N/A</v>
      </c>
      <c r="I1905" t="e">
        <f>IF(VLOOKUP('Reported Performance Table'!D1905,'Master List'!$B$42:$D$129,3,FALSE)="","No",VLOOKUP('Reported Performance Table'!D1905,'Master List'!$B$42:$D$129,3,FALSE))</f>
        <v>#N/A</v>
      </c>
      <c r="J1905" t="e">
        <f>IF(AND(I1905="Yes_No",'Reported Performance Table'!E1905="Yes"),"No","Yes_No")</f>
        <v>#N/A</v>
      </c>
      <c r="K1905" t="str">
        <f>IF('Reported Performance Table'!D1905="","",IF('Reported Performance Table'!E1905="Yes","LUNA_CCT","Reported_CCT"))</f>
        <v/>
      </c>
      <c r="L1905" t="str">
        <f>IF('Reported Performance Table'!D1905="","",IF(K1905="LUNA_CCT",VLOOKUP('Reported Performance Table'!D1905,'Master List'!$B$42:$E$129,4,FALSE),"Reported_BUG"))</f>
        <v/>
      </c>
      <c r="M1905" t="str">
        <f>IF('Reported Performance Table'!D1905="","",IF(AND('Reported Performance Table'!$E1905="Yes",OR('Reported Performance Table'!$D1905='Master List'!$B$42,'Reported Performance Table'!$D1905='Master List'!$B$43,'Reported Performance Table'!$D1905='Master List'!$B$44,'Reported Performance Table'!$D1905='Master List'!$B$46,'Reported Performance Table'!$D1905='Master List'!$B$48,'Reported Performance Table'!$D1905='Master List'!$B$104,'Reported Performance Table'!$D1905='Master List'!$B$106,'Reported Performance Table'!$D1905='Master List'!$B$126)),"LUNA_Dimming","Dimming_Capability_and_Range"))</f>
        <v/>
      </c>
      <c r="N1905" s="179">
        <f>'Reported Performance Table'!BE1905</f>
        <v>0</v>
      </c>
      <c r="O1905" s="179">
        <f>'Reported Performance Table'!BF1905</f>
        <v>0</v>
      </c>
      <c r="P1905" s="179">
        <f>'Reported Performance Table'!BG1905</f>
        <v>0</v>
      </c>
      <c r="Q1905" t="str">
        <f t="shared" si="59"/>
        <v>No</v>
      </c>
    </row>
    <row r="1906" spans="1:17" x14ac:dyDescent="0.25">
      <c r="A1906" s="75">
        <v>1913</v>
      </c>
      <c r="B1906" s="76" t="str">
        <f>IF('Reported Performance Table'!$A1913="","",IF(OR('Reported Performance Table'!$B1913="",'Reported Performance Table'!$C1913="",'Reported Performance Table'!$D1913="",'Reported Performance Table'!$F1913="",'Reported Performance Table'!$G1913="",'Reported Performance Table'!$H1913="",'Reported Performance Table'!$I1913="",'Reported Performance Table'!$K1913="",'Reported Performance Table'!$N1913="",'Reported Performance Table'!$O1913="",'Reported Performance Table'!$P1913="",'Reported Performance Table'!$Q1913="",'Reported Performance Table'!$R1913="",'Reported Performance Table'!$S1913="",'Reported Performance Table'!$T1913="",'Reported Performance Table'!$U1913="",'Reported Performance Table'!$V1913="",'Reported Performance Table'!$W1913="",'Reported Performance Table'!$X1913="",'Reported Performance Table'!$AF1913="",'Reported Performance Table'!$AG1913="",'Reported Performance Table'!$AI1913="",'Reported Performance Table'!$AJ1913="",'Reported Performance Table'!$AL1913="",'Reported Performance Table'!$AN1913="",'Reported Performance Table'!$AR1913=""),$A1906&amp;", ",""))</f>
        <v/>
      </c>
      <c r="D1906" s="35" t="e">
        <f>VLOOKUP('Reported Performance Table'!C1906,'Master List'!$B$20:$C$39,2,FALSE)</f>
        <v>#N/A</v>
      </c>
      <c r="E1906" t="e">
        <f>VLOOKUP('Reported Performance Table'!D1906,'Master List'!$B$42:$C$129,2,FALSE)</f>
        <v>#N/A</v>
      </c>
      <c r="F1906" t="e">
        <f>VLOOKUP('Reported Performance Table'!C1906,'Master List'!$B$20:$D$39,3,FALSE)</f>
        <v>#N/A</v>
      </c>
      <c r="G1906" s="3" t="e">
        <f>VLOOKUP('Reported Performance Table'!B1906,'Master List'!$B$11:$D$17,3,FALSE)</f>
        <v>#N/A</v>
      </c>
      <c r="H1906" t="e">
        <f t="shared" si="58"/>
        <v>#N/A</v>
      </c>
      <c r="I1906" t="e">
        <f>IF(VLOOKUP('Reported Performance Table'!D1906,'Master List'!$B$42:$D$129,3,FALSE)="","No",VLOOKUP('Reported Performance Table'!D1906,'Master List'!$B$42:$D$129,3,FALSE))</f>
        <v>#N/A</v>
      </c>
      <c r="J1906" t="e">
        <f>IF(AND(I1906="Yes_No",'Reported Performance Table'!E1906="Yes"),"No","Yes_No")</f>
        <v>#N/A</v>
      </c>
      <c r="K1906" t="str">
        <f>IF('Reported Performance Table'!D1906="","",IF('Reported Performance Table'!E1906="Yes","LUNA_CCT","Reported_CCT"))</f>
        <v/>
      </c>
      <c r="L1906" t="str">
        <f>IF('Reported Performance Table'!D1906="","",IF(K1906="LUNA_CCT",VLOOKUP('Reported Performance Table'!D1906,'Master List'!$B$42:$E$129,4,FALSE),"Reported_BUG"))</f>
        <v/>
      </c>
      <c r="M1906" t="str">
        <f>IF('Reported Performance Table'!D1906="","",IF(AND('Reported Performance Table'!$E1906="Yes",OR('Reported Performance Table'!$D1906='Master List'!$B$42,'Reported Performance Table'!$D1906='Master List'!$B$43,'Reported Performance Table'!$D1906='Master List'!$B$44,'Reported Performance Table'!$D1906='Master List'!$B$46,'Reported Performance Table'!$D1906='Master List'!$B$48,'Reported Performance Table'!$D1906='Master List'!$B$104,'Reported Performance Table'!$D1906='Master List'!$B$106,'Reported Performance Table'!$D1906='Master List'!$B$126)),"LUNA_Dimming","Dimming_Capability_and_Range"))</f>
        <v/>
      </c>
      <c r="N1906" s="179">
        <f>'Reported Performance Table'!BE1906</f>
        <v>0</v>
      </c>
      <c r="O1906" s="179">
        <f>'Reported Performance Table'!BF1906</f>
        <v>0</v>
      </c>
      <c r="P1906" s="179">
        <f>'Reported Performance Table'!BG1906</f>
        <v>0</v>
      </c>
      <c r="Q1906" t="str">
        <f t="shared" si="59"/>
        <v>No</v>
      </c>
    </row>
    <row r="1907" spans="1:17" x14ac:dyDescent="0.25">
      <c r="A1907" s="75">
        <v>1914</v>
      </c>
      <c r="B1907" s="76" t="str">
        <f>IF('Reported Performance Table'!$A1914="","",IF(OR('Reported Performance Table'!$B1914="",'Reported Performance Table'!$C1914="",'Reported Performance Table'!$D1914="",'Reported Performance Table'!$F1914="",'Reported Performance Table'!$G1914="",'Reported Performance Table'!$H1914="",'Reported Performance Table'!$I1914="",'Reported Performance Table'!$K1914="",'Reported Performance Table'!$N1914="",'Reported Performance Table'!$O1914="",'Reported Performance Table'!$P1914="",'Reported Performance Table'!$Q1914="",'Reported Performance Table'!$R1914="",'Reported Performance Table'!$S1914="",'Reported Performance Table'!$T1914="",'Reported Performance Table'!$U1914="",'Reported Performance Table'!$V1914="",'Reported Performance Table'!$W1914="",'Reported Performance Table'!$X1914="",'Reported Performance Table'!$AF1914="",'Reported Performance Table'!$AG1914="",'Reported Performance Table'!$AI1914="",'Reported Performance Table'!$AJ1914="",'Reported Performance Table'!$AL1914="",'Reported Performance Table'!$AN1914="",'Reported Performance Table'!$AR1914=""),$A1907&amp;", ",""))</f>
        <v/>
      </c>
      <c r="D1907" s="35" t="e">
        <f>VLOOKUP('Reported Performance Table'!C1907,'Master List'!$B$20:$C$39,2,FALSE)</f>
        <v>#N/A</v>
      </c>
      <c r="E1907" t="e">
        <f>VLOOKUP('Reported Performance Table'!D1907,'Master List'!$B$42:$C$129,2,FALSE)</f>
        <v>#N/A</v>
      </c>
      <c r="F1907" t="e">
        <f>VLOOKUP('Reported Performance Table'!C1907,'Master List'!$B$20:$D$39,3,FALSE)</f>
        <v>#N/A</v>
      </c>
      <c r="G1907" s="3" t="e">
        <f>VLOOKUP('Reported Performance Table'!B1907,'Master List'!$B$11:$D$17,3,FALSE)</f>
        <v>#N/A</v>
      </c>
      <c r="H1907" t="e">
        <f t="shared" si="58"/>
        <v>#N/A</v>
      </c>
      <c r="I1907" t="e">
        <f>IF(VLOOKUP('Reported Performance Table'!D1907,'Master List'!$B$42:$D$129,3,FALSE)="","No",VLOOKUP('Reported Performance Table'!D1907,'Master List'!$B$42:$D$129,3,FALSE))</f>
        <v>#N/A</v>
      </c>
      <c r="J1907" t="e">
        <f>IF(AND(I1907="Yes_No",'Reported Performance Table'!E1907="Yes"),"No","Yes_No")</f>
        <v>#N/A</v>
      </c>
      <c r="K1907" t="str">
        <f>IF('Reported Performance Table'!D1907="","",IF('Reported Performance Table'!E1907="Yes","LUNA_CCT","Reported_CCT"))</f>
        <v/>
      </c>
      <c r="L1907" t="str">
        <f>IF('Reported Performance Table'!D1907="","",IF(K1907="LUNA_CCT",VLOOKUP('Reported Performance Table'!D1907,'Master List'!$B$42:$E$129,4,FALSE),"Reported_BUG"))</f>
        <v/>
      </c>
      <c r="M1907" t="str">
        <f>IF('Reported Performance Table'!D1907="","",IF(AND('Reported Performance Table'!$E1907="Yes",OR('Reported Performance Table'!$D1907='Master List'!$B$42,'Reported Performance Table'!$D1907='Master List'!$B$43,'Reported Performance Table'!$D1907='Master List'!$B$44,'Reported Performance Table'!$D1907='Master List'!$B$46,'Reported Performance Table'!$D1907='Master List'!$B$48,'Reported Performance Table'!$D1907='Master List'!$B$104,'Reported Performance Table'!$D1907='Master List'!$B$106,'Reported Performance Table'!$D1907='Master List'!$B$126)),"LUNA_Dimming","Dimming_Capability_and_Range"))</f>
        <v/>
      </c>
      <c r="N1907" s="179">
        <f>'Reported Performance Table'!BE1907</f>
        <v>0</v>
      </c>
      <c r="O1907" s="179">
        <f>'Reported Performance Table'!BF1907</f>
        <v>0</v>
      </c>
      <c r="P1907" s="179">
        <f>'Reported Performance Table'!BG1907</f>
        <v>0</v>
      </c>
      <c r="Q1907" t="str">
        <f t="shared" si="59"/>
        <v>No</v>
      </c>
    </row>
    <row r="1908" spans="1:17" x14ac:dyDescent="0.25">
      <c r="A1908" s="75">
        <v>1915</v>
      </c>
      <c r="B1908" s="76" t="str">
        <f>IF('Reported Performance Table'!$A1915="","",IF(OR('Reported Performance Table'!$B1915="",'Reported Performance Table'!$C1915="",'Reported Performance Table'!$D1915="",'Reported Performance Table'!$F1915="",'Reported Performance Table'!$G1915="",'Reported Performance Table'!$H1915="",'Reported Performance Table'!$I1915="",'Reported Performance Table'!$K1915="",'Reported Performance Table'!$N1915="",'Reported Performance Table'!$O1915="",'Reported Performance Table'!$P1915="",'Reported Performance Table'!$Q1915="",'Reported Performance Table'!$R1915="",'Reported Performance Table'!$S1915="",'Reported Performance Table'!$T1915="",'Reported Performance Table'!$U1915="",'Reported Performance Table'!$V1915="",'Reported Performance Table'!$W1915="",'Reported Performance Table'!$X1915="",'Reported Performance Table'!$AF1915="",'Reported Performance Table'!$AG1915="",'Reported Performance Table'!$AI1915="",'Reported Performance Table'!$AJ1915="",'Reported Performance Table'!$AL1915="",'Reported Performance Table'!$AN1915="",'Reported Performance Table'!$AR1915=""),$A1908&amp;", ",""))</f>
        <v/>
      </c>
      <c r="D1908" s="35" t="e">
        <f>VLOOKUP('Reported Performance Table'!C1908,'Master List'!$B$20:$C$39,2,FALSE)</f>
        <v>#N/A</v>
      </c>
      <c r="E1908" t="e">
        <f>VLOOKUP('Reported Performance Table'!D1908,'Master List'!$B$42:$C$129,2,FALSE)</f>
        <v>#N/A</v>
      </c>
      <c r="F1908" t="e">
        <f>VLOOKUP('Reported Performance Table'!C1908,'Master List'!$B$20:$D$39,3,FALSE)</f>
        <v>#N/A</v>
      </c>
      <c r="G1908" s="3" t="e">
        <f>VLOOKUP('Reported Performance Table'!B1908,'Master List'!$B$11:$D$17,3,FALSE)</f>
        <v>#N/A</v>
      </c>
      <c r="H1908" t="e">
        <f t="shared" si="58"/>
        <v>#N/A</v>
      </c>
      <c r="I1908" t="e">
        <f>IF(VLOOKUP('Reported Performance Table'!D1908,'Master List'!$B$42:$D$129,3,FALSE)="","No",VLOOKUP('Reported Performance Table'!D1908,'Master List'!$B$42:$D$129,3,FALSE))</f>
        <v>#N/A</v>
      </c>
      <c r="J1908" t="e">
        <f>IF(AND(I1908="Yes_No",'Reported Performance Table'!E1908="Yes"),"No","Yes_No")</f>
        <v>#N/A</v>
      </c>
      <c r="K1908" t="str">
        <f>IF('Reported Performance Table'!D1908="","",IF('Reported Performance Table'!E1908="Yes","LUNA_CCT","Reported_CCT"))</f>
        <v/>
      </c>
      <c r="L1908" t="str">
        <f>IF('Reported Performance Table'!D1908="","",IF(K1908="LUNA_CCT",VLOOKUP('Reported Performance Table'!D1908,'Master List'!$B$42:$E$129,4,FALSE),"Reported_BUG"))</f>
        <v/>
      </c>
      <c r="M1908" t="str">
        <f>IF('Reported Performance Table'!D1908="","",IF(AND('Reported Performance Table'!$E1908="Yes",OR('Reported Performance Table'!$D1908='Master List'!$B$42,'Reported Performance Table'!$D1908='Master List'!$B$43,'Reported Performance Table'!$D1908='Master List'!$B$44,'Reported Performance Table'!$D1908='Master List'!$B$46,'Reported Performance Table'!$D1908='Master List'!$B$48,'Reported Performance Table'!$D1908='Master List'!$B$104,'Reported Performance Table'!$D1908='Master List'!$B$106,'Reported Performance Table'!$D1908='Master List'!$B$126)),"LUNA_Dimming","Dimming_Capability_and_Range"))</f>
        <v/>
      </c>
      <c r="N1908" s="179">
        <f>'Reported Performance Table'!BE1908</f>
        <v>0</v>
      </c>
      <c r="O1908" s="179">
        <f>'Reported Performance Table'!BF1908</f>
        <v>0</v>
      </c>
      <c r="P1908" s="179">
        <f>'Reported Performance Table'!BG1908</f>
        <v>0</v>
      </c>
      <c r="Q1908" t="str">
        <f t="shared" si="59"/>
        <v>No</v>
      </c>
    </row>
    <row r="1909" spans="1:17" x14ac:dyDescent="0.25">
      <c r="A1909" s="75">
        <v>1916</v>
      </c>
      <c r="B1909" s="76" t="str">
        <f>IF('Reported Performance Table'!$A1916="","",IF(OR('Reported Performance Table'!$B1916="",'Reported Performance Table'!$C1916="",'Reported Performance Table'!$D1916="",'Reported Performance Table'!$F1916="",'Reported Performance Table'!$G1916="",'Reported Performance Table'!$H1916="",'Reported Performance Table'!$I1916="",'Reported Performance Table'!$K1916="",'Reported Performance Table'!$N1916="",'Reported Performance Table'!$O1916="",'Reported Performance Table'!$P1916="",'Reported Performance Table'!$Q1916="",'Reported Performance Table'!$R1916="",'Reported Performance Table'!$S1916="",'Reported Performance Table'!$T1916="",'Reported Performance Table'!$U1916="",'Reported Performance Table'!$V1916="",'Reported Performance Table'!$W1916="",'Reported Performance Table'!$X1916="",'Reported Performance Table'!$AF1916="",'Reported Performance Table'!$AG1916="",'Reported Performance Table'!$AI1916="",'Reported Performance Table'!$AJ1916="",'Reported Performance Table'!$AL1916="",'Reported Performance Table'!$AN1916="",'Reported Performance Table'!$AR1916=""),$A1909&amp;", ",""))</f>
        <v/>
      </c>
      <c r="D1909" s="35" t="e">
        <f>VLOOKUP('Reported Performance Table'!C1909,'Master List'!$B$20:$C$39,2,FALSE)</f>
        <v>#N/A</v>
      </c>
      <c r="E1909" t="e">
        <f>VLOOKUP('Reported Performance Table'!D1909,'Master List'!$B$42:$C$129,2,FALSE)</f>
        <v>#N/A</v>
      </c>
      <c r="F1909" t="e">
        <f>VLOOKUP('Reported Performance Table'!C1909,'Master List'!$B$20:$D$39,3,FALSE)</f>
        <v>#N/A</v>
      </c>
      <c r="G1909" s="3" t="e">
        <f>VLOOKUP('Reported Performance Table'!B1909,'Master List'!$B$11:$D$17,3,FALSE)</f>
        <v>#N/A</v>
      </c>
      <c r="H1909" t="e">
        <f t="shared" si="58"/>
        <v>#N/A</v>
      </c>
      <c r="I1909" t="e">
        <f>IF(VLOOKUP('Reported Performance Table'!D1909,'Master List'!$B$42:$D$129,3,FALSE)="","No",VLOOKUP('Reported Performance Table'!D1909,'Master List'!$B$42:$D$129,3,FALSE))</f>
        <v>#N/A</v>
      </c>
      <c r="J1909" t="e">
        <f>IF(AND(I1909="Yes_No",'Reported Performance Table'!E1909="Yes"),"No","Yes_No")</f>
        <v>#N/A</v>
      </c>
      <c r="K1909" t="str">
        <f>IF('Reported Performance Table'!D1909="","",IF('Reported Performance Table'!E1909="Yes","LUNA_CCT","Reported_CCT"))</f>
        <v/>
      </c>
      <c r="L1909" t="str">
        <f>IF('Reported Performance Table'!D1909="","",IF(K1909="LUNA_CCT",VLOOKUP('Reported Performance Table'!D1909,'Master List'!$B$42:$E$129,4,FALSE),"Reported_BUG"))</f>
        <v/>
      </c>
      <c r="M1909" t="str">
        <f>IF('Reported Performance Table'!D1909="","",IF(AND('Reported Performance Table'!$E1909="Yes",OR('Reported Performance Table'!$D1909='Master List'!$B$42,'Reported Performance Table'!$D1909='Master List'!$B$43,'Reported Performance Table'!$D1909='Master List'!$B$44,'Reported Performance Table'!$D1909='Master List'!$B$46,'Reported Performance Table'!$D1909='Master List'!$B$48,'Reported Performance Table'!$D1909='Master List'!$B$104,'Reported Performance Table'!$D1909='Master List'!$B$106,'Reported Performance Table'!$D1909='Master List'!$B$126)),"LUNA_Dimming","Dimming_Capability_and_Range"))</f>
        <v/>
      </c>
      <c r="N1909" s="179">
        <f>'Reported Performance Table'!BE1909</f>
        <v>0</v>
      </c>
      <c r="O1909" s="179">
        <f>'Reported Performance Table'!BF1909</f>
        <v>0</v>
      </c>
      <c r="P1909" s="179">
        <f>'Reported Performance Table'!BG1909</f>
        <v>0</v>
      </c>
      <c r="Q1909" t="str">
        <f t="shared" si="59"/>
        <v>No</v>
      </c>
    </row>
    <row r="1910" spans="1:17" x14ac:dyDescent="0.25">
      <c r="A1910" s="75">
        <v>1917</v>
      </c>
      <c r="B1910" s="76" t="str">
        <f>IF('Reported Performance Table'!$A1917="","",IF(OR('Reported Performance Table'!$B1917="",'Reported Performance Table'!$C1917="",'Reported Performance Table'!$D1917="",'Reported Performance Table'!$F1917="",'Reported Performance Table'!$G1917="",'Reported Performance Table'!$H1917="",'Reported Performance Table'!$I1917="",'Reported Performance Table'!$K1917="",'Reported Performance Table'!$N1917="",'Reported Performance Table'!$O1917="",'Reported Performance Table'!$P1917="",'Reported Performance Table'!$Q1917="",'Reported Performance Table'!$R1917="",'Reported Performance Table'!$S1917="",'Reported Performance Table'!$T1917="",'Reported Performance Table'!$U1917="",'Reported Performance Table'!$V1917="",'Reported Performance Table'!$W1917="",'Reported Performance Table'!$X1917="",'Reported Performance Table'!$AF1917="",'Reported Performance Table'!$AG1917="",'Reported Performance Table'!$AI1917="",'Reported Performance Table'!$AJ1917="",'Reported Performance Table'!$AL1917="",'Reported Performance Table'!$AN1917="",'Reported Performance Table'!$AR1917=""),$A1910&amp;", ",""))</f>
        <v/>
      </c>
      <c r="D1910" s="35" t="e">
        <f>VLOOKUP('Reported Performance Table'!C1910,'Master List'!$B$20:$C$39,2,FALSE)</f>
        <v>#N/A</v>
      </c>
      <c r="E1910" t="e">
        <f>VLOOKUP('Reported Performance Table'!D1910,'Master List'!$B$42:$C$129,2,FALSE)</f>
        <v>#N/A</v>
      </c>
      <c r="F1910" t="e">
        <f>VLOOKUP('Reported Performance Table'!C1910,'Master List'!$B$20:$D$39,3,FALSE)</f>
        <v>#N/A</v>
      </c>
      <c r="G1910" s="3" t="e">
        <f>VLOOKUP('Reported Performance Table'!B1910,'Master List'!$B$11:$D$17,3,FALSE)</f>
        <v>#N/A</v>
      </c>
      <c r="H1910" t="e">
        <f t="shared" si="58"/>
        <v>#N/A</v>
      </c>
      <c r="I1910" t="e">
        <f>IF(VLOOKUP('Reported Performance Table'!D1910,'Master List'!$B$42:$D$129,3,FALSE)="","No",VLOOKUP('Reported Performance Table'!D1910,'Master List'!$B$42:$D$129,3,FALSE))</f>
        <v>#N/A</v>
      </c>
      <c r="J1910" t="e">
        <f>IF(AND(I1910="Yes_No",'Reported Performance Table'!E1910="Yes"),"No","Yes_No")</f>
        <v>#N/A</v>
      </c>
      <c r="K1910" t="str">
        <f>IF('Reported Performance Table'!D1910="","",IF('Reported Performance Table'!E1910="Yes","LUNA_CCT","Reported_CCT"))</f>
        <v/>
      </c>
      <c r="L1910" t="str">
        <f>IF('Reported Performance Table'!D1910="","",IF(K1910="LUNA_CCT",VLOOKUP('Reported Performance Table'!D1910,'Master List'!$B$42:$E$129,4,FALSE),"Reported_BUG"))</f>
        <v/>
      </c>
      <c r="M1910" t="str">
        <f>IF('Reported Performance Table'!D1910="","",IF(AND('Reported Performance Table'!$E1910="Yes",OR('Reported Performance Table'!$D1910='Master List'!$B$42,'Reported Performance Table'!$D1910='Master List'!$B$43,'Reported Performance Table'!$D1910='Master List'!$B$44,'Reported Performance Table'!$D1910='Master List'!$B$46,'Reported Performance Table'!$D1910='Master List'!$B$48,'Reported Performance Table'!$D1910='Master List'!$B$104,'Reported Performance Table'!$D1910='Master List'!$B$106,'Reported Performance Table'!$D1910='Master List'!$B$126)),"LUNA_Dimming","Dimming_Capability_and_Range"))</f>
        <v/>
      </c>
      <c r="N1910" s="179">
        <f>'Reported Performance Table'!BE1910</f>
        <v>0</v>
      </c>
      <c r="O1910" s="179">
        <f>'Reported Performance Table'!BF1910</f>
        <v>0</v>
      </c>
      <c r="P1910" s="179">
        <f>'Reported Performance Table'!BG1910</f>
        <v>0</v>
      </c>
      <c r="Q1910" t="str">
        <f t="shared" si="59"/>
        <v>No</v>
      </c>
    </row>
    <row r="1911" spans="1:17" x14ac:dyDescent="0.25">
      <c r="A1911" s="75">
        <v>1918</v>
      </c>
      <c r="B1911" s="76" t="str">
        <f>IF('Reported Performance Table'!$A1918="","",IF(OR('Reported Performance Table'!$B1918="",'Reported Performance Table'!$C1918="",'Reported Performance Table'!$D1918="",'Reported Performance Table'!$F1918="",'Reported Performance Table'!$G1918="",'Reported Performance Table'!$H1918="",'Reported Performance Table'!$I1918="",'Reported Performance Table'!$K1918="",'Reported Performance Table'!$N1918="",'Reported Performance Table'!$O1918="",'Reported Performance Table'!$P1918="",'Reported Performance Table'!$Q1918="",'Reported Performance Table'!$R1918="",'Reported Performance Table'!$S1918="",'Reported Performance Table'!$T1918="",'Reported Performance Table'!$U1918="",'Reported Performance Table'!$V1918="",'Reported Performance Table'!$W1918="",'Reported Performance Table'!$X1918="",'Reported Performance Table'!$AF1918="",'Reported Performance Table'!$AG1918="",'Reported Performance Table'!$AI1918="",'Reported Performance Table'!$AJ1918="",'Reported Performance Table'!$AL1918="",'Reported Performance Table'!$AN1918="",'Reported Performance Table'!$AR1918=""),$A1911&amp;", ",""))</f>
        <v/>
      </c>
      <c r="D1911" s="35" t="e">
        <f>VLOOKUP('Reported Performance Table'!C1911,'Master List'!$B$20:$C$39,2,FALSE)</f>
        <v>#N/A</v>
      </c>
      <c r="E1911" t="e">
        <f>VLOOKUP('Reported Performance Table'!D1911,'Master List'!$B$42:$C$129,2,FALSE)</f>
        <v>#N/A</v>
      </c>
      <c r="F1911" t="e">
        <f>VLOOKUP('Reported Performance Table'!C1911,'Master List'!$B$20:$D$39,3,FALSE)</f>
        <v>#N/A</v>
      </c>
      <c r="G1911" s="3" t="e">
        <f>VLOOKUP('Reported Performance Table'!B1911,'Master List'!$B$11:$D$17,3,FALSE)</f>
        <v>#N/A</v>
      </c>
      <c r="H1911" t="e">
        <f t="shared" si="58"/>
        <v>#N/A</v>
      </c>
      <c r="I1911" t="e">
        <f>IF(VLOOKUP('Reported Performance Table'!D1911,'Master List'!$B$42:$D$129,3,FALSE)="","No",VLOOKUP('Reported Performance Table'!D1911,'Master List'!$B$42:$D$129,3,FALSE))</f>
        <v>#N/A</v>
      </c>
      <c r="J1911" t="e">
        <f>IF(AND(I1911="Yes_No",'Reported Performance Table'!E1911="Yes"),"No","Yes_No")</f>
        <v>#N/A</v>
      </c>
      <c r="K1911" t="str">
        <f>IF('Reported Performance Table'!D1911="","",IF('Reported Performance Table'!E1911="Yes","LUNA_CCT","Reported_CCT"))</f>
        <v/>
      </c>
      <c r="L1911" t="str">
        <f>IF('Reported Performance Table'!D1911="","",IF(K1911="LUNA_CCT",VLOOKUP('Reported Performance Table'!D1911,'Master List'!$B$42:$E$129,4,FALSE),"Reported_BUG"))</f>
        <v/>
      </c>
      <c r="M1911" t="str">
        <f>IF('Reported Performance Table'!D1911="","",IF(AND('Reported Performance Table'!$E1911="Yes",OR('Reported Performance Table'!$D1911='Master List'!$B$42,'Reported Performance Table'!$D1911='Master List'!$B$43,'Reported Performance Table'!$D1911='Master List'!$B$44,'Reported Performance Table'!$D1911='Master List'!$B$46,'Reported Performance Table'!$D1911='Master List'!$B$48,'Reported Performance Table'!$D1911='Master List'!$B$104,'Reported Performance Table'!$D1911='Master List'!$B$106,'Reported Performance Table'!$D1911='Master List'!$B$126)),"LUNA_Dimming","Dimming_Capability_and_Range"))</f>
        <v/>
      </c>
      <c r="N1911" s="179">
        <f>'Reported Performance Table'!BE1911</f>
        <v>0</v>
      </c>
      <c r="O1911" s="179">
        <f>'Reported Performance Table'!BF1911</f>
        <v>0</v>
      </c>
      <c r="P1911" s="179">
        <f>'Reported Performance Table'!BG1911</f>
        <v>0</v>
      </c>
      <c r="Q1911" t="str">
        <f t="shared" si="59"/>
        <v>No</v>
      </c>
    </row>
    <row r="1912" spans="1:17" x14ac:dyDescent="0.25">
      <c r="A1912" s="75">
        <v>1919</v>
      </c>
      <c r="B1912" s="76" t="str">
        <f>IF('Reported Performance Table'!$A1919="","",IF(OR('Reported Performance Table'!$B1919="",'Reported Performance Table'!$C1919="",'Reported Performance Table'!$D1919="",'Reported Performance Table'!$F1919="",'Reported Performance Table'!$G1919="",'Reported Performance Table'!$H1919="",'Reported Performance Table'!$I1919="",'Reported Performance Table'!$K1919="",'Reported Performance Table'!$N1919="",'Reported Performance Table'!$O1919="",'Reported Performance Table'!$P1919="",'Reported Performance Table'!$Q1919="",'Reported Performance Table'!$R1919="",'Reported Performance Table'!$S1919="",'Reported Performance Table'!$T1919="",'Reported Performance Table'!$U1919="",'Reported Performance Table'!$V1919="",'Reported Performance Table'!$W1919="",'Reported Performance Table'!$X1919="",'Reported Performance Table'!$AF1919="",'Reported Performance Table'!$AG1919="",'Reported Performance Table'!$AI1919="",'Reported Performance Table'!$AJ1919="",'Reported Performance Table'!$AL1919="",'Reported Performance Table'!$AN1919="",'Reported Performance Table'!$AR1919=""),$A1912&amp;", ",""))</f>
        <v/>
      </c>
      <c r="D1912" s="35" t="e">
        <f>VLOOKUP('Reported Performance Table'!C1912,'Master List'!$B$20:$C$39,2,FALSE)</f>
        <v>#N/A</v>
      </c>
      <c r="E1912" t="e">
        <f>VLOOKUP('Reported Performance Table'!D1912,'Master List'!$B$42:$C$129,2,FALSE)</f>
        <v>#N/A</v>
      </c>
      <c r="F1912" t="e">
        <f>VLOOKUP('Reported Performance Table'!C1912,'Master List'!$B$20:$D$39,3,FALSE)</f>
        <v>#N/A</v>
      </c>
      <c r="G1912" s="3" t="e">
        <f>VLOOKUP('Reported Performance Table'!B1912,'Master List'!$B$11:$D$17,3,FALSE)</f>
        <v>#N/A</v>
      </c>
      <c r="H1912" t="e">
        <f t="shared" si="58"/>
        <v>#N/A</v>
      </c>
      <c r="I1912" t="e">
        <f>IF(VLOOKUP('Reported Performance Table'!D1912,'Master List'!$B$42:$D$129,3,FALSE)="","No",VLOOKUP('Reported Performance Table'!D1912,'Master List'!$B$42:$D$129,3,FALSE))</f>
        <v>#N/A</v>
      </c>
      <c r="J1912" t="e">
        <f>IF(AND(I1912="Yes_No",'Reported Performance Table'!E1912="Yes"),"No","Yes_No")</f>
        <v>#N/A</v>
      </c>
      <c r="K1912" t="str">
        <f>IF('Reported Performance Table'!D1912="","",IF('Reported Performance Table'!E1912="Yes","LUNA_CCT","Reported_CCT"))</f>
        <v/>
      </c>
      <c r="L1912" t="str">
        <f>IF('Reported Performance Table'!D1912="","",IF(K1912="LUNA_CCT",VLOOKUP('Reported Performance Table'!D1912,'Master List'!$B$42:$E$129,4,FALSE),"Reported_BUG"))</f>
        <v/>
      </c>
      <c r="M1912" t="str">
        <f>IF('Reported Performance Table'!D1912="","",IF(AND('Reported Performance Table'!$E1912="Yes",OR('Reported Performance Table'!$D1912='Master List'!$B$42,'Reported Performance Table'!$D1912='Master List'!$B$43,'Reported Performance Table'!$D1912='Master List'!$B$44,'Reported Performance Table'!$D1912='Master List'!$B$46,'Reported Performance Table'!$D1912='Master List'!$B$48,'Reported Performance Table'!$D1912='Master List'!$B$104,'Reported Performance Table'!$D1912='Master List'!$B$106,'Reported Performance Table'!$D1912='Master List'!$B$126)),"LUNA_Dimming","Dimming_Capability_and_Range"))</f>
        <v/>
      </c>
      <c r="N1912" s="179">
        <f>'Reported Performance Table'!BE1912</f>
        <v>0</v>
      </c>
      <c r="O1912" s="179">
        <f>'Reported Performance Table'!BF1912</f>
        <v>0</v>
      </c>
      <c r="P1912" s="179">
        <f>'Reported Performance Table'!BG1912</f>
        <v>0</v>
      </c>
      <c r="Q1912" t="str">
        <f t="shared" si="59"/>
        <v>No</v>
      </c>
    </row>
    <row r="1913" spans="1:17" x14ac:dyDescent="0.25">
      <c r="A1913" s="75">
        <v>1920</v>
      </c>
      <c r="B1913" s="76" t="str">
        <f>IF('Reported Performance Table'!$A1920="","",IF(OR('Reported Performance Table'!$B1920="",'Reported Performance Table'!$C1920="",'Reported Performance Table'!$D1920="",'Reported Performance Table'!$F1920="",'Reported Performance Table'!$G1920="",'Reported Performance Table'!$H1920="",'Reported Performance Table'!$I1920="",'Reported Performance Table'!$K1920="",'Reported Performance Table'!$N1920="",'Reported Performance Table'!$O1920="",'Reported Performance Table'!$P1920="",'Reported Performance Table'!$Q1920="",'Reported Performance Table'!$R1920="",'Reported Performance Table'!$S1920="",'Reported Performance Table'!$T1920="",'Reported Performance Table'!$U1920="",'Reported Performance Table'!$V1920="",'Reported Performance Table'!$W1920="",'Reported Performance Table'!$X1920="",'Reported Performance Table'!$AF1920="",'Reported Performance Table'!$AG1920="",'Reported Performance Table'!$AI1920="",'Reported Performance Table'!$AJ1920="",'Reported Performance Table'!$AL1920="",'Reported Performance Table'!$AN1920="",'Reported Performance Table'!$AR1920=""),$A1913&amp;", ",""))</f>
        <v/>
      </c>
      <c r="D1913" s="35" t="e">
        <f>VLOOKUP('Reported Performance Table'!C1913,'Master List'!$B$20:$C$39,2,FALSE)</f>
        <v>#N/A</v>
      </c>
      <c r="E1913" t="e">
        <f>VLOOKUP('Reported Performance Table'!D1913,'Master List'!$B$42:$C$129,2,FALSE)</f>
        <v>#N/A</v>
      </c>
      <c r="F1913" t="e">
        <f>VLOOKUP('Reported Performance Table'!C1913,'Master List'!$B$20:$D$39,3,FALSE)</f>
        <v>#N/A</v>
      </c>
      <c r="G1913" s="3" t="e">
        <f>VLOOKUP('Reported Performance Table'!B1913,'Master List'!$B$11:$D$17,3,FALSE)</f>
        <v>#N/A</v>
      </c>
      <c r="H1913" t="e">
        <f t="shared" si="58"/>
        <v>#N/A</v>
      </c>
      <c r="I1913" t="e">
        <f>IF(VLOOKUP('Reported Performance Table'!D1913,'Master List'!$B$42:$D$129,3,FALSE)="","No",VLOOKUP('Reported Performance Table'!D1913,'Master List'!$B$42:$D$129,3,FALSE))</f>
        <v>#N/A</v>
      </c>
      <c r="J1913" t="e">
        <f>IF(AND(I1913="Yes_No",'Reported Performance Table'!E1913="Yes"),"No","Yes_No")</f>
        <v>#N/A</v>
      </c>
      <c r="K1913" t="str">
        <f>IF('Reported Performance Table'!D1913="","",IF('Reported Performance Table'!E1913="Yes","LUNA_CCT","Reported_CCT"))</f>
        <v/>
      </c>
      <c r="L1913" t="str">
        <f>IF('Reported Performance Table'!D1913="","",IF(K1913="LUNA_CCT",VLOOKUP('Reported Performance Table'!D1913,'Master List'!$B$42:$E$129,4,FALSE),"Reported_BUG"))</f>
        <v/>
      </c>
      <c r="M1913" t="str">
        <f>IF('Reported Performance Table'!D1913="","",IF(AND('Reported Performance Table'!$E1913="Yes",OR('Reported Performance Table'!$D1913='Master List'!$B$42,'Reported Performance Table'!$D1913='Master List'!$B$43,'Reported Performance Table'!$D1913='Master List'!$B$44,'Reported Performance Table'!$D1913='Master List'!$B$46,'Reported Performance Table'!$D1913='Master List'!$B$48,'Reported Performance Table'!$D1913='Master List'!$B$104,'Reported Performance Table'!$D1913='Master List'!$B$106,'Reported Performance Table'!$D1913='Master List'!$B$126)),"LUNA_Dimming","Dimming_Capability_and_Range"))</f>
        <v/>
      </c>
      <c r="N1913" s="179">
        <f>'Reported Performance Table'!BE1913</f>
        <v>0</v>
      </c>
      <c r="O1913" s="179">
        <f>'Reported Performance Table'!BF1913</f>
        <v>0</v>
      </c>
      <c r="P1913" s="179">
        <f>'Reported Performance Table'!BG1913</f>
        <v>0</v>
      </c>
      <c r="Q1913" t="str">
        <f t="shared" si="59"/>
        <v>No</v>
      </c>
    </row>
    <row r="1914" spans="1:17" x14ac:dyDescent="0.25">
      <c r="A1914" s="75">
        <v>1921</v>
      </c>
      <c r="B1914" s="76" t="str">
        <f>IF('Reported Performance Table'!$A1921="","",IF(OR('Reported Performance Table'!$B1921="",'Reported Performance Table'!$C1921="",'Reported Performance Table'!$D1921="",'Reported Performance Table'!$F1921="",'Reported Performance Table'!$G1921="",'Reported Performance Table'!$H1921="",'Reported Performance Table'!$I1921="",'Reported Performance Table'!$K1921="",'Reported Performance Table'!$N1921="",'Reported Performance Table'!$O1921="",'Reported Performance Table'!$P1921="",'Reported Performance Table'!$Q1921="",'Reported Performance Table'!$R1921="",'Reported Performance Table'!$S1921="",'Reported Performance Table'!$T1921="",'Reported Performance Table'!$U1921="",'Reported Performance Table'!$V1921="",'Reported Performance Table'!$W1921="",'Reported Performance Table'!$X1921="",'Reported Performance Table'!$AF1921="",'Reported Performance Table'!$AG1921="",'Reported Performance Table'!$AI1921="",'Reported Performance Table'!$AJ1921="",'Reported Performance Table'!$AL1921="",'Reported Performance Table'!$AN1921="",'Reported Performance Table'!$AR1921=""),$A1914&amp;", ",""))</f>
        <v/>
      </c>
      <c r="D1914" s="35" t="e">
        <f>VLOOKUP('Reported Performance Table'!C1914,'Master List'!$B$20:$C$39,2,FALSE)</f>
        <v>#N/A</v>
      </c>
      <c r="E1914" t="e">
        <f>VLOOKUP('Reported Performance Table'!D1914,'Master List'!$B$42:$C$129,2,FALSE)</f>
        <v>#N/A</v>
      </c>
      <c r="F1914" t="e">
        <f>VLOOKUP('Reported Performance Table'!C1914,'Master List'!$B$20:$D$39,3,FALSE)</f>
        <v>#N/A</v>
      </c>
      <c r="G1914" s="3" t="e">
        <f>VLOOKUP('Reported Performance Table'!B1914,'Master List'!$B$11:$D$17,3,FALSE)</f>
        <v>#N/A</v>
      </c>
      <c r="H1914" t="e">
        <f t="shared" si="58"/>
        <v>#N/A</v>
      </c>
      <c r="I1914" t="e">
        <f>IF(VLOOKUP('Reported Performance Table'!D1914,'Master List'!$B$42:$D$129,3,FALSE)="","No",VLOOKUP('Reported Performance Table'!D1914,'Master List'!$B$42:$D$129,3,FALSE))</f>
        <v>#N/A</v>
      </c>
      <c r="J1914" t="e">
        <f>IF(AND(I1914="Yes_No",'Reported Performance Table'!E1914="Yes"),"No","Yes_No")</f>
        <v>#N/A</v>
      </c>
      <c r="K1914" t="str">
        <f>IF('Reported Performance Table'!D1914="","",IF('Reported Performance Table'!E1914="Yes","LUNA_CCT","Reported_CCT"))</f>
        <v/>
      </c>
      <c r="L1914" t="str">
        <f>IF('Reported Performance Table'!D1914="","",IF(K1914="LUNA_CCT",VLOOKUP('Reported Performance Table'!D1914,'Master List'!$B$42:$E$129,4,FALSE),"Reported_BUG"))</f>
        <v/>
      </c>
      <c r="M1914" t="str">
        <f>IF('Reported Performance Table'!D1914="","",IF(AND('Reported Performance Table'!$E1914="Yes",OR('Reported Performance Table'!$D1914='Master List'!$B$42,'Reported Performance Table'!$D1914='Master List'!$B$43,'Reported Performance Table'!$D1914='Master List'!$B$44,'Reported Performance Table'!$D1914='Master List'!$B$46,'Reported Performance Table'!$D1914='Master List'!$B$48,'Reported Performance Table'!$D1914='Master List'!$B$104,'Reported Performance Table'!$D1914='Master List'!$B$106,'Reported Performance Table'!$D1914='Master List'!$B$126)),"LUNA_Dimming","Dimming_Capability_and_Range"))</f>
        <v/>
      </c>
      <c r="N1914" s="179">
        <f>'Reported Performance Table'!BE1914</f>
        <v>0</v>
      </c>
      <c r="O1914" s="179">
        <f>'Reported Performance Table'!BF1914</f>
        <v>0</v>
      </c>
      <c r="P1914" s="179">
        <f>'Reported Performance Table'!BG1914</f>
        <v>0</v>
      </c>
      <c r="Q1914" t="str">
        <f t="shared" si="59"/>
        <v>No</v>
      </c>
    </row>
    <row r="1915" spans="1:17" x14ac:dyDescent="0.25">
      <c r="A1915" s="75">
        <v>1922</v>
      </c>
      <c r="B1915" s="76" t="str">
        <f>IF('Reported Performance Table'!$A1922="","",IF(OR('Reported Performance Table'!$B1922="",'Reported Performance Table'!$C1922="",'Reported Performance Table'!$D1922="",'Reported Performance Table'!$F1922="",'Reported Performance Table'!$G1922="",'Reported Performance Table'!$H1922="",'Reported Performance Table'!$I1922="",'Reported Performance Table'!$K1922="",'Reported Performance Table'!$N1922="",'Reported Performance Table'!$O1922="",'Reported Performance Table'!$P1922="",'Reported Performance Table'!$Q1922="",'Reported Performance Table'!$R1922="",'Reported Performance Table'!$S1922="",'Reported Performance Table'!$T1922="",'Reported Performance Table'!$U1922="",'Reported Performance Table'!$V1922="",'Reported Performance Table'!$W1922="",'Reported Performance Table'!$X1922="",'Reported Performance Table'!$AF1922="",'Reported Performance Table'!$AG1922="",'Reported Performance Table'!$AI1922="",'Reported Performance Table'!$AJ1922="",'Reported Performance Table'!$AL1922="",'Reported Performance Table'!$AN1922="",'Reported Performance Table'!$AR1922=""),$A1915&amp;", ",""))</f>
        <v/>
      </c>
      <c r="D1915" s="35" t="e">
        <f>VLOOKUP('Reported Performance Table'!C1915,'Master List'!$B$20:$C$39,2,FALSE)</f>
        <v>#N/A</v>
      </c>
      <c r="E1915" t="e">
        <f>VLOOKUP('Reported Performance Table'!D1915,'Master List'!$B$42:$C$129,2,FALSE)</f>
        <v>#N/A</v>
      </c>
      <c r="F1915" t="e">
        <f>VLOOKUP('Reported Performance Table'!C1915,'Master List'!$B$20:$D$39,3,FALSE)</f>
        <v>#N/A</v>
      </c>
      <c r="G1915" s="3" t="e">
        <f>VLOOKUP('Reported Performance Table'!B1915,'Master List'!$B$11:$D$17,3,FALSE)</f>
        <v>#N/A</v>
      </c>
      <c r="H1915" t="e">
        <f t="shared" si="58"/>
        <v>#N/A</v>
      </c>
      <c r="I1915" t="e">
        <f>IF(VLOOKUP('Reported Performance Table'!D1915,'Master List'!$B$42:$D$129,3,FALSE)="","No",VLOOKUP('Reported Performance Table'!D1915,'Master List'!$B$42:$D$129,3,FALSE))</f>
        <v>#N/A</v>
      </c>
      <c r="J1915" t="e">
        <f>IF(AND(I1915="Yes_No",'Reported Performance Table'!E1915="Yes"),"No","Yes_No")</f>
        <v>#N/A</v>
      </c>
      <c r="K1915" t="str">
        <f>IF('Reported Performance Table'!D1915="","",IF('Reported Performance Table'!E1915="Yes","LUNA_CCT","Reported_CCT"))</f>
        <v/>
      </c>
      <c r="L1915" t="str">
        <f>IF('Reported Performance Table'!D1915="","",IF(K1915="LUNA_CCT",VLOOKUP('Reported Performance Table'!D1915,'Master List'!$B$42:$E$129,4,FALSE),"Reported_BUG"))</f>
        <v/>
      </c>
      <c r="M1915" t="str">
        <f>IF('Reported Performance Table'!D1915="","",IF(AND('Reported Performance Table'!$E1915="Yes",OR('Reported Performance Table'!$D1915='Master List'!$B$42,'Reported Performance Table'!$D1915='Master List'!$B$43,'Reported Performance Table'!$D1915='Master List'!$B$44,'Reported Performance Table'!$D1915='Master List'!$B$46,'Reported Performance Table'!$D1915='Master List'!$B$48,'Reported Performance Table'!$D1915='Master List'!$B$104,'Reported Performance Table'!$D1915='Master List'!$B$106,'Reported Performance Table'!$D1915='Master List'!$B$126)),"LUNA_Dimming","Dimming_Capability_and_Range"))</f>
        <v/>
      </c>
      <c r="N1915" s="179">
        <f>'Reported Performance Table'!BE1915</f>
        <v>0</v>
      </c>
      <c r="O1915" s="179">
        <f>'Reported Performance Table'!BF1915</f>
        <v>0</v>
      </c>
      <c r="P1915" s="179">
        <f>'Reported Performance Table'!BG1915</f>
        <v>0</v>
      </c>
      <c r="Q1915" t="str">
        <f t="shared" si="59"/>
        <v>No</v>
      </c>
    </row>
    <row r="1916" spans="1:17" x14ac:dyDescent="0.25">
      <c r="A1916" s="75">
        <v>1923</v>
      </c>
      <c r="B1916" s="76" t="str">
        <f>IF('Reported Performance Table'!$A1923="","",IF(OR('Reported Performance Table'!$B1923="",'Reported Performance Table'!$C1923="",'Reported Performance Table'!$D1923="",'Reported Performance Table'!$F1923="",'Reported Performance Table'!$G1923="",'Reported Performance Table'!$H1923="",'Reported Performance Table'!$I1923="",'Reported Performance Table'!$K1923="",'Reported Performance Table'!$N1923="",'Reported Performance Table'!$O1923="",'Reported Performance Table'!$P1923="",'Reported Performance Table'!$Q1923="",'Reported Performance Table'!$R1923="",'Reported Performance Table'!$S1923="",'Reported Performance Table'!$T1923="",'Reported Performance Table'!$U1923="",'Reported Performance Table'!$V1923="",'Reported Performance Table'!$W1923="",'Reported Performance Table'!$X1923="",'Reported Performance Table'!$AF1923="",'Reported Performance Table'!$AG1923="",'Reported Performance Table'!$AI1923="",'Reported Performance Table'!$AJ1923="",'Reported Performance Table'!$AL1923="",'Reported Performance Table'!$AN1923="",'Reported Performance Table'!$AR1923=""),$A1916&amp;", ",""))</f>
        <v/>
      </c>
      <c r="D1916" s="35" t="e">
        <f>VLOOKUP('Reported Performance Table'!C1916,'Master List'!$B$20:$C$39,2,FALSE)</f>
        <v>#N/A</v>
      </c>
      <c r="E1916" t="e">
        <f>VLOOKUP('Reported Performance Table'!D1916,'Master List'!$B$42:$C$129,2,FALSE)</f>
        <v>#N/A</v>
      </c>
      <c r="F1916" t="e">
        <f>VLOOKUP('Reported Performance Table'!C1916,'Master List'!$B$20:$D$39,3,FALSE)</f>
        <v>#N/A</v>
      </c>
      <c r="G1916" s="3" t="e">
        <f>VLOOKUP('Reported Performance Table'!B1916,'Master List'!$B$11:$D$17,3,FALSE)</f>
        <v>#N/A</v>
      </c>
      <c r="H1916" t="e">
        <f t="shared" si="58"/>
        <v>#N/A</v>
      </c>
      <c r="I1916" t="e">
        <f>IF(VLOOKUP('Reported Performance Table'!D1916,'Master List'!$B$42:$D$129,3,FALSE)="","No",VLOOKUP('Reported Performance Table'!D1916,'Master List'!$B$42:$D$129,3,FALSE))</f>
        <v>#N/A</v>
      </c>
      <c r="J1916" t="e">
        <f>IF(AND(I1916="Yes_No",'Reported Performance Table'!E1916="Yes"),"No","Yes_No")</f>
        <v>#N/A</v>
      </c>
      <c r="K1916" t="str">
        <f>IF('Reported Performance Table'!D1916="","",IF('Reported Performance Table'!E1916="Yes","LUNA_CCT","Reported_CCT"))</f>
        <v/>
      </c>
      <c r="L1916" t="str">
        <f>IF('Reported Performance Table'!D1916="","",IF(K1916="LUNA_CCT",VLOOKUP('Reported Performance Table'!D1916,'Master List'!$B$42:$E$129,4,FALSE),"Reported_BUG"))</f>
        <v/>
      </c>
      <c r="M1916" t="str">
        <f>IF('Reported Performance Table'!D1916="","",IF(AND('Reported Performance Table'!$E1916="Yes",OR('Reported Performance Table'!$D1916='Master List'!$B$42,'Reported Performance Table'!$D1916='Master List'!$B$43,'Reported Performance Table'!$D1916='Master List'!$B$44,'Reported Performance Table'!$D1916='Master List'!$B$46,'Reported Performance Table'!$D1916='Master List'!$B$48,'Reported Performance Table'!$D1916='Master List'!$B$104,'Reported Performance Table'!$D1916='Master List'!$B$106,'Reported Performance Table'!$D1916='Master List'!$B$126)),"LUNA_Dimming","Dimming_Capability_and_Range"))</f>
        <v/>
      </c>
      <c r="N1916" s="179">
        <f>'Reported Performance Table'!BE1916</f>
        <v>0</v>
      </c>
      <c r="O1916" s="179">
        <f>'Reported Performance Table'!BF1916</f>
        <v>0</v>
      </c>
      <c r="P1916" s="179">
        <f>'Reported Performance Table'!BG1916</f>
        <v>0</v>
      </c>
      <c r="Q1916" t="str">
        <f t="shared" si="59"/>
        <v>No</v>
      </c>
    </row>
    <row r="1917" spans="1:17" x14ac:dyDescent="0.25">
      <c r="A1917" s="75">
        <v>1924</v>
      </c>
      <c r="B1917" s="76" t="str">
        <f>IF('Reported Performance Table'!$A1924="","",IF(OR('Reported Performance Table'!$B1924="",'Reported Performance Table'!$C1924="",'Reported Performance Table'!$D1924="",'Reported Performance Table'!$F1924="",'Reported Performance Table'!$G1924="",'Reported Performance Table'!$H1924="",'Reported Performance Table'!$I1924="",'Reported Performance Table'!$K1924="",'Reported Performance Table'!$N1924="",'Reported Performance Table'!$O1924="",'Reported Performance Table'!$P1924="",'Reported Performance Table'!$Q1924="",'Reported Performance Table'!$R1924="",'Reported Performance Table'!$S1924="",'Reported Performance Table'!$T1924="",'Reported Performance Table'!$U1924="",'Reported Performance Table'!$V1924="",'Reported Performance Table'!$W1924="",'Reported Performance Table'!$X1924="",'Reported Performance Table'!$AF1924="",'Reported Performance Table'!$AG1924="",'Reported Performance Table'!$AI1924="",'Reported Performance Table'!$AJ1924="",'Reported Performance Table'!$AL1924="",'Reported Performance Table'!$AN1924="",'Reported Performance Table'!$AR1924=""),$A1917&amp;", ",""))</f>
        <v/>
      </c>
      <c r="D1917" s="35" t="e">
        <f>VLOOKUP('Reported Performance Table'!C1917,'Master List'!$B$20:$C$39,2,FALSE)</f>
        <v>#N/A</v>
      </c>
      <c r="E1917" t="e">
        <f>VLOOKUP('Reported Performance Table'!D1917,'Master List'!$B$42:$C$129,2,FALSE)</f>
        <v>#N/A</v>
      </c>
      <c r="F1917" t="e">
        <f>VLOOKUP('Reported Performance Table'!C1917,'Master List'!$B$20:$D$39,3,FALSE)</f>
        <v>#N/A</v>
      </c>
      <c r="G1917" s="3" t="e">
        <f>VLOOKUP('Reported Performance Table'!B1917,'Master List'!$B$11:$D$17,3,FALSE)</f>
        <v>#N/A</v>
      </c>
      <c r="H1917" t="e">
        <f t="shared" si="58"/>
        <v>#N/A</v>
      </c>
      <c r="I1917" t="e">
        <f>IF(VLOOKUP('Reported Performance Table'!D1917,'Master List'!$B$42:$D$129,3,FALSE)="","No",VLOOKUP('Reported Performance Table'!D1917,'Master List'!$B$42:$D$129,3,FALSE))</f>
        <v>#N/A</v>
      </c>
      <c r="J1917" t="e">
        <f>IF(AND(I1917="Yes_No",'Reported Performance Table'!E1917="Yes"),"No","Yes_No")</f>
        <v>#N/A</v>
      </c>
      <c r="K1917" t="str">
        <f>IF('Reported Performance Table'!D1917="","",IF('Reported Performance Table'!E1917="Yes","LUNA_CCT","Reported_CCT"))</f>
        <v/>
      </c>
      <c r="L1917" t="str">
        <f>IF('Reported Performance Table'!D1917="","",IF(K1917="LUNA_CCT",VLOOKUP('Reported Performance Table'!D1917,'Master List'!$B$42:$E$129,4,FALSE),"Reported_BUG"))</f>
        <v/>
      </c>
      <c r="M1917" t="str">
        <f>IF('Reported Performance Table'!D1917="","",IF(AND('Reported Performance Table'!$E1917="Yes",OR('Reported Performance Table'!$D1917='Master List'!$B$42,'Reported Performance Table'!$D1917='Master List'!$B$43,'Reported Performance Table'!$D1917='Master List'!$B$44,'Reported Performance Table'!$D1917='Master List'!$B$46,'Reported Performance Table'!$D1917='Master List'!$B$48,'Reported Performance Table'!$D1917='Master List'!$B$104,'Reported Performance Table'!$D1917='Master List'!$B$106,'Reported Performance Table'!$D1917='Master List'!$B$126)),"LUNA_Dimming","Dimming_Capability_and_Range"))</f>
        <v/>
      </c>
      <c r="N1917" s="179">
        <f>'Reported Performance Table'!BE1917</f>
        <v>0</v>
      </c>
      <c r="O1917" s="179">
        <f>'Reported Performance Table'!BF1917</f>
        <v>0</v>
      </c>
      <c r="P1917" s="179">
        <f>'Reported Performance Table'!BG1917</f>
        <v>0</v>
      </c>
      <c r="Q1917" t="str">
        <f t="shared" si="59"/>
        <v>No</v>
      </c>
    </row>
    <row r="1918" spans="1:17" x14ac:dyDescent="0.25">
      <c r="A1918" s="75">
        <v>1925</v>
      </c>
      <c r="B1918" s="76" t="str">
        <f>IF('Reported Performance Table'!$A1925="","",IF(OR('Reported Performance Table'!$B1925="",'Reported Performance Table'!$C1925="",'Reported Performance Table'!$D1925="",'Reported Performance Table'!$F1925="",'Reported Performance Table'!$G1925="",'Reported Performance Table'!$H1925="",'Reported Performance Table'!$I1925="",'Reported Performance Table'!$K1925="",'Reported Performance Table'!$N1925="",'Reported Performance Table'!$O1925="",'Reported Performance Table'!$P1925="",'Reported Performance Table'!$Q1925="",'Reported Performance Table'!$R1925="",'Reported Performance Table'!$S1925="",'Reported Performance Table'!$T1925="",'Reported Performance Table'!$U1925="",'Reported Performance Table'!$V1925="",'Reported Performance Table'!$W1925="",'Reported Performance Table'!$X1925="",'Reported Performance Table'!$AF1925="",'Reported Performance Table'!$AG1925="",'Reported Performance Table'!$AI1925="",'Reported Performance Table'!$AJ1925="",'Reported Performance Table'!$AL1925="",'Reported Performance Table'!$AN1925="",'Reported Performance Table'!$AR1925=""),$A1918&amp;", ",""))</f>
        <v/>
      </c>
      <c r="D1918" s="35" t="e">
        <f>VLOOKUP('Reported Performance Table'!C1918,'Master List'!$B$20:$C$39,2,FALSE)</f>
        <v>#N/A</v>
      </c>
      <c r="E1918" t="e">
        <f>VLOOKUP('Reported Performance Table'!D1918,'Master List'!$B$42:$C$129,2,FALSE)</f>
        <v>#N/A</v>
      </c>
      <c r="F1918" t="e">
        <f>VLOOKUP('Reported Performance Table'!C1918,'Master List'!$B$20:$D$39,3,FALSE)</f>
        <v>#N/A</v>
      </c>
      <c r="G1918" s="3" t="e">
        <f>VLOOKUP('Reported Performance Table'!B1918,'Master List'!$B$11:$D$17,3,FALSE)</f>
        <v>#N/A</v>
      </c>
      <c r="H1918" t="e">
        <f t="shared" si="58"/>
        <v>#N/A</v>
      </c>
      <c r="I1918" t="e">
        <f>IF(VLOOKUP('Reported Performance Table'!D1918,'Master List'!$B$42:$D$129,3,FALSE)="","No",VLOOKUP('Reported Performance Table'!D1918,'Master List'!$B$42:$D$129,3,FALSE))</f>
        <v>#N/A</v>
      </c>
      <c r="J1918" t="e">
        <f>IF(AND(I1918="Yes_No",'Reported Performance Table'!E1918="Yes"),"No","Yes_No")</f>
        <v>#N/A</v>
      </c>
      <c r="K1918" t="str">
        <f>IF('Reported Performance Table'!D1918="","",IF('Reported Performance Table'!E1918="Yes","LUNA_CCT","Reported_CCT"))</f>
        <v/>
      </c>
      <c r="L1918" t="str">
        <f>IF('Reported Performance Table'!D1918="","",IF(K1918="LUNA_CCT",VLOOKUP('Reported Performance Table'!D1918,'Master List'!$B$42:$E$129,4,FALSE),"Reported_BUG"))</f>
        <v/>
      </c>
      <c r="M1918" t="str">
        <f>IF('Reported Performance Table'!D1918="","",IF(AND('Reported Performance Table'!$E1918="Yes",OR('Reported Performance Table'!$D1918='Master List'!$B$42,'Reported Performance Table'!$D1918='Master List'!$B$43,'Reported Performance Table'!$D1918='Master List'!$B$44,'Reported Performance Table'!$D1918='Master List'!$B$46,'Reported Performance Table'!$D1918='Master List'!$B$48,'Reported Performance Table'!$D1918='Master List'!$B$104,'Reported Performance Table'!$D1918='Master List'!$B$106,'Reported Performance Table'!$D1918='Master List'!$B$126)),"LUNA_Dimming","Dimming_Capability_and_Range"))</f>
        <v/>
      </c>
      <c r="N1918" s="179">
        <f>'Reported Performance Table'!BE1918</f>
        <v>0</v>
      </c>
      <c r="O1918" s="179">
        <f>'Reported Performance Table'!BF1918</f>
        <v>0</v>
      </c>
      <c r="P1918" s="179">
        <f>'Reported Performance Table'!BG1918</f>
        <v>0</v>
      </c>
      <c r="Q1918" t="str">
        <f t="shared" si="59"/>
        <v>No</v>
      </c>
    </row>
    <row r="1919" spans="1:17" x14ac:dyDescent="0.25">
      <c r="A1919" s="75">
        <v>1926</v>
      </c>
      <c r="B1919" s="76" t="str">
        <f>IF('Reported Performance Table'!$A1926="","",IF(OR('Reported Performance Table'!$B1926="",'Reported Performance Table'!$C1926="",'Reported Performance Table'!$D1926="",'Reported Performance Table'!$F1926="",'Reported Performance Table'!$G1926="",'Reported Performance Table'!$H1926="",'Reported Performance Table'!$I1926="",'Reported Performance Table'!$K1926="",'Reported Performance Table'!$N1926="",'Reported Performance Table'!$O1926="",'Reported Performance Table'!$P1926="",'Reported Performance Table'!$Q1926="",'Reported Performance Table'!$R1926="",'Reported Performance Table'!$S1926="",'Reported Performance Table'!$T1926="",'Reported Performance Table'!$U1926="",'Reported Performance Table'!$V1926="",'Reported Performance Table'!$W1926="",'Reported Performance Table'!$X1926="",'Reported Performance Table'!$AF1926="",'Reported Performance Table'!$AG1926="",'Reported Performance Table'!$AI1926="",'Reported Performance Table'!$AJ1926="",'Reported Performance Table'!$AL1926="",'Reported Performance Table'!$AN1926="",'Reported Performance Table'!$AR1926=""),$A1919&amp;", ",""))</f>
        <v/>
      </c>
      <c r="D1919" s="35" t="e">
        <f>VLOOKUP('Reported Performance Table'!C1919,'Master List'!$B$20:$C$39,2,FALSE)</f>
        <v>#N/A</v>
      </c>
      <c r="E1919" t="e">
        <f>VLOOKUP('Reported Performance Table'!D1919,'Master List'!$B$42:$C$129,2,FALSE)</f>
        <v>#N/A</v>
      </c>
      <c r="F1919" t="e">
        <f>VLOOKUP('Reported Performance Table'!C1919,'Master List'!$B$20:$D$39,3,FALSE)</f>
        <v>#N/A</v>
      </c>
      <c r="G1919" s="3" t="e">
        <f>VLOOKUP('Reported Performance Table'!B1919,'Master List'!$B$11:$D$17,3,FALSE)</f>
        <v>#N/A</v>
      </c>
      <c r="H1919" t="e">
        <f t="shared" si="58"/>
        <v>#N/A</v>
      </c>
      <c r="I1919" t="e">
        <f>IF(VLOOKUP('Reported Performance Table'!D1919,'Master List'!$B$42:$D$129,3,FALSE)="","No",VLOOKUP('Reported Performance Table'!D1919,'Master List'!$B$42:$D$129,3,FALSE))</f>
        <v>#N/A</v>
      </c>
      <c r="J1919" t="e">
        <f>IF(AND(I1919="Yes_No",'Reported Performance Table'!E1919="Yes"),"No","Yes_No")</f>
        <v>#N/A</v>
      </c>
      <c r="K1919" t="str">
        <f>IF('Reported Performance Table'!D1919="","",IF('Reported Performance Table'!E1919="Yes","LUNA_CCT","Reported_CCT"))</f>
        <v/>
      </c>
      <c r="L1919" t="str">
        <f>IF('Reported Performance Table'!D1919="","",IF(K1919="LUNA_CCT",VLOOKUP('Reported Performance Table'!D1919,'Master List'!$B$42:$E$129,4,FALSE),"Reported_BUG"))</f>
        <v/>
      </c>
      <c r="M1919" t="str">
        <f>IF('Reported Performance Table'!D1919="","",IF(AND('Reported Performance Table'!$E1919="Yes",OR('Reported Performance Table'!$D1919='Master List'!$B$42,'Reported Performance Table'!$D1919='Master List'!$B$43,'Reported Performance Table'!$D1919='Master List'!$B$44,'Reported Performance Table'!$D1919='Master List'!$B$46,'Reported Performance Table'!$D1919='Master List'!$B$48,'Reported Performance Table'!$D1919='Master List'!$B$104,'Reported Performance Table'!$D1919='Master List'!$B$106,'Reported Performance Table'!$D1919='Master List'!$B$126)),"LUNA_Dimming","Dimming_Capability_and_Range"))</f>
        <v/>
      </c>
      <c r="N1919" s="179">
        <f>'Reported Performance Table'!BE1919</f>
        <v>0</v>
      </c>
      <c r="O1919" s="179">
        <f>'Reported Performance Table'!BF1919</f>
        <v>0</v>
      </c>
      <c r="P1919" s="179">
        <f>'Reported Performance Table'!BG1919</f>
        <v>0</v>
      </c>
      <c r="Q1919" t="str">
        <f t="shared" si="59"/>
        <v>No</v>
      </c>
    </row>
    <row r="1920" spans="1:17" x14ac:dyDescent="0.25">
      <c r="A1920" s="75">
        <v>1927</v>
      </c>
      <c r="B1920" s="76" t="str">
        <f>IF('Reported Performance Table'!$A1927="","",IF(OR('Reported Performance Table'!$B1927="",'Reported Performance Table'!$C1927="",'Reported Performance Table'!$D1927="",'Reported Performance Table'!$F1927="",'Reported Performance Table'!$G1927="",'Reported Performance Table'!$H1927="",'Reported Performance Table'!$I1927="",'Reported Performance Table'!$K1927="",'Reported Performance Table'!$N1927="",'Reported Performance Table'!$O1927="",'Reported Performance Table'!$P1927="",'Reported Performance Table'!$Q1927="",'Reported Performance Table'!$R1927="",'Reported Performance Table'!$S1927="",'Reported Performance Table'!$T1927="",'Reported Performance Table'!$U1927="",'Reported Performance Table'!$V1927="",'Reported Performance Table'!$W1927="",'Reported Performance Table'!$X1927="",'Reported Performance Table'!$AF1927="",'Reported Performance Table'!$AG1927="",'Reported Performance Table'!$AI1927="",'Reported Performance Table'!$AJ1927="",'Reported Performance Table'!$AL1927="",'Reported Performance Table'!$AN1927="",'Reported Performance Table'!$AR1927=""),$A1920&amp;", ",""))</f>
        <v/>
      </c>
      <c r="D1920" s="35" t="e">
        <f>VLOOKUP('Reported Performance Table'!C1920,'Master List'!$B$20:$C$39,2,FALSE)</f>
        <v>#N/A</v>
      </c>
      <c r="E1920" t="e">
        <f>VLOOKUP('Reported Performance Table'!D1920,'Master List'!$B$42:$C$129,2,FALSE)</f>
        <v>#N/A</v>
      </c>
      <c r="F1920" t="e">
        <f>VLOOKUP('Reported Performance Table'!C1920,'Master List'!$B$20:$D$39,3,FALSE)</f>
        <v>#N/A</v>
      </c>
      <c r="G1920" s="3" t="e">
        <f>VLOOKUP('Reported Performance Table'!B1920,'Master List'!$B$11:$D$17,3,FALSE)</f>
        <v>#N/A</v>
      </c>
      <c r="H1920" t="e">
        <f t="shared" si="58"/>
        <v>#N/A</v>
      </c>
      <c r="I1920" t="e">
        <f>IF(VLOOKUP('Reported Performance Table'!D1920,'Master List'!$B$42:$D$129,3,FALSE)="","No",VLOOKUP('Reported Performance Table'!D1920,'Master List'!$B$42:$D$129,3,FALSE))</f>
        <v>#N/A</v>
      </c>
      <c r="J1920" t="e">
        <f>IF(AND(I1920="Yes_No",'Reported Performance Table'!E1920="Yes"),"No","Yes_No")</f>
        <v>#N/A</v>
      </c>
      <c r="K1920" t="str">
        <f>IF('Reported Performance Table'!D1920="","",IF('Reported Performance Table'!E1920="Yes","LUNA_CCT","Reported_CCT"))</f>
        <v/>
      </c>
      <c r="L1920" t="str">
        <f>IF('Reported Performance Table'!D1920="","",IF(K1920="LUNA_CCT",VLOOKUP('Reported Performance Table'!D1920,'Master List'!$B$42:$E$129,4,FALSE),"Reported_BUG"))</f>
        <v/>
      </c>
      <c r="M1920" t="str">
        <f>IF('Reported Performance Table'!D1920="","",IF(AND('Reported Performance Table'!$E1920="Yes",OR('Reported Performance Table'!$D1920='Master List'!$B$42,'Reported Performance Table'!$D1920='Master List'!$B$43,'Reported Performance Table'!$D1920='Master List'!$B$44,'Reported Performance Table'!$D1920='Master List'!$B$46,'Reported Performance Table'!$D1920='Master List'!$B$48,'Reported Performance Table'!$D1920='Master List'!$B$104,'Reported Performance Table'!$D1920='Master List'!$B$106,'Reported Performance Table'!$D1920='Master List'!$B$126)),"LUNA_Dimming","Dimming_Capability_and_Range"))</f>
        <v/>
      </c>
      <c r="N1920" s="179">
        <f>'Reported Performance Table'!BE1920</f>
        <v>0</v>
      </c>
      <c r="O1920" s="179">
        <f>'Reported Performance Table'!BF1920</f>
        <v>0</v>
      </c>
      <c r="P1920" s="179">
        <f>'Reported Performance Table'!BG1920</f>
        <v>0</v>
      </c>
      <c r="Q1920" t="str">
        <f t="shared" si="59"/>
        <v>No</v>
      </c>
    </row>
    <row r="1921" spans="1:17" x14ac:dyDescent="0.25">
      <c r="A1921" s="75">
        <v>1928</v>
      </c>
      <c r="B1921" s="76" t="str">
        <f>IF('Reported Performance Table'!$A1928="","",IF(OR('Reported Performance Table'!$B1928="",'Reported Performance Table'!$C1928="",'Reported Performance Table'!$D1928="",'Reported Performance Table'!$F1928="",'Reported Performance Table'!$G1928="",'Reported Performance Table'!$H1928="",'Reported Performance Table'!$I1928="",'Reported Performance Table'!$K1928="",'Reported Performance Table'!$N1928="",'Reported Performance Table'!$O1928="",'Reported Performance Table'!$P1928="",'Reported Performance Table'!$Q1928="",'Reported Performance Table'!$R1928="",'Reported Performance Table'!$S1928="",'Reported Performance Table'!$T1928="",'Reported Performance Table'!$U1928="",'Reported Performance Table'!$V1928="",'Reported Performance Table'!$W1928="",'Reported Performance Table'!$X1928="",'Reported Performance Table'!$AF1928="",'Reported Performance Table'!$AG1928="",'Reported Performance Table'!$AI1928="",'Reported Performance Table'!$AJ1928="",'Reported Performance Table'!$AL1928="",'Reported Performance Table'!$AN1928="",'Reported Performance Table'!$AR1928=""),$A1921&amp;", ",""))</f>
        <v/>
      </c>
      <c r="D1921" s="35" t="e">
        <f>VLOOKUP('Reported Performance Table'!C1921,'Master List'!$B$20:$C$39,2,FALSE)</f>
        <v>#N/A</v>
      </c>
      <c r="E1921" t="e">
        <f>VLOOKUP('Reported Performance Table'!D1921,'Master List'!$B$42:$C$129,2,FALSE)</f>
        <v>#N/A</v>
      </c>
      <c r="F1921" t="e">
        <f>VLOOKUP('Reported Performance Table'!C1921,'Master List'!$B$20:$D$39,3,FALSE)</f>
        <v>#N/A</v>
      </c>
      <c r="G1921" s="3" t="e">
        <f>VLOOKUP('Reported Performance Table'!B1921,'Master List'!$B$11:$D$17,3,FALSE)</f>
        <v>#N/A</v>
      </c>
      <c r="H1921" t="e">
        <f t="shared" si="58"/>
        <v>#N/A</v>
      </c>
      <c r="I1921" t="e">
        <f>IF(VLOOKUP('Reported Performance Table'!D1921,'Master List'!$B$42:$D$129,3,FALSE)="","No",VLOOKUP('Reported Performance Table'!D1921,'Master List'!$B$42:$D$129,3,FALSE))</f>
        <v>#N/A</v>
      </c>
      <c r="J1921" t="e">
        <f>IF(AND(I1921="Yes_No",'Reported Performance Table'!E1921="Yes"),"No","Yes_No")</f>
        <v>#N/A</v>
      </c>
      <c r="K1921" t="str">
        <f>IF('Reported Performance Table'!D1921="","",IF('Reported Performance Table'!E1921="Yes","LUNA_CCT","Reported_CCT"))</f>
        <v/>
      </c>
      <c r="L1921" t="str">
        <f>IF('Reported Performance Table'!D1921="","",IF(K1921="LUNA_CCT",VLOOKUP('Reported Performance Table'!D1921,'Master List'!$B$42:$E$129,4,FALSE),"Reported_BUG"))</f>
        <v/>
      </c>
      <c r="M1921" t="str">
        <f>IF('Reported Performance Table'!D1921="","",IF(AND('Reported Performance Table'!$E1921="Yes",OR('Reported Performance Table'!$D1921='Master List'!$B$42,'Reported Performance Table'!$D1921='Master List'!$B$43,'Reported Performance Table'!$D1921='Master List'!$B$44,'Reported Performance Table'!$D1921='Master List'!$B$46,'Reported Performance Table'!$D1921='Master List'!$B$48,'Reported Performance Table'!$D1921='Master List'!$B$104,'Reported Performance Table'!$D1921='Master List'!$B$106,'Reported Performance Table'!$D1921='Master List'!$B$126)),"LUNA_Dimming","Dimming_Capability_and_Range"))</f>
        <v/>
      </c>
      <c r="N1921" s="179">
        <f>'Reported Performance Table'!BE1921</f>
        <v>0</v>
      </c>
      <c r="O1921" s="179">
        <f>'Reported Performance Table'!BF1921</f>
        <v>0</v>
      </c>
      <c r="P1921" s="179">
        <f>'Reported Performance Table'!BG1921</f>
        <v>0</v>
      </c>
      <c r="Q1921" t="str">
        <f t="shared" si="59"/>
        <v>No</v>
      </c>
    </row>
    <row r="1922" spans="1:17" x14ac:dyDescent="0.25">
      <c r="A1922" s="75">
        <v>1929</v>
      </c>
      <c r="B1922" s="76" t="str">
        <f>IF('Reported Performance Table'!$A1929="","",IF(OR('Reported Performance Table'!$B1929="",'Reported Performance Table'!$C1929="",'Reported Performance Table'!$D1929="",'Reported Performance Table'!$F1929="",'Reported Performance Table'!$G1929="",'Reported Performance Table'!$H1929="",'Reported Performance Table'!$I1929="",'Reported Performance Table'!$K1929="",'Reported Performance Table'!$N1929="",'Reported Performance Table'!$O1929="",'Reported Performance Table'!$P1929="",'Reported Performance Table'!$Q1929="",'Reported Performance Table'!$R1929="",'Reported Performance Table'!$S1929="",'Reported Performance Table'!$T1929="",'Reported Performance Table'!$U1929="",'Reported Performance Table'!$V1929="",'Reported Performance Table'!$W1929="",'Reported Performance Table'!$X1929="",'Reported Performance Table'!$AF1929="",'Reported Performance Table'!$AG1929="",'Reported Performance Table'!$AI1929="",'Reported Performance Table'!$AJ1929="",'Reported Performance Table'!$AL1929="",'Reported Performance Table'!$AN1929="",'Reported Performance Table'!$AR1929=""),$A1922&amp;", ",""))</f>
        <v/>
      </c>
      <c r="D1922" s="35" t="e">
        <f>VLOOKUP('Reported Performance Table'!C1922,'Master List'!$B$20:$C$39,2,FALSE)</f>
        <v>#N/A</v>
      </c>
      <c r="E1922" t="e">
        <f>VLOOKUP('Reported Performance Table'!D1922,'Master List'!$B$42:$C$129,2,FALSE)</f>
        <v>#N/A</v>
      </c>
      <c r="F1922" t="e">
        <f>VLOOKUP('Reported Performance Table'!C1922,'Master List'!$B$20:$D$39,3,FALSE)</f>
        <v>#N/A</v>
      </c>
      <c r="G1922" s="3" t="e">
        <f>VLOOKUP('Reported Performance Table'!B1922,'Master List'!$B$11:$D$17,3,FALSE)</f>
        <v>#N/A</v>
      </c>
      <c r="H1922" t="e">
        <f t="shared" si="58"/>
        <v>#N/A</v>
      </c>
      <c r="I1922" t="e">
        <f>IF(VLOOKUP('Reported Performance Table'!D1922,'Master List'!$B$42:$D$129,3,FALSE)="","No",VLOOKUP('Reported Performance Table'!D1922,'Master List'!$B$42:$D$129,3,FALSE))</f>
        <v>#N/A</v>
      </c>
      <c r="J1922" t="e">
        <f>IF(AND(I1922="Yes_No",'Reported Performance Table'!E1922="Yes"),"No","Yes_No")</f>
        <v>#N/A</v>
      </c>
      <c r="K1922" t="str">
        <f>IF('Reported Performance Table'!D1922="","",IF('Reported Performance Table'!E1922="Yes","LUNA_CCT","Reported_CCT"))</f>
        <v/>
      </c>
      <c r="L1922" t="str">
        <f>IF('Reported Performance Table'!D1922="","",IF(K1922="LUNA_CCT",VLOOKUP('Reported Performance Table'!D1922,'Master List'!$B$42:$E$129,4,FALSE),"Reported_BUG"))</f>
        <v/>
      </c>
      <c r="M1922" t="str">
        <f>IF('Reported Performance Table'!D1922="","",IF(AND('Reported Performance Table'!$E1922="Yes",OR('Reported Performance Table'!$D1922='Master List'!$B$42,'Reported Performance Table'!$D1922='Master List'!$B$43,'Reported Performance Table'!$D1922='Master List'!$B$44,'Reported Performance Table'!$D1922='Master List'!$B$46,'Reported Performance Table'!$D1922='Master List'!$B$48,'Reported Performance Table'!$D1922='Master List'!$B$104,'Reported Performance Table'!$D1922='Master List'!$B$106,'Reported Performance Table'!$D1922='Master List'!$B$126)),"LUNA_Dimming","Dimming_Capability_and_Range"))</f>
        <v/>
      </c>
      <c r="N1922" s="179">
        <f>'Reported Performance Table'!BE1922</f>
        <v>0</v>
      </c>
      <c r="O1922" s="179">
        <f>'Reported Performance Table'!BF1922</f>
        <v>0</v>
      </c>
      <c r="P1922" s="179">
        <f>'Reported Performance Table'!BG1922</f>
        <v>0</v>
      </c>
      <c r="Q1922" t="str">
        <f t="shared" si="59"/>
        <v>No</v>
      </c>
    </row>
    <row r="1923" spans="1:17" x14ac:dyDescent="0.25">
      <c r="A1923" s="75">
        <v>1930</v>
      </c>
      <c r="B1923" s="76" t="str">
        <f>IF('Reported Performance Table'!$A1930="","",IF(OR('Reported Performance Table'!$B1930="",'Reported Performance Table'!$C1930="",'Reported Performance Table'!$D1930="",'Reported Performance Table'!$F1930="",'Reported Performance Table'!$G1930="",'Reported Performance Table'!$H1930="",'Reported Performance Table'!$I1930="",'Reported Performance Table'!$K1930="",'Reported Performance Table'!$N1930="",'Reported Performance Table'!$O1930="",'Reported Performance Table'!$P1930="",'Reported Performance Table'!$Q1930="",'Reported Performance Table'!$R1930="",'Reported Performance Table'!$S1930="",'Reported Performance Table'!$T1930="",'Reported Performance Table'!$U1930="",'Reported Performance Table'!$V1930="",'Reported Performance Table'!$W1930="",'Reported Performance Table'!$X1930="",'Reported Performance Table'!$AF1930="",'Reported Performance Table'!$AG1930="",'Reported Performance Table'!$AI1930="",'Reported Performance Table'!$AJ1930="",'Reported Performance Table'!$AL1930="",'Reported Performance Table'!$AN1930="",'Reported Performance Table'!$AR1930=""),$A1923&amp;", ",""))</f>
        <v/>
      </c>
      <c r="D1923" s="35" t="e">
        <f>VLOOKUP('Reported Performance Table'!C1923,'Master List'!$B$20:$C$39,2,FALSE)</f>
        <v>#N/A</v>
      </c>
      <c r="E1923" t="e">
        <f>VLOOKUP('Reported Performance Table'!D1923,'Master List'!$B$42:$C$129,2,FALSE)</f>
        <v>#N/A</v>
      </c>
      <c r="F1923" t="e">
        <f>VLOOKUP('Reported Performance Table'!C1923,'Master List'!$B$20:$D$39,3,FALSE)</f>
        <v>#N/A</v>
      </c>
      <c r="G1923" s="3" t="e">
        <f>VLOOKUP('Reported Performance Table'!B1923,'Master List'!$B$11:$D$17,3,FALSE)</f>
        <v>#N/A</v>
      </c>
      <c r="H1923" t="e">
        <f t="shared" si="58"/>
        <v>#N/A</v>
      </c>
      <c r="I1923" t="e">
        <f>IF(VLOOKUP('Reported Performance Table'!D1923,'Master List'!$B$42:$D$129,3,FALSE)="","No",VLOOKUP('Reported Performance Table'!D1923,'Master List'!$B$42:$D$129,3,FALSE))</f>
        <v>#N/A</v>
      </c>
      <c r="J1923" t="e">
        <f>IF(AND(I1923="Yes_No",'Reported Performance Table'!E1923="Yes"),"No","Yes_No")</f>
        <v>#N/A</v>
      </c>
      <c r="K1923" t="str">
        <f>IF('Reported Performance Table'!D1923="","",IF('Reported Performance Table'!E1923="Yes","LUNA_CCT","Reported_CCT"))</f>
        <v/>
      </c>
      <c r="L1923" t="str">
        <f>IF('Reported Performance Table'!D1923="","",IF(K1923="LUNA_CCT",VLOOKUP('Reported Performance Table'!D1923,'Master List'!$B$42:$E$129,4,FALSE),"Reported_BUG"))</f>
        <v/>
      </c>
      <c r="M1923" t="str">
        <f>IF('Reported Performance Table'!D1923="","",IF(AND('Reported Performance Table'!$E1923="Yes",OR('Reported Performance Table'!$D1923='Master List'!$B$42,'Reported Performance Table'!$D1923='Master List'!$B$43,'Reported Performance Table'!$D1923='Master List'!$B$44,'Reported Performance Table'!$D1923='Master List'!$B$46,'Reported Performance Table'!$D1923='Master List'!$B$48,'Reported Performance Table'!$D1923='Master List'!$B$104,'Reported Performance Table'!$D1923='Master List'!$B$106,'Reported Performance Table'!$D1923='Master List'!$B$126)),"LUNA_Dimming","Dimming_Capability_and_Range"))</f>
        <v/>
      </c>
      <c r="N1923" s="179">
        <f>'Reported Performance Table'!BE1923</f>
        <v>0</v>
      </c>
      <c r="O1923" s="179">
        <f>'Reported Performance Table'!BF1923</f>
        <v>0</v>
      </c>
      <c r="P1923" s="179">
        <f>'Reported Performance Table'!BG1923</f>
        <v>0</v>
      </c>
      <c r="Q1923" t="str">
        <f t="shared" si="59"/>
        <v>No</v>
      </c>
    </row>
    <row r="1924" spans="1:17" x14ac:dyDescent="0.25">
      <c r="A1924" s="75">
        <v>1931</v>
      </c>
      <c r="B1924" s="76" t="str">
        <f>IF('Reported Performance Table'!$A1931="","",IF(OR('Reported Performance Table'!$B1931="",'Reported Performance Table'!$C1931="",'Reported Performance Table'!$D1931="",'Reported Performance Table'!$F1931="",'Reported Performance Table'!$G1931="",'Reported Performance Table'!$H1931="",'Reported Performance Table'!$I1931="",'Reported Performance Table'!$K1931="",'Reported Performance Table'!$N1931="",'Reported Performance Table'!$O1931="",'Reported Performance Table'!$P1931="",'Reported Performance Table'!$Q1931="",'Reported Performance Table'!$R1931="",'Reported Performance Table'!$S1931="",'Reported Performance Table'!$T1931="",'Reported Performance Table'!$U1931="",'Reported Performance Table'!$V1931="",'Reported Performance Table'!$W1931="",'Reported Performance Table'!$X1931="",'Reported Performance Table'!$AF1931="",'Reported Performance Table'!$AG1931="",'Reported Performance Table'!$AI1931="",'Reported Performance Table'!$AJ1931="",'Reported Performance Table'!$AL1931="",'Reported Performance Table'!$AN1931="",'Reported Performance Table'!$AR1931=""),$A1924&amp;", ",""))</f>
        <v/>
      </c>
      <c r="D1924" s="35" t="e">
        <f>VLOOKUP('Reported Performance Table'!C1924,'Master List'!$B$20:$C$39,2,FALSE)</f>
        <v>#N/A</v>
      </c>
      <c r="E1924" t="e">
        <f>VLOOKUP('Reported Performance Table'!D1924,'Master List'!$B$42:$C$129,2,FALSE)</f>
        <v>#N/A</v>
      </c>
      <c r="F1924" t="e">
        <f>VLOOKUP('Reported Performance Table'!C1924,'Master List'!$B$20:$D$39,3,FALSE)</f>
        <v>#N/A</v>
      </c>
      <c r="G1924" s="3" t="e">
        <f>VLOOKUP('Reported Performance Table'!B1924,'Master List'!$B$11:$D$17,3,FALSE)</f>
        <v>#N/A</v>
      </c>
      <c r="H1924" t="e">
        <f t="shared" si="58"/>
        <v>#N/A</v>
      </c>
      <c r="I1924" t="e">
        <f>IF(VLOOKUP('Reported Performance Table'!D1924,'Master List'!$B$42:$D$129,3,FALSE)="","No",VLOOKUP('Reported Performance Table'!D1924,'Master List'!$B$42:$D$129,3,FALSE))</f>
        <v>#N/A</v>
      </c>
      <c r="J1924" t="e">
        <f>IF(AND(I1924="Yes_No",'Reported Performance Table'!E1924="Yes"),"No","Yes_No")</f>
        <v>#N/A</v>
      </c>
      <c r="K1924" t="str">
        <f>IF('Reported Performance Table'!D1924="","",IF('Reported Performance Table'!E1924="Yes","LUNA_CCT","Reported_CCT"))</f>
        <v/>
      </c>
      <c r="L1924" t="str">
        <f>IF('Reported Performance Table'!D1924="","",IF(K1924="LUNA_CCT",VLOOKUP('Reported Performance Table'!D1924,'Master List'!$B$42:$E$129,4,FALSE),"Reported_BUG"))</f>
        <v/>
      </c>
      <c r="M1924" t="str">
        <f>IF('Reported Performance Table'!D1924="","",IF(AND('Reported Performance Table'!$E1924="Yes",OR('Reported Performance Table'!$D1924='Master List'!$B$42,'Reported Performance Table'!$D1924='Master List'!$B$43,'Reported Performance Table'!$D1924='Master List'!$B$44,'Reported Performance Table'!$D1924='Master List'!$B$46,'Reported Performance Table'!$D1924='Master List'!$B$48,'Reported Performance Table'!$D1924='Master List'!$B$104,'Reported Performance Table'!$D1924='Master List'!$B$106,'Reported Performance Table'!$D1924='Master List'!$B$126)),"LUNA_Dimming","Dimming_Capability_and_Range"))</f>
        <v/>
      </c>
      <c r="N1924" s="179">
        <f>'Reported Performance Table'!BE1924</f>
        <v>0</v>
      </c>
      <c r="O1924" s="179">
        <f>'Reported Performance Table'!BF1924</f>
        <v>0</v>
      </c>
      <c r="P1924" s="179">
        <f>'Reported Performance Table'!BG1924</f>
        <v>0</v>
      </c>
      <c r="Q1924" t="str">
        <f t="shared" si="59"/>
        <v>No</v>
      </c>
    </row>
    <row r="1925" spans="1:17" x14ac:dyDescent="0.25">
      <c r="A1925" s="75">
        <v>1932</v>
      </c>
      <c r="B1925" s="76" t="str">
        <f>IF('Reported Performance Table'!$A1932="","",IF(OR('Reported Performance Table'!$B1932="",'Reported Performance Table'!$C1932="",'Reported Performance Table'!$D1932="",'Reported Performance Table'!$F1932="",'Reported Performance Table'!$G1932="",'Reported Performance Table'!$H1932="",'Reported Performance Table'!$I1932="",'Reported Performance Table'!$K1932="",'Reported Performance Table'!$N1932="",'Reported Performance Table'!$O1932="",'Reported Performance Table'!$P1932="",'Reported Performance Table'!$Q1932="",'Reported Performance Table'!$R1932="",'Reported Performance Table'!$S1932="",'Reported Performance Table'!$T1932="",'Reported Performance Table'!$U1932="",'Reported Performance Table'!$V1932="",'Reported Performance Table'!$W1932="",'Reported Performance Table'!$X1932="",'Reported Performance Table'!$AF1932="",'Reported Performance Table'!$AG1932="",'Reported Performance Table'!$AI1932="",'Reported Performance Table'!$AJ1932="",'Reported Performance Table'!$AL1932="",'Reported Performance Table'!$AN1932="",'Reported Performance Table'!$AR1932=""),$A1925&amp;", ",""))</f>
        <v/>
      </c>
      <c r="D1925" s="35" t="e">
        <f>VLOOKUP('Reported Performance Table'!C1925,'Master List'!$B$20:$C$39,2,FALSE)</f>
        <v>#N/A</v>
      </c>
      <c r="E1925" t="e">
        <f>VLOOKUP('Reported Performance Table'!D1925,'Master List'!$B$42:$C$129,2,FALSE)</f>
        <v>#N/A</v>
      </c>
      <c r="F1925" t="e">
        <f>VLOOKUP('Reported Performance Table'!C1925,'Master List'!$B$20:$D$39,3,FALSE)</f>
        <v>#N/A</v>
      </c>
      <c r="G1925" s="3" t="e">
        <f>VLOOKUP('Reported Performance Table'!B1925,'Master List'!$B$11:$D$17,3,FALSE)</f>
        <v>#N/A</v>
      </c>
      <c r="H1925" t="e">
        <f t="shared" si="58"/>
        <v>#N/A</v>
      </c>
      <c r="I1925" t="e">
        <f>IF(VLOOKUP('Reported Performance Table'!D1925,'Master List'!$B$42:$D$129,3,FALSE)="","No",VLOOKUP('Reported Performance Table'!D1925,'Master List'!$B$42:$D$129,3,FALSE))</f>
        <v>#N/A</v>
      </c>
      <c r="J1925" t="e">
        <f>IF(AND(I1925="Yes_No",'Reported Performance Table'!E1925="Yes"),"No","Yes_No")</f>
        <v>#N/A</v>
      </c>
      <c r="K1925" t="str">
        <f>IF('Reported Performance Table'!D1925="","",IF('Reported Performance Table'!E1925="Yes","LUNA_CCT","Reported_CCT"))</f>
        <v/>
      </c>
      <c r="L1925" t="str">
        <f>IF('Reported Performance Table'!D1925="","",IF(K1925="LUNA_CCT",VLOOKUP('Reported Performance Table'!D1925,'Master List'!$B$42:$E$129,4,FALSE),"Reported_BUG"))</f>
        <v/>
      </c>
      <c r="M1925" t="str">
        <f>IF('Reported Performance Table'!D1925="","",IF(AND('Reported Performance Table'!$E1925="Yes",OR('Reported Performance Table'!$D1925='Master List'!$B$42,'Reported Performance Table'!$D1925='Master List'!$B$43,'Reported Performance Table'!$D1925='Master List'!$B$44,'Reported Performance Table'!$D1925='Master List'!$B$46,'Reported Performance Table'!$D1925='Master List'!$B$48,'Reported Performance Table'!$D1925='Master List'!$B$104,'Reported Performance Table'!$D1925='Master List'!$B$106,'Reported Performance Table'!$D1925='Master List'!$B$126)),"LUNA_Dimming","Dimming_Capability_and_Range"))</f>
        <v/>
      </c>
      <c r="N1925" s="179">
        <f>'Reported Performance Table'!BE1925</f>
        <v>0</v>
      </c>
      <c r="O1925" s="179">
        <f>'Reported Performance Table'!BF1925</f>
        <v>0</v>
      </c>
      <c r="P1925" s="179">
        <f>'Reported Performance Table'!BG1925</f>
        <v>0</v>
      </c>
      <c r="Q1925" t="str">
        <f t="shared" si="59"/>
        <v>No</v>
      </c>
    </row>
    <row r="1926" spans="1:17" x14ac:dyDescent="0.25">
      <c r="A1926" s="75">
        <v>1933</v>
      </c>
      <c r="B1926" s="76" t="str">
        <f>IF('Reported Performance Table'!$A1933="","",IF(OR('Reported Performance Table'!$B1933="",'Reported Performance Table'!$C1933="",'Reported Performance Table'!$D1933="",'Reported Performance Table'!$F1933="",'Reported Performance Table'!$G1933="",'Reported Performance Table'!$H1933="",'Reported Performance Table'!$I1933="",'Reported Performance Table'!$K1933="",'Reported Performance Table'!$N1933="",'Reported Performance Table'!$O1933="",'Reported Performance Table'!$P1933="",'Reported Performance Table'!$Q1933="",'Reported Performance Table'!$R1933="",'Reported Performance Table'!$S1933="",'Reported Performance Table'!$T1933="",'Reported Performance Table'!$U1933="",'Reported Performance Table'!$V1933="",'Reported Performance Table'!$W1933="",'Reported Performance Table'!$X1933="",'Reported Performance Table'!$AF1933="",'Reported Performance Table'!$AG1933="",'Reported Performance Table'!$AI1933="",'Reported Performance Table'!$AJ1933="",'Reported Performance Table'!$AL1933="",'Reported Performance Table'!$AN1933="",'Reported Performance Table'!$AR1933=""),$A1926&amp;", ",""))</f>
        <v/>
      </c>
      <c r="D1926" s="35" t="e">
        <f>VLOOKUP('Reported Performance Table'!C1926,'Master List'!$B$20:$C$39,2,FALSE)</f>
        <v>#N/A</v>
      </c>
      <c r="E1926" t="e">
        <f>VLOOKUP('Reported Performance Table'!D1926,'Master List'!$B$42:$C$129,2,FALSE)</f>
        <v>#N/A</v>
      </c>
      <c r="F1926" t="e">
        <f>VLOOKUP('Reported Performance Table'!C1926,'Master List'!$B$20:$D$39,3,FALSE)</f>
        <v>#N/A</v>
      </c>
      <c r="G1926" s="3" t="e">
        <f>VLOOKUP('Reported Performance Table'!B1926,'Master List'!$B$11:$D$17,3,FALSE)</f>
        <v>#N/A</v>
      </c>
      <c r="H1926" t="e">
        <f t="shared" si="58"/>
        <v>#N/A</v>
      </c>
      <c r="I1926" t="e">
        <f>IF(VLOOKUP('Reported Performance Table'!D1926,'Master List'!$B$42:$D$129,3,FALSE)="","No",VLOOKUP('Reported Performance Table'!D1926,'Master List'!$B$42:$D$129,3,FALSE))</f>
        <v>#N/A</v>
      </c>
      <c r="J1926" t="e">
        <f>IF(AND(I1926="Yes_No",'Reported Performance Table'!E1926="Yes"),"No","Yes_No")</f>
        <v>#N/A</v>
      </c>
      <c r="K1926" t="str">
        <f>IF('Reported Performance Table'!D1926="","",IF('Reported Performance Table'!E1926="Yes","LUNA_CCT","Reported_CCT"))</f>
        <v/>
      </c>
      <c r="L1926" t="str">
        <f>IF('Reported Performance Table'!D1926="","",IF(K1926="LUNA_CCT",VLOOKUP('Reported Performance Table'!D1926,'Master List'!$B$42:$E$129,4,FALSE),"Reported_BUG"))</f>
        <v/>
      </c>
      <c r="M1926" t="str">
        <f>IF('Reported Performance Table'!D1926="","",IF(AND('Reported Performance Table'!$E1926="Yes",OR('Reported Performance Table'!$D1926='Master List'!$B$42,'Reported Performance Table'!$D1926='Master List'!$B$43,'Reported Performance Table'!$D1926='Master List'!$B$44,'Reported Performance Table'!$D1926='Master List'!$B$46,'Reported Performance Table'!$D1926='Master List'!$B$48,'Reported Performance Table'!$D1926='Master List'!$B$104,'Reported Performance Table'!$D1926='Master List'!$B$106,'Reported Performance Table'!$D1926='Master List'!$B$126)),"LUNA_Dimming","Dimming_Capability_and_Range"))</f>
        <v/>
      </c>
      <c r="N1926" s="179">
        <f>'Reported Performance Table'!BE1926</f>
        <v>0</v>
      </c>
      <c r="O1926" s="179">
        <f>'Reported Performance Table'!BF1926</f>
        <v>0</v>
      </c>
      <c r="P1926" s="179">
        <f>'Reported Performance Table'!BG1926</f>
        <v>0</v>
      </c>
      <c r="Q1926" t="str">
        <f t="shared" si="59"/>
        <v>No</v>
      </c>
    </row>
    <row r="1927" spans="1:17" x14ac:dyDescent="0.25">
      <c r="A1927" s="75">
        <v>1934</v>
      </c>
      <c r="B1927" s="76" t="str">
        <f>IF('Reported Performance Table'!$A1934="","",IF(OR('Reported Performance Table'!$B1934="",'Reported Performance Table'!$C1934="",'Reported Performance Table'!$D1934="",'Reported Performance Table'!$F1934="",'Reported Performance Table'!$G1934="",'Reported Performance Table'!$H1934="",'Reported Performance Table'!$I1934="",'Reported Performance Table'!$K1934="",'Reported Performance Table'!$N1934="",'Reported Performance Table'!$O1934="",'Reported Performance Table'!$P1934="",'Reported Performance Table'!$Q1934="",'Reported Performance Table'!$R1934="",'Reported Performance Table'!$S1934="",'Reported Performance Table'!$T1934="",'Reported Performance Table'!$U1934="",'Reported Performance Table'!$V1934="",'Reported Performance Table'!$W1934="",'Reported Performance Table'!$X1934="",'Reported Performance Table'!$AF1934="",'Reported Performance Table'!$AG1934="",'Reported Performance Table'!$AI1934="",'Reported Performance Table'!$AJ1934="",'Reported Performance Table'!$AL1934="",'Reported Performance Table'!$AN1934="",'Reported Performance Table'!$AR1934=""),$A1927&amp;", ",""))</f>
        <v/>
      </c>
      <c r="D1927" s="35" t="e">
        <f>VLOOKUP('Reported Performance Table'!C1927,'Master List'!$B$20:$C$39,2,FALSE)</f>
        <v>#N/A</v>
      </c>
      <c r="E1927" t="e">
        <f>VLOOKUP('Reported Performance Table'!D1927,'Master List'!$B$42:$C$129,2,FALSE)</f>
        <v>#N/A</v>
      </c>
      <c r="F1927" t="e">
        <f>VLOOKUP('Reported Performance Table'!C1927,'Master List'!$B$20:$D$39,3,FALSE)</f>
        <v>#N/A</v>
      </c>
      <c r="G1927" s="3" t="e">
        <f>VLOOKUP('Reported Performance Table'!B1927,'Master List'!$B$11:$D$17,3,FALSE)</f>
        <v>#N/A</v>
      </c>
      <c r="H1927" t="e">
        <f t="shared" si="58"/>
        <v>#N/A</v>
      </c>
      <c r="I1927" t="e">
        <f>IF(VLOOKUP('Reported Performance Table'!D1927,'Master List'!$B$42:$D$129,3,FALSE)="","No",VLOOKUP('Reported Performance Table'!D1927,'Master List'!$B$42:$D$129,3,FALSE))</f>
        <v>#N/A</v>
      </c>
      <c r="J1927" t="e">
        <f>IF(AND(I1927="Yes_No",'Reported Performance Table'!E1927="Yes"),"No","Yes_No")</f>
        <v>#N/A</v>
      </c>
      <c r="K1927" t="str">
        <f>IF('Reported Performance Table'!D1927="","",IF('Reported Performance Table'!E1927="Yes","LUNA_CCT","Reported_CCT"))</f>
        <v/>
      </c>
      <c r="L1927" t="str">
        <f>IF('Reported Performance Table'!D1927="","",IF(K1927="LUNA_CCT",VLOOKUP('Reported Performance Table'!D1927,'Master List'!$B$42:$E$129,4,FALSE),"Reported_BUG"))</f>
        <v/>
      </c>
      <c r="M1927" t="str">
        <f>IF('Reported Performance Table'!D1927="","",IF(AND('Reported Performance Table'!$E1927="Yes",OR('Reported Performance Table'!$D1927='Master List'!$B$42,'Reported Performance Table'!$D1927='Master List'!$B$43,'Reported Performance Table'!$D1927='Master List'!$B$44,'Reported Performance Table'!$D1927='Master List'!$B$46,'Reported Performance Table'!$D1927='Master List'!$B$48,'Reported Performance Table'!$D1927='Master List'!$B$104,'Reported Performance Table'!$D1927='Master List'!$B$106,'Reported Performance Table'!$D1927='Master List'!$B$126)),"LUNA_Dimming","Dimming_Capability_and_Range"))</f>
        <v/>
      </c>
      <c r="N1927" s="179">
        <f>'Reported Performance Table'!BE1927</f>
        <v>0</v>
      </c>
      <c r="O1927" s="179">
        <f>'Reported Performance Table'!BF1927</f>
        <v>0</v>
      </c>
      <c r="P1927" s="179">
        <f>'Reported Performance Table'!BG1927</f>
        <v>0</v>
      </c>
      <c r="Q1927" t="str">
        <f t="shared" si="59"/>
        <v>No</v>
      </c>
    </row>
    <row r="1928" spans="1:17" x14ac:dyDescent="0.25">
      <c r="A1928" s="75">
        <v>1935</v>
      </c>
      <c r="B1928" s="76" t="str">
        <f>IF('Reported Performance Table'!$A1935="","",IF(OR('Reported Performance Table'!$B1935="",'Reported Performance Table'!$C1935="",'Reported Performance Table'!$D1935="",'Reported Performance Table'!$F1935="",'Reported Performance Table'!$G1935="",'Reported Performance Table'!$H1935="",'Reported Performance Table'!$I1935="",'Reported Performance Table'!$K1935="",'Reported Performance Table'!$N1935="",'Reported Performance Table'!$O1935="",'Reported Performance Table'!$P1935="",'Reported Performance Table'!$Q1935="",'Reported Performance Table'!$R1935="",'Reported Performance Table'!$S1935="",'Reported Performance Table'!$T1935="",'Reported Performance Table'!$U1935="",'Reported Performance Table'!$V1935="",'Reported Performance Table'!$W1935="",'Reported Performance Table'!$X1935="",'Reported Performance Table'!$AF1935="",'Reported Performance Table'!$AG1935="",'Reported Performance Table'!$AI1935="",'Reported Performance Table'!$AJ1935="",'Reported Performance Table'!$AL1935="",'Reported Performance Table'!$AN1935="",'Reported Performance Table'!$AR1935=""),$A1928&amp;", ",""))</f>
        <v/>
      </c>
      <c r="D1928" s="35" t="e">
        <f>VLOOKUP('Reported Performance Table'!C1928,'Master List'!$B$20:$C$39,2,FALSE)</f>
        <v>#N/A</v>
      </c>
      <c r="E1928" t="e">
        <f>VLOOKUP('Reported Performance Table'!D1928,'Master List'!$B$42:$C$129,2,FALSE)</f>
        <v>#N/A</v>
      </c>
      <c r="F1928" t="e">
        <f>VLOOKUP('Reported Performance Table'!C1928,'Master List'!$B$20:$D$39,3,FALSE)</f>
        <v>#N/A</v>
      </c>
      <c r="G1928" s="3" t="e">
        <f>VLOOKUP('Reported Performance Table'!B1928,'Master List'!$B$11:$D$17,3,FALSE)</f>
        <v>#N/A</v>
      </c>
      <c r="H1928" t="e">
        <f t="shared" si="58"/>
        <v>#N/A</v>
      </c>
      <c r="I1928" t="e">
        <f>IF(VLOOKUP('Reported Performance Table'!D1928,'Master List'!$B$42:$D$129,3,FALSE)="","No",VLOOKUP('Reported Performance Table'!D1928,'Master List'!$B$42:$D$129,3,FALSE))</f>
        <v>#N/A</v>
      </c>
      <c r="J1928" t="e">
        <f>IF(AND(I1928="Yes_No",'Reported Performance Table'!E1928="Yes"),"No","Yes_No")</f>
        <v>#N/A</v>
      </c>
      <c r="K1928" t="str">
        <f>IF('Reported Performance Table'!D1928="","",IF('Reported Performance Table'!E1928="Yes","LUNA_CCT","Reported_CCT"))</f>
        <v/>
      </c>
      <c r="L1928" t="str">
        <f>IF('Reported Performance Table'!D1928="","",IF(K1928="LUNA_CCT",VLOOKUP('Reported Performance Table'!D1928,'Master List'!$B$42:$E$129,4,FALSE),"Reported_BUG"))</f>
        <v/>
      </c>
      <c r="M1928" t="str">
        <f>IF('Reported Performance Table'!D1928="","",IF(AND('Reported Performance Table'!$E1928="Yes",OR('Reported Performance Table'!$D1928='Master List'!$B$42,'Reported Performance Table'!$D1928='Master List'!$B$43,'Reported Performance Table'!$D1928='Master List'!$B$44,'Reported Performance Table'!$D1928='Master List'!$B$46,'Reported Performance Table'!$D1928='Master List'!$B$48,'Reported Performance Table'!$D1928='Master List'!$B$104,'Reported Performance Table'!$D1928='Master List'!$B$106,'Reported Performance Table'!$D1928='Master List'!$B$126)),"LUNA_Dimming","Dimming_Capability_and_Range"))</f>
        <v/>
      </c>
      <c r="N1928" s="179">
        <f>'Reported Performance Table'!BE1928</f>
        <v>0</v>
      </c>
      <c r="O1928" s="179">
        <f>'Reported Performance Table'!BF1928</f>
        <v>0</v>
      </c>
      <c r="P1928" s="179">
        <f>'Reported Performance Table'!BG1928</f>
        <v>0</v>
      </c>
      <c r="Q1928" t="str">
        <f t="shared" si="59"/>
        <v>No</v>
      </c>
    </row>
    <row r="1929" spans="1:17" x14ac:dyDescent="0.25">
      <c r="A1929" s="75">
        <v>1936</v>
      </c>
      <c r="B1929" s="76" t="str">
        <f>IF('Reported Performance Table'!$A1936="","",IF(OR('Reported Performance Table'!$B1936="",'Reported Performance Table'!$C1936="",'Reported Performance Table'!$D1936="",'Reported Performance Table'!$F1936="",'Reported Performance Table'!$G1936="",'Reported Performance Table'!$H1936="",'Reported Performance Table'!$I1936="",'Reported Performance Table'!$K1936="",'Reported Performance Table'!$N1936="",'Reported Performance Table'!$O1936="",'Reported Performance Table'!$P1936="",'Reported Performance Table'!$Q1936="",'Reported Performance Table'!$R1936="",'Reported Performance Table'!$S1936="",'Reported Performance Table'!$T1936="",'Reported Performance Table'!$U1936="",'Reported Performance Table'!$V1936="",'Reported Performance Table'!$W1936="",'Reported Performance Table'!$X1936="",'Reported Performance Table'!$AF1936="",'Reported Performance Table'!$AG1936="",'Reported Performance Table'!$AI1936="",'Reported Performance Table'!$AJ1936="",'Reported Performance Table'!$AL1936="",'Reported Performance Table'!$AN1936="",'Reported Performance Table'!$AR1936=""),$A1929&amp;", ",""))</f>
        <v/>
      </c>
      <c r="D1929" s="35" t="e">
        <f>VLOOKUP('Reported Performance Table'!C1929,'Master List'!$B$20:$C$39,2,FALSE)</f>
        <v>#N/A</v>
      </c>
      <c r="E1929" t="e">
        <f>VLOOKUP('Reported Performance Table'!D1929,'Master List'!$B$42:$C$129,2,FALSE)</f>
        <v>#N/A</v>
      </c>
      <c r="F1929" t="e">
        <f>VLOOKUP('Reported Performance Table'!C1929,'Master List'!$B$20:$D$39,3,FALSE)</f>
        <v>#N/A</v>
      </c>
      <c r="G1929" s="3" t="e">
        <f>VLOOKUP('Reported Performance Table'!B1929,'Master List'!$B$11:$D$17,3,FALSE)</f>
        <v>#N/A</v>
      </c>
      <c r="H1929" t="e">
        <f t="shared" si="58"/>
        <v>#N/A</v>
      </c>
      <c r="I1929" t="e">
        <f>IF(VLOOKUP('Reported Performance Table'!D1929,'Master List'!$B$42:$D$129,3,FALSE)="","No",VLOOKUP('Reported Performance Table'!D1929,'Master List'!$B$42:$D$129,3,FALSE))</f>
        <v>#N/A</v>
      </c>
      <c r="J1929" t="e">
        <f>IF(AND(I1929="Yes_No",'Reported Performance Table'!E1929="Yes"),"No","Yes_No")</f>
        <v>#N/A</v>
      </c>
      <c r="K1929" t="str">
        <f>IF('Reported Performance Table'!D1929="","",IF('Reported Performance Table'!E1929="Yes","LUNA_CCT","Reported_CCT"))</f>
        <v/>
      </c>
      <c r="L1929" t="str">
        <f>IF('Reported Performance Table'!D1929="","",IF(K1929="LUNA_CCT",VLOOKUP('Reported Performance Table'!D1929,'Master List'!$B$42:$E$129,4,FALSE),"Reported_BUG"))</f>
        <v/>
      </c>
      <c r="M1929" t="str">
        <f>IF('Reported Performance Table'!D1929="","",IF(AND('Reported Performance Table'!$E1929="Yes",OR('Reported Performance Table'!$D1929='Master List'!$B$42,'Reported Performance Table'!$D1929='Master List'!$B$43,'Reported Performance Table'!$D1929='Master List'!$B$44,'Reported Performance Table'!$D1929='Master List'!$B$46,'Reported Performance Table'!$D1929='Master List'!$B$48,'Reported Performance Table'!$D1929='Master List'!$B$104,'Reported Performance Table'!$D1929='Master List'!$B$106,'Reported Performance Table'!$D1929='Master List'!$B$126)),"LUNA_Dimming","Dimming_Capability_and_Range"))</f>
        <v/>
      </c>
      <c r="N1929" s="179">
        <f>'Reported Performance Table'!BE1929</f>
        <v>0</v>
      </c>
      <c r="O1929" s="179">
        <f>'Reported Performance Table'!BF1929</f>
        <v>0</v>
      </c>
      <c r="P1929" s="179">
        <f>'Reported Performance Table'!BG1929</f>
        <v>0</v>
      </c>
      <c r="Q1929" t="str">
        <f t="shared" si="59"/>
        <v>No</v>
      </c>
    </row>
    <row r="1930" spans="1:17" x14ac:dyDescent="0.25">
      <c r="A1930" s="75">
        <v>1937</v>
      </c>
      <c r="B1930" s="76" t="str">
        <f>IF('Reported Performance Table'!$A1937="","",IF(OR('Reported Performance Table'!$B1937="",'Reported Performance Table'!$C1937="",'Reported Performance Table'!$D1937="",'Reported Performance Table'!$F1937="",'Reported Performance Table'!$G1937="",'Reported Performance Table'!$H1937="",'Reported Performance Table'!$I1937="",'Reported Performance Table'!$K1937="",'Reported Performance Table'!$N1937="",'Reported Performance Table'!$O1937="",'Reported Performance Table'!$P1937="",'Reported Performance Table'!$Q1937="",'Reported Performance Table'!$R1937="",'Reported Performance Table'!$S1937="",'Reported Performance Table'!$T1937="",'Reported Performance Table'!$U1937="",'Reported Performance Table'!$V1937="",'Reported Performance Table'!$W1937="",'Reported Performance Table'!$X1937="",'Reported Performance Table'!$AF1937="",'Reported Performance Table'!$AG1937="",'Reported Performance Table'!$AI1937="",'Reported Performance Table'!$AJ1937="",'Reported Performance Table'!$AL1937="",'Reported Performance Table'!$AN1937="",'Reported Performance Table'!$AR1937=""),$A1930&amp;", ",""))</f>
        <v/>
      </c>
      <c r="D1930" s="35" t="e">
        <f>VLOOKUP('Reported Performance Table'!C1930,'Master List'!$B$20:$C$39,2,FALSE)</f>
        <v>#N/A</v>
      </c>
      <c r="E1930" t="e">
        <f>VLOOKUP('Reported Performance Table'!D1930,'Master List'!$B$42:$C$129,2,FALSE)</f>
        <v>#N/A</v>
      </c>
      <c r="F1930" t="e">
        <f>VLOOKUP('Reported Performance Table'!C1930,'Master List'!$B$20:$D$39,3,FALSE)</f>
        <v>#N/A</v>
      </c>
      <c r="G1930" s="3" t="e">
        <f>VLOOKUP('Reported Performance Table'!B1930,'Master List'!$B$11:$D$17,3,FALSE)</f>
        <v>#N/A</v>
      </c>
      <c r="H1930" t="e">
        <f t="shared" si="58"/>
        <v>#N/A</v>
      </c>
      <c r="I1930" t="e">
        <f>IF(VLOOKUP('Reported Performance Table'!D1930,'Master List'!$B$42:$D$129,3,FALSE)="","No",VLOOKUP('Reported Performance Table'!D1930,'Master List'!$B$42:$D$129,3,FALSE))</f>
        <v>#N/A</v>
      </c>
      <c r="J1930" t="e">
        <f>IF(AND(I1930="Yes_No",'Reported Performance Table'!E1930="Yes"),"No","Yes_No")</f>
        <v>#N/A</v>
      </c>
      <c r="K1930" t="str">
        <f>IF('Reported Performance Table'!D1930="","",IF('Reported Performance Table'!E1930="Yes","LUNA_CCT","Reported_CCT"))</f>
        <v/>
      </c>
      <c r="L1930" t="str">
        <f>IF('Reported Performance Table'!D1930="","",IF(K1930="LUNA_CCT",VLOOKUP('Reported Performance Table'!D1930,'Master List'!$B$42:$E$129,4,FALSE),"Reported_BUG"))</f>
        <v/>
      </c>
      <c r="M1930" t="str">
        <f>IF('Reported Performance Table'!D1930="","",IF(AND('Reported Performance Table'!$E1930="Yes",OR('Reported Performance Table'!$D1930='Master List'!$B$42,'Reported Performance Table'!$D1930='Master List'!$B$43,'Reported Performance Table'!$D1930='Master List'!$B$44,'Reported Performance Table'!$D1930='Master List'!$B$46,'Reported Performance Table'!$D1930='Master List'!$B$48,'Reported Performance Table'!$D1930='Master List'!$B$104,'Reported Performance Table'!$D1930='Master List'!$B$106,'Reported Performance Table'!$D1930='Master List'!$B$126)),"LUNA_Dimming","Dimming_Capability_and_Range"))</f>
        <v/>
      </c>
      <c r="N1930" s="179">
        <f>'Reported Performance Table'!BE1930</f>
        <v>0</v>
      </c>
      <c r="O1930" s="179">
        <f>'Reported Performance Table'!BF1930</f>
        <v>0</v>
      </c>
      <c r="P1930" s="179">
        <f>'Reported Performance Table'!BG1930</f>
        <v>0</v>
      </c>
      <c r="Q1930" t="str">
        <f t="shared" si="59"/>
        <v>No</v>
      </c>
    </row>
    <row r="1931" spans="1:17" x14ac:dyDescent="0.25">
      <c r="A1931" s="75">
        <v>1938</v>
      </c>
      <c r="B1931" s="76" t="str">
        <f>IF('Reported Performance Table'!$A1938="","",IF(OR('Reported Performance Table'!$B1938="",'Reported Performance Table'!$C1938="",'Reported Performance Table'!$D1938="",'Reported Performance Table'!$F1938="",'Reported Performance Table'!$G1938="",'Reported Performance Table'!$H1938="",'Reported Performance Table'!$I1938="",'Reported Performance Table'!$K1938="",'Reported Performance Table'!$N1938="",'Reported Performance Table'!$O1938="",'Reported Performance Table'!$P1938="",'Reported Performance Table'!$Q1938="",'Reported Performance Table'!$R1938="",'Reported Performance Table'!$S1938="",'Reported Performance Table'!$T1938="",'Reported Performance Table'!$U1938="",'Reported Performance Table'!$V1938="",'Reported Performance Table'!$W1938="",'Reported Performance Table'!$X1938="",'Reported Performance Table'!$AF1938="",'Reported Performance Table'!$AG1938="",'Reported Performance Table'!$AI1938="",'Reported Performance Table'!$AJ1938="",'Reported Performance Table'!$AL1938="",'Reported Performance Table'!$AN1938="",'Reported Performance Table'!$AR1938=""),$A1931&amp;", ",""))</f>
        <v/>
      </c>
      <c r="D1931" s="35" t="e">
        <f>VLOOKUP('Reported Performance Table'!C1931,'Master List'!$B$20:$C$39,2,FALSE)</f>
        <v>#N/A</v>
      </c>
      <c r="E1931" t="e">
        <f>VLOOKUP('Reported Performance Table'!D1931,'Master List'!$B$42:$C$129,2,FALSE)</f>
        <v>#N/A</v>
      </c>
      <c r="F1931" t="e">
        <f>VLOOKUP('Reported Performance Table'!C1931,'Master List'!$B$20:$D$39,3,FALSE)</f>
        <v>#N/A</v>
      </c>
      <c r="G1931" s="3" t="e">
        <f>VLOOKUP('Reported Performance Table'!B1931,'Master List'!$B$11:$D$17,3,FALSE)</f>
        <v>#N/A</v>
      </c>
      <c r="H1931" t="e">
        <f t="shared" ref="H1931:H1994" si="60">CONCATENATE(F1931,G1931)</f>
        <v>#N/A</v>
      </c>
      <c r="I1931" t="e">
        <f>IF(VLOOKUP('Reported Performance Table'!D1931,'Master List'!$B$42:$D$129,3,FALSE)="","No",VLOOKUP('Reported Performance Table'!D1931,'Master List'!$B$42:$D$129,3,FALSE))</f>
        <v>#N/A</v>
      </c>
      <c r="J1931" t="e">
        <f>IF(AND(I1931="Yes_No",'Reported Performance Table'!E1931="Yes"),"No","Yes_No")</f>
        <v>#N/A</v>
      </c>
      <c r="K1931" t="str">
        <f>IF('Reported Performance Table'!D1931="","",IF('Reported Performance Table'!E1931="Yes","LUNA_CCT","Reported_CCT"))</f>
        <v/>
      </c>
      <c r="L1931" t="str">
        <f>IF('Reported Performance Table'!D1931="","",IF(K1931="LUNA_CCT",VLOOKUP('Reported Performance Table'!D1931,'Master List'!$B$42:$E$129,4,FALSE),"Reported_BUG"))</f>
        <v/>
      </c>
      <c r="M1931" t="str">
        <f>IF('Reported Performance Table'!D1931="","",IF(AND('Reported Performance Table'!$E1931="Yes",OR('Reported Performance Table'!$D1931='Master List'!$B$42,'Reported Performance Table'!$D1931='Master List'!$B$43,'Reported Performance Table'!$D1931='Master List'!$B$44,'Reported Performance Table'!$D1931='Master List'!$B$46,'Reported Performance Table'!$D1931='Master List'!$B$48,'Reported Performance Table'!$D1931='Master List'!$B$104,'Reported Performance Table'!$D1931='Master List'!$B$106,'Reported Performance Table'!$D1931='Master List'!$B$126)),"LUNA_Dimming","Dimming_Capability_and_Range"))</f>
        <v/>
      </c>
      <c r="N1931" s="179">
        <f>'Reported Performance Table'!BE1931</f>
        <v>0</v>
      </c>
      <c r="O1931" s="179">
        <f>'Reported Performance Table'!BF1931</f>
        <v>0</v>
      </c>
      <c r="P1931" s="179">
        <f>'Reported Performance Table'!BG1931</f>
        <v>0</v>
      </c>
      <c r="Q1931" t="str">
        <f t="shared" si="59"/>
        <v>No</v>
      </c>
    </row>
    <row r="1932" spans="1:17" x14ac:dyDescent="0.25">
      <c r="A1932" s="75">
        <v>1939</v>
      </c>
      <c r="B1932" s="76" t="str">
        <f>IF('Reported Performance Table'!$A1939="","",IF(OR('Reported Performance Table'!$B1939="",'Reported Performance Table'!$C1939="",'Reported Performance Table'!$D1939="",'Reported Performance Table'!$F1939="",'Reported Performance Table'!$G1939="",'Reported Performance Table'!$H1939="",'Reported Performance Table'!$I1939="",'Reported Performance Table'!$K1939="",'Reported Performance Table'!$N1939="",'Reported Performance Table'!$O1939="",'Reported Performance Table'!$P1939="",'Reported Performance Table'!$Q1939="",'Reported Performance Table'!$R1939="",'Reported Performance Table'!$S1939="",'Reported Performance Table'!$T1939="",'Reported Performance Table'!$U1939="",'Reported Performance Table'!$V1939="",'Reported Performance Table'!$W1939="",'Reported Performance Table'!$X1939="",'Reported Performance Table'!$AF1939="",'Reported Performance Table'!$AG1939="",'Reported Performance Table'!$AI1939="",'Reported Performance Table'!$AJ1939="",'Reported Performance Table'!$AL1939="",'Reported Performance Table'!$AN1939="",'Reported Performance Table'!$AR1939=""),$A1932&amp;", ",""))</f>
        <v/>
      </c>
      <c r="D1932" s="35" t="e">
        <f>VLOOKUP('Reported Performance Table'!C1932,'Master List'!$B$20:$C$39,2,FALSE)</f>
        <v>#N/A</v>
      </c>
      <c r="E1932" t="e">
        <f>VLOOKUP('Reported Performance Table'!D1932,'Master List'!$B$42:$C$129,2,FALSE)</f>
        <v>#N/A</v>
      </c>
      <c r="F1932" t="e">
        <f>VLOOKUP('Reported Performance Table'!C1932,'Master List'!$B$20:$D$39,3,FALSE)</f>
        <v>#N/A</v>
      </c>
      <c r="G1932" s="3" t="e">
        <f>VLOOKUP('Reported Performance Table'!B1932,'Master List'!$B$11:$D$17,3,FALSE)</f>
        <v>#N/A</v>
      </c>
      <c r="H1932" t="e">
        <f t="shared" si="60"/>
        <v>#N/A</v>
      </c>
      <c r="I1932" t="e">
        <f>IF(VLOOKUP('Reported Performance Table'!D1932,'Master List'!$B$42:$D$129,3,FALSE)="","No",VLOOKUP('Reported Performance Table'!D1932,'Master List'!$B$42:$D$129,3,FALSE))</f>
        <v>#N/A</v>
      </c>
      <c r="J1932" t="e">
        <f>IF(AND(I1932="Yes_No",'Reported Performance Table'!E1932="Yes"),"No","Yes_No")</f>
        <v>#N/A</v>
      </c>
      <c r="K1932" t="str">
        <f>IF('Reported Performance Table'!D1932="","",IF('Reported Performance Table'!E1932="Yes","LUNA_CCT","Reported_CCT"))</f>
        <v/>
      </c>
      <c r="L1932" t="str">
        <f>IF('Reported Performance Table'!D1932="","",IF(K1932="LUNA_CCT",VLOOKUP('Reported Performance Table'!D1932,'Master List'!$B$42:$E$129,4,FALSE),"Reported_BUG"))</f>
        <v/>
      </c>
      <c r="M1932" t="str">
        <f>IF('Reported Performance Table'!D1932="","",IF(AND('Reported Performance Table'!$E1932="Yes",OR('Reported Performance Table'!$D1932='Master List'!$B$42,'Reported Performance Table'!$D1932='Master List'!$B$43,'Reported Performance Table'!$D1932='Master List'!$B$44,'Reported Performance Table'!$D1932='Master List'!$B$46,'Reported Performance Table'!$D1932='Master List'!$B$48,'Reported Performance Table'!$D1932='Master List'!$B$104,'Reported Performance Table'!$D1932='Master List'!$B$106,'Reported Performance Table'!$D1932='Master List'!$B$126)),"LUNA_Dimming","Dimming_Capability_and_Range"))</f>
        <v/>
      </c>
      <c r="N1932" s="179">
        <f>'Reported Performance Table'!BE1932</f>
        <v>0</v>
      </c>
      <c r="O1932" s="179">
        <f>'Reported Performance Table'!BF1932</f>
        <v>0</v>
      </c>
      <c r="P1932" s="179">
        <f>'Reported Performance Table'!BG1932</f>
        <v>0</v>
      </c>
      <c r="Q1932" t="str">
        <f t="shared" ref="Q1932:Q1995" si="61">IF(COUNTIF(N1932:P1932,"Yes")=3,"Yes","No")</f>
        <v>No</v>
      </c>
    </row>
    <row r="1933" spans="1:17" x14ac:dyDescent="0.25">
      <c r="A1933" s="75">
        <v>1940</v>
      </c>
      <c r="B1933" s="76" t="str">
        <f>IF('Reported Performance Table'!$A1940="","",IF(OR('Reported Performance Table'!$B1940="",'Reported Performance Table'!$C1940="",'Reported Performance Table'!$D1940="",'Reported Performance Table'!$F1940="",'Reported Performance Table'!$G1940="",'Reported Performance Table'!$H1940="",'Reported Performance Table'!$I1940="",'Reported Performance Table'!$K1940="",'Reported Performance Table'!$N1940="",'Reported Performance Table'!$O1940="",'Reported Performance Table'!$P1940="",'Reported Performance Table'!$Q1940="",'Reported Performance Table'!$R1940="",'Reported Performance Table'!$S1940="",'Reported Performance Table'!$T1940="",'Reported Performance Table'!$U1940="",'Reported Performance Table'!$V1940="",'Reported Performance Table'!$W1940="",'Reported Performance Table'!$X1940="",'Reported Performance Table'!$AF1940="",'Reported Performance Table'!$AG1940="",'Reported Performance Table'!$AI1940="",'Reported Performance Table'!$AJ1940="",'Reported Performance Table'!$AL1940="",'Reported Performance Table'!$AN1940="",'Reported Performance Table'!$AR1940=""),$A1933&amp;", ",""))</f>
        <v/>
      </c>
      <c r="D1933" s="35" t="e">
        <f>VLOOKUP('Reported Performance Table'!C1933,'Master List'!$B$20:$C$39,2,FALSE)</f>
        <v>#N/A</v>
      </c>
      <c r="E1933" t="e">
        <f>VLOOKUP('Reported Performance Table'!D1933,'Master List'!$B$42:$C$129,2,FALSE)</f>
        <v>#N/A</v>
      </c>
      <c r="F1933" t="e">
        <f>VLOOKUP('Reported Performance Table'!C1933,'Master List'!$B$20:$D$39,3,FALSE)</f>
        <v>#N/A</v>
      </c>
      <c r="G1933" s="3" t="e">
        <f>VLOOKUP('Reported Performance Table'!B1933,'Master List'!$B$11:$D$17,3,FALSE)</f>
        <v>#N/A</v>
      </c>
      <c r="H1933" t="e">
        <f t="shared" si="60"/>
        <v>#N/A</v>
      </c>
      <c r="I1933" t="e">
        <f>IF(VLOOKUP('Reported Performance Table'!D1933,'Master List'!$B$42:$D$129,3,FALSE)="","No",VLOOKUP('Reported Performance Table'!D1933,'Master List'!$B$42:$D$129,3,FALSE))</f>
        <v>#N/A</v>
      </c>
      <c r="J1933" t="e">
        <f>IF(AND(I1933="Yes_No",'Reported Performance Table'!E1933="Yes"),"No","Yes_No")</f>
        <v>#N/A</v>
      </c>
      <c r="K1933" t="str">
        <f>IF('Reported Performance Table'!D1933="","",IF('Reported Performance Table'!E1933="Yes","LUNA_CCT","Reported_CCT"))</f>
        <v/>
      </c>
      <c r="L1933" t="str">
        <f>IF('Reported Performance Table'!D1933="","",IF(K1933="LUNA_CCT",VLOOKUP('Reported Performance Table'!D1933,'Master List'!$B$42:$E$129,4,FALSE),"Reported_BUG"))</f>
        <v/>
      </c>
      <c r="M1933" t="str">
        <f>IF('Reported Performance Table'!D1933="","",IF(AND('Reported Performance Table'!$E1933="Yes",OR('Reported Performance Table'!$D1933='Master List'!$B$42,'Reported Performance Table'!$D1933='Master List'!$B$43,'Reported Performance Table'!$D1933='Master List'!$B$44,'Reported Performance Table'!$D1933='Master List'!$B$46,'Reported Performance Table'!$D1933='Master List'!$B$48,'Reported Performance Table'!$D1933='Master List'!$B$104,'Reported Performance Table'!$D1933='Master List'!$B$106,'Reported Performance Table'!$D1933='Master List'!$B$126)),"LUNA_Dimming","Dimming_Capability_and_Range"))</f>
        <v/>
      </c>
      <c r="N1933" s="179">
        <f>'Reported Performance Table'!BE1933</f>
        <v>0</v>
      </c>
      <c r="O1933" s="179">
        <f>'Reported Performance Table'!BF1933</f>
        <v>0</v>
      </c>
      <c r="P1933" s="179">
        <f>'Reported Performance Table'!BG1933</f>
        <v>0</v>
      </c>
      <c r="Q1933" t="str">
        <f t="shared" si="61"/>
        <v>No</v>
      </c>
    </row>
    <row r="1934" spans="1:17" x14ac:dyDescent="0.25">
      <c r="A1934" s="75">
        <v>1941</v>
      </c>
      <c r="B1934" s="76" t="str">
        <f>IF('Reported Performance Table'!$A1941="","",IF(OR('Reported Performance Table'!$B1941="",'Reported Performance Table'!$C1941="",'Reported Performance Table'!$D1941="",'Reported Performance Table'!$F1941="",'Reported Performance Table'!$G1941="",'Reported Performance Table'!$H1941="",'Reported Performance Table'!$I1941="",'Reported Performance Table'!$K1941="",'Reported Performance Table'!$N1941="",'Reported Performance Table'!$O1941="",'Reported Performance Table'!$P1941="",'Reported Performance Table'!$Q1941="",'Reported Performance Table'!$R1941="",'Reported Performance Table'!$S1941="",'Reported Performance Table'!$T1941="",'Reported Performance Table'!$U1941="",'Reported Performance Table'!$V1941="",'Reported Performance Table'!$W1941="",'Reported Performance Table'!$X1941="",'Reported Performance Table'!$AF1941="",'Reported Performance Table'!$AG1941="",'Reported Performance Table'!$AI1941="",'Reported Performance Table'!$AJ1941="",'Reported Performance Table'!$AL1941="",'Reported Performance Table'!$AN1941="",'Reported Performance Table'!$AR1941=""),$A1934&amp;", ",""))</f>
        <v/>
      </c>
      <c r="D1934" s="35" t="e">
        <f>VLOOKUP('Reported Performance Table'!C1934,'Master List'!$B$20:$C$39,2,FALSE)</f>
        <v>#N/A</v>
      </c>
      <c r="E1934" t="e">
        <f>VLOOKUP('Reported Performance Table'!D1934,'Master List'!$B$42:$C$129,2,FALSE)</f>
        <v>#N/A</v>
      </c>
      <c r="F1934" t="e">
        <f>VLOOKUP('Reported Performance Table'!C1934,'Master List'!$B$20:$D$39,3,FALSE)</f>
        <v>#N/A</v>
      </c>
      <c r="G1934" s="3" t="e">
        <f>VLOOKUP('Reported Performance Table'!B1934,'Master List'!$B$11:$D$17,3,FALSE)</f>
        <v>#N/A</v>
      </c>
      <c r="H1934" t="e">
        <f t="shared" si="60"/>
        <v>#N/A</v>
      </c>
      <c r="I1934" t="e">
        <f>IF(VLOOKUP('Reported Performance Table'!D1934,'Master List'!$B$42:$D$129,3,FALSE)="","No",VLOOKUP('Reported Performance Table'!D1934,'Master List'!$B$42:$D$129,3,FALSE))</f>
        <v>#N/A</v>
      </c>
      <c r="J1934" t="e">
        <f>IF(AND(I1934="Yes_No",'Reported Performance Table'!E1934="Yes"),"No","Yes_No")</f>
        <v>#N/A</v>
      </c>
      <c r="K1934" t="str">
        <f>IF('Reported Performance Table'!D1934="","",IF('Reported Performance Table'!E1934="Yes","LUNA_CCT","Reported_CCT"))</f>
        <v/>
      </c>
      <c r="L1934" t="str">
        <f>IF('Reported Performance Table'!D1934="","",IF(K1934="LUNA_CCT",VLOOKUP('Reported Performance Table'!D1934,'Master List'!$B$42:$E$129,4,FALSE),"Reported_BUG"))</f>
        <v/>
      </c>
      <c r="M1934" t="str">
        <f>IF('Reported Performance Table'!D1934="","",IF(AND('Reported Performance Table'!$E1934="Yes",OR('Reported Performance Table'!$D1934='Master List'!$B$42,'Reported Performance Table'!$D1934='Master List'!$B$43,'Reported Performance Table'!$D1934='Master List'!$B$44,'Reported Performance Table'!$D1934='Master List'!$B$46,'Reported Performance Table'!$D1934='Master List'!$B$48,'Reported Performance Table'!$D1934='Master List'!$B$104,'Reported Performance Table'!$D1934='Master List'!$B$106,'Reported Performance Table'!$D1934='Master List'!$B$126)),"LUNA_Dimming","Dimming_Capability_and_Range"))</f>
        <v/>
      </c>
      <c r="N1934" s="179">
        <f>'Reported Performance Table'!BE1934</f>
        <v>0</v>
      </c>
      <c r="O1934" s="179">
        <f>'Reported Performance Table'!BF1934</f>
        <v>0</v>
      </c>
      <c r="P1934" s="179">
        <f>'Reported Performance Table'!BG1934</f>
        <v>0</v>
      </c>
      <c r="Q1934" t="str">
        <f t="shared" si="61"/>
        <v>No</v>
      </c>
    </row>
    <row r="1935" spans="1:17" x14ac:dyDescent="0.25">
      <c r="A1935" s="75">
        <v>1942</v>
      </c>
      <c r="B1935" s="76" t="str">
        <f>IF('Reported Performance Table'!$A1942="","",IF(OR('Reported Performance Table'!$B1942="",'Reported Performance Table'!$C1942="",'Reported Performance Table'!$D1942="",'Reported Performance Table'!$F1942="",'Reported Performance Table'!$G1942="",'Reported Performance Table'!$H1942="",'Reported Performance Table'!$I1942="",'Reported Performance Table'!$K1942="",'Reported Performance Table'!$N1942="",'Reported Performance Table'!$O1942="",'Reported Performance Table'!$P1942="",'Reported Performance Table'!$Q1942="",'Reported Performance Table'!$R1942="",'Reported Performance Table'!$S1942="",'Reported Performance Table'!$T1942="",'Reported Performance Table'!$U1942="",'Reported Performance Table'!$V1942="",'Reported Performance Table'!$W1942="",'Reported Performance Table'!$X1942="",'Reported Performance Table'!$AF1942="",'Reported Performance Table'!$AG1942="",'Reported Performance Table'!$AI1942="",'Reported Performance Table'!$AJ1942="",'Reported Performance Table'!$AL1942="",'Reported Performance Table'!$AN1942="",'Reported Performance Table'!$AR1942=""),$A1935&amp;", ",""))</f>
        <v/>
      </c>
      <c r="D1935" s="35" t="e">
        <f>VLOOKUP('Reported Performance Table'!C1935,'Master List'!$B$20:$C$39,2,FALSE)</f>
        <v>#N/A</v>
      </c>
      <c r="E1935" t="e">
        <f>VLOOKUP('Reported Performance Table'!D1935,'Master List'!$B$42:$C$129,2,FALSE)</f>
        <v>#N/A</v>
      </c>
      <c r="F1935" t="e">
        <f>VLOOKUP('Reported Performance Table'!C1935,'Master List'!$B$20:$D$39,3,FALSE)</f>
        <v>#N/A</v>
      </c>
      <c r="G1935" s="3" t="e">
        <f>VLOOKUP('Reported Performance Table'!B1935,'Master List'!$B$11:$D$17,3,FALSE)</f>
        <v>#N/A</v>
      </c>
      <c r="H1935" t="e">
        <f t="shared" si="60"/>
        <v>#N/A</v>
      </c>
      <c r="I1935" t="e">
        <f>IF(VLOOKUP('Reported Performance Table'!D1935,'Master List'!$B$42:$D$129,3,FALSE)="","No",VLOOKUP('Reported Performance Table'!D1935,'Master List'!$B$42:$D$129,3,FALSE))</f>
        <v>#N/A</v>
      </c>
      <c r="J1935" t="e">
        <f>IF(AND(I1935="Yes_No",'Reported Performance Table'!E1935="Yes"),"No","Yes_No")</f>
        <v>#N/A</v>
      </c>
      <c r="K1935" t="str">
        <f>IF('Reported Performance Table'!D1935="","",IF('Reported Performance Table'!E1935="Yes","LUNA_CCT","Reported_CCT"))</f>
        <v/>
      </c>
      <c r="L1935" t="str">
        <f>IF('Reported Performance Table'!D1935="","",IF(K1935="LUNA_CCT",VLOOKUP('Reported Performance Table'!D1935,'Master List'!$B$42:$E$129,4,FALSE),"Reported_BUG"))</f>
        <v/>
      </c>
      <c r="M1935" t="str">
        <f>IF('Reported Performance Table'!D1935="","",IF(AND('Reported Performance Table'!$E1935="Yes",OR('Reported Performance Table'!$D1935='Master List'!$B$42,'Reported Performance Table'!$D1935='Master List'!$B$43,'Reported Performance Table'!$D1935='Master List'!$B$44,'Reported Performance Table'!$D1935='Master List'!$B$46,'Reported Performance Table'!$D1935='Master List'!$B$48,'Reported Performance Table'!$D1935='Master List'!$B$104,'Reported Performance Table'!$D1935='Master List'!$B$106,'Reported Performance Table'!$D1935='Master List'!$B$126)),"LUNA_Dimming","Dimming_Capability_and_Range"))</f>
        <v/>
      </c>
      <c r="N1935" s="179">
        <f>'Reported Performance Table'!BE1935</f>
        <v>0</v>
      </c>
      <c r="O1935" s="179">
        <f>'Reported Performance Table'!BF1935</f>
        <v>0</v>
      </c>
      <c r="P1935" s="179">
        <f>'Reported Performance Table'!BG1935</f>
        <v>0</v>
      </c>
      <c r="Q1935" t="str">
        <f t="shared" si="61"/>
        <v>No</v>
      </c>
    </row>
    <row r="1936" spans="1:17" x14ac:dyDescent="0.25">
      <c r="A1936" s="75">
        <v>1943</v>
      </c>
      <c r="B1936" s="76" t="str">
        <f>IF('Reported Performance Table'!$A1943="","",IF(OR('Reported Performance Table'!$B1943="",'Reported Performance Table'!$C1943="",'Reported Performance Table'!$D1943="",'Reported Performance Table'!$F1943="",'Reported Performance Table'!$G1943="",'Reported Performance Table'!$H1943="",'Reported Performance Table'!$I1943="",'Reported Performance Table'!$K1943="",'Reported Performance Table'!$N1943="",'Reported Performance Table'!$O1943="",'Reported Performance Table'!$P1943="",'Reported Performance Table'!$Q1943="",'Reported Performance Table'!$R1943="",'Reported Performance Table'!$S1943="",'Reported Performance Table'!$T1943="",'Reported Performance Table'!$U1943="",'Reported Performance Table'!$V1943="",'Reported Performance Table'!$W1943="",'Reported Performance Table'!$X1943="",'Reported Performance Table'!$AF1943="",'Reported Performance Table'!$AG1943="",'Reported Performance Table'!$AI1943="",'Reported Performance Table'!$AJ1943="",'Reported Performance Table'!$AL1943="",'Reported Performance Table'!$AN1943="",'Reported Performance Table'!$AR1943=""),$A1936&amp;", ",""))</f>
        <v/>
      </c>
      <c r="D1936" s="35" t="e">
        <f>VLOOKUP('Reported Performance Table'!C1936,'Master List'!$B$20:$C$39,2,FALSE)</f>
        <v>#N/A</v>
      </c>
      <c r="E1936" t="e">
        <f>VLOOKUP('Reported Performance Table'!D1936,'Master List'!$B$42:$C$129,2,FALSE)</f>
        <v>#N/A</v>
      </c>
      <c r="F1936" t="e">
        <f>VLOOKUP('Reported Performance Table'!C1936,'Master List'!$B$20:$D$39,3,FALSE)</f>
        <v>#N/A</v>
      </c>
      <c r="G1936" s="3" t="e">
        <f>VLOOKUP('Reported Performance Table'!B1936,'Master List'!$B$11:$D$17,3,FALSE)</f>
        <v>#N/A</v>
      </c>
      <c r="H1936" t="e">
        <f t="shared" si="60"/>
        <v>#N/A</v>
      </c>
      <c r="I1936" t="e">
        <f>IF(VLOOKUP('Reported Performance Table'!D1936,'Master List'!$B$42:$D$129,3,FALSE)="","No",VLOOKUP('Reported Performance Table'!D1936,'Master List'!$B$42:$D$129,3,FALSE))</f>
        <v>#N/A</v>
      </c>
      <c r="J1936" t="e">
        <f>IF(AND(I1936="Yes_No",'Reported Performance Table'!E1936="Yes"),"No","Yes_No")</f>
        <v>#N/A</v>
      </c>
      <c r="K1936" t="str">
        <f>IF('Reported Performance Table'!D1936="","",IF('Reported Performance Table'!E1936="Yes","LUNA_CCT","Reported_CCT"))</f>
        <v/>
      </c>
      <c r="L1936" t="str">
        <f>IF('Reported Performance Table'!D1936="","",IF(K1936="LUNA_CCT",VLOOKUP('Reported Performance Table'!D1936,'Master List'!$B$42:$E$129,4,FALSE),"Reported_BUG"))</f>
        <v/>
      </c>
      <c r="M1936" t="str">
        <f>IF('Reported Performance Table'!D1936="","",IF(AND('Reported Performance Table'!$E1936="Yes",OR('Reported Performance Table'!$D1936='Master List'!$B$42,'Reported Performance Table'!$D1936='Master List'!$B$43,'Reported Performance Table'!$D1936='Master List'!$B$44,'Reported Performance Table'!$D1936='Master List'!$B$46,'Reported Performance Table'!$D1936='Master List'!$B$48,'Reported Performance Table'!$D1936='Master List'!$B$104,'Reported Performance Table'!$D1936='Master List'!$B$106,'Reported Performance Table'!$D1936='Master List'!$B$126)),"LUNA_Dimming","Dimming_Capability_and_Range"))</f>
        <v/>
      </c>
      <c r="N1936" s="179">
        <f>'Reported Performance Table'!BE1936</f>
        <v>0</v>
      </c>
      <c r="O1936" s="179">
        <f>'Reported Performance Table'!BF1936</f>
        <v>0</v>
      </c>
      <c r="P1936" s="179">
        <f>'Reported Performance Table'!BG1936</f>
        <v>0</v>
      </c>
      <c r="Q1936" t="str">
        <f t="shared" si="61"/>
        <v>No</v>
      </c>
    </row>
    <row r="1937" spans="1:17" x14ac:dyDescent="0.25">
      <c r="A1937" s="75">
        <v>1944</v>
      </c>
      <c r="B1937" s="76" t="str">
        <f>IF('Reported Performance Table'!$A1944="","",IF(OR('Reported Performance Table'!$B1944="",'Reported Performance Table'!$C1944="",'Reported Performance Table'!$D1944="",'Reported Performance Table'!$F1944="",'Reported Performance Table'!$G1944="",'Reported Performance Table'!$H1944="",'Reported Performance Table'!$I1944="",'Reported Performance Table'!$K1944="",'Reported Performance Table'!$N1944="",'Reported Performance Table'!$O1944="",'Reported Performance Table'!$P1944="",'Reported Performance Table'!$Q1944="",'Reported Performance Table'!$R1944="",'Reported Performance Table'!$S1944="",'Reported Performance Table'!$T1944="",'Reported Performance Table'!$U1944="",'Reported Performance Table'!$V1944="",'Reported Performance Table'!$W1944="",'Reported Performance Table'!$X1944="",'Reported Performance Table'!$AF1944="",'Reported Performance Table'!$AG1944="",'Reported Performance Table'!$AI1944="",'Reported Performance Table'!$AJ1944="",'Reported Performance Table'!$AL1944="",'Reported Performance Table'!$AN1944="",'Reported Performance Table'!$AR1944=""),$A1937&amp;", ",""))</f>
        <v/>
      </c>
      <c r="D1937" s="35" t="e">
        <f>VLOOKUP('Reported Performance Table'!C1937,'Master List'!$B$20:$C$39,2,FALSE)</f>
        <v>#N/A</v>
      </c>
      <c r="E1937" t="e">
        <f>VLOOKUP('Reported Performance Table'!D1937,'Master List'!$B$42:$C$129,2,FALSE)</f>
        <v>#N/A</v>
      </c>
      <c r="F1937" t="e">
        <f>VLOOKUP('Reported Performance Table'!C1937,'Master List'!$B$20:$D$39,3,FALSE)</f>
        <v>#N/A</v>
      </c>
      <c r="G1937" s="3" t="e">
        <f>VLOOKUP('Reported Performance Table'!B1937,'Master List'!$B$11:$D$17,3,FALSE)</f>
        <v>#N/A</v>
      </c>
      <c r="H1937" t="e">
        <f t="shared" si="60"/>
        <v>#N/A</v>
      </c>
      <c r="I1937" t="e">
        <f>IF(VLOOKUP('Reported Performance Table'!D1937,'Master List'!$B$42:$D$129,3,FALSE)="","No",VLOOKUP('Reported Performance Table'!D1937,'Master List'!$B$42:$D$129,3,FALSE))</f>
        <v>#N/A</v>
      </c>
      <c r="J1937" t="e">
        <f>IF(AND(I1937="Yes_No",'Reported Performance Table'!E1937="Yes"),"No","Yes_No")</f>
        <v>#N/A</v>
      </c>
      <c r="K1937" t="str">
        <f>IF('Reported Performance Table'!D1937="","",IF('Reported Performance Table'!E1937="Yes","LUNA_CCT","Reported_CCT"))</f>
        <v/>
      </c>
      <c r="L1937" t="str">
        <f>IF('Reported Performance Table'!D1937="","",IF(K1937="LUNA_CCT",VLOOKUP('Reported Performance Table'!D1937,'Master List'!$B$42:$E$129,4,FALSE),"Reported_BUG"))</f>
        <v/>
      </c>
      <c r="M1937" t="str">
        <f>IF('Reported Performance Table'!D1937="","",IF(AND('Reported Performance Table'!$E1937="Yes",OR('Reported Performance Table'!$D1937='Master List'!$B$42,'Reported Performance Table'!$D1937='Master List'!$B$43,'Reported Performance Table'!$D1937='Master List'!$B$44,'Reported Performance Table'!$D1937='Master List'!$B$46,'Reported Performance Table'!$D1937='Master List'!$B$48,'Reported Performance Table'!$D1937='Master List'!$B$104,'Reported Performance Table'!$D1937='Master List'!$B$106,'Reported Performance Table'!$D1937='Master List'!$B$126)),"LUNA_Dimming","Dimming_Capability_and_Range"))</f>
        <v/>
      </c>
      <c r="N1937" s="179">
        <f>'Reported Performance Table'!BE1937</f>
        <v>0</v>
      </c>
      <c r="O1937" s="179">
        <f>'Reported Performance Table'!BF1937</f>
        <v>0</v>
      </c>
      <c r="P1937" s="179">
        <f>'Reported Performance Table'!BG1937</f>
        <v>0</v>
      </c>
      <c r="Q1937" t="str">
        <f t="shared" si="61"/>
        <v>No</v>
      </c>
    </row>
    <row r="1938" spans="1:17" x14ac:dyDescent="0.25">
      <c r="A1938" s="75">
        <v>1945</v>
      </c>
      <c r="B1938" s="76" t="str">
        <f>IF('Reported Performance Table'!$A1945="","",IF(OR('Reported Performance Table'!$B1945="",'Reported Performance Table'!$C1945="",'Reported Performance Table'!$D1945="",'Reported Performance Table'!$F1945="",'Reported Performance Table'!$G1945="",'Reported Performance Table'!$H1945="",'Reported Performance Table'!$I1945="",'Reported Performance Table'!$K1945="",'Reported Performance Table'!$N1945="",'Reported Performance Table'!$O1945="",'Reported Performance Table'!$P1945="",'Reported Performance Table'!$Q1945="",'Reported Performance Table'!$R1945="",'Reported Performance Table'!$S1945="",'Reported Performance Table'!$T1945="",'Reported Performance Table'!$U1945="",'Reported Performance Table'!$V1945="",'Reported Performance Table'!$W1945="",'Reported Performance Table'!$X1945="",'Reported Performance Table'!$AF1945="",'Reported Performance Table'!$AG1945="",'Reported Performance Table'!$AI1945="",'Reported Performance Table'!$AJ1945="",'Reported Performance Table'!$AL1945="",'Reported Performance Table'!$AN1945="",'Reported Performance Table'!$AR1945=""),$A1938&amp;", ",""))</f>
        <v/>
      </c>
      <c r="D1938" s="35" t="e">
        <f>VLOOKUP('Reported Performance Table'!C1938,'Master List'!$B$20:$C$39,2,FALSE)</f>
        <v>#N/A</v>
      </c>
      <c r="E1938" t="e">
        <f>VLOOKUP('Reported Performance Table'!D1938,'Master List'!$B$42:$C$129,2,FALSE)</f>
        <v>#N/A</v>
      </c>
      <c r="F1938" t="e">
        <f>VLOOKUP('Reported Performance Table'!C1938,'Master List'!$B$20:$D$39,3,FALSE)</f>
        <v>#N/A</v>
      </c>
      <c r="G1938" s="3" t="e">
        <f>VLOOKUP('Reported Performance Table'!B1938,'Master List'!$B$11:$D$17,3,FALSE)</f>
        <v>#N/A</v>
      </c>
      <c r="H1938" t="e">
        <f t="shared" si="60"/>
        <v>#N/A</v>
      </c>
      <c r="I1938" t="e">
        <f>IF(VLOOKUP('Reported Performance Table'!D1938,'Master List'!$B$42:$D$129,3,FALSE)="","No",VLOOKUP('Reported Performance Table'!D1938,'Master List'!$B$42:$D$129,3,FALSE))</f>
        <v>#N/A</v>
      </c>
      <c r="J1938" t="e">
        <f>IF(AND(I1938="Yes_No",'Reported Performance Table'!E1938="Yes"),"No","Yes_No")</f>
        <v>#N/A</v>
      </c>
      <c r="K1938" t="str">
        <f>IF('Reported Performance Table'!D1938="","",IF('Reported Performance Table'!E1938="Yes","LUNA_CCT","Reported_CCT"))</f>
        <v/>
      </c>
      <c r="L1938" t="str">
        <f>IF('Reported Performance Table'!D1938="","",IF(K1938="LUNA_CCT",VLOOKUP('Reported Performance Table'!D1938,'Master List'!$B$42:$E$129,4,FALSE),"Reported_BUG"))</f>
        <v/>
      </c>
      <c r="M1938" t="str">
        <f>IF('Reported Performance Table'!D1938="","",IF(AND('Reported Performance Table'!$E1938="Yes",OR('Reported Performance Table'!$D1938='Master List'!$B$42,'Reported Performance Table'!$D1938='Master List'!$B$43,'Reported Performance Table'!$D1938='Master List'!$B$44,'Reported Performance Table'!$D1938='Master List'!$B$46,'Reported Performance Table'!$D1938='Master List'!$B$48,'Reported Performance Table'!$D1938='Master List'!$B$104,'Reported Performance Table'!$D1938='Master List'!$B$106,'Reported Performance Table'!$D1938='Master List'!$B$126)),"LUNA_Dimming","Dimming_Capability_and_Range"))</f>
        <v/>
      </c>
      <c r="N1938" s="179">
        <f>'Reported Performance Table'!BE1938</f>
        <v>0</v>
      </c>
      <c r="O1938" s="179">
        <f>'Reported Performance Table'!BF1938</f>
        <v>0</v>
      </c>
      <c r="P1938" s="179">
        <f>'Reported Performance Table'!BG1938</f>
        <v>0</v>
      </c>
      <c r="Q1938" t="str">
        <f t="shared" si="61"/>
        <v>No</v>
      </c>
    </row>
    <row r="1939" spans="1:17" x14ac:dyDescent="0.25">
      <c r="A1939" s="75">
        <v>1946</v>
      </c>
      <c r="B1939" s="76" t="str">
        <f>IF('Reported Performance Table'!$A1946="","",IF(OR('Reported Performance Table'!$B1946="",'Reported Performance Table'!$C1946="",'Reported Performance Table'!$D1946="",'Reported Performance Table'!$F1946="",'Reported Performance Table'!$G1946="",'Reported Performance Table'!$H1946="",'Reported Performance Table'!$I1946="",'Reported Performance Table'!$K1946="",'Reported Performance Table'!$N1946="",'Reported Performance Table'!$O1946="",'Reported Performance Table'!$P1946="",'Reported Performance Table'!$Q1946="",'Reported Performance Table'!$R1946="",'Reported Performance Table'!$S1946="",'Reported Performance Table'!$T1946="",'Reported Performance Table'!$U1946="",'Reported Performance Table'!$V1946="",'Reported Performance Table'!$W1946="",'Reported Performance Table'!$X1946="",'Reported Performance Table'!$AF1946="",'Reported Performance Table'!$AG1946="",'Reported Performance Table'!$AI1946="",'Reported Performance Table'!$AJ1946="",'Reported Performance Table'!$AL1946="",'Reported Performance Table'!$AN1946="",'Reported Performance Table'!$AR1946=""),$A1939&amp;", ",""))</f>
        <v/>
      </c>
      <c r="D1939" s="35" t="e">
        <f>VLOOKUP('Reported Performance Table'!C1939,'Master List'!$B$20:$C$39,2,FALSE)</f>
        <v>#N/A</v>
      </c>
      <c r="E1939" t="e">
        <f>VLOOKUP('Reported Performance Table'!D1939,'Master List'!$B$42:$C$129,2,FALSE)</f>
        <v>#N/A</v>
      </c>
      <c r="F1939" t="e">
        <f>VLOOKUP('Reported Performance Table'!C1939,'Master List'!$B$20:$D$39,3,FALSE)</f>
        <v>#N/A</v>
      </c>
      <c r="G1939" s="3" t="e">
        <f>VLOOKUP('Reported Performance Table'!B1939,'Master List'!$B$11:$D$17,3,FALSE)</f>
        <v>#N/A</v>
      </c>
      <c r="H1939" t="e">
        <f t="shared" si="60"/>
        <v>#N/A</v>
      </c>
      <c r="I1939" t="e">
        <f>IF(VLOOKUP('Reported Performance Table'!D1939,'Master List'!$B$42:$D$129,3,FALSE)="","No",VLOOKUP('Reported Performance Table'!D1939,'Master List'!$B$42:$D$129,3,FALSE))</f>
        <v>#N/A</v>
      </c>
      <c r="J1939" t="e">
        <f>IF(AND(I1939="Yes_No",'Reported Performance Table'!E1939="Yes"),"No","Yes_No")</f>
        <v>#N/A</v>
      </c>
      <c r="K1939" t="str">
        <f>IF('Reported Performance Table'!D1939="","",IF('Reported Performance Table'!E1939="Yes","LUNA_CCT","Reported_CCT"))</f>
        <v/>
      </c>
      <c r="L1939" t="str">
        <f>IF('Reported Performance Table'!D1939="","",IF(K1939="LUNA_CCT",VLOOKUP('Reported Performance Table'!D1939,'Master List'!$B$42:$E$129,4,FALSE),"Reported_BUG"))</f>
        <v/>
      </c>
      <c r="M1939" t="str">
        <f>IF('Reported Performance Table'!D1939="","",IF(AND('Reported Performance Table'!$E1939="Yes",OR('Reported Performance Table'!$D1939='Master List'!$B$42,'Reported Performance Table'!$D1939='Master List'!$B$43,'Reported Performance Table'!$D1939='Master List'!$B$44,'Reported Performance Table'!$D1939='Master List'!$B$46,'Reported Performance Table'!$D1939='Master List'!$B$48,'Reported Performance Table'!$D1939='Master List'!$B$104,'Reported Performance Table'!$D1939='Master List'!$B$106,'Reported Performance Table'!$D1939='Master List'!$B$126)),"LUNA_Dimming","Dimming_Capability_and_Range"))</f>
        <v/>
      </c>
      <c r="N1939" s="179">
        <f>'Reported Performance Table'!BE1939</f>
        <v>0</v>
      </c>
      <c r="O1939" s="179">
        <f>'Reported Performance Table'!BF1939</f>
        <v>0</v>
      </c>
      <c r="P1939" s="179">
        <f>'Reported Performance Table'!BG1939</f>
        <v>0</v>
      </c>
      <c r="Q1939" t="str">
        <f t="shared" si="61"/>
        <v>No</v>
      </c>
    </row>
    <row r="1940" spans="1:17" x14ac:dyDescent="0.25">
      <c r="A1940" s="75">
        <v>1947</v>
      </c>
      <c r="B1940" s="76" t="str">
        <f>IF('Reported Performance Table'!$A1947="","",IF(OR('Reported Performance Table'!$B1947="",'Reported Performance Table'!$C1947="",'Reported Performance Table'!$D1947="",'Reported Performance Table'!$F1947="",'Reported Performance Table'!$G1947="",'Reported Performance Table'!$H1947="",'Reported Performance Table'!$I1947="",'Reported Performance Table'!$K1947="",'Reported Performance Table'!$N1947="",'Reported Performance Table'!$O1947="",'Reported Performance Table'!$P1947="",'Reported Performance Table'!$Q1947="",'Reported Performance Table'!$R1947="",'Reported Performance Table'!$S1947="",'Reported Performance Table'!$T1947="",'Reported Performance Table'!$U1947="",'Reported Performance Table'!$V1947="",'Reported Performance Table'!$W1947="",'Reported Performance Table'!$X1947="",'Reported Performance Table'!$AF1947="",'Reported Performance Table'!$AG1947="",'Reported Performance Table'!$AI1947="",'Reported Performance Table'!$AJ1947="",'Reported Performance Table'!$AL1947="",'Reported Performance Table'!$AN1947="",'Reported Performance Table'!$AR1947=""),$A1940&amp;", ",""))</f>
        <v/>
      </c>
      <c r="D1940" s="35" t="e">
        <f>VLOOKUP('Reported Performance Table'!C1940,'Master List'!$B$20:$C$39,2,FALSE)</f>
        <v>#N/A</v>
      </c>
      <c r="E1940" t="e">
        <f>VLOOKUP('Reported Performance Table'!D1940,'Master List'!$B$42:$C$129,2,FALSE)</f>
        <v>#N/A</v>
      </c>
      <c r="F1940" t="e">
        <f>VLOOKUP('Reported Performance Table'!C1940,'Master List'!$B$20:$D$39,3,FALSE)</f>
        <v>#N/A</v>
      </c>
      <c r="G1940" s="3" t="e">
        <f>VLOOKUP('Reported Performance Table'!B1940,'Master List'!$B$11:$D$17,3,FALSE)</f>
        <v>#N/A</v>
      </c>
      <c r="H1940" t="e">
        <f t="shared" si="60"/>
        <v>#N/A</v>
      </c>
      <c r="I1940" t="e">
        <f>IF(VLOOKUP('Reported Performance Table'!D1940,'Master List'!$B$42:$D$129,3,FALSE)="","No",VLOOKUP('Reported Performance Table'!D1940,'Master List'!$B$42:$D$129,3,FALSE))</f>
        <v>#N/A</v>
      </c>
      <c r="J1940" t="e">
        <f>IF(AND(I1940="Yes_No",'Reported Performance Table'!E1940="Yes"),"No","Yes_No")</f>
        <v>#N/A</v>
      </c>
      <c r="K1940" t="str">
        <f>IF('Reported Performance Table'!D1940="","",IF('Reported Performance Table'!E1940="Yes","LUNA_CCT","Reported_CCT"))</f>
        <v/>
      </c>
      <c r="L1940" t="str">
        <f>IF('Reported Performance Table'!D1940="","",IF(K1940="LUNA_CCT",VLOOKUP('Reported Performance Table'!D1940,'Master List'!$B$42:$E$129,4,FALSE),"Reported_BUG"))</f>
        <v/>
      </c>
      <c r="M1940" t="str">
        <f>IF('Reported Performance Table'!D1940="","",IF(AND('Reported Performance Table'!$E1940="Yes",OR('Reported Performance Table'!$D1940='Master List'!$B$42,'Reported Performance Table'!$D1940='Master List'!$B$43,'Reported Performance Table'!$D1940='Master List'!$B$44,'Reported Performance Table'!$D1940='Master List'!$B$46,'Reported Performance Table'!$D1940='Master List'!$B$48,'Reported Performance Table'!$D1940='Master List'!$B$104,'Reported Performance Table'!$D1940='Master List'!$B$106,'Reported Performance Table'!$D1940='Master List'!$B$126)),"LUNA_Dimming","Dimming_Capability_and_Range"))</f>
        <v/>
      </c>
      <c r="N1940" s="179">
        <f>'Reported Performance Table'!BE1940</f>
        <v>0</v>
      </c>
      <c r="O1940" s="179">
        <f>'Reported Performance Table'!BF1940</f>
        <v>0</v>
      </c>
      <c r="P1940" s="179">
        <f>'Reported Performance Table'!BG1940</f>
        <v>0</v>
      </c>
      <c r="Q1940" t="str">
        <f t="shared" si="61"/>
        <v>No</v>
      </c>
    </row>
    <row r="1941" spans="1:17" x14ac:dyDescent="0.25">
      <c r="A1941" s="75">
        <v>1948</v>
      </c>
      <c r="B1941" s="76" t="str">
        <f>IF('Reported Performance Table'!$A1948="","",IF(OR('Reported Performance Table'!$B1948="",'Reported Performance Table'!$C1948="",'Reported Performance Table'!$D1948="",'Reported Performance Table'!$F1948="",'Reported Performance Table'!$G1948="",'Reported Performance Table'!$H1948="",'Reported Performance Table'!$I1948="",'Reported Performance Table'!$K1948="",'Reported Performance Table'!$N1948="",'Reported Performance Table'!$O1948="",'Reported Performance Table'!$P1948="",'Reported Performance Table'!$Q1948="",'Reported Performance Table'!$R1948="",'Reported Performance Table'!$S1948="",'Reported Performance Table'!$T1948="",'Reported Performance Table'!$U1948="",'Reported Performance Table'!$V1948="",'Reported Performance Table'!$W1948="",'Reported Performance Table'!$X1948="",'Reported Performance Table'!$AF1948="",'Reported Performance Table'!$AG1948="",'Reported Performance Table'!$AI1948="",'Reported Performance Table'!$AJ1948="",'Reported Performance Table'!$AL1948="",'Reported Performance Table'!$AN1948="",'Reported Performance Table'!$AR1948=""),$A1941&amp;", ",""))</f>
        <v/>
      </c>
      <c r="D1941" s="35" t="e">
        <f>VLOOKUP('Reported Performance Table'!C1941,'Master List'!$B$20:$C$39,2,FALSE)</f>
        <v>#N/A</v>
      </c>
      <c r="E1941" t="e">
        <f>VLOOKUP('Reported Performance Table'!D1941,'Master List'!$B$42:$C$129,2,FALSE)</f>
        <v>#N/A</v>
      </c>
      <c r="F1941" t="e">
        <f>VLOOKUP('Reported Performance Table'!C1941,'Master List'!$B$20:$D$39,3,FALSE)</f>
        <v>#N/A</v>
      </c>
      <c r="G1941" s="3" t="e">
        <f>VLOOKUP('Reported Performance Table'!B1941,'Master List'!$B$11:$D$17,3,FALSE)</f>
        <v>#N/A</v>
      </c>
      <c r="H1941" t="e">
        <f t="shared" si="60"/>
        <v>#N/A</v>
      </c>
      <c r="I1941" t="e">
        <f>IF(VLOOKUP('Reported Performance Table'!D1941,'Master List'!$B$42:$D$129,3,FALSE)="","No",VLOOKUP('Reported Performance Table'!D1941,'Master List'!$B$42:$D$129,3,FALSE))</f>
        <v>#N/A</v>
      </c>
      <c r="J1941" t="e">
        <f>IF(AND(I1941="Yes_No",'Reported Performance Table'!E1941="Yes"),"No","Yes_No")</f>
        <v>#N/A</v>
      </c>
      <c r="K1941" t="str">
        <f>IF('Reported Performance Table'!D1941="","",IF('Reported Performance Table'!E1941="Yes","LUNA_CCT","Reported_CCT"))</f>
        <v/>
      </c>
      <c r="L1941" t="str">
        <f>IF('Reported Performance Table'!D1941="","",IF(K1941="LUNA_CCT",VLOOKUP('Reported Performance Table'!D1941,'Master List'!$B$42:$E$129,4,FALSE),"Reported_BUG"))</f>
        <v/>
      </c>
      <c r="M1941" t="str">
        <f>IF('Reported Performance Table'!D1941="","",IF(AND('Reported Performance Table'!$E1941="Yes",OR('Reported Performance Table'!$D1941='Master List'!$B$42,'Reported Performance Table'!$D1941='Master List'!$B$43,'Reported Performance Table'!$D1941='Master List'!$B$44,'Reported Performance Table'!$D1941='Master List'!$B$46,'Reported Performance Table'!$D1941='Master List'!$B$48,'Reported Performance Table'!$D1941='Master List'!$B$104,'Reported Performance Table'!$D1941='Master List'!$B$106,'Reported Performance Table'!$D1941='Master List'!$B$126)),"LUNA_Dimming","Dimming_Capability_and_Range"))</f>
        <v/>
      </c>
      <c r="N1941" s="179">
        <f>'Reported Performance Table'!BE1941</f>
        <v>0</v>
      </c>
      <c r="O1941" s="179">
        <f>'Reported Performance Table'!BF1941</f>
        <v>0</v>
      </c>
      <c r="P1941" s="179">
        <f>'Reported Performance Table'!BG1941</f>
        <v>0</v>
      </c>
      <c r="Q1941" t="str">
        <f t="shared" si="61"/>
        <v>No</v>
      </c>
    </row>
    <row r="1942" spans="1:17" x14ac:dyDescent="0.25">
      <c r="A1942" s="75">
        <v>1949</v>
      </c>
      <c r="B1942" s="76" t="str">
        <f>IF('Reported Performance Table'!$A1949="","",IF(OR('Reported Performance Table'!$B1949="",'Reported Performance Table'!$C1949="",'Reported Performance Table'!$D1949="",'Reported Performance Table'!$F1949="",'Reported Performance Table'!$G1949="",'Reported Performance Table'!$H1949="",'Reported Performance Table'!$I1949="",'Reported Performance Table'!$K1949="",'Reported Performance Table'!$N1949="",'Reported Performance Table'!$O1949="",'Reported Performance Table'!$P1949="",'Reported Performance Table'!$Q1949="",'Reported Performance Table'!$R1949="",'Reported Performance Table'!$S1949="",'Reported Performance Table'!$T1949="",'Reported Performance Table'!$U1949="",'Reported Performance Table'!$V1949="",'Reported Performance Table'!$W1949="",'Reported Performance Table'!$X1949="",'Reported Performance Table'!$AF1949="",'Reported Performance Table'!$AG1949="",'Reported Performance Table'!$AI1949="",'Reported Performance Table'!$AJ1949="",'Reported Performance Table'!$AL1949="",'Reported Performance Table'!$AN1949="",'Reported Performance Table'!$AR1949=""),$A1942&amp;", ",""))</f>
        <v/>
      </c>
      <c r="D1942" s="35" t="e">
        <f>VLOOKUP('Reported Performance Table'!C1942,'Master List'!$B$20:$C$39,2,FALSE)</f>
        <v>#N/A</v>
      </c>
      <c r="E1942" t="e">
        <f>VLOOKUP('Reported Performance Table'!D1942,'Master List'!$B$42:$C$129,2,FALSE)</f>
        <v>#N/A</v>
      </c>
      <c r="F1942" t="e">
        <f>VLOOKUP('Reported Performance Table'!C1942,'Master List'!$B$20:$D$39,3,FALSE)</f>
        <v>#N/A</v>
      </c>
      <c r="G1942" s="3" t="e">
        <f>VLOOKUP('Reported Performance Table'!B1942,'Master List'!$B$11:$D$17,3,FALSE)</f>
        <v>#N/A</v>
      </c>
      <c r="H1942" t="e">
        <f t="shared" si="60"/>
        <v>#N/A</v>
      </c>
      <c r="I1942" t="e">
        <f>IF(VLOOKUP('Reported Performance Table'!D1942,'Master List'!$B$42:$D$129,3,FALSE)="","No",VLOOKUP('Reported Performance Table'!D1942,'Master List'!$B$42:$D$129,3,FALSE))</f>
        <v>#N/A</v>
      </c>
      <c r="J1942" t="e">
        <f>IF(AND(I1942="Yes_No",'Reported Performance Table'!E1942="Yes"),"No","Yes_No")</f>
        <v>#N/A</v>
      </c>
      <c r="K1942" t="str">
        <f>IF('Reported Performance Table'!D1942="","",IF('Reported Performance Table'!E1942="Yes","LUNA_CCT","Reported_CCT"))</f>
        <v/>
      </c>
      <c r="L1942" t="str">
        <f>IF('Reported Performance Table'!D1942="","",IF(K1942="LUNA_CCT",VLOOKUP('Reported Performance Table'!D1942,'Master List'!$B$42:$E$129,4,FALSE),"Reported_BUG"))</f>
        <v/>
      </c>
      <c r="M1942" t="str">
        <f>IF('Reported Performance Table'!D1942="","",IF(AND('Reported Performance Table'!$E1942="Yes",OR('Reported Performance Table'!$D1942='Master List'!$B$42,'Reported Performance Table'!$D1942='Master List'!$B$43,'Reported Performance Table'!$D1942='Master List'!$B$44,'Reported Performance Table'!$D1942='Master List'!$B$46,'Reported Performance Table'!$D1942='Master List'!$B$48,'Reported Performance Table'!$D1942='Master List'!$B$104,'Reported Performance Table'!$D1942='Master List'!$B$106,'Reported Performance Table'!$D1942='Master List'!$B$126)),"LUNA_Dimming","Dimming_Capability_and_Range"))</f>
        <v/>
      </c>
      <c r="N1942" s="179">
        <f>'Reported Performance Table'!BE1942</f>
        <v>0</v>
      </c>
      <c r="O1942" s="179">
        <f>'Reported Performance Table'!BF1942</f>
        <v>0</v>
      </c>
      <c r="P1942" s="179">
        <f>'Reported Performance Table'!BG1942</f>
        <v>0</v>
      </c>
      <c r="Q1942" t="str">
        <f t="shared" si="61"/>
        <v>No</v>
      </c>
    </row>
    <row r="1943" spans="1:17" x14ac:dyDescent="0.25">
      <c r="A1943" s="75">
        <v>1950</v>
      </c>
      <c r="B1943" s="76" t="str">
        <f>IF('Reported Performance Table'!$A1950="","",IF(OR('Reported Performance Table'!$B1950="",'Reported Performance Table'!$C1950="",'Reported Performance Table'!$D1950="",'Reported Performance Table'!$F1950="",'Reported Performance Table'!$G1950="",'Reported Performance Table'!$H1950="",'Reported Performance Table'!$I1950="",'Reported Performance Table'!$K1950="",'Reported Performance Table'!$N1950="",'Reported Performance Table'!$O1950="",'Reported Performance Table'!$P1950="",'Reported Performance Table'!$Q1950="",'Reported Performance Table'!$R1950="",'Reported Performance Table'!$S1950="",'Reported Performance Table'!$T1950="",'Reported Performance Table'!$U1950="",'Reported Performance Table'!$V1950="",'Reported Performance Table'!$W1950="",'Reported Performance Table'!$X1950="",'Reported Performance Table'!$AF1950="",'Reported Performance Table'!$AG1950="",'Reported Performance Table'!$AI1950="",'Reported Performance Table'!$AJ1950="",'Reported Performance Table'!$AL1950="",'Reported Performance Table'!$AN1950="",'Reported Performance Table'!$AR1950=""),$A1943&amp;", ",""))</f>
        <v/>
      </c>
      <c r="D1943" s="35" t="e">
        <f>VLOOKUP('Reported Performance Table'!C1943,'Master List'!$B$20:$C$39,2,FALSE)</f>
        <v>#N/A</v>
      </c>
      <c r="E1943" t="e">
        <f>VLOOKUP('Reported Performance Table'!D1943,'Master List'!$B$42:$C$129,2,FALSE)</f>
        <v>#N/A</v>
      </c>
      <c r="F1943" t="e">
        <f>VLOOKUP('Reported Performance Table'!C1943,'Master List'!$B$20:$D$39,3,FALSE)</f>
        <v>#N/A</v>
      </c>
      <c r="G1943" s="3" t="e">
        <f>VLOOKUP('Reported Performance Table'!B1943,'Master List'!$B$11:$D$17,3,FALSE)</f>
        <v>#N/A</v>
      </c>
      <c r="H1943" t="e">
        <f t="shared" si="60"/>
        <v>#N/A</v>
      </c>
      <c r="I1943" t="e">
        <f>IF(VLOOKUP('Reported Performance Table'!D1943,'Master List'!$B$42:$D$129,3,FALSE)="","No",VLOOKUP('Reported Performance Table'!D1943,'Master List'!$B$42:$D$129,3,FALSE))</f>
        <v>#N/A</v>
      </c>
      <c r="J1943" t="e">
        <f>IF(AND(I1943="Yes_No",'Reported Performance Table'!E1943="Yes"),"No","Yes_No")</f>
        <v>#N/A</v>
      </c>
      <c r="K1943" t="str">
        <f>IF('Reported Performance Table'!D1943="","",IF('Reported Performance Table'!E1943="Yes","LUNA_CCT","Reported_CCT"))</f>
        <v/>
      </c>
      <c r="L1943" t="str">
        <f>IF('Reported Performance Table'!D1943="","",IF(K1943="LUNA_CCT",VLOOKUP('Reported Performance Table'!D1943,'Master List'!$B$42:$E$129,4,FALSE),"Reported_BUG"))</f>
        <v/>
      </c>
      <c r="M1943" t="str">
        <f>IF('Reported Performance Table'!D1943="","",IF(AND('Reported Performance Table'!$E1943="Yes",OR('Reported Performance Table'!$D1943='Master List'!$B$42,'Reported Performance Table'!$D1943='Master List'!$B$43,'Reported Performance Table'!$D1943='Master List'!$B$44,'Reported Performance Table'!$D1943='Master List'!$B$46,'Reported Performance Table'!$D1943='Master List'!$B$48,'Reported Performance Table'!$D1943='Master List'!$B$104,'Reported Performance Table'!$D1943='Master List'!$B$106,'Reported Performance Table'!$D1943='Master List'!$B$126)),"LUNA_Dimming","Dimming_Capability_and_Range"))</f>
        <v/>
      </c>
      <c r="N1943" s="179">
        <f>'Reported Performance Table'!BE1943</f>
        <v>0</v>
      </c>
      <c r="O1943" s="179">
        <f>'Reported Performance Table'!BF1943</f>
        <v>0</v>
      </c>
      <c r="P1943" s="179">
        <f>'Reported Performance Table'!BG1943</f>
        <v>0</v>
      </c>
      <c r="Q1943" t="str">
        <f t="shared" si="61"/>
        <v>No</v>
      </c>
    </row>
    <row r="1944" spans="1:17" x14ac:dyDescent="0.25">
      <c r="A1944" s="75">
        <v>1951</v>
      </c>
      <c r="B1944" s="76" t="str">
        <f>IF('Reported Performance Table'!$A1951="","",IF(OR('Reported Performance Table'!$B1951="",'Reported Performance Table'!$C1951="",'Reported Performance Table'!$D1951="",'Reported Performance Table'!$F1951="",'Reported Performance Table'!$G1951="",'Reported Performance Table'!$H1951="",'Reported Performance Table'!$I1951="",'Reported Performance Table'!$K1951="",'Reported Performance Table'!$N1951="",'Reported Performance Table'!$O1951="",'Reported Performance Table'!$P1951="",'Reported Performance Table'!$Q1951="",'Reported Performance Table'!$R1951="",'Reported Performance Table'!$S1951="",'Reported Performance Table'!$T1951="",'Reported Performance Table'!$U1951="",'Reported Performance Table'!$V1951="",'Reported Performance Table'!$W1951="",'Reported Performance Table'!$X1951="",'Reported Performance Table'!$AF1951="",'Reported Performance Table'!$AG1951="",'Reported Performance Table'!$AI1951="",'Reported Performance Table'!$AJ1951="",'Reported Performance Table'!$AL1951="",'Reported Performance Table'!$AN1951="",'Reported Performance Table'!$AR1951=""),$A1944&amp;", ",""))</f>
        <v/>
      </c>
      <c r="D1944" s="35" t="e">
        <f>VLOOKUP('Reported Performance Table'!C1944,'Master List'!$B$20:$C$39,2,FALSE)</f>
        <v>#N/A</v>
      </c>
      <c r="E1944" t="e">
        <f>VLOOKUP('Reported Performance Table'!D1944,'Master List'!$B$42:$C$129,2,FALSE)</f>
        <v>#N/A</v>
      </c>
      <c r="F1944" t="e">
        <f>VLOOKUP('Reported Performance Table'!C1944,'Master List'!$B$20:$D$39,3,FALSE)</f>
        <v>#N/A</v>
      </c>
      <c r="G1944" s="3" t="e">
        <f>VLOOKUP('Reported Performance Table'!B1944,'Master List'!$B$11:$D$17,3,FALSE)</f>
        <v>#N/A</v>
      </c>
      <c r="H1944" t="e">
        <f t="shared" si="60"/>
        <v>#N/A</v>
      </c>
      <c r="I1944" t="e">
        <f>IF(VLOOKUP('Reported Performance Table'!D1944,'Master List'!$B$42:$D$129,3,FALSE)="","No",VLOOKUP('Reported Performance Table'!D1944,'Master List'!$B$42:$D$129,3,FALSE))</f>
        <v>#N/A</v>
      </c>
      <c r="J1944" t="e">
        <f>IF(AND(I1944="Yes_No",'Reported Performance Table'!E1944="Yes"),"No","Yes_No")</f>
        <v>#N/A</v>
      </c>
      <c r="K1944" t="str">
        <f>IF('Reported Performance Table'!D1944="","",IF('Reported Performance Table'!E1944="Yes","LUNA_CCT","Reported_CCT"))</f>
        <v/>
      </c>
      <c r="L1944" t="str">
        <f>IF('Reported Performance Table'!D1944="","",IF(K1944="LUNA_CCT",VLOOKUP('Reported Performance Table'!D1944,'Master List'!$B$42:$E$129,4,FALSE),"Reported_BUG"))</f>
        <v/>
      </c>
      <c r="M1944" t="str">
        <f>IF('Reported Performance Table'!D1944="","",IF(AND('Reported Performance Table'!$E1944="Yes",OR('Reported Performance Table'!$D1944='Master List'!$B$42,'Reported Performance Table'!$D1944='Master List'!$B$43,'Reported Performance Table'!$D1944='Master List'!$B$44,'Reported Performance Table'!$D1944='Master List'!$B$46,'Reported Performance Table'!$D1944='Master List'!$B$48,'Reported Performance Table'!$D1944='Master List'!$B$104,'Reported Performance Table'!$D1944='Master List'!$B$106,'Reported Performance Table'!$D1944='Master List'!$B$126)),"LUNA_Dimming","Dimming_Capability_and_Range"))</f>
        <v/>
      </c>
      <c r="N1944" s="179">
        <f>'Reported Performance Table'!BE1944</f>
        <v>0</v>
      </c>
      <c r="O1944" s="179">
        <f>'Reported Performance Table'!BF1944</f>
        <v>0</v>
      </c>
      <c r="P1944" s="179">
        <f>'Reported Performance Table'!BG1944</f>
        <v>0</v>
      </c>
      <c r="Q1944" t="str">
        <f t="shared" si="61"/>
        <v>No</v>
      </c>
    </row>
    <row r="1945" spans="1:17" x14ac:dyDescent="0.25">
      <c r="A1945" s="75">
        <v>1952</v>
      </c>
      <c r="B1945" s="76" t="str">
        <f>IF('Reported Performance Table'!$A1952="","",IF(OR('Reported Performance Table'!$B1952="",'Reported Performance Table'!$C1952="",'Reported Performance Table'!$D1952="",'Reported Performance Table'!$F1952="",'Reported Performance Table'!$G1952="",'Reported Performance Table'!$H1952="",'Reported Performance Table'!$I1952="",'Reported Performance Table'!$K1952="",'Reported Performance Table'!$N1952="",'Reported Performance Table'!$O1952="",'Reported Performance Table'!$P1952="",'Reported Performance Table'!$Q1952="",'Reported Performance Table'!$R1952="",'Reported Performance Table'!$S1952="",'Reported Performance Table'!$T1952="",'Reported Performance Table'!$U1952="",'Reported Performance Table'!$V1952="",'Reported Performance Table'!$W1952="",'Reported Performance Table'!$X1952="",'Reported Performance Table'!$AF1952="",'Reported Performance Table'!$AG1952="",'Reported Performance Table'!$AI1952="",'Reported Performance Table'!$AJ1952="",'Reported Performance Table'!$AL1952="",'Reported Performance Table'!$AN1952="",'Reported Performance Table'!$AR1952=""),$A1945&amp;", ",""))</f>
        <v/>
      </c>
      <c r="D1945" s="35" t="e">
        <f>VLOOKUP('Reported Performance Table'!C1945,'Master List'!$B$20:$C$39,2,FALSE)</f>
        <v>#N/A</v>
      </c>
      <c r="E1945" t="e">
        <f>VLOOKUP('Reported Performance Table'!D1945,'Master List'!$B$42:$C$129,2,FALSE)</f>
        <v>#N/A</v>
      </c>
      <c r="F1945" t="e">
        <f>VLOOKUP('Reported Performance Table'!C1945,'Master List'!$B$20:$D$39,3,FALSE)</f>
        <v>#N/A</v>
      </c>
      <c r="G1945" s="3" t="e">
        <f>VLOOKUP('Reported Performance Table'!B1945,'Master List'!$B$11:$D$17,3,FALSE)</f>
        <v>#N/A</v>
      </c>
      <c r="H1945" t="e">
        <f t="shared" si="60"/>
        <v>#N/A</v>
      </c>
      <c r="I1945" t="e">
        <f>IF(VLOOKUP('Reported Performance Table'!D1945,'Master List'!$B$42:$D$129,3,FALSE)="","No",VLOOKUP('Reported Performance Table'!D1945,'Master List'!$B$42:$D$129,3,FALSE))</f>
        <v>#N/A</v>
      </c>
      <c r="J1945" t="e">
        <f>IF(AND(I1945="Yes_No",'Reported Performance Table'!E1945="Yes"),"No","Yes_No")</f>
        <v>#N/A</v>
      </c>
      <c r="K1945" t="str">
        <f>IF('Reported Performance Table'!D1945="","",IF('Reported Performance Table'!E1945="Yes","LUNA_CCT","Reported_CCT"))</f>
        <v/>
      </c>
      <c r="L1945" t="str">
        <f>IF('Reported Performance Table'!D1945="","",IF(K1945="LUNA_CCT",VLOOKUP('Reported Performance Table'!D1945,'Master List'!$B$42:$E$129,4,FALSE),"Reported_BUG"))</f>
        <v/>
      </c>
      <c r="M1945" t="str">
        <f>IF('Reported Performance Table'!D1945="","",IF(AND('Reported Performance Table'!$E1945="Yes",OR('Reported Performance Table'!$D1945='Master List'!$B$42,'Reported Performance Table'!$D1945='Master List'!$B$43,'Reported Performance Table'!$D1945='Master List'!$B$44,'Reported Performance Table'!$D1945='Master List'!$B$46,'Reported Performance Table'!$D1945='Master List'!$B$48,'Reported Performance Table'!$D1945='Master List'!$B$104,'Reported Performance Table'!$D1945='Master List'!$B$106,'Reported Performance Table'!$D1945='Master List'!$B$126)),"LUNA_Dimming","Dimming_Capability_and_Range"))</f>
        <v/>
      </c>
      <c r="N1945" s="179">
        <f>'Reported Performance Table'!BE1945</f>
        <v>0</v>
      </c>
      <c r="O1945" s="179">
        <f>'Reported Performance Table'!BF1945</f>
        <v>0</v>
      </c>
      <c r="P1945" s="179">
        <f>'Reported Performance Table'!BG1945</f>
        <v>0</v>
      </c>
      <c r="Q1945" t="str">
        <f t="shared" si="61"/>
        <v>No</v>
      </c>
    </row>
    <row r="1946" spans="1:17" x14ac:dyDescent="0.25">
      <c r="A1946" s="75">
        <v>1953</v>
      </c>
      <c r="B1946" s="76" t="str">
        <f>IF('Reported Performance Table'!$A1953="","",IF(OR('Reported Performance Table'!$B1953="",'Reported Performance Table'!$C1953="",'Reported Performance Table'!$D1953="",'Reported Performance Table'!$F1953="",'Reported Performance Table'!$G1953="",'Reported Performance Table'!$H1953="",'Reported Performance Table'!$I1953="",'Reported Performance Table'!$K1953="",'Reported Performance Table'!$N1953="",'Reported Performance Table'!$O1953="",'Reported Performance Table'!$P1953="",'Reported Performance Table'!$Q1953="",'Reported Performance Table'!$R1953="",'Reported Performance Table'!$S1953="",'Reported Performance Table'!$T1953="",'Reported Performance Table'!$U1953="",'Reported Performance Table'!$V1953="",'Reported Performance Table'!$W1953="",'Reported Performance Table'!$X1953="",'Reported Performance Table'!$AF1953="",'Reported Performance Table'!$AG1953="",'Reported Performance Table'!$AI1953="",'Reported Performance Table'!$AJ1953="",'Reported Performance Table'!$AL1953="",'Reported Performance Table'!$AN1953="",'Reported Performance Table'!$AR1953=""),$A1946&amp;", ",""))</f>
        <v/>
      </c>
      <c r="D1946" s="35" t="e">
        <f>VLOOKUP('Reported Performance Table'!C1946,'Master List'!$B$20:$C$39,2,FALSE)</f>
        <v>#N/A</v>
      </c>
      <c r="E1946" t="e">
        <f>VLOOKUP('Reported Performance Table'!D1946,'Master List'!$B$42:$C$129,2,FALSE)</f>
        <v>#N/A</v>
      </c>
      <c r="F1946" t="e">
        <f>VLOOKUP('Reported Performance Table'!C1946,'Master List'!$B$20:$D$39,3,FALSE)</f>
        <v>#N/A</v>
      </c>
      <c r="G1946" s="3" t="e">
        <f>VLOOKUP('Reported Performance Table'!B1946,'Master List'!$B$11:$D$17,3,FALSE)</f>
        <v>#N/A</v>
      </c>
      <c r="H1946" t="e">
        <f t="shared" si="60"/>
        <v>#N/A</v>
      </c>
      <c r="I1946" t="e">
        <f>IF(VLOOKUP('Reported Performance Table'!D1946,'Master List'!$B$42:$D$129,3,FALSE)="","No",VLOOKUP('Reported Performance Table'!D1946,'Master List'!$B$42:$D$129,3,FALSE))</f>
        <v>#N/A</v>
      </c>
      <c r="J1946" t="e">
        <f>IF(AND(I1946="Yes_No",'Reported Performance Table'!E1946="Yes"),"No","Yes_No")</f>
        <v>#N/A</v>
      </c>
      <c r="K1946" t="str">
        <f>IF('Reported Performance Table'!D1946="","",IF('Reported Performance Table'!E1946="Yes","LUNA_CCT","Reported_CCT"))</f>
        <v/>
      </c>
      <c r="L1946" t="str">
        <f>IF('Reported Performance Table'!D1946="","",IF(K1946="LUNA_CCT",VLOOKUP('Reported Performance Table'!D1946,'Master List'!$B$42:$E$129,4,FALSE),"Reported_BUG"))</f>
        <v/>
      </c>
      <c r="M1946" t="str">
        <f>IF('Reported Performance Table'!D1946="","",IF(AND('Reported Performance Table'!$E1946="Yes",OR('Reported Performance Table'!$D1946='Master List'!$B$42,'Reported Performance Table'!$D1946='Master List'!$B$43,'Reported Performance Table'!$D1946='Master List'!$B$44,'Reported Performance Table'!$D1946='Master List'!$B$46,'Reported Performance Table'!$D1946='Master List'!$B$48,'Reported Performance Table'!$D1946='Master List'!$B$104,'Reported Performance Table'!$D1946='Master List'!$B$106,'Reported Performance Table'!$D1946='Master List'!$B$126)),"LUNA_Dimming","Dimming_Capability_and_Range"))</f>
        <v/>
      </c>
      <c r="N1946" s="179">
        <f>'Reported Performance Table'!BE1946</f>
        <v>0</v>
      </c>
      <c r="O1946" s="179">
        <f>'Reported Performance Table'!BF1946</f>
        <v>0</v>
      </c>
      <c r="P1946" s="179">
        <f>'Reported Performance Table'!BG1946</f>
        <v>0</v>
      </c>
      <c r="Q1946" t="str">
        <f t="shared" si="61"/>
        <v>No</v>
      </c>
    </row>
    <row r="1947" spans="1:17" x14ac:dyDescent="0.25">
      <c r="A1947" s="75">
        <v>1954</v>
      </c>
      <c r="B1947" s="76" t="str">
        <f>IF('Reported Performance Table'!$A1954="","",IF(OR('Reported Performance Table'!$B1954="",'Reported Performance Table'!$C1954="",'Reported Performance Table'!$D1954="",'Reported Performance Table'!$F1954="",'Reported Performance Table'!$G1954="",'Reported Performance Table'!$H1954="",'Reported Performance Table'!$I1954="",'Reported Performance Table'!$K1954="",'Reported Performance Table'!$N1954="",'Reported Performance Table'!$O1954="",'Reported Performance Table'!$P1954="",'Reported Performance Table'!$Q1954="",'Reported Performance Table'!$R1954="",'Reported Performance Table'!$S1954="",'Reported Performance Table'!$T1954="",'Reported Performance Table'!$U1954="",'Reported Performance Table'!$V1954="",'Reported Performance Table'!$W1954="",'Reported Performance Table'!$X1954="",'Reported Performance Table'!$AF1954="",'Reported Performance Table'!$AG1954="",'Reported Performance Table'!$AI1954="",'Reported Performance Table'!$AJ1954="",'Reported Performance Table'!$AL1954="",'Reported Performance Table'!$AN1954="",'Reported Performance Table'!$AR1954=""),$A1947&amp;", ",""))</f>
        <v/>
      </c>
      <c r="D1947" s="35" t="e">
        <f>VLOOKUP('Reported Performance Table'!C1947,'Master List'!$B$20:$C$39,2,FALSE)</f>
        <v>#N/A</v>
      </c>
      <c r="E1947" t="e">
        <f>VLOOKUP('Reported Performance Table'!D1947,'Master List'!$B$42:$C$129,2,FALSE)</f>
        <v>#N/A</v>
      </c>
      <c r="F1947" t="e">
        <f>VLOOKUP('Reported Performance Table'!C1947,'Master List'!$B$20:$D$39,3,FALSE)</f>
        <v>#N/A</v>
      </c>
      <c r="G1947" s="3" t="e">
        <f>VLOOKUP('Reported Performance Table'!B1947,'Master List'!$B$11:$D$17,3,FALSE)</f>
        <v>#N/A</v>
      </c>
      <c r="H1947" t="e">
        <f t="shared" si="60"/>
        <v>#N/A</v>
      </c>
      <c r="I1947" t="e">
        <f>IF(VLOOKUP('Reported Performance Table'!D1947,'Master List'!$B$42:$D$129,3,FALSE)="","No",VLOOKUP('Reported Performance Table'!D1947,'Master List'!$B$42:$D$129,3,FALSE))</f>
        <v>#N/A</v>
      </c>
      <c r="J1947" t="e">
        <f>IF(AND(I1947="Yes_No",'Reported Performance Table'!E1947="Yes"),"No","Yes_No")</f>
        <v>#N/A</v>
      </c>
      <c r="K1947" t="str">
        <f>IF('Reported Performance Table'!D1947="","",IF('Reported Performance Table'!E1947="Yes","LUNA_CCT","Reported_CCT"))</f>
        <v/>
      </c>
      <c r="L1947" t="str">
        <f>IF('Reported Performance Table'!D1947="","",IF(K1947="LUNA_CCT",VLOOKUP('Reported Performance Table'!D1947,'Master List'!$B$42:$E$129,4,FALSE),"Reported_BUG"))</f>
        <v/>
      </c>
      <c r="M1947" t="str">
        <f>IF('Reported Performance Table'!D1947="","",IF(AND('Reported Performance Table'!$E1947="Yes",OR('Reported Performance Table'!$D1947='Master List'!$B$42,'Reported Performance Table'!$D1947='Master List'!$B$43,'Reported Performance Table'!$D1947='Master List'!$B$44,'Reported Performance Table'!$D1947='Master List'!$B$46,'Reported Performance Table'!$D1947='Master List'!$B$48,'Reported Performance Table'!$D1947='Master List'!$B$104,'Reported Performance Table'!$D1947='Master List'!$B$106,'Reported Performance Table'!$D1947='Master List'!$B$126)),"LUNA_Dimming","Dimming_Capability_and_Range"))</f>
        <v/>
      </c>
      <c r="N1947" s="179">
        <f>'Reported Performance Table'!BE1947</f>
        <v>0</v>
      </c>
      <c r="O1947" s="179">
        <f>'Reported Performance Table'!BF1947</f>
        <v>0</v>
      </c>
      <c r="P1947" s="179">
        <f>'Reported Performance Table'!BG1947</f>
        <v>0</v>
      </c>
      <c r="Q1947" t="str">
        <f t="shared" si="61"/>
        <v>No</v>
      </c>
    </row>
    <row r="1948" spans="1:17" x14ac:dyDescent="0.25">
      <c r="A1948" s="75">
        <v>1955</v>
      </c>
      <c r="B1948" s="76" t="str">
        <f>IF('Reported Performance Table'!$A1955="","",IF(OR('Reported Performance Table'!$B1955="",'Reported Performance Table'!$C1955="",'Reported Performance Table'!$D1955="",'Reported Performance Table'!$F1955="",'Reported Performance Table'!$G1955="",'Reported Performance Table'!$H1955="",'Reported Performance Table'!$I1955="",'Reported Performance Table'!$K1955="",'Reported Performance Table'!$N1955="",'Reported Performance Table'!$O1955="",'Reported Performance Table'!$P1955="",'Reported Performance Table'!$Q1955="",'Reported Performance Table'!$R1955="",'Reported Performance Table'!$S1955="",'Reported Performance Table'!$T1955="",'Reported Performance Table'!$U1955="",'Reported Performance Table'!$V1955="",'Reported Performance Table'!$W1955="",'Reported Performance Table'!$X1955="",'Reported Performance Table'!$AF1955="",'Reported Performance Table'!$AG1955="",'Reported Performance Table'!$AI1955="",'Reported Performance Table'!$AJ1955="",'Reported Performance Table'!$AL1955="",'Reported Performance Table'!$AN1955="",'Reported Performance Table'!$AR1955=""),$A1948&amp;", ",""))</f>
        <v/>
      </c>
      <c r="D1948" s="35" t="e">
        <f>VLOOKUP('Reported Performance Table'!C1948,'Master List'!$B$20:$C$39,2,FALSE)</f>
        <v>#N/A</v>
      </c>
      <c r="E1948" t="e">
        <f>VLOOKUP('Reported Performance Table'!D1948,'Master List'!$B$42:$C$129,2,FALSE)</f>
        <v>#N/A</v>
      </c>
      <c r="F1948" t="e">
        <f>VLOOKUP('Reported Performance Table'!C1948,'Master List'!$B$20:$D$39,3,FALSE)</f>
        <v>#N/A</v>
      </c>
      <c r="G1948" s="3" t="e">
        <f>VLOOKUP('Reported Performance Table'!B1948,'Master List'!$B$11:$D$17,3,FALSE)</f>
        <v>#N/A</v>
      </c>
      <c r="H1948" t="e">
        <f t="shared" si="60"/>
        <v>#N/A</v>
      </c>
      <c r="I1948" t="e">
        <f>IF(VLOOKUP('Reported Performance Table'!D1948,'Master List'!$B$42:$D$129,3,FALSE)="","No",VLOOKUP('Reported Performance Table'!D1948,'Master List'!$B$42:$D$129,3,FALSE))</f>
        <v>#N/A</v>
      </c>
      <c r="J1948" t="e">
        <f>IF(AND(I1948="Yes_No",'Reported Performance Table'!E1948="Yes"),"No","Yes_No")</f>
        <v>#N/A</v>
      </c>
      <c r="K1948" t="str">
        <f>IF('Reported Performance Table'!D1948="","",IF('Reported Performance Table'!E1948="Yes","LUNA_CCT","Reported_CCT"))</f>
        <v/>
      </c>
      <c r="L1948" t="str">
        <f>IF('Reported Performance Table'!D1948="","",IF(K1948="LUNA_CCT",VLOOKUP('Reported Performance Table'!D1948,'Master List'!$B$42:$E$129,4,FALSE),"Reported_BUG"))</f>
        <v/>
      </c>
      <c r="M1948" t="str">
        <f>IF('Reported Performance Table'!D1948="","",IF(AND('Reported Performance Table'!$E1948="Yes",OR('Reported Performance Table'!$D1948='Master List'!$B$42,'Reported Performance Table'!$D1948='Master List'!$B$43,'Reported Performance Table'!$D1948='Master List'!$B$44,'Reported Performance Table'!$D1948='Master List'!$B$46,'Reported Performance Table'!$D1948='Master List'!$B$48,'Reported Performance Table'!$D1948='Master List'!$B$104,'Reported Performance Table'!$D1948='Master List'!$B$106,'Reported Performance Table'!$D1948='Master List'!$B$126)),"LUNA_Dimming","Dimming_Capability_and_Range"))</f>
        <v/>
      </c>
      <c r="N1948" s="179">
        <f>'Reported Performance Table'!BE1948</f>
        <v>0</v>
      </c>
      <c r="O1948" s="179">
        <f>'Reported Performance Table'!BF1948</f>
        <v>0</v>
      </c>
      <c r="P1948" s="179">
        <f>'Reported Performance Table'!BG1948</f>
        <v>0</v>
      </c>
      <c r="Q1948" t="str">
        <f t="shared" si="61"/>
        <v>No</v>
      </c>
    </row>
    <row r="1949" spans="1:17" x14ac:dyDescent="0.25">
      <c r="A1949" s="75">
        <v>1956</v>
      </c>
      <c r="B1949" s="76" t="str">
        <f>IF('Reported Performance Table'!$A1956="","",IF(OR('Reported Performance Table'!$B1956="",'Reported Performance Table'!$C1956="",'Reported Performance Table'!$D1956="",'Reported Performance Table'!$F1956="",'Reported Performance Table'!$G1956="",'Reported Performance Table'!$H1956="",'Reported Performance Table'!$I1956="",'Reported Performance Table'!$K1956="",'Reported Performance Table'!$N1956="",'Reported Performance Table'!$O1956="",'Reported Performance Table'!$P1956="",'Reported Performance Table'!$Q1956="",'Reported Performance Table'!$R1956="",'Reported Performance Table'!$S1956="",'Reported Performance Table'!$T1956="",'Reported Performance Table'!$U1956="",'Reported Performance Table'!$V1956="",'Reported Performance Table'!$W1956="",'Reported Performance Table'!$X1956="",'Reported Performance Table'!$AF1956="",'Reported Performance Table'!$AG1956="",'Reported Performance Table'!$AI1956="",'Reported Performance Table'!$AJ1956="",'Reported Performance Table'!$AL1956="",'Reported Performance Table'!$AN1956="",'Reported Performance Table'!$AR1956=""),$A1949&amp;", ",""))</f>
        <v/>
      </c>
      <c r="D1949" s="35" t="e">
        <f>VLOOKUP('Reported Performance Table'!C1949,'Master List'!$B$20:$C$39,2,FALSE)</f>
        <v>#N/A</v>
      </c>
      <c r="E1949" t="e">
        <f>VLOOKUP('Reported Performance Table'!D1949,'Master List'!$B$42:$C$129,2,FALSE)</f>
        <v>#N/A</v>
      </c>
      <c r="F1949" t="e">
        <f>VLOOKUP('Reported Performance Table'!C1949,'Master List'!$B$20:$D$39,3,FALSE)</f>
        <v>#N/A</v>
      </c>
      <c r="G1949" s="3" t="e">
        <f>VLOOKUP('Reported Performance Table'!B1949,'Master List'!$B$11:$D$17,3,FALSE)</f>
        <v>#N/A</v>
      </c>
      <c r="H1949" t="e">
        <f t="shared" si="60"/>
        <v>#N/A</v>
      </c>
      <c r="I1949" t="e">
        <f>IF(VLOOKUP('Reported Performance Table'!D1949,'Master List'!$B$42:$D$129,3,FALSE)="","No",VLOOKUP('Reported Performance Table'!D1949,'Master List'!$B$42:$D$129,3,FALSE))</f>
        <v>#N/A</v>
      </c>
      <c r="J1949" t="e">
        <f>IF(AND(I1949="Yes_No",'Reported Performance Table'!E1949="Yes"),"No","Yes_No")</f>
        <v>#N/A</v>
      </c>
      <c r="K1949" t="str">
        <f>IF('Reported Performance Table'!D1949="","",IF('Reported Performance Table'!E1949="Yes","LUNA_CCT","Reported_CCT"))</f>
        <v/>
      </c>
      <c r="L1949" t="str">
        <f>IF('Reported Performance Table'!D1949="","",IF(K1949="LUNA_CCT",VLOOKUP('Reported Performance Table'!D1949,'Master List'!$B$42:$E$129,4,FALSE),"Reported_BUG"))</f>
        <v/>
      </c>
      <c r="M1949" t="str">
        <f>IF('Reported Performance Table'!D1949="","",IF(AND('Reported Performance Table'!$E1949="Yes",OR('Reported Performance Table'!$D1949='Master List'!$B$42,'Reported Performance Table'!$D1949='Master List'!$B$43,'Reported Performance Table'!$D1949='Master List'!$B$44,'Reported Performance Table'!$D1949='Master List'!$B$46,'Reported Performance Table'!$D1949='Master List'!$B$48,'Reported Performance Table'!$D1949='Master List'!$B$104,'Reported Performance Table'!$D1949='Master List'!$B$106,'Reported Performance Table'!$D1949='Master List'!$B$126)),"LUNA_Dimming","Dimming_Capability_and_Range"))</f>
        <v/>
      </c>
      <c r="N1949" s="179">
        <f>'Reported Performance Table'!BE1949</f>
        <v>0</v>
      </c>
      <c r="O1949" s="179">
        <f>'Reported Performance Table'!BF1949</f>
        <v>0</v>
      </c>
      <c r="P1949" s="179">
        <f>'Reported Performance Table'!BG1949</f>
        <v>0</v>
      </c>
      <c r="Q1949" t="str">
        <f t="shared" si="61"/>
        <v>No</v>
      </c>
    </row>
    <row r="1950" spans="1:17" x14ac:dyDescent="0.25">
      <c r="A1950" s="75">
        <v>1957</v>
      </c>
      <c r="B1950" s="76" t="str">
        <f>IF('Reported Performance Table'!$A1957="","",IF(OR('Reported Performance Table'!$B1957="",'Reported Performance Table'!$C1957="",'Reported Performance Table'!$D1957="",'Reported Performance Table'!$F1957="",'Reported Performance Table'!$G1957="",'Reported Performance Table'!$H1957="",'Reported Performance Table'!$I1957="",'Reported Performance Table'!$K1957="",'Reported Performance Table'!$N1957="",'Reported Performance Table'!$O1957="",'Reported Performance Table'!$P1957="",'Reported Performance Table'!$Q1957="",'Reported Performance Table'!$R1957="",'Reported Performance Table'!$S1957="",'Reported Performance Table'!$T1957="",'Reported Performance Table'!$U1957="",'Reported Performance Table'!$V1957="",'Reported Performance Table'!$W1957="",'Reported Performance Table'!$X1957="",'Reported Performance Table'!$AF1957="",'Reported Performance Table'!$AG1957="",'Reported Performance Table'!$AI1957="",'Reported Performance Table'!$AJ1957="",'Reported Performance Table'!$AL1957="",'Reported Performance Table'!$AN1957="",'Reported Performance Table'!$AR1957=""),$A1950&amp;", ",""))</f>
        <v/>
      </c>
      <c r="D1950" s="35" t="e">
        <f>VLOOKUP('Reported Performance Table'!C1950,'Master List'!$B$20:$C$39,2,FALSE)</f>
        <v>#N/A</v>
      </c>
      <c r="E1950" t="e">
        <f>VLOOKUP('Reported Performance Table'!D1950,'Master List'!$B$42:$C$129,2,FALSE)</f>
        <v>#N/A</v>
      </c>
      <c r="F1950" t="e">
        <f>VLOOKUP('Reported Performance Table'!C1950,'Master List'!$B$20:$D$39,3,FALSE)</f>
        <v>#N/A</v>
      </c>
      <c r="G1950" s="3" t="e">
        <f>VLOOKUP('Reported Performance Table'!B1950,'Master List'!$B$11:$D$17,3,FALSE)</f>
        <v>#N/A</v>
      </c>
      <c r="H1950" t="e">
        <f t="shared" si="60"/>
        <v>#N/A</v>
      </c>
      <c r="I1950" t="e">
        <f>IF(VLOOKUP('Reported Performance Table'!D1950,'Master List'!$B$42:$D$129,3,FALSE)="","No",VLOOKUP('Reported Performance Table'!D1950,'Master List'!$B$42:$D$129,3,FALSE))</f>
        <v>#N/A</v>
      </c>
      <c r="J1950" t="e">
        <f>IF(AND(I1950="Yes_No",'Reported Performance Table'!E1950="Yes"),"No","Yes_No")</f>
        <v>#N/A</v>
      </c>
      <c r="K1950" t="str">
        <f>IF('Reported Performance Table'!D1950="","",IF('Reported Performance Table'!E1950="Yes","LUNA_CCT","Reported_CCT"))</f>
        <v/>
      </c>
      <c r="L1950" t="str">
        <f>IF('Reported Performance Table'!D1950="","",IF(K1950="LUNA_CCT",VLOOKUP('Reported Performance Table'!D1950,'Master List'!$B$42:$E$129,4,FALSE),"Reported_BUG"))</f>
        <v/>
      </c>
      <c r="M1950" t="str">
        <f>IF('Reported Performance Table'!D1950="","",IF(AND('Reported Performance Table'!$E1950="Yes",OR('Reported Performance Table'!$D1950='Master List'!$B$42,'Reported Performance Table'!$D1950='Master List'!$B$43,'Reported Performance Table'!$D1950='Master List'!$B$44,'Reported Performance Table'!$D1950='Master List'!$B$46,'Reported Performance Table'!$D1950='Master List'!$B$48,'Reported Performance Table'!$D1950='Master List'!$B$104,'Reported Performance Table'!$D1950='Master List'!$B$106,'Reported Performance Table'!$D1950='Master List'!$B$126)),"LUNA_Dimming","Dimming_Capability_and_Range"))</f>
        <v/>
      </c>
      <c r="N1950" s="179">
        <f>'Reported Performance Table'!BE1950</f>
        <v>0</v>
      </c>
      <c r="O1950" s="179">
        <f>'Reported Performance Table'!BF1950</f>
        <v>0</v>
      </c>
      <c r="P1950" s="179">
        <f>'Reported Performance Table'!BG1950</f>
        <v>0</v>
      </c>
      <c r="Q1950" t="str">
        <f t="shared" si="61"/>
        <v>No</v>
      </c>
    </row>
    <row r="1951" spans="1:17" x14ac:dyDescent="0.25">
      <c r="A1951" s="75">
        <v>1958</v>
      </c>
      <c r="B1951" s="76" t="str">
        <f>IF('Reported Performance Table'!$A1958="","",IF(OR('Reported Performance Table'!$B1958="",'Reported Performance Table'!$C1958="",'Reported Performance Table'!$D1958="",'Reported Performance Table'!$F1958="",'Reported Performance Table'!$G1958="",'Reported Performance Table'!$H1958="",'Reported Performance Table'!$I1958="",'Reported Performance Table'!$K1958="",'Reported Performance Table'!$N1958="",'Reported Performance Table'!$O1958="",'Reported Performance Table'!$P1958="",'Reported Performance Table'!$Q1958="",'Reported Performance Table'!$R1958="",'Reported Performance Table'!$S1958="",'Reported Performance Table'!$T1958="",'Reported Performance Table'!$U1958="",'Reported Performance Table'!$V1958="",'Reported Performance Table'!$W1958="",'Reported Performance Table'!$X1958="",'Reported Performance Table'!$AF1958="",'Reported Performance Table'!$AG1958="",'Reported Performance Table'!$AI1958="",'Reported Performance Table'!$AJ1958="",'Reported Performance Table'!$AL1958="",'Reported Performance Table'!$AN1958="",'Reported Performance Table'!$AR1958=""),$A1951&amp;", ",""))</f>
        <v/>
      </c>
      <c r="D1951" s="35" t="e">
        <f>VLOOKUP('Reported Performance Table'!C1951,'Master List'!$B$20:$C$39,2,FALSE)</f>
        <v>#N/A</v>
      </c>
      <c r="E1951" t="e">
        <f>VLOOKUP('Reported Performance Table'!D1951,'Master List'!$B$42:$C$129,2,FALSE)</f>
        <v>#N/A</v>
      </c>
      <c r="F1951" t="e">
        <f>VLOOKUP('Reported Performance Table'!C1951,'Master List'!$B$20:$D$39,3,FALSE)</f>
        <v>#N/A</v>
      </c>
      <c r="G1951" s="3" t="e">
        <f>VLOOKUP('Reported Performance Table'!B1951,'Master List'!$B$11:$D$17,3,FALSE)</f>
        <v>#N/A</v>
      </c>
      <c r="H1951" t="e">
        <f t="shared" si="60"/>
        <v>#N/A</v>
      </c>
      <c r="I1951" t="e">
        <f>IF(VLOOKUP('Reported Performance Table'!D1951,'Master List'!$B$42:$D$129,3,FALSE)="","No",VLOOKUP('Reported Performance Table'!D1951,'Master List'!$B$42:$D$129,3,FALSE))</f>
        <v>#N/A</v>
      </c>
      <c r="J1951" t="e">
        <f>IF(AND(I1951="Yes_No",'Reported Performance Table'!E1951="Yes"),"No","Yes_No")</f>
        <v>#N/A</v>
      </c>
      <c r="K1951" t="str">
        <f>IF('Reported Performance Table'!D1951="","",IF('Reported Performance Table'!E1951="Yes","LUNA_CCT","Reported_CCT"))</f>
        <v/>
      </c>
      <c r="L1951" t="str">
        <f>IF('Reported Performance Table'!D1951="","",IF(K1951="LUNA_CCT",VLOOKUP('Reported Performance Table'!D1951,'Master List'!$B$42:$E$129,4,FALSE),"Reported_BUG"))</f>
        <v/>
      </c>
      <c r="M1951" t="str">
        <f>IF('Reported Performance Table'!D1951="","",IF(AND('Reported Performance Table'!$E1951="Yes",OR('Reported Performance Table'!$D1951='Master List'!$B$42,'Reported Performance Table'!$D1951='Master List'!$B$43,'Reported Performance Table'!$D1951='Master List'!$B$44,'Reported Performance Table'!$D1951='Master List'!$B$46,'Reported Performance Table'!$D1951='Master List'!$B$48,'Reported Performance Table'!$D1951='Master List'!$B$104,'Reported Performance Table'!$D1951='Master List'!$B$106,'Reported Performance Table'!$D1951='Master List'!$B$126)),"LUNA_Dimming","Dimming_Capability_and_Range"))</f>
        <v/>
      </c>
      <c r="N1951" s="179">
        <f>'Reported Performance Table'!BE1951</f>
        <v>0</v>
      </c>
      <c r="O1951" s="179">
        <f>'Reported Performance Table'!BF1951</f>
        <v>0</v>
      </c>
      <c r="P1951" s="179">
        <f>'Reported Performance Table'!BG1951</f>
        <v>0</v>
      </c>
      <c r="Q1951" t="str">
        <f t="shared" si="61"/>
        <v>No</v>
      </c>
    </row>
    <row r="1952" spans="1:17" x14ac:dyDescent="0.25">
      <c r="A1952" s="75">
        <v>1959</v>
      </c>
      <c r="B1952" s="76" t="str">
        <f>IF('Reported Performance Table'!$A1959="","",IF(OR('Reported Performance Table'!$B1959="",'Reported Performance Table'!$C1959="",'Reported Performance Table'!$D1959="",'Reported Performance Table'!$F1959="",'Reported Performance Table'!$G1959="",'Reported Performance Table'!$H1959="",'Reported Performance Table'!$I1959="",'Reported Performance Table'!$K1959="",'Reported Performance Table'!$N1959="",'Reported Performance Table'!$O1959="",'Reported Performance Table'!$P1959="",'Reported Performance Table'!$Q1959="",'Reported Performance Table'!$R1959="",'Reported Performance Table'!$S1959="",'Reported Performance Table'!$T1959="",'Reported Performance Table'!$U1959="",'Reported Performance Table'!$V1959="",'Reported Performance Table'!$W1959="",'Reported Performance Table'!$X1959="",'Reported Performance Table'!$AF1959="",'Reported Performance Table'!$AG1959="",'Reported Performance Table'!$AI1959="",'Reported Performance Table'!$AJ1959="",'Reported Performance Table'!$AL1959="",'Reported Performance Table'!$AN1959="",'Reported Performance Table'!$AR1959=""),$A1952&amp;", ",""))</f>
        <v/>
      </c>
      <c r="D1952" s="35" t="e">
        <f>VLOOKUP('Reported Performance Table'!C1952,'Master List'!$B$20:$C$39,2,FALSE)</f>
        <v>#N/A</v>
      </c>
      <c r="E1952" t="e">
        <f>VLOOKUP('Reported Performance Table'!D1952,'Master List'!$B$42:$C$129,2,FALSE)</f>
        <v>#N/A</v>
      </c>
      <c r="F1952" t="e">
        <f>VLOOKUP('Reported Performance Table'!C1952,'Master List'!$B$20:$D$39,3,FALSE)</f>
        <v>#N/A</v>
      </c>
      <c r="G1952" s="3" t="e">
        <f>VLOOKUP('Reported Performance Table'!B1952,'Master List'!$B$11:$D$17,3,FALSE)</f>
        <v>#N/A</v>
      </c>
      <c r="H1952" t="e">
        <f t="shared" si="60"/>
        <v>#N/A</v>
      </c>
      <c r="I1952" t="e">
        <f>IF(VLOOKUP('Reported Performance Table'!D1952,'Master List'!$B$42:$D$129,3,FALSE)="","No",VLOOKUP('Reported Performance Table'!D1952,'Master List'!$B$42:$D$129,3,FALSE))</f>
        <v>#N/A</v>
      </c>
      <c r="J1952" t="e">
        <f>IF(AND(I1952="Yes_No",'Reported Performance Table'!E1952="Yes"),"No","Yes_No")</f>
        <v>#N/A</v>
      </c>
      <c r="K1952" t="str">
        <f>IF('Reported Performance Table'!D1952="","",IF('Reported Performance Table'!E1952="Yes","LUNA_CCT","Reported_CCT"))</f>
        <v/>
      </c>
      <c r="L1952" t="str">
        <f>IF('Reported Performance Table'!D1952="","",IF(K1952="LUNA_CCT",VLOOKUP('Reported Performance Table'!D1952,'Master List'!$B$42:$E$129,4,FALSE),"Reported_BUG"))</f>
        <v/>
      </c>
      <c r="M1952" t="str">
        <f>IF('Reported Performance Table'!D1952="","",IF(AND('Reported Performance Table'!$E1952="Yes",OR('Reported Performance Table'!$D1952='Master List'!$B$42,'Reported Performance Table'!$D1952='Master List'!$B$43,'Reported Performance Table'!$D1952='Master List'!$B$44,'Reported Performance Table'!$D1952='Master List'!$B$46,'Reported Performance Table'!$D1952='Master List'!$B$48,'Reported Performance Table'!$D1952='Master List'!$B$104,'Reported Performance Table'!$D1952='Master List'!$B$106,'Reported Performance Table'!$D1952='Master List'!$B$126)),"LUNA_Dimming","Dimming_Capability_and_Range"))</f>
        <v/>
      </c>
      <c r="N1952" s="179">
        <f>'Reported Performance Table'!BE1952</f>
        <v>0</v>
      </c>
      <c r="O1952" s="179">
        <f>'Reported Performance Table'!BF1952</f>
        <v>0</v>
      </c>
      <c r="P1952" s="179">
        <f>'Reported Performance Table'!BG1952</f>
        <v>0</v>
      </c>
      <c r="Q1952" t="str">
        <f t="shared" si="61"/>
        <v>No</v>
      </c>
    </row>
    <row r="1953" spans="1:17" x14ac:dyDescent="0.25">
      <c r="A1953" s="75">
        <v>1960</v>
      </c>
      <c r="B1953" s="76" t="str">
        <f>IF('Reported Performance Table'!$A1960="","",IF(OR('Reported Performance Table'!$B1960="",'Reported Performance Table'!$C1960="",'Reported Performance Table'!$D1960="",'Reported Performance Table'!$F1960="",'Reported Performance Table'!$G1960="",'Reported Performance Table'!$H1960="",'Reported Performance Table'!$I1960="",'Reported Performance Table'!$K1960="",'Reported Performance Table'!$N1960="",'Reported Performance Table'!$O1960="",'Reported Performance Table'!$P1960="",'Reported Performance Table'!$Q1960="",'Reported Performance Table'!$R1960="",'Reported Performance Table'!$S1960="",'Reported Performance Table'!$T1960="",'Reported Performance Table'!$U1960="",'Reported Performance Table'!$V1960="",'Reported Performance Table'!$W1960="",'Reported Performance Table'!$X1960="",'Reported Performance Table'!$AF1960="",'Reported Performance Table'!$AG1960="",'Reported Performance Table'!$AI1960="",'Reported Performance Table'!$AJ1960="",'Reported Performance Table'!$AL1960="",'Reported Performance Table'!$AN1960="",'Reported Performance Table'!$AR1960=""),$A1953&amp;", ",""))</f>
        <v/>
      </c>
      <c r="D1953" s="35" t="e">
        <f>VLOOKUP('Reported Performance Table'!C1953,'Master List'!$B$20:$C$39,2,FALSE)</f>
        <v>#N/A</v>
      </c>
      <c r="E1953" t="e">
        <f>VLOOKUP('Reported Performance Table'!D1953,'Master List'!$B$42:$C$129,2,FALSE)</f>
        <v>#N/A</v>
      </c>
      <c r="F1953" t="e">
        <f>VLOOKUP('Reported Performance Table'!C1953,'Master List'!$B$20:$D$39,3,FALSE)</f>
        <v>#N/A</v>
      </c>
      <c r="G1953" s="3" t="e">
        <f>VLOOKUP('Reported Performance Table'!B1953,'Master List'!$B$11:$D$17,3,FALSE)</f>
        <v>#N/A</v>
      </c>
      <c r="H1953" t="e">
        <f t="shared" si="60"/>
        <v>#N/A</v>
      </c>
      <c r="I1953" t="e">
        <f>IF(VLOOKUP('Reported Performance Table'!D1953,'Master List'!$B$42:$D$129,3,FALSE)="","No",VLOOKUP('Reported Performance Table'!D1953,'Master List'!$B$42:$D$129,3,FALSE))</f>
        <v>#N/A</v>
      </c>
      <c r="J1953" t="e">
        <f>IF(AND(I1953="Yes_No",'Reported Performance Table'!E1953="Yes"),"No","Yes_No")</f>
        <v>#N/A</v>
      </c>
      <c r="K1953" t="str">
        <f>IF('Reported Performance Table'!D1953="","",IF('Reported Performance Table'!E1953="Yes","LUNA_CCT","Reported_CCT"))</f>
        <v/>
      </c>
      <c r="L1953" t="str">
        <f>IF('Reported Performance Table'!D1953="","",IF(K1953="LUNA_CCT",VLOOKUP('Reported Performance Table'!D1953,'Master List'!$B$42:$E$129,4,FALSE),"Reported_BUG"))</f>
        <v/>
      </c>
      <c r="M1953" t="str">
        <f>IF('Reported Performance Table'!D1953="","",IF(AND('Reported Performance Table'!$E1953="Yes",OR('Reported Performance Table'!$D1953='Master List'!$B$42,'Reported Performance Table'!$D1953='Master List'!$B$43,'Reported Performance Table'!$D1953='Master List'!$B$44,'Reported Performance Table'!$D1953='Master List'!$B$46,'Reported Performance Table'!$D1953='Master List'!$B$48,'Reported Performance Table'!$D1953='Master List'!$B$104,'Reported Performance Table'!$D1953='Master List'!$B$106,'Reported Performance Table'!$D1953='Master List'!$B$126)),"LUNA_Dimming","Dimming_Capability_and_Range"))</f>
        <v/>
      </c>
      <c r="N1953" s="179">
        <f>'Reported Performance Table'!BE1953</f>
        <v>0</v>
      </c>
      <c r="O1953" s="179">
        <f>'Reported Performance Table'!BF1953</f>
        <v>0</v>
      </c>
      <c r="P1953" s="179">
        <f>'Reported Performance Table'!BG1953</f>
        <v>0</v>
      </c>
      <c r="Q1953" t="str">
        <f t="shared" si="61"/>
        <v>No</v>
      </c>
    </row>
    <row r="1954" spans="1:17" x14ac:dyDescent="0.25">
      <c r="A1954" s="75">
        <v>1961</v>
      </c>
      <c r="B1954" s="76" t="str">
        <f>IF('Reported Performance Table'!$A1961="","",IF(OR('Reported Performance Table'!$B1961="",'Reported Performance Table'!$C1961="",'Reported Performance Table'!$D1961="",'Reported Performance Table'!$F1961="",'Reported Performance Table'!$G1961="",'Reported Performance Table'!$H1961="",'Reported Performance Table'!$I1961="",'Reported Performance Table'!$K1961="",'Reported Performance Table'!$N1961="",'Reported Performance Table'!$O1961="",'Reported Performance Table'!$P1961="",'Reported Performance Table'!$Q1961="",'Reported Performance Table'!$R1961="",'Reported Performance Table'!$S1961="",'Reported Performance Table'!$T1961="",'Reported Performance Table'!$U1961="",'Reported Performance Table'!$V1961="",'Reported Performance Table'!$W1961="",'Reported Performance Table'!$X1961="",'Reported Performance Table'!$AF1961="",'Reported Performance Table'!$AG1961="",'Reported Performance Table'!$AI1961="",'Reported Performance Table'!$AJ1961="",'Reported Performance Table'!$AL1961="",'Reported Performance Table'!$AN1961="",'Reported Performance Table'!$AR1961=""),$A1954&amp;", ",""))</f>
        <v/>
      </c>
      <c r="D1954" s="35" t="e">
        <f>VLOOKUP('Reported Performance Table'!C1954,'Master List'!$B$20:$C$39,2,FALSE)</f>
        <v>#N/A</v>
      </c>
      <c r="E1954" t="e">
        <f>VLOOKUP('Reported Performance Table'!D1954,'Master List'!$B$42:$C$129,2,FALSE)</f>
        <v>#N/A</v>
      </c>
      <c r="F1954" t="e">
        <f>VLOOKUP('Reported Performance Table'!C1954,'Master List'!$B$20:$D$39,3,FALSE)</f>
        <v>#N/A</v>
      </c>
      <c r="G1954" s="3" t="e">
        <f>VLOOKUP('Reported Performance Table'!B1954,'Master List'!$B$11:$D$17,3,FALSE)</f>
        <v>#N/A</v>
      </c>
      <c r="H1954" t="e">
        <f t="shared" si="60"/>
        <v>#N/A</v>
      </c>
      <c r="I1954" t="e">
        <f>IF(VLOOKUP('Reported Performance Table'!D1954,'Master List'!$B$42:$D$129,3,FALSE)="","No",VLOOKUP('Reported Performance Table'!D1954,'Master List'!$B$42:$D$129,3,FALSE))</f>
        <v>#N/A</v>
      </c>
      <c r="J1954" t="e">
        <f>IF(AND(I1954="Yes_No",'Reported Performance Table'!E1954="Yes"),"No","Yes_No")</f>
        <v>#N/A</v>
      </c>
      <c r="K1954" t="str">
        <f>IF('Reported Performance Table'!D1954="","",IF('Reported Performance Table'!E1954="Yes","LUNA_CCT","Reported_CCT"))</f>
        <v/>
      </c>
      <c r="L1954" t="str">
        <f>IF('Reported Performance Table'!D1954="","",IF(K1954="LUNA_CCT",VLOOKUP('Reported Performance Table'!D1954,'Master List'!$B$42:$E$129,4,FALSE),"Reported_BUG"))</f>
        <v/>
      </c>
      <c r="M1954" t="str">
        <f>IF('Reported Performance Table'!D1954="","",IF(AND('Reported Performance Table'!$E1954="Yes",OR('Reported Performance Table'!$D1954='Master List'!$B$42,'Reported Performance Table'!$D1954='Master List'!$B$43,'Reported Performance Table'!$D1954='Master List'!$B$44,'Reported Performance Table'!$D1954='Master List'!$B$46,'Reported Performance Table'!$D1954='Master List'!$B$48,'Reported Performance Table'!$D1954='Master List'!$B$104,'Reported Performance Table'!$D1954='Master List'!$B$106,'Reported Performance Table'!$D1954='Master List'!$B$126)),"LUNA_Dimming","Dimming_Capability_and_Range"))</f>
        <v/>
      </c>
      <c r="N1954" s="179">
        <f>'Reported Performance Table'!BE1954</f>
        <v>0</v>
      </c>
      <c r="O1954" s="179">
        <f>'Reported Performance Table'!BF1954</f>
        <v>0</v>
      </c>
      <c r="P1954" s="179">
        <f>'Reported Performance Table'!BG1954</f>
        <v>0</v>
      </c>
      <c r="Q1954" t="str">
        <f t="shared" si="61"/>
        <v>No</v>
      </c>
    </row>
    <row r="1955" spans="1:17" x14ac:dyDescent="0.25">
      <c r="A1955" s="75">
        <v>1962</v>
      </c>
      <c r="B1955" s="76" t="str">
        <f>IF('Reported Performance Table'!$A1962="","",IF(OR('Reported Performance Table'!$B1962="",'Reported Performance Table'!$C1962="",'Reported Performance Table'!$D1962="",'Reported Performance Table'!$F1962="",'Reported Performance Table'!$G1962="",'Reported Performance Table'!$H1962="",'Reported Performance Table'!$I1962="",'Reported Performance Table'!$K1962="",'Reported Performance Table'!$N1962="",'Reported Performance Table'!$O1962="",'Reported Performance Table'!$P1962="",'Reported Performance Table'!$Q1962="",'Reported Performance Table'!$R1962="",'Reported Performance Table'!$S1962="",'Reported Performance Table'!$T1962="",'Reported Performance Table'!$U1962="",'Reported Performance Table'!$V1962="",'Reported Performance Table'!$W1962="",'Reported Performance Table'!$X1962="",'Reported Performance Table'!$AF1962="",'Reported Performance Table'!$AG1962="",'Reported Performance Table'!$AI1962="",'Reported Performance Table'!$AJ1962="",'Reported Performance Table'!$AL1962="",'Reported Performance Table'!$AN1962="",'Reported Performance Table'!$AR1962=""),$A1955&amp;", ",""))</f>
        <v/>
      </c>
      <c r="D1955" s="35" t="e">
        <f>VLOOKUP('Reported Performance Table'!C1955,'Master List'!$B$20:$C$39,2,FALSE)</f>
        <v>#N/A</v>
      </c>
      <c r="E1955" t="e">
        <f>VLOOKUP('Reported Performance Table'!D1955,'Master List'!$B$42:$C$129,2,FALSE)</f>
        <v>#N/A</v>
      </c>
      <c r="F1955" t="e">
        <f>VLOOKUP('Reported Performance Table'!C1955,'Master List'!$B$20:$D$39,3,FALSE)</f>
        <v>#N/A</v>
      </c>
      <c r="G1955" s="3" t="e">
        <f>VLOOKUP('Reported Performance Table'!B1955,'Master List'!$B$11:$D$17,3,FALSE)</f>
        <v>#N/A</v>
      </c>
      <c r="H1955" t="e">
        <f t="shared" si="60"/>
        <v>#N/A</v>
      </c>
      <c r="I1955" t="e">
        <f>IF(VLOOKUP('Reported Performance Table'!D1955,'Master List'!$B$42:$D$129,3,FALSE)="","No",VLOOKUP('Reported Performance Table'!D1955,'Master List'!$B$42:$D$129,3,FALSE))</f>
        <v>#N/A</v>
      </c>
      <c r="J1955" t="e">
        <f>IF(AND(I1955="Yes_No",'Reported Performance Table'!E1955="Yes"),"No","Yes_No")</f>
        <v>#N/A</v>
      </c>
      <c r="K1955" t="str">
        <f>IF('Reported Performance Table'!D1955="","",IF('Reported Performance Table'!E1955="Yes","LUNA_CCT","Reported_CCT"))</f>
        <v/>
      </c>
      <c r="L1955" t="str">
        <f>IF('Reported Performance Table'!D1955="","",IF(K1955="LUNA_CCT",VLOOKUP('Reported Performance Table'!D1955,'Master List'!$B$42:$E$129,4,FALSE),"Reported_BUG"))</f>
        <v/>
      </c>
      <c r="M1955" t="str">
        <f>IF('Reported Performance Table'!D1955="","",IF(AND('Reported Performance Table'!$E1955="Yes",OR('Reported Performance Table'!$D1955='Master List'!$B$42,'Reported Performance Table'!$D1955='Master List'!$B$43,'Reported Performance Table'!$D1955='Master List'!$B$44,'Reported Performance Table'!$D1955='Master List'!$B$46,'Reported Performance Table'!$D1955='Master List'!$B$48,'Reported Performance Table'!$D1955='Master List'!$B$104,'Reported Performance Table'!$D1955='Master List'!$B$106,'Reported Performance Table'!$D1955='Master List'!$B$126)),"LUNA_Dimming","Dimming_Capability_and_Range"))</f>
        <v/>
      </c>
      <c r="N1955" s="179">
        <f>'Reported Performance Table'!BE1955</f>
        <v>0</v>
      </c>
      <c r="O1955" s="179">
        <f>'Reported Performance Table'!BF1955</f>
        <v>0</v>
      </c>
      <c r="P1955" s="179">
        <f>'Reported Performance Table'!BG1955</f>
        <v>0</v>
      </c>
      <c r="Q1955" t="str">
        <f t="shared" si="61"/>
        <v>No</v>
      </c>
    </row>
    <row r="1956" spans="1:17" x14ac:dyDescent="0.25">
      <c r="A1956" s="75">
        <v>1963</v>
      </c>
      <c r="B1956" s="76" t="str">
        <f>IF('Reported Performance Table'!$A1963="","",IF(OR('Reported Performance Table'!$B1963="",'Reported Performance Table'!$C1963="",'Reported Performance Table'!$D1963="",'Reported Performance Table'!$F1963="",'Reported Performance Table'!$G1963="",'Reported Performance Table'!$H1963="",'Reported Performance Table'!$I1963="",'Reported Performance Table'!$K1963="",'Reported Performance Table'!$N1963="",'Reported Performance Table'!$O1963="",'Reported Performance Table'!$P1963="",'Reported Performance Table'!$Q1963="",'Reported Performance Table'!$R1963="",'Reported Performance Table'!$S1963="",'Reported Performance Table'!$T1963="",'Reported Performance Table'!$U1963="",'Reported Performance Table'!$V1963="",'Reported Performance Table'!$W1963="",'Reported Performance Table'!$X1963="",'Reported Performance Table'!$AF1963="",'Reported Performance Table'!$AG1963="",'Reported Performance Table'!$AI1963="",'Reported Performance Table'!$AJ1963="",'Reported Performance Table'!$AL1963="",'Reported Performance Table'!$AN1963="",'Reported Performance Table'!$AR1963=""),$A1956&amp;", ",""))</f>
        <v/>
      </c>
      <c r="D1956" s="35" t="e">
        <f>VLOOKUP('Reported Performance Table'!C1956,'Master List'!$B$20:$C$39,2,FALSE)</f>
        <v>#N/A</v>
      </c>
      <c r="E1956" t="e">
        <f>VLOOKUP('Reported Performance Table'!D1956,'Master List'!$B$42:$C$129,2,FALSE)</f>
        <v>#N/A</v>
      </c>
      <c r="F1956" t="e">
        <f>VLOOKUP('Reported Performance Table'!C1956,'Master List'!$B$20:$D$39,3,FALSE)</f>
        <v>#N/A</v>
      </c>
      <c r="G1956" s="3" t="e">
        <f>VLOOKUP('Reported Performance Table'!B1956,'Master List'!$B$11:$D$17,3,FALSE)</f>
        <v>#N/A</v>
      </c>
      <c r="H1956" t="e">
        <f t="shared" si="60"/>
        <v>#N/A</v>
      </c>
      <c r="I1956" t="e">
        <f>IF(VLOOKUP('Reported Performance Table'!D1956,'Master List'!$B$42:$D$129,3,FALSE)="","No",VLOOKUP('Reported Performance Table'!D1956,'Master List'!$B$42:$D$129,3,FALSE))</f>
        <v>#N/A</v>
      </c>
      <c r="J1956" t="e">
        <f>IF(AND(I1956="Yes_No",'Reported Performance Table'!E1956="Yes"),"No","Yes_No")</f>
        <v>#N/A</v>
      </c>
      <c r="K1956" t="str">
        <f>IF('Reported Performance Table'!D1956="","",IF('Reported Performance Table'!E1956="Yes","LUNA_CCT","Reported_CCT"))</f>
        <v/>
      </c>
      <c r="L1956" t="str">
        <f>IF('Reported Performance Table'!D1956="","",IF(K1956="LUNA_CCT",VLOOKUP('Reported Performance Table'!D1956,'Master List'!$B$42:$E$129,4,FALSE),"Reported_BUG"))</f>
        <v/>
      </c>
      <c r="M1956" t="str">
        <f>IF('Reported Performance Table'!D1956="","",IF(AND('Reported Performance Table'!$E1956="Yes",OR('Reported Performance Table'!$D1956='Master List'!$B$42,'Reported Performance Table'!$D1956='Master List'!$B$43,'Reported Performance Table'!$D1956='Master List'!$B$44,'Reported Performance Table'!$D1956='Master List'!$B$46,'Reported Performance Table'!$D1956='Master List'!$B$48,'Reported Performance Table'!$D1956='Master List'!$B$104,'Reported Performance Table'!$D1956='Master List'!$B$106,'Reported Performance Table'!$D1956='Master List'!$B$126)),"LUNA_Dimming","Dimming_Capability_and_Range"))</f>
        <v/>
      </c>
      <c r="N1956" s="179">
        <f>'Reported Performance Table'!BE1956</f>
        <v>0</v>
      </c>
      <c r="O1956" s="179">
        <f>'Reported Performance Table'!BF1956</f>
        <v>0</v>
      </c>
      <c r="P1956" s="179">
        <f>'Reported Performance Table'!BG1956</f>
        <v>0</v>
      </c>
      <c r="Q1956" t="str">
        <f t="shared" si="61"/>
        <v>No</v>
      </c>
    </row>
    <row r="1957" spans="1:17" x14ac:dyDescent="0.25">
      <c r="A1957" s="75">
        <v>1964</v>
      </c>
      <c r="B1957" s="76" t="str">
        <f>IF('Reported Performance Table'!$A1964="","",IF(OR('Reported Performance Table'!$B1964="",'Reported Performance Table'!$C1964="",'Reported Performance Table'!$D1964="",'Reported Performance Table'!$F1964="",'Reported Performance Table'!$G1964="",'Reported Performance Table'!$H1964="",'Reported Performance Table'!$I1964="",'Reported Performance Table'!$K1964="",'Reported Performance Table'!$N1964="",'Reported Performance Table'!$O1964="",'Reported Performance Table'!$P1964="",'Reported Performance Table'!$Q1964="",'Reported Performance Table'!$R1964="",'Reported Performance Table'!$S1964="",'Reported Performance Table'!$T1964="",'Reported Performance Table'!$U1964="",'Reported Performance Table'!$V1964="",'Reported Performance Table'!$W1964="",'Reported Performance Table'!$X1964="",'Reported Performance Table'!$AF1964="",'Reported Performance Table'!$AG1964="",'Reported Performance Table'!$AI1964="",'Reported Performance Table'!$AJ1964="",'Reported Performance Table'!$AL1964="",'Reported Performance Table'!$AN1964="",'Reported Performance Table'!$AR1964=""),$A1957&amp;", ",""))</f>
        <v/>
      </c>
      <c r="D1957" s="35" t="e">
        <f>VLOOKUP('Reported Performance Table'!C1957,'Master List'!$B$20:$C$39,2,FALSE)</f>
        <v>#N/A</v>
      </c>
      <c r="E1957" t="e">
        <f>VLOOKUP('Reported Performance Table'!D1957,'Master List'!$B$42:$C$129,2,FALSE)</f>
        <v>#N/A</v>
      </c>
      <c r="F1957" t="e">
        <f>VLOOKUP('Reported Performance Table'!C1957,'Master List'!$B$20:$D$39,3,FALSE)</f>
        <v>#N/A</v>
      </c>
      <c r="G1957" s="3" t="e">
        <f>VLOOKUP('Reported Performance Table'!B1957,'Master List'!$B$11:$D$17,3,FALSE)</f>
        <v>#N/A</v>
      </c>
      <c r="H1957" t="e">
        <f t="shared" si="60"/>
        <v>#N/A</v>
      </c>
      <c r="I1957" t="e">
        <f>IF(VLOOKUP('Reported Performance Table'!D1957,'Master List'!$B$42:$D$129,3,FALSE)="","No",VLOOKUP('Reported Performance Table'!D1957,'Master List'!$B$42:$D$129,3,FALSE))</f>
        <v>#N/A</v>
      </c>
      <c r="J1957" t="e">
        <f>IF(AND(I1957="Yes_No",'Reported Performance Table'!E1957="Yes"),"No","Yes_No")</f>
        <v>#N/A</v>
      </c>
      <c r="K1957" t="str">
        <f>IF('Reported Performance Table'!D1957="","",IF('Reported Performance Table'!E1957="Yes","LUNA_CCT","Reported_CCT"))</f>
        <v/>
      </c>
      <c r="L1957" t="str">
        <f>IF('Reported Performance Table'!D1957="","",IF(K1957="LUNA_CCT",VLOOKUP('Reported Performance Table'!D1957,'Master List'!$B$42:$E$129,4,FALSE),"Reported_BUG"))</f>
        <v/>
      </c>
      <c r="M1957" t="str">
        <f>IF('Reported Performance Table'!D1957="","",IF(AND('Reported Performance Table'!$E1957="Yes",OR('Reported Performance Table'!$D1957='Master List'!$B$42,'Reported Performance Table'!$D1957='Master List'!$B$43,'Reported Performance Table'!$D1957='Master List'!$B$44,'Reported Performance Table'!$D1957='Master List'!$B$46,'Reported Performance Table'!$D1957='Master List'!$B$48,'Reported Performance Table'!$D1957='Master List'!$B$104,'Reported Performance Table'!$D1957='Master List'!$B$106,'Reported Performance Table'!$D1957='Master List'!$B$126)),"LUNA_Dimming","Dimming_Capability_and_Range"))</f>
        <v/>
      </c>
      <c r="N1957" s="179">
        <f>'Reported Performance Table'!BE1957</f>
        <v>0</v>
      </c>
      <c r="O1957" s="179">
        <f>'Reported Performance Table'!BF1957</f>
        <v>0</v>
      </c>
      <c r="P1957" s="179">
        <f>'Reported Performance Table'!BG1957</f>
        <v>0</v>
      </c>
      <c r="Q1957" t="str">
        <f t="shared" si="61"/>
        <v>No</v>
      </c>
    </row>
    <row r="1958" spans="1:17" x14ac:dyDescent="0.25">
      <c r="A1958" s="75">
        <v>1965</v>
      </c>
      <c r="B1958" s="76" t="str">
        <f>IF('Reported Performance Table'!$A1965="","",IF(OR('Reported Performance Table'!$B1965="",'Reported Performance Table'!$C1965="",'Reported Performance Table'!$D1965="",'Reported Performance Table'!$F1965="",'Reported Performance Table'!$G1965="",'Reported Performance Table'!$H1965="",'Reported Performance Table'!$I1965="",'Reported Performance Table'!$K1965="",'Reported Performance Table'!$N1965="",'Reported Performance Table'!$O1965="",'Reported Performance Table'!$P1965="",'Reported Performance Table'!$Q1965="",'Reported Performance Table'!$R1965="",'Reported Performance Table'!$S1965="",'Reported Performance Table'!$T1965="",'Reported Performance Table'!$U1965="",'Reported Performance Table'!$V1965="",'Reported Performance Table'!$W1965="",'Reported Performance Table'!$X1965="",'Reported Performance Table'!$AF1965="",'Reported Performance Table'!$AG1965="",'Reported Performance Table'!$AI1965="",'Reported Performance Table'!$AJ1965="",'Reported Performance Table'!$AL1965="",'Reported Performance Table'!$AN1965="",'Reported Performance Table'!$AR1965=""),$A1958&amp;", ",""))</f>
        <v/>
      </c>
      <c r="D1958" s="35" t="e">
        <f>VLOOKUP('Reported Performance Table'!C1958,'Master List'!$B$20:$C$39,2,FALSE)</f>
        <v>#N/A</v>
      </c>
      <c r="E1958" t="e">
        <f>VLOOKUP('Reported Performance Table'!D1958,'Master List'!$B$42:$C$129,2,FALSE)</f>
        <v>#N/A</v>
      </c>
      <c r="F1958" t="e">
        <f>VLOOKUP('Reported Performance Table'!C1958,'Master List'!$B$20:$D$39,3,FALSE)</f>
        <v>#N/A</v>
      </c>
      <c r="G1958" s="3" t="e">
        <f>VLOOKUP('Reported Performance Table'!B1958,'Master List'!$B$11:$D$17,3,FALSE)</f>
        <v>#N/A</v>
      </c>
      <c r="H1958" t="e">
        <f t="shared" si="60"/>
        <v>#N/A</v>
      </c>
      <c r="I1958" t="e">
        <f>IF(VLOOKUP('Reported Performance Table'!D1958,'Master List'!$B$42:$D$129,3,FALSE)="","No",VLOOKUP('Reported Performance Table'!D1958,'Master List'!$B$42:$D$129,3,FALSE))</f>
        <v>#N/A</v>
      </c>
      <c r="J1958" t="e">
        <f>IF(AND(I1958="Yes_No",'Reported Performance Table'!E1958="Yes"),"No","Yes_No")</f>
        <v>#N/A</v>
      </c>
      <c r="K1958" t="str">
        <f>IF('Reported Performance Table'!D1958="","",IF('Reported Performance Table'!E1958="Yes","LUNA_CCT","Reported_CCT"))</f>
        <v/>
      </c>
      <c r="L1958" t="str">
        <f>IF('Reported Performance Table'!D1958="","",IF(K1958="LUNA_CCT",VLOOKUP('Reported Performance Table'!D1958,'Master List'!$B$42:$E$129,4,FALSE),"Reported_BUG"))</f>
        <v/>
      </c>
      <c r="M1958" t="str">
        <f>IF('Reported Performance Table'!D1958="","",IF(AND('Reported Performance Table'!$E1958="Yes",OR('Reported Performance Table'!$D1958='Master List'!$B$42,'Reported Performance Table'!$D1958='Master List'!$B$43,'Reported Performance Table'!$D1958='Master List'!$B$44,'Reported Performance Table'!$D1958='Master List'!$B$46,'Reported Performance Table'!$D1958='Master List'!$B$48,'Reported Performance Table'!$D1958='Master List'!$B$104,'Reported Performance Table'!$D1958='Master List'!$B$106,'Reported Performance Table'!$D1958='Master List'!$B$126)),"LUNA_Dimming","Dimming_Capability_and_Range"))</f>
        <v/>
      </c>
      <c r="N1958" s="179">
        <f>'Reported Performance Table'!BE1958</f>
        <v>0</v>
      </c>
      <c r="O1958" s="179">
        <f>'Reported Performance Table'!BF1958</f>
        <v>0</v>
      </c>
      <c r="P1958" s="179">
        <f>'Reported Performance Table'!BG1958</f>
        <v>0</v>
      </c>
      <c r="Q1958" t="str">
        <f t="shared" si="61"/>
        <v>No</v>
      </c>
    </row>
    <row r="1959" spans="1:17" x14ac:dyDescent="0.25">
      <c r="A1959" s="75">
        <v>1966</v>
      </c>
      <c r="B1959" s="76" t="str">
        <f>IF('Reported Performance Table'!$A1966="","",IF(OR('Reported Performance Table'!$B1966="",'Reported Performance Table'!$C1966="",'Reported Performance Table'!$D1966="",'Reported Performance Table'!$F1966="",'Reported Performance Table'!$G1966="",'Reported Performance Table'!$H1966="",'Reported Performance Table'!$I1966="",'Reported Performance Table'!$K1966="",'Reported Performance Table'!$N1966="",'Reported Performance Table'!$O1966="",'Reported Performance Table'!$P1966="",'Reported Performance Table'!$Q1966="",'Reported Performance Table'!$R1966="",'Reported Performance Table'!$S1966="",'Reported Performance Table'!$T1966="",'Reported Performance Table'!$U1966="",'Reported Performance Table'!$V1966="",'Reported Performance Table'!$W1966="",'Reported Performance Table'!$X1966="",'Reported Performance Table'!$AF1966="",'Reported Performance Table'!$AG1966="",'Reported Performance Table'!$AI1966="",'Reported Performance Table'!$AJ1966="",'Reported Performance Table'!$AL1966="",'Reported Performance Table'!$AN1966="",'Reported Performance Table'!$AR1966=""),$A1959&amp;", ",""))</f>
        <v/>
      </c>
      <c r="D1959" s="35" t="e">
        <f>VLOOKUP('Reported Performance Table'!C1959,'Master List'!$B$20:$C$39,2,FALSE)</f>
        <v>#N/A</v>
      </c>
      <c r="E1959" t="e">
        <f>VLOOKUP('Reported Performance Table'!D1959,'Master List'!$B$42:$C$129,2,FALSE)</f>
        <v>#N/A</v>
      </c>
      <c r="F1959" t="e">
        <f>VLOOKUP('Reported Performance Table'!C1959,'Master List'!$B$20:$D$39,3,FALSE)</f>
        <v>#N/A</v>
      </c>
      <c r="G1959" s="3" t="e">
        <f>VLOOKUP('Reported Performance Table'!B1959,'Master List'!$B$11:$D$17,3,FALSE)</f>
        <v>#N/A</v>
      </c>
      <c r="H1959" t="e">
        <f t="shared" si="60"/>
        <v>#N/A</v>
      </c>
      <c r="I1959" t="e">
        <f>IF(VLOOKUP('Reported Performance Table'!D1959,'Master List'!$B$42:$D$129,3,FALSE)="","No",VLOOKUP('Reported Performance Table'!D1959,'Master List'!$B$42:$D$129,3,FALSE))</f>
        <v>#N/A</v>
      </c>
      <c r="J1959" t="e">
        <f>IF(AND(I1959="Yes_No",'Reported Performance Table'!E1959="Yes"),"No","Yes_No")</f>
        <v>#N/A</v>
      </c>
      <c r="K1959" t="str">
        <f>IF('Reported Performance Table'!D1959="","",IF('Reported Performance Table'!E1959="Yes","LUNA_CCT","Reported_CCT"))</f>
        <v/>
      </c>
      <c r="L1959" t="str">
        <f>IF('Reported Performance Table'!D1959="","",IF(K1959="LUNA_CCT",VLOOKUP('Reported Performance Table'!D1959,'Master List'!$B$42:$E$129,4,FALSE),"Reported_BUG"))</f>
        <v/>
      </c>
      <c r="M1959" t="str">
        <f>IF('Reported Performance Table'!D1959="","",IF(AND('Reported Performance Table'!$E1959="Yes",OR('Reported Performance Table'!$D1959='Master List'!$B$42,'Reported Performance Table'!$D1959='Master List'!$B$43,'Reported Performance Table'!$D1959='Master List'!$B$44,'Reported Performance Table'!$D1959='Master List'!$B$46,'Reported Performance Table'!$D1959='Master List'!$B$48,'Reported Performance Table'!$D1959='Master List'!$B$104,'Reported Performance Table'!$D1959='Master List'!$B$106,'Reported Performance Table'!$D1959='Master List'!$B$126)),"LUNA_Dimming","Dimming_Capability_and_Range"))</f>
        <v/>
      </c>
      <c r="N1959" s="179">
        <f>'Reported Performance Table'!BE1959</f>
        <v>0</v>
      </c>
      <c r="O1959" s="179">
        <f>'Reported Performance Table'!BF1959</f>
        <v>0</v>
      </c>
      <c r="P1959" s="179">
        <f>'Reported Performance Table'!BG1959</f>
        <v>0</v>
      </c>
      <c r="Q1959" t="str">
        <f t="shared" si="61"/>
        <v>No</v>
      </c>
    </row>
    <row r="1960" spans="1:17" x14ac:dyDescent="0.25">
      <c r="A1960" s="75">
        <v>1967</v>
      </c>
      <c r="B1960" s="76" t="str">
        <f>IF('Reported Performance Table'!$A1967="","",IF(OR('Reported Performance Table'!$B1967="",'Reported Performance Table'!$C1967="",'Reported Performance Table'!$D1967="",'Reported Performance Table'!$F1967="",'Reported Performance Table'!$G1967="",'Reported Performance Table'!$H1967="",'Reported Performance Table'!$I1967="",'Reported Performance Table'!$K1967="",'Reported Performance Table'!$N1967="",'Reported Performance Table'!$O1967="",'Reported Performance Table'!$P1967="",'Reported Performance Table'!$Q1967="",'Reported Performance Table'!$R1967="",'Reported Performance Table'!$S1967="",'Reported Performance Table'!$T1967="",'Reported Performance Table'!$U1967="",'Reported Performance Table'!$V1967="",'Reported Performance Table'!$W1967="",'Reported Performance Table'!$X1967="",'Reported Performance Table'!$AF1967="",'Reported Performance Table'!$AG1967="",'Reported Performance Table'!$AI1967="",'Reported Performance Table'!$AJ1967="",'Reported Performance Table'!$AL1967="",'Reported Performance Table'!$AN1967="",'Reported Performance Table'!$AR1967=""),$A1960&amp;", ",""))</f>
        <v/>
      </c>
      <c r="D1960" s="35" t="e">
        <f>VLOOKUP('Reported Performance Table'!C1960,'Master List'!$B$20:$C$39,2,FALSE)</f>
        <v>#N/A</v>
      </c>
      <c r="E1960" t="e">
        <f>VLOOKUP('Reported Performance Table'!D1960,'Master List'!$B$42:$C$129,2,FALSE)</f>
        <v>#N/A</v>
      </c>
      <c r="F1960" t="e">
        <f>VLOOKUP('Reported Performance Table'!C1960,'Master List'!$B$20:$D$39,3,FALSE)</f>
        <v>#N/A</v>
      </c>
      <c r="G1960" s="3" t="e">
        <f>VLOOKUP('Reported Performance Table'!B1960,'Master List'!$B$11:$D$17,3,FALSE)</f>
        <v>#N/A</v>
      </c>
      <c r="H1960" t="e">
        <f t="shared" si="60"/>
        <v>#N/A</v>
      </c>
      <c r="I1960" t="e">
        <f>IF(VLOOKUP('Reported Performance Table'!D1960,'Master List'!$B$42:$D$129,3,FALSE)="","No",VLOOKUP('Reported Performance Table'!D1960,'Master List'!$B$42:$D$129,3,FALSE))</f>
        <v>#N/A</v>
      </c>
      <c r="J1960" t="e">
        <f>IF(AND(I1960="Yes_No",'Reported Performance Table'!E1960="Yes"),"No","Yes_No")</f>
        <v>#N/A</v>
      </c>
      <c r="K1960" t="str">
        <f>IF('Reported Performance Table'!D1960="","",IF('Reported Performance Table'!E1960="Yes","LUNA_CCT","Reported_CCT"))</f>
        <v/>
      </c>
      <c r="L1960" t="str">
        <f>IF('Reported Performance Table'!D1960="","",IF(K1960="LUNA_CCT",VLOOKUP('Reported Performance Table'!D1960,'Master List'!$B$42:$E$129,4,FALSE),"Reported_BUG"))</f>
        <v/>
      </c>
      <c r="M1960" t="str">
        <f>IF('Reported Performance Table'!D1960="","",IF(AND('Reported Performance Table'!$E1960="Yes",OR('Reported Performance Table'!$D1960='Master List'!$B$42,'Reported Performance Table'!$D1960='Master List'!$B$43,'Reported Performance Table'!$D1960='Master List'!$B$44,'Reported Performance Table'!$D1960='Master List'!$B$46,'Reported Performance Table'!$D1960='Master List'!$B$48,'Reported Performance Table'!$D1960='Master List'!$B$104,'Reported Performance Table'!$D1960='Master List'!$B$106,'Reported Performance Table'!$D1960='Master List'!$B$126)),"LUNA_Dimming","Dimming_Capability_and_Range"))</f>
        <v/>
      </c>
      <c r="N1960" s="179">
        <f>'Reported Performance Table'!BE1960</f>
        <v>0</v>
      </c>
      <c r="O1960" s="179">
        <f>'Reported Performance Table'!BF1960</f>
        <v>0</v>
      </c>
      <c r="P1960" s="179">
        <f>'Reported Performance Table'!BG1960</f>
        <v>0</v>
      </c>
      <c r="Q1960" t="str">
        <f t="shared" si="61"/>
        <v>No</v>
      </c>
    </row>
    <row r="1961" spans="1:17" x14ac:dyDescent="0.25">
      <c r="A1961" s="75">
        <v>1968</v>
      </c>
      <c r="B1961" s="76" t="str">
        <f>IF('Reported Performance Table'!$A1968="","",IF(OR('Reported Performance Table'!$B1968="",'Reported Performance Table'!$C1968="",'Reported Performance Table'!$D1968="",'Reported Performance Table'!$F1968="",'Reported Performance Table'!$G1968="",'Reported Performance Table'!$H1968="",'Reported Performance Table'!$I1968="",'Reported Performance Table'!$K1968="",'Reported Performance Table'!$N1968="",'Reported Performance Table'!$O1968="",'Reported Performance Table'!$P1968="",'Reported Performance Table'!$Q1968="",'Reported Performance Table'!$R1968="",'Reported Performance Table'!$S1968="",'Reported Performance Table'!$T1968="",'Reported Performance Table'!$U1968="",'Reported Performance Table'!$V1968="",'Reported Performance Table'!$W1968="",'Reported Performance Table'!$X1968="",'Reported Performance Table'!$AF1968="",'Reported Performance Table'!$AG1968="",'Reported Performance Table'!$AI1968="",'Reported Performance Table'!$AJ1968="",'Reported Performance Table'!$AL1968="",'Reported Performance Table'!$AN1968="",'Reported Performance Table'!$AR1968=""),$A1961&amp;", ",""))</f>
        <v/>
      </c>
      <c r="D1961" s="35" t="e">
        <f>VLOOKUP('Reported Performance Table'!C1961,'Master List'!$B$20:$C$39,2,FALSE)</f>
        <v>#N/A</v>
      </c>
      <c r="E1961" t="e">
        <f>VLOOKUP('Reported Performance Table'!D1961,'Master List'!$B$42:$C$129,2,FALSE)</f>
        <v>#N/A</v>
      </c>
      <c r="F1961" t="e">
        <f>VLOOKUP('Reported Performance Table'!C1961,'Master List'!$B$20:$D$39,3,FALSE)</f>
        <v>#N/A</v>
      </c>
      <c r="G1961" s="3" t="e">
        <f>VLOOKUP('Reported Performance Table'!B1961,'Master List'!$B$11:$D$17,3,FALSE)</f>
        <v>#N/A</v>
      </c>
      <c r="H1961" t="e">
        <f t="shared" si="60"/>
        <v>#N/A</v>
      </c>
      <c r="I1961" t="e">
        <f>IF(VLOOKUP('Reported Performance Table'!D1961,'Master List'!$B$42:$D$129,3,FALSE)="","No",VLOOKUP('Reported Performance Table'!D1961,'Master List'!$B$42:$D$129,3,FALSE))</f>
        <v>#N/A</v>
      </c>
      <c r="J1961" t="e">
        <f>IF(AND(I1961="Yes_No",'Reported Performance Table'!E1961="Yes"),"No","Yes_No")</f>
        <v>#N/A</v>
      </c>
      <c r="K1961" t="str">
        <f>IF('Reported Performance Table'!D1961="","",IF('Reported Performance Table'!E1961="Yes","LUNA_CCT","Reported_CCT"))</f>
        <v/>
      </c>
      <c r="L1961" t="str">
        <f>IF('Reported Performance Table'!D1961="","",IF(K1961="LUNA_CCT",VLOOKUP('Reported Performance Table'!D1961,'Master List'!$B$42:$E$129,4,FALSE),"Reported_BUG"))</f>
        <v/>
      </c>
      <c r="M1961" t="str">
        <f>IF('Reported Performance Table'!D1961="","",IF(AND('Reported Performance Table'!$E1961="Yes",OR('Reported Performance Table'!$D1961='Master List'!$B$42,'Reported Performance Table'!$D1961='Master List'!$B$43,'Reported Performance Table'!$D1961='Master List'!$B$44,'Reported Performance Table'!$D1961='Master List'!$B$46,'Reported Performance Table'!$D1961='Master List'!$B$48,'Reported Performance Table'!$D1961='Master List'!$B$104,'Reported Performance Table'!$D1961='Master List'!$B$106,'Reported Performance Table'!$D1961='Master List'!$B$126)),"LUNA_Dimming","Dimming_Capability_and_Range"))</f>
        <v/>
      </c>
      <c r="N1961" s="179">
        <f>'Reported Performance Table'!BE1961</f>
        <v>0</v>
      </c>
      <c r="O1961" s="179">
        <f>'Reported Performance Table'!BF1961</f>
        <v>0</v>
      </c>
      <c r="P1961" s="179">
        <f>'Reported Performance Table'!BG1961</f>
        <v>0</v>
      </c>
      <c r="Q1961" t="str">
        <f t="shared" si="61"/>
        <v>No</v>
      </c>
    </row>
    <row r="1962" spans="1:17" x14ac:dyDescent="0.25">
      <c r="A1962" s="75">
        <v>1969</v>
      </c>
      <c r="B1962" s="76" t="str">
        <f>IF('Reported Performance Table'!$A1969="","",IF(OR('Reported Performance Table'!$B1969="",'Reported Performance Table'!$C1969="",'Reported Performance Table'!$D1969="",'Reported Performance Table'!$F1969="",'Reported Performance Table'!$G1969="",'Reported Performance Table'!$H1969="",'Reported Performance Table'!$I1969="",'Reported Performance Table'!$K1969="",'Reported Performance Table'!$N1969="",'Reported Performance Table'!$O1969="",'Reported Performance Table'!$P1969="",'Reported Performance Table'!$Q1969="",'Reported Performance Table'!$R1969="",'Reported Performance Table'!$S1969="",'Reported Performance Table'!$T1969="",'Reported Performance Table'!$U1969="",'Reported Performance Table'!$V1969="",'Reported Performance Table'!$W1969="",'Reported Performance Table'!$X1969="",'Reported Performance Table'!$AF1969="",'Reported Performance Table'!$AG1969="",'Reported Performance Table'!$AI1969="",'Reported Performance Table'!$AJ1969="",'Reported Performance Table'!$AL1969="",'Reported Performance Table'!$AN1969="",'Reported Performance Table'!$AR1969=""),$A1962&amp;", ",""))</f>
        <v/>
      </c>
      <c r="D1962" s="35" t="e">
        <f>VLOOKUP('Reported Performance Table'!C1962,'Master List'!$B$20:$C$39,2,FALSE)</f>
        <v>#N/A</v>
      </c>
      <c r="E1962" t="e">
        <f>VLOOKUP('Reported Performance Table'!D1962,'Master List'!$B$42:$C$129,2,FALSE)</f>
        <v>#N/A</v>
      </c>
      <c r="F1962" t="e">
        <f>VLOOKUP('Reported Performance Table'!C1962,'Master List'!$B$20:$D$39,3,FALSE)</f>
        <v>#N/A</v>
      </c>
      <c r="G1962" s="3" t="e">
        <f>VLOOKUP('Reported Performance Table'!B1962,'Master List'!$B$11:$D$17,3,FALSE)</f>
        <v>#N/A</v>
      </c>
      <c r="H1962" t="e">
        <f t="shared" si="60"/>
        <v>#N/A</v>
      </c>
      <c r="I1962" t="e">
        <f>IF(VLOOKUP('Reported Performance Table'!D1962,'Master List'!$B$42:$D$129,3,FALSE)="","No",VLOOKUP('Reported Performance Table'!D1962,'Master List'!$B$42:$D$129,3,FALSE))</f>
        <v>#N/A</v>
      </c>
      <c r="J1962" t="e">
        <f>IF(AND(I1962="Yes_No",'Reported Performance Table'!E1962="Yes"),"No","Yes_No")</f>
        <v>#N/A</v>
      </c>
      <c r="K1962" t="str">
        <f>IF('Reported Performance Table'!D1962="","",IF('Reported Performance Table'!E1962="Yes","LUNA_CCT","Reported_CCT"))</f>
        <v/>
      </c>
      <c r="L1962" t="str">
        <f>IF('Reported Performance Table'!D1962="","",IF(K1962="LUNA_CCT",VLOOKUP('Reported Performance Table'!D1962,'Master List'!$B$42:$E$129,4,FALSE),"Reported_BUG"))</f>
        <v/>
      </c>
      <c r="M1962" t="str">
        <f>IF('Reported Performance Table'!D1962="","",IF(AND('Reported Performance Table'!$E1962="Yes",OR('Reported Performance Table'!$D1962='Master List'!$B$42,'Reported Performance Table'!$D1962='Master List'!$B$43,'Reported Performance Table'!$D1962='Master List'!$B$44,'Reported Performance Table'!$D1962='Master List'!$B$46,'Reported Performance Table'!$D1962='Master List'!$B$48,'Reported Performance Table'!$D1962='Master List'!$B$104,'Reported Performance Table'!$D1962='Master List'!$B$106,'Reported Performance Table'!$D1962='Master List'!$B$126)),"LUNA_Dimming","Dimming_Capability_and_Range"))</f>
        <v/>
      </c>
      <c r="N1962" s="179">
        <f>'Reported Performance Table'!BE1962</f>
        <v>0</v>
      </c>
      <c r="O1962" s="179">
        <f>'Reported Performance Table'!BF1962</f>
        <v>0</v>
      </c>
      <c r="P1962" s="179">
        <f>'Reported Performance Table'!BG1962</f>
        <v>0</v>
      </c>
      <c r="Q1962" t="str">
        <f t="shared" si="61"/>
        <v>No</v>
      </c>
    </row>
    <row r="1963" spans="1:17" x14ac:dyDescent="0.25">
      <c r="A1963" s="75">
        <v>1970</v>
      </c>
      <c r="B1963" s="76" t="str">
        <f>IF('Reported Performance Table'!$A1970="","",IF(OR('Reported Performance Table'!$B1970="",'Reported Performance Table'!$C1970="",'Reported Performance Table'!$D1970="",'Reported Performance Table'!$F1970="",'Reported Performance Table'!$G1970="",'Reported Performance Table'!$H1970="",'Reported Performance Table'!$I1970="",'Reported Performance Table'!$K1970="",'Reported Performance Table'!$N1970="",'Reported Performance Table'!$O1970="",'Reported Performance Table'!$P1970="",'Reported Performance Table'!$Q1970="",'Reported Performance Table'!$R1970="",'Reported Performance Table'!$S1970="",'Reported Performance Table'!$T1970="",'Reported Performance Table'!$U1970="",'Reported Performance Table'!$V1970="",'Reported Performance Table'!$W1970="",'Reported Performance Table'!$X1970="",'Reported Performance Table'!$AF1970="",'Reported Performance Table'!$AG1970="",'Reported Performance Table'!$AI1970="",'Reported Performance Table'!$AJ1970="",'Reported Performance Table'!$AL1970="",'Reported Performance Table'!$AN1970="",'Reported Performance Table'!$AR1970=""),$A1963&amp;", ",""))</f>
        <v/>
      </c>
      <c r="D1963" s="35" t="e">
        <f>VLOOKUP('Reported Performance Table'!C1963,'Master List'!$B$20:$C$39,2,FALSE)</f>
        <v>#N/A</v>
      </c>
      <c r="E1963" t="e">
        <f>VLOOKUP('Reported Performance Table'!D1963,'Master List'!$B$42:$C$129,2,FALSE)</f>
        <v>#N/A</v>
      </c>
      <c r="F1963" t="e">
        <f>VLOOKUP('Reported Performance Table'!C1963,'Master List'!$B$20:$D$39,3,FALSE)</f>
        <v>#N/A</v>
      </c>
      <c r="G1963" s="3" t="e">
        <f>VLOOKUP('Reported Performance Table'!B1963,'Master List'!$B$11:$D$17,3,FALSE)</f>
        <v>#N/A</v>
      </c>
      <c r="H1963" t="e">
        <f t="shared" si="60"/>
        <v>#N/A</v>
      </c>
      <c r="I1963" t="e">
        <f>IF(VLOOKUP('Reported Performance Table'!D1963,'Master List'!$B$42:$D$129,3,FALSE)="","No",VLOOKUP('Reported Performance Table'!D1963,'Master List'!$B$42:$D$129,3,FALSE))</f>
        <v>#N/A</v>
      </c>
      <c r="J1963" t="e">
        <f>IF(AND(I1963="Yes_No",'Reported Performance Table'!E1963="Yes"),"No","Yes_No")</f>
        <v>#N/A</v>
      </c>
      <c r="K1963" t="str">
        <f>IF('Reported Performance Table'!D1963="","",IF('Reported Performance Table'!E1963="Yes","LUNA_CCT","Reported_CCT"))</f>
        <v/>
      </c>
      <c r="L1963" t="str">
        <f>IF('Reported Performance Table'!D1963="","",IF(K1963="LUNA_CCT",VLOOKUP('Reported Performance Table'!D1963,'Master List'!$B$42:$E$129,4,FALSE),"Reported_BUG"))</f>
        <v/>
      </c>
      <c r="M1963" t="str">
        <f>IF('Reported Performance Table'!D1963="","",IF(AND('Reported Performance Table'!$E1963="Yes",OR('Reported Performance Table'!$D1963='Master List'!$B$42,'Reported Performance Table'!$D1963='Master List'!$B$43,'Reported Performance Table'!$D1963='Master List'!$B$44,'Reported Performance Table'!$D1963='Master List'!$B$46,'Reported Performance Table'!$D1963='Master List'!$B$48,'Reported Performance Table'!$D1963='Master List'!$B$104,'Reported Performance Table'!$D1963='Master List'!$B$106,'Reported Performance Table'!$D1963='Master List'!$B$126)),"LUNA_Dimming","Dimming_Capability_and_Range"))</f>
        <v/>
      </c>
      <c r="N1963" s="179">
        <f>'Reported Performance Table'!BE1963</f>
        <v>0</v>
      </c>
      <c r="O1963" s="179">
        <f>'Reported Performance Table'!BF1963</f>
        <v>0</v>
      </c>
      <c r="P1963" s="179">
        <f>'Reported Performance Table'!BG1963</f>
        <v>0</v>
      </c>
      <c r="Q1963" t="str">
        <f t="shared" si="61"/>
        <v>No</v>
      </c>
    </row>
    <row r="1964" spans="1:17" x14ac:dyDescent="0.25">
      <c r="A1964" s="75">
        <v>1971</v>
      </c>
      <c r="B1964" s="76" t="str">
        <f>IF('Reported Performance Table'!$A1971="","",IF(OR('Reported Performance Table'!$B1971="",'Reported Performance Table'!$C1971="",'Reported Performance Table'!$D1971="",'Reported Performance Table'!$F1971="",'Reported Performance Table'!$G1971="",'Reported Performance Table'!$H1971="",'Reported Performance Table'!$I1971="",'Reported Performance Table'!$K1971="",'Reported Performance Table'!$N1971="",'Reported Performance Table'!$O1971="",'Reported Performance Table'!$P1971="",'Reported Performance Table'!$Q1971="",'Reported Performance Table'!$R1971="",'Reported Performance Table'!$S1971="",'Reported Performance Table'!$T1971="",'Reported Performance Table'!$U1971="",'Reported Performance Table'!$V1971="",'Reported Performance Table'!$W1971="",'Reported Performance Table'!$X1971="",'Reported Performance Table'!$AF1971="",'Reported Performance Table'!$AG1971="",'Reported Performance Table'!$AI1971="",'Reported Performance Table'!$AJ1971="",'Reported Performance Table'!$AL1971="",'Reported Performance Table'!$AN1971="",'Reported Performance Table'!$AR1971=""),$A1964&amp;", ",""))</f>
        <v/>
      </c>
      <c r="D1964" s="35" t="e">
        <f>VLOOKUP('Reported Performance Table'!C1964,'Master List'!$B$20:$C$39,2,FALSE)</f>
        <v>#N/A</v>
      </c>
      <c r="E1964" t="e">
        <f>VLOOKUP('Reported Performance Table'!D1964,'Master List'!$B$42:$C$129,2,FALSE)</f>
        <v>#N/A</v>
      </c>
      <c r="F1964" t="e">
        <f>VLOOKUP('Reported Performance Table'!C1964,'Master List'!$B$20:$D$39,3,FALSE)</f>
        <v>#N/A</v>
      </c>
      <c r="G1964" s="3" t="e">
        <f>VLOOKUP('Reported Performance Table'!B1964,'Master List'!$B$11:$D$17,3,FALSE)</f>
        <v>#N/A</v>
      </c>
      <c r="H1964" t="e">
        <f t="shared" si="60"/>
        <v>#N/A</v>
      </c>
      <c r="I1964" t="e">
        <f>IF(VLOOKUP('Reported Performance Table'!D1964,'Master List'!$B$42:$D$129,3,FALSE)="","No",VLOOKUP('Reported Performance Table'!D1964,'Master List'!$B$42:$D$129,3,FALSE))</f>
        <v>#N/A</v>
      </c>
      <c r="J1964" t="e">
        <f>IF(AND(I1964="Yes_No",'Reported Performance Table'!E1964="Yes"),"No","Yes_No")</f>
        <v>#N/A</v>
      </c>
      <c r="K1964" t="str">
        <f>IF('Reported Performance Table'!D1964="","",IF('Reported Performance Table'!E1964="Yes","LUNA_CCT","Reported_CCT"))</f>
        <v/>
      </c>
      <c r="L1964" t="str">
        <f>IF('Reported Performance Table'!D1964="","",IF(K1964="LUNA_CCT",VLOOKUP('Reported Performance Table'!D1964,'Master List'!$B$42:$E$129,4,FALSE),"Reported_BUG"))</f>
        <v/>
      </c>
      <c r="M1964" t="str">
        <f>IF('Reported Performance Table'!D1964="","",IF(AND('Reported Performance Table'!$E1964="Yes",OR('Reported Performance Table'!$D1964='Master List'!$B$42,'Reported Performance Table'!$D1964='Master List'!$B$43,'Reported Performance Table'!$D1964='Master List'!$B$44,'Reported Performance Table'!$D1964='Master List'!$B$46,'Reported Performance Table'!$D1964='Master List'!$B$48,'Reported Performance Table'!$D1964='Master List'!$B$104,'Reported Performance Table'!$D1964='Master List'!$B$106,'Reported Performance Table'!$D1964='Master List'!$B$126)),"LUNA_Dimming","Dimming_Capability_and_Range"))</f>
        <v/>
      </c>
      <c r="N1964" s="179">
        <f>'Reported Performance Table'!BE1964</f>
        <v>0</v>
      </c>
      <c r="O1964" s="179">
        <f>'Reported Performance Table'!BF1964</f>
        <v>0</v>
      </c>
      <c r="P1964" s="179">
        <f>'Reported Performance Table'!BG1964</f>
        <v>0</v>
      </c>
      <c r="Q1964" t="str">
        <f t="shared" si="61"/>
        <v>No</v>
      </c>
    </row>
    <row r="1965" spans="1:17" x14ac:dyDescent="0.25">
      <c r="A1965" s="75">
        <v>1972</v>
      </c>
      <c r="B1965" s="76" t="str">
        <f>IF('Reported Performance Table'!$A1972="","",IF(OR('Reported Performance Table'!$B1972="",'Reported Performance Table'!$C1972="",'Reported Performance Table'!$D1972="",'Reported Performance Table'!$F1972="",'Reported Performance Table'!$G1972="",'Reported Performance Table'!$H1972="",'Reported Performance Table'!$I1972="",'Reported Performance Table'!$K1972="",'Reported Performance Table'!$N1972="",'Reported Performance Table'!$O1972="",'Reported Performance Table'!$P1972="",'Reported Performance Table'!$Q1972="",'Reported Performance Table'!$R1972="",'Reported Performance Table'!$S1972="",'Reported Performance Table'!$T1972="",'Reported Performance Table'!$U1972="",'Reported Performance Table'!$V1972="",'Reported Performance Table'!$W1972="",'Reported Performance Table'!$X1972="",'Reported Performance Table'!$AF1972="",'Reported Performance Table'!$AG1972="",'Reported Performance Table'!$AI1972="",'Reported Performance Table'!$AJ1972="",'Reported Performance Table'!$AL1972="",'Reported Performance Table'!$AN1972="",'Reported Performance Table'!$AR1972=""),$A1965&amp;", ",""))</f>
        <v/>
      </c>
      <c r="D1965" s="35" t="e">
        <f>VLOOKUP('Reported Performance Table'!C1965,'Master List'!$B$20:$C$39,2,FALSE)</f>
        <v>#N/A</v>
      </c>
      <c r="E1965" t="e">
        <f>VLOOKUP('Reported Performance Table'!D1965,'Master List'!$B$42:$C$129,2,FALSE)</f>
        <v>#N/A</v>
      </c>
      <c r="F1965" t="e">
        <f>VLOOKUP('Reported Performance Table'!C1965,'Master List'!$B$20:$D$39,3,FALSE)</f>
        <v>#N/A</v>
      </c>
      <c r="G1965" s="3" t="e">
        <f>VLOOKUP('Reported Performance Table'!B1965,'Master List'!$B$11:$D$17,3,FALSE)</f>
        <v>#N/A</v>
      </c>
      <c r="H1965" t="e">
        <f t="shared" si="60"/>
        <v>#N/A</v>
      </c>
      <c r="I1965" t="e">
        <f>IF(VLOOKUP('Reported Performance Table'!D1965,'Master List'!$B$42:$D$129,3,FALSE)="","No",VLOOKUP('Reported Performance Table'!D1965,'Master List'!$B$42:$D$129,3,FALSE))</f>
        <v>#N/A</v>
      </c>
      <c r="J1965" t="e">
        <f>IF(AND(I1965="Yes_No",'Reported Performance Table'!E1965="Yes"),"No","Yes_No")</f>
        <v>#N/A</v>
      </c>
      <c r="K1965" t="str">
        <f>IF('Reported Performance Table'!D1965="","",IF('Reported Performance Table'!E1965="Yes","LUNA_CCT","Reported_CCT"))</f>
        <v/>
      </c>
      <c r="L1965" t="str">
        <f>IF('Reported Performance Table'!D1965="","",IF(K1965="LUNA_CCT",VLOOKUP('Reported Performance Table'!D1965,'Master List'!$B$42:$E$129,4,FALSE),"Reported_BUG"))</f>
        <v/>
      </c>
      <c r="M1965" t="str">
        <f>IF('Reported Performance Table'!D1965="","",IF(AND('Reported Performance Table'!$E1965="Yes",OR('Reported Performance Table'!$D1965='Master List'!$B$42,'Reported Performance Table'!$D1965='Master List'!$B$43,'Reported Performance Table'!$D1965='Master List'!$B$44,'Reported Performance Table'!$D1965='Master List'!$B$46,'Reported Performance Table'!$D1965='Master List'!$B$48,'Reported Performance Table'!$D1965='Master List'!$B$104,'Reported Performance Table'!$D1965='Master List'!$B$106,'Reported Performance Table'!$D1965='Master List'!$B$126)),"LUNA_Dimming","Dimming_Capability_and_Range"))</f>
        <v/>
      </c>
      <c r="N1965" s="179">
        <f>'Reported Performance Table'!BE1965</f>
        <v>0</v>
      </c>
      <c r="O1965" s="179">
        <f>'Reported Performance Table'!BF1965</f>
        <v>0</v>
      </c>
      <c r="P1965" s="179">
        <f>'Reported Performance Table'!BG1965</f>
        <v>0</v>
      </c>
      <c r="Q1965" t="str">
        <f t="shared" si="61"/>
        <v>No</v>
      </c>
    </row>
    <row r="1966" spans="1:17" x14ac:dyDescent="0.25">
      <c r="A1966" s="75">
        <v>1973</v>
      </c>
      <c r="B1966" s="76" t="str">
        <f>IF('Reported Performance Table'!$A1973="","",IF(OR('Reported Performance Table'!$B1973="",'Reported Performance Table'!$C1973="",'Reported Performance Table'!$D1973="",'Reported Performance Table'!$F1973="",'Reported Performance Table'!$G1973="",'Reported Performance Table'!$H1973="",'Reported Performance Table'!$I1973="",'Reported Performance Table'!$K1973="",'Reported Performance Table'!$N1973="",'Reported Performance Table'!$O1973="",'Reported Performance Table'!$P1973="",'Reported Performance Table'!$Q1973="",'Reported Performance Table'!$R1973="",'Reported Performance Table'!$S1973="",'Reported Performance Table'!$T1973="",'Reported Performance Table'!$U1973="",'Reported Performance Table'!$V1973="",'Reported Performance Table'!$W1973="",'Reported Performance Table'!$X1973="",'Reported Performance Table'!$AF1973="",'Reported Performance Table'!$AG1973="",'Reported Performance Table'!$AI1973="",'Reported Performance Table'!$AJ1973="",'Reported Performance Table'!$AL1973="",'Reported Performance Table'!$AN1973="",'Reported Performance Table'!$AR1973=""),$A1966&amp;", ",""))</f>
        <v/>
      </c>
      <c r="D1966" s="35" t="e">
        <f>VLOOKUP('Reported Performance Table'!C1966,'Master List'!$B$20:$C$39,2,FALSE)</f>
        <v>#N/A</v>
      </c>
      <c r="E1966" t="e">
        <f>VLOOKUP('Reported Performance Table'!D1966,'Master List'!$B$42:$C$129,2,FALSE)</f>
        <v>#N/A</v>
      </c>
      <c r="F1966" t="e">
        <f>VLOOKUP('Reported Performance Table'!C1966,'Master List'!$B$20:$D$39,3,FALSE)</f>
        <v>#N/A</v>
      </c>
      <c r="G1966" s="3" t="e">
        <f>VLOOKUP('Reported Performance Table'!B1966,'Master List'!$B$11:$D$17,3,FALSE)</f>
        <v>#N/A</v>
      </c>
      <c r="H1966" t="e">
        <f t="shared" si="60"/>
        <v>#N/A</v>
      </c>
      <c r="I1966" t="e">
        <f>IF(VLOOKUP('Reported Performance Table'!D1966,'Master List'!$B$42:$D$129,3,FALSE)="","No",VLOOKUP('Reported Performance Table'!D1966,'Master List'!$B$42:$D$129,3,FALSE))</f>
        <v>#N/A</v>
      </c>
      <c r="J1966" t="e">
        <f>IF(AND(I1966="Yes_No",'Reported Performance Table'!E1966="Yes"),"No","Yes_No")</f>
        <v>#N/A</v>
      </c>
      <c r="K1966" t="str">
        <f>IF('Reported Performance Table'!D1966="","",IF('Reported Performance Table'!E1966="Yes","LUNA_CCT","Reported_CCT"))</f>
        <v/>
      </c>
      <c r="L1966" t="str">
        <f>IF('Reported Performance Table'!D1966="","",IF(K1966="LUNA_CCT",VLOOKUP('Reported Performance Table'!D1966,'Master List'!$B$42:$E$129,4,FALSE),"Reported_BUG"))</f>
        <v/>
      </c>
      <c r="M1966" t="str">
        <f>IF('Reported Performance Table'!D1966="","",IF(AND('Reported Performance Table'!$E1966="Yes",OR('Reported Performance Table'!$D1966='Master List'!$B$42,'Reported Performance Table'!$D1966='Master List'!$B$43,'Reported Performance Table'!$D1966='Master List'!$B$44,'Reported Performance Table'!$D1966='Master List'!$B$46,'Reported Performance Table'!$D1966='Master List'!$B$48,'Reported Performance Table'!$D1966='Master List'!$B$104,'Reported Performance Table'!$D1966='Master List'!$B$106,'Reported Performance Table'!$D1966='Master List'!$B$126)),"LUNA_Dimming","Dimming_Capability_and_Range"))</f>
        <v/>
      </c>
      <c r="N1966" s="179">
        <f>'Reported Performance Table'!BE1966</f>
        <v>0</v>
      </c>
      <c r="O1966" s="179">
        <f>'Reported Performance Table'!BF1966</f>
        <v>0</v>
      </c>
      <c r="P1966" s="179">
        <f>'Reported Performance Table'!BG1966</f>
        <v>0</v>
      </c>
      <c r="Q1966" t="str">
        <f t="shared" si="61"/>
        <v>No</v>
      </c>
    </row>
    <row r="1967" spans="1:17" x14ac:dyDescent="0.25">
      <c r="A1967" s="75">
        <v>1974</v>
      </c>
      <c r="B1967" s="76" t="str">
        <f>IF('Reported Performance Table'!$A1974="","",IF(OR('Reported Performance Table'!$B1974="",'Reported Performance Table'!$C1974="",'Reported Performance Table'!$D1974="",'Reported Performance Table'!$F1974="",'Reported Performance Table'!$G1974="",'Reported Performance Table'!$H1974="",'Reported Performance Table'!$I1974="",'Reported Performance Table'!$K1974="",'Reported Performance Table'!$N1974="",'Reported Performance Table'!$O1974="",'Reported Performance Table'!$P1974="",'Reported Performance Table'!$Q1974="",'Reported Performance Table'!$R1974="",'Reported Performance Table'!$S1974="",'Reported Performance Table'!$T1974="",'Reported Performance Table'!$U1974="",'Reported Performance Table'!$V1974="",'Reported Performance Table'!$W1974="",'Reported Performance Table'!$X1974="",'Reported Performance Table'!$AF1974="",'Reported Performance Table'!$AG1974="",'Reported Performance Table'!$AI1974="",'Reported Performance Table'!$AJ1974="",'Reported Performance Table'!$AL1974="",'Reported Performance Table'!$AN1974="",'Reported Performance Table'!$AR1974=""),$A1967&amp;", ",""))</f>
        <v/>
      </c>
      <c r="D1967" s="35" t="e">
        <f>VLOOKUP('Reported Performance Table'!C1967,'Master List'!$B$20:$C$39,2,FALSE)</f>
        <v>#N/A</v>
      </c>
      <c r="E1967" t="e">
        <f>VLOOKUP('Reported Performance Table'!D1967,'Master List'!$B$42:$C$129,2,FALSE)</f>
        <v>#N/A</v>
      </c>
      <c r="F1967" t="e">
        <f>VLOOKUP('Reported Performance Table'!C1967,'Master List'!$B$20:$D$39,3,FALSE)</f>
        <v>#N/A</v>
      </c>
      <c r="G1967" s="3" t="e">
        <f>VLOOKUP('Reported Performance Table'!B1967,'Master List'!$B$11:$D$17,3,FALSE)</f>
        <v>#N/A</v>
      </c>
      <c r="H1967" t="e">
        <f t="shared" si="60"/>
        <v>#N/A</v>
      </c>
      <c r="I1967" t="e">
        <f>IF(VLOOKUP('Reported Performance Table'!D1967,'Master List'!$B$42:$D$129,3,FALSE)="","No",VLOOKUP('Reported Performance Table'!D1967,'Master List'!$B$42:$D$129,3,FALSE))</f>
        <v>#N/A</v>
      </c>
      <c r="J1967" t="e">
        <f>IF(AND(I1967="Yes_No",'Reported Performance Table'!E1967="Yes"),"No","Yes_No")</f>
        <v>#N/A</v>
      </c>
      <c r="K1967" t="str">
        <f>IF('Reported Performance Table'!D1967="","",IF('Reported Performance Table'!E1967="Yes","LUNA_CCT","Reported_CCT"))</f>
        <v/>
      </c>
      <c r="L1967" t="str">
        <f>IF('Reported Performance Table'!D1967="","",IF(K1967="LUNA_CCT",VLOOKUP('Reported Performance Table'!D1967,'Master List'!$B$42:$E$129,4,FALSE),"Reported_BUG"))</f>
        <v/>
      </c>
      <c r="M1967" t="str">
        <f>IF('Reported Performance Table'!D1967="","",IF(AND('Reported Performance Table'!$E1967="Yes",OR('Reported Performance Table'!$D1967='Master List'!$B$42,'Reported Performance Table'!$D1967='Master List'!$B$43,'Reported Performance Table'!$D1967='Master List'!$B$44,'Reported Performance Table'!$D1967='Master List'!$B$46,'Reported Performance Table'!$D1967='Master List'!$B$48,'Reported Performance Table'!$D1967='Master List'!$B$104,'Reported Performance Table'!$D1967='Master List'!$B$106,'Reported Performance Table'!$D1967='Master List'!$B$126)),"LUNA_Dimming","Dimming_Capability_and_Range"))</f>
        <v/>
      </c>
      <c r="N1967" s="179">
        <f>'Reported Performance Table'!BE1967</f>
        <v>0</v>
      </c>
      <c r="O1967" s="179">
        <f>'Reported Performance Table'!BF1967</f>
        <v>0</v>
      </c>
      <c r="P1967" s="179">
        <f>'Reported Performance Table'!BG1967</f>
        <v>0</v>
      </c>
      <c r="Q1967" t="str">
        <f t="shared" si="61"/>
        <v>No</v>
      </c>
    </row>
    <row r="1968" spans="1:17" x14ac:dyDescent="0.25">
      <c r="A1968" s="75">
        <v>1975</v>
      </c>
      <c r="B1968" s="76" t="str">
        <f>IF('Reported Performance Table'!$A1975="","",IF(OR('Reported Performance Table'!$B1975="",'Reported Performance Table'!$C1975="",'Reported Performance Table'!$D1975="",'Reported Performance Table'!$F1975="",'Reported Performance Table'!$G1975="",'Reported Performance Table'!$H1975="",'Reported Performance Table'!$I1975="",'Reported Performance Table'!$K1975="",'Reported Performance Table'!$N1975="",'Reported Performance Table'!$O1975="",'Reported Performance Table'!$P1975="",'Reported Performance Table'!$Q1975="",'Reported Performance Table'!$R1975="",'Reported Performance Table'!$S1975="",'Reported Performance Table'!$T1975="",'Reported Performance Table'!$U1975="",'Reported Performance Table'!$V1975="",'Reported Performance Table'!$W1975="",'Reported Performance Table'!$X1975="",'Reported Performance Table'!$AF1975="",'Reported Performance Table'!$AG1975="",'Reported Performance Table'!$AI1975="",'Reported Performance Table'!$AJ1975="",'Reported Performance Table'!$AL1975="",'Reported Performance Table'!$AN1975="",'Reported Performance Table'!$AR1975=""),$A1968&amp;", ",""))</f>
        <v/>
      </c>
      <c r="D1968" s="35" t="e">
        <f>VLOOKUP('Reported Performance Table'!C1968,'Master List'!$B$20:$C$39,2,FALSE)</f>
        <v>#N/A</v>
      </c>
      <c r="E1968" t="e">
        <f>VLOOKUP('Reported Performance Table'!D1968,'Master List'!$B$42:$C$129,2,FALSE)</f>
        <v>#N/A</v>
      </c>
      <c r="F1968" t="e">
        <f>VLOOKUP('Reported Performance Table'!C1968,'Master List'!$B$20:$D$39,3,FALSE)</f>
        <v>#N/A</v>
      </c>
      <c r="G1968" s="3" t="e">
        <f>VLOOKUP('Reported Performance Table'!B1968,'Master List'!$B$11:$D$17,3,FALSE)</f>
        <v>#N/A</v>
      </c>
      <c r="H1968" t="e">
        <f t="shared" si="60"/>
        <v>#N/A</v>
      </c>
      <c r="I1968" t="e">
        <f>IF(VLOOKUP('Reported Performance Table'!D1968,'Master List'!$B$42:$D$129,3,FALSE)="","No",VLOOKUP('Reported Performance Table'!D1968,'Master List'!$B$42:$D$129,3,FALSE))</f>
        <v>#N/A</v>
      </c>
      <c r="J1968" t="e">
        <f>IF(AND(I1968="Yes_No",'Reported Performance Table'!E1968="Yes"),"No","Yes_No")</f>
        <v>#N/A</v>
      </c>
      <c r="K1968" t="str">
        <f>IF('Reported Performance Table'!D1968="","",IF('Reported Performance Table'!E1968="Yes","LUNA_CCT","Reported_CCT"))</f>
        <v/>
      </c>
      <c r="L1968" t="str">
        <f>IF('Reported Performance Table'!D1968="","",IF(K1968="LUNA_CCT",VLOOKUP('Reported Performance Table'!D1968,'Master List'!$B$42:$E$129,4,FALSE),"Reported_BUG"))</f>
        <v/>
      </c>
      <c r="M1968" t="str">
        <f>IF('Reported Performance Table'!D1968="","",IF(AND('Reported Performance Table'!$E1968="Yes",OR('Reported Performance Table'!$D1968='Master List'!$B$42,'Reported Performance Table'!$D1968='Master List'!$B$43,'Reported Performance Table'!$D1968='Master List'!$B$44,'Reported Performance Table'!$D1968='Master List'!$B$46,'Reported Performance Table'!$D1968='Master List'!$B$48,'Reported Performance Table'!$D1968='Master List'!$B$104,'Reported Performance Table'!$D1968='Master List'!$B$106,'Reported Performance Table'!$D1968='Master List'!$B$126)),"LUNA_Dimming","Dimming_Capability_and_Range"))</f>
        <v/>
      </c>
      <c r="N1968" s="179">
        <f>'Reported Performance Table'!BE1968</f>
        <v>0</v>
      </c>
      <c r="O1968" s="179">
        <f>'Reported Performance Table'!BF1968</f>
        <v>0</v>
      </c>
      <c r="P1968" s="179">
        <f>'Reported Performance Table'!BG1968</f>
        <v>0</v>
      </c>
      <c r="Q1968" t="str">
        <f t="shared" si="61"/>
        <v>No</v>
      </c>
    </row>
    <row r="1969" spans="1:17" x14ac:dyDescent="0.25">
      <c r="A1969" s="75">
        <v>1976</v>
      </c>
      <c r="B1969" s="76" t="str">
        <f>IF('Reported Performance Table'!$A1976="","",IF(OR('Reported Performance Table'!$B1976="",'Reported Performance Table'!$C1976="",'Reported Performance Table'!$D1976="",'Reported Performance Table'!$F1976="",'Reported Performance Table'!$G1976="",'Reported Performance Table'!$H1976="",'Reported Performance Table'!$I1976="",'Reported Performance Table'!$K1976="",'Reported Performance Table'!$N1976="",'Reported Performance Table'!$O1976="",'Reported Performance Table'!$P1976="",'Reported Performance Table'!$Q1976="",'Reported Performance Table'!$R1976="",'Reported Performance Table'!$S1976="",'Reported Performance Table'!$T1976="",'Reported Performance Table'!$U1976="",'Reported Performance Table'!$V1976="",'Reported Performance Table'!$W1976="",'Reported Performance Table'!$X1976="",'Reported Performance Table'!$AF1976="",'Reported Performance Table'!$AG1976="",'Reported Performance Table'!$AI1976="",'Reported Performance Table'!$AJ1976="",'Reported Performance Table'!$AL1976="",'Reported Performance Table'!$AN1976="",'Reported Performance Table'!$AR1976=""),$A1969&amp;", ",""))</f>
        <v/>
      </c>
      <c r="D1969" s="35" t="e">
        <f>VLOOKUP('Reported Performance Table'!C1969,'Master List'!$B$20:$C$39,2,FALSE)</f>
        <v>#N/A</v>
      </c>
      <c r="E1969" t="e">
        <f>VLOOKUP('Reported Performance Table'!D1969,'Master List'!$B$42:$C$129,2,FALSE)</f>
        <v>#N/A</v>
      </c>
      <c r="F1969" t="e">
        <f>VLOOKUP('Reported Performance Table'!C1969,'Master List'!$B$20:$D$39,3,FALSE)</f>
        <v>#N/A</v>
      </c>
      <c r="G1969" s="3" t="e">
        <f>VLOOKUP('Reported Performance Table'!B1969,'Master List'!$B$11:$D$17,3,FALSE)</f>
        <v>#N/A</v>
      </c>
      <c r="H1969" t="e">
        <f t="shared" si="60"/>
        <v>#N/A</v>
      </c>
      <c r="I1969" t="e">
        <f>IF(VLOOKUP('Reported Performance Table'!D1969,'Master List'!$B$42:$D$129,3,FALSE)="","No",VLOOKUP('Reported Performance Table'!D1969,'Master List'!$B$42:$D$129,3,FALSE))</f>
        <v>#N/A</v>
      </c>
      <c r="J1969" t="e">
        <f>IF(AND(I1969="Yes_No",'Reported Performance Table'!E1969="Yes"),"No","Yes_No")</f>
        <v>#N/A</v>
      </c>
      <c r="K1969" t="str">
        <f>IF('Reported Performance Table'!D1969="","",IF('Reported Performance Table'!E1969="Yes","LUNA_CCT","Reported_CCT"))</f>
        <v/>
      </c>
      <c r="L1969" t="str">
        <f>IF('Reported Performance Table'!D1969="","",IF(K1969="LUNA_CCT",VLOOKUP('Reported Performance Table'!D1969,'Master List'!$B$42:$E$129,4,FALSE),"Reported_BUG"))</f>
        <v/>
      </c>
      <c r="M1969" t="str">
        <f>IF('Reported Performance Table'!D1969="","",IF(AND('Reported Performance Table'!$E1969="Yes",OR('Reported Performance Table'!$D1969='Master List'!$B$42,'Reported Performance Table'!$D1969='Master List'!$B$43,'Reported Performance Table'!$D1969='Master List'!$B$44,'Reported Performance Table'!$D1969='Master List'!$B$46,'Reported Performance Table'!$D1969='Master List'!$B$48,'Reported Performance Table'!$D1969='Master List'!$B$104,'Reported Performance Table'!$D1969='Master List'!$B$106,'Reported Performance Table'!$D1969='Master List'!$B$126)),"LUNA_Dimming","Dimming_Capability_and_Range"))</f>
        <v/>
      </c>
      <c r="N1969" s="179">
        <f>'Reported Performance Table'!BE1969</f>
        <v>0</v>
      </c>
      <c r="O1969" s="179">
        <f>'Reported Performance Table'!BF1969</f>
        <v>0</v>
      </c>
      <c r="P1969" s="179">
        <f>'Reported Performance Table'!BG1969</f>
        <v>0</v>
      </c>
      <c r="Q1969" t="str">
        <f t="shared" si="61"/>
        <v>No</v>
      </c>
    </row>
    <row r="1970" spans="1:17" x14ac:dyDescent="0.25">
      <c r="A1970" s="75">
        <v>1977</v>
      </c>
      <c r="B1970" s="76" t="str">
        <f>IF('Reported Performance Table'!$A1977="","",IF(OR('Reported Performance Table'!$B1977="",'Reported Performance Table'!$C1977="",'Reported Performance Table'!$D1977="",'Reported Performance Table'!$F1977="",'Reported Performance Table'!$G1977="",'Reported Performance Table'!$H1977="",'Reported Performance Table'!$I1977="",'Reported Performance Table'!$K1977="",'Reported Performance Table'!$N1977="",'Reported Performance Table'!$O1977="",'Reported Performance Table'!$P1977="",'Reported Performance Table'!$Q1977="",'Reported Performance Table'!$R1977="",'Reported Performance Table'!$S1977="",'Reported Performance Table'!$T1977="",'Reported Performance Table'!$U1977="",'Reported Performance Table'!$V1977="",'Reported Performance Table'!$W1977="",'Reported Performance Table'!$X1977="",'Reported Performance Table'!$AF1977="",'Reported Performance Table'!$AG1977="",'Reported Performance Table'!$AI1977="",'Reported Performance Table'!$AJ1977="",'Reported Performance Table'!$AL1977="",'Reported Performance Table'!$AN1977="",'Reported Performance Table'!$AR1977=""),$A1970&amp;", ",""))</f>
        <v/>
      </c>
      <c r="D1970" s="35" t="e">
        <f>VLOOKUP('Reported Performance Table'!C1970,'Master List'!$B$20:$C$39,2,FALSE)</f>
        <v>#N/A</v>
      </c>
      <c r="E1970" t="e">
        <f>VLOOKUP('Reported Performance Table'!D1970,'Master List'!$B$42:$C$129,2,FALSE)</f>
        <v>#N/A</v>
      </c>
      <c r="F1970" t="e">
        <f>VLOOKUP('Reported Performance Table'!C1970,'Master List'!$B$20:$D$39,3,FALSE)</f>
        <v>#N/A</v>
      </c>
      <c r="G1970" s="3" t="e">
        <f>VLOOKUP('Reported Performance Table'!B1970,'Master List'!$B$11:$D$17,3,FALSE)</f>
        <v>#N/A</v>
      </c>
      <c r="H1970" t="e">
        <f t="shared" si="60"/>
        <v>#N/A</v>
      </c>
      <c r="I1970" t="e">
        <f>IF(VLOOKUP('Reported Performance Table'!D1970,'Master List'!$B$42:$D$129,3,FALSE)="","No",VLOOKUP('Reported Performance Table'!D1970,'Master List'!$B$42:$D$129,3,FALSE))</f>
        <v>#N/A</v>
      </c>
      <c r="J1970" t="e">
        <f>IF(AND(I1970="Yes_No",'Reported Performance Table'!E1970="Yes"),"No","Yes_No")</f>
        <v>#N/A</v>
      </c>
      <c r="K1970" t="str">
        <f>IF('Reported Performance Table'!D1970="","",IF('Reported Performance Table'!E1970="Yes","LUNA_CCT","Reported_CCT"))</f>
        <v/>
      </c>
      <c r="L1970" t="str">
        <f>IF('Reported Performance Table'!D1970="","",IF(K1970="LUNA_CCT",VLOOKUP('Reported Performance Table'!D1970,'Master List'!$B$42:$E$129,4,FALSE),"Reported_BUG"))</f>
        <v/>
      </c>
      <c r="M1970" t="str">
        <f>IF('Reported Performance Table'!D1970="","",IF(AND('Reported Performance Table'!$E1970="Yes",OR('Reported Performance Table'!$D1970='Master List'!$B$42,'Reported Performance Table'!$D1970='Master List'!$B$43,'Reported Performance Table'!$D1970='Master List'!$B$44,'Reported Performance Table'!$D1970='Master List'!$B$46,'Reported Performance Table'!$D1970='Master List'!$B$48,'Reported Performance Table'!$D1970='Master List'!$B$104,'Reported Performance Table'!$D1970='Master List'!$B$106,'Reported Performance Table'!$D1970='Master List'!$B$126)),"LUNA_Dimming","Dimming_Capability_and_Range"))</f>
        <v/>
      </c>
      <c r="N1970" s="179">
        <f>'Reported Performance Table'!BE1970</f>
        <v>0</v>
      </c>
      <c r="O1970" s="179">
        <f>'Reported Performance Table'!BF1970</f>
        <v>0</v>
      </c>
      <c r="P1970" s="179">
        <f>'Reported Performance Table'!BG1970</f>
        <v>0</v>
      </c>
      <c r="Q1970" t="str">
        <f t="shared" si="61"/>
        <v>No</v>
      </c>
    </row>
    <row r="1971" spans="1:17" x14ac:dyDescent="0.25">
      <c r="A1971" s="75">
        <v>1978</v>
      </c>
      <c r="B1971" s="76" t="str">
        <f>IF('Reported Performance Table'!$A1978="","",IF(OR('Reported Performance Table'!$B1978="",'Reported Performance Table'!$C1978="",'Reported Performance Table'!$D1978="",'Reported Performance Table'!$F1978="",'Reported Performance Table'!$G1978="",'Reported Performance Table'!$H1978="",'Reported Performance Table'!$I1978="",'Reported Performance Table'!$K1978="",'Reported Performance Table'!$N1978="",'Reported Performance Table'!$O1978="",'Reported Performance Table'!$P1978="",'Reported Performance Table'!$Q1978="",'Reported Performance Table'!$R1978="",'Reported Performance Table'!$S1978="",'Reported Performance Table'!$T1978="",'Reported Performance Table'!$U1978="",'Reported Performance Table'!$V1978="",'Reported Performance Table'!$W1978="",'Reported Performance Table'!$X1978="",'Reported Performance Table'!$AF1978="",'Reported Performance Table'!$AG1978="",'Reported Performance Table'!$AI1978="",'Reported Performance Table'!$AJ1978="",'Reported Performance Table'!$AL1978="",'Reported Performance Table'!$AN1978="",'Reported Performance Table'!$AR1978=""),$A1971&amp;", ",""))</f>
        <v/>
      </c>
      <c r="D1971" s="35" t="e">
        <f>VLOOKUP('Reported Performance Table'!C1971,'Master List'!$B$20:$C$39,2,FALSE)</f>
        <v>#N/A</v>
      </c>
      <c r="E1971" t="e">
        <f>VLOOKUP('Reported Performance Table'!D1971,'Master List'!$B$42:$C$129,2,FALSE)</f>
        <v>#N/A</v>
      </c>
      <c r="F1971" t="e">
        <f>VLOOKUP('Reported Performance Table'!C1971,'Master List'!$B$20:$D$39,3,FALSE)</f>
        <v>#N/A</v>
      </c>
      <c r="G1971" s="3" t="e">
        <f>VLOOKUP('Reported Performance Table'!B1971,'Master List'!$B$11:$D$17,3,FALSE)</f>
        <v>#N/A</v>
      </c>
      <c r="H1971" t="e">
        <f t="shared" si="60"/>
        <v>#N/A</v>
      </c>
      <c r="I1971" t="e">
        <f>IF(VLOOKUP('Reported Performance Table'!D1971,'Master List'!$B$42:$D$129,3,FALSE)="","No",VLOOKUP('Reported Performance Table'!D1971,'Master List'!$B$42:$D$129,3,FALSE))</f>
        <v>#N/A</v>
      </c>
      <c r="J1971" t="e">
        <f>IF(AND(I1971="Yes_No",'Reported Performance Table'!E1971="Yes"),"No","Yes_No")</f>
        <v>#N/A</v>
      </c>
      <c r="K1971" t="str">
        <f>IF('Reported Performance Table'!D1971="","",IF('Reported Performance Table'!E1971="Yes","LUNA_CCT","Reported_CCT"))</f>
        <v/>
      </c>
      <c r="L1971" t="str">
        <f>IF('Reported Performance Table'!D1971="","",IF(K1971="LUNA_CCT",VLOOKUP('Reported Performance Table'!D1971,'Master List'!$B$42:$E$129,4,FALSE),"Reported_BUG"))</f>
        <v/>
      </c>
      <c r="M1971" t="str">
        <f>IF('Reported Performance Table'!D1971="","",IF(AND('Reported Performance Table'!$E1971="Yes",OR('Reported Performance Table'!$D1971='Master List'!$B$42,'Reported Performance Table'!$D1971='Master List'!$B$43,'Reported Performance Table'!$D1971='Master List'!$B$44,'Reported Performance Table'!$D1971='Master List'!$B$46,'Reported Performance Table'!$D1971='Master List'!$B$48,'Reported Performance Table'!$D1971='Master List'!$B$104,'Reported Performance Table'!$D1971='Master List'!$B$106,'Reported Performance Table'!$D1971='Master List'!$B$126)),"LUNA_Dimming","Dimming_Capability_and_Range"))</f>
        <v/>
      </c>
      <c r="N1971" s="179">
        <f>'Reported Performance Table'!BE1971</f>
        <v>0</v>
      </c>
      <c r="O1971" s="179">
        <f>'Reported Performance Table'!BF1971</f>
        <v>0</v>
      </c>
      <c r="P1971" s="179">
        <f>'Reported Performance Table'!BG1971</f>
        <v>0</v>
      </c>
      <c r="Q1971" t="str">
        <f t="shared" si="61"/>
        <v>No</v>
      </c>
    </row>
    <row r="1972" spans="1:17" x14ac:dyDescent="0.25">
      <c r="A1972" s="75">
        <v>1979</v>
      </c>
      <c r="B1972" s="76" t="str">
        <f>IF('Reported Performance Table'!$A1979="","",IF(OR('Reported Performance Table'!$B1979="",'Reported Performance Table'!$C1979="",'Reported Performance Table'!$D1979="",'Reported Performance Table'!$F1979="",'Reported Performance Table'!$G1979="",'Reported Performance Table'!$H1979="",'Reported Performance Table'!$I1979="",'Reported Performance Table'!$K1979="",'Reported Performance Table'!$N1979="",'Reported Performance Table'!$O1979="",'Reported Performance Table'!$P1979="",'Reported Performance Table'!$Q1979="",'Reported Performance Table'!$R1979="",'Reported Performance Table'!$S1979="",'Reported Performance Table'!$T1979="",'Reported Performance Table'!$U1979="",'Reported Performance Table'!$V1979="",'Reported Performance Table'!$W1979="",'Reported Performance Table'!$X1979="",'Reported Performance Table'!$AF1979="",'Reported Performance Table'!$AG1979="",'Reported Performance Table'!$AI1979="",'Reported Performance Table'!$AJ1979="",'Reported Performance Table'!$AL1979="",'Reported Performance Table'!$AN1979="",'Reported Performance Table'!$AR1979=""),$A1972&amp;", ",""))</f>
        <v/>
      </c>
      <c r="D1972" s="35" t="e">
        <f>VLOOKUP('Reported Performance Table'!C1972,'Master List'!$B$20:$C$39,2,FALSE)</f>
        <v>#N/A</v>
      </c>
      <c r="E1972" t="e">
        <f>VLOOKUP('Reported Performance Table'!D1972,'Master List'!$B$42:$C$129,2,FALSE)</f>
        <v>#N/A</v>
      </c>
      <c r="F1972" t="e">
        <f>VLOOKUP('Reported Performance Table'!C1972,'Master List'!$B$20:$D$39,3,FALSE)</f>
        <v>#N/A</v>
      </c>
      <c r="G1972" s="3" t="e">
        <f>VLOOKUP('Reported Performance Table'!B1972,'Master List'!$B$11:$D$17,3,FALSE)</f>
        <v>#N/A</v>
      </c>
      <c r="H1972" t="e">
        <f t="shared" si="60"/>
        <v>#N/A</v>
      </c>
      <c r="I1972" t="e">
        <f>IF(VLOOKUP('Reported Performance Table'!D1972,'Master List'!$B$42:$D$129,3,FALSE)="","No",VLOOKUP('Reported Performance Table'!D1972,'Master List'!$B$42:$D$129,3,FALSE))</f>
        <v>#N/A</v>
      </c>
      <c r="J1972" t="e">
        <f>IF(AND(I1972="Yes_No",'Reported Performance Table'!E1972="Yes"),"No","Yes_No")</f>
        <v>#N/A</v>
      </c>
      <c r="K1972" t="str">
        <f>IF('Reported Performance Table'!D1972="","",IF('Reported Performance Table'!E1972="Yes","LUNA_CCT","Reported_CCT"))</f>
        <v/>
      </c>
      <c r="L1972" t="str">
        <f>IF('Reported Performance Table'!D1972="","",IF(K1972="LUNA_CCT",VLOOKUP('Reported Performance Table'!D1972,'Master List'!$B$42:$E$129,4,FALSE),"Reported_BUG"))</f>
        <v/>
      </c>
      <c r="M1972" t="str">
        <f>IF('Reported Performance Table'!D1972="","",IF(AND('Reported Performance Table'!$E1972="Yes",OR('Reported Performance Table'!$D1972='Master List'!$B$42,'Reported Performance Table'!$D1972='Master List'!$B$43,'Reported Performance Table'!$D1972='Master List'!$B$44,'Reported Performance Table'!$D1972='Master List'!$B$46,'Reported Performance Table'!$D1972='Master List'!$B$48,'Reported Performance Table'!$D1972='Master List'!$B$104,'Reported Performance Table'!$D1972='Master List'!$B$106,'Reported Performance Table'!$D1972='Master List'!$B$126)),"LUNA_Dimming","Dimming_Capability_and_Range"))</f>
        <v/>
      </c>
      <c r="N1972" s="179">
        <f>'Reported Performance Table'!BE1972</f>
        <v>0</v>
      </c>
      <c r="O1972" s="179">
        <f>'Reported Performance Table'!BF1972</f>
        <v>0</v>
      </c>
      <c r="P1972" s="179">
        <f>'Reported Performance Table'!BG1972</f>
        <v>0</v>
      </c>
      <c r="Q1972" t="str">
        <f t="shared" si="61"/>
        <v>No</v>
      </c>
    </row>
    <row r="1973" spans="1:17" x14ac:dyDescent="0.25">
      <c r="A1973" s="75">
        <v>1980</v>
      </c>
      <c r="B1973" s="76" t="str">
        <f>IF('Reported Performance Table'!$A1980="","",IF(OR('Reported Performance Table'!$B1980="",'Reported Performance Table'!$C1980="",'Reported Performance Table'!$D1980="",'Reported Performance Table'!$F1980="",'Reported Performance Table'!$G1980="",'Reported Performance Table'!$H1980="",'Reported Performance Table'!$I1980="",'Reported Performance Table'!$K1980="",'Reported Performance Table'!$N1980="",'Reported Performance Table'!$O1980="",'Reported Performance Table'!$P1980="",'Reported Performance Table'!$Q1980="",'Reported Performance Table'!$R1980="",'Reported Performance Table'!$S1980="",'Reported Performance Table'!$T1980="",'Reported Performance Table'!$U1980="",'Reported Performance Table'!$V1980="",'Reported Performance Table'!$W1980="",'Reported Performance Table'!$X1980="",'Reported Performance Table'!$AF1980="",'Reported Performance Table'!$AG1980="",'Reported Performance Table'!$AI1980="",'Reported Performance Table'!$AJ1980="",'Reported Performance Table'!$AL1980="",'Reported Performance Table'!$AN1980="",'Reported Performance Table'!$AR1980=""),$A1973&amp;", ",""))</f>
        <v/>
      </c>
      <c r="D1973" s="35" t="e">
        <f>VLOOKUP('Reported Performance Table'!C1973,'Master List'!$B$20:$C$39,2,FALSE)</f>
        <v>#N/A</v>
      </c>
      <c r="E1973" t="e">
        <f>VLOOKUP('Reported Performance Table'!D1973,'Master List'!$B$42:$C$129,2,FALSE)</f>
        <v>#N/A</v>
      </c>
      <c r="F1973" t="e">
        <f>VLOOKUP('Reported Performance Table'!C1973,'Master List'!$B$20:$D$39,3,FALSE)</f>
        <v>#N/A</v>
      </c>
      <c r="G1973" s="3" t="e">
        <f>VLOOKUP('Reported Performance Table'!B1973,'Master List'!$B$11:$D$17,3,FALSE)</f>
        <v>#N/A</v>
      </c>
      <c r="H1973" t="e">
        <f t="shared" si="60"/>
        <v>#N/A</v>
      </c>
      <c r="I1973" t="e">
        <f>IF(VLOOKUP('Reported Performance Table'!D1973,'Master List'!$B$42:$D$129,3,FALSE)="","No",VLOOKUP('Reported Performance Table'!D1973,'Master List'!$B$42:$D$129,3,FALSE))</f>
        <v>#N/A</v>
      </c>
      <c r="J1973" t="e">
        <f>IF(AND(I1973="Yes_No",'Reported Performance Table'!E1973="Yes"),"No","Yes_No")</f>
        <v>#N/A</v>
      </c>
      <c r="K1973" t="str">
        <f>IF('Reported Performance Table'!D1973="","",IF('Reported Performance Table'!E1973="Yes","LUNA_CCT","Reported_CCT"))</f>
        <v/>
      </c>
      <c r="L1973" t="str">
        <f>IF('Reported Performance Table'!D1973="","",IF(K1973="LUNA_CCT",VLOOKUP('Reported Performance Table'!D1973,'Master List'!$B$42:$E$129,4,FALSE),"Reported_BUG"))</f>
        <v/>
      </c>
      <c r="M1973" t="str">
        <f>IF('Reported Performance Table'!D1973="","",IF(AND('Reported Performance Table'!$E1973="Yes",OR('Reported Performance Table'!$D1973='Master List'!$B$42,'Reported Performance Table'!$D1973='Master List'!$B$43,'Reported Performance Table'!$D1973='Master List'!$B$44,'Reported Performance Table'!$D1973='Master List'!$B$46,'Reported Performance Table'!$D1973='Master List'!$B$48,'Reported Performance Table'!$D1973='Master List'!$B$104,'Reported Performance Table'!$D1973='Master List'!$B$106,'Reported Performance Table'!$D1973='Master List'!$B$126)),"LUNA_Dimming","Dimming_Capability_and_Range"))</f>
        <v/>
      </c>
      <c r="N1973" s="179">
        <f>'Reported Performance Table'!BE1973</f>
        <v>0</v>
      </c>
      <c r="O1973" s="179">
        <f>'Reported Performance Table'!BF1973</f>
        <v>0</v>
      </c>
      <c r="P1973" s="179">
        <f>'Reported Performance Table'!BG1973</f>
        <v>0</v>
      </c>
      <c r="Q1973" t="str">
        <f t="shared" si="61"/>
        <v>No</v>
      </c>
    </row>
    <row r="1974" spans="1:17" x14ac:dyDescent="0.25">
      <c r="A1974" s="75">
        <v>1981</v>
      </c>
      <c r="B1974" s="76" t="str">
        <f>IF('Reported Performance Table'!$A1981="","",IF(OR('Reported Performance Table'!$B1981="",'Reported Performance Table'!$C1981="",'Reported Performance Table'!$D1981="",'Reported Performance Table'!$F1981="",'Reported Performance Table'!$G1981="",'Reported Performance Table'!$H1981="",'Reported Performance Table'!$I1981="",'Reported Performance Table'!$K1981="",'Reported Performance Table'!$N1981="",'Reported Performance Table'!$O1981="",'Reported Performance Table'!$P1981="",'Reported Performance Table'!$Q1981="",'Reported Performance Table'!$R1981="",'Reported Performance Table'!$S1981="",'Reported Performance Table'!$T1981="",'Reported Performance Table'!$U1981="",'Reported Performance Table'!$V1981="",'Reported Performance Table'!$W1981="",'Reported Performance Table'!$X1981="",'Reported Performance Table'!$AF1981="",'Reported Performance Table'!$AG1981="",'Reported Performance Table'!$AI1981="",'Reported Performance Table'!$AJ1981="",'Reported Performance Table'!$AL1981="",'Reported Performance Table'!$AN1981="",'Reported Performance Table'!$AR1981=""),$A1974&amp;", ",""))</f>
        <v/>
      </c>
      <c r="D1974" s="35" t="e">
        <f>VLOOKUP('Reported Performance Table'!C1974,'Master List'!$B$20:$C$39,2,FALSE)</f>
        <v>#N/A</v>
      </c>
      <c r="E1974" t="e">
        <f>VLOOKUP('Reported Performance Table'!D1974,'Master List'!$B$42:$C$129,2,FALSE)</f>
        <v>#N/A</v>
      </c>
      <c r="F1974" t="e">
        <f>VLOOKUP('Reported Performance Table'!C1974,'Master List'!$B$20:$D$39,3,FALSE)</f>
        <v>#N/A</v>
      </c>
      <c r="G1974" s="3" t="e">
        <f>VLOOKUP('Reported Performance Table'!B1974,'Master List'!$B$11:$D$17,3,FALSE)</f>
        <v>#N/A</v>
      </c>
      <c r="H1974" t="e">
        <f t="shared" si="60"/>
        <v>#N/A</v>
      </c>
      <c r="I1974" t="e">
        <f>IF(VLOOKUP('Reported Performance Table'!D1974,'Master List'!$B$42:$D$129,3,FALSE)="","No",VLOOKUP('Reported Performance Table'!D1974,'Master List'!$B$42:$D$129,3,FALSE))</f>
        <v>#N/A</v>
      </c>
      <c r="J1974" t="e">
        <f>IF(AND(I1974="Yes_No",'Reported Performance Table'!E1974="Yes"),"No","Yes_No")</f>
        <v>#N/A</v>
      </c>
      <c r="K1974" t="str">
        <f>IF('Reported Performance Table'!D1974="","",IF('Reported Performance Table'!E1974="Yes","LUNA_CCT","Reported_CCT"))</f>
        <v/>
      </c>
      <c r="L1974" t="str">
        <f>IF('Reported Performance Table'!D1974="","",IF(K1974="LUNA_CCT",VLOOKUP('Reported Performance Table'!D1974,'Master List'!$B$42:$E$129,4,FALSE),"Reported_BUG"))</f>
        <v/>
      </c>
      <c r="M1974" t="str">
        <f>IF('Reported Performance Table'!D1974="","",IF(AND('Reported Performance Table'!$E1974="Yes",OR('Reported Performance Table'!$D1974='Master List'!$B$42,'Reported Performance Table'!$D1974='Master List'!$B$43,'Reported Performance Table'!$D1974='Master List'!$B$44,'Reported Performance Table'!$D1974='Master List'!$B$46,'Reported Performance Table'!$D1974='Master List'!$B$48,'Reported Performance Table'!$D1974='Master List'!$B$104,'Reported Performance Table'!$D1974='Master List'!$B$106,'Reported Performance Table'!$D1974='Master List'!$B$126)),"LUNA_Dimming","Dimming_Capability_and_Range"))</f>
        <v/>
      </c>
      <c r="N1974" s="179">
        <f>'Reported Performance Table'!BE1974</f>
        <v>0</v>
      </c>
      <c r="O1974" s="179">
        <f>'Reported Performance Table'!BF1974</f>
        <v>0</v>
      </c>
      <c r="P1974" s="179">
        <f>'Reported Performance Table'!BG1974</f>
        <v>0</v>
      </c>
      <c r="Q1974" t="str">
        <f t="shared" si="61"/>
        <v>No</v>
      </c>
    </row>
    <row r="1975" spans="1:17" x14ac:dyDescent="0.25">
      <c r="A1975" s="75">
        <v>1982</v>
      </c>
      <c r="B1975" s="76" t="str">
        <f>IF('Reported Performance Table'!$A1982="","",IF(OR('Reported Performance Table'!$B1982="",'Reported Performance Table'!$C1982="",'Reported Performance Table'!$D1982="",'Reported Performance Table'!$F1982="",'Reported Performance Table'!$G1982="",'Reported Performance Table'!$H1982="",'Reported Performance Table'!$I1982="",'Reported Performance Table'!$K1982="",'Reported Performance Table'!$N1982="",'Reported Performance Table'!$O1982="",'Reported Performance Table'!$P1982="",'Reported Performance Table'!$Q1982="",'Reported Performance Table'!$R1982="",'Reported Performance Table'!$S1982="",'Reported Performance Table'!$T1982="",'Reported Performance Table'!$U1982="",'Reported Performance Table'!$V1982="",'Reported Performance Table'!$W1982="",'Reported Performance Table'!$X1982="",'Reported Performance Table'!$AF1982="",'Reported Performance Table'!$AG1982="",'Reported Performance Table'!$AI1982="",'Reported Performance Table'!$AJ1982="",'Reported Performance Table'!$AL1982="",'Reported Performance Table'!$AN1982="",'Reported Performance Table'!$AR1982=""),$A1975&amp;", ",""))</f>
        <v/>
      </c>
      <c r="D1975" s="35" t="e">
        <f>VLOOKUP('Reported Performance Table'!C1975,'Master List'!$B$20:$C$39,2,FALSE)</f>
        <v>#N/A</v>
      </c>
      <c r="E1975" t="e">
        <f>VLOOKUP('Reported Performance Table'!D1975,'Master List'!$B$42:$C$129,2,FALSE)</f>
        <v>#N/A</v>
      </c>
      <c r="F1975" t="e">
        <f>VLOOKUP('Reported Performance Table'!C1975,'Master List'!$B$20:$D$39,3,FALSE)</f>
        <v>#N/A</v>
      </c>
      <c r="G1975" s="3" t="e">
        <f>VLOOKUP('Reported Performance Table'!B1975,'Master List'!$B$11:$D$17,3,FALSE)</f>
        <v>#N/A</v>
      </c>
      <c r="H1975" t="e">
        <f t="shared" si="60"/>
        <v>#N/A</v>
      </c>
      <c r="I1975" t="e">
        <f>IF(VLOOKUP('Reported Performance Table'!D1975,'Master List'!$B$42:$D$129,3,FALSE)="","No",VLOOKUP('Reported Performance Table'!D1975,'Master List'!$B$42:$D$129,3,FALSE))</f>
        <v>#N/A</v>
      </c>
      <c r="J1975" t="e">
        <f>IF(AND(I1975="Yes_No",'Reported Performance Table'!E1975="Yes"),"No","Yes_No")</f>
        <v>#N/A</v>
      </c>
      <c r="K1975" t="str">
        <f>IF('Reported Performance Table'!D1975="","",IF('Reported Performance Table'!E1975="Yes","LUNA_CCT","Reported_CCT"))</f>
        <v/>
      </c>
      <c r="L1975" t="str">
        <f>IF('Reported Performance Table'!D1975="","",IF(K1975="LUNA_CCT",VLOOKUP('Reported Performance Table'!D1975,'Master List'!$B$42:$E$129,4,FALSE),"Reported_BUG"))</f>
        <v/>
      </c>
      <c r="M1975" t="str">
        <f>IF('Reported Performance Table'!D1975="","",IF(AND('Reported Performance Table'!$E1975="Yes",OR('Reported Performance Table'!$D1975='Master List'!$B$42,'Reported Performance Table'!$D1975='Master List'!$B$43,'Reported Performance Table'!$D1975='Master List'!$B$44,'Reported Performance Table'!$D1975='Master List'!$B$46,'Reported Performance Table'!$D1975='Master List'!$B$48,'Reported Performance Table'!$D1975='Master List'!$B$104,'Reported Performance Table'!$D1975='Master List'!$B$106,'Reported Performance Table'!$D1975='Master List'!$B$126)),"LUNA_Dimming","Dimming_Capability_and_Range"))</f>
        <v/>
      </c>
      <c r="N1975" s="179">
        <f>'Reported Performance Table'!BE1975</f>
        <v>0</v>
      </c>
      <c r="O1975" s="179">
        <f>'Reported Performance Table'!BF1975</f>
        <v>0</v>
      </c>
      <c r="P1975" s="179">
        <f>'Reported Performance Table'!BG1975</f>
        <v>0</v>
      </c>
      <c r="Q1975" t="str">
        <f t="shared" si="61"/>
        <v>No</v>
      </c>
    </row>
    <row r="1976" spans="1:17" x14ac:dyDescent="0.25">
      <c r="A1976" s="75">
        <v>1983</v>
      </c>
      <c r="B1976" s="76" t="str">
        <f>IF('Reported Performance Table'!$A1983="","",IF(OR('Reported Performance Table'!$B1983="",'Reported Performance Table'!$C1983="",'Reported Performance Table'!$D1983="",'Reported Performance Table'!$F1983="",'Reported Performance Table'!$G1983="",'Reported Performance Table'!$H1983="",'Reported Performance Table'!$I1983="",'Reported Performance Table'!$K1983="",'Reported Performance Table'!$N1983="",'Reported Performance Table'!$O1983="",'Reported Performance Table'!$P1983="",'Reported Performance Table'!$Q1983="",'Reported Performance Table'!$R1983="",'Reported Performance Table'!$S1983="",'Reported Performance Table'!$T1983="",'Reported Performance Table'!$U1983="",'Reported Performance Table'!$V1983="",'Reported Performance Table'!$W1983="",'Reported Performance Table'!$X1983="",'Reported Performance Table'!$AF1983="",'Reported Performance Table'!$AG1983="",'Reported Performance Table'!$AI1983="",'Reported Performance Table'!$AJ1983="",'Reported Performance Table'!$AL1983="",'Reported Performance Table'!$AN1983="",'Reported Performance Table'!$AR1983=""),$A1976&amp;", ",""))</f>
        <v/>
      </c>
      <c r="D1976" s="35" t="e">
        <f>VLOOKUP('Reported Performance Table'!C1976,'Master List'!$B$20:$C$39,2,FALSE)</f>
        <v>#N/A</v>
      </c>
      <c r="E1976" t="e">
        <f>VLOOKUP('Reported Performance Table'!D1976,'Master List'!$B$42:$C$129,2,FALSE)</f>
        <v>#N/A</v>
      </c>
      <c r="F1976" t="e">
        <f>VLOOKUP('Reported Performance Table'!C1976,'Master List'!$B$20:$D$39,3,FALSE)</f>
        <v>#N/A</v>
      </c>
      <c r="G1976" s="3" t="e">
        <f>VLOOKUP('Reported Performance Table'!B1976,'Master List'!$B$11:$D$17,3,FALSE)</f>
        <v>#N/A</v>
      </c>
      <c r="H1976" t="e">
        <f t="shared" si="60"/>
        <v>#N/A</v>
      </c>
      <c r="I1976" t="e">
        <f>IF(VLOOKUP('Reported Performance Table'!D1976,'Master List'!$B$42:$D$129,3,FALSE)="","No",VLOOKUP('Reported Performance Table'!D1976,'Master List'!$B$42:$D$129,3,FALSE))</f>
        <v>#N/A</v>
      </c>
      <c r="J1976" t="e">
        <f>IF(AND(I1976="Yes_No",'Reported Performance Table'!E1976="Yes"),"No","Yes_No")</f>
        <v>#N/A</v>
      </c>
      <c r="K1976" t="str">
        <f>IF('Reported Performance Table'!D1976="","",IF('Reported Performance Table'!E1976="Yes","LUNA_CCT","Reported_CCT"))</f>
        <v/>
      </c>
      <c r="L1976" t="str">
        <f>IF('Reported Performance Table'!D1976="","",IF(K1976="LUNA_CCT",VLOOKUP('Reported Performance Table'!D1976,'Master List'!$B$42:$E$129,4,FALSE),"Reported_BUG"))</f>
        <v/>
      </c>
      <c r="M1976" t="str">
        <f>IF('Reported Performance Table'!D1976="","",IF(AND('Reported Performance Table'!$E1976="Yes",OR('Reported Performance Table'!$D1976='Master List'!$B$42,'Reported Performance Table'!$D1976='Master List'!$B$43,'Reported Performance Table'!$D1976='Master List'!$B$44,'Reported Performance Table'!$D1976='Master List'!$B$46,'Reported Performance Table'!$D1976='Master List'!$B$48,'Reported Performance Table'!$D1976='Master List'!$B$104,'Reported Performance Table'!$D1976='Master List'!$B$106,'Reported Performance Table'!$D1976='Master List'!$B$126)),"LUNA_Dimming","Dimming_Capability_and_Range"))</f>
        <v/>
      </c>
      <c r="N1976" s="179">
        <f>'Reported Performance Table'!BE1976</f>
        <v>0</v>
      </c>
      <c r="O1976" s="179">
        <f>'Reported Performance Table'!BF1976</f>
        <v>0</v>
      </c>
      <c r="P1976" s="179">
        <f>'Reported Performance Table'!BG1976</f>
        <v>0</v>
      </c>
      <c r="Q1976" t="str">
        <f t="shared" si="61"/>
        <v>No</v>
      </c>
    </row>
    <row r="1977" spans="1:17" x14ac:dyDescent="0.25">
      <c r="A1977" s="75">
        <v>1984</v>
      </c>
      <c r="B1977" s="76" t="str">
        <f>IF('Reported Performance Table'!$A1984="","",IF(OR('Reported Performance Table'!$B1984="",'Reported Performance Table'!$C1984="",'Reported Performance Table'!$D1984="",'Reported Performance Table'!$F1984="",'Reported Performance Table'!$G1984="",'Reported Performance Table'!$H1984="",'Reported Performance Table'!$I1984="",'Reported Performance Table'!$K1984="",'Reported Performance Table'!$N1984="",'Reported Performance Table'!$O1984="",'Reported Performance Table'!$P1984="",'Reported Performance Table'!$Q1984="",'Reported Performance Table'!$R1984="",'Reported Performance Table'!$S1984="",'Reported Performance Table'!$T1984="",'Reported Performance Table'!$U1984="",'Reported Performance Table'!$V1984="",'Reported Performance Table'!$W1984="",'Reported Performance Table'!$X1984="",'Reported Performance Table'!$AF1984="",'Reported Performance Table'!$AG1984="",'Reported Performance Table'!$AI1984="",'Reported Performance Table'!$AJ1984="",'Reported Performance Table'!$AL1984="",'Reported Performance Table'!$AN1984="",'Reported Performance Table'!$AR1984=""),$A1977&amp;", ",""))</f>
        <v/>
      </c>
      <c r="D1977" s="35" t="e">
        <f>VLOOKUP('Reported Performance Table'!C1977,'Master List'!$B$20:$C$39,2,FALSE)</f>
        <v>#N/A</v>
      </c>
      <c r="E1977" t="e">
        <f>VLOOKUP('Reported Performance Table'!D1977,'Master List'!$B$42:$C$129,2,FALSE)</f>
        <v>#N/A</v>
      </c>
      <c r="F1977" t="e">
        <f>VLOOKUP('Reported Performance Table'!C1977,'Master List'!$B$20:$D$39,3,FALSE)</f>
        <v>#N/A</v>
      </c>
      <c r="G1977" s="3" t="e">
        <f>VLOOKUP('Reported Performance Table'!B1977,'Master List'!$B$11:$D$17,3,FALSE)</f>
        <v>#N/A</v>
      </c>
      <c r="H1977" t="e">
        <f t="shared" si="60"/>
        <v>#N/A</v>
      </c>
      <c r="I1977" t="e">
        <f>IF(VLOOKUP('Reported Performance Table'!D1977,'Master List'!$B$42:$D$129,3,FALSE)="","No",VLOOKUP('Reported Performance Table'!D1977,'Master List'!$B$42:$D$129,3,FALSE))</f>
        <v>#N/A</v>
      </c>
      <c r="J1977" t="e">
        <f>IF(AND(I1977="Yes_No",'Reported Performance Table'!E1977="Yes"),"No","Yes_No")</f>
        <v>#N/A</v>
      </c>
      <c r="K1977" t="str">
        <f>IF('Reported Performance Table'!D1977="","",IF('Reported Performance Table'!E1977="Yes","LUNA_CCT","Reported_CCT"))</f>
        <v/>
      </c>
      <c r="L1977" t="str">
        <f>IF('Reported Performance Table'!D1977="","",IF(K1977="LUNA_CCT",VLOOKUP('Reported Performance Table'!D1977,'Master List'!$B$42:$E$129,4,FALSE),"Reported_BUG"))</f>
        <v/>
      </c>
      <c r="M1977" t="str">
        <f>IF('Reported Performance Table'!D1977="","",IF(AND('Reported Performance Table'!$E1977="Yes",OR('Reported Performance Table'!$D1977='Master List'!$B$42,'Reported Performance Table'!$D1977='Master List'!$B$43,'Reported Performance Table'!$D1977='Master List'!$B$44,'Reported Performance Table'!$D1977='Master List'!$B$46,'Reported Performance Table'!$D1977='Master List'!$B$48,'Reported Performance Table'!$D1977='Master List'!$B$104,'Reported Performance Table'!$D1977='Master List'!$B$106,'Reported Performance Table'!$D1977='Master List'!$B$126)),"LUNA_Dimming","Dimming_Capability_and_Range"))</f>
        <v/>
      </c>
      <c r="N1977" s="179">
        <f>'Reported Performance Table'!BE1977</f>
        <v>0</v>
      </c>
      <c r="O1977" s="179">
        <f>'Reported Performance Table'!BF1977</f>
        <v>0</v>
      </c>
      <c r="P1977" s="179">
        <f>'Reported Performance Table'!BG1977</f>
        <v>0</v>
      </c>
      <c r="Q1977" t="str">
        <f t="shared" si="61"/>
        <v>No</v>
      </c>
    </row>
    <row r="1978" spans="1:17" x14ac:dyDescent="0.25">
      <c r="A1978" s="75">
        <v>1985</v>
      </c>
      <c r="B1978" s="76" t="str">
        <f>IF('Reported Performance Table'!$A1985="","",IF(OR('Reported Performance Table'!$B1985="",'Reported Performance Table'!$C1985="",'Reported Performance Table'!$D1985="",'Reported Performance Table'!$F1985="",'Reported Performance Table'!$G1985="",'Reported Performance Table'!$H1985="",'Reported Performance Table'!$I1985="",'Reported Performance Table'!$K1985="",'Reported Performance Table'!$N1985="",'Reported Performance Table'!$O1985="",'Reported Performance Table'!$P1985="",'Reported Performance Table'!$Q1985="",'Reported Performance Table'!$R1985="",'Reported Performance Table'!$S1985="",'Reported Performance Table'!$T1985="",'Reported Performance Table'!$U1985="",'Reported Performance Table'!$V1985="",'Reported Performance Table'!$W1985="",'Reported Performance Table'!$X1985="",'Reported Performance Table'!$AF1985="",'Reported Performance Table'!$AG1985="",'Reported Performance Table'!$AI1985="",'Reported Performance Table'!$AJ1985="",'Reported Performance Table'!$AL1985="",'Reported Performance Table'!$AN1985="",'Reported Performance Table'!$AR1985=""),$A1978&amp;", ",""))</f>
        <v/>
      </c>
      <c r="D1978" s="35" t="e">
        <f>VLOOKUP('Reported Performance Table'!C1978,'Master List'!$B$20:$C$39,2,FALSE)</f>
        <v>#N/A</v>
      </c>
      <c r="E1978" t="e">
        <f>VLOOKUP('Reported Performance Table'!D1978,'Master List'!$B$42:$C$129,2,FALSE)</f>
        <v>#N/A</v>
      </c>
      <c r="F1978" t="e">
        <f>VLOOKUP('Reported Performance Table'!C1978,'Master List'!$B$20:$D$39,3,FALSE)</f>
        <v>#N/A</v>
      </c>
      <c r="G1978" s="3" t="e">
        <f>VLOOKUP('Reported Performance Table'!B1978,'Master List'!$B$11:$D$17,3,FALSE)</f>
        <v>#N/A</v>
      </c>
      <c r="H1978" t="e">
        <f t="shared" si="60"/>
        <v>#N/A</v>
      </c>
      <c r="I1978" t="e">
        <f>IF(VLOOKUP('Reported Performance Table'!D1978,'Master List'!$B$42:$D$129,3,FALSE)="","No",VLOOKUP('Reported Performance Table'!D1978,'Master List'!$B$42:$D$129,3,FALSE))</f>
        <v>#N/A</v>
      </c>
      <c r="J1978" t="e">
        <f>IF(AND(I1978="Yes_No",'Reported Performance Table'!E1978="Yes"),"No","Yes_No")</f>
        <v>#N/A</v>
      </c>
      <c r="K1978" t="str">
        <f>IF('Reported Performance Table'!D1978="","",IF('Reported Performance Table'!E1978="Yes","LUNA_CCT","Reported_CCT"))</f>
        <v/>
      </c>
      <c r="L1978" t="str">
        <f>IF('Reported Performance Table'!D1978="","",IF(K1978="LUNA_CCT",VLOOKUP('Reported Performance Table'!D1978,'Master List'!$B$42:$E$129,4,FALSE),"Reported_BUG"))</f>
        <v/>
      </c>
      <c r="M1978" t="str">
        <f>IF('Reported Performance Table'!D1978="","",IF(AND('Reported Performance Table'!$E1978="Yes",OR('Reported Performance Table'!$D1978='Master List'!$B$42,'Reported Performance Table'!$D1978='Master List'!$B$43,'Reported Performance Table'!$D1978='Master List'!$B$44,'Reported Performance Table'!$D1978='Master List'!$B$46,'Reported Performance Table'!$D1978='Master List'!$B$48,'Reported Performance Table'!$D1978='Master List'!$B$104,'Reported Performance Table'!$D1978='Master List'!$B$106,'Reported Performance Table'!$D1978='Master List'!$B$126)),"LUNA_Dimming","Dimming_Capability_and_Range"))</f>
        <v/>
      </c>
      <c r="N1978" s="179">
        <f>'Reported Performance Table'!BE1978</f>
        <v>0</v>
      </c>
      <c r="O1978" s="179">
        <f>'Reported Performance Table'!BF1978</f>
        <v>0</v>
      </c>
      <c r="P1978" s="179">
        <f>'Reported Performance Table'!BG1978</f>
        <v>0</v>
      </c>
      <c r="Q1978" t="str">
        <f t="shared" si="61"/>
        <v>No</v>
      </c>
    </row>
    <row r="1979" spans="1:17" x14ac:dyDescent="0.25">
      <c r="A1979" s="75">
        <v>1986</v>
      </c>
      <c r="B1979" s="76" t="str">
        <f>IF('Reported Performance Table'!$A1986="","",IF(OR('Reported Performance Table'!$B1986="",'Reported Performance Table'!$C1986="",'Reported Performance Table'!$D1986="",'Reported Performance Table'!$F1986="",'Reported Performance Table'!$G1986="",'Reported Performance Table'!$H1986="",'Reported Performance Table'!$I1986="",'Reported Performance Table'!$K1986="",'Reported Performance Table'!$N1986="",'Reported Performance Table'!$O1986="",'Reported Performance Table'!$P1986="",'Reported Performance Table'!$Q1986="",'Reported Performance Table'!$R1986="",'Reported Performance Table'!$S1986="",'Reported Performance Table'!$T1986="",'Reported Performance Table'!$U1986="",'Reported Performance Table'!$V1986="",'Reported Performance Table'!$W1986="",'Reported Performance Table'!$X1986="",'Reported Performance Table'!$AF1986="",'Reported Performance Table'!$AG1986="",'Reported Performance Table'!$AI1986="",'Reported Performance Table'!$AJ1986="",'Reported Performance Table'!$AL1986="",'Reported Performance Table'!$AN1986="",'Reported Performance Table'!$AR1986=""),$A1979&amp;", ",""))</f>
        <v/>
      </c>
      <c r="D1979" s="35" t="e">
        <f>VLOOKUP('Reported Performance Table'!C1979,'Master List'!$B$20:$C$39,2,FALSE)</f>
        <v>#N/A</v>
      </c>
      <c r="E1979" t="e">
        <f>VLOOKUP('Reported Performance Table'!D1979,'Master List'!$B$42:$C$129,2,FALSE)</f>
        <v>#N/A</v>
      </c>
      <c r="F1979" t="e">
        <f>VLOOKUP('Reported Performance Table'!C1979,'Master List'!$B$20:$D$39,3,FALSE)</f>
        <v>#N/A</v>
      </c>
      <c r="G1979" s="3" t="e">
        <f>VLOOKUP('Reported Performance Table'!B1979,'Master List'!$B$11:$D$17,3,FALSE)</f>
        <v>#N/A</v>
      </c>
      <c r="H1979" t="e">
        <f t="shared" si="60"/>
        <v>#N/A</v>
      </c>
      <c r="I1979" t="e">
        <f>IF(VLOOKUP('Reported Performance Table'!D1979,'Master List'!$B$42:$D$129,3,FALSE)="","No",VLOOKUP('Reported Performance Table'!D1979,'Master List'!$B$42:$D$129,3,FALSE))</f>
        <v>#N/A</v>
      </c>
      <c r="J1979" t="e">
        <f>IF(AND(I1979="Yes_No",'Reported Performance Table'!E1979="Yes"),"No","Yes_No")</f>
        <v>#N/A</v>
      </c>
      <c r="K1979" t="str">
        <f>IF('Reported Performance Table'!D1979="","",IF('Reported Performance Table'!E1979="Yes","LUNA_CCT","Reported_CCT"))</f>
        <v/>
      </c>
      <c r="L1979" t="str">
        <f>IF('Reported Performance Table'!D1979="","",IF(K1979="LUNA_CCT",VLOOKUP('Reported Performance Table'!D1979,'Master List'!$B$42:$E$129,4,FALSE),"Reported_BUG"))</f>
        <v/>
      </c>
      <c r="M1979" t="str">
        <f>IF('Reported Performance Table'!D1979="","",IF(AND('Reported Performance Table'!$E1979="Yes",OR('Reported Performance Table'!$D1979='Master List'!$B$42,'Reported Performance Table'!$D1979='Master List'!$B$43,'Reported Performance Table'!$D1979='Master List'!$B$44,'Reported Performance Table'!$D1979='Master List'!$B$46,'Reported Performance Table'!$D1979='Master List'!$B$48,'Reported Performance Table'!$D1979='Master List'!$B$104,'Reported Performance Table'!$D1979='Master List'!$B$106,'Reported Performance Table'!$D1979='Master List'!$B$126)),"LUNA_Dimming","Dimming_Capability_and_Range"))</f>
        <v/>
      </c>
      <c r="N1979" s="179">
        <f>'Reported Performance Table'!BE1979</f>
        <v>0</v>
      </c>
      <c r="O1979" s="179">
        <f>'Reported Performance Table'!BF1979</f>
        <v>0</v>
      </c>
      <c r="P1979" s="179">
        <f>'Reported Performance Table'!BG1979</f>
        <v>0</v>
      </c>
      <c r="Q1979" t="str">
        <f t="shared" si="61"/>
        <v>No</v>
      </c>
    </row>
    <row r="1980" spans="1:17" x14ac:dyDescent="0.25">
      <c r="A1980" s="75">
        <v>1987</v>
      </c>
      <c r="B1980" s="76" t="str">
        <f>IF('Reported Performance Table'!$A1987="","",IF(OR('Reported Performance Table'!$B1987="",'Reported Performance Table'!$C1987="",'Reported Performance Table'!$D1987="",'Reported Performance Table'!$F1987="",'Reported Performance Table'!$G1987="",'Reported Performance Table'!$H1987="",'Reported Performance Table'!$I1987="",'Reported Performance Table'!$K1987="",'Reported Performance Table'!$N1987="",'Reported Performance Table'!$O1987="",'Reported Performance Table'!$P1987="",'Reported Performance Table'!$Q1987="",'Reported Performance Table'!$R1987="",'Reported Performance Table'!$S1987="",'Reported Performance Table'!$T1987="",'Reported Performance Table'!$U1987="",'Reported Performance Table'!$V1987="",'Reported Performance Table'!$W1987="",'Reported Performance Table'!$X1987="",'Reported Performance Table'!$AF1987="",'Reported Performance Table'!$AG1987="",'Reported Performance Table'!$AI1987="",'Reported Performance Table'!$AJ1987="",'Reported Performance Table'!$AL1987="",'Reported Performance Table'!$AN1987="",'Reported Performance Table'!$AR1987=""),$A1980&amp;", ",""))</f>
        <v/>
      </c>
      <c r="D1980" s="35" t="e">
        <f>VLOOKUP('Reported Performance Table'!C1980,'Master List'!$B$20:$C$39,2,FALSE)</f>
        <v>#N/A</v>
      </c>
      <c r="E1980" t="e">
        <f>VLOOKUP('Reported Performance Table'!D1980,'Master List'!$B$42:$C$129,2,FALSE)</f>
        <v>#N/A</v>
      </c>
      <c r="F1980" t="e">
        <f>VLOOKUP('Reported Performance Table'!C1980,'Master List'!$B$20:$D$39,3,FALSE)</f>
        <v>#N/A</v>
      </c>
      <c r="G1980" s="3" t="e">
        <f>VLOOKUP('Reported Performance Table'!B1980,'Master List'!$B$11:$D$17,3,FALSE)</f>
        <v>#N/A</v>
      </c>
      <c r="H1980" t="e">
        <f t="shared" si="60"/>
        <v>#N/A</v>
      </c>
      <c r="I1980" t="e">
        <f>IF(VLOOKUP('Reported Performance Table'!D1980,'Master List'!$B$42:$D$129,3,FALSE)="","No",VLOOKUP('Reported Performance Table'!D1980,'Master List'!$B$42:$D$129,3,FALSE))</f>
        <v>#N/A</v>
      </c>
      <c r="J1980" t="e">
        <f>IF(AND(I1980="Yes_No",'Reported Performance Table'!E1980="Yes"),"No","Yes_No")</f>
        <v>#N/A</v>
      </c>
      <c r="K1980" t="str">
        <f>IF('Reported Performance Table'!D1980="","",IF('Reported Performance Table'!E1980="Yes","LUNA_CCT","Reported_CCT"))</f>
        <v/>
      </c>
      <c r="L1980" t="str">
        <f>IF('Reported Performance Table'!D1980="","",IF(K1980="LUNA_CCT",VLOOKUP('Reported Performance Table'!D1980,'Master List'!$B$42:$E$129,4,FALSE),"Reported_BUG"))</f>
        <v/>
      </c>
      <c r="M1980" t="str">
        <f>IF('Reported Performance Table'!D1980="","",IF(AND('Reported Performance Table'!$E1980="Yes",OR('Reported Performance Table'!$D1980='Master List'!$B$42,'Reported Performance Table'!$D1980='Master List'!$B$43,'Reported Performance Table'!$D1980='Master List'!$B$44,'Reported Performance Table'!$D1980='Master List'!$B$46,'Reported Performance Table'!$D1980='Master List'!$B$48,'Reported Performance Table'!$D1980='Master List'!$B$104,'Reported Performance Table'!$D1980='Master List'!$B$106,'Reported Performance Table'!$D1980='Master List'!$B$126)),"LUNA_Dimming","Dimming_Capability_and_Range"))</f>
        <v/>
      </c>
      <c r="N1980" s="179">
        <f>'Reported Performance Table'!BE1980</f>
        <v>0</v>
      </c>
      <c r="O1980" s="179">
        <f>'Reported Performance Table'!BF1980</f>
        <v>0</v>
      </c>
      <c r="P1980" s="179">
        <f>'Reported Performance Table'!BG1980</f>
        <v>0</v>
      </c>
      <c r="Q1980" t="str">
        <f t="shared" si="61"/>
        <v>No</v>
      </c>
    </row>
    <row r="1981" spans="1:17" x14ac:dyDescent="0.25">
      <c r="A1981" s="75">
        <v>1988</v>
      </c>
      <c r="B1981" s="76" t="str">
        <f>IF('Reported Performance Table'!$A1988="","",IF(OR('Reported Performance Table'!$B1988="",'Reported Performance Table'!$C1988="",'Reported Performance Table'!$D1988="",'Reported Performance Table'!$F1988="",'Reported Performance Table'!$G1988="",'Reported Performance Table'!$H1988="",'Reported Performance Table'!$I1988="",'Reported Performance Table'!$K1988="",'Reported Performance Table'!$N1988="",'Reported Performance Table'!$O1988="",'Reported Performance Table'!$P1988="",'Reported Performance Table'!$Q1988="",'Reported Performance Table'!$R1988="",'Reported Performance Table'!$S1988="",'Reported Performance Table'!$T1988="",'Reported Performance Table'!$U1988="",'Reported Performance Table'!$V1988="",'Reported Performance Table'!$W1988="",'Reported Performance Table'!$X1988="",'Reported Performance Table'!$AF1988="",'Reported Performance Table'!$AG1988="",'Reported Performance Table'!$AI1988="",'Reported Performance Table'!$AJ1988="",'Reported Performance Table'!$AL1988="",'Reported Performance Table'!$AN1988="",'Reported Performance Table'!$AR1988=""),$A1981&amp;", ",""))</f>
        <v/>
      </c>
      <c r="D1981" s="35" t="e">
        <f>VLOOKUP('Reported Performance Table'!C1981,'Master List'!$B$20:$C$39,2,FALSE)</f>
        <v>#N/A</v>
      </c>
      <c r="E1981" t="e">
        <f>VLOOKUP('Reported Performance Table'!D1981,'Master List'!$B$42:$C$129,2,FALSE)</f>
        <v>#N/A</v>
      </c>
      <c r="F1981" t="e">
        <f>VLOOKUP('Reported Performance Table'!C1981,'Master List'!$B$20:$D$39,3,FALSE)</f>
        <v>#N/A</v>
      </c>
      <c r="G1981" s="3" t="e">
        <f>VLOOKUP('Reported Performance Table'!B1981,'Master List'!$B$11:$D$17,3,FALSE)</f>
        <v>#N/A</v>
      </c>
      <c r="H1981" t="e">
        <f t="shared" si="60"/>
        <v>#N/A</v>
      </c>
      <c r="I1981" t="e">
        <f>IF(VLOOKUP('Reported Performance Table'!D1981,'Master List'!$B$42:$D$129,3,FALSE)="","No",VLOOKUP('Reported Performance Table'!D1981,'Master List'!$B$42:$D$129,3,FALSE))</f>
        <v>#N/A</v>
      </c>
      <c r="J1981" t="e">
        <f>IF(AND(I1981="Yes_No",'Reported Performance Table'!E1981="Yes"),"No","Yes_No")</f>
        <v>#N/A</v>
      </c>
      <c r="K1981" t="str">
        <f>IF('Reported Performance Table'!D1981="","",IF('Reported Performance Table'!E1981="Yes","LUNA_CCT","Reported_CCT"))</f>
        <v/>
      </c>
      <c r="L1981" t="str">
        <f>IF('Reported Performance Table'!D1981="","",IF(K1981="LUNA_CCT",VLOOKUP('Reported Performance Table'!D1981,'Master List'!$B$42:$E$129,4,FALSE),"Reported_BUG"))</f>
        <v/>
      </c>
      <c r="M1981" t="str">
        <f>IF('Reported Performance Table'!D1981="","",IF(AND('Reported Performance Table'!$E1981="Yes",OR('Reported Performance Table'!$D1981='Master List'!$B$42,'Reported Performance Table'!$D1981='Master List'!$B$43,'Reported Performance Table'!$D1981='Master List'!$B$44,'Reported Performance Table'!$D1981='Master List'!$B$46,'Reported Performance Table'!$D1981='Master List'!$B$48,'Reported Performance Table'!$D1981='Master List'!$B$104,'Reported Performance Table'!$D1981='Master List'!$B$106,'Reported Performance Table'!$D1981='Master List'!$B$126)),"LUNA_Dimming","Dimming_Capability_and_Range"))</f>
        <v/>
      </c>
      <c r="N1981" s="179">
        <f>'Reported Performance Table'!BE1981</f>
        <v>0</v>
      </c>
      <c r="O1981" s="179">
        <f>'Reported Performance Table'!BF1981</f>
        <v>0</v>
      </c>
      <c r="P1981" s="179">
        <f>'Reported Performance Table'!BG1981</f>
        <v>0</v>
      </c>
      <c r="Q1981" t="str">
        <f t="shared" si="61"/>
        <v>No</v>
      </c>
    </row>
    <row r="1982" spans="1:17" x14ac:dyDescent="0.25">
      <c r="A1982" s="75">
        <v>1989</v>
      </c>
      <c r="B1982" s="76" t="str">
        <f>IF('Reported Performance Table'!$A1989="","",IF(OR('Reported Performance Table'!$B1989="",'Reported Performance Table'!$C1989="",'Reported Performance Table'!$D1989="",'Reported Performance Table'!$F1989="",'Reported Performance Table'!$G1989="",'Reported Performance Table'!$H1989="",'Reported Performance Table'!$I1989="",'Reported Performance Table'!$K1989="",'Reported Performance Table'!$N1989="",'Reported Performance Table'!$O1989="",'Reported Performance Table'!$P1989="",'Reported Performance Table'!$Q1989="",'Reported Performance Table'!$R1989="",'Reported Performance Table'!$S1989="",'Reported Performance Table'!$T1989="",'Reported Performance Table'!$U1989="",'Reported Performance Table'!$V1989="",'Reported Performance Table'!$W1989="",'Reported Performance Table'!$X1989="",'Reported Performance Table'!$AF1989="",'Reported Performance Table'!$AG1989="",'Reported Performance Table'!$AI1989="",'Reported Performance Table'!$AJ1989="",'Reported Performance Table'!$AL1989="",'Reported Performance Table'!$AN1989="",'Reported Performance Table'!$AR1989=""),$A1982&amp;", ",""))</f>
        <v/>
      </c>
      <c r="D1982" s="35" t="e">
        <f>VLOOKUP('Reported Performance Table'!C1982,'Master List'!$B$20:$C$39,2,FALSE)</f>
        <v>#N/A</v>
      </c>
      <c r="E1982" t="e">
        <f>VLOOKUP('Reported Performance Table'!D1982,'Master List'!$B$42:$C$129,2,FALSE)</f>
        <v>#N/A</v>
      </c>
      <c r="F1982" t="e">
        <f>VLOOKUP('Reported Performance Table'!C1982,'Master List'!$B$20:$D$39,3,FALSE)</f>
        <v>#N/A</v>
      </c>
      <c r="G1982" s="3" t="e">
        <f>VLOOKUP('Reported Performance Table'!B1982,'Master List'!$B$11:$D$17,3,FALSE)</f>
        <v>#N/A</v>
      </c>
      <c r="H1982" t="e">
        <f t="shared" si="60"/>
        <v>#N/A</v>
      </c>
      <c r="I1982" t="e">
        <f>IF(VLOOKUP('Reported Performance Table'!D1982,'Master List'!$B$42:$D$129,3,FALSE)="","No",VLOOKUP('Reported Performance Table'!D1982,'Master List'!$B$42:$D$129,3,FALSE))</f>
        <v>#N/A</v>
      </c>
      <c r="J1982" t="e">
        <f>IF(AND(I1982="Yes_No",'Reported Performance Table'!E1982="Yes"),"No","Yes_No")</f>
        <v>#N/A</v>
      </c>
      <c r="K1982" t="str">
        <f>IF('Reported Performance Table'!D1982="","",IF('Reported Performance Table'!E1982="Yes","LUNA_CCT","Reported_CCT"))</f>
        <v/>
      </c>
      <c r="L1982" t="str">
        <f>IF('Reported Performance Table'!D1982="","",IF(K1982="LUNA_CCT",VLOOKUP('Reported Performance Table'!D1982,'Master List'!$B$42:$E$129,4,FALSE),"Reported_BUG"))</f>
        <v/>
      </c>
      <c r="M1982" t="str">
        <f>IF('Reported Performance Table'!D1982="","",IF(AND('Reported Performance Table'!$E1982="Yes",OR('Reported Performance Table'!$D1982='Master List'!$B$42,'Reported Performance Table'!$D1982='Master List'!$B$43,'Reported Performance Table'!$D1982='Master List'!$B$44,'Reported Performance Table'!$D1982='Master List'!$B$46,'Reported Performance Table'!$D1982='Master List'!$B$48,'Reported Performance Table'!$D1982='Master List'!$B$104,'Reported Performance Table'!$D1982='Master List'!$B$106,'Reported Performance Table'!$D1982='Master List'!$B$126)),"LUNA_Dimming","Dimming_Capability_and_Range"))</f>
        <v/>
      </c>
      <c r="N1982" s="179">
        <f>'Reported Performance Table'!BE1982</f>
        <v>0</v>
      </c>
      <c r="O1982" s="179">
        <f>'Reported Performance Table'!BF1982</f>
        <v>0</v>
      </c>
      <c r="P1982" s="179">
        <f>'Reported Performance Table'!BG1982</f>
        <v>0</v>
      </c>
      <c r="Q1982" t="str">
        <f t="shared" si="61"/>
        <v>No</v>
      </c>
    </row>
    <row r="1983" spans="1:17" x14ac:dyDescent="0.25">
      <c r="A1983" s="75">
        <v>1990</v>
      </c>
      <c r="B1983" s="76" t="str">
        <f>IF('Reported Performance Table'!$A1990="","",IF(OR('Reported Performance Table'!$B1990="",'Reported Performance Table'!$C1990="",'Reported Performance Table'!$D1990="",'Reported Performance Table'!$F1990="",'Reported Performance Table'!$G1990="",'Reported Performance Table'!$H1990="",'Reported Performance Table'!$I1990="",'Reported Performance Table'!$K1990="",'Reported Performance Table'!$N1990="",'Reported Performance Table'!$O1990="",'Reported Performance Table'!$P1990="",'Reported Performance Table'!$Q1990="",'Reported Performance Table'!$R1990="",'Reported Performance Table'!$S1990="",'Reported Performance Table'!$T1990="",'Reported Performance Table'!$U1990="",'Reported Performance Table'!$V1990="",'Reported Performance Table'!$W1990="",'Reported Performance Table'!$X1990="",'Reported Performance Table'!$AF1990="",'Reported Performance Table'!$AG1990="",'Reported Performance Table'!$AI1990="",'Reported Performance Table'!$AJ1990="",'Reported Performance Table'!$AL1990="",'Reported Performance Table'!$AN1990="",'Reported Performance Table'!$AR1990=""),$A1983&amp;", ",""))</f>
        <v/>
      </c>
      <c r="D1983" s="35" t="e">
        <f>VLOOKUP('Reported Performance Table'!C1983,'Master List'!$B$20:$C$39,2,FALSE)</f>
        <v>#N/A</v>
      </c>
      <c r="E1983" t="e">
        <f>VLOOKUP('Reported Performance Table'!D1983,'Master List'!$B$42:$C$129,2,FALSE)</f>
        <v>#N/A</v>
      </c>
      <c r="F1983" t="e">
        <f>VLOOKUP('Reported Performance Table'!C1983,'Master List'!$B$20:$D$39,3,FALSE)</f>
        <v>#N/A</v>
      </c>
      <c r="G1983" s="3" t="e">
        <f>VLOOKUP('Reported Performance Table'!B1983,'Master List'!$B$11:$D$17,3,FALSE)</f>
        <v>#N/A</v>
      </c>
      <c r="H1983" t="e">
        <f t="shared" si="60"/>
        <v>#N/A</v>
      </c>
      <c r="I1983" t="e">
        <f>IF(VLOOKUP('Reported Performance Table'!D1983,'Master List'!$B$42:$D$129,3,FALSE)="","No",VLOOKUP('Reported Performance Table'!D1983,'Master List'!$B$42:$D$129,3,FALSE))</f>
        <v>#N/A</v>
      </c>
      <c r="J1983" t="e">
        <f>IF(AND(I1983="Yes_No",'Reported Performance Table'!E1983="Yes"),"No","Yes_No")</f>
        <v>#N/A</v>
      </c>
      <c r="K1983" t="str">
        <f>IF('Reported Performance Table'!D1983="","",IF('Reported Performance Table'!E1983="Yes","LUNA_CCT","Reported_CCT"))</f>
        <v/>
      </c>
      <c r="L1983" t="str">
        <f>IF('Reported Performance Table'!D1983="","",IF(K1983="LUNA_CCT",VLOOKUP('Reported Performance Table'!D1983,'Master List'!$B$42:$E$129,4,FALSE),"Reported_BUG"))</f>
        <v/>
      </c>
      <c r="M1983" t="str">
        <f>IF('Reported Performance Table'!D1983="","",IF(AND('Reported Performance Table'!$E1983="Yes",OR('Reported Performance Table'!$D1983='Master List'!$B$42,'Reported Performance Table'!$D1983='Master List'!$B$43,'Reported Performance Table'!$D1983='Master List'!$B$44,'Reported Performance Table'!$D1983='Master List'!$B$46,'Reported Performance Table'!$D1983='Master List'!$B$48,'Reported Performance Table'!$D1983='Master List'!$B$104,'Reported Performance Table'!$D1983='Master List'!$B$106,'Reported Performance Table'!$D1983='Master List'!$B$126)),"LUNA_Dimming","Dimming_Capability_and_Range"))</f>
        <v/>
      </c>
      <c r="N1983" s="179">
        <f>'Reported Performance Table'!BE1983</f>
        <v>0</v>
      </c>
      <c r="O1983" s="179">
        <f>'Reported Performance Table'!BF1983</f>
        <v>0</v>
      </c>
      <c r="P1983" s="179">
        <f>'Reported Performance Table'!BG1983</f>
        <v>0</v>
      </c>
      <c r="Q1983" t="str">
        <f t="shared" si="61"/>
        <v>No</v>
      </c>
    </row>
    <row r="1984" spans="1:17" x14ac:dyDescent="0.25">
      <c r="A1984" s="75">
        <v>1991</v>
      </c>
      <c r="B1984" s="76" t="str">
        <f>IF('Reported Performance Table'!$A1991="","",IF(OR('Reported Performance Table'!$B1991="",'Reported Performance Table'!$C1991="",'Reported Performance Table'!$D1991="",'Reported Performance Table'!$F1991="",'Reported Performance Table'!$G1991="",'Reported Performance Table'!$H1991="",'Reported Performance Table'!$I1991="",'Reported Performance Table'!$K1991="",'Reported Performance Table'!$N1991="",'Reported Performance Table'!$O1991="",'Reported Performance Table'!$P1991="",'Reported Performance Table'!$Q1991="",'Reported Performance Table'!$R1991="",'Reported Performance Table'!$S1991="",'Reported Performance Table'!$T1991="",'Reported Performance Table'!$U1991="",'Reported Performance Table'!$V1991="",'Reported Performance Table'!$W1991="",'Reported Performance Table'!$X1991="",'Reported Performance Table'!$AF1991="",'Reported Performance Table'!$AG1991="",'Reported Performance Table'!$AI1991="",'Reported Performance Table'!$AJ1991="",'Reported Performance Table'!$AL1991="",'Reported Performance Table'!$AN1991="",'Reported Performance Table'!$AR1991=""),$A1984&amp;", ",""))</f>
        <v/>
      </c>
      <c r="D1984" s="35" t="e">
        <f>VLOOKUP('Reported Performance Table'!C1984,'Master List'!$B$20:$C$39,2,FALSE)</f>
        <v>#N/A</v>
      </c>
      <c r="E1984" t="e">
        <f>VLOOKUP('Reported Performance Table'!D1984,'Master List'!$B$42:$C$129,2,FALSE)</f>
        <v>#N/A</v>
      </c>
      <c r="F1984" t="e">
        <f>VLOOKUP('Reported Performance Table'!C1984,'Master List'!$B$20:$D$39,3,FALSE)</f>
        <v>#N/A</v>
      </c>
      <c r="G1984" s="3" t="e">
        <f>VLOOKUP('Reported Performance Table'!B1984,'Master List'!$B$11:$D$17,3,FALSE)</f>
        <v>#N/A</v>
      </c>
      <c r="H1984" t="e">
        <f t="shared" si="60"/>
        <v>#N/A</v>
      </c>
      <c r="I1984" t="e">
        <f>IF(VLOOKUP('Reported Performance Table'!D1984,'Master List'!$B$42:$D$129,3,FALSE)="","No",VLOOKUP('Reported Performance Table'!D1984,'Master List'!$B$42:$D$129,3,FALSE))</f>
        <v>#N/A</v>
      </c>
      <c r="J1984" t="e">
        <f>IF(AND(I1984="Yes_No",'Reported Performance Table'!E1984="Yes"),"No","Yes_No")</f>
        <v>#N/A</v>
      </c>
      <c r="K1984" t="str">
        <f>IF('Reported Performance Table'!D1984="","",IF('Reported Performance Table'!E1984="Yes","LUNA_CCT","Reported_CCT"))</f>
        <v/>
      </c>
      <c r="L1984" t="str">
        <f>IF('Reported Performance Table'!D1984="","",IF(K1984="LUNA_CCT",VLOOKUP('Reported Performance Table'!D1984,'Master List'!$B$42:$E$129,4,FALSE),"Reported_BUG"))</f>
        <v/>
      </c>
      <c r="M1984" t="str">
        <f>IF('Reported Performance Table'!D1984="","",IF(AND('Reported Performance Table'!$E1984="Yes",OR('Reported Performance Table'!$D1984='Master List'!$B$42,'Reported Performance Table'!$D1984='Master List'!$B$43,'Reported Performance Table'!$D1984='Master List'!$B$44,'Reported Performance Table'!$D1984='Master List'!$B$46,'Reported Performance Table'!$D1984='Master List'!$B$48,'Reported Performance Table'!$D1984='Master List'!$B$104,'Reported Performance Table'!$D1984='Master List'!$B$106,'Reported Performance Table'!$D1984='Master List'!$B$126)),"LUNA_Dimming","Dimming_Capability_and_Range"))</f>
        <v/>
      </c>
      <c r="N1984" s="179">
        <f>'Reported Performance Table'!BE1984</f>
        <v>0</v>
      </c>
      <c r="O1984" s="179">
        <f>'Reported Performance Table'!BF1984</f>
        <v>0</v>
      </c>
      <c r="P1984" s="179">
        <f>'Reported Performance Table'!BG1984</f>
        <v>0</v>
      </c>
      <c r="Q1984" t="str">
        <f t="shared" si="61"/>
        <v>No</v>
      </c>
    </row>
    <row r="1985" spans="1:17" x14ac:dyDescent="0.25">
      <c r="A1985" s="75">
        <v>1992</v>
      </c>
      <c r="B1985" s="76" t="str">
        <f>IF('Reported Performance Table'!$A1992="","",IF(OR('Reported Performance Table'!$B1992="",'Reported Performance Table'!$C1992="",'Reported Performance Table'!$D1992="",'Reported Performance Table'!$F1992="",'Reported Performance Table'!$G1992="",'Reported Performance Table'!$H1992="",'Reported Performance Table'!$I1992="",'Reported Performance Table'!$K1992="",'Reported Performance Table'!$N1992="",'Reported Performance Table'!$O1992="",'Reported Performance Table'!$P1992="",'Reported Performance Table'!$Q1992="",'Reported Performance Table'!$R1992="",'Reported Performance Table'!$S1992="",'Reported Performance Table'!$T1992="",'Reported Performance Table'!$U1992="",'Reported Performance Table'!$V1992="",'Reported Performance Table'!$W1992="",'Reported Performance Table'!$X1992="",'Reported Performance Table'!$AF1992="",'Reported Performance Table'!$AG1992="",'Reported Performance Table'!$AI1992="",'Reported Performance Table'!$AJ1992="",'Reported Performance Table'!$AL1992="",'Reported Performance Table'!$AN1992="",'Reported Performance Table'!$AR1992=""),$A1985&amp;", ",""))</f>
        <v/>
      </c>
      <c r="D1985" s="35" t="e">
        <f>VLOOKUP('Reported Performance Table'!C1985,'Master List'!$B$20:$C$39,2,FALSE)</f>
        <v>#N/A</v>
      </c>
      <c r="E1985" t="e">
        <f>VLOOKUP('Reported Performance Table'!D1985,'Master List'!$B$42:$C$129,2,FALSE)</f>
        <v>#N/A</v>
      </c>
      <c r="F1985" t="e">
        <f>VLOOKUP('Reported Performance Table'!C1985,'Master List'!$B$20:$D$39,3,FALSE)</f>
        <v>#N/A</v>
      </c>
      <c r="G1985" s="3" t="e">
        <f>VLOOKUP('Reported Performance Table'!B1985,'Master List'!$B$11:$D$17,3,FALSE)</f>
        <v>#N/A</v>
      </c>
      <c r="H1985" t="e">
        <f t="shared" si="60"/>
        <v>#N/A</v>
      </c>
      <c r="I1985" t="e">
        <f>IF(VLOOKUP('Reported Performance Table'!D1985,'Master List'!$B$42:$D$129,3,FALSE)="","No",VLOOKUP('Reported Performance Table'!D1985,'Master List'!$B$42:$D$129,3,FALSE))</f>
        <v>#N/A</v>
      </c>
      <c r="J1985" t="e">
        <f>IF(AND(I1985="Yes_No",'Reported Performance Table'!E1985="Yes"),"No","Yes_No")</f>
        <v>#N/A</v>
      </c>
      <c r="K1985" t="str">
        <f>IF('Reported Performance Table'!D1985="","",IF('Reported Performance Table'!E1985="Yes","LUNA_CCT","Reported_CCT"))</f>
        <v/>
      </c>
      <c r="L1985" t="str">
        <f>IF('Reported Performance Table'!D1985="","",IF(K1985="LUNA_CCT",VLOOKUP('Reported Performance Table'!D1985,'Master List'!$B$42:$E$129,4,FALSE),"Reported_BUG"))</f>
        <v/>
      </c>
      <c r="M1985" t="str">
        <f>IF('Reported Performance Table'!D1985="","",IF(AND('Reported Performance Table'!$E1985="Yes",OR('Reported Performance Table'!$D1985='Master List'!$B$42,'Reported Performance Table'!$D1985='Master List'!$B$43,'Reported Performance Table'!$D1985='Master List'!$B$44,'Reported Performance Table'!$D1985='Master List'!$B$46,'Reported Performance Table'!$D1985='Master List'!$B$48,'Reported Performance Table'!$D1985='Master List'!$B$104,'Reported Performance Table'!$D1985='Master List'!$B$106,'Reported Performance Table'!$D1985='Master List'!$B$126)),"LUNA_Dimming","Dimming_Capability_and_Range"))</f>
        <v/>
      </c>
      <c r="N1985" s="179">
        <f>'Reported Performance Table'!BE1985</f>
        <v>0</v>
      </c>
      <c r="O1985" s="179">
        <f>'Reported Performance Table'!BF1985</f>
        <v>0</v>
      </c>
      <c r="P1985" s="179">
        <f>'Reported Performance Table'!BG1985</f>
        <v>0</v>
      </c>
      <c r="Q1985" t="str">
        <f t="shared" si="61"/>
        <v>No</v>
      </c>
    </row>
    <row r="1986" spans="1:17" x14ac:dyDescent="0.25">
      <c r="A1986" s="75">
        <v>1993</v>
      </c>
      <c r="B1986" s="76" t="str">
        <f>IF('Reported Performance Table'!$A1993="","",IF(OR('Reported Performance Table'!$B1993="",'Reported Performance Table'!$C1993="",'Reported Performance Table'!$D1993="",'Reported Performance Table'!$F1993="",'Reported Performance Table'!$G1993="",'Reported Performance Table'!$H1993="",'Reported Performance Table'!$I1993="",'Reported Performance Table'!$K1993="",'Reported Performance Table'!$N1993="",'Reported Performance Table'!$O1993="",'Reported Performance Table'!$P1993="",'Reported Performance Table'!$Q1993="",'Reported Performance Table'!$R1993="",'Reported Performance Table'!$S1993="",'Reported Performance Table'!$T1993="",'Reported Performance Table'!$U1993="",'Reported Performance Table'!$V1993="",'Reported Performance Table'!$W1993="",'Reported Performance Table'!$X1993="",'Reported Performance Table'!$AF1993="",'Reported Performance Table'!$AG1993="",'Reported Performance Table'!$AI1993="",'Reported Performance Table'!$AJ1993="",'Reported Performance Table'!$AL1993="",'Reported Performance Table'!$AN1993="",'Reported Performance Table'!$AR1993=""),$A1986&amp;", ",""))</f>
        <v/>
      </c>
      <c r="D1986" s="35" t="e">
        <f>VLOOKUP('Reported Performance Table'!C1986,'Master List'!$B$20:$C$39,2,FALSE)</f>
        <v>#N/A</v>
      </c>
      <c r="E1986" t="e">
        <f>VLOOKUP('Reported Performance Table'!D1986,'Master List'!$B$42:$C$129,2,FALSE)</f>
        <v>#N/A</v>
      </c>
      <c r="F1986" t="e">
        <f>VLOOKUP('Reported Performance Table'!C1986,'Master List'!$B$20:$D$39,3,FALSE)</f>
        <v>#N/A</v>
      </c>
      <c r="G1986" s="3" t="e">
        <f>VLOOKUP('Reported Performance Table'!B1986,'Master List'!$B$11:$D$17,3,FALSE)</f>
        <v>#N/A</v>
      </c>
      <c r="H1986" t="e">
        <f t="shared" si="60"/>
        <v>#N/A</v>
      </c>
      <c r="I1986" t="e">
        <f>IF(VLOOKUP('Reported Performance Table'!D1986,'Master List'!$B$42:$D$129,3,FALSE)="","No",VLOOKUP('Reported Performance Table'!D1986,'Master List'!$B$42:$D$129,3,FALSE))</f>
        <v>#N/A</v>
      </c>
      <c r="J1986" t="e">
        <f>IF(AND(I1986="Yes_No",'Reported Performance Table'!E1986="Yes"),"No","Yes_No")</f>
        <v>#N/A</v>
      </c>
      <c r="K1986" t="str">
        <f>IF('Reported Performance Table'!D1986="","",IF('Reported Performance Table'!E1986="Yes","LUNA_CCT","Reported_CCT"))</f>
        <v/>
      </c>
      <c r="L1986" t="str">
        <f>IF('Reported Performance Table'!D1986="","",IF(K1986="LUNA_CCT",VLOOKUP('Reported Performance Table'!D1986,'Master List'!$B$42:$E$129,4,FALSE),"Reported_BUG"))</f>
        <v/>
      </c>
      <c r="M1986" t="str">
        <f>IF('Reported Performance Table'!D1986="","",IF(AND('Reported Performance Table'!$E1986="Yes",OR('Reported Performance Table'!$D1986='Master List'!$B$42,'Reported Performance Table'!$D1986='Master List'!$B$43,'Reported Performance Table'!$D1986='Master List'!$B$44,'Reported Performance Table'!$D1986='Master List'!$B$46,'Reported Performance Table'!$D1986='Master List'!$B$48,'Reported Performance Table'!$D1986='Master List'!$B$104,'Reported Performance Table'!$D1986='Master List'!$B$106,'Reported Performance Table'!$D1986='Master List'!$B$126)),"LUNA_Dimming","Dimming_Capability_and_Range"))</f>
        <v/>
      </c>
      <c r="N1986" s="179">
        <f>'Reported Performance Table'!BE1986</f>
        <v>0</v>
      </c>
      <c r="O1986" s="179">
        <f>'Reported Performance Table'!BF1986</f>
        <v>0</v>
      </c>
      <c r="P1986" s="179">
        <f>'Reported Performance Table'!BG1986</f>
        <v>0</v>
      </c>
      <c r="Q1986" t="str">
        <f t="shared" si="61"/>
        <v>No</v>
      </c>
    </row>
    <row r="1987" spans="1:17" x14ac:dyDescent="0.25">
      <c r="A1987" s="75">
        <v>1994</v>
      </c>
      <c r="B1987" s="76" t="str">
        <f>IF('Reported Performance Table'!$A1994="","",IF(OR('Reported Performance Table'!$B1994="",'Reported Performance Table'!$C1994="",'Reported Performance Table'!$D1994="",'Reported Performance Table'!$F1994="",'Reported Performance Table'!$G1994="",'Reported Performance Table'!$H1994="",'Reported Performance Table'!$I1994="",'Reported Performance Table'!$K1994="",'Reported Performance Table'!$N1994="",'Reported Performance Table'!$O1994="",'Reported Performance Table'!$P1994="",'Reported Performance Table'!$Q1994="",'Reported Performance Table'!$R1994="",'Reported Performance Table'!$S1994="",'Reported Performance Table'!$T1994="",'Reported Performance Table'!$U1994="",'Reported Performance Table'!$V1994="",'Reported Performance Table'!$W1994="",'Reported Performance Table'!$X1994="",'Reported Performance Table'!$AF1994="",'Reported Performance Table'!$AG1994="",'Reported Performance Table'!$AI1994="",'Reported Performance Table'!$AJ1994="",'Reported Performance Table'!$AL1994="",'Reported Performance Table'!$AN1994="",'Reported Performance Table'!$AR1994=""),$A1987&amp;", ",""))</f>
        <v/>
      </c>
      <c r="D1987" s="35" t="e">
        <f>VLOOKUP('Reported Performance Table'!C1987,'Master List'!$B$20:$C$39,2,FALSE)</f>
        <v>#N/A</v>
      </c>
      <c r="E1987" t="e">
        <f>VLOOKUP('Reported Performance Table'!D1987,'Master List'!$B$42:$C$129,2,FALSE)</f>
        <v>#N/A</v>
      </c>
      <c r="F1987" t="e">
        <f>VLOOKUP('Reported Performance Table'!C1987,'Master List'!$B$20:$D$39,3,FALSE)</f>
        <v>#N/A</v>
      </c>
      <c r="G1987" s="3" t="e">
        <f>VLOOKUP('Reported Performance Table'!B1987,'Master List'!$B$11:$D$17,3,FALSE)</f>
        <v>#N/A</v>
      </c>
      <c r="H1987" t="e">
        <f t="shared" si="60"/>
        <v>#N/A</v>
      </c>
      <c r="I1987" t="e">
        <f>IF(VLOOKUP('Reported Performance Table'!D1987,'Master List'!$B$42:$D$129,3,FALSE)="","No",VLOOKUP('Reported Performance Table'!D1987,'Master List'!$B$42:$D$129,3,FALSE))</f>
        <v>#N/A</v>
      </c>
      <c r="J1987" t="e">
        <f>IF(AND(I1987="Yes_No",'Reported Performance Table'!E1987="Yes"),"No","Yes_No")</f>
        <v>#N/A</v>
      </c>
      <c r="K1987" t="str">
        <f>IF('Reported Performance Table'!D1987="","",IF('Reported Performance Table'!E1987="Yes","LUNA_CCT","Reported_CCT"))</f>
        <v/>
      </c>
      <c r="L1987" t="str">
        <f>IF('Reported Performance Table'!D1987="","",IF(K1987="LUNA_CCT",VLOOKUP('Reported Performance Table'!D1987,'Master List'!$B$42:$E$129,4,FALSE),"Reported_BUG"))</f>
        <v/>
      </c>
      <c r="M1987" t="str">
        <f>IF('Reported Performance Table'!D1987="","",IF(AND('Reported Performance Table'!$E1987="Yes",OR('Reported Performance Table'!$D1987='Master List'!$B$42,'Reported Performance Table'!$D1987='Master List'!$B$43,'Reported Performance Table'!$D1987='Master List'!$B$44,'Reported Performance Table'!$D1987='Master List'!$B$46,'Reported Performance Table'!$D1987='Master List'!$B$48,'Reported Performance Table'!$D1987='Master List'!$B$104,'Reported Performance Table'!$D1987='Master List'!$B$106,'Reported Performance Table'!$D1987='Master List'!$B$126)),"LUNA_Dimming","Dimming_Capability_and_Range"))</f>
        <v/>
      </c>
      <c r="N1987" s="179">
        <f>'Reported Performance Table'!BE1987</f>
        <v>0</v>
      </c>
      <c r="O1987" s="179">
        <f>'Reported Performance Table'!BF1987</f>
        <v>0</v>
      </c>
      <c r="P1987" s="179">
        <f>'Reported Performance Table'!BG1987</f>
        <v>0</v>
      </c>
      <c r="Q1987" t="str">
        <f t="shared" si="61"/>
        <v>No</v>
      </c>
    </row>
    <row r="1988" spans="1:17" x14ac:dyDescent="0.25">
      <c r="A1988" s="75">
        <v>1995</v>
      </c>
      <c r="B1988" s="76" t="str">
        <f>IF('Reported Performance Table'!$A1995="","",IF(OR('Reported Performance Table'!$B1995="",'Reported Performance Table'!$C1995="",'Reported Performance Table'!$D1995="",'Reported Performance Table'!$F1995="",'Reported Performance Table'!$G1995="",'Reported Performance Table'!$H1995="",'Reported Performance Table'!$I1995="",'Reported Performance Table'!$K1995="",'Reported Performance Table'!$N1995="",'Reported Performance Table'!$O1995="",'Reported Performance Table'!$P1995="",'Reported Performance Table'!$Q1995="",'Reported Performance Table'!$R1995="",'Reported Performance Table'!$S1995="",'Reported Performance Table'!$T1995="",'Reported Performance Table'!$U1995="",'Reported Performance Table'!$V1995="",'Reported Performance Table'!$W1995="",'Reported Performance Table'!$X1995="",'Reported Performance Table'!$AF1995="",'Reported Performance Table'!$AG1995="",'Reported Performance Table'!$AI1995="",'Reported Performance Table'!$AJ1995="",'Reported Performance Table'!$AL1995="",'Reported Performance Table'!$AN1995="",'Reported Performance Table'!$AR1995=""),$A1988&amp;", ",""))</f>
        <v/>
      </c>
      <c r="D1988" s="35" t="e">
        <f>VLOOKUP('Reported Performance Table'!C1988,'Master List'!$B$20:$C$39,2,FALSE)</f>
        <v>#N/A</v>
      </c>
      <c r="E1988" t="e">
        <f>VLOOKUP('Reported Performance Table'!D1988,'Master List'!$B$42:$C$129,2,FALSE)</f>
        <v>#N/A</v>
      </c>
      <c r="F1988" t="e">
        <f>VLOOKUP('Reported Performance Table'!C1988,'Master List'!$B$20:$D$39,3,FALSE)</f>
        <v>#N/A</v>
      </c>
      <c r="G1988" s="3" t="e">
        <f>VLOOKUP('Reported Performance Table'!B1988,'Master List'!$B$11:$D$17,3,FALSE)</f>
        <v>#N/A</v>
      </c>
      <c r="H1988" t="e">
        <f t="shared" si="60"/>
        <v>#N/A</v>
      </c>
      <c r="I1988" t="e">
        <f>IF(VLOOKUP('Reported Performance Table'!D1988,'Master List'!$B$42:$D$129,3,FALSE)="","No",VLOOKUP('Reported Performance Table'!D1988,'Master List'!$B$42:$D$129,3,FALSE))</f>
        <v>#N/A</v>
      </c>
      <c r="J1988" t="e">
        <f>IF(AND(I1988="Yes_No",'Reported Performance Table'!E1988="Yes"),"No","Yes_No")</f>
        <v>#N/A</v>
      </c>
      <c r="K1988" t="str">
        <f>IF('Reported Performance Table'!D1988="","",IF('Reported Performance Table'!E1988="Yes","LUNA_CCT","Reported_CCT"))</f>
        <v/>
      </c>
      <c r="L1988" t="str">
        <f>IF('Reported Performance Table'!D1988="","",IF(K1988="LUNA_CCT",VLOOKUP('Reported Performance Table'!D1988,'Master List'!$B$42:$E$129,4,FALSE),"Reported_BUG"))</f>
        <v/>
      </c>
      <c r="M1988" t="str">
        <f>IF('Reported Performance Table'!D1988="","",IF(AND('Reported Performance Table'!$E1988="Yes",OR('Reported Performance Table'!$D1988='Master List'!$B$42,'Reported Performance Table'!$D1988='Master List'!$B$43,'Reported Performance Table'!$D1988='Master List'!$B$44,'Reported Performance Table'!$D1988='Master List'!$B$46,'Reported Performance Table'!$D1988='Master List'!$B$48,'Reported Performance Table'!$D1988='Master List'!$B$104,'Reported Performance Table'!$D1988='Master List'!$B$106,'Reported Performance Table'!$D1988='Master List'!$B$126)),"LUNA_Dimming","Dimming_Capability_and_Range"))</f>
        <v/>
      </c>
      <c r="N1988" s="179">
        <f>'Reported Performance Table'!BE1988</f>
        <v>0</v>
      </c>
      <c r="O1988" s="179">
        <f>'Reported Performance Table'!BF1988</f>
        <v>0</v>
      </c>
      <c r="P1988" s="179">
        <f>'Reported Performance Table'!BG1988</f>
        <v>0</v>
      </c>
      <c r="Q1988" t="str">
        <f t="shared" si="61"/>
        <v>No</v>
      </c>
    </row>
    <row r="1989" spans="1:17" x14ac:dyDescent="0.25">
      <c r="A1989" s="75">
        <v>1996</v>
      </c>
      <c r="B1989" s="76" t="str">
        <f>IF('Reported Performance Table'!$A1996="","",IF(OR('Reported Performance Table'!$B1996="",'Reported Performance Table'!$C1996="",'Reported Performance Table'!$D1996="",'Reported Performance Table'!$F1996="",'Reported Performance Table'!$G1996="",'Reported Performance Table'!$H1996="",'Reported Performance Table'!$I1996="",'Reported Performance Table'!$K1996="",'Reported Performance Table'!$N1996="",'Reported Performance Table'!$O1996="",'Reported Performance Table'!$P1996="",'Reported Performance Table'!$Q1996="",'Reported Performance Table'!$R1996="",'Reported Performance Table'!$S1996="",'Reported Performance Table'!$T1996="",'Reported Performance Table'!$U1996="",'Reported Performance Table'!$V1996="",'Reported Performance Table'!$W1996="",'Reported Performance Table'!$X1996="",'Reported Performance Table'!$AF1996="",'Reported Performance Table'!$AG1996="",'Reported Performance Table'!$AI1996="",'Reported Performance Table'!$AJ1996="",'Reported Performance Table'!$AL1996="",'Reported Performance Table'!$AN1996="",'Reported Performance Table'!$AR1996=""),$A1989&amp;", ",""))</f>
        <v/>
      </c>
      <c r="D1989" s="35" t="e">
        <f>VLOOKUP('Reported Performance Table'!C1989,'Master List'!$B$20:$C$39,2,FALSE)</f>
        <v>#N/A</v>
      </c>
      <c r="E1989" t="e">
        <f>VLOOKUP('Reported Performance Table'!D1989,'Master List'!$B$42:$C$129,2,FALSE)</f>
        <v>#N/A</v>
      </c>
      <c r="F1989" t="e">
        <f>VLOOKUP('Reported Performance Table'!C1989,'Master List'!$B$20:$D$39,3,FALSE)</f>
        <v>#N/A</v>
      </c>
      <c r="G1989" s="3" t="e">
        <f>VLOOKUP('Reported Performance Table'!B1989,'Master List'!$B$11:$D$17,3,FALSE)</f>
        <v>#N/A</v>
      </c>
      <c r="H1989" t="e">
        <f t="shared" si="60"/>
        <v>#N/A</v>
      </c>
      <c r="I1989" t="e">
        <f>IF(VLOOKUP('Reported Performance Table'!D1989,'Master List'!$B$42:$D$129,3,FALSE)="","No",VLOOKUP('Reported Performance Table'!D1989,'Master List'!$B$42:$D$129,3,FALSE))</f>
        <v>#N/A</v>
      </c>
      <c r="J1989" t="e">
        <f>IF(AND(I1989="Yes_No",'Reported Performance Table'!E1989="Yes"),"No","Yes_No")</f>
        <v>#N/A</v>
      </c>
      <c r="K1989" t="str">
        <f>IF('Reported Performance Table'!D1989="","",IF('Reported Performance Table'!E1989="Yes","LUNA_CCT","Reported_CCT"))</f>
        <v/>
      </c>
      <c r="L1989" t="str">
        <f>IF('Reported Performance Table'!D1989="","",IF(K1989="LUNA_CCT",VLOOKUP('Reported Performance Table'!D1989,'Master List'!$B$42:$E$129,4,FALSE),"Reported_BUG"))</f>
        <v/>
      </c>
      <c r="M1989" t="str">
        <f>IF('Reported Performance Table'!D1989="","",IF(AND('Reported Performance Table'!$E1989="Yes",OR('Reported Performance Table'!$D1989='Master List'!$B$42,'Reported Performance Table'!$D1989='Master List'!$B$43,'Reported Performance Table'!$D1989='Master List'!$B$44,'Reported Performance Table'!$D1989='Master List'!$B$46,'Reported Performance Table'!$D1989='Master List'!$B$48,'Reported Performance Table'!$D1989='Master List'!$B$104,'Reported Performance Table'!$D1989='Master List'!$B$106,'Reported Performance Table'!$D1989='Master List'!$B$126)),"LUNA_Dimming","Dimming_Capability_and_Range"))</f>
        <v/>
      </c>
      <c r="N1989" s="179">
        <f>'Reported Performance Table'!BE1989</f>
        <v>0</v>
      </c>
      <c r="O1989" s="179">
        <f>'Reported Performance Table'!BF1989</f>
        <v>0</v>
      </c>
      <c r="P1989" s="179">
        <f>'Reported Performance Table'!BG1989</f>
        <v>0</v>
      </c>
      <c r="Q1989" t="str">
        <f t="shared" si="61"/>
        <v>No</v>
      </c>
    </row>
    <row r="1990" spans="1:17" x14ac:dyDescent="0.25">
      <c r="A1990" s="75">
        <v>1997</v>
      </c>
      <c r="B1990" s="76" t="str">
        <f>IF('Reported Performance Table'!$A1997="","",IF(OR('Reported Performance Table'!$B1997="",'Reported Performance Table'!$C1997="",'Reported Performance Table'!$D1997="",'Reported Performance Table'!$F1997="",'Reported Performance Table'!$G1997="",'Reported Performance Table'!$H1997="",'Reported Performance Table'!$I1997="",'Reported Performance Table'!$K1997="",'Reported Performance Table'!$N1997="",'Reported Performance Table'!$O1997="",'Reported Performance Table'!$P1997="",'Reported Performance Table'!$Q1997="",'Reported Performance Table'!$R1997="",'Reported Performance Table'!$S1997="",'Reported Performance Table'!$T1997="",'Reported Performance Table'!$U1997="",'Reported Performance Table'!$V1997="",'Reported Performance Table'!$W1997="",'Reported Performance Table'!$X1997="",'Reported Performance Table'!$AF1997="",'Reported Performance Table'!$AG1997="",'Reported Performance Table'!$AI1997="",'Reported Performance Table'!$AJ1997="",'Reported Performance Table'!$AL1997="",'Reported Performance Table'!$AN1997="",'Reported Performance Table'!$AR1997=""),$A1990&amp;", ",""))</f>
        <v/>
      </c>
      <c r="D1990" s="35" t="e">
        <f>VLOOKUP('Reported Performance Table'!C1990,'Master List'!$B$20:$C$39,2,FALSE)</f>
        <v>#N/A</v>
      </c>
      <c r="E1990" t="e">
        <f>VLOOKUP('Reported Performance Table'!D1990,'Master List'!$B$42:$C$129,2,FALSE)</f>
        <v>#N/A</v>
      </c>
      <c r="F1990" t="e">
        <f>VLOOKUP('Reported Performance Table'!C1990,'Master List'!$B$20:$D$39,3,FALSE)</f>
        <v>#N/A</v>
      </c>
      <c r="G1990" s="3" t="e">
        <f>VLOOKUP('Reported Performance Table'!B1990,'Master List'!$B$11:$D$17,3,FALSE)</f>
        <v>#N/A</v>
      </c>
      <c r="H1990" t="e">
        <f t="shared" si="60"/>
        <v>#N/A</v>
      </c>
      <c r="I1990" t="e">
        <f>IF(VLOOKUP('Reported Performance Table'!D1990,'Master List'!$B$42:$D$129,3,FALSE)="","No",VLOOKUP('Reported Performance Table'!D1990,'Master List'!$B$42:$D$129,3,FALSE))</f>
        <v>#N/A</v>
      </c>
      <c r="J1990" t="e">
        <f>IF(AND(I1990="Yes_No",'Reported Performance Table'!E1990="Yes"),"No","Yes_No")</f>
        <v>#N/A</v>
      </c>
      <c r="K1990" t="str">
        <f>IF('Reported Performance Table'!D1990="","",IF('Reported Performance Table'!E1990="Yes","LUNA_CCT","Reported_CCT"))</f>
        <v/>
      </c>
      <c r="L1990" t="str">
        <f>IF('Reported Performance Table'!D1990="","",IF(K1990="LUNA_CCT",VLOOKUP('Reported Performance Table'!D1990,'Master List'!$B$42:$E$129,4,FALSE),"Reported_BUG"))</f>
        <v/>
      </c>
      <c r="M1990" t="str">
        <f>IF('Reported Performance Table'!D1990="","",IF(AND('Reported Performance Table'!$E1990="Yes",OR('Reported Performance Table'!$D1990='Master List'!$B$42,'Reported Performance Table'!$D1990='Master List'!$B$43,'Reported Performance Table'!$D1990='Master List'!$B$44,'Reported Performance Table'!$D1990='Master List'!$B$46,'Reported Performance Table'!$D1990='Master List'!$B$48,'Reported Performance Table'!$D1990='Master List'!$B$104,'Reported Performance Table'!$D1990='Master List'!$B$106,'Reported Performance Table'!$D1990='Master List'!$B$126)),"LUNA_Dimming","Dimming_Capability_and_Range"))</f>
        <v/>
      </c>
      <c r="N1990" s="179">
        <f>'Reported Performance Table'!BE1990</f>
        <v>0</v>
      </c>
      <c r="O1990" s="179">
        <f>'Reported Performance Table'!BF1990</f>
        <v>0</v>
      </c>
      <c r="P1990" s="179">
        <f>'Reported Performance Table'!BG1990</f>
        <v>0</v>
      </c>
      <c r="Q1990" t="str">
        <f t="shared" si="61"/>
        <v>No</v>
      </c>
    </row>
    <row r="1991" spans="1:17" x14ac:dyDescent="0.25">
      <c r="A1991" s="75">
        <v>1998</v>
      </c>
      <c r="B1991" s="76" t="str">
        <f>IF('Reported Performance Table'!$A1998="","",IF(OR('Reported Performance Table'!$B1998="",'Reported Performance Table'!$C1998="",'Reported Performance Table'!$D1998="",'Reported Performance Table'!$F1998="",'Reported Performance Table'!$G1998="",'Reported Performance Table'!$H1998="",'Reported Performance Table'!$I1998="",'Reported Performance Table'!$K1998="",'Reported Performance Table'!$N1998="",'Reported Performance Table'!$O1998="",'Reported Performance Table'!$P1998="",'Reported Performance Table'!$Q1998="",'Reported Performance Table'!$R1998="",'Reported Performance Table'!$S1998="",'Reported Performance Table'!$T1998="",'Reported Performance Table'!$U1998="",'Reported Performance Table'!$V1998="",'Reported Performance Table'!$W1998="",'Reported Performance Table'!$X1998="",'Reported Performance Table'!$AF1998="",'Reported Performance Table'!$AG1998="",'Reported Performance Table'!$AI1998="",'Reported Performance Table'!$AJ1998="",'Reported Performance Table'!$AL1998="",'Reported Performance Table'!$AN1998="",'Reported Performance Table'!$AR1998=""),$A1991&amp;", ",""))</f>
        <v/>
      </c>
      <c r="D1991" s="35" t="e">
        <f>VLOOKUP('Reported Performance Table'!C1991,'Master List'!$B$20:$C$39,2,FALSE)</f>
        <v>#N/A</v>
      </c>
      <c r="E1991" t="e">
        <f>VLOOKUP('Reported Performance Table'!D1991,'Master List'!$B$42:$C$129,2,FALSE)</f>
        <v>#N/A</v>
      </c>
      <c r="F1991" t="e">
        <f>VLOOKUP('Reported Performance Table'!C1991,'Master List'!$B$20:$D$39,3,FALSE)</f>
        <v>#N/A</v>
      </c>
      <c r="G1991" s="3" t="e">
        <f>VLOOKUP('Reported Performance Table'!B1991,'Master List'!$B$11:$D$17,3,FALSE)</f>
        <v>#N/A</v>
      </c>
      <c r="H1991" t="e">
        <f t="shared" si="60"/>
        <v>#N/A</v>
      </c>
      <c r="I1991" t="e">
        <f>IF(VLOOKUP('Reported Performance Table'!D1991,'Master List'!$B$42:$D$129,3,FALSE)="","No",VLOOKUP('Reported Performance Table'!D1991,'Master List'!$B$42:$D$129,3,FALSE))</f>
        <v>#N/A</v>
      </c>
      <c r="J1991" t="e">
        <f>IF(AND(I1991="Yes_No",'Reported Performance Table'!E1991="Yes"),"No","Yes_No")</f>
        <v>#N/A</v>
      </c>
      <c r="K1991" t="str">
        <f>IF('Reported Performance Table'!D1991="","",IF('Reported Performance Table'!E1991="Yes","LUNA_CCT","Reported_CCT"))</f>
        <v/>
      </c>
      <c r="L1991" t="str">
        <f>IF('Reported Performance Table'!D1991="","",IF(K1991="LUNA_CCT",VLOOKUP('Reported Performance Table'!D1991,'Master List'!$B$42:$E$129,4,FALSE),"Reported_BUG"))</f>
        <v/>
      </c>
      <c r="M1991" t="str">
        <f>IF('Reported Performance Table'!D1991="","",IF(AND('Reported Performance Table'!$E1991="Yes",OR('Reported Performance Table'!$D1991='Master List'!$B$42,'Reported Performance Table'!$D1991='Master List'!$B$43,'Reported Performance Table'!$D1991='Master List'!$B$44,'Reported Performance Table'!$D1991='Master List'!$B$46,'Reported Performance Table'!$D1991='Master List'!$B$48,'Reported Performance Table'!$D1991='Master List'!$B$104,'Reported Performance Table'!$D1991='Master List'!$B$106,'Reported Performance Table'!$D1991='Master List'!$B$126)),"LUNA_Dimming","Dimming_Capability_and_Range"))</f>
        <v/>
      </c>
      <c r="N1991" s="179">
        <f>'Reported Performance Table'!BE1991</f>
        <v>0</v>
      </c>
      <c r="O1991" s="179">
        <f>'Reported Performance Table'!BF1991</f>
        <v>0</v>
      </c>
      <c r="P1991" s="179">
        <f>'Reported Performance Table'!BG1991</f>
        <v>0</v>
      </c>
      <c r="Q1991" t="str">
        <f t="shared" si="61"/>
        <v>No</v>
      </c>
    </row>
    <row r="1992" spans="1:17" x14ac:dyDescent="0.25">
      <c r="A1992" s="75">
        <v>1999</v>
      </c>
      <c r="B1992" s="76" t="str">
        <f>IF('Reported Performance Table'!$A1999="","",IF(OR('Reported Performance Table'!$B1999="",'Reported Performance Table'!$C1999="",'Reported Performance Table'!$D1999="",'Reported Performance Table'!$F1999="",'Reported Performance Table'!$G1999="",'Reported Performance Table'!$H1999="",'Reported Performance Table'!$I1999="",'Reported Performance Table'!$K1999="",'Reported Performance Table'!$N1999="",'Reported Performance Table'!$O1999="",'Reported Performance Table'!$P1999="",'Reported Performance Table'!$Q1999="",'Reported Performance Table'!$R1999="",'Reported Performance Table'!$S1999="",'Reported Performance Table'!$T1999="",'Reported Performance Table'!$U1999="",'Reported Performance Table'!$V1999="",'Reported Performance Table'!$W1999="",'Reported Performance Table'!$X1999="",'Reported Performance Table'!$AF1999="",'Reported Performance Table'!$AG1999="",'Reported Performance Table'!$AI1999="",'Reported Performance Table'!$AJ1999="",'Reported Performance Table'!$AL1999="",'Reported Performance Table'!$AN1999="",'Reported Performance Table'!$AR1999=""),$A1992&amp;", ",""))</f>
        <v/>
      </c>
      <c r="D1992" s="35" t="e">
        <f>VLOOKUP('Reported Performance Table'!C1992,'Master List'!$B$20:$C$39,2,FALSE)</f>
        <v>#N/A</v>
      </c>
      <c r="E1992" t="e">
        <f>VLOOKUP('Reported Performance Table'!D1992,'Master List'!$B$42:$C$129,2,FALSE)</f>
        <v>#N/A</v>
      </c>
      <c r="F1992" t="e">
        <f>VLOOKUP('Reported Performance Table'!C1992,'Master List'!$B$20:$D$39,3,FALSE)</f>
        <v>#N/A</v>
      </c>
      <c r="G1992" s="3" t="e">
        <f>VLOOKUP('Reported Performance Table'!B1992,'Master List'!$B$11:$D$17,3,FALSE)</f>
        <v>#N/A</v>
      </c>
      <c r="H1992" t="e">
        <f t="shared" si="60"/>
        <v>#N/A</v>
      </c>
      <c r="I1992" t="e">
        <f>IF(VLOOKUP('Reported Performance Table'!D1992,'Master List'!$B$42:$D$129,3,FALSE)="","No",VLOOKUP('Reported Performance Table'!D1992,'Master List'!$B$42:$D$129,3,FALSE))</f>
        <v>#N/A</v>
      </c>
      <c r="J1992" t="e">
        <f>IF(AND(I1992="Yes_No",'Reported Performance Table'!E1992="Yes"),"No","Yes_No")</f>
        <v>#N/A</v>
      </c>
      <c r="K1992" t="str">
        <f>IF('Reported Performance Table'!D1992="","",IF('Reported Performance Table'!E1992="Yes","LUNA_CCT","Reported_CCT"))</f>
        <v/>
      </c>
      <c r="L1992" t="str">
        <f>IF('Reported Performance Table'!D1992="","",IF(K1992="LUNA_CCT",VLOOKUP('Reported Performance Table'!D1992,'Master List'!$B$42:$E$129,4,FALSE),"Reported_BUG"))</f>
        <v/>
      </c>
      <c r="M1992" t="str">
        <f>IF('Reported Performance Table'!D1992="","",IF(AND('Reported Performance Table'!$E1992="Yes",OR('Reported Performance Table'!$D1992='Master List'!$B$42,'Reported Performance Table'!$D1992='Master List'!$B$43,'Reported Performance Table'!$D1992='Master List'!$B$44,'Reported Performance Table'!$D1992='Master List'!$B$46,'Reported Performance Table'!$D1992='Master List'!$B$48,'Reported Performance Table'!$D1992='Master List'!$B$104,'Reported Performance Table'!$D1992='Master List'!$B$106,'Reported Performance Table'!$D1992='Master List'!$B$126)),"LUNA_Dimming","Dimming_Capability_and_Range"))</f>
        <v/>
      </c>
      <c r="N1992" s="179">
        <f>'Reported Performance Table'!BE1992</f>
        <v>0</v>
      </c>
      <c r="O1992" s="179">
        <f>'Reported Performance Table'!BF1992</f>
        <v>0</v>
      </c>
      <c r="P1992" s="179">
        <f>'Reported Performance Table'!BG1992</f>
        <v>0</v>
      </c>
      <c r="Q1992" t="str">
        <f t="shared" si="61"/>
        <v>No</v>
      </c>
    </row>
    <row r="1993" spans="1:17" x14ac:dyDescent="0.25">
      <c r="A1993" s="77">
        <v>2000</v>
      </c>
      <c r="B1993" s="76" t="str">
        <f>IF('Reported Performance Table'!$A2000="","",IF(OR('Reported Performance Table'!$B2000="",'Reported Performance Table'!$C2000="",'Reported Performance Table'!$D2000="",'Reported Performance Table'!$F2000="",'Reported Performance Table'!$G2000="",'Reported Performance Table'!$H2000="",'Reported Performance Table'!$I2000="",'Reported Performance Table'!$K2000="",'Reported Performance Table'!$N2000="",'Reported Performance Table'!$O2000="",'Reported Performance Table'!$P2000="",'Reported Performance Table'!$Q2000="",'Reported Performance Table'!$R2000="",'Reported Performance Table'!$S2000="",'Reported Performance Table'!$T2000="",'Reported Performance Table'!$U2000="",'Reported Performance Table'!$V2000="",'Reported Performance Table'!$W2000="",'Reported Performance Table'!$X2000="",'Reported Performance Table'!$AF2000="",'Reported Performance Table'!$AG2000="",'Reported Performance Table'!$AI2000="",'Reported Performance Table'!$AJ2000="",'Reported Performance Table'!$AL2000="",'Reported Performance Table'!$AN2000="",'Reported Performance Table'!$AR2000=""),$A1993&amp;", ",""))</f>
        <v/>
      </c>
      <c r="D1993" s="35" t="e">
        <f>VLOOKUP('Reported Performance Table'!C1993,'Master List'!$B$20:$C$39,2,FALSE)</f>
        <v>#N/A</v>
      </c>
      <c r="E1993" t="e">
        <f>VLOOKUP('Reported Performance Table'!D1993,'Master List'!$B$42:$C$129,2,FALSE)</f>
        <v>#N/A</v>
      </c>
      <c r="F1993" t="e">
        <f>VLOOKUP('Reported Performance Table'!C1993,'Master List'!$B$20:$D$39,3,FALSE)</f>
        <v>#N/A</v>
      </c>
      <c r="G1993" s="3" t="e">
        <f>VLOOKUP('Reported Performance Table'!B1993,'Master List'!$B$11:$D$17,3,FALSE)</f>
        <v>#N/A</v>
      </c>
      <c r="H1993" t="e">
        <f t="shared" si="60"/>
        <v>#N/A</v>
      </c>
      <c r="I1993" t="e">
        <f>IF(VLOOKUP('Reported Performance Table'!D1993,'Master List'!$B$42:$D$129,3,FALSE)="","No",VLOOKUP('Reported Performance Table'!D1993,'Master List'!$B$42:$D$129,3,FALSE))</f>
        <v>#N/A</v>
      </c>
      <c r="J1993" t="e">
        <f>IF(AND(I1993="Yes_No",'Reported Performance Table'!E1993="Yes"),"No","Yes_No")</f>
        <v>#N/A</v>
      </c>
      <c r="K1993" t="str">
        <f>IF('Reported Performance Table'!D1993="","",IF('Reported Performance Table'!E1993="Yes","LUNA_CCT","Reported_CCT"))</f>
        <v/>
      </c>
      <c r="L1993" t="str">
        <f>IF('Reported Performance Table'!D1993="","",IF(K1993="LUNA_CCT",VLOOKUP('Reported Performance Table'!D1993,'Master List'!$B$42:$E$129,4,FALSE),"Reported_BUG"))</f>
        <v/>
      </c>
      <c r="M1993" t="str">
        <f>IF('Reported Performance Table'!D1993="","",IF(AND('Reported Performance Table'!$E1993="Yes",OR('Reported Performance Table'!$D1993='Master List'!$B$42,'Reported Performance Table'!$D1993='Master List'!$B$43,'Reported Performance Table'!$D1993='Master List'!$B$44,'Reported Performance Table'!$D1993='Master List'!$B$46,'Reported Performance Table'!$D1993='Master List'!$B$48,'Reported Performance Table'!$D1993='Master List'!$B$104,'Reported Performance Table'!$D1993='Master List'!$B$106,'Reported Performance Table'!$D1993='Master List'!$B$126)),"LUNA_Dimming","Dimming_Capability_and_Range"))</f>
        <v/>
      </c>
      <c r="N1993" s="179">
        <f>'Reported Performance Table'!BE1993</f>
        <v>0</v>
      </c>
      <c r="O1993" s="179">
        <f>'Reported Performance Table'!BF1993</f>
        <v>0</v>
      </c>
      <c r="P1993" s="179">
        <f>'Reported Performance Table'!BG1993</f>
        <v>0</v>
      </c>
      <c r="Q1993" t="str">
        <f t="shared" si="61"/>
        <v>No</v>
      </c>
    </row>
    <row r="1994" spans="1:17" x14ac:dyDescent="0.25">
      <c r="D1994" s="35" t="e">
        <f>VLOOKUP('Reported Performance Table'!C1994,'Master List'!$B$20:$C$39,2,FALSE)</f>
        <v>#N/A</v>
      </c>
      <c r="E1994" t="e">
        <f>VLOOKUP('Reported Performance Table'!D1994,'Master List'!$B$42:$C$129,2,FALSE)</f>
        <v>#N/A</v>
      </c>
      <c r="F1994" t="e">
        <f>VLOOKUP('Reported Performance Table'!C1994,'Master List'!$B$20:$D$39,3,FALSE)</f>
        <v>#N/A</v>
      </c>
      <c r="G1994" s="3" t="e">
        <f>VLOOKUP('Reported Performance Table'!B1994,'Master List'!$B$11:$D$17,3,FALSE)</f>
        <v>#N/A</v>
      </c>
      <c r="H1994" t="e">
        <f t="shared" si="60"/>
        <v>#N/A</v>
      </c>
      <c r="I1994" t="e">
        <f>IF(VLOOKUP('Reported Performance Table'!D1994,'Master List'!$B$42:$D$129,3,FALSE)="","No",VLOOKUP('Reported Performance Table'!D1994,'Master List'!$B$42:$D$129,3,FALSE))</f>
        <v>#N/A</v>
      </c>
      <c r="J1994" t="e">
        <f>IF(AND(I1994="Yes_No",'Reported Performance Table'!E1994="Yes"),"No","Yes_No")</f>
        <v>#N/A</v>
      </c>
      <c r="K1994" t="str">
        <f>IF('Reported Performance Table'!D1994="","",IF('Reported Performance Table'!E1994="Yes","LUNA_CCT","Reported_CCT"))</f>
        <v/>
      </c>
      <c r="L1994" t="str">
        <f>IF('Reported Performance Table'!D1994="","",IF(K1994="LUNA_CCT",VLOOKUP('Reported Performance Table'!D1994,'Master List'!$B$42:$E$129,4,FALSE),"Reported_BUG"))</f>
        <v/>
      </c>
      <c r="M1994" t="str">
        <f>IF('Reported Performance Table'!D1994="","",IF(AND('Reported Performance Table'!$E1994="Yes",OR('Reported Performance Table'!$D1994='Master List'!$B$42,'Reported Performance Table'!$D1994='Master List'!$B$43,'Reported Performance Table'!$D1994='Master List'!$B$44,'Reported Performance Table'!$D1994='Master List'!$B$46,'Reported Performance Table'!$D1994='Master List'!$B$48,'Reported Performance Table'!$D1994='Master List'!$B$104,'Reported Performance Table'!$D1994='Master List'!$B$106,'Reported Performance Table'!$D1994='Master List'!$B$126)),"LUNA_Dimming","Dimming_Capability_and_Range"))</f>
        <v/>
      </c>
      <c r="N1994" s="179">
        <f>'Reported Performance Table'!BE1994</f>
        <v>0</v>
      </c>
      <c r="O1994" s="179">
        <f>'Reported Performance Table'!BF1994</f>
        <v>0</v>
      </c>
      <c r="P1994" s="179">
        <f>'Reported Performance Table'!BG1994</f>
        <v>0</v>
      </c>
      <c r="Q1994" t="str">
        <f t="shared" si="61"/>
        <v>No</v>
      </c>
    </row>
    <row r="1995" spans="1:17" x14ac:dyDescent="0.25">
      <c r="D1995" s="35" t="e">
        <f>VLOOKUP('Reported Performance Table'!C1995,'Master List'!$B$20:$C$39,2,FALSE)</f>
        <v>#N/A</v>
      </c>
      <c r="E1995" t="e">
        <f>VLOOKUP('Reported Performance Table'!D1995,'Master List'!$B$42:$C$129,2,FALSE)</f>
        <v>#N/A</v>
      </c>
      <c r="F1995" t="e">
        <f>VLOOKUP('Reported Performance Table'!C1995,'Master List'!$B$20:$D$39,3,FALSE)</f>
        <v>#N/A</v>
      </c>
      <c r="G1995" s="3" t="e">
        <f>VLOOKUP('Reported Performance Table'!B1995,'Master List'!$B$11:$D$17,3,FALSE)</f>
        <v>#N/A</v>
      </c>
      <c r="H1995" t="e">
        <f t="shared" ref="H1995:H2000" si="62">CONCATENATE(F1995,G1995)</f>
        <v>#N/A</v>
      </c>
      <c r="I1995" t="e">
        <f>IF(VLOOKUP('Reported Performance Table'!D1995,'Master List'!$B$42:$D$129,3,FALSE)="","No",VLOOKUP('Reported Performance Table'!D1995,'Master List'!$B$42:$D$129,3,FALSE))</f>
        <v>#N/A</v>
      </c>
      <c r="J1995" t="e">
        <f>IF(AND(I1995="Yes_No",'Reported Performance Table'!E1995="Yes"),"No","Yes_No")</f>
        <v>#N/A</v>
      </c>
      <c r="K1995" t="str">
        <f>IF('Reported Performance Table'!D1995="","",IF('Reported Performance Table'!E1995="Yes","LUNA_CCT","Reported_CCT"))</f>
        <v/>
      </c>
      <c r="L1995" t="str">
        <f>IF('Reported Performance Table'!D1995="","",IF(K1995="LUNA_CCT",VLOOKUP('Reported Performance Table'!D1995,'Master List'!$B$42:$E$129,4,FALSE),"Reported_BUG"))</f>
        <v/>
      </c>
      <c r="M1995" t="str">
        <f>IF('Reported Performance Table'!D1995="","",IF(AND('Reported Performance Table'!$E1995="Yes",OR('Reported Performance Table'!$D1995='Master List'!$B$42,'Reported Performance Table'!$D1995='Master List'!$B$43,'Reported Performance Table'!$D1995='Master List'!$B$44,'Reported Performance Table'!$D1995='Master List'!$B$46,'Reported Performance Table'!$D1995='Master List'!$B$48,'Reported Performance Table'!$D1995='Master List'!$B$104,'Reported Performance Table'!$D1995='Master List'!$B$106,'Reported Performance Table'!$D1995='Master List'!$B$126)),"LUNA_Dimming","Dimming_Capability_and_Range"))</f>
        <v/>
      </c>
      <c r="N1995" s="179">
        <f>'Reported Performance Table'!BE1995</f>
        <v>0</v>
      </c>
      <c r="O1995" s="179">
        <f>'Reported Performance Table'!BF1995</f>
        <v>0</v>
      </c>
      <c r="P1995" s="179">
        <f>'Reported Performance Table'!BG1995</f>
        <v>0</v>
      </c>
      <c r="Q1995" t="str">
        <f t="shared" si="61"/>
        <v>No</v>
      </c>
    </row>
    <row r="1996" spans="1:17" x14ac:dyDescent="0.25">
      <c r="D1996" s="35" t="e">
        <f>VLOOKUP('Reported Performance Table'!C1996,'Master List'!$B$20:$C$39,2,FALSE)</f>
        <v>#N/A</v>
      </c>
      <c r="E1996" t="e">
        <f>VLOOKUP('Reported Performance Table'!D1996,'Master List'!$B$42:$C$129,2,FALSE)</f>
        <v>#N/A</v>
      </c>
      <c r="F1996" t="e">
        <f>VLOOKUP('Reported Performance Table'!C1996,'Master List'!$B$20:$D$39,3,FALSE)</f>
        <v>#N/A</v>
      </c>
      <c r="G1996" s="3" t="e">
        <f>VLOOKUP('Reported Performance Table'!B1996,'Master List'!$B$11:$D$17,3,FALSE)</f>
        <v>#N/A</v>
      </c>
      <c r="H1996" t="e">
        <f t="shared" si="62"/>
        <v>#N/A</v>
      </c>
      <c r="I1996" t="e">
        <f>IF(VLOOKUP('Reported Performance Table'!D1996,'Master List'!$B$42:$D$129,3,FALSE)="","No",VLOOKUP('Reported Performance Table'!D1996,'Master List'!$B$42:$D$129,3,FALSE))</f>
        <v>#N/A</v>
      </c>
      <c r="J1996" t="e">
        <f>IF(AND(I1996="Yes_No",'Reported Performance Table'!E1996="Yes"),"No","Yes_No")</f>
        <v>#N/A</v>
      </c>
      <c r="K1996" t="str">
        <f>IF('Reported Performance Table'!D1996="","",IF('Reported Performance Table'!E1996="Yes","LUNA_CCT","Reported_CCT"))</f>
        <v/>
      </c>
      <c r="L1996" t="str">
        <f>IF('Reported Performance Table'!D1996="","",IF(K1996="LUNA_CCT",VLOOKUP('Reported Performance Table'!D1996,'Master List'!$B$42:$E$129,4,FALSE),"Reported_BUG"))</f>
        <v/>
      </c>
      <c r="M1996" t="str">
        <f>IF('Reported Performance Table'!D1996="","",IF(AND('Reported Performance Table'!$E1996="Yes",OR('Reported Performance Table'!$D1996='Master List'!$B$42,'Reported Performance Table'!$D1996='Master List'!$B$43,'Reported Performance Table'!$D1996='Master List'!$B$44,'Reported Performance Table'!$D1996='Master List'!$B$46,'Reported Performance Table'!$D1996='Master List'!$B$48,'Reported Performance Table'!$D1996='Master List'!$B$104,'Reported Performance Table'!$D1996='Master List'!$B$106,'Reported Performance Table'!$D1996='Master List'!$B$126)),"LUNA_Dimming","Dimming_Capability_and_Range"))</f>
        <v/>
      </c>
      <c r="N1996" s="179">
        <f>'Reported Performance Table'!BE1996</f>
        <v>0</v>
      </c>
      <c r="O1996" s="179">
        <f>'Reported Performance Table'!BF1996</f>
        <v>0</v>
      </c>
      <c r="P1996" s="179">
        <f>'Reported Performance Table'!BG1996</f>
        <v>0</v>
      </c>
      <c r="Q1996" t="str">
        <f t="shared" ref="Q1996:Q2000" si="63">IF(COUNTIF(N1996:P1996,"Yes")=3,"Yes","No")</f>
        <v>No</v>
      </c>
    </row>
    <row r="1997" spans="1:17" x14ac:dyDescent="0.25">
      <c r="D1997" s="35" t="e">
        <f>VLOOKUP('Reported Performance Table'!C1997,'Master List'!$B$20:$C$39,2,FALSE)</f>
        <v>#N/A</v>
      </c>
      <c r="E1997" t="e">
        <f>VLOOKUP('Reported Performance Table'!D1997,'Master List'!$B$42:$C$129,2,FALSE)</f>
        <v>#N/A</v>
      </c>
      <c r="F1997" t="e">
        <f>VLOOKUP('Reported Performance Table'!C1997,'Master List'!$B$20:$D$39,3,FALSE)</f>
        <v>#N/A</v>
      </c>
      <c r="G1997" s="3" t="e">
        <f>VLOOKUP('Reported Performance Table'!B1997,'Master List'!$B$11:$D$17,3,FALSE)</f>
        <v>#N/A</v>
      </c>
      <c r="H1997" t="e">
        <f t="shared" si="62"/>
        <v>#N/A</v>
      </c>
      <c r="I1997" t="e">
        <f>IF(VLOOKUP('Reported Performance Table'!D1997,'Master List'!$B$42:$D$129,3,FALSE)="","No",VLOOKUP('Reported Performance Table'!D1997,'Master List'!$B$42:$D$129,3,FALSE))</f>
        <v>#N/A</v>
      </c>
      <c r="J1997" t="e">
        <f>IF(AND(I1997="Yes_No",'Reported Performance Table'!E1997="Yes"),"No","Yes_No")</f>
        <v>#N/A</v>
      </c>
      <c r="K1997" t="str">
        <f>IF('Reported Performance Table'!D1997="","",IF('Reported Performance Table'!E1997="Yes","LUNA_CCT","Reported_CCT"))</f>
        <v/>
      </c>
      <c r="L1997" t="str">
        <f>IF('Reported Performance Table'!D1997="","",IF(K1997="LUNA_CCT",VLOOKUP('Reported Performance Table'!D1997,'Master List'!$B$42:$E$129,4,FALSE),"Reported_BUG"))</f>
        <v/>
      </c>
      <c r="M1997" t="str">
        <f>IF('Reported Performance Table'!D1997="","",IF(AND('Reported Performance Table'!$E1997="Yes",OR('Reported Performance Table'!$D1997='Master List'!$B$42,'Reported Performance Table'!$D1997='Master List'!$B$43,'Reported Performance Table'!$D1997='Master List'!$B$44,'Reported Performance Table'!$D1997='Master List'!$B$46,'Reported Performance Table'!$D1997='Master List'!$B$48,'Reported Performance Table'!$D1997='Master List'!$B$104,'Reported Performance Table'!$D1997='Master List'!$B$106,'Reported Performance Table'!$D1997='Master List'!$B$126)),"LUNA_Dimming","Dimming_Capability_and_Range"))</f>
        <v/>
      </c>
      <c r="N1997" s="179">
        <f>'Reported Performance Table'!BE1997</f>
        <v>0</v>
      </c>
      <c r="O1997" s="179">
        <f>'Reported Performance Table'!BF1997</f>
        <v>0</v>
      </c>
      <c r="P1997" s="179">
        <f>'Reported Performance Table'!BG1997</f>
        <v>0</v>
      </c>
      <c r="Q1997" t="str">
        <f t="shared" si="63"/>
        <v>No</v>
      </c>
    </row>
    <row r="1998" spans="1:17" x14ac:dyDescent="0.25">
      <c r="D1998" s="35" t="e">
        <f>VLOOKUP('Reported Performance Table'!C1998,'Master List'!$B$20:$C$39,2,FALSE)</f>
        <v>#N/A</v>
      </c>
      <c r="E1998" t="e">
        <f>VLOOKUP('Reported Performance Table'!D1998,'Master List'!$B$42:$C$129,2,FALSE)</f>
        <v>#N/A</v>
      </c>
      <c r="F1998" t="e">
        <f>VLOOKUP('Reported Performance Table'!C1998,'Master List'!$B$20:$D$39,3,FALSE)</f>
        <v>#N/A</v>
      </c>
      <c r="G1998" s="3" t="e">
        <f>VLOOKUP('Reported Performance Table'!B1998,'Master List'!$B$11:$D$17,3,FALSE)</f>
        <v>#N/A</v>
      </c>
      <c r="H1998" t="e">
        <f t="shared" si="62"/>
        <v>#N/A</v>
      </c>
      <c r="I1998" t="e">
        <f>IF(VLOOKUP('Reported Performance Table'!D1998,'Master List'!$B$42:$D$129,3,FALSE)="","No",VLOOKUP('Reported Performance Table'!D1998,'Master List'!$B$42:$D$129,3,FALSE))</f>
        <v>#N/A</v>
      </c>
      <c r="J1998" t="e">
        <f>IF(AND(I1998="Yes_No",'Reported Performance Table'!E1998="Yes"),"No","Yes_No")</f>
        <v>#N/A</v>
      </c>
      <c r="K1998" t="str">
        <f>IF('Reported Performance Table'!D1998="","",IF('Reported Performance Table'!E1998="Yes","LUNA_CCT","Reported_CCT"))</f>
        <v/>
      </c>
      <c r="L1998" t="str">
        <f>IF('Reported Performance Table'!D1998="","",IF(K1998="LUNA_CCT",VLOOKUP('Reported Performance Table'!D1998,'Master List'!$B$42:$E$129,4,FALSE),"Reported_BUG"))</f>
        <v/>
      </c>
      <c r="M1998" t="str">
        <f>IF('Reported Performance Table'!D1998="","",IF(AND('Reported Performance Table'!$E1998="Yes",OR('Reported Performance Table'!$D1998='Master List'!$B$42,'Reported Performance Table'!$D1998='Master List'!$B$43,'Reported Performance Table'!$D1998='Master List'!$B$44,'Reported Performance Table'!$D1998='Master List'!$B$46,'Reported Performance Table'!$D1998='Master List'!$B$48,'Reported Performance Table'!$D1998='Master List'!$B$104,'Reported Performance Table'!$D1998='Master List'!$B$106,'Reported Performance Table'!$D1998='Master List'!$B$126)),"LUNA_Dimming","Dimming_Capability_and_Range"))</f>
        <v/>
      </c>
      <c r="N1998" s="179">
        <f>'Reported Performance Table'!BE1998</f>
        <v>0</v>
      </c>
      <c r="O1998" s="179">
        <f>'Reported Performance Table'!BF1998</f>
        <v>0</v>
      </c>
      <c r="P1998" s="179">
        <f>'Reported Performance Table'!BG1998</f>
        <v>0</v>
      </c>
      <c r="Q1998" t="str">
        <f t="shared" si="63"/>
        <v>No</v>
      </c>
    </row>
    <row r="1999" spans="1:17" x14ac:dyDescent="0.25">
      <c r="D1999" s="35" t="e">
        <f>VLOOKUP('Reported Performance Table'!C1999,'Master List'!$B$20:$C$39,2,FALSE)</f>
        <v>#N/A</v>
      </c>
      <c r="E1999" t="e">
        <f>VLOOKUP('Reported Performance Table'!D1999,'Master List'!$B$42:$C$129,2,FALSE)</f>
        <v>#N/A</v>
      </c>
      <c r="F1999" t="e">
        <f>VLOOKUP('Reported Performance Table'!C1999,'Master List'!$B$20:$D$39,3,FALSE)</f>
        <v>#N/A</v>
      </c>
      <c r="G1999" s="3" t="e">
        <f>VLOOKUP('Reported Performance Table'!B1999,'Master List'!$B$11:$D$17,3,FALSE)</f>
        <v>#N/A</v>
      </c>
      <c r="H1999" t="e">
        <f t="shared" si="62"/>
        <v>#N/A</v>
      </c>
      <c r="I1999" t="e">
        <f>IF(VLOOKUP('Reported Performance Table'!D1999,'Master List'!$B$42:$D$129,3,FALSE)="","No",VLOOKUP('Reported Performance Table'!D1999,'Master List'!$B$42:$D$129,3,FALSE))</f>
        <v>#N/A</v>
      </c>
      <c r="J1999" t="e">
        <f>IF(AND(I1999="Yes_No",'Reported Performance Table'!E1999="Yes"),"No","Yes_No")</f>
        <v>#N/A</v>
      </c>
      <c r="K1999" t="str">
        <f>IF('Reported Performance Table'!D1999="","",IF('Reported Performance Table'!E1999="Yes","LUNA_CCT","Reported_CCT"))</f>
        <v/>
      </c>
      <c r="L1999" t="str">
        <f>IF('Reported Performance Table'!D1999="","",IF(K1999="LUNA_CCT",VLOOKUP('Reported Performance Table'!D1999,'Master List'!$B$42:$E$129,4,FALSE),"Reported_BUG"))</f>
        <v/>
      </c>
      <c r="M1999" t="str">
        <f>IF('Reported Performance Table'!D1999="","",IF(AND('Reported Performance Table'!$E1999="Yes",OR('Reported Performance Table'!$D1999='Master List'!$B$42,'Reported Performance Table'!$D1999='Master List'!$B$43,'Reported Performance Table'!$D1999='Master List'!$B$44,'Reported Performance Table'!$D1999='Master List'!$B$46,'Reported Performance Table'!$D1999='Master List'!$B$48,'Reported Performance Table'!$D1999='Master List'!$B$104,'Reported Performance Table'!$D1999='Master List'!$B$106,'Reported Performance Table'!$D1999='Master List'!$B$126)),"LUNA_Dimming","Dimming_Capability_and_Range"))</f>
        <v/>
      </c>
      <c r="N1999" s="179">
        <f>'Reported Performance Table'!BE1999</f>
        <v>0</v>
      </c>
      <c r="O1999" s="179">
        <f>'Reported Performance Table'!BF1999</f>
        <v>0</v>
      </c>
      <c r="P1999" s="179">
        <f>'Reported Performance Table'!BG1999</f>
        <v>0</v>
      </c>
      <c r="Q1999" t="str">
        <f t="shared" si="63"/>
        <v>No</v>
      </c>
    </row>
    <row r="2000" spans="1:17" x14ac:dyDescent="0.25">
      <c r="D2000" s="35" t="e">
        <f>VLOOKUP('Reported Performance Table'!C2000,'Master List'!$B$20:$C$39,2,FALSE)</f>
        <v>#N/A</v>
      </c>
      <c r="E2000" t="e">
        <f>VLOOKUP('Reported Performance Table'!D2000,'Master List'!$B$42:$C$129,2,FALSE)</f>
        <v>#N/A</v>
      </c>
      <c r="F2000" t="e">
        <f>VLOOKUP('Reported Performance Table'!C2000,'Master List'!$B$20:$D$39,3,FALSE)</f>
        <v>#N/A</v>
      </c>
      <c r="G2000" s="3" t="e">
        <f>VLOOKUP('Reported Performance Table'!B2000,'Master List'!$B$11:$D$17,3,FALSE)</f>
        <v>#N/A</v>
      </c>
      <c r="H2000" t="e">
        <f t="shared" si="62"/>
        <v>#N/A</v>
      </c>
      <c r="I2000" t="e">
        <f>IF(VLOOKUP('Reported Performance Table'!D2000,'Master List'!$B$42:$D$129,3,FALSE)="","No",VLOOKUP('Reported Performance Table'!D2000,'Master List'!$B$42:$D$129,3,FALSE))</f>
        <v>#N/A</v>
      </c>
      <c r="J2000" t="e">
        <f>IF(AND(I2000="Yes_No",'Reported Performance Table'!E2000="Yes"),"No","Yes_No")</f>
        <v>#N/A</v>
      </c>
      <c r="K2000" t="str">
        <f>IF('Reported Performance Table'!D2000="","",IF('Reported Performance Table'!E2000="Yes","LUNA_CCT","Reported_CCT"))</f>
        <v/>
      </c>
      <c r="L2000" t="str">
        <f>IF('Reported Performance Table'!D2000="","",IF(K2000="LUNA_CCT",VLOOKUP('Reported Performance Table'!D2000,'Master List'!$B$42:$E$129,4,FALSE),"Reported_BUG"))</f>
        <v/>
      </c>
      <c r="M2000" t="str">
        <f>IF('Reported Performance Table'!D2000="","",IF(AND('Reported Performance Table'!$E2000="Yes",OR('Reported Performance Table'!$D2000='Master List'!$B$42,'Reported Performance Table'!$D2000='Master List'!$B$43,'Reported Performance Table'!$D2000='Master List'!$B$44,'Reported Performance Table'!$D2000='Master List'!$B$46,'Reported Performance Table'!$D2000='Master List'!$B$48,'Reported Performance Table'!$D2000='Master List'!$B$104,'Reported Performance Table'!$D2000='Master List'!$B$106,'Reported Performance Table'!$D2000='Master List'!$B$126)),"LUNA_Dimming","Dimming_Capability_and_Range"))</f>
        <v/>
      </c>
      <c r="N2000" s="179">
        <f>'Reported Performance Table'!BE2000</f>
        <v>0</v>
      </c>
      <c r="O2000" s="179">
        <f>'Reported Performance Table'!BF2000</f>
        <v>0</v>
      </c>
      <c r="P2000" s="179">
        <f>'Reported Performance Table'!BG2000</f>
        <v>0</v>
      </c>
      <c r="Q2000" t="str">
        <f t="shared" si="63"/>
        <v>No</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7" workbookViewId="0">
      <selection activeCell="E21" sqref="E21"/>
    </sheetView>
  </sheetViews>
  <sheetFormatPr defaultColWidth="9.28515625" defaultRowHeight="15" x14ac:dyDescent="0.25"/>
  <cols>
    <col min="1" max="1" width="10.7109375" bestFit="1" customWidth="1"/>
    <col min="2" max="2" width="11.7109375" bestFit="1" customWidth="1"/>
    <col min="3" max="3" width="15" bestFit="1" customWidth="1"/>
    <col min="4" max="4" width="15" customWidth="1"/>
    <col min="5" max="5" width="71.28515625" bestFit="1" customWidth="1"/>
  </cols>
  <sheetData>
    <row r="1" spans="1:5" ht="18.75" customHeight="1" x14ac:dyDescent="0.25">
      <c r="A1" s="227" t="s">
        <v>548</v>
      </c>
      <c r="B1" s="229" t="s">
        <v>549</v>
      </c>
      <c r="C1" s="229" t="s">
        <v>550</v>
      </c>
      <c r="D1" s="233" t="s">
        <v>551</v>
      </c>
      <c r="E1" s="231" t="s">
        <v>552</v>
      </c>
    </row>
    <row r="2" spans="1:5" ht="15.75" thickBot="1" x14ac:dyDescent="0.3">
      <c r="A2" s="228"/>
      <c r="B2" s="230"/>
      <c r="C2" s="230"/>
      <c r="D2" s="234"/>
      <c r="E2" s="232"/>
    </row>
    <row r="3" spans="1:5" ht="105" x14ac:dyDescent="0.25">
      <c r="A3" s="73">
        <v>44267</v>
      </c>
      <c r="B3" s="72" t="s">
        <v>553</v>
      </c>
      <c r="C3" s="71">
        <v>1</v>
      </c>
      <c r="D3" s="71" t="s">
        <v>166</v>
      </c>
      <c r="E3" s="70" t="s">
        <v>554</v>
      </c>
    </row>
    <row r="4" spans="1:5" x14ac:dyDescent="0.25">
      <c r="A4" s="68">
        <v>44285</v>
      </c>
      <c r="B4" s="66" t="s">
        <v>553</v>
      </c>
      <c r="C4" s="66">
        <v>1.1000000000000001</v>
      </c>
      <c r="D4" s="66" t="s">
        <v>169</v>
      </c>
      <c r="E4" s="67" t="s">
        <v>555</v>
      </c>
    </row>
    <row r="5" spans="1:5" ht="30" x14ac:dyDescent="0.25">
      <c r="A5" s="68">
        <v>44287</v>
      </c>
      <c r="B5" s="66" t="s">
        <v>553</v>
      </c>
      <c r="C5" s="66">
        <v>1.2</v>
      </c>
      <c r="D5" s="66" t="s">
        <v>169</v>
      </c>
      <c r="E5" s="67" t="s">
        <v>556</v>
      </c>
    </row>
    <row r="6" spans="1:5" ht="30" x14ac:dyDescent="0.25">
      <c r="A6" s="68">
        <v>44294</v>
      </c>
      <c r="B6" s="66" t="s">
        <v>553</v>
      </c>
      <c r="C6" s="66">
        <v>1.3</v>
      </c>
      <c r="D6" s="66" t="s">
        <v>169</v>
      </c>
      <c r="E6" s="69" t="s">
        <v>557</v>
      </c>
    </row>
    <row r="7" spans="1:5" ht="120" x14ac:dyDescent="0.25">
      <c r="A7" s="68">
        <v>44309</v>
      </c>
      <c r="B7" s="66" t="s">
        <v>553</v>
      </c>
      <c r="C7" s="66">
        <v>1.4</v>
      </c>
      <c r="D7" s="66" t="s">
        <v>169</v>
      </c>
      <c r="E7" s="67" t="s">
        <v>558</v>
      </c>
    </row>
    <row r="8" spans="1:5" ht="45" x14ac:dyDescent="0.25">
      <c r="A8" s="68">
        <v>44315</v>
      </c>
      <c r="B8" s="66" t="s">
        <v>553</v>
      </c>
      <c r="C8" s="66">
        <v>1.5</v>
      </c>
      <c r="D8" s="66" t="s">
        <v>169</v>
      </c>
      <c r="E8" s="67" t="s">
        <v>559</v>
      </c>
    </row>
    <row r="9" spans="1:5" ht="105" x14ac:dyDescent="0.25">
      <c r="A9" s="68">
        <v>44337</v>
      </c>
      <c r="B9" s="66" t="s">
        <v>553</v>
      </c>
      <c r="C9" s="66">
        <v>1.6</v>
      </c>
      <c r="D9" s="66" t="s">
        <v>166</v>
      </c>
      <c r="E9" s="67" t="s">
        <v>560</v>
      </c>
    </row>
    <row r="10" spans="1:5" ht="30" x14ac:dyDescent="0.25">
      <c r="A10" s="68">
        <v>44384</v>
      </c>
      <c r="B10" s="66" t="s">
        <v>553</v>
      </c>
      <c r="C10" s="66">
        <v>1.7</v>
      </c>
      <c r="D10" s="66" t="s">
        <v>166</v>
      </c>
      <c r="E10" s="67" t="s">
        <v>561</v>
      </c>
    </row>
    <row r="11" spans="1:5" ht="60" x14ac:dyDescent="0.25">
      <c r="A11" s="68">
        <v>44533</v>
      </c>
      <c r="B11" s="66" t="s">
        <v>553</v>
      </c>
      <c r="C11" s="66">
        <v>1.8</v>
      </c>
      <c r="D11" s="66" t="s">
        <v>169</v>
      </c>
      <c r="E11" s="67" t="s">
        <v>562</v>
      </c>
    </row>
    <row r="12" spans="1:5" ht="30" x14ac:dyDescent="0.25">
      <c r="A12" s="68">
        <v>44539</v>
      </c>
      <c r="B12" s="66" t="s">
        <v>553</v>
      </c>
      <c r="C12" s="66">
        <v>1.9</v>
      </c>
      <c r="D12" s="66" t="s">
        <v>169</v>
      </c>
      <c r="E12" s="67" t="s">
        <v>563</v>
      </c>
    </row>
    <row r="13" spans="1:5" ht="45" x14ac:dyDescent="0.25">
      <c r="A13" s="68">
        <v>44547</v>
      </c>
      <c r="B13" s="66" t="s">
        <v>553</v>
      </c>
      <c r="C13" s="66">
        <v>2</v>
      </c>
      <c r="D13" s="66" t="s">
        <v>169</v>
      </c>
      <c r="E13" s="67" t="s">
        <v>564</v>
      </c>
    </row>
    <row r="14" spans="1:5" x14ac:dyDescent="0.25">
      <c r="A14" s="68">
        <v>44552</v>
      </c>
      <c r="B14" s="66" t="s">
        <v>553</v>
      </c>
      <c r="C14" s="66">
        <v>2.1</v>
      </c>
      <c r="D14" s="66" t="s">
        <v>169</v>
      </c>
      <c r="E14" s="66" t="s">
        <v>565</v>
      </c>
    </row>
    <row r="15" spans="1:5" ht="30" x14ac:dyDescent="0.25">
      <c r="A15" s="68">
        <v>44566</v>
      </c>
      <c r="B15" s="66" t="s">
        <v>553</v>
      </c>
      <c r="C15" s="66">
        <v>2.2000000000000002</v>
      </c>
      <c r="D15" s="66" t="s">
        <v>169</v>
      </c>
      <c r="E15" s="67" t="s">
        <v>566</v>
      </c>
    </row>
    <row r="16" spans="1:5" x14ac:dyDescent="0.25">
      <c r="A16" s="68">
        <v>44582</v>
      </c>
      <c r="B16" s="66" t="s">
        <v>553</v>
      </c>
      <c r="C16" s="66">
        <v>2.2999999999999998</v>
      </c>
      <c r="D16" s="66" t="s">
        <v>169</v>
      </c>
      <c r="E16" s="66" t="s">
        <v>567</v>
      </c>
    </row>
    <row r="17" spans="1:5" ht="30" x14ac:dyDescent="0.25">
      <c r="A17" s="68">
        <v>44595</v>
      </c>
      <c r="B17" s="66" t="s">
        <v>553</v>
      </c>
      <c r="C17" s="66">
        <v>2.4</v>
      </c>
      <c r="D17" s="66" t="s">
        <v>169</v>
      </c>
      <c r="E17" s="67" t="s">
        <v>568</v>
      </c>
    </row>
    <row r="18" spans="1:5" x14ac:dyDescent="0.25">
      <c r="A18" s="68">
        <v>44621</v>
      </c>
      <c r="B18" s="66" t="s">
        <v>553</v>
      </c>
      <c r="C18" s="66">
        <v>2.5</v>
      </c>
      <c r="D18" s="66" t="s">
        <v>166</v>
      </c>
      <c r="E18" s="66" t="s">
        <v>569</v>
      </c>
    </row>
    <row r="19" spans="1:5" ht="30" x14ac:dyDescent="0.25">
      <c r="A19" s="68">
        <v>44763</v>
      </c>
      <c r="B19" s="66" t="s">
        <v>553</v>
      </c>
      <c r="C19" s="66">
        <v>2.6</v>
      </c>
      <c r="D19" s="66" t="s">
        <v>169</v>
      </c>
      <c r="E19" s="67" t="s">
        <v>572</v>
      </c>
    </row>
    <row r="20" spans="1:5" ht="75" x14ac:dyDescent="0.25">
      <c r="A20" s="68">
        <v>44804</v>
      </c>
      <c r="B20" s="66" t="s">
        <v>553</v>
      </c>
      <c r="C20" s="66">
        <v>2.7</v>
      </c>
      <c r="D20" s="66" t="s">
        <v>169</v>
      </c>
      <c r="E20" s="67" t="s">
        <v>609</v>
      </c>
    </row>
    <row r="21" spans="1:5" ht="60" x14ac:dyDescent="0.25">
      <c r="A21" s="68">
        <v>45019</v>
      </c>
      <c r="B21" s="66" t="s">
        <v>553</v>
      </c>
      <c r="C21" s="66">
        <v>2.8</v>
      </c>
      <c r="D21" s="66" t="s">
        <v>169</v>
      </c>
      <c r="E21" s="67" t="s">
        <v>614</v>
      </c>
    </row>
    <row r="22" spans="1:5" x14ac:dyDescent="0.25">
      <c r="A22" s="66"/>
      <c r="B22" s="66"/>
      <c r="C22" s="66"/>
      <c r="D22" s="66"/>
      <c r="E22" s="66"/>
    </row>
    <row r="23" spans="1:5" x14ac:dyDescent="0.25">
      <c r="A23" s="66"/>
      <c r="B23" s="66"/>
      <c r="C23" s="66"/>
      <c r="D23" s="66"/>
      <c r="E23" s="66"/>
    </row>
    <row r="24" spans="1:5" x14ac:dyDescent="0.25">
      <c r="A24" s="66"/>
      <c r="B24" s="66"/>
      <c r="C24" s="66"/>
      <c r="D24" s="66"/>
      <c r="E24" s="66"/>
    </row>
    <row r="25" spans="1:5" x14ac:dyDescent="0.25">
      <c r="A25" s="66"/>
      <c r="B25" s="66"/>
      <c r="C25" s="66"/>
      <c r="D25" s="66"/>
      <c r="E25" s="66"/>
    </row>
    <row r="26" spans="1:5" x14ac:dyDescent="0.25">
      <c r="A26" s="66"/>
      <c r="B26" s="66"/>
      <c r="C26" s="66"/>
      <c r="D26" s="66"/>
      <c r="E26" s="66"/>
    </row>
    <row r="27" spans="1:5" x14ac:dyDescent="0.25">
      <c r="A27" s="66"/>
      <c r="B27" s="66"/>
      <c r="C27" s="66"/>
      <c r="D27" s="66"/>
      <c r="E27" s="66"/>
    </row>
    <row r="28" spans="1:5" x14ac:dyDescent="0.25">
      <c r="A28" s="66"/>
      <c r="B28" s="66"/>
      <c r="C28" s="66"/>
      <c r="D28" s="66"/>
      <c r="E28" s="66"/>
    </row>
    <row r="29" spans="1:5" x14ac:dyDescent="0.25">
      <c r="A29" s="66"/>
      <c r="B29" s="66"/>
      <c r="C29" s="66"/>
      <c r="D29" s="66"/>
      <c r="E29" s="66"/>
    </row>
    <row r="30" spans="1:5" x14ac:dyDescent="0.25">
      <c r="A30" s="66"/>
      <c r="B30" s="66"/>
      <c r="C30" s="66"/>
      <c r="D30" s="66"/>
      <c r="E30" s="66"/>
    </row>
    <row r="31" spans="1:5" x14ac:dyDescent="0.25">
      <c r="A31" s="66"/>
      <c r="B31" s="66"/>
      <c r="C31" s="66"/>
      <c r="D31" s="66"/>
      <c r="E31" s="66"/>
    </row>
    <row r="32" spans="1:5" x14ac:dyDescent="0.25">
      <c r="A32" s="66"/>
      <c r="B32" s="66"/>
      <c r="C32" s="66"/>
      <c r="D32" s="66"/>
      <c r="E32" s="66"/>
    </row>
    <row r="33" spans="1:5" x14ac:dyDescent="0.25">
      <c r="A33" s="66"/>
      <c r="B33" s="66"/>
      <c r="C33" s="66"/>
      <c r="D33" s="66"/>
      <c r="E33" s="66"/>
    </row>
    <row r="34" spans="1:5" x14ac:dyDescent="0.25">
      <c r="A34" s="66"/>
      <c r="B34" s="66"/>
      <c r="C34" s="66"/>
      <c r="D34" s="66"/>
      <c r="E34" s="66"/>
    </row>
    <row r="35" spans="1:5" x14ac:dyDescent="0.25">
      <c r="A35" s="66"/>
      <c r="B35" s="66"/>
      <c r="C35" s="66"/>
      <c r="D35" s="66"/>
      <c r="E35" s="66"/>
    </row>
    <row r="36" spans="1:5" x14ac:dyDescent="0.25">
      <c r="A36" s="66"/>
      <c r="B36" s="66"/>
      <c r="C36" s="66"/>
      <c r="D36" s="66"/>
      <c r="E36" s="66"/>
    </row>
    <row r="37" spans="1:5" x14ac:dyDescent="0.25">
      <c r="A37" s="66"/>
      <c r="B37" s="66"/>
      <c r="C37" s="66"/>
      <c r="D37" s="66"/>
      <c r="E37" s="66"/>
    </row>
    <row r="38" spans="1:5" x14ac:dyDescent="0.25">
      <c r="A38" s="66"/>
      <c r="B38" s="66"/>
      <c r="C38" s="66"/>
      <c r="D38" s="66"/>
      <c r="E38" s="66"/>
    </row>
    <row r="39" spans="1:5" x14ac:dyDescent="0.25">
      <c r="A39" s="66"/>
      <c r="B39" s="66"/>
      <c r="C39" s="66"/>
      <c r="D39" s="66"/>
      <c r="E39" s="66"/>
    </row>
    <row r="40" spans="1:5" x14ac:dyDescent="0.25">
      <c r="A40" s="66"/>
      <c r="B40" s="66"/>
      <c r="C40" s="66"/>
      <c r="D40" s="66"/>
      <c r="E40" s="66"/>
    </row>
    <row r="41" spans="1:5" x14ac:dyDescent="0.25">
      <c r="A41" s="66"/>
      <c r="B41" s="66"/>
      <c r="C41" s="66"/>
      <c r="D41" s="66"/>
      <c r="E41" s="66"/>
    </row>
    <row r="42" spans="1:5" x14ac:dyDescent="0.25">
      <c r="A42" s="66"/>
      <c r="B42" s="66"/>
      <c r="C42" s="66"/>
      <c r="D42" s="66"/>
      <c r="E42" s="66"/>
    </row>
    <row r="43" spans="1:5" x14ac:dyDescent="0.25">
      <c r="A43" s="66"/>
      <c r="B43" s="66"/>
      <c r="C43" s="66"/>
      <c r="D43" s="66"/>
      <c r="E43" s="66"/>
    </row>
    <row r="44" spans="1:5" x14ac:dyDescent="0.25">
      <c r="A44" s="66"/>
      <c r="B44" s="66"/>
      <c r="C44" s="66"/>
      <c r="D44" s="66"/>
      <c r="E44" s="66"/>
    </row>
    <row r="45" spans="1:5" x14ac:dyDescent="0.25">
      <c r="A45" s="66"/>
      <c r="B45" s="66"/>
      <c r="C45" s="66"/>
      <c r="D45" s="66"/>
      <c r="E45" s="66"/>
    </row>
    <row r="46" spans="1:5" x14ac:dyDescent="0.25">
      <c r="A46" s="66"/>
      <c r="B46" s="66"/>
      <c r="C46" s="66"/>
      <c r="D46" s="66"/>
      <c r="E46" s="66"/>
    </row>
    <row r="47" spans="1:5" x14ac:dyDescent="0.25">
      <c r="A47" s="66"/>
      <c r="B47" s="66"/>
      <c r="C47" s="66"/>
      <c r="D47" s="66"/>
      <c r="E47" s="66"/>
    </row>
    <row r="48" spans="1:5" x14ac:dyDescent="0.25">
      <c r="A48" s="66"/>
      <c r="B48" s="66"/>
      <c r="C48" s="66"/>
      <c r="D48" s="66"/>
      <c r="E48" s="66"/>
    </row>
    <row r="49" spans="1:5" x14ac:dyDescent="0.25">
      <c r="A49" s="66"/>
      <c r="B49" s="66"/>
      <c r="C49" s="66"/>
      <c r="D49" s="66"/>
      <c r="E49" s="66"/>
    </row>
    <row r="50" spans="1:5" x14ac:dyDescent="0.25">
      <c r="A50" s="66"/>
      <c r="B50" s="66"/>
      <c r="C50" s="66"/>
      <c r="D50" s="66"/>
      <c r="E50" s="66"/>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200</vt:i4>
      </vt:variant>
    </vt:vector>
  </HeadingPairs>
  <TitlesOfParts>
    <vt:vector size="206" baseType="lpstr">
      <vt:lpstr>EXAMPLE OVERVIEW</vt: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SpecialtyDirectionalFuelPumpCanopyLuminaires</vt:lpstr>
      <vt:lpstr>SpecialtyDirectionalFuelPumpCanopyURating</vt:lpstr>
      <vt:lpstr>SpecialtyDirectLinearAmbientLuminairesWiderthan12inches</vt:lpstr>
      <vt:lpstr>SpecialtyDoubleWallWash</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SpecialtyIndirectFuelPumpCanopy</vt:lpstr>
      <vt:lpstr>SpecialtyIndirectHighBay</vt:lpstr>
      <vt:lpstr>SpecialtyIndirectLowBay</vt:lpstr>
      <vt:lpstr>SpecialtyIndoorFlood</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Andrea Shapiro</cp:lastModifiedBy>
  <cp:revision/>
  <dcterms:created xsi:type="dcterms:W3CDTF">2012-07-13T12:39:39Z</dcterms:created>
  <dcterms:modified xsi:type="dcterms:W3CDTF">2023-04-26T17:31:03Z</dcterms:modified>
  <cp:category/>
  <cp:contentStatus/>
</cp:coreProperties>
</file>